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defaultThemeVersion="166925"/>
  <mc:AlternateContent xmlns:mc="http://schemas.openxmlformats.org/markup-compatibility/2006">
    <mc:Choice Requires="x15">
      <x15ac:absPath xmlns:x15ac="http://schemas.microsoft.com/office/spreadsheetml/2010/11/ac" url="C:\Users\n494570\Desktop\Privat\Emmanuel\Skolan\Skolverket statistik\"/>
    </mc:Choice>
  </mc:AlternateContent>
  <xr:revisionPtr revIDLastSave="0" documentId="10_ncr:100000_{BFD34C69-7C75-48E3-A719-BD32708232A3}" xr6:coauthVersionLast="31" xr6:coauthVersionMax="31" xr10:uidLastSave="{00000000-0000-0000-0000-000000000000}"/>
  <bookViews>
    <workbookView xWindow="0" yWindow="0" windowWidth="23040" windowHeight="10356" tabRatio="753" xr2:uid="{05FBDDDF-312C-40FB-8986-A854A8FB4D0B}"/>
  </bookViews>
  <sheets>
    <sheet name="Topplista alla" sheetId="48" r:id="rId1"/>
    <sheet name="Topp 700" sheetId="50" r:id="rId2"/>
    <sheet name="graferna" sheetId="53" r:id="rId3"/>
    <sheet name="Lista bäst-sämst" sheetId="51" r:id="rId4"/>
    <sheet name="Topplistan rådata" sheetId="33" r:id="rId5"/>
    <sheet name="Utdrag M1" sheetId="20" r:id="rId6"/>
    <sheet name="M1-graf" sheetId="26" r:id="rId7"/>
    <sheet name="Utdrag M2" sheetId="40" r:id="rId8"/>
    <sheet name="M2-graf" sheetId="29" r:id="rId9"/>
    <sheet name="Utdrag M3" sheetId="43" r:id="rId10"/>
    <sheet name="M3-graf" sheetId="30" r:id="rId11"/>
    <sheet name="Utdrag M4" sheetId="46" r:id="rId12"/>
    <sheet name="M4-graf" sheetId="27" r:id="rId13"/>
    <sheet name="Sammanställning siffror" sheetId="45" r:id="rId14"/>
    <sheet name="Sammanställning" sheetId="13" r:id="rId15"/>
    <sheet name="Resultat Skolverket" sheetId="2" r:id="rId16"/>
    <sheet name="Bearb råstatistik" sheetId="9" r:id="rId17"/>
    <sheet name="Råstatistik" sheetId="8" r:id="rId18"/>
    <sheet name="ej uppn åk6 ej uppn åk9" sheetId="3" r:id="rId19"/>
    <sheet name="ej uppn åk6 uppn åk9" sheetId="4" r:id="rId20"/>
    <sheet name="uppn åk6 ej uppn åk9" sheetId="5" r:id="rId21"/>
    <sheet name="uppn åk6 uppn åk9" sheetId="6" r:id="rId22"/>
    <sheet name="Förklaring" sheetId="7" r:id="rId23"/>
    <sheet name="Register huvudmän" sheetId="34" r:id="rId24"/>
    <sheet name="old" sheetId="28" r:id="rId25"/>
  </sheets>
  <definedNames>
    <definedName name="_AMO_SingleObject_123320551_ROM_F0.SEC2.Print_1.SEC1.BDY.Data_Set_WORK_TEST01" hidden="1">'ej uppn åk6 uppn åk9'!$A$3:$D$514</definedName>
    <definedName name="_AMO_SingleObject_323705500_ROM_F0.SEC2.Print_1.SEC1.BDY.Data_Set_WORK_TEST00" hidden="1">'ej uppn åk6 ej uppn åk9'!$A$3:$D$525</definedName>
    <definedName name="_AMO_SingleObject_636887191_ROM_F0.SEC2.Print_1.SEC1.BDY.Data_Set_WORK_TEST10" hidden="1">'uppn åk6 ej uppn åk9'!$A$4:$D$489</definedName>
    <definedName name="_AMO_SingleObject_68289357_ROM_F0.SEC2.Print_1.SEC1.BDY.Data_Set_WORK_TEST11" hidden="1">'uppn åk6 uppn åk9'!$A$4:$D$589</definedName>
    <definedName name="_AMO_SingleObject_857521550_ROM_F0.SEC2.Freq_1.SEC1.SEC2.BDY.Table_1_of_uppn9_a___atgpr_Cross_Tabular_Freq_Table" localSheetId="3" hidden="1">#REF!</definedName>
    <definedName name="_AMO_SingleObject_857521550_ROM_F0.SEC2.Freq_1.SEC1.SEC2.BDY.Table_1_of_uppn9_a___atgpr_Cross_Tabular_Freq_Table" localSheetId="24" hidden="1">#REF!</definedName>
    <definedName name="_AMO_SingleObject_857521550_ROM_F0.SEC2.Freq_1.SEC1.SEC2.BDY.Table_1_of_uppn9_a___atgpr_Cross_Tabular_Freq_Table" localSheetId="15" hidden="1">'Resultat Skolverket'!#REF!</definedName>
    <definedName name="_AMO_SingleObject_857521550_ROM_F0.SEC2.Freq_1.SEC1.SEC2.BDY.Table_1_of_uppn9_a___atgpr_Cross_Tabular_Freq_Table" localSheetId="13" hidden="1">#REF!</definedName>
    <definedName name="_AMO_SingleObject_857521550_ROM_F0.SEC2.Freq_1.SEC1.SEC2.BDY.Table_1_of_uppn9_a___atgpr_Cross_Tabular_Freq_Table" localSheetId="1" hidden="1">#REF!</definedName>
    <definedName name="_AMO_SingleObject_857521550_ROM_F0.SEC2.Freq_1.SEC1.SEC2.BDY.Table_1_of_uppn9_a___atgpr_Cross_Tabular_Freq_Table" localSheetId="0" hidden="1">#REF!</definedName>
    <definedName name="_AMO_SingleObject_857521550_ROM_F0.SEC2.Freq_1.SEC1.SEC2.BDY.Table_1_of_uppn9_a___atgpr_Cross_Tabular_Freq_Table" localSheetId="5" hidden="1">#REF!</definedName>
    <definedName name="_AMO_SingleObject_857521550_ROM_F0.SEC2.Freq_1.SEC1.SEC2.BDY.Table_1_of_uppn9_a___atgpr_Cross_Tabular_Freq_Table" localSheetId="7" hidden="1">#REF!</definedName>
    <definedName name="_AMO_SingleObject_857521550_ROM_F0.SEC2.Freq_1.SEC1.SEC2.BDY.Table_1_of_uppn9_a___atgpr_Cross_Tabular_Freq_Table" localSheetId="9" hidden="1">#REF!</definedName>
    <definedName name="_AMO_SingleObject_857521550_ROM_F0.SEC2.Freq_1.SEC1.SEC2.BDY.Table_1_of_uppn9_a___atgpr_Cross_Tabular_Freq_Table" localSheetId="11" hidden="1">#REF!</definedName>
    <definedName name="_AMO_SingleObject_857521550_ROM_F0.SEC2.Freq_1.SEC1.SEC2.BDY.Table_1_of_uppn9_a___atgpr_Cross_Tabular_Freq_Table" hidden="1">#REF!</definedName>
    <definedName name="_AMO_SingleObject_857521550_ROM_F0.SEC2.Freq_1.SEC1.SEC2.BDY.Table_2_of_uppn9_a___atgpr_Cross_Tabular_Freq_Table" localSheetId="3" hidden="1">#REF!</definedName>
    <definedName name="_AMO_SingleObject_857521550_ROM_F0.SEC2.Freq_1.SEC1.SEC2.BDY.Table_2_of_uppn9_a___atgpr_Cross_Tabular_Freq_Table" localSheetId="24" hidden="1">#REF!</definedName>
    <definedName name="_AMO_SingleObject_857521550_ROM_F0.SEC2.Freq_1.SEC1.SEC2.BDY.Table_2_of_uppn9_a___atgpr_Cross_Tabular_Freq_Table" localSheetId="15" hidden="1">'Resultat Skolverket'!#REF!</definedName>
    <definedName name="_AMO_SingleObject_857521550_ROM_F0.SEC2.Freq_1.SEC1.SEC2.BDY.Table_2_of_uppn9_a___atgpr_Cross_Tabular_Freq_Table" localSheetId="13" hidden="1">#REF!</definedName>
    <definedName name="_AMO_SingleObject_857521550_ROM_F0.SEC2.Freq_1.SEC1.SEC2.BDY.Table_2_of_uppn9_a___atgpr_Cross_Tabular_Freq_Table" localSheetId="1" hidden="1">#REF!</definedName>
    <definedName name="_AMO_SingleObject_857521550_ROM_F0.SEC2.Freq_1.SEC1.SEC2.BDY.Table_2_of_uppn9_a___atgpr_Cross_Tabular_Freq_Table" localSheetId="0" hidden="1">#REF!</definedName>
    <definedName name="_AMO_SingleObject_857521550_ROM_F0.SEC2.Freq_1.SEC1.SEC2.BDY.Table_2_of_uppn9_a___atgpr_Cross_Tabular_Freq_Table" localSheetId="5" hidden="1">#REF!</definedName>
    <definedName name="_AMO_SingleObject_857521550_ROM_F0.SEC2.Freq_1.SEC1.SEC2.BDY.Table_2_of_uppn9_a___atgpr_Cross_Tabular_Freq_Table" localSheetId="7" hidden="1">#REF!</definedName>
    <definedName name="_AMO_SingleObject_857521550_ROM_F0.SEC2.Freq_1.SEC1.SEC2.BDY.Table_2_of_uppn9_a___atgpr_Cross_Tabular_Freq_Table" localSheetId="9" hidden="1">#REF!</definedName>
    <definedName name="_AMO_SingleObject_857521550_ROM_F0.SEC2.Freq_1.SEC1.SEC2.BDY.Table_2_of_uppn9_a___atgpr_Cross_Tabular_Freq_Table" localSheetId="11" hidden="1">#REF!</definedName>
    <definedName name="_AMO_SingleObject_857521550_ROM_F0.SEC2.Freq_1.SEC1.SEC2.BDY.Table_2_of_uppn9_a___atgpr_Cross_Tabular_Freq_Table" hidden="1">#REF!</definedName>
    <definedName name="_AMO_SingleObject_857521550_ROM_F0.SEC2.Freq_1.SEC1.SEC2.HDR.TXT1" localSheetId="3" hidden="1">#REF!</definedName>
    <definedName name="_AMO_SingleObject_857521550_ROM_F0.SEC2.Freq_1.SEC1.SEC2.HDR.TXT1" localSheetId="24" hidden="1">#REF!</definedName>
    <definedName name="_AMO_SingleObject_857521550_ROM_F0.SEC2.Freq_1.SEC1.SEC2.HDR.TXT1" localSheetId="15" hidden="1">'Resultat Skolverket'!#REF!</definedName>
    <definedName name="_AMO_SingleObject_857521550_ROM_F0.SEC2.Freq_1.SEC1.SEC2.HDR.TXT1" localSheetId="13" hidden="1">#REF!</definedName>
    <definedName name="_AMO_SingleObject_857521550_ROM_F0.SEC2.Freq_1.SEC1.SEC2.HDR.TXT1" localSheetId="1" hidden="1">#REF!</definedName>
    <definedName name="_AMO_SingleObject_857521550_ROM_F0.SEC2.Freq_1.SEC1.SEC2.HDR.TXT1" localSheetId="0" hidden="1">#REF!</definedName>
    <definedName name="_AMO_SingleObject_857521550_ROM_F0.SEC2.Freq_1.SEC1.SEC2.HDR.TXT1" localSheetId="5" hidden="1">#REF!</definedName>
    <definedName name="_AMO_SingleObject_857521550_ROM_F0.SEC2.Freq_1.SEC1.SEC2.HDR.TXT1" localSheetId="7" hidden="1">#REF!</definedName>
    <definedName name="_AMO_SingleObject_857521550_ROM_F0.SEC2.Freq_1.SEC1.SEC2.HDR.TXT1" localSheetId="9" hidden="1">#REF!</definedName>
    <definedName name="_AMO_SingleObject_857521550_ROM_F0.SEC2.Freq_1.SEC1.SEC2.HDR.TXT1" localSheetId="11" hidden="1">#REF!</definedName>
    <definedName name="_AMO_SingleObject_857521550_ROM_F0.SEC2.Freq_1.SEC1.SEC2.HDR.TXT1" hidden="1">#REF!</definedName>
    <definedName name="_xlnm._FilterDatabase" localSheetId="16" hidden="1">'Bearb råstatistik'!$A$10:$BD$633</definedName>
    <definedName name="_xlnm._FilterDatabase" localSheetId="18" hidden="1">'ej uppn åk6 ej uppn åk9'!$A$3:$D$525</definedName>
    <definedName name="_xlnm._FilterDatabase" localSheetId="19" hidden="1">'ej uppn åk6 uppn åk9'!$A$3:$D$515</definedName>
    <definedName name="_xlnm._FilterDatabase" localSheetId="3" hidden="1">'Lista bäst-sämst'!$B$7:$P$242</definedName>
    <definedName name="_xlnm._FilterDatabase" localSheetId="24" hidden="1">old!$A$7:$F$661</definedName>
    <definedName name="_xlnm._FilterDatabase" localSheetId="23" hidden="1">'Register huvudmän'!$A$5:$P$1126</definedName>
    <definedName name="_xlnm._FilterDatabase" localSheetId="17" hidden="1">Råstatistik!$A$4:$V$625</definedName>
    <definedName name="_xlnm._FilterDatabase" localSheetId="14" hidden="1">Sammanställning!$A$12:$Q$633</definedName>
    <definedName name="_xlnm._FilterDatabase" localSheetId="13" hidden="1">'Sammanställning siffror'!$A$12:$Q$633</definedName>
    <definedName name="_xlnm._FilterDatabase" localSheetId="1" hidden="1">'Topp 700'!$B$7:$P$242</definedName>
    <definedName name="_xlnm._FilterDatabase" localSheetId="0" hidden="1">'Topplista alla'!$B$7:$T$242</definedName>
    <definedName name="_xlnm._FilterDatabase" localSheetId="20" hidden="1">'uppn åk6 ej uppn åk9'!$A$3:$D$489</definedName>
    <definedName name="_xlnm._FilterDatabase" localSheetId="21" hidden="1">'uppn åk6 uppn åk9'!$A$3:$D$589</definedName>
    <definedName name="_xlnm._FilterDatabase" localSheetId="5" hidden="1">'Utdrag M1'!$A$7:$I$661</definedName>
    <definedName name="_xlnm._FilterDatabase" localSheetId="7" hidden="1">'Utdrag M2'!$A$9:$F$630</definedName>
    <definedName name="_xlnm._FilterDatabase" localSheetId="9" hidden="1">'Utdrag M3'!$A$12:$F$633</definedName>
    <definedName name="_xlnm._FilterDatabase" localSheetId="11" hidden="1">'Utdrag M4'!$A$9:$F$630</definedName>
    <definedName name="oidsudsfljldsjf" localSheetId="3" hidden="1">#REF!</definedName>
    <definedName name="oidsudsfljldsjf" localSheetId="13" hidden="1">#REF!</definedName>
    <definedName name="oidsudsfljldsjf" localSheetId="1" hidden="1">#REF!</definedName>
    <definedName name="oidsudsfljldsjf" localSheetId="0" hidden="1">#REF!</definedName>
    <definedName name="oidsudsfljldsjf" localSheetId="7" hidden="1">#REF!</definedName>
    <definedName name="oidsudsfljldsjf" localSheetId="9" hidden="1">#REF!</definedName>
    <definedName name="oidsudsfljldsjf" localSheetId="11" hidden="1">#REF!</definedName>
    <definedName name="oidsudsfljldsjf" hidden="1">#REF!</definedName>
    <definedName name="simulera09">'Bearb råstatistik'!$B$4</definedName>
    <definedName name="Visa_simulerat_eller_angivet_antal" localSheetId="13">'Sammanställning siffror'!$B$6</definedName>
    <definedName name="Visa_simulerat_eller_angivet_antal" localSheetId="7">'Utdrag M2'!#REF!</definedName>
    <definedName name="Visa_simulerat_eller_angivet_antal" localSheetId="9">'Utdrag M3'!#REF!</definedName>
    <definedName name="Visa_simulerat_eller_angivet_antal" localSheetId="11">'Utdrag M4'!#REF!</definedName>
    <definedName name="Visa_simulerat_eller_angivet_antal">Sammanställning!$B$6</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242" i="33" l="1"/>
  <c r="R241" i="33"/>
  <c r="Q241" i="33"/>
  <c r="P241" i="33"/>
  <c r="O241" i="33"/>
  <c r="R240" i="33"/>
  <c r="Q240" i="33"/>
  <c r="P240" i="33"/>
  <c r="O240" i="33"/>
  <c r="R239" i="33"/>
  <c r="Q239" i="33"/>
  <c r="P239" i="33"/>
  <c r="O239" i="33"/>
  <c r="R238" i="33"/>
  <c r="Q238" i="33"/>
  <c r="P238" i="33"/>
  <c r="O238" i="33"/>
  <c r="O237" i="33"/>
  <c r="R236" i="33"/>
  <c r="Q236" i="33"/>
  <c r="P236" i="33"/>
  <c r="O236" i="33"/>
  <c r="O235" i="33"/>
  <c r="R234" i="33"/>
  <c r="Q234" i="33"/>
  <c r="P234" i="33"/>
  <c r="O234" i="33"/>
  <c r="R233" i="33"/>
  <c r="Q233" i="33"/>
  <c r="P233" i="33"/>
  <c r="O233" i="33"/>
  <c r="R232" i="33"/>
  <c r="Q232" i="33"/>
  <c r="P232" i="33"/>
  <c r="O232" i="33"/>
  <c r="R231" i="33"/>
  <c r="Q231" i="33"/>
  <c r="P231" i="33"/>
  <c r="O231" i="33"/>
  <c r="R230" i="33"/>
  <c r="Q230" i="33"/>
  <c r="P230" i="33"/>
  <c r="O230" i="33"/>
  <c r="R229" i="33"/>
  <c r="Q229" i="33"/>
  <c r="P229" i="33"/>
  <c r="O229" i="33"/>
  <c r="O228" i="33"/>
  <c r="R227" i="33"/>
  <c r="Q227" i="33"/>
  <c r="P227" i="33"/>
  <c r="O227" i="33"/>
  <c r="R226" i="33"/>
  <c r="Q226" i="33"/>
  <c r="P226" i="33"/>
  <c r="O226" i="33"/>
  <c r="R225" i="33"/>
  <c r="Q225" i="33"/>
  <c r="P225" i="33"/>
  <c r="O225" i="33"/>
  <c r="O224" i="33"/>
  <c r="R223" i="33"/>
  <c r="Q223" i="33"/>
  <c r="P223" i="33"/>
  <c r="O223" i="33"/>
  <c r="R222" i="33"/>
  <c r="Q222" i="33"/>
  <c r="P222" i="33"/>
  <c r="O222" i="33"/>
  <c r="R221" i="33"/>
  <c r="Q221" i="33"/>
  <c r="P221" i="33"/>
  <c r="O221" i="33"/>
  <c r="O220" i="33"/>
  <c r="R219" i="33"/>
  <c r="Q219" i="33"/>
  <c r="P219" i="33"/>
  <c r="O219" i="33"/>
  <c r="O218" i="33"/>
  <c r="R217" i="33"/>
  <c r="Q217" i="33"/>
  <c r="P217" i="33"/>
  <c r="O217" i="33"/>
  <c r="R216" i="33"/>
  <c r="Q216" i="33"/>
  <c r="P216" i="33"/>
  <c r="O216" i="33"/>
  <c r="O215" i="33"/>
  <c r="O214" i="33"/>
  <c r="R213" i="33"/>
  <c r="Q213" i="33"/>
  <c r="P213" i="33"/>
  <c r="O213" i="33"/>
  <c r="R212" i="33"/>
  <c r="Q212" i="33"/>
  <c r="P212" i="33"/>
  <c r="O212" i="33"/>
  <c r="O211" i="33"/>
  <c r="R210" i="33"/>
  <c r="Q210" i="33"/>
  <c r="P210" i="33"/>
  <c r="O210" i="33"/>
  <c r="O209" i="33"/>
  <c r="R208" i="33"/>
  <c r="Q208" i="33"/>
  <c r="P208" i="33"/>
  <c r="O208" i="33"/>
  <c r="R207" i="33"/>
  <c r="Q207" i="33"/>
  <c r="P207" i="33"/>
  <c r="O207" i="33"/>
  <c r="R206" i="33"/>
  <c r="Q206" i="33"/>
  <c r="P206" i="33"/>
  <c r="O206" i="33"/>
  <c r="R205" i="33"/>
  <c r="Q205" i="33"/>
  <c r="P205" i="33"/>
  <c r="O205" i="33"/>
  <c r="R204" i="33"/>
  <c r="Q204" i="33"/>
  <c r="P204" i="33"/>
  <c r="O204" i="33"/>
  <c r="R203" i="33"/>
  <c r="Q203" i="33"/>
  <c r="P203" i="33"/>
  <c r="O203" i="33"/>
  <c r="R202" i="33"/>
  <c r="Q202" i="33"/>
  <c r="P202" i="33"/>
  <c r="O202" i="33"/>
  <c r="R201" i="33"/>
  <c r="Q201" i="33"/>
  <c r="P201" i="33"/>
  <c r="O201" i="33"/>
  <c r="O200" i="33"/>
  <c r="R199" i="33"/>
  <c r="Q199" i="33"/>
  <c r="P199" i="33"/>
  <c r="O199" i="33"/>
  <c r="R198" i="33"/>
  <c r="Q198" i="33"/>
  <c r="P198" i="33"/>
  <c r="O198" i="33"/>
  <c r="O197" i="33"/>
  <c r="O196" i="33"/>
  <c r="O195" i="33"/>
  <c r="O194" i="33"/>
  <c r="O193" i="33"/>
  <c r="R192" i="33"/>
  <c r="Q192" i="33"/>
  <c r="P192" i="33"/>
  <c r="O192" i="33"/>
  <c r="O191" i="33"/>
  <c r="O190" i="33"/>
  <c r="O189" i="33"/>
  <c r="R188" i="33"/>
  <c r="Q188" i="33"/>
  <c r="P188" i="33"/>
  <c r="O188" i="33"/>
  <c r="O187" i="33"/>
  <c r="R186" i="33"/>
  <c r="Q186" i="33"/>
  <c r="P186" i="33"/>
  <c r="O186" i="33"/>
  <c r="R185" i="33"/>
  <c r="Q185" i="33"/>
  <c r="P185" i="33"/>
  <c r="O185" i="33"/>
  <c r="R184" i="33"/>
  <c r="Q184" i="33"/>
  <c r="P184" i="33"/>
  <c r="O184" i="33"/>
  <c r="O183" i="33"/>
  <c r="O182" i="33"/>
  <c r="O181" i="33"/>
  <c r="O180" i="33"/>
  <c r="O179" i="33"/>
  <c r="O178" i="33"/>
  <c r="R177" i="33"/>
  <c r="Q177" i="33"/>
  <c r="P177" i="33"/>
  <c r="O177" i="33"/>
  <c r="R176" i="33"/>
  <c r="Q176" i="33"/>
  <c r="P176" i="33"/>
  <c r="O176" i="33"/>
  <c r="O175" i="33"/>
  <c r="R174" i="33"/>
  <c r="Q174" i="33"/>
  <c r="P174" i="33"/>
  <c r="O174" i="33"/>
  <c r="O173" i="33"/>
  <c r="O172" i="33"/>
  <c r="O171" i="33"/>
  <c r="R170" i="33"/>
  <c r="Q170" i="33"/>
  <c r="P170" i="33"/>
  <c r="O170" i="33"/>
  <c r="R169" i="33"/>
  <c r="Q169" i="33"/>
  <c r="P169" i="33"/>
  <c r="O169" i="33"/>
  <c r="R168" i="33"/>
  <c r="Q168" i="33"/>
  <c r="P168" i="33"/>
  <c r="O168" i="33"/>
  <c r="R167" i="33"/>
  <c r="Q167" i="33"/>
  <c r="P167" i="33"/>
  <c r="O167" i="33"/>
  <c r="O166" i="33"/>
  <c r="R165" i="33"/>
  <c r="Q165" i="33"/>
  <c r="P165" i="33"/>
  <c r="O165" i="33"/>
  <c r="R164" i="33"/>
  <c r="Q164" i="33"/>
  <c r="P164" i="33"/>
  <c r="O164" i="33"/>
  <c r="R163" i="33"/>
  <c r="Q163" i="33"/>
  <c r="P163" i="33"/>
  <c r="O163" i="33"/>
  <c r="O162" i="33"/>
  <c r="R161" i="33"/>
  <c r="Q161" i="33"/>
  <c r="P161" i="33"/>
  <c r="O161" i="33"/>
  <c r="R160" i="33"/>
  <c r="Q160" i="33"/>
  <c r="P160" i="33"/>
  <c r="O160" i="33"/>
  <c r="O159" i="33"/>
  <c r="O158" i="33"/>
  <c r="O157" i="33"/>
  <c r="R156" i="33"/>
  <c r="Q156" i="33"/>
  <c r="P156" i="33"/>
  <c r="O156" i="33"/>
  <c r="R155" i="33"/>
  <c r="Q155" i="33"/>
  <c r="P155" i="33"/>
  <c r="O155" i="33"/>
  <c r="O154" i="33"/>
  <c r="O153" i="33"/>
  <c r="R152" i="33"/>
  <c r="Q152" i="33"/>
  <c r="P152" i="33"/>
  <c r="O152" i="33"/>
  <c r="R151" i="33"/>
  <c r="Q151" i="33"/>
  <c r="P151" i="33"/>
  <c r="O151" i="33"/>
  <c r="R150" i="33"/>
  <c r="Q150" i="33"/>
  <c r="P150" i="33"/>
  <c r="O150" i="33"/>
  <c r="R149" i="33"/>
  <c r="Q149" i="33"/>
  <c r="P149" i="33"/>
  <c r="O149" i="33"/>
  <c r="R148" i="33"/>
  <c r="Q148" i="33"/>
  <c r="P148" i="33"/>
  <c r="O148" i="33"/>
  <c r="R147" i="33"/>
  <c r="Q147" i="33"/>
  <c r="P147" i="33"/>
  <c r="O147" i="33"/>
  <c r="O146" i="33"/>
  <c r="R145" i="33"/>
  <c r="Q145" i="33"/>
  <c r="P145" i="33"/>
  <c r="O145" i="33"/>
  <c r="O144" i="33"/>
  <c r="O143" i="33"/>
  <c r="R142" i="33"/>
  <c r="Q142" i="33"/>
  <c r="P142" i="33"/>
  <c r="O142" i="33"/>
  <c r="R141" i="33"/>
  <c r="Q141" i="33"/>
  <c r="P141" i="33"/>
  <c r="O141" i="33"/>
  <c r="O140" i="33"/>
  <c r="O139" i="33"/>
  <c r="R138" i="33"/>
  <c r="Q138" i="33"/>
  <c r="P138" i="33"/>
  <c r="O138" i="33"/>
  <c r="R137" i="33"/>
  <c r="Q137" i="33"/>
  <c r="P137" i="33"/>
  <c r="O137" i="33"/>
  <c r="R136" i="33"/>
  <c r="Q136" i="33"/>
  <c r="P136" i="33"/>
  <c r="O136" i="33"/>
  <c r="O135" i="33"/>
  <c r="R134" i="33"/>
  <c r="Q134" i="33"/>
  <c r="P134" i="33"/>
  <c r="O134" i="33"/>
  <c r="O133" i="33"/>
  <c r="R132" i="33"/>
  <c r="Q132" i="33"/>
  <c r="P132" i="33"/>
  <c r="O132" i="33"/>
  <c r="R131" i="33"/>
  <c r="Q131" i="33"/>
  <c r="P131" i="33"/>
  <c r="O131" i="33"/>
  <c r="O130" i="33"/>
  <c r="R129" i="33"/>
  <c r="Q129" i="33"/>
  <c r="P129" i="33"/>
  <c r="O129" i="33"/>
  <c r="R128" i="33"/>
  <c r="Q128" i="33"/>
  <c r="P128" i="33"/>
  <c r="O128" i="33"/>
  <c r="R127" i="33"/>
  <c r="Q127" i="33"/>
  <c r="P127" i="33"/>
  <c r="O127" i="33"/>
  <c r="O126" i="33"/>
  <c r="R125" i="33"/>
  <c r="Q125" i="33"/>
  <c r="P125" i="33"/>
  <c r="O125" i="33"/>
  <c r="O124" i="33"/>
  <c r="R123" i="33"/>
  <c r="Q123" i="33"/>
  <c r="P123" i="33"/>
  <c r="O123" i="33"/>
  <c r="R122" i="33"/>
  <c r="Q122" i="33"/>
  <c r="P122" i="33"/>
  <c r="O122" i="33"/>
  <c r="R121" i="33"/>
  <c r="Q121" i="33"/>
  <c r="P121" i="33"/>
  <c r="O121" i="33"/>
  <c r="O120" i="33"/>
  <c r="O119" i="33"/>
  <c r="O118" i="33"/>
  <c r="R117" i="33"/>
  <c r="Q117" i="33"/>
  <c r="P117" i="33"/>
  <c r="O117" i="33"/>
  <c r="R116" i="33"/>
  <c r="Q116" i="33"/>
  <c r="P116" i="33"/>
  <c r="O116" i="33"/>
  <c r="R115" i="33"/>
  <c r="Q115" i="33"/>
  <c r="P115" i="33"/>
  <c r="O115" i="33"/>
  <c r="O114" i="33"/>
  <c r="R113" i="33"/>
  <c r="Q113" i="33"/>
  <c r="P113" i="33"/>
  <c r="O113" i="33"/>
  <c r="R112" i="33"/>
  <c r="Q112" i="33"/>
  <c r="P112" i="33"/>
  <c r="O112" i="33"/>
  <c r="R111" i="33"/>
  <c r="Q111" i="33"/>
  <c r="P111" i="33"/>
  <c r="O111" i="33"/>
  <c r="O110" i="33"/>
  <c r="R109" i="33"/>
  <c r="Q109" i="33"/>
  <c r="P109" i="33"/>
  <c r="O109" i="33"/>
  <c r="R108" i="33"/>
  <c r="Q108" i="33"/>
  <c r="P108" i="33"/>
  <c r="O108" i="33"/>
  <c r="R107" i="33"/>
  <c r="Q107" i="33"/>
  <c r="P107" i="33"/>
  <c r="O107" i="33"/>
  <c r="R106" i="33"/>
  <c r="Q106" i="33"/>
  <c r="P106" i="33"/>
  <c r="O106" i="33"/>
  <c r="R105" i="33"/>
  <c r="Q105" i="33"/>
  <c r="P105" i="33"/>
  <c r="O105" i="33"/>
  <c r="R104" i="33"/>
  <c r="Q104" i="33"/>
  <c r="P104" i="33"/>
  <c r="O104" i="33"/>
  <c r="O103" i="33"/>
  <c r="O102" i="33"/>
  <c r="O101" i="33"/>
  <c r="R100" i="33"/>
  <c r="Q100" i="33"/>
  <c r="P100" i="33"/>
  <c r="O100" i="33"/>
  <c r="R99" i="33"/>
  <c r="Q99" i="33"/>
  <c r="P99" i="33"/>
  <c r="O99" i="33"/>
  <c r="O98" i="33"/>
  <c r="R97" i="33"/>
  <c r="Q97" i="33"/>
  <c r="P97" i="33"/>
  <c r="O97" i="33"/>
  <c r="R96" i="33"/>
  <c r="Q96" i="33"/>
  <c r="P96" i="33"/>
  <c r="O96" i="33"/>
  <c r="O95" i="33"/>
  <c r="O94" i="33"/>
  <c r="R93" i="33"/>
  <c r="Q93" i="33"/>
  <c r="P93" i="33"/>
  <c r="O93" i="33"/>
  <c r="R92" i="33"/>
  <c r="Q92" i="33"/>
  <c r="P92" i="33"/>
  <c r="O92" i="33"/>
  <c r="R91" i="33"/>
  <c r="Q91" i="33"/>
  <c r="P91" i="33"/>
  <c r="O91" i="33"/>
  <c r="O90" i="33"/>
  <c r="R89" i="33"/>
  <c r="Q89" i="33"/>
  <c r="P89" i="33"/>
  <c r="O89" i="33"/>
  <c r="R88" i="33"/>
  <c r="Q88" i="33"/>
  <c r="P88" i="33"/>
  <c r="O88" i="33"/>
  <c r="O87" i="33"/>
  <c r="R86" i="33"/>
  <c r="Q86" i="33"/>
  <c r="P86" i="33"/>
  <c r="O86" i="33"/>
  <c r="R85" i="33"/>
  <c r="Q85" i="33"/>
  <c r="P85" i="33"/>
  <c r="O85" i="33"/>
  <c r="R84" i="33"/>
  <c r="Q84" i="33"/>
  <c r="P84" i="33"/>
  <c r="O84" i="33"/>
  <c r="R83" i="33"/>
  <c r="Q83" i="33"/>
  <c r="P83" i="33"/>
  <c r="O83" i="33"/>
  <c r="R82" i="33"/>
  <c r="Q82" i="33"/>
  <c r="P82" i="33"/>
  <c r="O82" i="33"/>
  <c r="R81" i="33"/>
  <c r="Q81" i="33"/>
  <c r="P81" i="33"/>
  <c r="O81" i="33"/>
  <c r="R80" i="33"/>
  <c r="Q80" i="33"/>
  <c r="P80" i="33"/>
  <c r="O80" i="33"/>
  <c r="R79" i="33"/>
  <c r="Q79" i="33"/>
  <c r="P79" i="33"/>
  <c r="O79" i="33"/>
  <c r="R78" i="33"/>
  <c r="Q78" i="33"/>
  <c r="P78" i="33"/>
  <c r="O78" i="33"/>
  <c r="O77" i="33"/>
  <c r="R76" i="33"/>
  <c r="Q76" i="33"/>
  <c r="P76" i="33"/>
  <c r="O76" i="33"/>
  <c r="O75" i="33"/>
  <c r="O74" i="33"/>
  <c r="R73" i="33"/>
  <c r="Q73" i="33"/>
  <c r="P73" i="33"/>
  <c r="O73" i="33"/>
  <c r="R72" i="33"/>
  <c r="Q72" i="33"/>
  <c r="P72" i="33"/>
  <c r="O72" i="33"/>
  <c r="R71" i="33"/>
  <c r="Q71" i="33"/>
  <c r="P71" i="33"/>
  <c r="O71" i="33"/>
  <c r="O70" i="33"/>
  <c r="O69" i="33"/>
  <c r="R68" i="33"/>
  <c r="Q68" i="33"/>
  <c r="P68" i="33"/>
  <c r="O68" i="33"/>
  <c r="O67" i="33"/>
  <c r="O66" i="33"/>
  <c r="R65" i="33"/>
  <c r="Q65" i="33"/>
  <c r="P65" i="33"/>
  <c r="O65" i="33"/>
  <c r="R64" i="33"/>
  <c r="Q64" i="33"/>
  <c r="P64" i="33"/>
  <c r="O64" i="33"/>
  <c r="O63" i="33"/>
  <c r="R62" i="33"/>
  <c r="Q62" i="33"/>
  <c r="P62" i="33"/>
  <c r="O62" i="33"/>
  <c r="R61" i="33"/>
  <c r="Q61" i="33"/>
  <c r="P61" i="33"/>
  <c r="O61" i="33"/>
  <c r="R60" i="33"/>
  <c r="Q60" i="33"/>
  <c r="P60" i="33"/>
  <c r="O60" i="33"/>
  <c r="O59" i="33"/>
  <c r="R58" i="33"/>
  <c r="Q58" i="33"/>
  <c r="P58" i="33"/>
  <c r="O58" i="33"/>
  <c r="O57" i="33"/>
  <c r="R56" i="33"/>
  <c r="Q56" i="33"/>
  <c r="P56" i="33"/>
  <c r="O56" i="33"/>
  <c r="O55" i="33"/>
  <c r="O54" i="33"/>
  <c r="O53" i="33"/>
  <c r="R52" i="33"/>
  <c r="Q52" i="33"/>
  <c r="P52" i="33"/>
  <c r="O52" i="33"/>
  <c r="R51" i="33"/>
  <c r="Q51" i="33"/>
  <c r="P51" i="33"/>
  <c r="O51" i="33"/>
  <c r="R50" i="33"/>
  <c r="Q50" i="33"/>
  <c r="P50" i="33"/>
  <c r="O50" i="33"/>
  <c r="R49" i="33"/>
  <c r="Q49" i="33"/>
  <c r="P49" i="33"/>
  <c r="O49" i="33"/>
  <c r="O48" i="33"/>
  <c r="R47" i="33"/>
  <c r="Q47" i="33"/>
  <c r="P47" i="33"/>
  <c r="O47" i="33"/>
  <c r="O46" i="33"/>
  <c r="O45" i="33"/>
  <c r="O44" i="33"/>
  <c r="R43" i="33"/>
  <c r="Q43" i="33"/>
  <c r="P43" i="33"/>
  <c r="O43" i="33"/>
  <c r="O42" i="33"/>
  <c r="O41" i="33"/>
  <c r="O40" i="33"/>
  <c r="O39" i="33"/>
  <c r="O38" i="33"/>
  <c r="O37" i="33"/>
  <c r="R36" i="33"/>
  <c r="Q36" i="33"/>
  <c r="P36" i="33"/>
  <c r="O36" i="33"/>
  <c r="R35" i="33"/>
  <c r="Q35" i="33"/>
  <c r="P35" i="33"/>
  <c r="O35" i="33"/>
  <c r="R34" i="33"/>
  <c r="Q34" i="33"/>
  <c r="P34" i="33"/>
  <c r="O34" i="33"/>
  <c r="R33" i="33"/>
  <c r="Q33" i="33"/>
  <c r="P33" i="33"/>
  <c r="O33" i="33"/>
  <c r="O32" i="33"/>
  <c r="R31" i="33"/>
  <c r="Q31" i="33"/>
  <c r="P31" i="33"/>
  <c r="O31" i="33"/>
  <c r="R30" i="33"/>
  <c r="Q30" i="33"/>
  <c r="P30" i="33"/>
  <c r="O30" i="33"/>
  <c r="R29" i="33"/>
  <c r="Q29" i="33"/>
  <c r="P29" i="33"/>
  <c r="O29" i="33"/>
  <c r="O28" i="33"/>
  <c r="R27" i="33"/>
  <c r="Q27" i="33"/>
  <c r="P27" i="33"/>
  <c r="O27" i="33"/>
  <c r="R26" i="33"/>
  <c r="Q26" i="33"/>
  <c r="P26" i="33"/>
  <c r="O26" i="33"/>
  <c r="R25" i="33"/>
  <c r="Q25" i="33"/>
  <c r="P25" i="33"/>
  <c r="O25" i="33"/>
  <c r="O24" i="33"/>
  <c r="O23" i="33"/>
  <c r="O22" i="33"/>
  <c r="R21" i="33"/>
  <c r="Q21" i="33"/>
  <c r="P21" i="33"/>
  <c r="O21" i="33"/>
  <c r="R20" i="33"/>
  <c r="Q20" i="33"/>
  <c r="P20" i="33"/>
  <c r="O20" i="33"/>
  <c r="R19" i="33"/>
  <c r="Q19" i="33"/>
  <c r="P19" i="33"/>
  <c r="O19" i="33"/>
  <c r="O18" i="33"/>
  <c r="O17" i="33"/>
  <c r="O16" i="33"/>
  <c r="R15" i="33"/>
  <c r="Q15" i="33"/>
  <c r="P15" i="33"/>
  <c r="O15" i="33"/>
  <c r="R14" i="33"/>
  <c r="Q14" i="33"/>
  <c r="P14" i="33"/>
  <c r="O14" i="33"/>
  <c r="O13" i="33"/>
  <c r="O12" i="33"/>
  <c r="R11" i="33"/>
  <c r="Q11" i="33"/>
  <c r="P11" i="33"/>
  <c r="O11" i="33"/>
  <c r="R10" i="33"/>
  <c r="Q10" i="33"/>
  <c r="P10" i="33"/>
  <c r="O10" i="33"/>
  <c r="R9" i="33"/>
  <c r="Q9" i="33"/>
  <c r="P9" i="33"/>
  <c r="O9" i="33"/>
  <c r="O8" i="33"/>
  <c r="Q7" i="33"/>
  <c r="P7" i="33"/>
  <c r="P242" i="51" l="1"/>
  <c r="P241" i="51"/>
  <c r="P240" i="51"/>
  <c r="P239" i="51"/>
  <c r="P238" i="51"/>
  <c r="P237" i="51"/>
  <c r="P236" i="51"/>
  <c r="P235" i="51"/>
  <c r="P234" i="51"/>
  <c r="P233" i="51"/>
  <c r="P232" i="51"/>
  <c r="P231" i="51"/>
  <c r="P230" i="51"/>
  <c r="P229" i="51"/>
  <c r="P228" i="51"/>
  <c r="P227" i="51"/>
  <c r="P226" i="51"/>
  <c r="P225" i="51"/>
  <c r="P224" i="51"/>
  <c r="P223" i="51"/>
  <c r="P222" i="51"/>
  <c r="P221" i="51"/>
  <c r="P220" i="51"/>
  <c r="P219" i="51"/>
  <c r="P218" i="51"/>
  <c r="P217" i="51"/>
  <c r="P216" i="51"/>
  <c r="P215" i="51"/>
  <c r="P214" i="51"/>
  <c r="P213" i="51"/>
  <c r="P212" i="51"/>
  <c r="P211" i="51"/>
  <c r="P210" i="51"/>
  <c r="P209" i="51"/>
  <c r="P208" i="51"/>
  <c r="P207" i="51"/>
  <c r="P206" i="51"/>
  <c r="P205" i="51"/>
  <c r="P204" i="51"/>
  <c r="P203" i="51"/>
  <c r="P202" i="51"/>
  <c r="P201" i="51"/>
  <c r="P200" i="51"/>
  <c r="P199" i="51"/>
  <c r="P198" i="51"/>
  <c r="P197" i="51"/>
  <c r="P196" i="51"/>
  <c r="P195" i="51"/>
  <c r="P194" i="51"/>
  <c r="P193" i="51"/>
  <c r="P192" i="51"/>
  <c r="P191" i="51"/>
  <c r="P190" i="51"/>
  <c r="P189" i="51"/>
  <c r="P188" i="51"/>
  <c r="P187" i="51"/>
  <c r="P186" i="51"/>
  <c r="P185" i="51"/>
  <c r="P184" i="51"/>
  <c r="P183" i="51"/>
  <c r="P182" i="51"/>
  <c r="P181" i="51"/>
  <c r="P180" i="51"/>
  <c r="P179" i="51"/>
  <c r="P178" i="51"/>
  <c r="P177" i="51"/>
  <c r="P176" i="51"/>
  <c r="P175" i="51"/>
  <c r="P174" i="51"/>
  <c r="P173" i="51"/>
  <c r="P172" i="51"/>
  <c r="P171" i="51"/>
  <c r="P170" i="51"/>
  <c r="P169" i="51"/>
  <c r="P168" i="51"/>
  <c r="P167" i="51"/>
  <c r="P166" i="51"/>
  <c r="P165" i="51"/>
  <c r="P164" i="51"/>
  <c r="P163" i="51"/>
  <c r="P162" i="51"/>
  <c r="P161" i="51"/>
  <c r="P160" i="51"/>
  <c r="P159" i="51"/>
  <c r="P158" i="51"/>
  <c r="P157" i="51"/>
  <c r="P156" i="51"/>
  <c r="P155" i="51"/>
  <c r="P154" i="51"/>
  <c r="P153" i="51"/>
  <c r="P152" i="51"/>
  <c r="P151" i="51"/>
  <c r="P150" i="51"/>
  <c r="P149" i="51"/>
  <c r="P148" i="51"/>
  <c r="P147" i="51"/>
  <c r="P146" i="51"/>
  <c r="P145" i="51"/>
  <c r="P144" i="51"/>
  <c r="P143" i="51"/>
  <c r="P142" i="51"/>
  <c r="P141" i="51"/>
  <c r="P140" i="51"/>
  <c r="P139" i="51"/>
  <c r="P138" i="51"/>
  <c r="P137" i="51"/>
  <c r="P136" i="51"/>
  <c r="P135" i="51"/>
  <c r="P134" i="51"/>
  <c r="P133" i="51"/>
  <c r="P132" i="51"/>
  <c r="P131" i="51"/>
  <c r="P130" i="51"/>
  <c r="P129" i="51"/>
  <c r="P128" i="51"/>
  <c r="P127" i="51"/>
  <c r="P126" i="51"/>
  <c r="P125" i="51"/>
  <c r="P124" i="51"/>
  <c r="P123" i="51"/>
  <c r="P122" i="51"/>
  <c r="P121" i="51"/>
  <c r="P120" i="51"/>
  <c r="P119" i="51"/>
  <c r="P118" i="51"/>
  <c r="P117" i="51"/>
  <c r="P116" i="51"/>
  <c r="P115" i="51"/>
  <c r="P114" i="51"/>
  <c r="P113" i="51"/>
  <c r="P112" i="51"/>
  <c r="P111" i="51"/>
  <c r="P110" i="51"/>
  <c r="P109" i="51"/>
  <c r="P108" i="51"/>
  <c r="P107" i="51"/>
  <c r="P106" i="51"/>
  <c r="P105" i="51"/>
  <c r="P104" i="51"/>
  <c r="P103" i="51"/>
  <c r="P102" i="51"/>
  <c r="P101" i="51"/>
  <c r="P100" i="51"/>
  <c r="P99" i="51"/>
  <c r="P98" i="51"/>
  <c r="P97" i="51"/>
  <c r="P96" i="51"/>
  <c r="P95" i="51"/>
  <c r="P94" i="51"/>
  <c r="P93" i="51"/>
  <c r="P92" i="51"/>
  <c r="P91" i="51"/>
  <c r="P90" i="51"/>
  <c r="P89" i="51"/>
  <c r="P88" i="51"/>
  <c r="P87" i="51"/>
  <c r="P86" i="51"/>
  <c r="P85" i="51"/>
  <c r="P84" i="51"/>
  <c r="P83" i="51"/>
  <c r="P82" i="51"/>
  <c r="P81" i="51"/>
  <c r="P80" i="51"/>
  <c r="P79" i="51"/>
  <c r="P78" i="51"/>
  <c r="P77" i="51"/>
  <c r="P76" i="51"/>
  <c r="P75" i="51"/>
  <c r="P74" i="51"/>
  <c r="P73" i="51"/>
  <c r="P72" i="51"/>
  <c r="P71" i="51"/>
  <c r="P70" i="51"/>
  <c r="P69" i="51"/>
  <c r="P68" i="51"/>
  <c r="P67" i="51"/>
  <c r="P66" i="51"/>
  <c r="P65" i="51"/>
  <c r="P64" i="51"/>
  <c r="P63" i="51"/>
  <c r="P62" i="51"/>
  <c r="P61" i="51"/>
  <c r="P60" i="51"/>
  <c r="P59" i="51"/>
  <c r="P58" i="51"/>
  <c r="P57" i="51"/>
  <c r="P56" i="51"/>
  <c r="P55" i="51"/>
  <c r="P54" i="51"/>
  <c r="P53" i="51"/>
  <c r="P52" i="51"/>
  <c r="P51" i="51"/>
  <c r="P50" i="51"/>
  <c r="P49" i="51"/>
  <c r="P48" i="51"/>
  <c r="P47" i="51"/>
  <c r="P46" i="51"/>
  <c r="P45" i="51"/>
  <c r="P44" i="51"/>
  <c r="P43" i="51"/>
  <c r="P42" i="51"/>
  <c r="P41" i="51"/>
  <c r="P40" i="51"/>
  <c r="P39" i="51"/>
  <c r="P38" i="51"/>
  <c r="P37" i="51"/>
  <c r="P36" i="51"/>
  <c r="P35" i="51"/>
  <c r="P34" i="51"/>
  <c r="P33" i="51"/>
  <c r="P32" i="51"/>
  <c r="P31" i="51"/>
  <c r="P30" i="51"/>
  <c r="P29" i="51"/>
  <c r="P28" i="51"/>
  <c r="P27" i="51"/>
  <c r="P26" i="51"/>
  <c r="P25" i="51"/>
  <c r="P24" i="51"/>
  <c r="P23" i="51"/>
  <c r="P22" i="51"/>
  <c r="P21" i="51"/>
  <c r="P20" i="51"/>
  <c r="P19" i="51"/>
  <c r="P18" i="51"/>
  <c r="P17" i="51"/>
  <c r="P16" i="51"/>
  <c r="P15" i="51"/>
  <c r="P14" i="51"/>
  <c r="P13" i="51"/>
  <c r="P12" i="51"/>
  <c r="P11" i="51"/>
  <c r="P10" i="51"/>
  <c r="P9" i="51"/>
  <c r="P8" i="51"/>
  <c r="P242" i="50"/>
  <c r="P241" i="50"/>
  <c r="P240" i="50"/>
  <c r="P239" i="50"/>
  <c r="P238" i="50"/>
  <c r="P237" i="50"/>
  <c r="P236" i="50"/>
  <c r="P235" i="50"/>
  <c r="P234" i="50"/>
  <c r="P233" i="50"/>
  <c r="P232" i="50"/>
  <c r="P231" i="50"/>
  <c r="P230" i="50"/>
  <c r="P229" i="50"/>
  <c r="P228" i="50"/>
  <c r="P227" i="50"/>
  <c r="P226" i="50"/>
  <c r="P225" i="50"/>
  <c r="P224" i="50"/>
  <c r="P223" i="50"/>
  <c r="P222" i="50"/>
  <c r="P221" i="50"/>
  <c r="P220" i="50"/>
  <c r="P219" i="50"/>
  <c r="P218" i="50"/>
  <c r="P217" i="50"/>
  <c r="P216" i="50"/>
  <c r="P215" i="50"/>
  <c r="P214" i="50"/>
  <c r="P213" i="50"/>
  <c r="P212" i="50"/>
  <c r="P211" i="50"/>
  <c r="P210" i="50"/>
  <c r="P209" i="50"/>
  <c r="P208" i="50"/>
  <c r="P207" i="50"/>
  <c r="P206" i="50"/>
  <c r="P205" i="50"/>
  <c r="P204" i="50"/>
  <c r="P203" i="50"/>
  <c r="P202" i="50"/>
  <c r="P201" i="50"/>
  <c r="P200" i="50"/>
  <c r="P199" i="50"/>
  <c r="P198" i="50"/>
  <c r="P197" i="50"/>
  <c r="P196" i="50"/>
  <c r="P195" i="50"/>
  <c r="P194" i="50"/>
  <c r="P193" i="50"/>
  <c r="P192" i="50"/>
  <c r="P191" i="50"/>
  <c r="P190" i="50"/>
  <c r="P189" i="50"/>
  <c r="P188" i="50"/>
  <c r="P187" i="50"/>
  <c r="P186" i="50"/>
  <c r="P185" i="50"/>
  <c r="P184" i="50"/>
  <c r="P183" i="50"/>
  <c r="P182" i="50"/>
  <c r="P181" i="50"/>
  <c r="P180" i="50"/>
  <c r="P179" i="50"/>
  <c r="P178" i="50"/>
  <c r="P177" i="50"/>
  <c r="P176" i="50"/>
  <c r="P175" i="50"/>
  <c r="P174" i="50"/>
  <c r="P173" i="50"/>
  <c r="P172" i="50"/>
  <c r="P171" i="50"/>
  <c r="P170" i="50"/>
  <c r="P169" i="50"/>
  <c r="P168" i="50"/>
  <c r="P167" i="50"/>
  <c r="P166" i="50"/>
  <c r="P165" i="50"/>
  <c r="P164" i="50"/>
  <c r="P163" i="50"/>
  <c r="P162" i="50"/>
  <c r="P161" i="50"/>
  <c r="P160" i="50"/>
  <c r="P159" i="50"/>
  <c r="P158" i="50"/>
  <c r="P157" i="50"/>
  <c r="P156" i="50"/>
  <c r="P155" i="50"/>
  <c r="P154" i="50"/>
  <c r="P153" i="50"/>
  <c r="P152" i="50"/>
  <c r="P151" i="50"/>
  <c r="P150" i="50"/>
  <c r="P149" i="50"/>
  <c r="P148" i="50"/>
  <c r="P147" i="50"/>
  <c r="P146" i="50"/>
  <c r="P145" i="50"/>
  <c r="P144" i="50"/>
  <c r="P143" i="50"/>
  <c r="P142" i="50"/>
  <c r="P141" i="50"/>
  <c r="P140" i="50"/>
  <c r="P139" i="50"/>
  <c r="P138" i="50"/>
  <c r="P137" i="50"/>
  <c r="P136" i="50"/>
  <c r="P135" i="50"/>
  <c r="P134" i="50"/>
  <c r="P133" i="50"/>
  <c r="P132" i="50"/>
  <c r="P131" i="50"/>
  <c r="P130" i="50"/>
  <c r="P129" i="50"/>
  <c r="P128" i="50"/>
  <c r="P127" i="50"/>
  <c r="P126" i="50"/>
  <c r="P125" i="50"/>
  <c r="P124" i="50"/>
  <c r="P123" i="50"/>
  <c r="P122" i="50"/>
  <c r="P121" i="50"/>
  <c r="P120" i="50"/>
  <c r="P119" i="50"/>
  <c r="P118" i="50"/>
  <c r="P117" i="50"/>
  <c r="P116" i="50"/>
  <c r="P115" i="50"/>
  <c r="P114" i="50"/>
  <c r="P113" i="50"/>
  <c r="P112" i="50"/>
  <c r="P111" i="50"/>
  <c r="P110" i="50"/>
  <c r="P109" i="50"/>
  <c r="P108" i="50"/>
  <c r="P107" i="50"/>
  <c r="P106" i="50"/>
  <c r="P105" i="50"/>
  <c r="P104" i="50"/>
  <c r="P103" i="50"/>
  <c r="P102" i="50"/>
  <c r="P101" i="50"/>
  <c r="P100" i="50"/>
  <c r="P99" i="50"/>
  <c r="P98" i="50"/>
  <c r="P97" i="50"/>
  <c r="P96" i="50"/>
  <c r="P95" i="50"/>
  <c r="P94" i="50"/>
  <c r="P93" i="50"/>
  <c r="P92" i="50"/>
  <c r="P91" i="50"/>
  <c r="P90" i="50"/>
  <c r="P89" i="50"/>
  <c r="P88" i="50"/>
  <c r="P87" i="50"/>
  <c r="P86" i="50"/>
  <c r="P85" i="50"/>
  <c r="P84" i="50"/>
  <c r="P83" i="50"/>
  <c r="P82" i="50"/>
  <c r="P81" i="50"/>
  <c r="P80" i="50"/>
  <c r="P79" i="50"/>
  <c r="P78" i="50"/>
  <c r="P77" i="50"/>
  <c r="P76" i="50"/>
  <c r="P75" i="50"/>
  <c r="P74" i="50"/>
  <c r="P73" i="50"/>
  <c r="P72" i="50"/>
  <c r="P71" i="50"/>
  <c r="P70" i="50"/>
  <c r="P69" i="50"/>
  <c r="P68" i="50"/>
  <c r="P67" i="50"/>
  <c r="P66" i="50"/>
  <c r="P65" i="50"/>
  <c r="P64" i="50"/>
  <c r="P63" i="50"/>
  <c r="P62" i="50"/>
  <c r="P61" i="50"/>
  <c r="P60" i="50"/>
  <c r="P59" i="50"/>
  <c r="P58" i="50"/>
  <c r="P57" i="50"/>
  <c r="P56" i="50"/>
  <c r="P55" i="50"/>
  <c r="P54" i="50"/>
  <c r="P53" i="50"/>
  <c r="P52" i="50"/>
  <c r="P51" i="50"/>
  <c r="P50" i="50"/>
  <c r="P49" i="50"/>
  <c r="P48" i="50"/>
  <c r="P47" i="50"/>
  <c r="P46" i="50"/>
  <c r="P45" i="50"/>
  <c r="P44" i="50"/>
  <c r="P43" i="50"/>
  <c r="P42" i="50"/>
  <c r="P41" i="50"/>
  <c r="P40" i="50"/>
  <c r="P39" i="50"/>
  <c r="P38" i="50"/>
  <c r="P37" i="50"/>
  <c r="P36" i="50"/>
  <c r="P35" i="50"/>
  <c r="P34" i="50"/>
  <c r="P33" i="50"/>
  <c r="P32" i="50"/>
  <c r="P31" i="50"/>
  <c r="P30" i="50"/>
  <c r="P29" i="50"/>
  <c r="P28" i="50"/>
  <c r="P27" i="50"/>
  <c r="P26" i="50"/>
  <c r="P25" i="50"/>
  <c r="P24" i="50"/>
  <c r="P23" i="50"/>
  <c r="P22" i="50"/>
  <c r="P21" i="50"/>
  <c r="P20" i="50"/>
  <c r="P19" i="50"/>
  <c r="P18" i="50"/>
  <c r="P17" i="50"/>
  <c r="P16" i="50"/>
  <c r="P15" i="50"/>
  <c r="P14" i="50"/>
  <c r="P13" i="50"/>
  <c r="P12" i="50"/>
  <c r="P11" i="50"/>
  <c r="P10" i="50"/>
  <c r="P9" i="50"/>
  <c r="P8" i="50"/>
  <c r="P62" i="48"/>
  <c r="P192" i="48"/>
  <c r="P124" i="48"/>
  <c r="P187" i="48"/>
  <c r="P182" i="48"/>
  <c r="P177" i="48"/>
  <c r="P229" i="48"/>
  <c r="P154" i="48"/>
  <c r="P224" i="48"/>
  <c r="P101" i="48"/>
  <c r="P100" i="48"/>
  <c r="P203" i="48"/>
  <c r="P195" i="48"/>
  <c r="P162" i="48"/>
  <c r="P115" i="48"/>
  <c r="P75" i="48"/>
  <c r="P85" i="48"/>
  <c r="P152" i="48"/>
  <c r="P8" i="48"/>
  <c r="P127" i="48"/>
  <c r="P232" i="48"/>
  <c r="P89" i="48"/>
  <c r="P168" i="48"/>
  <c r="P107" i="48"/>
  <c r="P114" i="48"/>
  <c r="P211" i="48"/>
  <c r="P185" i="48"/>
  <c r="P56" i="48"/>
  <c r="P16" i="48"/>
  <c r="P234" i="48"/>
  <c r="P15" i="48"/>
  <c r="P40" i="48"/>
  <c r="P167" i="48"/>
  <c r="P111" i="48"/>
  <c r="P113" i="48"/>
  <c r="P186" i="48"/>
  <c r="P165" i="48"/>
  <c r="P137" i="48"/>
  <c r="P121" i="48"/>
  <c r="P97" i="48"/>
  <c r="P233" i="48"/>
  <c r="P230" i="48"/>
  <c r="P69" i="48"/>
  <c r="P174" i="48"/>
  <c r="P220" i="48"/>
  <c r="P82" i="48"/>
  <c r="P68" i="48"/>
  <c r="P170" i="48"/>
  <c r="P12" i="48"/>
  <c r="P110" i="48"/>
  <c r="P199" i="48"/>
  <c r="P19" i="48"/>
  <c r="P103" i="48"/>
  <c r="P23" i="48"/>
  <c r="P136" i="48"/>
  <c r="P123" i="48"/>
  <c r="P209" i="48"/>
  <c r="P144" i="48"/>
  <c r="P96" i="48"/>
  <c r="P109" i="48"/>
  <c r="P116" i="48"/>
  <c r="P55" i="48"/>
  <c r="P39" i="48"/>
  <c r="P72" i="48"/>
  <c r="P51" i="48"/>
  <c r="P146" i="48"/>
  <c r="P202" i="48"/>
  <c r="P50" i="48"/>
  <c r="P84" i="48"/>
  <c r="P9" i="48"/>
  <c r="P61" i="48"/>
  <c r="P24" i="48"/>
  <c r="P219" i="48"/>
  <c r="P93" i="48"/>
  <c r="P205" i="48"/>
  <c r="P226" i="48"/>
  <c r="P38" i="48"/>
  <c r="P149" i="48"/>
  <c r="P228" i="48"/>
  <c r="P194" i="48"/>
  <c r="P71" i="48"/>
  <c r="P191" i="48"/>
  <c r="P181" i="48"/>
  <c r="P22" i="48"/>
  <c r="P37" i="48"/>
  <c r="P161" i="48"/>
  <c r="P108" i="48"/>
  <c r="P112" i="48"/>
  <c r="P172" i="48"/>
  <c r="P98" i="48"/>
  <c r="P241" i="48"/>
  <c r="P164" i="48"/>
  <c r="P148" i="48"/>
  <c r="P143" i="48"/>
  <c r="P227" i="48"/>
  <c r="P151" i="48"/>
  <c r="P67" i="48"/>
  <c r="P184" i="48"/>
  <c r="P88" i="48"/>
  <c r="P81" i="48"/>
  <c r="P92" i="48"/>
  <c r="P208" i="48"/>
  <c r="P36" i="48"/>
  <c r="P163" i="48"/>
  <c r="P217" i="48"/>
  <c r="P215" i="48"/>
  <c r="P142" i="48"/>
  <c r="P35" i="48"/>
  <c r="P231" i="48"/>
  <c r="P169" i="48"/>
  <c r="P138" i="48"/>
  <c r="P128" i="48"/>
  <c r="P32" i="48"/>
  <c r="P157" i="48"/>
  <c r="P141" i="48"/>
  <c r="P95" i="48"/>
  <c r="P102" i="48"/>
  <c r="P147" i="48"/>
  <c r="P26" i="48"/>
  <c r="P193" i="48"/>
  <c r="P76" i="48"/>
  <c r="P160" i="48"/>
  <c r="P46" i="48"/>
  <c r="P54" i="48"/>
  <c r="P87" i="48"/>
  <c r="P213" i="48"/>
  <c r="P236" i="48"/>
  <c r="P130" i="48"/>
  <c r="P53" i="48"/>
  <c r="P126" i="48"/>
  <c r="P223" i="48"/>
  <c r="P119" i="48"/>
  <c r="P10" i="48"/>
  <c r="P159" i="48"/>
  <c r="P242" i="48"/>
  <c r="P190" i="48"/>
  <c r="P200" i="48"/>
  <c r="P222" i="48"/>
  <c r="P135" i="48"/>
  <c r="P49" i="48"/>
  <c r="P60" i="48"/>
  <c r="P77" i="48"/>
  <c r="P238" i="48"/>
  <c r="P207" i="48"/>
  <c r="P34" i="48"/>
  <c r="P237" i="48"/>
  <c r="P48" i="48"/>
  <c r="P31" i="48"/>
  <c r="P52" i="48"/>
  <c r="P225" i="48"/>
  <c r="P210" i="48"/>
  <c r="P180" i="48"/>
  <c r="P91" i="48"/>
  <c r="P99" i="48"/>
  <c r="P94" i="48"/>
  <c r="P176" i="48"/>
  <c r="P198" i="48"/>
  <c r="P197" i="48"/>
  <c r="P104" i="48"/>
  <c r="P86" i="48"/>
  <c r="P120" i="48"/>
  <c r="P201" i="48"/>
  <c r="P196" i="48"/>
  <c r="P134" i="48"/>
  <c r="P80" i="48"/>
  <c r="P118" i="48"/>
  <c r="P189" i="48"/>
  <c r="P74" i="48"/>
  <c r="P66" i="48"/>
  <c r="P235" i="48"/>
  <c r="P221" i="48"/>
  <c r="P218" i="48"/>
  <c r="P65" i="48"/>
  <c r="P45" i="48"/>
  <c r="P129" i="48"/>
  <c r="P44" i="48"/>
  <c r="P59" i="48"/>
  <c r="P30" i="48"/>
  <c r="P150" i="48"/>
  <c r="P18" i="48"/>
  <c r="P216" i="48"/>
  <c r="P240" i="48"/>
  <c r="P214" i="48"/>
  <c r="P43" i="48"/>
  <c r="P133" i="48"/>
  <c r="P79" i="48"/>
  <c r="P206" i="48"/>
  <c r="P21" i="48"/>
  <c r="P64" i="48"/>
  <c r="P17" i="48"/>
  <c r="P132" i="48"/>
  <c r="P188" i="48"/>
  <c r="P122" i="48"/>
  <c r="P47" i="48"/>
  <c r="P63" i="48"/>
  <c r="P204" i="48"/>
  <c r="P73" i="48"/>
  <c r="P42" i="48"/>
  <c r="P25" i="48"/>
  <c r="P153" i="48"/>
  <c r="P78" i="48"/>
  <c r="P175" i="48"/>
  <c r="P125" i="48"/>
  <c r="P29" i="48"/>
  <c r="P14" i="48"/>
  <c r="P166" i="48"/>
  <c r="P158" i="48"/>
  <c r="P171" i="48"/>
  <c r="P156" i="48"/>
  <c r="P131" i="48"/>
  <c r="P58" i="48"/>
  <c r="P212" i="48"/>
  <c r="P28" i="48"/>
  <c r="P139" i="48"/>
  <c r="P41" i="48"/>
  <c r="P155" i="48"/>
  <c r="P239" i="48"/>
  <c r="P145" i="48"/>
  <c r="P179" i="48"/>
  <c r="P20" i="48"/>
  <c r="P11" i="48"/>
  <c r="P106" i="48"/>
  <c r="P90" i="48"/>
  <c r="P83" i="48"/>
  <c r="P13" i="48"/>
  <c r="P33" i="48"/>
  <c r="P57" i="48"/>
  <c r="P183" i="48"/>
  <c r="P178" i="48"/>
  <c r="P70" i="48"/>
  <c r="P27" i="48"/>
  <c r="P173" i="48"/>
  <c r="P140" i="48"/>
  <c r="P117" i="48"/>
  <c r="P105" i="48"/>
  <c r="N233" i="33"/>
  <c r="N217" i="33"/>
  <c r="N201" i="33"/>
  <c r="N185" i="33"/>
  <c r="N169" i="33"/>
  <c r="N153" i="33"/>
  <c r="N137" i="33"/>
  <c r="N125" i="33"/>
  <c r="N124" i="33"/>
  <c r="N113" i="33"/>
  <c r="N105" i="33"/>
  <c r="N104" i="33"/>
  <c r="N93" i="33"/>
  <c r="N92" i="33"/>
  <c r="N81" i="33"/>
  <c r="N73" i="33"/>
  <c r="N72" i="33"/>
  <c r="N61" i="33"/>
  <c r="N60" i="33"/>
  <c r="N49" i="33"/>
  <c r="N41" i="33"/>
  <c r="N40" i="33"/>
  <c r="N29" i="33"/>
  <c r="N28" i="33"/>
  <c r="N17" i="33"/>
  <c r="N9" i="33"/>
  <c r="N8" i="33"/>
  <c r="K242" i="33"/>
  <c r="N242" i="33" s="1"/>
  <c r="K241" i="33"/>
  <c r="N241" i="33" s="1"/>
  <c r="K240" i="33"/>
  <c r="N240" i="33" s="1"/>
  <c r="K239" i="33"/>
  <c r="N239" i="33" s="1"/>
  <c r="K238" i="33"/>
  <c r="N238" i="33" s="1"/>
  <c r="K237" i="33"/>
  <c r="N237" i="33" s="1"/>
  <c r="K236" i="33"/>
  <c r="N236" i="33" s="1"/>
  <c r="K235" i="33"/>
  <c r="N235" i="33" s="1"/>
  <c r="K234" i="33"/>
  <c r="N234" i="33" s="1"/>
  <c r="K233" i="33"/>
  <c r="K232" i="33"/>
  <c r="N232" i="33" s="1"/>
  <c r="K231" i="33"/>
  <c r="N231" i="33" s="1"/>
  <c r="K230" i="33"/>
  <c r="N230" i="33" s="1"/>
  <c r="K229" i="33"/>
  <c r="N229" i="33" s="1"/>
  <c r="K228" i="33"/>
  <c r="N228" i="33" s="1"/>
  <c r="K227" i="33"/>
  <c r="N227" i="33" s="1"/>
  <c r="K226" i="33"/>
  <c r="N226" i="33" s="1"/>
  <c r="K225" i="33"/>
  <c r="N225" i="33" s="1"/>
  <c r="K224" i="33"/>
  <c r="N224" i="33" s="1"/>
  <c r="K223" i="33"/>
  <c r="N223" i="33" s="1"/>
  <c r="K222" i="33"/>
  <c r="N222" i="33" s="1"/>
  <c r="K221" i="33"/>
  <c r="N221" i="33" s="1"/>
  <c r="K220" i="33"/>
  <c r="N220" i="33" s="1"/>
  <c r="K219" i="33"/>
  <c r="N219" i="33" s="1"/>
  <c r="K218" i="33"/>
  <c r="N218" i="33" s="1"/>
  <c r="K217" i="33"/>
  <c r="K216" i="33"/>
  <c r="N216" i="33" s="1"/>
  <c r="K215" i="33"/>
  <c r="N215" i="33" s="1"/>
  <c r="K214" i="33"/>
  <c r="N214" i="33" s="1"/>
  <c r="K213" i="33"/>
  <c r="N213" i="33" s="1"/>
  <c r="K212" i="33"/>
  <c r="N212" i="33" s="1"/>
  <c r="K211" i="33"/>
  <c r="N211" i="33" s="1"/>
  <c r="K210" i="33"/>
  <c r="N210" i="33" s="1"/>
  <c r="K209" i="33"/>
  <c r="N209" i="33" s="1"/>
  <c r="K208" i="33"/>
  <c r="N208" i="33" s="1"/>
  <c r="K207" i="33"/>
  <c r="N207" i="33" s="1"/>
  <c r="K206" i="33"/>
  <c r="N206" i="33" s="1"/>
  <c r="K205" i="33"/>
  <c r="N205" i="33" s="1"/>
  <c r="K204" i="33"/>
  <c r="N204" i="33" s="1"/>
  <c r="K203" i="33"/>
  <c r="N203" i="33" s="1"/>
  <c r="K202" i="33"/>
  <c r="N202" i="33" s="1"/>
  <c r="K201" i="33"/>
  <c r="K200" i="33"/>
  <c r="N200" i="33" s="1"/>
  <c r="K199" i="33"/>
  <c r="N199" i="33" s="1"/>
  <c r="K198" i="33"/>
  <c r="N198" i="33" s="1"/>
  <c r="K197" i="33"/>
  <c r="N197" i="33" s="1"/>
  <c r="K196" i="33"/>
  <c r="N196" i="33" s="1"/>
  <c r="K195" i="33"/>
  <c r="N195" i="33" s="1"/>
  <c r="K194" i="33"/>
  <c r="N194" i="33" s="1"/>
  <c r="K193" i="33"/>
  <c r="N193" i="33" s="1"/>
  <c r="K192" i="33"/>
  <c r="N192" i="33" s="1"/>
  <c r="K191" i="33"/>
  <c r="N191" i="33" s="1"/>
  <c r="K190" i="33"/>
  <c r="N190" i="33" s="1"/>
  <c r="K189" i="33"/>
  <c r="N189" i="33" s="1"/>
  <c r="K188" i="33"/>
  <c r="N188" i="33" s="1"/>
  <c r="K187" i="33"/>
  <c r="N187" i="33" s="1"/>
  <c r="K186" i="33"/>
  <c r="N186" i="33" s="1"/>
  <c r="K185" i="33"/>
  <c r="K184" i="33"/>
  <c r="N184" i="33" s="1"/>
  <c r="K183" i="33"/>
  <c r="N183" i="33" s="1"/>
  <c r="K182" i="33"/>
  <c r="N182" i="33" s="1"/>
  <c r="K181" i="33"/>
  <c r="N181" i="33" s="1"/>
  <c r="K180" i="33"/>
  <c r="N180" i="33" s="1"/>
  <c r="K179" i="33"/>
  <c r="N179" i="33" s="1"/>
  <c r="K178" i="33"/>
  <c r="N178" i="33" s="1"/>
  <c r="K177" i="33"/>
  <c r="N177" i="33" s="1"/>
  <c r="K176" i="33"/>
  <c r="N176" i="33" s="1"/>
  <c r="K175" i="33"/>
  <c r="N175" i="33" s="1"/>
  <c r="K174" i="33"/>
  <c r="N174" i="33" s="1"/>
  <c r="K173" i="33"/>
  <c r="N173" i="33" s="1"/>
  <c r="K172" i="33"/>
  <c r="N172" i="33" s="1"/>
  <c r="K171" i="33"/>
  <c r="N171" i="33" s="1"/>
  <c r="K170" i="33"/>
  <c r="N170" i="33" s="1"/>
  <c r="K169" i="33"/>
  <c r="K168" i="33"/>
  <c r="N168" i="33" s="1"/>
  <c r="K167" i="33"/>
  <c r="N167" i="33" s="1"/>
  <c r="K166" i="33"/>
  <c r="N166" i="33" s="1"/>
  <c r="K165" i="33"/>
  <c r="N165" i="33" s="1"/>
  <c r="K164" i="33"/>
  <c r="N164" i="33" s="1"/>
  <c r="K163" i="33"/>
  <c r="N163" i="33" s="1"/>
  <c r="K162" i="33"/>
  <c r="N162" i="33" s="1"/>
  <c r="K161" i="33"/>
  <c r="N161" i="33" s="1"/>
  <c r="K160" i="33"/>
  <c r="N160" i="33" s="1"/>
  <c r="K159" i="33"/>
  <c r="N159" i="33" s="1"/>
  <c r="K158" i="33"/>
  <c r="N158" i="33" s="1"/>
  <c r="K157" i="33"/>
  <c r="N157" i="33" s="1"/>
  <c r="K156" i="33"/>
  <c r="N156" i="33" s="1"/>
  <c r="K155" i="33"/>
  <c r="N155" i="33" s="1"/>
  <c r="K154" i="33"/>
  <c r="N154" i="33" s="1"/>
  <c r="K153" i="33"/>
  <c r="K152" i="33"/>
  <c r="N152" i="33" s="1"/>
  <c r="K151" i="33"/>
  <c r="N151" i="33" s="1"/>
  <c r="K150" i="33"/>
  <c r="N150" i="33" s="1"/>
  <c r="K149" i="33"/>
  <c r="N149" i="33" s="1"/>
  <c r="K148" i="33"/>
  <c r="N148" i="33" s="1"/>
  <c r="K147" i="33"/>
  <c r="N147" i="33" s="1"/>
  <c r="K146" i="33"/>
  <c r="N146" i="33" s="1"/>
  <c r="K145" i="33"/>
  <c r="N145" i="33" s="1"/>
  <c r="K144" i="33"/>
  <c r="N144" i="33" s="1"/>
  <c r="K143" i="33"/>
  <c r="N143" i="33" s="1"/>
  <c r="K142" i="33"/>
  <c r="N142" i="33" s="1"/>
  <c r="K141" i="33"/>
  <c r="N141" i="33" s="1"/>
  <c r="K140" i="33"/>
  <c r="N140" i="33" s="1"/>
  <c r="K139" i="33"/>
  <c r="N139" i="33" s="1"/>
  <c r="K138" i="33"/>
  <c r="N138" i="33" s="1"/>
  <c r="K137" i="33"/>
  <c r="K136" i="33"/>
  <c r="N136" i="33" s="1"/>
  <c r="K135" i="33"/>
  <c r="N135" i="33" s="1"/>
  <c r="K134" i="33"/>
  <c r="N134" i="33" s="1"/>
  <c r="K133" i="33"/>
  <c r="N133" i="33" s="1"/>
  <c r="K132" i="33"/>
  <c r="N132" i="33" s="1"/>
  <c r="K131" i="33"/>
  <c r="N131" i="33" s="1"/>
  <c r="K130" i="33"/>
  <c r="N130" i="33" s="1"/>
  <c r="K129" i="33"/>
  <c r="N129" i="33" s="1"/>
  <c r="K128" i="33"/>
  <c r="N128" i="33" s="1"/>
  <c r="K127" i="33"/>
  <c r="N127" i="33" s="1"/>
  <c r="K126" i="33"/>
  <c r="N126" i="33" s="1"/>
  <c r="K125" i="33"/>
  <c r="K124" i="33"/>
  <c r="K123" i="33"/>
  <c r="N123" i="33" s="1"/>
  <c r="K122" i="33"/>
  <c r="N122" i="33" s="1"/>
  <c r="K121" i="33"/>
  <c r="N121" i="33" s="1"/>
  <c r="K120" i="33"/>
  <c r="N120" i="33" s="1"/>
  <c r="K119" i="33"/>
  <c r="N119" i="33" s="1"/>
  <c r="K118" i="33"/>
  <c r="N118" i="33" s="1"/>
  <c r="K117" i="33"/>
  <c r="N117" i="33" s="1"/>
  <c r="K116" i="33"/>
  <c r="N116" i="33" s="1"/>
  <c r="K115" i="33"/>
  <c r="N115" i="33" s="1"/>
  <c r="K114" i="33"/>
  <c r="N114" i="33" s="1"/>
  <c r="K113" i="33"/>
  <c r="K112" i="33"/>
  <c r="N112" i="33" s="1"/>
  <c r="K111" i="33"/>
  <c r="N111" i="33" s="1"/>
  <c r="K110" i="33"/>
  <c r="N110" i="33" s="1"/>
  <c r="K109" i="33"/>
  <c r="N109" i="33" s="1"/>
  <c r="K108" i="33"/>
  <c r="N108" i="33" s="1"/>
  <c r="K107" i="33"/>
  <c r="N107" i="33" s="1"/>
  <c r="K106" i="33"/>
  <c r="N106" i="33" s="1"/>
  <c r="K105" i="33"/>
  <c r="K104" i="33"/>
  <c r="K103" i="33"/>
  <c r="N103" i="33" s="1"/>
  <c r="K102" i="33"/>
  <c r="N102" i="33" s="1"/>
  <c r="K101" i="33"/>
  <c r="N101" i="33" s="1"/>
  <c r="K100" i="33"/>
  <c r="N100" i="33" s="1"/>
  <c r="K99" i="33"/>
  <c r="N99" i="33" s="1"/>
  <c r="K98" i="33"/>
  <c r="N98" i="33" s="1"/>
  <c r="K97" i="33"/>
  <c r="N97" i="33" s="1"/>
  <c r="K96" i="33"/>
  <c r="N96" i="33" s="1"/>
  <c r="K95" i="33"/>
  <c r="N95" i="33" s="1"/>
  <c r="K94" i="33"/>
  <c r="N94" i="33" s="1"/>
  <c r="K93" i="33"/>
  <c r="K92" i="33"/>
  <c r="K91" i="33"/>
  <c r="N91" i="33" s="1"/>
  <c r="K90" i="33"/>
  <c r="N90" i="33" s="1"/>
  <c r="K89" i="33"/>
  <c r="N89" i="33" s="1"/>
  <c r="K88" i="33"/>
  <c r="N88" i="33" s="1"/>
  <c r="K87" i="33"/>
  <c r="N87" i="33" s="1"/>
  <c r="K86" i="33"/>
  <c r="N86" i="33" s="1"/>
  <c r="K85" i="33"/>
  <c r="N85" i="33" s="1"/>
  <c r="K84" i="33"/>
  <c r="N84" i="33" s="1"/>
  <c r="K83" i="33"/>
  <c r="N83" i="33" s="1"/>
  <c r="K82" i="33"/>
  <c r="N82" i="33" s="1"/>
  <c r="K81" i="33"/>
  <c r="K80" i="33"/>
  <c r="N80" i="33" s="1"/>
  <c r="K79" i="33"/>
  <c r="N79" i="33" s="1"/>
  <c r="K78" i="33"/>
  <c r="N78" i="33" s="1"/>
  <c r="K77" i="33"/>
  <c r="N77" i="33" s="1"/>
  <c r="K76" i="33"/>
  <c r="N76" i="33" s="1"/>
  <c r="K75" i="33"/>
  <c r="N75" i="33" s="1"/>
  <c r="K74" i="33"/>
  <c r="N74" i="33" s="1"/>
  <c r="K73" i="33"/>
  <c r="K72" i="33"/>
  <c r="K71" i="33"/>
  <c r="N71" i="33" s="1"/>
  <c r="K70" i="33"/>
  <c r="N70" i="33" s="1"/>
  <c r="K69" i="33"/>
  <c r="N69" i="33" s="1"/>
  <c r="K68" i="33"/>
  <c r="N68" i="33" s="1"/>
  <c r="K67" i="33"/>
  <c r="N67" i="33" s="1"/>
  <c r="K66" i="33"/>
  <c r="N66" i="33" s="1"/>
  <c r="K65" i="33"/>
  <c r="N65" i="33" s="1"/>
  <c r="K64" i="33"/>
  <c r="N64" i="33" s="1"/>
  <c r="K63" i="33"/>
  <c r="N63" i="33" s="1"/>
  <c r="K62" i="33"/>
  <c r="N62" i="33" s="1"/>
  <c r="K61" i="33"/>
  <c r="K60" i="33"/>
  <c r="K59" i="33"/>
  <c r="N59" i="33" s="1"/>
  <c r="K58" i="33"/>
  <c r="N58" i="33" s="1"/>
  <c r="K57" i="33"/>
  <c r="N57" i="33" s="1"/>
  <c r="K56" i="33"/>
  <c r="N56" i="33" s="1"/>
  <c r="K55" i="33"/>
  <c r="N55" i="33" s="1"/>
  <c r="K54" i="33"/>
  <c r="N54" i="33" s="1"/>
  <c r="K53" i="33"/>
  <c r="N53" i="33" s="1"/>
  <c r="K52" i="33"/>
  <c r="N52" i="33" s="1"/>
  <c r="K51" i="33"/>
  <c r="N51" i="33" s="1"/>
  <c r="K50" i="33"/>
  <c r="N50" i="33" s="1"/>
  <c r="K49" i="33"/>
  <c r="K48" i="33"/>
  <c r="N48" i="33" s="1"/>
  <c r="K47" i="33"/>
  <c r="N47" i="33" s="1"/>
  <c r="K46" i="33"/>
  <c r="N46" i="33" s="1"/>
  <c r="K45" i="33"/>
  <c r="N45" i="33" s="1"/>
  <c r="K44" i="33"/>
  <c r="N44" i="33" s="1"/>
  <c r="K43" i="33"/>
  <c r="N43" i="33" s="1"/>
  <c r="K42" i="33"/>
  <c r="N42" i="33" s="1"/>
  <c r="K41" i="33"/>
  <c r="K40" i="33"/>
  <c r="K39" i="33"/>
  <c r="N39" i="33" s="1"/>
  <c r="K38" i="33"/>
  <c r="N38" i="33" s="1"/>
  <c r="K37" i="33"/>
  <c r="N37" i="33" s="1"/>
  <c r="K36" i="33"/>
  <c r="N36" i="33" s="1"/>
  <c r="K35" i="33"/>
  <c r="N35" i="33" s="1"/>
  <c r="K34" i="33"/>
  <c r="N34" i="33" s="1"/>
  <c r="K33" i="33"/>
  <c r="N33" i="33" s="1"/>
  <c r="K32" i="33"/>
  <c r="N32" i="33" s="1"/>
  <c r="K31" i="33"/>
  <c r="N31" i="33" s="1"/>
  <c r="K30" i="33"/>
  <c r="N30" i="33" s="1"/>
  <c r="K29" i="33"/>
  <c r="K28" i="33"/>
  <c r="K27" i="33"/>
  <c r="N27" i="33" s="1"/>
  <c r="K26" i="33"/>
  <c r="N26" i="33" s="1"/>
  <c r="K25" i="33"/>
  <c r="N25" i="33" s="1"/>
  <c r="K24" i="33"/>
  <c r="N24" i="33" s="1"/>
  <c r="K23" i="33"/>
  <c r="N23" i="33" s="1"/>
  <c r="K22" i="33"/>
  <c r="N22" i="33" s="1"/>
  <c r="K21" i="33"/>
  <c r="N21" i="33" s="1"/>
  <c r="K20" i="33"/>
  <c r="N20" i="33" s="1"/>
  <c r="K19" i="33"/>
  <c r="N19" i="33" s="1"/>
  <c r="K18" i="33"/>
  <c r="N18" i="33" s="1"/>
  <c r="K17" i="33"/>
  <c r="K16" i="33"/>
  <c r="N16" i="33" s="1"/>
  <c r="K15" i="33"/>
  <c r="N15" i="33" s="1"/>
  <c r="K14" i="33"/>
  <c r="N14" i="33" s="1"/>
  <c r="K13" i="33"/>
  <c r="N13" i="33" s="1"/>
  <c r="K12" i="33"/>
  <c r="N12" i="33" s="1"/>
  <c r="K11" i="33"/>
  <c r="N11" i="33" s="1"/>
  <c r="K10" i="33"/>
  <c r="N10" i="33" s="1"/>
  <c r="K9" i="33"/>
  <c r="K8" i="33"/>
  <c r="A8" i="46"/>
  <c r="E5" i="46"/>
  <c r="D5" i="46"/>
  <c r="C5" i="46"/>
  <c r="B5" i="46"/>
  <c r="A11" i="45"/>
  <c r="A11" i="43"/>
  <c r="D8" i="43"/>
  <c r="C8" i="43"/>
  <c r="B8" i="43"/>
  <c r="BC11" i="9"/>
  <c r="O633" i="13"/>
  <c r="O632" i="13"/>
  <c r="O631" i="13"/>
  <c r="O630" i="13"/>
  <c r="O629" i="13"/>
  <c r="O628" i="13"/>
  <c r="O627" i="13"/>
  <c r="O626" i="13"/>
  <c r="O625" i="13"/>
  <c r="O624" i="13"/>
  <c r="O623" i="13"/>
  <c r="O622" i="13"/>
  <c r="O621" i="13"/>
  <c r="O620" i="13"/>
  <c r="O619" i="13"/>
  <c r="O618" i="13"/>
  <c r="O617" i="13"/>
  <c r="O616" i="13"/>
  <c r="O615" i="13"/>
  <c r="O614" i="13"/>
  <c r="O613" i="13"/>
  <c r="O612" i="13"/>
  <c r="O611" i="13"/>
  <c r="O610" i="13"/>
  <c r="O609" i="13"/>
  <c r="O608" i="13"/>
  <c r="O607" i="13"/>
  <c r="O606" i="13"/>
  <c r="O605" i="13"/>
  <c r="O604" i="13"/>
  <c r="O603" i="13"/>
  <c r="O602" i="13"/>
  <c r="O601" i="13"/>
  <c r="O600" i="13"/>
  <c r="O599" i="13"/>
  <c r="O598" i="13"/>
  <c r="O597" i="13"/>
  <c r="O596" i="13"/>
  <c r="O595" i="13"/>
  <c r="O594" i="13"/>
  <c r="O593" i="13"/>
  <c r="O592" i="13"/>
  <c r="O591" i="13"/>
  <c r="O590" i="13"/>
  <c r="O589" i="13"/>
  <c r="O588" i="13"/>
  <c r="O587" i="13"/>
  <c r="O586" i="13"/>
  <c r="O585" i="13"/>
  <c r="O584" i="13"/>
  <c r="O583" i="13"/>
  <c r="O582" i="13"/>
  <c r="O581" i="13"/>
  <c r="O580" i="13"/>
  <c r="O579" i="13"/>
  <c r="O578" i="13"/>
  <c r="O577" i="13"/>
  <c r="O576" i="13"/>
  <c r="O575" i="13"/>
  <c r="O574" i="13"/>
  <c r="O573" i="13"/>
  <c r="O572" i="13"/>
  <c r="O571" i="13"/>
  <c r="O570" i="13"/>
  <c r="O569" i="13"/>
  <c r="O568" i="13"/>
  <c r="O567" i="13"/>
  <c r="O566" i="13"/>
  <c r="O565" i="13"/>
  <c r="O564" i="13"/>
  <c r="O563" i="13"/>
  <c r="O562" i="13"/>
  <c r="O561" i="13"/>
  <c r="O560" i="13"/>
  <c r="O559" i="13"/>
  <c r="O558" i="13"/>
  <c r="O557" i="13"/>
  <c r="O556" i="13"/>
  <c r="O555" i="13"/>
  <c r="O554" i="13"/>
  <c r="O553" i="13"/>
  <c r="O552" i="13"/>
  <c r="O551" i="13"/>
  <c r="O550" i="13"/>
  <c r="O549" i="13"/>
  <c r="O548" i="13"/>
  <c r="O547" i="13"/>
  <c r="O546" i="13"/>
  <c r="O545" i="13"/>
  <c r="O544" i="13"/>
  <c r="O543" i="13"/>
  <c r="O542" i="13"/>
  <c r="O541" i="13"/>
  <c r="O540" i="13"/>
  <c r="O539" i="13"/>
  <c r="O538" i="13"/>
  <c r="O537" i="13"/>
  <c r="O536" i="13"/>
  <c r="O535" i="13"/>
  <c r="O534" i="13"/>
  <c r="O533" i="13"/>
  <c r="O532" i="13"/>
  <c r="O531" i="13"/>
  <c r="O530" i="13"/>
  <c r="O529" i="13"/>
  <c r="O528" i="13"/>
  <c r="O527" i="13"/>
  <c r="O526" i="13"/>
  <c r="O525" i="13"/>
  <c r="O524" i="13"/>
  <c r="O523" i="13"/>
  <c r="O522" i="13"/>
  <c r="O521" i="13"/>
  <c r="O520" i="13"/>
  <c r="O519" i="13"/>
  <c r="O518" i="13"/>
  <c r="O517" i="13"/>
  <c r="O516" i="13"/>
  <c r="O515" i="13"/>
  <c r="O514" i="13"/>
  <c r="O513" i="13"/>
  <c r="O512" i="13"/>
  <c r="O511" i="13"/>
  <c r="O510" i="13"/>
  <c r="O509" i="13"/>
  <c r="O508" i="13"/>
  <c r="O507" i="13"/>
  <c r="O506" i="13"/>
  <c r="O505" i="13"/>
  <c r="O504" i="13"/>
  <c r="O503" i="13"/>
  <c r="O502" i="13"/>
  <c r="O501" i="13"/>
  <c r="O500" i="13"/>
  <c r="O499" i="13"/>
  <c r="O498" i="13"/>
  <c r="O497" i="13"/>
  <c r="O496" i="13"/>
  <c r="O495" i="13"/>
  <c r="O494" i="13"/>
  <c r="O493" i="13"/>
  <c r="O492" i="13"/>
  <c r="O491" i="13"/>
  <c r="O490" i="13"/>
  <c r="O489" i="13"/>
  <c r="O488" i="13"/>
  <c r="O487" i="13"/>
  <c r="O486" i="13"/>
  <c r="O485" i="13"/>
  <c r="O484" i="13"/>
  <c r="O483" i="13"/>
  <c r="O482" i="13"/>
  <c r="O481" i="13"/>
  <c r="O480" i="13"/>
  <c r="O479" i="13"/>
  <c r="O478" i="13"/>
  <c r="O477" i="13"/>
  <c r="O476" i="13"/>
  <c r="O475" i="13"/>
  <c r="O474" i="13"/>
  <c r="O473" i="13"/>
  <c r="O472" i="13"/>
  <c r="O471" i="13"/>
  <c r="O470" i="13"/>
  <c r="O469" i="13"/>
  <c r="O468" i="13"/>
  <c r="O467" i="13"/>
  <c r="O466" i="13"/>
  <c r="O465" i="13"/>
  <c r="O464" i="13"/>
  <c r="O463" i="13"/>
  <c r="O462" i="13"/>
  <c r="O461" i="13"/>
  <c r="O460" i="13"/>
  <c r="O459" i="13"/>
  <c r="O458" i="13"/>
  <c r="O457" i="13"/>
  <c r="O456" i="13"/>
  <c r="O455" i="13"/>
  <c r="O454" i="13"/>
  <c r="O453" i="13"/>
  <c r="O452" i="13"/>
  <c r="O451" i="13"/>
  <c r="O450" i="13"/>
  <c r="O449" i="13"/>
  <c r="O448" i="13"/>
  <c r="O447" i="13"/>
  <c r="O446" i="13"/>
  <c r="O445" i="13"/>
  <c r="O444" i="13"/>
  <c r="O443" i="13"/>
  <c r="O442" i="13"/>
  <c r="O441" i="13"/>
  <c r="O440" i="13"/>
  <c r="O439" i="13"/>
  <c r="O438" i="13"/>
  <c r="O437" i="13"/>
  <c r="O436" i="13"/>
  <c r="O435" i="13"/>
  <c r="O434" i="13"/>
  <c r="O433" i="13"/>
  <c r="O432" i="13"/>
  <c r="O431" i="13"/>
  <c r="O430" i="13"/>
  <c r="O429" i="13"/>
  <c r="O428" i="13"/>
  <c r="O427" i="13"/>
  <c r="O426" i="13"/>
  <c r="O425" i="13"/>
  <c r="O424" i="13"/>
  <c r="O423" i="13"/>
  <c r="O422" i="13"/>
  <c r="O421" i="13"/>
  <c r="O420" i="13"/>
  <c r="O419" i="13"/>
  <c r="O418" i="13"/>
  <c r="O417" i="13"/>
  <c r="O416" i="13"/>
  <c r="O415" i="13"/>
  <c r="O414" i="13"/>
  <c r="O413" i="13"/>
  <c r="O412" i="13"/>
  <c r="O411" i="13"/>
  <c r="O410" i="13"/>
  <c r="O409" i="13"/>
  <c r="O408" i="13"/>
  <c r="O407" i="13"/>
  <c r="O406" i="13"/>
  <c r="O405" i="13"/>
  <c r="O404" i="13"/>
  <c r="O403" i="13"/>
  <c r="O402" i="13"/>
  <c r="O401" i="13"/>
  <c r="O400" i="13"/>
  <c r="O399" i="13"/>
  <c r="O398" i="13"/>
  <c r="O397" i="13"/>
  <c r="O396" i="13"/>
  <c r="O395" i="13"/>
  <c r="O394" i="13"/>
  <c r="O393" i="13"/>
  <c r="O392" i="13"/>
  <c r="O391" i="13"/>
  <c r="O390" i="13"/>
  <c r="O389" i="13"/>
  <c r="O388" i="13"/>
  <c r="O387" i="13"/>
  <c r="O386" i="13"/>
  <c r="O385" i="13"/>
  <c r="O384" i="13"/>
  <c r="O383" i="13"/>
  <c r="O382" i="13"/>
  <c r="O381" i="13"/>
  <c r="O380" i="13"/>
  <c r="O379" i="13"/>
  <c r="O378" i="13"/>
  <c r="O377" i="13"/>
  <c r="O376" i="13"/>
  <c r="O375" i="13"/>
  <c r="O374" i="13"/>
  <c r="O373" i="13"/>
  <c r="O372" i="13"/>
  <c r="O371" i="13"/>
  <c r="O370" i="13"/>
  <c r="O369" i="13"/>
  <c r="O368" i="13"/>
  <c r="O367" i="13"/>
  <c r="O366" i="13"/>
  <c r="O365" i="13"/>
  <c r="O364" i="13"/>
  <c r="O363" i="13"/>
  <c r="O362" i="13"/>
  <c r="O361" i="13"/>
  <c r="O360" i="13"/>
  <c r="O359" i="13"/>
  <c r="O358" i="13"/>
  <c r="O357" i="13"/>
  <c r="O356" i="13"/>
  <c r="O355" i="13"/>
  <c r="O354" i="13"/>
  <c r="O353" i="13"/>
  <c r="O352" i="13"/>
  <c r="O351" i="13"/>
  <c r="O350" i="13"/>
  <c r="O349" i="13"/>
  <c r="O348" i="13"/>
  <c r="O347" i="13"/>
  <c r="O346" i="13"/>
  <c r="O345" i="13"/>
  <c r="O344" i="13"/>
  <c r="O343" i="13"/>
  <c r="O342" i="13"/>
  <c r="O341" i="13"/>
  <c r="O340" i="13"/>
  <c r="O339" i="13"/>
  <c r="O338" i="13"/>
  <c r="O337" i="13"/>
  <c r="O336" i="13"/>
  <c r="O335" i="13"/>
  <c r="O334" i="13"/>
  <c r="O333" i="13"/>
  <c r="O332" i="13"/>
  <c r="O331" i="13"/>
  <c r="O330" i="13"/>
  <c r="O329" i="13"/>
  <c r="O328" i="13"/>
  <c r="O327" i="13"/>
  <c r="O326" i="13"/>
  <c r="O325" i="13"/>
  <c r="O324" i="13"/>
  <c r="O323" i="13"/>
  <c r="O322" i="13"/>
  <c r="O321" i="13"/>
  <c r="O320" i="13"/>
  <c r="O319" i="13"/>
  <c r="O318" i="13"/>
  <c r="O317" i="13"/>
  <c r="O316" i="13"/>
  <c r="O315" i="13"/>
  <c r="O314" i="13"/>
  <c r="O313" i="13"/>
  <c r="O312" i="13"/>
  <c r="O311" i="13"/>
  <c r="O310" i="13"/>
  <c r="O309" i="13"/>
  <c r="O308" i="13"/>
  <c r="O307" i="13"/>
  <c r="O306" i="13"/>
  <c r="O305" i="13"/>
  <c r="O304" i="13"/>
  <c r="O303" i="13"/>
  <c r="O302" i="13"/>
  <c r="O301" i="13"/>
  <c r="O300" i="13"/>
  <c r="O299" i="13"/>
  <c r="O298" i="13"/>
  <c r="O297" i="13"/>
  <c r="O296" i="13"/>
  <c r="O295" i="13"/>
  <c r="O294" i="13"/>
  <c r="O293" i="13"/>
  <c r="O292" i="13"/>
  <c r="O291" i="13"/>
  <c r="O290" i="13"/>
  <c r="O289" i="13"/>
  <c r="O288" i="13"/>
  <c r="O287" i="13"/>
  <c r="O286" i="13"/>
  <c r="O285" i="13"/>
  <c r="O284" i="13"/>
  <c r="O283" i="13"/>
  <c r="O282" i="13"/>
  <c r="O281" i="13"/>
  <c r="O280" i="13"/>
  <c r="O279" i="13"/>
  <c r="O278" i="13"/>
  <c r="O277" i="13"/>
  <c r="O276" i="13"/>
  <c r="O275" i="13"/>
  <c r="O274" i="13"/>
  <c r="O273" i="13"/>
  <c r="O272" i="13"/>
  <c r="O271" i="13"/>
  <c r="O270" i="13"/>
  <c r="O269" i="13"/>
  <c r="O268" i="13"/>
  <c r="O267" i="13"/>
  <c r="O266" i="13"/>
  <c r="O265" i="13"/>
  <c r="O264" i="13"/>
  <c r="O263" i="13"/>
  <c r="O262" i="13"/>
  <c r="O261" i="13"/>
  <c r="O260" i="13"/>
  <c r="O259" i="13"/>
  <c r="O258" i="13"/>
  <c r="O257" i="13"/>
  <c r="O256" i="13"/>
  <c r="O255" i="13"/>
  <c r="O254" i="13"/>
  <c r="O253" i="13"/>
  <c r="O252" i="13"/>
  <c r="O251" i="13"/>
  <c r="O250" i="13"/>
  <c r="O249" i="13"/>
  <c r="O248" i="13"/>
  <c r="O247" i="13"/>
  <c r="O246" i="13"/>
  <c r="O245" i="13"/>
  <c r="O244" i="13"/>
  <c r="O243" i="13"/>
  <c r="O242" i="13"/>
  <c r="O241" i="13"/>
  <c r="O240" i="13"/>
  <c r="O239" i="13"/>
  <c r="O238" i="13"/>
  <c r="O237" i="13"/>
  <c r="O236" i="13"/>
  <c r="O235" i="13"/>
  <c r="O234" i="13"/>
  <c r="O233" i="13"/>
  <c r="O232" i="13"/>
  <c r="O231" i="13"/>
  <c r="O230" i="13"/>
  <c r="O229" i="13"/>
  <c r="O228" i="13"/>
  <c r="O227" i="13"/>
  <c r="O226" i="13"/>
  <c r="O225" i="13"/>
  <c r="O224" i="13"/>
  <c r="O223" i="13"/>
  <c r="O222" i="13"/>
  <c r="O221" i="13"/>
  <c r="O220" i="13"/>
  <c r="O219" i="13"/>
  <c r="O218" i="13"/>
  <c r="O217" i="13"/>
  <c r="O216" i="13"/>
  <c r="O215" i="13"/>
  <c r="O214" i="13"/>
  <c r="O213" i="13"/>
  <c r="O212" i="13"/>
  <c r="O211" i="13"/>
  <c r="O210" i="13"/>
  <c r="O209" i="13"/>
  <c r="O208" i="13"/>
  <c r="O207" i="13"/>
  <c r="O206" i="13"/>
  <c r="O205" i="13"/>
  <c r="O204" i="13"/>
  <c r="O203" i="13"/>
  <c r="O202" i="13"/>
  <c r="O201" i="13"/>
  <c r="O200" i="13"/>
  <c r="O199" i="13"/>
  <c r="O198" i="13"/>
  <c r="O197" i="13"/>
  <c r="O196" i="13"/>
  <c r="O195" i="13"/>
  <c r="O194" i="13"/>
  <c r="O193" i="13"/>
  <c r="O192" i="13"/>
  <c r="O191" i="13"/>
  <c r="O190" i="13"/>
  <c r="O189" i="13"/>
  <c r="O188" i="13"/>
  <c r="O187" i="13"/>
  <c r="O186" i="13"/>
  <c r="O185" i="13"/>
  <c r="O184" i="13"/>
  <c r="O183" i="13"/>
  <c r="O182" i="13"/>
  <c r="O181" i="13"/>
  <c r="O180" i="13"/>
  <c r="O179" i="13"/>
  <c r="O178" i="13"/>
  <c r="O177" i="13"/>
  <c r="O176" i="13"/>
  <c r="O175" i="13"/>
  <c r="O174" i="13"/>
  <c r="O173" i="13"/>
  <c r="O172" i="13"/>
  <c r="O171" i="13"/>
  <c r="O170" i="13"/>
  <c r="O169" i="13"/>
  <c r="O168" i="13"/>
  <c r="O167" i="13"/>
  <c r="O166" i="13"/>
  <c r="O165" i="13"/>
  <c r="O164" i="13"/>
  <c r="O163" i="13"/>
  <c r="O162" i="13"/>
  <c r="O161" i="13"/>
  <c r="O160" i="13"/>
  <c r="O159" i="13"/>
  <c r="O158" i="13"/>
  <c r="O157" i="13"/>
  <c r="O156" i="13"/>
  <c r="O155" i="13"/>
  <c r="O154" i="13"/>
  <c r="O153" i="13"/>
  <c r="O152" i="13"/>
  <c r="O151" i="13"/>
  <c r="O150" i="13"/>
  <c r="O149" i="13"/>
  <c r="O148" i="13"/>
  <c r="O147" i="13"/>
  <c r="O146" i="13"/>
  <c r="O145" i="13"/>
  <c r="O144" i="13"/>
  <c r="O143" i="13"/>
  <c r="O142" i="13"/>
  <c r="O141" i="13"/>
  <c r="O140" i="13"/>
  <c r="O139" i="13"/>
  <c r="O138" i="13"/>
  <c r="O137" i="13"/>
  <c r="O136" i="13"/>
  <c r="O135" i="13"/>
  <c r="O134" i="13"/>
  <c r="O133" i="13"/>
  <c r="O132" i="13"/>
  <c r="O131" i="13"/>
  <c r="O130" i="13"/>
  <c r="O129" i="13"/>
  <c r="O128" i="13"/>
  <c r="O127" i="13"/>
  <c r="O126" i="13"/>
  <c r="O125" i="13"/>
  <c r="O124" i="13"/>
  <c r="O123" i="13"/>
  <c r="O122" i="13"/>
  <c r="O121" i="13"/>
  <c r="O120" i="13"/>
  <c r="O119" i="13"/>
  <c r="O118" i="13"/>
  <c r="O117" i="13"/>
  <c r="O116" i="13"/>
  <c r="O115" i="13"/>
  <c r="O114" i="13"/>
  <c r="O113" i="13"/>
  <c r="O112" i="13"/>
  <c r="O111" i="13"/>
  <c r="O110" i="13"/>
  <c r="O109" i="13"/>
  <c r="O108" i="13"/>
  <c r="O107" i="13"/>
  <c r="O106" i="13"/>
  <c r="O105" i="13"/>
  <c r="O104" i="13"/>
  <c r="O103" i="13"/>
  <c r="O102" i="13"/>
  <c r="O101" i="13"/>
  <c r="O100" i="13"/>
  <c r="O99" i="13"/>
  <c r="O98" i="13"/>
  <c r="O97" i="13"/>
  <c r="O96" i="13"/>
  <c r="O95" i="13"/>
  <c r="O94" i="13"/>
  <c r="O93" i="13"/>
  <c r="O92" i="13"/>
  <c r="O91" i="13"/>
  <c r="O90" i="13"/>
  <c r="O89" i="13"/>
  <c r="O88" i="13"/>
  <c r="O87" i="13"/>
  <c r="O86" i="13"/>
  <c r="O85" i="13"/>
  <c r="O84" i="13"/>
  <c r="O83" i="13"/>
  <c r="O82" i="13"/>
  <c r="O81" i="13"/>
  <c r="O80" i="13"/>
  <c r="O79" i="13"/>
  <c r="O78" i="13"/>
  <c r="O77" i="13"/>
  <c r="O76" i="13"/>
  <c r="O75" i="13"/>
  <c r="O74" i="13"/>
  <c r="O73" i="13"/>
  <c r="O72" i="13"/>
  <c r="O71" i="13"/>
  <c r="O70" i="13"/>
  <c r="O69" i="13"/>
  <c r="O68" i="13"/>
  <c r="O67" i="13"/>
  <c r="O66" i="13"/>
  <c r="O65" i="13"/>
  <c r="O64" i="13"/>
  <c r="O63" i="13"/>
  <c r="O62" i="13"/>
  <c r="O61" i="13"/>
  <c r="O60" i="13"/>
  <c r="O59" i="13"/>
  <c r="O58" i="13"/>
  <c r="O57" i="13"/>
  <c r="O56" i="13"/>
  <c r="O55" i="13"/>
  <c r="O54" i="13"/>
  <c r="O53" i="13"/>
  <c r="O52" i="13"/>
  <c r="O51" i="13"/>
  <c r="O50" i="13"/>
  <c r="O49" i="13"/>
  <c r="O48" i="13"/>
  <c r="O47" i="13"/>
  <c r="O46" i="13"/>
  <c r="O45" i="13"/>
  <c r="O44" i="13"/>
  <c r="O43" i="13"/>
  <c r="O42" i="13"/>
  <c r="O41" i="13"/>
  <c r="O40" i="13"/>
  <c r="O39" i="13"/>
  <c r="O38" i="13"/>
  <c r="O37" i="13"/>
  <c r="O36" i="13"/>
  <c r="O35" i="13"/>
  <c r="O34" i="13"/>
  <c r="O33" i="13"/>
  <c r="O32" i="13"/>
  <c r="O31" i="13"/>
  <c r="O30" i="13"/>
  <c r="O29" i="13"/>
  <c r="O28" i="13"/>
  <c r="O27" i="13"/>
  <c r="O26" i="13"/>
  <c r="O25" i="13"/>
  <c r="O24" i="13"/>
  <c r="O23" i="13"/>
  <c r="O22" i="13"/>
  <c r="O21" i="13"/>
  <c r="O20" i="13"/>
  <c r="O19" i="13"/>
  <c r="O18" i="13"/>
  <c r="O17" i="13"/>
  <c r="O16" i="13"/>
  <c r="O15" i="13"/>
  <c r="O14" i="13"/>
  <c r="O13" i="13"/>
  <c r="F5" i="46" l="1"/>
  <c r="O8" i="45"/>
  <c r="F8" i="43"/>
  <c r="V625" i="8"/>
  <c r="T625" i="8"/>
  <c r="S625" i="8"/>
  <c r="U625" i="8" s="1"/>
  <c r="R625" i="8"/>
  <c r="O625" i="8"/>
  <c r="Q625" i="8" s="1"/>
  <c r="N625" i="8"/>
  <c r="P625" i="8" s="1"/>
  <c r="M625" i="8"/>
  <c r="K625" i="8"/>
  <c r="J625" i="8"/>
  <c r="L625" i="8" s="1"/>
  <c r="I625" i="8"/>
  <c r="H625" i="8"/>
  <c r="G625" i="8"/>
  <c r="B625" i="8" s="1"/>
  <c r="F625" i="8"/>
  <c r="E625" i="8"/>
  <c r="D625" i="8"/>
  <c r="C625" i="8"/>
  <c r="T624" i="8"/>
  <c r="V624" i="8" s="1"/>
  <c r="S624" i="8"/>
  <c r="U624" i="8" s="1"/>
  <c r="R624" i="8"/>
  <c r="P624" i="8"/>
  <c r="O624" i="8"/>
  <c r="Q624" i="8" s="1"/>
  <c r="N624" i="8"/>
  <c r="M624" i="8"/>
  <c r="L624" i="8"/>
  <c r="K624" i="8"/>
  <c r="J624" i="8"/>
  <c r="I624" i="8"/>
  <c r="H624" i="8"/>
  <c r="G624" i="8"/>
  <c r="E624" i="8"/>
  <c r="D624" i="8"/>
  <c r="F624" i="8" s="1"/>
  <c r="C624" i="8"/>
  <c r="U623" i="8"/>
  <c r="T623" i="8"/>
  <c r="V623" i="8" s="1"/>
  <c r="S623" i="8"/>
  <c r="R623" i="8"/>
  <c r="Q623" i="8"/>
  <c r="P623" i="8"/>
  <c r="O623" i="8"/>
  <c r="N623" i="8"/>
  <c r="M623" i="8"/>
  <c r="L623" i="8"/>
  <c r="J623" i="8"/>
  <c r="I623" i="8"/>
  <c r="K623" i="8" s="1"/>
  <c r="H623" i="8"/>
  <c r="E623" i="8"/>
  <c r="D623" i="8"/>
  <c r="F623" i="8" s="1"/>
  <c r="C623" i="8"/>
  <c r="V622" i="8"/>
  <c r="U622" i="8"/>
  <c r="T622" i="8"/>
  <c r="S622" i="8"/>
  <c r="R622" i="8"/>
  <c r="Q622" i="8"/>
  <c r="O622" i="8"/>
  <c r="N622" i="8"/>
  <c r="P622" i="8" s="1"/>
  <c r="M622" i="8"/>
  <c r="J622" i="8"/>
  <c r="L622" i="8" s="1"/>
  <c r="I622" i="8"/>
  <c r="K622" i="8" s="1"/>
  <c r="H622" i="8"/>
  <c r="F622" i="8"/>
  <c r="E622" i="8"/>
  <c r="G622" i="8" s="1"/>
  <c r="D622" i="8"/>
  <c r="C622" i="8"/>
  <c r="B622" i="8"/>
  <c r="V621" i="8"/>
  <c r="T621" i="8"/>
  <c r="S621" i="8"/>
  <c r="U621" i="8" s="1"/>
  <c r="R621" i="8"/>
  <c r="O621" i="8"/>
  <c r="Q621" i="8" s="1"/>
  <c r="N621" i="8"/>
  <c r="P621" i="8" s="1"/>
  <c r="M621" i="8"/>
  <c r="K621" i="8"/>
  <c r="J621" i="8"/>
  <c r="L621" i="8" s="1"/>
  <c r="I621" i="8"/>
  <c r="H621" i="8"/>
  <c r="G621" i="8"/>
  <c r="B621" i="8" s="1"/>
  <c r="F621" i="8"/>
  <c r="E621" i="8"/>
  <c r="D621" i="8"/>
  <c r="C621" i="8"/>
  <c r="T620" i="8"/>
  <c r="V620" i="8" s="1"/>
  <c r="S620" i="8"/>
  <c r="U620" i="8" s="1"/>
  <c r="R620" i="8"/>
  <c r="P620" i="8"/>
  <c r="O620" i="8"/>
  <c r="Q620" i="8" s="1"/>
  <c r="N620" i="8"/>
  <c r="M620" i="8"/>
  <c r="L620" i="8"/>
  <c r="K620" i="8"/>
  <c r="J620" i="8"/>
  <c r="I620" i="8"/>
  <c r="H620" i="8"/>
  <c r="G620" i="8"/>
  <c r="E620" i="8"/>
  <c r="D620" i="8"/>
  <c r="F620" i="8" s="1"/>
  <c r="C620" i="8"/>
  <c r="U619" i="8"/>
  <c r="T619" i="8"/>
  <c r="V619" i="8" s="1"/>
  <c r="S619" i="8"/>
  <c r="R619" i="8"/>
  <c r="Q619" i="8"/>
  <c r="P619" i="8"/>
  <c r="O619" i="8"/>
  <c r="N619" i="8"/>
  <c r="M619" i="8"/>
  <c r="L619" i="8"/>
  <c r="J619" i="8"/>
  <c r="I619" i="8"/>
  <c r="K619" i="8" s="1"/>
  <c r="H619" i="8"/>
  <c r="E619" i="8"/>
  <c r="D619" i="8"/>
  <c r="F619" i="8" s="1"/>
  <c r="C619" i="8"/>
  <c r="V618" i="8"/>
  <c r="U618" i="8"/>
  <c r="T618" i="8"/>
  <c r="S618" i="8"/>
  <c r="R618" i="8"/>
  <c r="Q618" i="8"/>
  <c r="O618" i="8"/>
  <c r="N618" i="8"/>
  <c r="P618" i="8" s="1"/>
  <c r="M618" i="8"/>
  <c r="J618" i="8"/>
  <c r="L618" i="8" s="1"/>
  <c r="I618" i="8"/>
  <c r="K618" i="8" s="1"/>
  <c r="H618" i="8"/>
  <c r="F618" i="8"/>
  <c r="E618" i="8"/>
  <c r="G618" i="8" s="1"/>
  <c r="B618" i="8" s="1"/>
  <c r="D618" i="8"/>
  <c r="C618" i="8"/>
  <c r="V617" i="8"/>
  <c r="T617" i="8"/>
  <c r="S617" i="8"/>
  <c r="U617" i="8" s="1"/>
  <c r="R617" i="8"/>
  <c r="O617" i="8"/>
  <c r="Q617" i="8" s="1"/>
  <c r="N617" i="8"/>
  <c r="P617" i="8" s="1"/>
  <c r="M617" i="8"/>
  <c r="K617" i="8"/>
  <c r="J617" i="8"/>
  <c r="L617" i="8" s="1"/>
  <c r="I617" i="8"/>
  <c r="H617" i="8"/>
  <c r="G617" i="8"/>
  <c r="F617" i="8"/>
  <c r="E617" i="8"/>
  <c r="D617" i="8"/>
  <c r="C617" i="8"/>
  <c r="T616" i="8"/>
  <c r="V616" i="8" s="1"/>
  <c r="S616" i="8"/>
  <c r="U616" i="8" s="1"/>
  <c r="R616" i="8"/>
  <c r="P616" i="8"/>
  <c r="O616" i="8"/>
  <c r="Q616" i="8" s="1"/>
  <c r="N616" i="8"/>
  <c r="M616" i="8"/>
  <c r="L616" i="8"/>
  <c r="K616" i="8"/>
  <c r="J616" i="8"/>
  <c r="I616" i="8"/>
  <c r="H616" i="8"/>
  <c r="G616" i="8"/>
  <c r="E616" i="8"/>
  <c r="B616" i="8" s="1"/>
  <c r="D616" i="8"/>
  <c r="F616" i="8" s="1"/>
  <c r="C616" i="8"/>
  <c r="U615" i="8"/>
  <c r="T615" i="8"/>
  <c r="V615" i="8" s="1"/>
  <c r="S615" i="8"/>
  <c r="R615" i="8"/>
  <c r="Q615" i="8"/>
  <c r="P615" i="8"/>
  <c r="O615" i="8"/>
  <c r="N615" i="8"/>
  <c r="M615" i="8"/>
  <c r="L615" i="8"/>
  <c r="J615" i="8"/>
  <c r="I615" i="8"/>
  <c r="K615" i="8" s="1"/>
  <c r="H615" i="8"/>
  <c r="E615" i="8"/>
  <c r="D615" i="8"/>
  <c r="F615" i="8" s="1"/>
  <c r="C615" i="8"/>
  <c r="V614" i="8"/>
  <c r="U614" i="8"/>
  <c r="T614" i="8"/>
  <c r="S614" i="8"/>
  <c r="R614" i="8"/>
  <c r="Q614" i="8"/>
  <c r="O614" i="8"/>
  <c r="N614" i="8"/>
  <c r="P614" i="8" s="1"/>
  <c r="M614" i="8"/>
  <c r="J614" i="8"/>
  <c r="L614" i="8" s="1"/>
  <c r="I614" i="8"/>
  <c r="K614" i="8" s="1"/>
  <c r="H614" i="8"/>
  <c r="F614" i="8"/>
  <c r="E614" i="8"/>
  <c r="D614" i="8"/>
  <c r="C614" i="8"/>
  <c r="V613" i="8"/>
  <c r="T613" i="8"/>
  <c r="S613" i="8"/>
  <c r="U613" i="8" s="1"/>
  <c r="R613" i="8"/>
  <c r="O613" i="8"/>
  <c r="Q613" i="8" s="1"/>
  <c r="N613" i="8"/>
  <c r="P613" i="8" s="1"/>
  <c r="M613" i="8"/>
  <c r="K613" i="8"/>
  <c r="J613" i="8"/>
  <c r="L613" i="8" s="1"/>
  <c r="I613" i="8"/>
  <c r="H613" i="8"/>
  <c r="G613" i="8"/>
  <c r="F613" i="8"/>
  <c r="E613" i="8"/>
  <c r="D613" i="8"/>
  <c r="C613" i="8"/>
  <c r="B613" i="8"/>
  <c r="T612" i="8"/>
  <c r="V612" i="8" s="1"/>
  <c r="S612" i="8"/>
  <c r="U612" i="8" s="1"/>
  <c r="R612" i="8"/>
  <c r="P612" i="8"/>
  <c r="O612" i="8"/>
  <c r="Q612" i="8" s="1"/>
  <c r="N612" i="8"/>
  <c r="M612" i="8"/>
  <c r="L612" i="8"/>
  <c r="K612" i="8"/>
  <c r="J612" i="8"/>
  <c r="I612" i="8"/>
  <c r="H612" i="8"/>
  <c r="G612" i="8"/>
  <c r="E612" i="8"/>
  <c r="D612" i="8"/>
  <c r="F612" i="8" s="1"/>
  <c r="C612" i="8"/>
  <c r="U611" i="8"/>
  <c r="T611" i="8"/>
  <c r="V611" i="8" s="1"/>
  <c r="S611" i="8"/>
  <c r="R611" i="8"/>
  <c r="Q611" i="8"/>
  <c r="P611" i="8"/>
  <c r="O611" i="8"/>
  <c r="N611" i="8"/>
  <c r="M611" i="8"/>
  <c r="L611" i="8"/>
  <c r="J611" i="8"/>
  <c r="I611" i="8"/>
  <c r="K611" i="8" s="1"/>
  <c r="H611" i="8"/>
  <c r="E611" i="8"/>
  <c r="D611" i="8"/>
  <c r="F611" i="8" s="1"/>
  <c r="C611" i="8"/>
  <c r="V610" i="8"/>
  <c r="U610" i="8"/>
  <c r="T610" i="8"/>
  <c r="S610" i="8"/>
  <c r="R610" i="8"/>
  <c r="Q610" i="8"/>
  <c r="O610" i="8"/>
  <c r="N610" i="8"/>
  <c r="P610" i="8" s="1"/>
  <c r="M610" i="8"/>
  <c r="J610" i="8"/>
  <c r="L610" i="8" s="1"/>
  <c r="I610" i="8"/>
  <c r="K610" i="8" s="1"/>
  <c r="H610" i="8"/>
  <c r="F610" i="8"/>
  <c r="E610" i="8"/>
  <c r="G610" i="8" s="1"/>
  <c r="D610" i="8"/>
  <c r="C610" i="8"/>
  <c r="B610" i="8"/>
  <c r="V609" i="8"/>
  <c r="T609" i="8"/>
  <c r="S609" i="8"/>
  <c r="U609" i="8" s="1"/>
  <c r="R609" i="8"/>
  <c r="O609" i="8"/>
  <c r="Q609" i="8" s="1"/>
  <c r="N609" i="8"/>
  <c r="P609" i="8" s="1"/>
  <c r="M609" i="8"/>
  <c r="K609" i="8"/>
  <c r="J609" i="8"/>
  <c r="L609" i="8" s="1"/>
  <c r="I609" i="8"/>
  <c r="H609" i="8"/>
  <c r="G609" i="8"/>
  <c r="B609" i="8" s="1"/>
  <c r="F609" i="8"/>
  <c r="E609" i="8"/>
  <c r="D609" i="8"/>
  <c r="C609" i="8"/>
  <c r="T608" i="8"/>
  <c r="V608" i="8" s="1"/>
  <c r="S608" i="8"/>
  <c r="U608" i="8" s="1"/>
  <c r="R608" i="8"/>
  <c r="P608" i="8"/>
  <c r="O608" i="8"/>
  <c r="Q608" i="8" s="1"/>
  <c r="N608" i="8"/>
  <c r="M608" i="8"/>
  <c r="L608" i="8"/>
  <c r="K608" i="8"/>
  <c r="J608" i="8"/>
  <c r="I608" i="8"/>
  <c r="H608" i="8"/>
  <c r="G608" i="8"/>
  <c r="E608" i="8"/>
  <c r="B608" i="8" s="1"/>
  <c r="D608" i="8"/>
  <c r="F608" i="8" s="1"/>
  <c r="C608" i="8"/>
  <c r="U607" i="8"/>
  <c r="T607" i="8"/>
  <c r="V607" i="8" s="1"/>
  <c r="S607" i="8"/>
  <c r="R607" i="8"/>
  <c r="Q607" i="8"/>
  <c r="P607" i="8"/>
  <c r="O607" i="8"/>
  <c r="N607" i="8"/>
  <c r="M607" i="8"/>
  <c r="L607" i="8"/>
  <c r="J607" i="8"/>
  <c r="I607" i="8"/>
  <c r="K607" i="8" s="1"/>
  <c r="H607" i="8"/>
  <c r="F607" i="8"/>
  <c r="E607" i="8"/>
  <c r="G607" i="8" s="1"/>
  <c r="D607" i="8"/>
  <c r="C607" i="8"/>
  <c r="B607" i="8"/>
  <c r="V606" i="8"/>
  <c r="T606" i="8"/>
  <c r="S606" i="8"/>
  <c r="U606" i="8" s="1"/>
  <c r="R606" i="8"/>
  <c r="O606" i="8"/>
  <c r="Q606" i="8" s="1"/>
  <c r="N606" i="8"/>
  <c r="P606" i="8" s="1"/>
  <c r="M606" i="8"/>
  <c r="J606" i="8"/>
  <c r="L606" i="8" s="1"/>
  <c r="I606" i="8"/>
  <c r="K606" i="8" s="1"/>
  <c r="H606" i="8"/>
  <c r="F606" i="8"/>
  <c r="E606" i="8"/>
  <c r="D606" i="8"/>
  <c r="C606" i="8"/>
  <c r="V605" i="8"/>
  <c r="T605" i="8"/>
  <c r="S605" i="8"/>
  <c r="U605" i="8" s="1"/>
  <c r="R605" i="8"/>
  <c r="P605" i="8"/>
  <c r="O605" i="8"/>
  <c r="Q605" i="8" s="1"/>
  <c r="N605" i="8"/>
  <c r="M605" i="8"/>
  <c r="L605" i="8"/>
  <c r="K605" i="8"/>
  <c r="J605" i="8"/>
  <c r="I605" i="8"/>
  <c r="H605" i="8"/>
  <c r="G605" i="8"/>
  <c r="E605" i="8"/>
  <c r="D605" i="8"/>
  <c r="F605" i="8" s="1"/>
  <c r="C605" i="8"/>
  <c r="T604" i="8"/>
  <c r="V604" i="8" s="1"/>
  <c r="S604" i="8"/>
  <c r="U604" i="8" s="1"/>
  <c r="R604" i="8"/>
  <c r="P604" i="8"/>
  <c r="O604" i="8"/>
  <c r="Q604" i="8" s="1"/>
  <c r="N604" i="8"/>
  <c r="M604" i="8"/>
  <c r="L604" i="8"/>
  <c r="K604" i="8"/>
  <c r="J604" i="8"/>
  <c r="I604" i="8"/>
  <c r="H604" i="8"/>
  <c r="G604" i="8"/>
  <c r="E604" i="8"/>
  <c r="D604" i="8"/>
  <c r="F604" i="8" s="1"/>
  <c r="C604" i="8"/>
  <c r="V603" i="8"/>
  <c r="U603" i="8"/>
  <c r="T603" i="8"/>
  <c r="S603" i="8"/>
  <c r="R603" i="8"/>
  <c r="Q603" i="8"/>
  <c r="O603" i="8"/>
  <c r="N603" i="8"/>
  <c r="P603" i="8" s="1"/>
  <c r="M603" i="8"/>
  <c r="J603" i="8"/>
  <c r="L603" i="8" s="1"/>
  <c r="I603" i="8"/>
  <c r="K603" i="8" s="1"/>
  <c r="H603" i="8"/>
  <c r="E603" i="8"/>
  <c r="D603" i="8"/>
  <c r="F603" i="8" s="1"/>
  <c r="C603" i="8"/>
  <c r="V602" i="8"/>
  <c r="U602" i="8"/>
  <c r="T602" i="8"/>
  <c r="S602" i="8"/>
  <c r="R602" i="8"/>
  <c r="Q602" i="8"/>
  <c r="O602" i="8"/>
  <c r="N602" i="8"/>
  <c r="P602" i="8" s="1"/>
  <c r="M602" i="8"/>
  <c r="K602" i="8"/>
  <c r="J602" i="8"/>
  <c r="L602" i="8" s="1"/>
  <c r="I602" i="8"/>
  <c r="H602" i="8"/>
  <c r="G602" i="8"/>
  <c r="F602" i="8"/>
  <c r="E602" i="8"/>
  <c r="B602" i="8" s="1"/>
  <c r="D602" i="8"/>
  <c r="C602" i="8"/>
  <c r="T601" i="8"/>
  <c r="V601" i="8" s="1"/>
  <c r="S601" i="8"/>
  <c r="U601" i="8" s="1"/>
  <c r="R601" i="8"/>
  <c r="O601" i="8"/>
  <c r="Q601" i="8" s="1"/>
  <c r="N601" i="8"/>
  <c r="P601" i="8" s="1"/>
  <c r="M601" i="8"/>
  <c r="K601" i="8"/>
  <c r="J601" i="8"/>
  <c r="L601" i="8" s="1"/>
  <c r="I601" i="8"/>
  <c r="H601" i="8"/>
  <c r="G601" i="8"/>
  <c r="B601" i="8" s="1"/>
  <c r="F601" i="8"/>
  <c r="E601" i="8"/>
  <c r="D601" i="8"/>
  <c r="C601" i="8"/>
  <c r="T600" i="8"/>
  <c r="V600" i="8" s="1"/>
  <c r="S600" i="8"/>
  <c r="U600" i="8" s="1"/>
  <c r="R600" i="8"/>
  <c r="P600" i="8"/>
  <c r="O600" i="8"/>
  <c r="Q600" i="8" s="1"/>
  <c r="N600" i="8"/>
  <c r="M600" i="8"/>
  <c r="L600" i="8"/>
  <c r="K600" i="8"/>
  <c r="J600" i="8"/>
  <c r="I600" i="8"/>
  <c r="H600" i="8"/>
  <c r="G600" i="8"/>
  <c r="E600" i="8"/>
  <c r="D600" i="8"/>
  <c r="F600" i="8" s="1"/>
  <c r="C600" i="8"/>
  <c r="V599" i="8"/>
  <c r="U599" i="8"/>
  <c r="T599" i="8"/>
  <c r="S599" i="8"/>
  <c r="R599" i="8"/>
  <c r="Q599" i="8"/>
  <c r="O599" i="8"/>
  <c r="N599" i="8"/>
  <c r="P599" i="8" s="1"/>
  <c r="M599" i="8"/>
  <c r="J599" i="8"/>
  <c r="L599" i="8" s="1"/>
  <c r="I599" i="8"/>
  <c r="K599" i="8" s="1"/>
  <c r="H599" i="8"/>
  <c r="E599" i="8"/>
  <c r="G599" i="8" s="1"/>
  <c r="D599" i="8"/>
  <c r="F599" i="8" s="1"/>
  <c r="C599" i="8"/>
  <c r="V598" i="8"/>
  <c r="U598" i="8"/>
  <c r="T598" i="8"/>
  <c r="S598" i="8"/>
  <c r="R598" i="8"/>
  <c r="Q598" i="8"/>
  <c r="O598" i="8"/>
  <c r="N598" i="8"/>
  <c r="P598" i="8" s="1"/>
  <c r="M598" i="8"/>
  <c r="K598" i="8"/>
  <c r="J598" i="8"/>
  <c r="L598" i="8" s="1"/>
  <c r="I598" i="8"/>
  <c r="H598" i="8"/>
  <c r="G598" i="8"/>
  <c r="B598" i="8" s="1"/>
  <c r="F598" i="8"/>
  <c r="E598" i="8"/>
  <c r="D598" i="8"/>
  <c r="C598" i="8"/>
  <c r="T597" i="8"/>
  <c r="V597" i="8" s="1"/>
  <c r="S597" i="8"/>
  <c r="U597" i="8" s="1"/>
  <c r="R597" i="8"/>
  <c r="O597" i="8"/>
  <c r="Q597" i="8" s="1"/>
  <c r="N597" i="8"/>
  <c r="P597" i="8" s="1"/>
  <c r="M597" i="8"/>
  <c r="K597" i="8"/>
  <c r="J597" i="8"/>
  <c r="L597" i="8" s="1"/>
  <c r="I597" i="8"/>
  <c r="H597" i="8"/>
  <c r="G597" i="8"/>
  <c r="F597" i="8"/>
  <c r="E597" i="8"/>
  <c r="D597" i="8"/>
  <c r="C597" i="8"/>
  <c r="B597" i="8"/>
  <c r="U596" i="8"/>
  <c r="T596" i="8"/>
  <c r="V596" i="8" s="1"/>
  <c r="S596" i="8"/>
  <c r="R596" i="8"/>
  <c r="P596" i="8"/>
  <c r="O596" i="8"/>
  <c r="Q596" i="8" s="1"/>
  <c r="N596" i="8"/>
  <c r="M596" i="8"/>
  <c r="L596" i="8"/>
  <c r="J596" i="8"/>
  <c r="I596" i="8"/>
  <c r="K596" i="8" s="1"/>
  <c r="H596" i="8"/>
  <c r="E596" i="8"/>
  <c r="D596" i="8"/>
  <c r="F596" i="8" s="1"/>
  <c r="C596" i="8"/>
  <c r="U595" i="8"/>
  <c r="T595" i="8"/>
  <c r="V595" i="8" s="1"/>
  <c r="S595" i="8"/>
  <c r="R595" i="8"/>
  <c r="Q595" i="8"/>
  <c r="P595" i="8"/>
  <c r="O595" i="8"/>
  <c r="N595" i="8"/>
  <c r="M595" i="8"/>
  <c r="L595" i="8"/>
  <c r="J595" i="8"/>
  <c r="I595" i="8"/>
  <c r="K595" i="8" s="1"/>
  <c r="H595" i="8"/>
  <c r="E595" i="8"/>
  <c r="G595" i="8" s="1"/>
  <c r="D595" i="8"/>
  <c r="F595" i="8" s="1"/>
  <c r="C595" i="8"/>
  <c r="B595" i="8"/>
  <c r="V594" i="8"/>
  <c r="T594" i="8"/>
  <c r="S594" i="8"/>
  <c r="U594" i="8" s="1"/>
  <c r="R594" i="8"/>
  <c r="O594" i="8"/>
  <c r="Q594" i="8" s="1"/>
  <c r="N594" i="8"/>
  <c r="P594" i="8" s="1"/>
  <c r="M594" i="8"/>
  <c r="J594" i="8"/>
  <c r="L594" i="8" s="1"/>
  <c r="I594" i="8"/>
  <c r="K594" i="8" s="1"/>
  <c r="H594" i="8"/>
  <c r="F594" i="8"/>
  <c r="E594" i="8"/>
  <c r="G594" i="8" s="1"/>
  <c r="D594" i="8"/>
  <c r="C594" i="8"/>
  <c r="B594" i="8"/>
  <c r="V593" i="8"/>
  <c r="T593" i="8"/>
  <c r="S593" i="8"/>
  <c r="U593" i="8" s="1"/>
  <c r="R593" i="8"/>
  <c r="P593" i="8"/>
  <c r="O593" i="8"/>
  <c r="Q593" i="8" s="1"/>
  <c r="N593" i="8"/>
  <c r="M593" i="8"/>
  <c r="K593" i="8"/>
  <c r="J593" i="8"/>
  <c r="L593" i="8" s="1"/>
  <c r="B593" i="8" s="1"/>
  <c r="I593" i="8"/>
  <c r="H593" i="8"/>
  <c r="G593" i="8"/>
  <c r="E593" i="8"/>
  <c r="D593" i="8"/>
  <c r="F593" i="8" s="1"/>
  <c r="C593" i="8"/>
  <c r="U592" i="8"/>
  <c r="T592" i="8"/>
  <c r="V592" i="8" s="1"/>
  <c r="S592" i="8"/>
  <c r="R592" i="8"/>
  <c r="Q592" i="8"/>
  <c r="P592" i="8"/>
  <c r="O592" i="8"/>
  <c r="N592" i="8"/>
  <c r="M592" i="8"/>
  <c r="L592" i="8"/>
  <c r="J592" i="8"/>
  <c r="I592" i="8"/>
  <c r="K592" i="8" s="1"/>
  <c r="H592" i="8"/>
  <c r="E592" i="8"/>
  <c r="D592" i="8"/>
  <c r="F592" i="8" s="1"/>
  <c r="C592" i="8"/>
  <c r="U591" i="8"/>
  <c r="T591" i="8"/>
  <c r="V591" i="8" s="1"/>
  <c r="S591" i="8"/>
  <c r="R591" i="8"/>
  <c r="Q591" i="8"/>
  <c r="P591" i="8"/>
  <c r="O591" i="8"/>
  <c r="N591" i="8"/>
  <c r="M591" i="8"/>
  <c r="L591" i="8"/>
  <c r="J591" i="8"/>
  <c r="I591" i="8"/>
  <c r="K591" i="8" s="1"/>
  <c r="H591" i="8"/>
  <c r="F591" i="8"/>
  <c r="E591" i="8"/>
  <c r="G591" i="8" s="1"/>
  <c r="D591" i="8"/>
  <c r="C591" i="8"/>
  <c r="B591" i="8"/>
  <c r="V590" i="8"/>
  <c r="T590" i="8"/>
  <c r="S590" i="8"/>
  <c r="U590" i="8" s="1"/>
  <c r="R590" i="8"/>
  <c r="O590" i="8"/>
  <c r="Q590" i="8" s="1"/>
  <c r="N590" i="8"/>
  <c r="P590" i="8" s="1"/>
  <c r="M590" i="8"/>
  <c r="J590" i="8"/>
  <c r="L590" i="8" s="1"/>
  <c r="I590" i="8"/>
  <c r="K590" i="8" s="1"/>
  <c r="H590" i="8"/>
  <c r="F590" i="8"/>
  <c r="E590" i="8"/>
  <c r="D590" i="8"/>
  <c r="C590" i="8"/>
  <c r="V589" i="8"/>
  <c r="T589" i="8"/>
  <c r="S589" i="8"/>
  <c r="U589" i="8" s="1"/>
  <c r="R589" i="8"/>
  <c r="P589" i="8"/>
  <c r="O589" i="8"/>
  <c r="Q589" i="8" s="1"/>
  <c r="N589" i="8"/>
  <c r="M589" i="8"/>
  <c r="L589" i="8"/>
  <c r="K589" i="8"/>
  <c r="J589" i="8"/>
  <c r="I589" i="8"/>
  <c r="H589" i="8"/>
  <c r="G589" i="8"/>
  <c r="E589" i="8"/>
  <c r="D589" i="8"/>
  <c r="F589" i="8" s="1"/>
  <c r="C589" i="8"/>
  <c r="T588" i="8"/>
  <c r="V588" i="8" s="1"/>
  <c r="S588" i="8"/>
  <c r="U588" i="8" s="1"/>
  <c r="R588" i="8"/>
  <c r="P588" i="8"/>
  <c r="O588" i="8"/>
  <c r="Q588" i="8" s="1"/>
  <c r="N588" i="8"/>
  <c r="M588" i="8"/>
  <c r="L588" i="8"/>
  <c r="B588" i="8" s="1"/>
  <c r="K588" i="8"/>
  <c r="J588" i="8"/>
  <c r="I588" i="8"/>
  <c r="H588" i="8"/>
  <c r="G588" i="8"/>
  <c r="E588" i="8"/>
  <c r="D588" i="8"/>
  <c r="F588" i="8" s="1"/>
  <c r="C588" i="8"/>
  <c r="T587" i="8"/>
  <c r="V587" i="8" s="1"/>
  <c r="S587" i="8"/>
  <c r="U587" i="8" s="1"/>
  <c r="R587" i="8"/>
  <c r="P587" i="8"/>
  <c r="O587" i="8"/>
  <c r="Q587" i="8" s="1"/>
  <c r="N587" i="8"/>
  <c r="M587" i="8"/>
  <c r="L587" i="8"/>
  <c r="K587" i="8"/>
  <c r="J587" i="8"/>
  <c r="I587" i="8"/>
  <c r="H587" i="8"/>
  <c r="G587" i="8"/>
  <c r="E587" i="8"/>
  <c r="D587" i="8"/>
  <c r="F587" i="8" s="1"/>
  <c r="C587" i="8"/>
  <c r="U586" i="8"/>
  <c r="T586" i="8"/>
  <c r="V586" i="8" s="1"/>
  <c r="S586" i="8"/>
  <c r="R586" i="8"/>
  <c r="Q586" i="8"/>
  <c r="P586" i="8"/>
  <c r="O586" i="8"/>
  <c r="N586" i="8"/>
  <c r="M586" i="8"/>
  <c r="L586" i="8"/>
  <c r="J586" i="8"/>
  <c r="I586" i="8"/>
  <c r="K586" i="8" s="1"/>
  <c r="H586" i="8"/>
  <c r="E586" i="8"/>
  <c r="D586" i="8"/>
  <c r="F586" i="8" s="1"/>
  <c r="C586" i="8"/>
  <c r="V585" i="8"/>
  <c r="U585" i="8"/>
  <c r="T585" i="8"/>
  <c r="S585" i="8"/>
  <c r="R585" i="8"/>
  <c r="Q585" i="8"/>
  <c r="O585" i="8"/>
  <c r="N585" i="8"/>
  <c r="P585" i="8" s="1"/>
  <c r="M585" i="8"/>
  <c r="J585" i="8"/>
  <c r="L585" i="8" s="1"/>
  <c r="I585" i="8"/>
  <c r="K585" i="8" s="1"/>
  <c r="H585" i="8"/>
  <c r="F585" i="8"/>
  <c r="E585" i="8"/>
  <c r="G585" i="8" s="1"/>
  <c r="D585" i="8"/>
  <c r="C585" i="8"/>
  <c r="B585" i="8"/>
  <c r="V584" i="8"/>
  <c r="T584" i="8"/>
  <c r="S584" i="8"/>
  <c r="U584" i="8" s="1"/>
  <c r="R584" i="8"/>
  <c r="O584" i="8"/>
  <c r="Q584" i="8" s="1"/>
  <c r="N584" i="8"/>
  <c r="P584" i="8" s="1"/>
  <c r="M584" i="8"/>
  <c r="K584" i="8"/>
  <c r="J584" i="8"/>
  <c r="L584" i="8" s="1"/>
  <c r="I584" i="8"/>
  <c r="H584" i="8"/>
  <c r="G584" i="8"/>
  <c r="F584" i="8"/>
  <c r="E584" i="8"/>
  <c r="D584" i="8"/>
  <c r="C584" i="8"/>
  <c r="T583" i="8"/>
  <c r="V583" i="8" s="1"/>
  <c r="S583" i="8"/>
  <c r="U583" i="8" s="1"/>
  <c r="R583" i="8"/>
  <c r="P583" i="8"/>
  <c r="O583" i="8"/>
  <c r="Q583" i="8" s="1"/>
  <c r="N583" i="8"/>
  <c r="M583" i="8"/>
  <c r="L583" i="8"/>
  <c r="K583" i="8"/>
  <c r="J583" i="8"/>
  <c r="I583" i="8"/>
  <c r="H583" i="8"/>
  <c r="G583" i="8"/>
  <c r="E583" i="8"/>
  <c r="B583" i="8" s="1"/>
  <c r="D583" i="8"/>
  <c r="F583" i="8" s="1"/>
  <c r="C583" i="8"/>
  <c r="U582" i="8"/>
  <c r="T582" i="8"/>
  <c r="V582" i="8" s="1"/>
  <c r="S582" i="8"/>
  <c r="R582" i="8"/>
  <c r="Q582" i="8"/>
  <c r="P582" i="8"/>
  <c r="O582" i="8"/>
  <c r="N582" i="8"/>
  <c r="M582" i="8"/>
  <c r="L582" i="8"/>
  <c r="J582" i="8"/>
  <c r="I582" i="8"/>
  <c r="K582" i="8" s="1"/>
  <c r="H582" i="8"/>
  <c r="E582" i="8"/>
  <c r="D582" i="8"/>
  <c r="F582" i="8" s="1"/>
  <c r="C582" i="8"/>
  <c r="V581" i="8"/>
  <c r="U581" i="8"/>
  <c r="T581" i="8"/>
  <c r="S581" i="8"/>
  <c r="R581" i="8"/>
  <c r="Q581" i="8"/>
  <c r="O581" i="8"/>
  <c r="N581" i="8"/>
  <c r="P581" i="8" s="1"/>
  <c r="M581" i="8"/>
  <c r="J581" i="8"/>
  <c r="L581" i="8" s="1"/>
  <c r="I581" i="8"/>
  <c r="K581" i="8" s="1"/>
  <c r="H581" i="8"/>
  <c r="F581" i="8"/>
  <c r="E581" i="8"/>
  <c r="G581" i="8" s="1"/>
  <c r="B581" i="8" s="1"/>
  <c r="D581" i="8"/>
  <c r="C581" i="8"/>
  <c r="V580" i="8"/>
  <c r="T580" i="8"/>
  <c r="S580" i="8"/>
  <c r="U580" i="8" s="1"/>
  <c r="R580" i="8"/>
  <c r="O580" i="8"/>
  <c r="Q580" i="8" s="1"/>
  <c r="N580" i="8"/>
  <c r="P580" i="8" s="1"/>
  <c r="M580" i="8"/>
  <c r="K580" i="8"/>
  <c r="J580" i="8"/>
  <c r="L580" i="8" s="1"/>
  <c r="I580" i="8"/>
  <c r="H580" i="8"/>
  <c r="G580" i="8"/>
  <c r="F580" i="8"/>
  <c r="E580" i="8"/>
  <c r="D580" i="8"/>
  <c r="C580" i="8"/>
  <c r="B580" i="8"/>
  <c r="T579" i="8"/>
  <c r="V579" i="8" s="1"/>
  <c r="S579" i="8"/>
  <c r="U579" i="8" s="1"/>
  <c r="R579" i="8"/>
  <c r="P579" i="8"/>
  <c r="O579" i="8"/>
  <c r="Q579" i="8" s="1"/>
  <c r="N579" i="8"/>
  <c r="M579" i="8"/>
  <c r="L579" i="8"/>
  <c r="K579" i="8"/>
  <c r="J579" i="8"/>
  <c r="I579" i="8"/>
  <c r="H579" i="8"/>
  <c r="G579" i="8"/>
  <c r="E579" i="8"/>
  <c r="D579" i="8"/>
  <c r="F579" i="8" s="1"/>
  <c r="C579" i="8"/>
  <c r="V578" i="8"/>
  <c r="U578" i="8"/>
  <c r="T578" i="8"/>
  <c r="S578" i="8"/>
  <c r="R578" i="8"/>
  <c r="Q578" i="8"/>
  <c r="O578" i="8"/>
  <c r="N578" i="8"/>
  <c r="P578" i="8" s="1"/>
  <c r="M578" i="8"/>
  <c r="J578" i="8"/>
  <c r="L578" i="8" s="1"/>
  <c r="I578" i="8"/>
  <c r="K578" i="8" s="1"/>
  <c r="H578" i="8"/>
  <c r="E578" i="8"/>
  <c r="D578" i="8"/>
  <c r="F578" i="8" s="1"/>
  <c r="C578" i="8"/>
  <c r="V577" i="8"/>
  <c r="U577" i="8"/>
  <c r="T577" i="8"/>
  <c r="S577" i="8"/>
  <c r="R577" i="8"/>
  <c r="Q577" i="8"/>
  <c r="O577" i="8"/>
  <c r="N577" i="8"/>
  <c r="P577" i="8" s="1"/>
  <c r="M577" i="8"/>
  <c r="K577" i="8"/>
  <c r="J577" i="8"/>
  <c r="L577" i="8" s="1"/>
  <c r="I577" i="8"/>
  <c r="H577" i="8"/>
  <c r="G577" i="8"/>
  <c r="F577" i="8"/>
  <c r="E577" i="8"/>
  <c r="B577" i="8" s="1"/>
  <c r="D577" i="8"/>
  <c r="C577" i="8"/>
  <c r="T576" i="8"/>
  <c r="V576" i="8" s="1"/>
  <c r="S576" i="8"/>
  <c r="U576" i="8" s="1"/>
  <c r="R576" i="8"/>
  <c r="O576" i="8"/>
  <c r="Q576" i="8" s="1"/>
  <c r="N576" i="8"/>
  <c r="P576" i="8" s="1"/>
  <c r="M576" i="8"/>
  <c r="K576" i="8"/>
  <c r="J576" i="8"/>
  <c r="L576" i="8" s="1"/>
  <c r="I576" i="8"/>
  <c r="H576" i="8"/>
  <c r="G576" i="8"/>
  <c r="F576" i="8"/>
  <c r="E576" i="8"/>
  <c r="D576" i="8"/>
  <c r="C576" i="8"/>
  <c r="T575" i="8"/>
  <c r="V575" i="8" s="1"/>
  <c r="S575" i="8"/>
  <c r="U575" i="8" s="1"/>
  <c r="R575" i="8"/>
  <c r="P575" i="8"/>
  <c r="O575" i="8"/>
  <c r="Q575" i="8" s="1"/>
  <c r="N575" i="8"/>
  <c r="M575" i="8"/>
  <c r="L575" i="8"/>
  <c r="K575" i="8"/>
  <c r="J575" i="8"/>
  <c r="I575" i="8"/>
  <c r="H575" i="8"/>
  <c r="G575" i="8"/>
  <c r="E575" i="8"/>
  <c r="D575" i="8"/>
  <c r="F575" i="8" s="1"/>
  <c r="C575" i="8"/>
  <c r="V574" i="8"/>
  <c r="U574" i="8"/>
  <c r="T574" i="8"/>
  <c r="S574" i="8"/>
  <c r="R574" i="8"/>
  <c r="Q574" i="8"/>
  <c r="O574" i="8"/>
  <c r="N574" i="8"/>
  <c r="P574" i="8" s="1"/>
  <c r="M574" i="8"/>
  <c r="J574" i="8"/>
  <c r="L574" i="8" s="1"/>
  <c r="I574" i="8"/>
  <c r="K574" i="8" s="1"/>
  <c r="H574" i="8"/>
  <c r="E574" i="8"/>
  <c r="G574" i="8" s="1"/>
  <c r="D574" i="8"/>
  <c r="F574" i="8" s="1"/>
  <c r="C574" i="8"/>
  <c r="V573" i="8"/>
  <c r="U573" i="8"/>
  <c r="T573" i="8"/>
  <c r="S573" i="8"/>
  <c r="R573" i="8"/>
  <c r="Q573" i="8"/>
  <c r="O573" i="8"/>
  <c r="N573" i="8"/>
  <c r="P573" i="8" s="1"/>
  <c r="M573" i="8"/>
  <c r="K573" i="8"/>
  <c r="J573" i="8"/>
  <c r="L573" i="8" s="1"/>
  <c r="I573" i="8"/>
  <c r="H573" i="8"/>
  <c r="G573" i="8"/>
  <c r="B573" i="8" s="1"/>
  <c r="F573" i="8"/>
  <c r="E573" i="8"/>
  <c r="D573" i="8"/>
  <c r="C573" i="8"/>
  <c r="T572" i="8"/>
  <c r="V572" i="8" s="1"/>
  <c r="S572" i="8"/>
  <c r="U572" i="8" s="1"/>
  <c r="R572" i="8"/>
  <c r="O572" i="8"/>
  <c r="Q572" i="8" s="1"/>
  <c r="N572" i="8"/>
  <c r="P572" i="8" s="1"/>
  <c r="M572" i="8"/>
  <c r="K572" i="8"/>
  <c r="J572" i="8"/>
  <c r="L572" i="8" s="1"/>
  <c r="I572" i="8"/>
  <c r="H572" i="8"/>
  <c r="G572" i="8"/>
  <c r="F572" i="8"/>
  <c r="E572" i="8"/>
  <c r="D572" i="8"/>
  <c r="C572" i="8"/>
  <c r="B572" i="8"/>
  <c r="U571" i="8"/>
  <c r="T571" i="8"/>
  <c r="V571" i="8" s="1"/>
  <c r="S571" i="8"/>
  <c r="R571" i="8"/>
  <c r="Q571" i="8"/>
  <c r="P571" i="8"/>
  <c r="O571" i="8"/>
  <c r="N571" i="8"/>
  <c r="M571" i="8"/>
  <c r="L571" i="8"/>
  <c r="J571" i="8"/>
  <c r="I571" i="8"/>
  <c r="K571" i="8" s="1"/>
  <c r="H571" i="8"/>
  <c r="E571" i="8"/>
  <c r="D571" i="8"/>
  <c r="F571" i="8" s="1"/>
  <c r="C571" i="8"/>
  <c r="U570" i="8"/>
  <c r="T570" i="8"/>
  <c r="V570" i="8" s="1"/>
  <c r="S570" i="8"/>
  <c r="R570" i="8"/>
  <c r="Q570" i="8"/>
  <c r="P570" i="8"/>
  <c r="O570" i="8"/>
  <c r="N570" i="8"/>
  <c r="M570" i="8"/>
  <c r="L570" i="8"/>
  <c r="J570" i="8"/>
  <c r="I570" i="8"/>
  <c r="K570" i="8" s="1"/>
  <c r="H570" i="8"/>
  <c r="F570" i="8"/>
  <c r="E570" i="8"/>
  <c r="G570" i="8" s="1"/>
  <c r="D570" i="8"/>
  <c r="C570" i="8"/>
  <c r="B570" i="8"/>
  <c r="V569" i="8"/>
  <c r="T569" i="8"/>
  <c r="S569" i="8"/>
  <c r="U569" i="8" s="1"/>
  <c r="R569" i="8"/>
  <c r="O569" i="8"/>
  <c r="Q569" i="8" s="1"/>
  <c r="N569" i="8"/>
  <c r="P569" i="8" s="1"/>
  <c r="M569" i="8"/>
  <c r="J569" i="8"/>
  <c r="L569" i="8" s="1"/>
  <c r="I569" i="8"/>
  <c r="K569" i="8" s="1"/>
  <c r="H569" i="8"/>
  <c r="F569" i="8"/>
  <c r="E569" i="8"/>
  <c r="G569" i="8" s="1"/>
  <c r="B569" i="8" s="1"/>
  <c r="D569" i="8"/>
  <c r="C569" i="8"/>
  <c r="V568" i="8"/>
  <c r="T568" i="8"/>
  <c r="S568" i="8"/>
  <c r="U568" i="8" s="1"/>
  <c r="R568" i="8"/>
  <c r="P568" i="8"/>
  <c r="O568" i="8"/>
  <c r="Q568" i="8" s="1"/>
  <c r="N568" i="8"/>
  <c r="M568" i="8"/>
  <c r="L568" i="8"/>
  <c r="B568" i="8" s="1"/>
  <c r="K568" i="8"/>
  <c r="J568" i="8"/>
  <c r="I568" i="8"/>
  <c r="H568" i="8"/>
  <c r="G568" i="8"/>
  <c r="E568" i="8"/>
  <c r="D568" i="8"/>
  <c r="F568" i="8" s="1"/>
  <c r="C568" i="8"/>
  <c r="U567" i="8"/>
  <c r="T567" i="8"/>
  <c r="V567" i="8" s="1"/>
  <c r="S567" i="8"/>
  <c r="R567" i="8"/>
  <c r="Q567" i="8"/>
  <c r="P567" i="8"/>
  <c r="O567" i="8"/>
  <c r="N567" i="8"/>
  <c r="M567" i="8"/>
  <c r="L567" i="8"/>
  <c r="J567" i="8"/>
  <c r="I567" i="8"/>
  <c r="K567" i="8" s="1"/>
  <c r="H567" i="8"/>
  <c r="E567" i="8"/>
  <c r="D567" i="8"/>
  <c r="F567" i="8" s="1"/>
  <c r="C567" i="8"/>
  <c r="U566" i="8"/>
  <c r="T566" i="8"/>
  <c r="V566" i="8" s="1"/>
  <c r="S566" i="8"/>
  <c r="R566" i="8"/>
  <c r="Q566" i="8"/>
  <c r="P566" i="8"/>
  <c r="O566" i="8"/>
  <c r="N566" i="8"/>
  <c r="M566" i="8"/>
  <c r="L566" i="8"/>
  <c r="J566" i="8"/>
  <c r="I566" i="8"/>
  <c r="K566" i="8" s="1"/>
  <c r="H566" i="8"/>
  <c r="F566" i="8"/>
  <c r="E566" i="8"/>
  <c r="G566" i="8" s="1"/>
  <c r="D566" i="8"/>
  <c r="C566" i="8"/>
  <c r="B566" i="8"/>
  <c r="V565" i="8"/>
  <c r="T565" i="8"/>
  <c r="S565" i="8"/>
  <c r="U565" i="8" s="1"/>
  <c r="R565" i="8"/>
  <c r="O565" i="8"/>
  <c r="Q565" i="8" s="1"/>
  <c r="N565" i="8"/>
  <c r="P565" i="8" s="1"/>
  <c r="M565" i="8"/>
  <c r="J565" i="8"/>
  <c r="L565" i="8" s="1"/>
  <c r="I565" i="8"/>
  <c r="K565" i="8" s="1"/>
  <c r="H565" i="8"/>
  <c r="F565" i="8"/>
  <c r="E565" i="8"/>
  <c r="D565" i="8"/>
  <c r="C565" i="8"/>
  <c r="V564" i="8"/>
  <c r="T564" i="8"/>
  <c r="S564" i="8"/>
  <c r="U564" i="8" s="1"/>
  <c r="R564" i="8"/>
  <c r="P564" i="8"/>
  <c r="O564" i="8"/>
  <c r="Q564" i="8" s="1"/>
  <c r="N564" i="8"/>
  <c r="M564" i="8"/>
  <c r="L564" i="8"/>
  <c r="K564" i="8"/>
  <c r="J564" i="8"/>
  <c r="I564" i="8"/>
  <c r="H564" i="8"/>
  <c r="G564" i="8"/>
  <c r="B564" i="8" s="1"/>
  <c r="E564" i="8"/>
  <c r="D564" i="8"/>
  <c r="F564" i="8" s="1"/>
  <c r="C564" i="8"/>
  <c r="T563" i="8"/>
  <c r="V563" i="8" s="1"/>
  <c r="S563" i="8"/>
  <c r="U563" i="8" s="1"/>
  <c r="R563" i="8"/>
  <c r="P563" i="8"/>
  <c r="O563" i="8"/>
  <c r="Q563" i="8" s="1"/>
  <c r="N563" i="8"/>
  <c r="M563" i="8"/>
  <c r="L563" i="8"/>
  <c r="K563" i="8"/>
  <c r="J563" i="8"/>
  <c r="I563" i="8"/>
  <c r="H563" i="8"/>
  <c r="G563" i="8"/>
  <c r="E563" i="8"/>
  <c r="D563" i="8"/>
  <c r="F563" i="8" s="1"/>
  <c r="C563" i="8"/>
  <c r="V562" i="8"/>
  <c r="U562" i="8"/>
  <c r="T562" i="8"/>
  <c r="S562" i="8"/>
  <c r="R562" i="8"/>
  <c r="Q562" i="8"/>
  <c r="O562" i="8"/>
  <c r="N562" i="8"/>
  <c r="P562" i="8" s="1"/>
  <c r="M562" i="8"/>
  <c r="J562" i="8"/>
  <c r="L562" i="8" s="1"/>
  <c r="I562" i="8"/>
  <c r="K562" i="8" s="1"/>
  <c r="H562" i="8"/>
  <c r="E562" i="8"/>
  <c r="D562" i="8"/>
  <c r="F562" i="8" s="1"/>
  <c r="C562" i="8"/>
  <c r="V561" i="8"/>
  <c r="U561" i="8"/>
  <c r="T561" i="8"/>
  <c r="S561" i="8"/>
  <c r="R561" i="8"/>
  <c r="Q561" i="8"/>
  <c r="O561" i="8"/>
  <c r="N561" i="8"/>
  <c r="P561" i="8" s="1"/>
  <c r="M561" i="8"/>
  <c r="K561" i="8"/>
  <c r="J561" i="8"/>
  <c r="L561" i="8" s="1"/>
  <c r="I561" i="8"/>
  <c r="H561" i="8"/>
  <c r="G561" i="8"/>
  <c r="F561" i="8"/>
  <c r="E561" i="8"/>
  <c r="B561" i="8" s="1"/>
  <c r="D561" i="8"/>
  <c r="C561" i="8"/>
  <c r="T560" i="8"/>
  <c r="V560" i="8" s="1"/>
  <c r="S560" i="8"/>
  <c r="U560" i="8" s="1"/>
  <c r="R560" i="8"/>
  <c r="O560" i="8"/>
  <c r="Q560" i="8" s="1"/>
  <c r="N560" i="8"/>
  <c r="P560" i="8" s="1"/>
  <c r="M560" i="8"/>
  <c r="K560" i="8"/>
  <c r="J560" i="8"/>
  <c r="L560" i="8" s="1"/>
  <c r="I560" i="8"/>
  <c r="H560" i="8"/>
  <c r="G560" i="8"/>
  <c r="F560" i="8"/>
  <c r="E560" i="8"/>
  <c r="D560" i="8"/>
  <c r="C560" i="8"/>
  <c r="T559" i="8"/>
  <c r="V559" i="8" s="1"/>
  <c r="S559" i="8"/>
  <c r="U559" i="8" s="1"/>
  <c r="R559" i="8"/>
  <c r="P559" i="8"/>
  <c r="O559" i="8"/>
  <c r="Q559" i="8" s="1"/>
  <c r="N559" i="8"/>
  <c r="M559" i="8"/>
  <c r="L559" i="8"/>
  <c r="K559" i="8"/>
  <c r="J559" i="8"/>
  <c r="I559" i="8"/>
  <c r="H559" i="8"/>
  <c r="G559" i="8"/>
  <c r="E559" i="8"/>
  <c r="D559" i="8"/>
  <c r="F559" i="8" s="1"/>
  <c r="C559" i="8"/>
  <c r="V558" i="8"/>
  <c r="U558" i="8"/>
  <c r="T558" i="8"/>
  <c r="S558" i="8"/>
  <c r="R558" i="8"/>
  <c r="Q558" i="8"/>
  <c r="O558" i="8"/>
  <c r="N558" i="8"/>
  <c r="P558" i="8" s="1"/>
  <c r="M558" i="8"/>
  <c r="J558" i="8"/>
  <c r="L558" i="8" s="1"/>
  <c r="I558" i="8"/>
  <c r="K558" i="8" s="1"/>
  <c r="H558" i="8"/>
  <c r="E558" i="8"/>
  <c r="G558" i="8" s="1"/>
  <c r="D558" i="8"/>
  <c r="F558" i="8" s="1"/>
  <c r="C558" i="8"/>
  <c r="V557" i="8"/>
  <c r="U557" i="8"/>
  <c r="T557" i="8"/>
  <c r="S557" i="8"/>
  <c r="R557" i="8"/>
  <c r="Q557" i="8"/>
  <c r="O557" i="8"/>
  <c r="N557" i="8"/>
  <c r="P557" i="8" s="1"/>
  <c r="M557" i="8"/>
  <c r="K557" i="8"/>
  <c r="J557" i="8"/>
  <c r="L557" i="8" s="1"/>
  <c r="I557" i="8"/>
  <c r="H557" i="8"/>
  <c r="G557" i="8"/>
  <c r="B557" i="8" s="1"/>
  <c r="F557" i="8"/>
  <c r="E557" i="8"/>
  <c r="D557" i="8"/>
  <c r="C557" i="8"/>
  <c r="T556" i="8"/>
  <c r="V556" i="8" s="1"/>
  <c r="S556" i="8"/>
  <c r="U556" i="8" s="1"/>
  <c r="R556" i="8"/>
  <c r="O556" i="8"/>
  <c r="Q556" i="8" s="1"/>
  <c r="N556" i="8"/>
  <c r="P556" i="8" s="1"/>
  <c r="M556" i="8"/>
  <c r="K556" i="8"/>
  <c r="J556" i="8"/>
  <c r="L556" i="8" s="1"/>
  <c r="I556" i="8"/>
  <c r="H556" i="8"/>
  <c r="G556" i="8"/>
  <c r="F556" i="8"/>
  <c r="E556" i="8"/>
  <c r="D556" i="8"/>
  <c r="C556" i="8"/>
  <c r="B556" i="8"/>
  <c r="U555" i="8"/>
  <c r="T555" i="8"/>
  <c r="V555" i="8" s="1"/>
  <c r="S555" i="8"/>
  <c r="R555" i="8"/>
  <c r="Q555" i="8"/>
  <c r="P555" i="8"/>
  <c r="O555" i="8"/>
  <c r="N555" i="8"/>
  <c r="M555" i="8"/>
  <c r="L555" i="8"/>
  <c r="J555" i="8"/>
  <c r="I555" i="8"/>
  <c r="K555" i="8" s="1"/>
  <c r="H555" i="8"/>
  <c r="E555" i="8"/>
  <c r="D555" i="8"/>
  <c r="F555" i="8" s="1"/>
  <c r="C555" i="8"/>
  <c r="U554" i="8"/>
  <c r="T554" i="8"/>
  <c r="V554" i="8" s="1"/>
  <c r="S554" i="8"/>
  <c r="R554" i="8"/>
  <c r="Q554" i="8"/>
  <c r="P554" i="8"/>
  <c r="O554" i="8"/>
  <c r="N554" i="8"/>
  <c r="M554" i="8"/>
  <c r="L554" i="8"/>
  <c r="J554" i="8"/>
  <c r="I554" i="8"/>
  <c r="K554" i="8" s="1"/>
  <c r="H554" i="8"/>
  <c r="F554" i="8"/>
  <c r="E554" i="8"/>
  <c r="G554" i="8" s="1"/>
  <c r="D554" i="8"/>
  <c r="C554" i="8"/>
  <c r="B554" i="8"/>
  <c r="V553" i="8"/>
  <c r="T553" i="8"/>
  <c r="S553" i="8"/>
  <c r="U553" i="8" s="1"/>
  <c r="R553" i="8"/>
  <c r="O553" i="8"/>
  <c r="Q553" i="8" s="1"/>
  <c r="N553" i="8"/>
  <c r="P553" i="8" s="1"/>
  <c r="M553" i="8"/>
  <c r="J553" i="8"/>
  <c r="L553" i="8" s="1"/>
  <c r="I553" i="8"/>
  <c r="K553" i="8" s="1"/>
  <c r="H553" i="8"/>
  <c r="F553" i="8"/>
  <c r="E553" i="8"/>
  <c r="G553" i="8" s="1"/>
  <c r="B553" i="8" s="1"/>
  <c r="D553" i="8"/>
  <c r="C553" i="8"/>
  <c r="V552" i="8"/>
  <c r="T552" i="8"/>
  <c r="S552" i="8"/>
  <c r="U552" i="8" s="1"/>
  <c r="R552" i="8"/>
  <c r="P552" i="8"/>
  <c r="O552" i="8"/>
  <c r="Q552" i="8" s="1"/>
  <c r="N552" i="8"/>
  <c r="M552" i="8"/>
  <c r="L552" i="8"/>
  <c r="B552" i="8" s="1"/>
  <c r="K552" i="8"/>
  <c r="J552" i="8"/>
  <c r="I552" i="8"/>
  <c r="H552" i="8"/>
  <c r="G552" i="8"/>
  <c r="E552" i="8"/>
  <c r="D552" i="8"/>
  <c r="F552" i="8" s="1"/>
  <c r="C552" i="8"/>
  <c r="U551" i="8"/>
  <c r="T551" i="8"/>
  <c r="V551" i="8" s="1"/>
  <c r="S551" i="8"/>
  <c r="R551" i="8"/>
  <c r="Q551" i="8"/>
  <c r="P551" i="8"/>
  <c r="O551" i="8"/>
  <c r="N551" i="8"/>
  <c r="M551" i="8"/>
  <c r="L551" i="8"/>
  <c r="J551" i="8"/>
  <c r="I551" i="8"/>
  <c r="K551" i="8" s="1"/>
  <c r="H551" i="8"/>
  <c r="E551" i="8"/>
  <c r="D551" i="8"/>
  <c r="F551" i="8" s="1"/>
  <c r="C551" i="8"/>
  <c r="U550" i="8"/>
  <c r="T550" i="8"/>
  <c r="V550" i="8" s="1"/>
  <c r="S550" i="8"/>
  <c r="R550" i="8"/>
  <c r="Q550" i="8"/>
  <c r="P550" i="8"/>
  <c r="O550" i="8"/>
  <c r="N550" i="8"/>
  <c r="M550" i="8"/>
  <c r="L550" i="8"/>
  <c r="J550" i="8"/>
  <c r="I550" i="8"/>
  <c r="K550" i="8" s="1"/>
  <c r="H550" i="8"/>
  <c r="F550" i="8"/>
  <c r="E550" i="8"/>
  <c r="G550" i="8" s="1"/>
  <c r="D550" i="8"/>
  <c r="C550" i="8"/>
  <c r="B550" i="8"/>
  <c r="V549" i="8"/>
  <c r="T549" i="8"/>
  <c r="S549" i="8"/>
  <c r="U549" i="8" s="1"/>
  <c r="R549" i="8"/>
  <c r="O549" i="8"/>
  <c r="Q549" i="8" s="1"/>
  <c r="N549" i="8"/>
  <c r="P549" i="8" s="1"/>
  <c r="M549" i="8"/>
  <c r="J549" i="8"/>
  <c r="L549" i="8" s="1"/>
  <c r="I549" i="8"/>
  <c r="K549" i="8" s="1"/>
  <c r="H549" i="8"/>
  <c r="F549" i="8"/>
  <c r="E549" i="8"/>
  <c r="D549" i="8"/>
  <c r="C549" i="8"/>
  <c r="V548" i="8"/>
  <c r="T548" i="8"/>
  <c r="S548" i="8"/>
  <c r="U548" i="8" s="1"/>
  <c r="R548" i="8"/>
  <c r="P548" i="8"/>
  <c r="O548" i="8"/>
  <c r="Q548" i="8" s="1"/>
  <c r="N548" i="8"/>
  <c r="M548" i="8"/>
  <c r="L548" i="8"/>
  <c r="K548" i="8"/>
  <c r="J548" i="8"/>
  <c r="I548" i="8"/>
  <c r="H548" i="8"/>
  <c r="G548" i="8"/>
  <c r="B548" i="8" s="1"/>
  <c r="E548" i="8"/>
  <c r="D548" i="8"/>
  <c r="F548" i="8" s="1"/>
  <c r="C548" i="8"/>
  <c r="T547" i="8"/>
  <c r="V547" i="8" s="1"/>
  <c r="S547" i="8"/>
  <c r="U547" i="8" s="1"/>
  <c r="R547" i="8"/>
  <c r="P547" i="8"/>
  <c r="O547" i="8"/>
  <c r="Q547" i="8" s="1"/>
  <c r="N547" i="8"/>
  <c r="M547" i="8"/>
  <c r="L547" i="8"/>
  <c r="K547" i="8"/>
  <c r="J547" i="8"/>
  <c r="I547" i="8"/>
  <c r="H547" i="8"/>
  <c r="G547" i="8"/>
  <c r="E547" i="8"/>
  <c r="D547" i="8"/>
  <c r="F547" i="8" s="1"/>
  <c r="C547" i="8"/>
  <c r="V546" i="8"/>
  <c r="U546" i="8"/>
  <c r="T546" i="8"/>
  <c r="S546" i="8"/>
  <c r="R546" i="8"/>
  <c r="Q546" i="8"/>
  <c r="O546" i="8"/>
  <c r="N546" i="8"/>
  <c r="P546" i="8" s="1"/>
  <c r="M546" i="8"/>
  <c r="J546" i="8"/>
  <c r="L546" i="8" s="1"/>
  <c r="I546" i="8"/>
  <c r="K546" i="8" s="1"/>
  <c r="H546" i="8"/>
  <c r="E546" i="8"/>
  <c r="D546" i="8"/>
  <c r="F546" i="8" s="1"/>
  <c r="C546" i="8"/>
  <c r="V545" i="8"/>
  <c r="U545" i="8"/>
  <c r="T545" i="8"/>
  <c r="S545" i="8"/>
  <c r="R545" i="8"/>
  <c r="Q545" i="8"/>
  <c r="O545" i="8"/>
  <c r="N545" i="8"/>
  <c r="P545" i="8" s="1"/>
  <c r="M545" i="8"/>
  <c r="K545" i="8"/>
  <c r="J545" i="8"/>
  <c r="L545" i="8" s="1"/>
  <c r="I545" i="8"/>
  <c r="H545" i="8"/>
  <c r="G545" i="8"/>
  <c r="F545" i="8"/>
  <c r="E545" i="8"/>
  <c r="B545" i="8" s="1"/>
  <c r="D545" i="8"/>
  <c r="C545" i="8"/>
  <c r="T544" i="8"/>
  <c r="V544" i="8" s="1"/>
  <c r="S544" i="8"/>
  <c r="U544" i="8" s="1"/>
  <c r="R544" i="8"/>
  <c r="O544" i="8"/>
  <c r="Q544" i="8" s="1"/>
  <c r="N544" i="8"/>
  <c r="P544" i="8" s="1"/>
  <c r="M544" i="8"/>
  <c r="K544" i="8"/>
  <c r="J544" i="8"/>
  <c r="L544" i="8" s="1"/>
  <c r="I544" i="8"/>
  <c r="H544" i="8"/>
  <c r="G544" i="8"/>
  <c r="F544" i="8"/>
  <c r="E544" i="8"/>
  <c r="D544" i="8"/>
  <c r="C544" i="8"/>
  <c r="T543" i="8"/>
  <c r="V543" i="8" s="1"/>
  <c r="S543" i="8"/>
  <c r="U543" i="8" s="1"/>
  <c r="R543" i="8"/>
  <c r="P543" i="8"/>
  <c r="O543" i="8"/>
  <c r="Q543" i="8" s="1"/>
  <c r="N543" i="8"/>
  <c r="M543" i="8"/>
  <c r="L543" i="8"/>
  <c r="K543" i="8"/>
  <c r="J543" i="8"/>
  <c r="I543" i="8"/>
  <c r="H543" i="8"/>
  <c r="G543" i="8"/>
  <c r="E543" i="8"/>
  <c r="D543" i="8"/>
  <c r="F543" i="8" s="1"/>
  <c r="C543" i="8"/>
  <c r="V542" i="8"/>
  <c r="U542" i="8"/>
  <c r="T542" i="8"/>
  <c r="S542" i="8"/>
  <c r="R542" i="8"/>
  <c r="Q542" i="8"/>
  <c r="O542" i="8"/>
  <c r="N542" i="8"/>
  <c r="P542" i="8" s="1"/>
  <c r="M542" i="8"/>
  <c r="J542" i="8"/>
  <c r="L542" i="8" s="1"/>
  <c r="I542" i="8"/>
  <c r="K542" i="8" s="1"/>
  <c r="H542" i="8"/>
  <c r="E542" i="8"/>
  <c r="G542" i="8" s="1"/>
  <c r="D542" i="8"/>
  <c r="F542" i="8" s="1"/>
  <c r="C542" i="8"/>
  <c r="V541" i="8"/>
  <c r="U541" i="8"/>
  <c r="T541" i="8"/>
  <c r="S541" i="8"/>
  <c r="R541" i="8"/>
  <c r="Q541" i="8"/>
  <c r="O541" i="8"/>
  <c r="N541" i="8"/>
  <c r="P541" i="8" s="1"/>
  <c r="M541" i="8"/>
  <c r="K541" i="8"/>
  <c r="J541" i="8"/>
  <c r="L541" i="8" s="1"/>
  <c r="I541" i="8"/>
  <c r="H541" i="8"/>
  <c r="G541" i="8"/>
  <c r="B541" i="8" s="1"/>
  <c r="F541" i="8"/>
  <c r="E541" i="8"/>
  <c r="D541" i="8"/>
  <c r="C541" i="8"/>
  <c r="T540" i="8"/>
  <c r="V540" i="8" s="1"/>
  <c r="S540" i="8"/>
  <c r="U540" i="8" s="1"/>
  <c r="R540" i="8"/>
  <c r="O540" i="8"/>
  <c r="Q540" i="8" s="1"/>
  <c r="N540" i="8"/>
  <c r="P540" i="8" s="1"/>
  <c r="M540" i="8"/>
  <c r="K540" i="8"/>
  <c r="J540" i="8"/>
  <c r="L540" i="8" s="1"/>
  <c r="I540" i="8"/>
  <c r="H540" i="8"/>
  <c r="G540" i="8"/>
  <c r="F540" i="8"/>
  <c r="E540" i="8"/>
  <c r="D540" i="8"/>
  <c r="C540" i="8"/>
  <c r="B540" i="8"/>
  <c r="U539" i="8"/>
  <c r="T539" i="8"/>
  <c r="V539" i="8" s="1"/>
  <c r="S539" i="8"/>
  <c r="R539" i="8"/>
  <c r="Q539" i="8"/>
  <c r="P539" i="8"/>
  <c r="O539" i="8"/>
  <c r="N539" i="8"/>
  <c r="M539" i="8"/>
  <c r="L539" i="8"/>
  <c r="J539" i="8"/>
  <c r="I539" i="8"/>
  <c r="K539" i="8" s="1"/>
  <c r="H539" i="8"/>
  <c r="E539" i="8"/>
  <c r="D539" i="8"/>
  <c r="F539" i="8" s="1"/>
  <c r="C539" i="8"/>
  <c r="U538" i="8"/>
  <c r="T538" i="8"/>
  <c r="V538" i="8" s="1"/>
  <c r="S538" i="8"/>
  <c r="R538" i="8"/>
  <c r="Q538" i="8"/>
  <c r="P538" i="8"/>
  <c r="O538" i="8"/>
  <c r="N538" i="8"/>
  <c r="M538" i="8"/>
  <c r="L538" i="8"/>
  <c r="J538" i="8"/>
  <c r="I538" i="8"/>
  <c r="K538" i="8" s="1"/>
  <c r="H538" i="8"/>
  <c r="F538" i="8"/>
  <c r="E538" i="8"/>
  <c r="G538" i="8" s="1"/>
  <c r="D538" i="8"/>
  <c r="C538" i="8"/>
  <c r="B538" i="8"/>
  <c r="V537" i="8"/>
  <c r="T537" i="8"/>
  <c r="S537" i="8"/>
  <c r="U537" i="8" s="1"/>
  <c r="R537" i="8"/>
  <c r="O537" i="8"/>
  <c r="Q537" i="8" s="1"/>
  <c r="N537" i="8"/>
  <c r="P537" i="8" s="1"/>
  <c r="M537" i="8"/>
  <c r="J537" i="8"/>
  <c r="L537" i="8" s="1"/>
  <c r="I537" i="8"/>
  <c r="K537" i="8" s="1"/>
  <c r="H537" i="8"/>
  <c r="F537" i="8"/>
  <c r="E537" i="8"/>
  <c r="G537" i="8" s="1"/>
  <c r="B537" i="8" s="1"/>
  <c r="D537" i="8"/>
  <c r="C537" i="8"/>
  <c r="V536" i="8"/>
  <c r="T536" i="8"/>
  <c r="S536" i="8"/>
  <c r="U536" i="8" s="1"/>
  <c r="R536" i="8"/>
  <c r="P536" i="8"/>
  <c r="O536" i="8"/>
  <c r="Q536" i="8" s="1"/>
  <c r="N536" i="8"/>
  <c r="M536" i="8"/>
  <c r="L536" i="8"/>
  <c r="B536" i="8" s="1"/>
  <c r="K536" i="8"/>
  <c r="J536" i="8"/>
  <c r="I536" i="8"/>
  <c r="H536" i="8"/>
  <c r="G536" i="8"/>
  <c r="E536" i="8"/>
  <c r="D536" i="8"/>
  <c r="F536" i="8" s="1"/>
  <c r="C536" i="8"/>
  <c r="U535" i="8"/>
  <c r="T535" i="8"/>
  <c r="V535" i="8" s="1"/>
  <c r="S535" i="8"/>
  <c r="R535" i="8"/>
  <c r="Q535" i="8"/>
  <c r="P535" i="8"/>
  <c r="O535" i="8"/>
  <c r="N535" i="8"/>
  <c r="M535" i="8"/>
  <c r="L535" i="8"/>
  <c r="J535" i="8"/>
  <c r="I535" i="8"/>
  <c r="K535" i="8" s="1"/>
  <c r="H535" i="8"/>
  <c r="E535" i="8"/>
  <c r="D535" i="8"/>
  <c r="F535" i="8" s="1"/>
  <c r="C535" i="8"/>
  <c r="U534" i="8"/>
  <c r="T534" i="8"/>
  <c r="V534" i="8" s="1"/>
  <c r="S534" i="8"/>
  <c r="R534" i="8"/>
  <c r="Q534" i="8"/>
  <c r="P534" i="8"/>
  <c r="O534" i="8"/>
  <c r="N534" i="8"/>
  <c r="M534" i="8"/>
  <c r="L534" i="8"/>
  <c r="J534" i="8"/>
  <c r="I534" i="8"/>
  <c r="K534" i="8" s="1"/>
  <c r="H534" i="8"/>
  <c r="F534" i="8"/>
  <c r="E534" i="8"/>
  <c r="G534" i="8" s="1"/>
  <c r="D534" i="8"/>
  <c r="C534" i="8"/>
  <c r="B534" i="8"/>
  <c r="V533" i="8"/>
  <c r="T533" i="8"/>
  <c r="S533" i="8"/>
  <c r="U533" i="8" s="1"/>
  <c r="R533" i="8"/>
  <c r="O533" i="8"/>
  <c r="Q533" i="8" s="1"/>
  <c r="N533" i="8"/>
  <c r="P533" i="8" s="1"/>
  <c r="M533" i="8"/>
  <c r="J533" i="8"/>
  <c r="L533" i="8" s="1"/>
  <c r="I533" i="8"/>
  <c r="K533" i="8" s="1"/>
  <c r="H533" i="8"/>
  <c r="F533" i="8"/>
  <c r="E533" i="8"/>
  <c r="D533" i="8"/>
  <c r="C533" i="8"/>
  <c r="V532" i="8"/>
  <c r="T532" i="8"/>
  <c r="S532" i="8"/>
  <c r="U532" i="8" s="1"/>
  <c r="R532" i="8"/>
  <c r="P532" i="8"/>
  <c r="O532" i="8"/>
  <c r="Q532" i="8" s="1"/>
  <c r="N532" i="8"/>
  <c r="M532" i="8"/>
  <c r="L532" i="8"/>
  <c r="K532" i="8"/>
  <c r="J532" i="8"/>
  <c r="I532" i="8"/>
  <c r="H532" i="8"/>
  <c r="G532" i="8"/>
  <c r="B532" i="8" s="1"/>
  <c r="E532" i="8"/>
  <c r="D532" i="8"/>
  <c r="F532" i="8" s="1"/>
  <c r="C532" i="8"/>
  <c r="T531" i="8"/>
  <c r="V531" i="8" s="1"/>
  <c r="S531" i="8"/>
  <c r="U531" i="8" s="1"/>
  <c r="R531" i="8"/>
  <c r="P531" i="8"/>
  <c r="O531" i="8"/>
  <c r="Q531" i="8" s="1"/>
  <c r="N531" i="8"/>
  <c r="M531" i="8"/>
  <c r="L531" i="8"/>
  <c r="K531" i="8"/>
  <c r="J531" i="8"/>
  <c r="I531" i="8"/>
  <c r="H531" i="8"/>
  <c r="G531" i="8"/>
  <c r="E531" i="8"/>
  <c r="D531" i="8"/>
  <c r="F531" i="8" s="1"/>
  <c r="C531" i="8"/>
  <c r="V530" i="8"/>
  <c r="U530" i="8"/>
  <c r="T530" i="8"/>
  <c r="S530" i="8"/>
  <c r="R530" i="8"/>
  <c r="Q530" i="8"/>
  <c r="O530" i="8"/>
  <c r="N530" i="8"/>
  <c r="P530" i="8" s="1"/>
  <c r="M530" i="8"/>
  <c r="J530" i="8"/>
  <c r="L530" i="8" s="1"/>
  <c r="I530" i="8"/>
  <c r="K530" i="8" s="1"/>
  <c r="H530" i="8"/>
  <c r="E530" i="8"/>
  <c r="D530" i="8"/>
  <c r="F530" i="8" s="1"/>
  <c r="C530" i="8"/>
  <c r="V529" i="8"/>
  <c r="U529" i="8"/>
  <c r="T529" i="8"/>
  <c r="S529" i="8"/>
  <c r="R529" i="8"/>
  <c r="Q529" i="8"/>
  <c r="O529" i="8"/>
  <c r="N529" i="8"/>
  <c r="P529" i="8" s="1"/>
  <c r="M529" i="8"/>
  <c r="K529" i="8"/>
  <c r="J529" i="8"/>
  <c r="L529" i="8" s="1"/>
  <c r="I529" i="8"/>
  <c r="H529" i="8"/>
  <c r="G529" i="8"/>
  <c r="F529" i="8"/>
  <c r="E529" i="8"/>
  <c r="B529" i="8" s="1"/>
  <c r="D529" i="8"/>
  <c r="C529" i="8"/>
  <c r="T528" i="8"/>
  <c r="V528" i="8" s="1"/>
  <c r="S528" i="8"/>
  <c r="U528" i="8" s="1"/>
  <c r="R528" i="8"/>
  <c r="O528" i="8"/>
  <c r="Q528" i="8" s="1"/>
  <c r="N528" i="8"/>
  <c r="P528" i="8" s="1"/>
  <c r="M528" i="8"/>
  <c r="K528" i="8"/>
  <c r="J528" i="8"/>
  <c r="L528" i="8" s="1"/>
  <c r="I528" i="8"/>
  <c r="H528" i="8"/>
  <c r="G528" i="8"/>
  <c r="F528" i="8"/>
  <c r="E528" i="8"/>
  <c r="D528" i="8"/>
  <c r="C528" i="8"/>
  <c r="T527" i="8"/>
  <c r="V527" i="8" s="1"/>
  <c r="S527" i="8"/>
  <c r="U527" i="8" s="1"/>
  <c r="R527" i="8"/>
  <c r="P527" i="8"/>
  <c r="O527" i="8"/>
  <c r="Q527" i="8" s="1"/>
  <c r="N527" i="8"/>
  <c r="M527" i="8"/>
  <c r="L527" i="8"/>
  <c r="K527" i="8"/>
  <c r="J527" i="8"/>
  <c r="I527" i="8"/>
  <c r="H527" i="8"/>
  <c r="G527" i="8"/>
  <c r="E527" i="8"/>
  <c r="D527" i="8"/>
  <c r="F527" i="8" s="1"/>
  <c r="C527" i="8"/>
  <c r="V526" i="8"/>
  <c r="U526" i="8"/>
  <c r="T526" i="8"/>
  <c r="S526" i="8"/>
  <c r="R526" i="8"/>
  <c r="Q526" i="8"/>
  <c r="O526" i="8"/>
  <c r="N526" i="8"/>
  <c r="P526" i="8" s="1"/>
  <c r="M526" i="8"/>
  <c r="J526" i="8"/>
  <c r="L526" i="8" s="1"/>
  <c r="I526" i="8"/>
  <c r="K526" i="8" s="1"/>
  <c r="H526" i="8"/>
  <c r="E526" i="8"/>
  <c r="D526" i="8"/>
  <c r="F526" i="8" s="1"/>
  <c r="C526" i="8"/>
  <c r="V525" i="8"/>
  <c r="U525" i="8"/>
  <c r="T525" i="8"/>
  <c r="S525" i="8"/>
  <c r="R525" i="8"/>
  <c r="Q525" i="8"/>
  <c r="O525" i="8"/>
  <c r="N525" i="8"/>
  <c r="P525" i="8" s="1"/>
  <c r="M525" i="8"/>
  <c r="J525" i="8"/>
  <c r="L525" i="8" s="1"/>
  <c r="I525" i="8"/>
  <c r="K525" i="8" s="1"/>
  <c r="H525" i="8"/>
  <c r="F525" i="8"/>
  <c r="E525" i="8"/>
  <c r="G525" i="8" s="1"/>
  <c r="D525" i="8"/>
  <c r="C525" i="8"/>
  <c r="V524" i="8"/>
  <c r="T524" i="8"/>
  <c r="S524" i="8"/>
  <c r="U524" i="8" s="1"/>
  <c r="R524" i="8"/>
  <c r="O524" i="8"/>
  <c r="Q524" i="8" s="1"/>
  <c r="N524" i="8"/>
  <c r="P524" i="8" s="1"/>
  <c r="M524" i="8"/>
  <c r="K524" i="8"/>
  <c r="J524" i="8"/>
  <c r="L524" i="8" s="1"/>
  <c r="I524" i="8"/>
  <c r="H524" i="8"/>
  <c r="G524" i="8"/>
  <c r="F524" i="8"/>
  <c r="E524" i="8"/>
  <c r="D524" i="8"/>
  <c r="C524" i="8"/>
  <c r="B524" i="8"/>
  <c r="T523" i="8"/>
  <c r="V523" i="8" s="1"/>
  <c r="S523" i="8"/>
  <c r="U523" i="8" s="1"/>
  <c r="R523" i="8"/>
  <c r="P523" i="8"/>
  <c r="O523" i="8"/>
  <c r="Q523" i="8" s="1"/>
  <c r="N523" i="8"/>
  <c r="M523" i="8"/>
  <c r="L523" i="8"/>
  <c r="K523" i="8"/>
  <c r="J523" i="8"/>
  <c r="I523" i="8"/>
  <c r="H523" i="8"/>
  <c r="G523" i="8"/>
  <c r="E523" i="8"/>
  <c r="B523" i="8" s="1"/>
  <c r="D523" i="8"/>
  <c r="F523" i="8" s="1"/>
  <c r="C523" i="8"/>
  <c r="U522" i="8"/>
  <c r="T522" i="8"/>
  <c r="V522" i="8" s="1"/>
  <c r="S522" i="8"/>
  <c r="R522" i="8"/>
  <c r="Q522" i="8"/>
  <c r="P522" i="8"/>
  <c r="O522" i="8"/>
  <c r="N522" i="8"/>
  <c r="M522" i="8"/>
  <c r="L522" i="8"/>
  <c r="J522" i="8"/>
  <c r="I522" i="8"/>
  <c r="K522" i="8" s="1"/>
  <c r="H522" i="8"/>
  <c r="E522" i="8"/>
  <c r="D522" i="8"/>
  <c r="F522" i="8" s="1"/>
  <c r="C522" i="8"/>
  <c r="V521" i="8"/>
  <c r="U521" i="8"/>
  <c r="T521" i="8"/>
  <c r="S521" i="8"/>
  <c r="R521" i="8"/>
  <c r="Q521" i="8"/>
  <c r="O521" i="8"/>
  <c r="N521" i="8"/>
  <c r="P521" i="8" s="1"/>
  <c r="M521" i="8"/>
  <c r="J521" i="8"/>
  <c r="L521" i="8" s="1"/>
  <c r="I521" i="8"/>
  <c r="K521" i="8" s="1"/>
  <c r="H521" i="8"/>
  <c r="F521" i="8"/>
  <c r="E521" i="8"/>
  <c r="D521" i="8"/>
  <c r="C521" i="8"/>
  <c r="V520" i="8"/>
  <c r="T520" i="8"/>
  <c r="S520" i="8"/>
  <c r="U520" i="8" s="1"/>
  <c r="R520" i="8"/>
  <c r="O520" i="8"/>
  <c r="Q520" i="8" s="1"/>
  <c r="N520" i="8"/>
  <c r="P520" i="8" s="1"/>
  <c r="M520" i="8"/>
  <c r="K520" i="8"/>
  <c r="J520" i="8"/>
  <c r="L520" i="8" s="1"/>
  <c r="I520" i="8"/>
  <c r="H520" i="8"/>
  <c r="G520" i="8"/>
  <c r="F520" i="8"/>
  <c r="E520" i="8"/>
  <c r="D520" i="8"/>
  <c r="C520" i="8"/>
  <c r="B520" i="8"/>
  <c r="T519" i="8"/>
  <c r="V519" i="8" s="1"/>
  <c r="S519" i="8"/>
  <c r="U519" i="8" s="1"/>
  <c r="R519" i="8"/>
  <c r="P519" i="8"/>
  <c r="O519" i="8"/>
  <c r="Q519" i="8" s="1"/>
  <c r="N519" i="8"/>
  <c r="M519" i="8"/>
  <c r="L519" i="8"/>
  <c r="K519" i="8"/>
  <c r="J519" i="8"/>
  <c r="I519" i="8"/>
  <c r="H519" i="8"/>
  <c r="E519" i="8"/>
  <c r="D519" i="8"/>
  <c r="F519" i="8" s="1"/>
  <c r="C519" i="8"/>
  <c r="V518" i="8"/>
  <c r="U518" i="8"/>
  <c r="T518" i="8"/>
  <c r="S518" i="8"/>
  <c r="R518" i="8"/>
  <c r="Q518" i="8"/>
  <c r="O518" i="8"/>
  <c r="N518" i="8"/>
  <c r="P518" i="8" s="1"/>
  <c r="M518" i="8"/>
  <c r="J518" i="8"/>
  <c r="L518" i="8" s="1"/>
  <c r="I518" i="8"/>
  <c r="K518" i="8" s="1"/>
  <c r="H518" i="8"/>
  <c r="E518" i="8"/>
  <c r="G518" i="8" s="1"/>
  <c r="D518" i="8"/>
  <c r="F518" i="8" s="1"/>
  <c r="C518" i="8"/>
  <c r="V517" i="8"/>
  <c r="U517" i="8"/>
  <c r="T517" i="8"/>
  <c r="S517" i="8"/>
  <c r="R517" i="8"/>
  <c r="O517" i="8"/>
  <c r="Q517" i="8" s="1"/>
  <c r="N517" i="8"/>
  <c r="P517" i="8" s="1"/>
  <c r="M517" i="8"/>
  <c r="K517" i="8"/>
  <c r="J517" i="8"/>
  <c r="L517" i="8" s="1"/>
  <c r="I517" i="8"/>
  <c r="H517" i="8"/>
  <c r="G517" i="8"/>
  <c r="F517" i="8"/>
  <c r="E517" i="8"/>
  <c r="D517" i="8"/>
  <c r="C517" i="8"/>
  <c r="B517" i="8"/>
  <c r="T516" i="8"/>
  <c r="V516" i="8" s="1"/>
  <c r="S516" i="8"/>
  <c r="U516" i="8" s="1"/>
  <c r="R516" i="8"/>
  <c r="O516" i="8"/>
  <c r="Q516" i="8" s="1"/>
  <c r="N516" i="8"/>
  <c r="P516" i="8" s="1"/>
  <c r="M516" i="8"/>
  <c r="K516" i="8"/>
  <c r="J516" i="8"/>
  <c r="L516" i="8" s="1"/>
  <c r="I516" i="8"/>
  <c r="H516" i="8"/>
  <c r="G516" i="8"/>
  <c r="B516" i="8" s="1"/>
  <c r="F516" i="8"/>
  <c r="E516" i="8"/>
  <c r="D516" i="8"/>
  <c r="C516" i="8"/>
  <c r="U515" i="8"/>
  <c r="T515" i="8"/>
  <c r="V515" i="8" s="1"/>
  <c r="S515" i="8"/>
  <c r="R515" i="8"/>
  <c r="Q515" i="8"/>
  <c r="P515" i="8"/>
  <c r="O515" i="8"/>
  <c r="N515" i="8"/>
  <c r="M515" i="8"/>
  <c r="L515" i="8"/>
  <c r="J515" i="8"/>
  <c r="I515" i="8"/>
  <c r="K515" i="8" s="1"/>
  <c r="H515" i="8"/>
  <c r="G515" i="8"/>
  <c r="E515" i="8"/>
  <c r="D515" i="8"/>
  <c r="F515" i="8" s="1"/>
  <c r="C515" i="8"/>
  <c r="U514" i="8"/>
  <c r="T514" i="8"/>
  <c r="V514" i="8" s="1"/>
  <c r="S514" i="8"/>
  <c r="R514" i="8"/>
  <c r="Q514" i="8"/>
  <c r="P514" i="8"/>
  <c r="O514" i="8"/>
  <c r="N514" i="8"/>
  <c r="M514" i="8"/>
  <c r="L514" i="8"/>
  <c r="J514" i="8"/>
  <c r="I514" i="8"/>
  <c r="K514" i="8" s="1"/>
  <c r="H514" i="8"/>
  <c r="F514" i="8"/>
  <c r="E514" i="8"/>
  <c r="G514" i="8" s="1"/>
  <c r="D514" i="8"/>
  <c r="C514" i="8"/>
  <c r="B514" i="8"/>
  <c r="V513" i="8"/>
  <c r="T513" i="8"/>
  <c r="S513" i="8"/>
  <c r="U513" i="8" s="1"/>
  <c r="R513" i="8"/>
  <c r="Q513" i="8"/>
  <c r="O513" i="8"/>
  <c r="N513" i="8"/>
  <c r="P513" i="8" s="1"/>
  <c r="M513" i="8"/>
  <c r="J513" i="8"/>
  <c r="L513" i="8" s="1"/>
  <c r="I513" i="8"/>
  <c r="K513" i="8" s="1"/>
  <c r="H513" i="8"/>
  <c r="F513" i="8"/>
  <c r="E513" i="8"/>
  <c r="D513" i="8"/>
  <c r="C513" i="8"/>
  <c r="V512" i="8"/>
  <c r="T512" i="8"/>
  <c r="S512" i="8"/>
  <c r="U512" i="8" s="1"/>
  <c r="R512" i="8"/>
  <c r="P512" i="8"/>
  <c r="O512" i="8"/>
  <c r="Q512" i="8" s="1"/>
  <c r="N512" i="8"/>
  <c r="M512" i="8"/>
  <c r="L512" i="8"/>
  <c r="B512" i="8" s="1"/>
  <c r="K512" i="8"/>
  <c r="J512" i="8"/>
  <c r="I512" i="8"/>
  <c r="H512" i="8"/>
  <c r="G512" i="8"/>
  <c r="E512" i="8"/>
  <c r="D512" i="8"/>
  <c r="F512" i="8" s="1"/>
  <c r="C512" i="8"/>
  <c r="U511" i="8"/>
  <c r="T511" i="8"/>
  <c r="V511" i="8" s="1"/>
  <c r="S511" i="8"/>
  <c r="R511" i="8"/>
  <c r="Q511" i="8"/>
  <c r="P511" i="8"/>
  <c r="O511" i="8"/>
  <c r="N511" i="8"/>
  <c r="M511" i="8"/>
  <c r="L511" i="8"/>
  <c r="J511" i="8"/>
  <c r="I511" i="8"/>
  <c r="K511" i="8" s="1"/>
  <c r="H511" i="8"/>
  <c r="E511" i="8"/>
  <c r="D511" i="8"/>
  <c r="F511" i="8" s="1"/>
  <c r="C511" i="8"/>
  <c r="U510" i="8"/>
  <c r="T510" i="8"/>
  <c r="V510" i="8" s="1"/>
  <c r="S510" i="8"/>
  <c r="R510" i="8"/>
  <c r="Q510" i="8"/>
  <c r="P510" i="8"/>
  <c r="O510" i="8"/>
  <c r="N510" i="8"/>
  <c r="M510" i="8"/>
  <c r="J510" i="8"/>
  <c r="L510" i="8" s="1"/>
  <c r="I510" i="8"/>
  <c r="K510" i="8" s="1"/>
  <c r="H510" i="8"/>
  <c r="F510" i="8"/>
  <c r="E510" i="8"/>
  <c r="D510" i="8"/>
  <c r="C510" i="8"/>
  <c r="V509" i="8"/>
  <c r="T509" i="8"/>
  <c r="S509" i="8"/>
  <c r="U509" i="8" s="1"/>
  <c r="R509" i="8"/>
  <c r="O509" i="8"/>
  <c r="Q509" i="8" s="1"/>
  <c r="N509" i="8"/>
  <c r="P509" i="8" s="1"/>
  <c r="M509" i="8"/>
  <c r="J509" i="8"/>
  <c r="L509" i="8" s="1"/>
  <c r="I509" i="8"/>
  <c r="K509" i="8" s="1"/>
  <c r="H509" i="8"/>
  <c r="F509" i="8"/>
  <c r="E509" i="8"/>
  <c r="G509" i="8" s="1"/>
  <c r="B509" i="8" s="1"/>
  <c r="D509" i="8"/>
  <c r="C509" i="8"/>
  <c r="T508" i="8"/>
  <c r="V508" i="8" s="1"/>
  <c r="S508" i="8"/>
  <c r="U508" i="8" s="1"/>
  <c r="R508" i="8"/>
  <c r="P508" i="8"/>
  <c r="O508" i="8"/>
  <c r="Q508" i="8" s="1"/>
  <c r="N508" i="8"/>
  <c r="M508" i="8"/>
  <c r="L508" i="8"/>
  <c r="K508" i="8"/>
  <c r="J508" i="8"/>
  <c r="I508" i="8"/>
  <c r="H508" i="8"/>
  <c r="G508" i="8"/>
  <c r="B508" i="8" s="1"/>
  <c r="E508" i="8"/>
  <c r="D508" i="8"/>
  <c r="F508" i="8" s="1"/>
  <c r="C508" i="8"/>
  <c r="T507" i="8"/>
  <c r="V507" i="8" s="1"/>
  <c r="S507" i="8"/>
  <c r="U507" i="8" s="1"/>
  <c r="R507" i="8"/>
  <c r="P507" i="8"/>
  <c r="O507" i="8"/>
  <c r="Q507" i="8" s="1"/>
  <c r="N507" i="8"/>
  <c r="M507" i="8"/>
  <c r="L507" i="8"/>
  <c r="K507" i="8"/>
  <c r="J507" i="8"/>
  <c r="I507" i="8"/>
  <c r="H507" i="8"/>
  <c r="G507" i="8"/>
  <c r="E507" i="8"/>
  <c r="D507" i="8"/>
  <c r="F507" i="8" s="1"/>
  <c r="C507" i="8"/>
  <c r="V506" i="8"/>
  <c r="U506" i="8"/>
  <c r="T506" i="8"/>
  <c r="S506" i="8"/>
  <c r="R506" i="8"/>
  <c r="Q506" i="8"/>
  <c r="O506" i="8"/>
  <c r="N506" i="8"/>
  <c r="P506" i="8" s="1"/>
  <c r="M506" i="8"/>
  <c r="L506" i="8"/>
  <c r="J506" i="8"/>
  <c r="I506" i="8"/>
  <c r="K506" i="8" s="1"/>
  <c r="H506" i="8"/>
  <c r="E506" i="8"/>
  <c r="G506" i="8" s="1"/>
  <c r="D506" i="8"/>
  <c r="F506" i="8" s="1"/>
  <c r="C506" i="8"/>
  <c r="B506" i="8"/>
  <c r="V505" i="8"/>
  <c r="U505" i="8"/>
  <c r="T505" i="8"/>
  <c r="S505" i="8"/>
  <c r="R505" i="8"/>
  <c r="Q505" i="8"/>
  <c r="O505" i="8"/>
  <c r="N505" i="8"/>
  <c r="P505" i="8" s="1"/>
  <c r="M505" i="8"/>
  <c r="K505" i="8"/>
  <c r="J505" i="8"/>
  <c r="L505" i="8" s="1"/>
  <c r="I505" i="8"/>
  <c r="H505" i="8"/>
  <c r="G505" i="8"/>
  <c r="F505" i="8"/>
  <c r="E505" i="8"/>
  <c r="D505" i="8"/>
  <c r="C505" i="8"/>
  <c r="V504" i="8"/>
  <c r="T504" i="8"/>
  <c r="S504" i="8"/>
  <c r="U504" i="8" s="1"/>
  <c r="R504" i="8"/>
  <c r="O504" i="8"/>
  <c r="Q504" i="8" s="1"/>
  <c r="N504" i="8"/>
  <c r="P504" i="8" s="1"/>
  <c r="M504" i="8"/>
  <c r="K504" i="8"/>
  <c r="J504" i="8"/>
  <c r="L504" i="8" s="1"/>
  <c r="I504" i="8"/>
  <c r="H504" i="8"/>
  <c r="G504" i="8"/>
  <c r="F504" i="8"/>
  <c r="E504" i="8"/>
  <c r="D504" i="8"/>
  <c r="C504" i="8"/>
  <c r="B504" i="8"/>
  <c r="T503" i="8"/>
  <c r="V503" i="8" s="1"/>
  <c r="S503" i="8"/>
  <c r="U503" i="8" s="1"/>
  <c r="R503" i="8"/>
  <c r="P503" i="8"/>
  <c r="O503" i="8"/>
  <c r="Q503" i="8" s="1"/>
  <c r="N503" i="8"/>
  <c r="M503" i="8"/>
  <c r="L503" i="8"/>
  <c r="K503" i="8"/>
  <c r="J503" i="8"/>
  <c r="I503" i="8"/>
  <c r="H503" i="8"/>
  <c r="E503" i="8"/>
  <c r="D503" i="8"/>
  <c r="F503" i="8" s="1"/>
  <c r="C503" i="8"/>
  <c r="V502" i="8"/>
  <c r="U502" i="8"/>
  <c r="T502" i="8"/>
  <c r="S502" i="8"/>
  <c r="R502" i="8"/>
  <c r="Q502" i="8"/>
  <c r="O502" i="8"/>
  <c r="N502" i="8"/>
  <c r="P502" i="8" s="1"/>
  <c r="M502" i="8"/>
  <c r="J502" i="8"/>
  <c r="L502" i="8" s="1"/>
  <c r="I502" i="8"/>
  <c r="K502" i="8" s="1"/>
  <c r="H502" i="8"/>
  <c r="E502" i="8"/>
  <c r="G502" i="8" s="1"/>
  <c r="D502" i="8"/>
  <c r="F502" i="8" s="1"/>
  <c r="C502" i="8"/>
  <c r="V501" i="8"/>
  <c r="U501" i="8"/>
  <c r="T501" i="8"/>
  <c r="S501" i="8"/>
  <c r="R501" i="8"/>
  <c r="O501" i="8"/>
  <c r="Q501" i="8" s="1"/>
  <c r="N501" i="8"/>
  <c r="P501" i="8" s="1"/>
  <c r="M501" i="8"/>
  <c r="K501" i="8"/>
  <c r="J501" i="8"/>
  <c r="L501" i="8" s="1"/>
  <c r="I501" i="8"/>
  <c r="H501" i="8"/>
  <c r="G501" i="8"/>
  <c r="F501" i="8"/>
  <c r="E501" i="8"/>
  <c r="D501" i="8"/>
  <c r="C501" i="8"/>
  <c r="B501" i="8"/>
  <c r="T500" i="8"/>
  <c r="V500" i="8" s="1"/>
  <c r="S500" i="8"/>
  <c r="U500" i="8" s="1"/>
  <c r="R500" i="8"/>
  <c r="O500" i="8"/>
  <c r="Q500" i="8" s="1"/>
  <c r="N500" i="8"/>
  <c r="P500" i="8" s="1"/>
  <c r="M500" i="8"/>
  <c r="K500" i="8"/>
  <c r="J500" i="8"/>
  <c r="L500" i="8" s="1"/>
  <c r="I500" i="8"/>
  <c r="H500" i="8"/>
  <c r="G500" i="8"/>
  <c r="B500" i="8" s="1"/>
  <c r="F500" i="8"/>
  <c r="E500" i="8"/>
  <c r="D500" i="8"/>
  <c r="C500" i="8"/>
  <c r="U499" i="8"/>
  <c r="T499" i="8"/>
  <c r="V499" i="8" s="1"/>
  <c r="S499" i="8"/>
  <c r="R499" i="8"/>
  <c r="Q499" i="8"/>
  <c r="P499" i="8"/>
  <c r="O499" i="8"/>
  <c r="N499" i="8"/>
  <c r="M499" i="8"/>
  <c r="L499" i="8"/>
  <c r="J499" i="8"/>
  <c r="I499" i="8"/>
  <c r="K499" i="8" s="1"/>
  <c r="H499" i="8"/>
  <c r="G499" i="8"/>
  <c r="E499" i="8"/>
  <c r="D499" i="8"/>
  <c r="F499" i="8" s="1"/>
  <c r="C499" i="8"/>
  <c r="U498" i="8"/>
  <c r="T498" i="8"/>
  <c r="V498" i="8" s="1"/>
  <c r="S498" i="8"/>
  <c r="R498" i="8"/>
  <c r="Q498" i="8"/>
  <c r="P498" i="8"/>
  <c r="O498" i="8"/>
  <c r="N498" i="8"/>
  <c r="M498" i="8"/>
  <c r="L498" i="8"/>
  <c r="J498" i="8"/>
  <c r="I498" i="8"/>
  <c r="K498" i="8" s="1"/>
  <c r="H498" i="8"/>
  <c r="F498" i="8"/>
  <c r="E498" i="8"/>
  <c r="G498" i="8" s="1"/>
  <c r="D498" i="8"/>
  <c r="C498" i="8"/>
  <c r="B498" i="8"/>
  <c r="V497" i="8"/>
  <c r="T497" i="8"/>
  <c r="S497" i="8"/>
  <c r="U497" i="8" s="1"/>
  <c r="R497" i="8"/>
  <c r="Q497" i="8"/>
  <c r="O497" i="8"/>
  <c r="N497" i="8"/>
  <c r="P497" i="8" s="1"/>
  <c r="M497" i="8"/>
  <c r="J497" i="8"/>
  <c r="L497" i="8" s="1"/>
  <c r="I497" i="8"/>
  <c r="K497" i="8" s="1"/>
  <c r="H497" i="8"/>
  <c r="F497" i="8"/>
  <c r="E497" i="8"/>
  <c r="G497" i="8" s="1"/>
  <c r="D497" i="8"/>
  <c r="C497" i="8"/>
  <c r="V496" i="8"/>
  <c r="T496" i="8"/>
  <c r="S496" i="8"/>
  <c r="U496" i="8" s="1"/>
  <c r="R496" i="8"/>
  <c r="P496" i="8"/>
  <c r="O496" i="8"/>
  <c r="Q496" i="8" s="1"/>
  <c r="N496" i="8"/>
  <c r="M496" i="8"/>
  <c r="L496" i="8"/>
  <c r="B496" i="8" s="1"/>
  <c r="K496" i="8"/>
  <c r="J496" i="8"/>
  <c r="I496" i="8"/>
  <c r="H496" i="8"/>
  <c r="G496" i="8"/>
  <c r="E496" i="8"/>
  <c r="D496" i="8"/>
  <c r="F496" i="8" s="1"/>
  <c r="C496" i="8"/>
  <c r="U495" i="8"/>
  <c r="T495" i="8"/>
  <c r="V495" i="8" s="1"/>
  <c r="S495" i="8"/>
  <c r="R495" i="8"/>
  <c r="Q495" i="8"/>
  <c r="P495" i="8"/>
  <c r="O495" i="8"/>
  <c r="N495" i="8"/>
  <c r="M495" i="8"/>
  <c r="L495" i="8"/>
  <c r="J495" i="8"/>
  <c r="I495" i="8"/>
  <c r="K495" i="8" s="1"/>
  <c r="H495" i="8"/>
  <c r="E495" i="8"/>
  <c r="D495" i="8"/>
  <c r="F495" i="8" s="1"/>
  <c r="C495" i="8"/>
  <c r="U494" i="8"/>
  <c r="T494" i="8"/>
  <c r="V494" i="8" s="1"/>
  <c r="S494" i="8"/>
  <c r="R494" i="8"/>
  <c r="Q494" i="8"/>
  <c r="P494" i="8"/>
  <c r="O494" i="8"/>
  <c r="N494" i="8"/>
  <c r="M494" i="8"/>
  <c r="J494" i="8"/>
  <c r="L494" i="8" s="1"/>
  <c r="I494" i="8"/>
  <c r="K494" i="8" s="1"/>
  <c r="H494" i="8"/>
  <c r="F494" i="8"/>
  <c r="E494" i="8"/>
  <c r="D494" i="8"/>
  <c r="C494" i="8"/>
  <c r="V493" i="8"/>
  <c r="T493" i="8"/>
  <c r="S493" i="8"/>
  <c r="U493" i="8" s="1"/>
  <c r="R493" i="8"/>
  <c r="O493" i="8"/>
  <c r="Q493" i="8" s="1"/>
  <c r="N493" i="8"/>
  <c r="P493" i="8" s="1"/>
  <c r="M493" i="8"/>
  <c r="J493" i="8"/>
  <c r="L493" i="8" s="1"/>
  <c r="I493" i="8"/>
  <c r="K493" i="8" s="1"/>
  <c r="H493" i="8"/>
  <c r="F493" i="8"/>
  <c r="E493" i="8"/>
  <c r="G493" i="8" s="1"/>
  <c r="D493" i="8"/>
  <c r="C493" i="8"/>
  <c r="B493" i="8"/>
  <c r="T492" i="8"/>
  <c r="V492" i="8" s="1"/>
  <c r="S492" i="8"/>
  <c r="U492" i="8" s="1"/>
  <c r="R492" i="8"/>
  <c r="P492" i="8"/>
  <c r="O492" i="8"/>
  <c r="Q492" i="8" s="1"/>
  <c r="N492" i="8"/>
  <c r="M492" i="8"/>
  <c r="L492" i="8"/>
  <c r="K492" i="8"/>
  <c r="J492" i="8"/>
  <c r="I492" i="8"/>
  <c r="H492" i="8"/>
  <c r="G492" i="8"/>
  <c r="B492" i="8" s="1"/>
  <c r="E492" i="8"/>
  <c r="D492" i="8"/>
  <c r="F492" i="8" s="1"/>
  <c r="C492" i="8"/>
  <c r="T491" i="8"/>
  <c r="V491" i="8" s="1"/>
  <c r="S491" i="8"/>
  <c r="U491" i="8" s="1"/>
  <c r="R491" i="8"/>
  <c r="P491" i="8"/>
  <c r="O491" i="8"/>
  <c r="Q491" i="8" s="1"/>
  <c r="N491" i="8"/>
  <c r="M491" i="8"/>
  <c r="L491" i="8"/>
  <c r="K491" i="8"/>
  <c r="J491" i="8"/>
  <c r="I491" i="8"/>
  <c r="H491" i="8"/>
  <c r="G491" i="8"/>
  <c r="E491" i="8"/>
  <c r="D491" i="8"/>
  <c r="F491" i="8" s="1"/>
  <c r="C491" i="8"/>
  <c r="V490" i="8"/>
  <c r="U490" i="8"/>
  <c r="T490" i="8"/>
  <c r="S490" i="8"/>
  <c r="R490" i="8"/>
  <c r="Q490" i="8"/>
  <c r="O490" i="8"/>
  <c r="N490" i="8"/>
  <c r="P490" i="8" s="1"/>
  <c r="M490" i="8"/>
  <c r="L490" i="8"/>
  <c r="J490" i="8"/>
  <c r="I490" i="8"/>
  <c r="K490" i="8" s="1"/>
  <c r="H490" i="8"/>
  <c r="E490" i="8"/>
  <c r="G490" i="8" s="1"/>
  <c r="D490" i="8"/>
  <c r="F490" i="8" s="1"/>
  <c r="C490" i="8"/>
  <c r="B490" i="8"/>
  <c r="V489" i="8"/>
  <c r="U489" i="8"/>
  <c r="T489" i="8"/>
  <c r="S489" i="8"/>
  <c r="R489" i="8"/>
  <c r="Q489" i="8"/>
  <c r="O489" i="8"/>
  <c r="N489" i="8"/>
  <c r="P489" i="8" s="1"/>
  <c r="M489" i="8"/>
  <c r="K489" i="8"/>
  <c r="J489" i="8"/>
  <c r="L489" i="8" s="1"/>
  <c r="I489" i="8"/>
  <c r="H489" i="8"/>
  <c r="G489" i="8"/>
  <c r="F489" i="8"/>
  <c r="E489" i="8"/>
  <c r="D489" i="8"/>
  <c r="C489" i="8"/>
  <c r="V488" i="8"/>
  <c r="T488" i="8"/>
  <c r="S488" i="8"/>
  <c r="U488" i="8" s="1"/>
  <c r="R488" i="8"/>
  <c r="P488" i="8"/>
  <c r="O488" i="8"/>
  <c r="Q488" i="8" s="1"/>
  <c r="N488" i="8"/>
  <c r="M488" i="8"/>
  <c r="L488" i="8"/>
  <c r="B488" i="8" s="1"/>
  <c r="K488" i="8"/>
  <c r="J488" i="8"/>
  <c r="I488" i="8"/>
  <c r="H488" i="8"/>
  <c r="G488" i="8"/>
  <c r="E488" i="8"/>
  <c r="D488" i="8"/>
  <c r="F488" i="8" s="1"/>
  <c r="C488" i="8"/>
  <c r="T487" i="8"/>
  <c r="V487" i="8" s="1"/>
  <c r="S487" i="8"/>
  <c r="U487" i="8" s="1"/>
  <c r="R487" i="8"/>
  <c r="P487" i="8"/>
  <c r="O487" i="8"/>
  <c r="Q487" i="8" s="1"/>
  <c r="N487" i="8"/>
  <c r="M487" i="8"/>
  <c r="L487" i="8"/>
  <c r="K487" i="8"/>
  <c r="J487" i="8"/>
  <c r="I487" i="8"/>
  <c r="H487" i="8"/>
  <c r="E487" i="8"/>
  <c r="D487" i="8"/>
  <c r="F487" i="8" s="1"/>
  <c r="C487" i="8"/>
  <c r="V486" i="8"/>
  <c r="U486" i="8"/>
  <c r="T486" i="8"/>
  <c r="S486" i="8"/>
  <c r="R486" i="8"/>
  <c r="Q486" i="8"/>
  <c r="O486" i="8"/>
  <c r="N486" i="8"/>
  <c r="P486" i="8" s="1"/>
  <c r="M486" i="8"/>
  <c r="J486" i="8"/>
  <c r="L486" i="8" s="1"/>
  <c r="I486" i="8"/>
  <c r="K486" i="8" s="1"/>
  <c r="H486" i="8"/>
  <c r="E486" i="8"/>
  <c r="D486" i="8"/>
  <c r="F486" i="8" s="1"/>
  <c r="C486" i="8"/>
  <c r="V485" i="8"/>
  <c r="U485" i="8"/>
  <c r="T485" i="8"/>
  <c r="S485" i="8"/>
  <c r="R485" i="8"/>
  <c r="O485" i="8"/>
  <c r="Q485" i="8" s="1"/>
  <c r="N485" i="8"/>
  <c r="P485" i="8" s="1"/>
  <c r="M485" i="8"/>
  <c r="K485" i="8"/>
  <c r="J485" i="8"/>
  <c r="L485" i="8" s="1"/>
  <c r="I485" i="8"/>
  <c r="H485" i="8"/>
  <c r="G485" i="8"/>
  <c r="F485" i="8"/>
  <c r="E485" i="8"/>
  <c r="D485" i="8"/>
  <c r="C485" i="8"/>
  <c r="B485" i="8"/>
  <c r="T484" i="8"/>
  <c r="V484" i="8" s="1"/>
  <c r="S484" i="8"/>
  <c r="U484" i="8" s="1"/>
  <c r="R484" i="8"/>
  <c r="O484" i="8"/>
  <c r="Q484" i="8" s="1"/>
  <c r="N484" i="8"/>
  <c r="P484" i="8" s="1"/>
  <c r="M484" i="8"/>
  <c r="K484" i="8"/>
  <c r="J484" i="8"/>
  <c r="L484" i="8" s="1"/>
  <c r="I484" i="8"/>
  <c r="H484" i="8"/>
  <c r="G484" i="8"/>
  <c r="F484" i="8"/>
  <c r="E484" i="8"/>
  <c r="D484" i="8"/>
  <c r="C484" i="8"/>
  <c r="B484" i="8"/>
  <c r="U483" i="8"/>
  <c r="T483" i="8"/>
  <c r="V483" i="8" s="1"/>
  <c r="S483" i="8"/>
  <c r="R483" i="8"/>
  <c r="Q483" i="8"/>
  <c r="P483" i="8"/>
  <c r="O483" i="8"/>
  <c r="N483" i="8"/>
  <c r="M483" i="8"/>
  <c r="L483" i="8"/>
  <c r="J483" i="8"/>
  <c r="I483" i="8"/>
  <c r="K483" i="8" s="1"/>
  <c r="H483" i="8"/>
  <c r="E483" i="8"/>
  <c r="D483" i="8"/>
  <c r="F483" i="8" s="1"/>
  <c r="C483" i="8"/>
  <c r="U482" i="8"/>
  <c r="T482" i="8"/>
  <c r="V482" i="8" s="1"/>
  <c r="S482" i="8"/>
  <c r="R482" i="8"/>
  <c r="Q482" i="8"/>
  <c r="P482" i="8"/>
  <c r="O482" i="8"/>
  <c r="N482" i="8"/>
  <c r="M482" i="8"/>
  <c r="L482" i="8"/>
  <c r="J482" i="8"/>
  <c r="I482" i="8"/>
  <c r="K482" i="8" s="1"/>
  <c r="H482" i="8"/>
  <c r="F482" i="8"/>
  <c r="E482" i="8"/>
  <c r="G482" i="8" s="1"/>
  <c r="D482" i="8"/>
  <c r="C482" i="8"/>
  <c r="B482" i="8"/>
  <c r="V481" i="8"/>
  <c r="T481" i="8"/>
  <c r="S481" i="8"/>
  <c r="U481" i="8" s="1"/>
  <c r="R481" i="8"/>
  <c r="O481" i="8"/>
  <c r="Q481" i="8" s="1"/>
  <c r="N481" i="8"/>
  <c r="P481" i="8" s="1"/>
  <c r="M481" i="8"/>
  <c r="J481" i="8"/>
  <c r="L481" i="8" s="1"/>
  <c r="I481" i="8"/>
  <c r="K481" i="8" s="1"/>
  <c r="H481" i="8"/>
  <c r="F481" i="8"/>
  <c r="E481" i="8"/>
  <c r="G481" i="8" s="1"/>
  <c r="B481" i="8" s="1"/>
  <c r="D481" i="8"/>
  <c r="C481" i="8"/>
  <c r="V480" i="8"/>
  <c r="T480" i="8"/>
  <c r="S480" i="8"/>
  <c r="U480" i="8" s="1"/>
  <c r="R480" i="8"/>
  <c r="P480" i="8"/>
  <c r="O480" i="8"/>
  <c r="Q480" i="8" s="1"/>
  <c r="N480" i="8"/>
  <c r="M480" i="8"/>
  <c r="L480" i="8"/>
  <c r="B480" i="8" s="1"/>
  <c r="K480" i="8"/>
  <c r="J480" i="8"/>
  <c r="I480" i="8"/>
  <c r="H480" i="8"/>
  <c r="G480" i="8"/>
  <c r="E480" i="8"/>
  <c r="D480" i="8"/>
  <c r="F480" i="8" s="1"/>
  <c r="C480" i="8"/>
  <c r="U479" i="8"/>
  <c r="T479" i="8"/>
  <c r="V479" i="8" s="1"/>
  <c r="S479" i="8"/>
  <c r="R479" i="8"/>
  <c r="Q479" i="8"/>
  <c r="P479" i="8"/>
  <c r="O479" i="8"/>
  <c r="N479" i="8"/>
  <c r="M479" i="8"/>
  <c r="L479" i="8"/>
  <c r="J479" i="8"/>
  <c r="I479" i="8"/>
  <c r="K479" i="8" s="1"/>
  <c r="H479" i="8"/>
  <c r="E479" i="8"/>
  <c r="D479" i="8"/>
  <c r="F479" i="8" s="1"/>
  <c r="C479" i="8"/>
  <c r="U478" i="8"/>
  <c r="T478" i="8"/>
  <c r="V478" i="8" s="1"/>
  <c r="S478" i="8"/>
  <c r="R478" i="8"/>
  <c r="Q478" i="8"/>
  <c r="P478" i="8"/>
  <c r="O478" i="8"/>
  <c r="N478" i="8"/>
  <c r="M478" i="8"/>
  <c r="L478" i="8"/>
  <c r="J478" i="8"/>
  <c r="I478" i="8"/>
  <c r="K478" i="8" s="1"/>
  <c r="H478" i="8"/>
  <c r="F478" i="8"/>
  <c r="E478" i="8"/>
  <c r="G478" i="8" s="1"/>
  <c r="D478" i="8"/>
  <c r="C478" i="8"/>
  <c r="B478" i="8"/>
  <c r="V477" i="8"/>
  <c r="T477" i="8"/>
  <c r="S477" i="8"/>
  <c r="U477" i="8" s="1"/>
  <c r="R477" i="8"/>
  <c r="O477" i="8"/>
  <c r="Q477" i="8" s="1"/>
  <c r="N477" i="8"/>
  <c r="P477" i="8" s="1"/>
  <c r="M477" i="8"/>
  <c r="J477" i="8"/>
  <c r="L477" i="8" s="1"/>
  <c r="I477" i="8"/>
  <c r="K477" i="8" s="1"/>
  <c r="H477" i="8"/>
  <c r="F477" i="8"/>
  <c r="E477" i="8"/>
  <c r="G477" i="8" s="1"/>
  <c r="D477" i="8"/>
  <c r="C477" i="8"/>
  <c r="B477" i="8"/>
  <c r="V476" i="8"/>
  <c r="T476" i="8"/>
  <c r="S476" i="8"/>
  <c r="U476" i="8" s="1"/>
  <c r="R476" i="8"/>
  <c r="P476" i="8"/>
  <c r="O476" i="8"/>
  <c r="Q476" i="8" s="1"/>
  <c r="N476" i="8"/>
  <c r="M476" i="8"/>
  <c r="L476" i="8"/>
  <c r="K476" i="8"/>
  <c r="J476" i="8"/>
  <c r="I476" i="8"/>
  <c r="H476" i="8"/>
  <c r="G476" i="8"/>
  <c r="E476" i="8"/>
  <c r="D476" i="8"/>
  <c r="F476" i="8" s="1"/>
  <c r="C476" i="8"/>
  <c r="T475" i="8"/>
  <c r="V475" i="8" s="1"/>
  <c r="S475" i="8"/>
  <c r="U475" i="8" s="1"/>
  <c r="R475" i="8"/>
  <c r="P475" i="8"/>
  <c r="O475" i="8"/>
  <c r="Q475" i="8" s="1"/>
  <c r="N475" i="8"/>
  <c r="M475" i="8"/>
  <c r="L475" i="8"/>
  <c r="K475" i="8"/>
  <c r="J475" i="8"/>
  <c r="I475" i="8"/>
  <c r="H475" i="8"/>
  <c r="G475" i="8"/>
  <c r="E475" i="8"/>
  <c r="D475" i="8"/>
  <c r="F475" i="8" s="1"/>
  <c r="C475" i="8"/>
  <c r="V474" i="8"/>
  <c r="U474" i="8"/>
  <c r="T474" i="8"/>
  <c r="S474" i="8"/>
  <c r="R474" i="8"/>
  <c r="Q474" i="8"/>
  <c r="O474" i="8"/>
  <c r="N474" i="8"/>
  <c r="P474" i="8" s="1"/>
  <c r="M474" i="8"/>
  <c r="J474" i="8"/>
  <c r="L474" i="8" s="1"/>
  <c r="I474" i="8"/>
  <c r="K474" i="8" s="1"/>
  <c r="H474" i="8"/>
  <c r="E474" i="8"/>
  <c r="G474" i="8" s="1"/>
  <c r="D474" i="8"/>
  <c r="F474" i="8" s="1"/>
  <c r="C474" i="8"/>
  <c r="V473" i="8"/>
  <c r="U473" i="8"/>
  <c r="T473" i="8"/>
  <c r="S473" i="8"/>
  <c r="R473" i="8"/>
  <c r="Q473" i="8"/>
  <c r="O473" i="8"/>
  <c r="N473" i="8"/>
  <c r="P473" i="8" s="1"/>
  <c r="M473" i="8"/>
  <c r="K473" i="8"/>
  <c r="J473" i="8"/>
  <c r="L473" i="8" s="1"/>
  <c r="I473" i="8"/>
  <c r="H473" i="8"/>
  <c r="G473" i="8"/>
  <c r="F473" i="8"/>
  <c r="E473" i="8"/>
  <c r="D473" i="8"/>
  <c r="C473" i="8"/>
  <c r="V472" i="8"/>
  <c r="T472" i="8"/>
  <c r="S472" i="8"/>
  <c r="U472" i="8" s="1"/>
  <c r="R472" i="8"/>
  <c r="P472" i="8"/>
  <c r="O472" i="8"/>
  <c r="Q472" i="8" s="1"/>
  <c r="N472" i="8"/>
  <c r="M472" i="8"/>
  <c r="L472" i="8"/>
  <c r="B472" i="8" s="1"/>
  <c r="K472" i="8"/>
  <c r="J472" i="8"/>
  <c r="I472" i="8"/>
  <c r="H472" i="8"/>
  <c r="G472" i="8"/>
  <c r="E472" i="8"/>
  <c r="D472" i="8"/>
  <c r="F472" i="8" s="1"/>
  <c r="C472" i="8"/>
  <c r="T471" i="8"/>
  <c r="V471" i="8" s="1"/>
  <c r="S471" i="8"/>
  <c r="U471" i="8" s="1"/>
  <c r="R471" i="8"/>
  <c r="P471" i="8"/>
  <c r="O471" i="8"/>
  <c r="Q471" i="8" s="1"/>
  <c r="N471" i="8"/>
  <c r="M471" i="8"/>
  <c r="L471" i="8"/>
  <c r="K471" i="8"/>
  <c r="J471" i="8"/>
  <c r="I471" i="8"/>
  <c r="H471" i="8"/>
  <c r="G471" i="8"/>
  <c r="E471" i="8"/>
  <c r="D471" i="8"/>
  <c r="F471" i="8" s="1"/>
  <c r="C471" i="8"/>
  <c r="V470" i="8"/>
  <c r="U470" i="8"/>
  <c r="T470" i="8"/>
  <c r="S470" i="8"/>
  <c r="R470" i="8"/>
  <c r="Q470" i="8"/>
  <c r="O470" i="8"/>
  <c r="N470" i="8"/>
  <c r="P470" i="8" s="1"/>
  <c r="M470" i="8"/>
  <c r="J470" i="8"/>
  <c r="L470" i="8" s="1"/>
  <c r="I470" i="8"/>
  <c r="K470" i="8" s="1"/>
  <c r="H470" i="8"/>
  <c r="E470" i="8"/>
  <c r="D470" i="8"/>
  <c r="F470" i="8" s="1"/>
  <c r="C470" i="8"/>
  <c r="V469" i="8"/>
  <c r="U469" i="8"/>
  <c r="T469" i="8"/>
  <c r="S469" i="8"/>
  <c r="R469" i="8"/>
  <c r="Q469" i="8"/>
  <c r="O469" i="8"/>
  <c r="N469" i="8"/>
  <c r="P469" i="8" s="1"/>
  <c r="M469" i="8"/>
  <c r="K469" i="8"/>
  <c r="J469" i="8"/>
  <c r="L469" i="8" s="1"/>
  <c r="I469" i="8"/>
  <c r="H469" i="8"/>
  <c r="G469" i="8"/>
  <c r="B469" i="8" s="1"/>
  <c r="F469" i="8"/>
  <c r="E469" i="8"/>
  <c r="D469" i="8"/>
  <c r="C469" i="8"/>
  <c r="T468" i="8"/>
  <c r="V468" i="8" s="1"/>
  <c r="S468" i="8"/>
  <c r="U468" i="8" s="1"/>
  <c r="R468" i="8"/>
  <c r="O468" i="8"/>
  <c r="Q468" i="8" s="1"/>
  <c r="N468" i="8"/>
  <c r="P468" i="8" s="1"/>
  <c r="M468" i="8"/>
  <c r="K468" i="8"/>
  <c r="J468" i="8"/>
  <c r="L468" i="8" s="1"/>
  <c r="I468" i="8"/>
  <c r="H468" i="8"/>
  <c r="G468" i="8"/>
  <c r="B468" i="8" s="1"/>
  <c r="F468" i="8"/>
  <c r="E468" i="8"/>
  <c r="D468" i="8"/>
  <c r="C468" i="8"/>
  <c r="T467" i="8"/>
  <c r="V467" i="8" s="1"/>
  <c r="S467" i="8"/>
  <c r="U467" i="8" s="1"/>
  <c r="R467" i="8"/>
  <c r="P467" i="8"/>
  <c r="O467" i="8"/>
  <c r="Q467" i="8" s="1"/>
  <c r="N467" i="8"/>
  <c r="M467" i="8"/>
  <c r="L467" i="8"/>
  <c r="K467" i="8"/>
  <c r="J467" i="8"/>
  <c r="I467" i="8"/>
  <c r="H467" i="8"/>
  <c r="G467" i="8"/>
  <c r="E467" i="8"/>
  <c r="D467" i="8"/>
  <c r="F467" i="8" s="1"/>
  <c r="C467" i="8"/>
  <c r="V466" i="8"/>
  <c r="U466" i="8"/>
  <c r="T466" i="8"/>
  <c r="S466" i="8"/>
  <c r="R466" i="8"/>
  <c r="Q466" i="8"/>
  <c r="O466" i="8"/>
  <c r="N466" i="8"/>
  <c r="P466" i="8" s="1"/>
  <c r="M466" i="8"/>
  <c r="L466" i="8"/>
  <c r="J466" i="8"/>
  <c r="I466" i="8"/>
  <c r="K466" i="8" s="1"/>
  <c r="H466" i="8"/>
  <c r="E466" i="8"/>
  <c r="G466" i="8" s="1"/>
  <c r="D466" i="8"/>
  <c r="F466" i="8" s="1"/>
  <c r="C466" i="8"/>
  <c r="B466" i="8"/>
  <c r="V465" i="8"/>
  <c r="U465" i="8"/>
  <c r="T465" i="8"/>
  <c r="S465" i="8"/>
  <c r="R465" i="8"/>
  <c r="Q465" i="8"/>
  <c r="O465" i="8"/>
  <c r="N465" i="8"/>
  <c r="P465" i="8" s="1"/>
  <c r="M465" i="8"/>
  <c r="K465" i="8"/>
  <c r="J465" i="8"/>
  <c r="L465" i="8" s="1"/>
  <c r="I465" i="8"/>
  <c r="H465" i="8"/>
  <c r="G465" i="8"/>
  <c r="B465" i="8" s="1"/>
  <c r="F465" i="8"/>
  <c r="E465" i="8"/>
  <c r="D465" i="8"/>
  <c r="C465" i="8"/>
  <c r="V464" i="8"/>
  <c r="T464" i="8"/>
  <c r="S464" i="8"/>
  <c r="U464" i="8" s="1"/>
  <c r="R464" i="8"/>
  <c r="O464" i="8"/>
  <c r="Q464" i="8" s="1"/>
  <c r="N464" i="8"/>
  <c r="P464" i="8" s="1"/>
  <c r="M464" i="8"/>
  <c r="K464" i="8"/>
  <c r="J464" i="8"/>
  <c r="L464" i="8" s="1"/>
  <c r="I464" i="8"/>
  <c r="H464" i="8"/>
  <c r="G464" i="8"/>
  <c r="F464" i="8"/>
  <c r="E464" i="8"/>
  <c r="D464" i="8"/>
  <c r="C464" i="8"/>
  <c r="B464" i="8"/>
  <c r="U463" i="8"/>
  <c r="T463" i="8"/>
  <c r="V463" i="8" s="1"/>
  <c r="S463" i="8"/>
  <c r="R463" i="8"/>
  <c r="Q463" i="8"/>
  <c r="P463" i="8"/>
  <c r="O463" i="8"/>
  <c r="N463" i="8"/>
  <c r="M463" i="8"/>
  <c r="L463" i="8"/>
  <c r="J463" i="8"/>
  <c r="I463" i="8"/>
  <c r="K463" i="8" s="1"/>
  <c r="H463" i="8"/>
  <c r="E463" i="8"/>
  <c r="D463" i="8"/>
  <c r="F463" i="8" s="1"/>
  <c r="C463" i="8"/>
  <c r="U462" i="8"/>
  <c r="T462" i="8"/>
  <c r="V462" i="8" s="1"/>
  <c r="S462" i="8"/>
  <c r="R462" i="8"/>
  <c r="Q462" i="8"/>
  <c r="P462" i="8"/>
  <c r="O462" i="8"/>
  <c r="N462" i="8"/>
  <c r="M462" i="8"/>
  <c r="J462" i="8"/>
  <c r="L462" i="8" s="1"/>
  <c r="I462" i="8"/>
  <c r="K462" i="8" s="1"/>
  <c r="H462" i="8"/>
  <c r="F462" i="8"/>
  <c r="E462" i="8"/>
  <c r="G462" i="8" s="1"/>
  <c r="D462" i="8"/>
  <c r="C462" i="8"/>
  <c r="V461" i="8"/>
  <c r="T461" i="8"/>
  <c r="S461" i="8"/>
  <c r="U461" i="8" s="1"/>
  <c r="R461" i="8"/>
  <c r="O461" i="8"/>
  <c r="Q461" i="8" s="1"/>
  <c r="N461" i="8"/>
  <c r="P461" i="8" s="1"/>
  <c r="M461" i="8"/>
  <c r="J461" i="8"/>
  <c r="L461" i="8" s="1"/>
  <c r="I461" i="8"/>
  <c r="K461" i="8" s="1"/>
  <c r="H461" i="8"/>
  <c r="F461" i="8"/>
  <c r="E461" i="8"/>
  <c r="G461" i="8" s="1"/>
  <c r="D461" i="8"/>
  <c r="C461" i="8"/>
  <c r="B461" i="8"/>
  <c r="T460" i="8"/>
  <c r="V460" i="8" s="1"/>
  <c r="S460" i="8"/>
  <c r="U460" i="8" s="1"/>
  <c r="R460" i="8"/>
  <c r="P460" i="8"/>
  <c r="O460" i="8"/>
  <c r="Q460" i="8" s="1"/>
  <c r="N460" i="8"/>
  <c r="M460" i="8"/>
  <c r="L460" i="8"/>
  <c r="K460" i="8"/>
  <c r="J460" i="8"/>
  <c r="I460" i="8"/>
  <c r="H460" i="8"/>
  <c r="G460" i="8"/>
  <c r="B460" i="8" s="1"/>
  <c r="E460" i="8"/>
  <c r="D460" i="8"/>
  <c r="F460" i="8" s="1"/>
  <c r="C460" i="8"/>
  <c r="T459" i="8"/>
  <c r="V459" i="8" s="1"/>
  <c r="S459" i="8"/>
  <c r="U459" i="8" s="1"/>
  <c r="R459" i="8"/>
  <c r="P459" i="8"/>
  <c r="O459" i="8"/>
  <c r="Q459" i="8" s="1"/>
  <c r="N459" i="8"/>
  <c r="M459" i="8"/>
  <c r="L459" i="8"/>
  <c r="K459" i="8"/>
  <c r="J459" i="8"/>
  <c r="I459" i="8"/>
  <c r="H459" i="8"/>
  <c r="G459" i="8"/>
  <c r="E459" i="8"/>
  <c r="D459" i="8"/>
  <c r="F459" i="8" s="1"/>
  <c r="C459" i="8"/>
  <c r="V458" i="8"/>
  <c r="U458" i="8"/>
  <c r="T458" i="8"/>
  <c r="S458" i="8"/>
  <c r="R458" i="8"/>
  <c r="Q458" i="8"/>
  <c r="O458" i="8"/>
  <c r="N458" i="8"/>
  <c r="P458" i="8" s="1"/>
  <c r="M458" i="8"/>
  <c r="J458" i="8"/>
  <c r="L458" i="8" s="1"/>
  <c r="I458" i="8"/>
  <c r="K458" i="8" s="1"/>
  <c r="H458" i="8"/>
  <c r="E458" i="8"/>
  <c r="D458" i="8"/>
  <c r="F458" i="8" s="1"/>
  <c r="C458" i="8"/>
  <c r="V457" i="8"/>
  <c r="U457" i="8"/>
  <c r="T457" i="8"/>
  <c r="S457" i="8"/>
  <c r="R457" i="8"/>
  <c r="Q457" i="8"/>
  <c r="O457" i="8"/>
  <c r="N457" i="8"/>
  <c r="P457" i="8" s="1"/>
  <c r="M457" i="8"/>
  <c r="K457" i="8"/>
  <c r="J457" i="8"/>
  <c r="L457" i="8" s="1"/>
  <c r="I457" i="8"/>
  <c r="H457" i="8"/>
  <c r="G457" i="8"/>
  <c r="F457" i="8"/>
  <c r="E457" i="8"/>
  <c r="D457" i="8"/>
  <c r="C457" i="8"/>
  <c r="T456" i="8"/>
  <c r="V456" i="8" s="1"/>
  <c r="S456" i="8"/>
  <c r="U456" i="8" s="1"/>
  <c r="R456" i="8"/>
  <c r="O456" i="8"/>
  <c r="Q456" i="8" s="1"/>
  <c r="N456" i="8"/>
  <c r="P456" i="8" s="1"/>
  <c r="M456" i="8"/>
  <c r="K456" i="8"/>
  <c r="J456" i="8"/>
  <c r="L456" i="8" s="1"/>
  <c r="I456" i="8"/>
  <c r="H456" i="8"/>
  <c r="G456" i="8"/>
  <c r="F456" i="8"/>
  <c r="E456" i="8"/>
  <c r="D456" i="8"/>
  <c r="C456" i="8"/>
  <c r="B456" i="8"/>
  <c r="T455" i="8"/>
  <c r="V455" i="8" s="1"/>
  <c r="S455" i="8"/>
  <c r="U455" i="8" s="1"/>
  <c r="R455" i="8"/>
  <c r="P455" i="8"/>
  <c r="O455" i="8"/>
  <c r="Q455" i="8" s="1"/>
  <c r="N455" i="8"/>
  <c r="M455" i="8"/>
  <c r="L455" i="8"/>
  <c r="K455" i="8"/>
  <c r="J455" i="8"/>
  <c r="I455" i="8"/>
  <c r="H455" i="8"/>
  <c r="G455" i="8"/>
  <c r="E455" i="8"/>
  <c r="D455" i="8"/>
  <c r="F455" i="8" s="1"/>
  <c r="C455" i="8"/>
  <c r="V454" i="8"/>
  <c r="U454" i="8"/>
  <c r="T454" i="8"/>
  <c r="S454" i="8"/>
  <c r="R454" i="8"/>
  <c r="Q454" i="8"/>
  <c r="O454" i="8"/>
  <c r="N454" i="8"/>
  <c r="P454" i="8" s="1"/>
  <c r="M454" i="8"/>
  <c r="J454" i="8"/>
  <c r="L454" i="8" s="1"/>
  <c r="I454" i="8"/>
  <c r="K454" i="8" s="1"/>
  <c r="H454" i="8"/>
  <c r="E454" i="8"/>
  <c r="D454" i="8"/>
  <c r="F454" i="8" s="1"/>
  <c r="C454" i="8"/>
  <c r="V453" i="8"/>
  <c r="U453" i="8"/>
  <c r="T453" i="8"/>
  <c r="S453" i="8"/>
  <c r="R453" i="8"/>
  <c r="Q453" i="8"/>
  <c r="O453" i="8"/>
  <c r="N453" i="8"/>
  <c r="P453" i="8" s="1"/>
  <c r="M453" i="8"/>
  <c r="K453" i="8"/>
  <c r="J453" i="8"/>
  <c r="L453" i="8" s="1"/>
  <c r="I453" i="8"/>
  <c r="H453" i="8"/>
  <c r="G453" i="8"/>
  <c r="B453" i="8" s="1"/>
  <c r="F453" i="8"/>
  <c r="E453" i="8"/>
  <c r="D453" i="8"/>
  <c r="C453" i="8"/>
  <c r="T452" i="8"/>
  <c r="V452" i="8" s="1"/>
  <c r="S452" i="8"/>
  <c r="U452" i="8" s="1"/>
  <c r="R452" i="8"/>
  <c r="O452" i="8"/>
  <c r="Q452" i="8" s="1"/>
  <c r="N452" i="8"/>
  <c r="P452" i="8" s="1"/>
  <c r="M452" i="8"/>
  <c r="K452" i="8"/>
  <c r="J452" i="8"/>
  <c r="L452" i="8" s="1"/>
  <c r="I452" i="8"/>
  <c r="H452" i="8"/>
  <c r="G452" i="8"/>
  <c r="B452" i="8" s="1"/>
  <c r="F452" i="8"/>
  <c r="E452" i="8"/>
  <c r="D452" i="8"/>
  <c r="C452" i="8"/>
  <c r="T451" i="8"/>
  <c r="V451" i="8" s="1"/>
  <c r="S451" i="8"/>
  <c r="U451" i="8" s="1"/>
  <c r="R451" i="8"/>
  <c r="P451" i="8"/>
  <c r="O451" i="8"/>
  <c r="Q451" i="8" s="1"/>
  <c r="N451" i="8"/>
  <c r="M451" i="8"/>
  <c r="L451" i="8"/>
  <c r="K451" i="8"/>
  <c r="J451" i="8"/>
  <c r="I451" i="8"/>
  <c r="H451" i="8"/>
  <c r="G451" i="8"/>
  <c r="E451" i="8"/>
  <c r="D451" i="8"/>
  <c r="F451" i="8" s="1"/>
  <c r="C451" i="8"/>
  <c r="V450" i="8"/>
  <c r="U450" i="8"/>
  <c r="T450" i="8"/>
  <c r="S450" i="8"/>
  <c r="R450" i="8"/>
  <c r="Q450" i="8"/>
  <c r="O450" i="8"/>
  <c r="N450" i="8"/>
  <c r="P450" i="8" s="1"/>
  <c r="M450" i="8"/>
  <c r="L450" i="8"/>
  <c r="J450" i="8"/>
  <c r="I450" i="8"/>
  <c r="K450" i="8" s="1"/>
  <c r="H450" i="8"/>
  <c r="E450" i="8"/>
  <c r="G450" i="8" s="1"/>
  <c r="D450" i="8"/>
  <c r="F450" i="8" s="1"/>
  <c r="C450" i="8"/>
  <c r="B450" i="8"/>
  <c r="V449" i="8"/>
  <c r="U449" i="8"/>
  <c r="T449" i="8"/>
  <c r="S449" i="8"/>
  <c r="R449" i="8"/>
  <c r="Q449" i="8"/>
  <c r="O449" i="8"/>
  <c r="N449" i="8"/>
  <c r="P449" i="8" s="1"/>
  <c r="M449" i="8"/>
  <c r="K449" i="8"/>
  <c r="J449" i="8"/>
  <c r="L449" i="8" s="1"/>
  <c r="I449" i="8"/>
  <c r="H449" i="8"/>
  <c r="G449" i="8"/>
  <c r="F449" i="8"/>
  <c r="E449" i="8"/>
  <c r="B449" i="8" s="1"/>
  <c r="D449" i="8"/>
  <c r="C449" i="8"/>
  <c r="V448" i="8"/>
  <c r="T448" i="8"/>
  <c r="S448" i="8"/>
  <c r="U448" i="8" s="1"/>
  <c r="R448" i="8"/>
  <c r="O448" i="8"/>
  <c r="Q448" i="8" s="1"/>
  <c r="N448" i="8"/>
  <c r="P448" i="8" s="1"/>
  <c r="M448" i="8"/>
  <c r="K448" i="8"/>
  <c r="J448" i="8"/>
  <c r="L448" i="8" s="1"/>
  <c r="B448" i="8" s="1"/>
  <c r="I448" i="8"/>
  <c r="H448" i="8"/>
  <c r="G448" i="8"/>
  <c r="F448" i="8"/>
  <c r="E448" i="8"/>
  <c r="D448" i="8"/>
  <c r="C448" i="8"/>
  <c r="U447" i="8"/>
  <c r="T447" i="8"/>
  <c r="V447" i="8" s="1"/>
  <c r="S447" i="8"/>
  <c r="R447" i="8"/>
  <c r="Q447" i="8"/>
  <c r="P447" i="8"/>
  <c r="O447" i="8"/>
  <c r="N447" i="8"/>
  <c r="M447" i="8"/>
  <c r="L447" i="8"/>
  <c r="J447" i="8"/>
  <c r="I447" i="8"/>
  <c r="K447" i="8" s="1"/>
  <c r="H447" i="8"/>
  <c r="E447" i="8"/>
  <c r="D447" i="8"/>
  <c r="F447" i="8" s="1"/>
  <c r="C447" i="8"/>
  <c r="U446" i="8"/>
  <c r="T446" i="8"/>
  <c r="V446" i="8" s="1"/>
  <c r="S446" i="8"/>
  <c r="R446" i="8"/>
  <c r="Q446" i="8"/>
  <c r="P446" i="8"/>
  <c r="O446" i="8"/>
  <c r="N446" i="8"/>
  <c r="M446" i="8"/>
  <c r="J446" i="8"/>
  <c r="L446" i="8" s="1"/>
  <c r="I446" i="8"/>
  <c r="K446" i="8" s="1"/>
  <c r="H446" i="8"/>
  <c r="F446" i="8"/>
  <c r="E446" i="8"/>
  <c r="D446" i="8"/>
  <c r="C446" i="8"/>
  <c r="V445" i="8"/>
  <c r="T445" i="8"/>
  <c r="S445" i="8"/>
  <c r="U445" i="8" s="1"/>
  <c r="R445" i="8"/>
  <c r="O445" i="8"/>
  <c r="Q445" i="8" s="1"/>
  <c r="N445" i="8"/>
  <c r="P445" i="8" s="1"/>
  <c r="M445" i="8"/>
  <c r="J445" i="8"/>
  <c r="L445" i="8" s="1"/>
  <c r="I445" i="8"/>
  <c r="K445" i="8" s="1"/>
  <c r="H445" i="8"/>
  <c r="F445" i="8"/>
  <c r="E445" i="8"/>
  <c r="G445" i="8" s="1"/>
  <c r="D445" i="8"/>
  <c r="C445" i="8"/>
  <c r="T444" i="8"/>
  <c r="V444" i="8" s="1"/>
  <c r="S444" i="8"/>
  <c r="U444" i="8" s="1"/>
  <c r="R444" i="8"/>
  <c r="P444" i="8"/>
  <c r="O444" i="8"/>
  <c r="Q444" i="8" s="1"/>
  <c r="N444" i="8"/>
  <c r="M444" i="8"/>
  <c r="L444" i="8"/>
  <c r="K444" i="8"/>
  <c r="J444" i="8"/>
  <c r="I444" i="8"/>
  <c r="H444" i="8"/>
  <c r="G444" i="8"/>
  <c r="E444" i="8"/>
  <c r="D444" i="8"/>
  <c r="F444" i="8" s="1"/>
  <c r="C444" i="8"/>
  <c r="V443" i="8"/>
  <c r="U443" i="8"/>
  <c r="T443" i="8"/>
  <c r="S443" i="8"/>
  <c r="R443" i="8"/>
  <c r="Q443" i="8"/>
  <c r="O443" i="8"/>
  <c r="N443" i="8"/>
  <c r="P443" i="8" s="1"/>
  <c r="M443" i="8"/>
  <c r="J443" i="8"/>
  <c r="L443" i="8" s="1"/>
  <c r="I443" i="8"/>
  <c r="K443" i="8" s="1"/>
  <c r="H443" i="8"/>
  <c r="E443" i="8"/>
  <c r="G443" i="8" s="1"/>
  <c r="D443" i="8"/>
  <c r="F443" i="8" s="1"/>
  <c r="C443" i="8"/>
  <c r="V442" i="8"/>
  <c r="U442" i="8"/>
  <c r="T442" i="8"/>
  <c r="S442" i="8"/>
  <c r="R442" i="8"/>
  <c r="Q442" i="8"/>
  <c r="O442" i="8"/>
  <c r="N442" i="8"/>
  <c r="P442" i="8" s="1"/>
  <c r="M442" i="8"/>
  <c r="K442" i="8"/>
  <c r="J442" i="8"/>
  <c r="L442" i="8" s="1"/>
  <c r="I442" i="8"/>
  <c r="H442" i="8"/>
  <c r="G442" i="8"/>
  <c r="B442" i="8" s="1"/>
  <c r="F442" i="8"/>
  <c r="E442" i="8"/>
  <c r="D442" i="8"/>
  <c r="C442" i="8"/>
  <c r="T441" i="8"/>
  <c r="V441" i="8" s="1"/>
  <c r="S441" i="8"/>
  <c r="U441" i="8" s="1"/>
  <c r="R441" i="8"/>
  <c r="O441" i="8"/>
  <c r="Q441" i="8" s="1"/>
  <c r="N441" i="8"/>
  <c r="P441" i="8" s="1"/>
  <c r="M441" i="8"/>
  <c r="K441" i="8"/>
  <c r="J441" i="8"/>
  <c r="L441" i="8" s="1"/>
  <c r="I441" i="8"/>
  <c r="H441" i="8"/>
  <c r="G441" i="8"/>
  <c r="F441" i="8"/>
  <c r="E441" i="8"/>
  <c r="D441" i="8"/>
  <c r="C441" i="8"/>
  <c r="B441" i="8"/>
  <c r="U440" i="8"/>
  <c r="T440" i="8"/>
  <c r="V440" i="8" s="1"/>
  <c r="S440" i="8"/>
  <c r="R440" i="8"/>
  <c r="Q440" i="8"/>
  <c r="P440" i="8"/>
  <c r="O440" i="8"/>
  <c r="N440" i="8"/>
  <c r="M440" i="8"/>
  <c r="L440" i="8"/>
  <c r="J440" i="8"/>
  <c r="I440" i="8"/>
  <c r="K440" i="8" s="1"/>
  <c r="H440" i="8"/>
  <c r="E440" i="8"/>
  <c r="D440" i="8"/>
  <c r="F440" i="8" s="1"/>
  <c r="C440" i="8"/>
  <c r="U439" i="8"/>
  <c r="T439" i="8"/>
  <c r="V439" i="8" s="1"/>
  <c r="S439" i="8"/>
  <c r="R439" i="8"/>
  <c r="Q439" i="8"/>
  <c r="P439" i="8"/>
  <c r="O439" i="8"/>
  <c r="N439" i="8"/>
  <c r="M439" i="8"/>
  <c r="L439" i="8"/>
  <c r="J439" i="8"/>
  <c r="I439" i="8"/>
  <c r="K439" i="8" s="1"/>
  <c r="H439" i="8"/>
  <c r="F439" i="8"/>
  <c r="E439" i="8"/>
  <c r="G439" i="8" s="1"/>
  <c r="D439" i="8"/>
  <c r="C439" i="8"/>
  <c r="B439" i="8"/>
  <c r="V438" i="8"/>
  <c r="T438" i="8"/>
  <c r="S438" i="8"/>
  <c r="U438" i="8" s="1"/>
  <c r="R438" i="8"/>
  <c r="O438" i="8"/>
  <c r="Q438" i="8" s="1"/>
  <c r="N438" i="8"/>
  <c r="P438" i="8" s="1"/>
  <c r="M438" i="8"/>
  <c r="J438" i="8"/>
  <c r="L438" i="8" s="1"/>
  <c r="I438" i="8"/>
  <c r="K438" i="8" s="1"/>
  <c r="H438" i="8"/>
  <c r="F438" i="8"/>
  <c r="E438" i="8"/>
  <c r="G438" i="8" s="1"/>
  <c r="B438" i="8" s="1"/>
  <c r="D438" i="8"/>
  <c r="C438" i="8"/>
  <c r="V437" i="8"/>
  <c r="T437" i="8"/>
  <c r="S437" i="8"/>
  <c r="U437" i="8" s="1"/>
  <c r="R437" i="8"/>
  <c r="P437" i="8"/>
  <c r="O437" i="8"/>
  <c r="Q437" i="8" s="1"/>
  <c r="N437" i="8"/>
  <c r="M437" i="8"/>
  <c r="L437" i="8"/>
  <c r="B437" i="8" s="1"/>
  <c r="K437" i="8"/>
  <c r="J437" i="8"/>
  <c r="I437" i="8"/>
  <c r="H437" i="8"/>
  <c r="G437" i="8"/>
  <c r="E437" i="8"/>
  <c r="D437" i="8"/>
  <c r="F437" i="8" s="1"/>
  <c r="C437" i="8"/>
  <c r="U436" i="8"/>
  <c r="T436" i="8"/>
  <c r="V436" i="8" s="1"/>
  <c r="S436" i="8"/>
  <c r="R436" i="8"/>
  <c r="Q436" i="8"/>
  <c r="P436" i="8"/>
  <c r="O436" i="8"/>
  <c r="N436" i="8"/>
  <c r="M436" i="8"/>
  <c r="L436" i="8"/>
  <c r="J436" i="8"/>
  <c r="I436" i="8"/>
  <c r="K436" i="8" s="1"/>
  <c r="H436" i="8"/>
  <c r="E436" i="8"/>
  <c r="D436" i="8"/>
  <c r="F436" i="8" s="1"/>
  <c r="C436" i="8"/>
  <c r="U435" i="8"/>
  <c r="T435" i="8"/>
  <c r="V435" i="8" s="1"/>
  <c r="S435" i="8"/>
  <c r="R435" i="8"/>
  <c r="Q435" i="8"/>
  <c r="P435" i="8"/>
  <c r="O435" i="8"/>
  <c r="N435" i="8"/>
  <c r="M435" i="8"/>
  <c r="L435" i="8"/>
  <c r="J435" i="8"/>
  <c r="I435" i="8"/>
  <c r="K435" i="8" s="1"/>
  <c r="H435" i="8"/>
  <c r="F435" i="8"/>
  <c r="E435" i="8"/>
  <c r="G435" i="8" s="1"/>
  <c r="D435" i="8"/>
  <c r="C435" i="8"/>
  <c r="B435" i="8"/>
  <c r="V434" i="8"/>
  <c r="T434" i="8"/>
  <c r="S434" i="8"/>
  <c r="U434" i="8" s="1"/>
  <c r="R434" i="8"/>
  <c r="O434" i="8"/>
  <c r="Q434" i="8" s="1"/>
  <c r="N434" i="8"/>
  <c r="P434" i="8" s="1"/>
  <c r="M434" i="8"/>
  <c r="J434" i="8"/>
  <c r="L434" i="8" s="1"/>
  <c r="I434" i="8"/>
  <c r="K434" i="8" s="1"/>
  <c r="H434" i="8"/>
  <c r="F434" i="8"/>
  <c r="E434" i="8"/>
  <c r="D434" i="8"/>
  <c r="C434" i="8"/>
  <c r="V433" i="8"/>
  <c r="T433" i="8"/>
  <c r="S433" i="8"/>
  <c r="U433" i="8" s="1"/>
  <c r="R433" i="8"/>
  <c r="P433" i="8"/>
  <c r="O433" i="8"/>
  <c r="Q433" i="8" s="1"/>
  <c r="N433" i="8"/>
  <c r="M433" i="8"/>
  <c r="L433" i="8"/>
  <c r="K433" i="8"/>
  <c r="J433" i="8"/>
  <c r="I433" i="8"/>
  <c r="H433" i="8"/>
  <c r="G433" i="8"/>
  <c r="B433" i="8" s="1"/>
  <c r="E433" i="8"/>
  <c r="D433" i="8"/>
  <c r="F433" i="8" s="1"/>
  <c r="C433" i="8"/>
  <c r="T432" i="8"/>
  <c r="V432" i="8" s="1"/>
  <c r="S432" i="8"/>
  <c r="U432" i="8" s="1"/>
  <c r="R432" i="8"/>
  <c r="P432" i="8"/>
  <c r="O432" i="8"/>
  <c r="Q432" i="8" s="1"/>
  <c r="N432" i="8"/>
  <c r="M432" i="8"/>
  <c r="L432" i="8"/>
  <c r="K432" i="8"/>
  <c r="J432" i="8"/>
  <c r="I432" i="8"/>
  <c r="H432" i="8"/>
  <c r="G432" i="8"/>
  <c r="E432" i="8"/>
  <c r="D432" i="8"/>
  <c r="F432" i="8" s="1"/>
  <c r="C432" i="8"/>
  <c r="V431" i="8"/>
  <c r="U431" i="8"/>
  <c r="T431" i="8"/>
  <c r="S431" i="8"/>
  <c r="R431" i="8"/>
  <c r="Q431" i="8"/>
  <c r="O431" i="8"/>
  <c r="N431" i="8"/>
  <c r="P431" i="8" s="1"/>
  <c r="M431" i="8"/>
  <c r="J431" i="8"/>
  <c r="L431" i="8" s="1"/>
  <c r="I431" i="8"/>
  <c r="K431" i="8" s="1"/>
  <c r="H431" i="8"/>
  <c r="E431" i="8"/>
  <c r="D431" i="8"/>
  <c r="F431" i="8" s="1"/>
  <c r="C431" i="8"/>
  <c r="V430" i="8"/>
  <c r="U430" i="8"/>
  <c r="T430" i="8"/>
  <c r="S430" i="8"/>
  <c r="R430" i="8"/>
  <c r="Q430" i="8"/>
  <c r="O430" i="8"/>
  <c r="N430" i="8"/>
  <c r="P430" i="8" s="1"/>
  <c r="M430" i="8"/>
  <c r="K430" i="8"/>
  <c r="J430" i="8"/>
  <c r="L430" i="8" s="1"/>
  <c r="I430" i="8"/>
  <c r="H430" i="8"/>
  <c r="G430" i="8"/>
  <c r="F430" i="8"/>
  <c r="E430" i="8"/>
  <c r="B430" i="8" s="1"/>
  <c r="D430" i="8"/>
  <c r="C430" i="8"/>
  <c r="T429" i="8"/>
  <c r="V429" i="8" s="1"/>
  <c r="S429" i="8"/>
  <c r="U429" i="8" s="1"/>
  <c r="R429" i="8"/>
  <c r="O429" i="8"/>
  <c r="Q429" i="8" s="1"/>
  <c r="N429" i="8"/>
  <c r="P429" i="8" s="1"/>
  <c r="M429" i="8"/>
  <c r="K429" i="8"/>
  <c r="J429" i="8"/>
  <c r="L429" i="8" s="1"/>
  <c r="I429" i="8"/>
  <c r="H429" i="8"/>
  <c r="G429" i="8"/>
  <c r="B429" i="8" s="1"/>
  <c r="F429" i="8"/>
  <c r="E429" i="8"/>
  <c r="D429" i="8"/>
  <c r="C429" i="8"/>
  <c r="T428" i="8"/>
  <c r="V428" i="8" s="1"/>
  <c r="S428" i="8"/>
  <c r="U428" i="8" s="1"/>
  <c r="R428" i="8"/>
  <c r="P428" i="8"/>
  <c r="O428" i="8"/>
  <c r="Q428" i="8" s="1"/>
  <c r="N428" i="8"/>
  <c r="M428" i="8"/>
  <c r="L428" i="8"/>
  <c r="K428" i="8"/>
  <c r="J428" i="8"/>
  <c r="I428" i="8"/>
  <c r="H428" i="8"/>
  <c r="G428" i="8"/>
  <c r="E428" i="8"/>
  <c r="D428" i="8"/>
  <c r="F428" i="8" s="1"/>
  <c r="C428" i="8"/>
  <c r="V427" i="8"/>
  <c r="U427" i="8"/>
  <c r="T427" i="8"/>
  <c r="S427" i="8"/>
  <c r="R427" i="8"/>
  <c r="Q427" i="8"/>
  <c r="O427" i="8"/>
  <c r="N427" i="8"/>
  <c r="P427" i="8" s="1"/>
  <c r="M427" i="8"/>
  <c r="J427" i="8"/>
  <c r="L427" i="8" s="1"/>
  <c r="I427" i="8"/>
  <c r="K427" i="8" s="1"/>
  <c r="H427" i="8"/>
  <c r="E427" i="8"/>
  <c r="G427" i="8" s="1"/>
  <c r="D427" i="8"/>
  <c r="F427" i="8" s="1"/>
  <c r="C427" i="8"/>
  <c r="V426" i="8"/>
  <c r="U426" i="8"/>
  <c r="T426" i="8"/>
  <c r="S426" i="8"/>
  <c r="R426" i="8"/>
  <c r="Q426" i="8"/>
  <c r="O426" i="8"/>
  <c r="N426" i="8"/>
  <c r="P426" i="8" s="1"/>
  <c r="M426" i="8"/>
  <c r="K426" i="8"/>
  <c r="J426" i="8"/>
  <c r="L426" i="8" s="1"/>
  <c r="I426" i="8"/>
  <c r="H426" i="8"/>
  <c r="G426" i="8"/>
  <c r="B426" i="8" s="1"/>
  <c r="F426" i="8"/>
  <c r="E426" i="8"/>
  <c r="D426" i="8"/>
  <c r="C426" i="8"/>
  <c r="T425" i="8"/>
  <c r="V425" i="8" s="1"/>
  <c r="S425" i="8"/>
  <c r="U425" i="8" s="1"/>
  <c r="R425" i="8"/>
  <c r="O425" i="8"/>
  <c r="Q425" i="8" s="1"/>
  <c r="N425" i="8"/>
  <c r="P425" i="8" s="1"/>
  <c r="M425" i="8"/>
  <c r="K425" i="8"/>
  <c r="J425" i="8"/>
  <c r="L425" i="8" s="1"/>
  <c r="I425" i="8"/>
  <c r="H425" i="8"/>
  <c r="G425" i="8"/>
  <c r="F425" i="8"/>
  <c r="E425" i="8"/>
  <c r="D425" i="8"/>
  <c r="C425" i="8"/>
  <c r="B425" i="8"/>
  <c r="U424" i="8"/>
  <c r="T424" i="8"/>
  <c r="V424" i="8" s="1"/>
  <c r="S424" i="8"/>
  <c r="R424" i="8"/>
  <c r="Q424" i="8"/>
  <c r="P424" i="8"/>
  <c r="O424" i="8"/>
  <c r="N424" i="8"/>
  <c r="M424" i="8"/>
  <c r="L424" i="8"/>
  <c r="J424" i="8"/>
  <c r="I424" i="8"/>
  <c r="K424" i="8" s="1"/>
  <c r="H424" i="8"/>
  <c r="E424" i="8"/>
  <c r="D424" i="8"/>
  <c r="F424" i="8" s="1"/>
  <c r="C424" i="8"/>
  <c r="U423" i="8"/>
  <c r="T423" i="8"/>
  <c r="V423" i="8" s="1"/>
  <c r="S423" i="8"/>
  <c r="R423" i="8"/>
  <c r="Q423" i="8"/>
  <c r="P423" i="8"/>
  <c r="O423" i="8"/>
  <c r="N423" i="8"/>
  <c r="M423" i="8"/>
  <c r="L423" i="8"/>
  <c r="J423" i="8"/>
  <c r="I423" i="8"/>
  <c r="K423" i="8" s="1"/>
  <c r="H423" i="8"/>
  <c r="F423" i="8"/>
  <c r="E423" i="8"/>
  <c r="G423" i="8" s="1"/>
  <c r="D423" i="8"/>
  <c r="C423" i="8"/>
  <c r="B423" i="8"/>
  <c r="V422" i="8"/>
  <c r="T422" i="8"/>
  <c r="S422" i="8"/>
  <c r="U422" i="8" s="1"/>
  <c r="R422" i="8"/>
  <c r="O422" i="8"/>
  <c r="Q422" i="8" s="1"/>
  <c r="N422" i="8"/>
  <c r="P422" i="8" s="1"/>
  <c r="M422" i="8"/>
  <c r="J422" i="8"/>
  <c r="L422" i="8" s="1"/>
  <c r="I422" i="8"/>
  <c r="K422" i="8" s="1"/>
  <c r="H422" i="8"/>
  <c r="F422" i="8"/>
  <c r="E422" i="8"/>
  <c r="G422" i="8" s="1"/>
  <c r="B422" i="8" s="1"/>
  <c r="D422" i="8"/>
  <c r="C422" i="8"/>
  <c r="V421" i="8"/>
  <c r="T421" i="8"/>
  <c r="S421" i="8"/>
  <c r="U421" i="8" s="1"/>
  <c r="R421" i="8"/>
  <c r="P421" i="8"/>
  <c r="O421" i="8"/>
  <c r="Q421" i="8" s="1"/>
  <c r="N421" i="8"/>
  <c r="M421" i="8"/>
  <c r="L421" i="8"/>
  <c r="B421" i="8" s="1"/>
  <c r="K421" i="8"/>
  <c r="J421" i="8"/>
  <c r="I421" i="8"/>
  <c r="H421" i="8"/>
  <c r="G421" i="8"/>
  <c r="E421" i="8"/>
  <c r="D421" i="8"/>
  <c r="F421" i="8" s="1"/>
  <c r="C421" i="8"/>
  <c r="U420" i="8"/>
  <c r="T420" i="8"/>
  <c r="V420" i="8" s="1"/>
  <c r="S420" i="8"/>
  <c r="R420" i="8"/>
  <c r="Q420" i="8"/>
  <c r="P420" i="8"/>
  <c r="O420" i="8"/>
  <c r="N420" i="8"/>
  <c r="M420" i="8"/>
  <c r="L420" i="8"/>
  <c r="J420" i="8"/>
  <c r="I420" i="8"/>
  <c r="K420" i="8" s="1"/>
  <c r="H420" i="8"/>
  <c r="E420" i="8"/>
  <c r="D420" i="8"/>
  <c r="F420" i="8" s="1"/>
  <c r="C420" i="8"/>
  <c r="U419" i="8"/>
  <c r="T419" i="8"/>
  <c r="V419" i="8" s="1"/>
  <c r="S419" i="8"/>
  <c r="R419" i="8"/>
  <c r="Q419" i="8"/>
  <c r="P419" i="8"/>
  <c r="O419" i="8"/>
  <c r="N419" i="8"/>
  <c r="M419" i="8"/>
  <c r="L419" i="8"/>
  <c r="J419" i="8"/>
  <c r="I419" i="8"/>
  <c r="K419" i="8" s="1"/>
  <c r="H419" i="8"/>
  <c r="F419" i="8"/>
  <c r="E419" i="8"/>
  <c r="G419" i="8" s="1"/>
  <c r="D419" i="8"/>
  <c r="C419" i="8"/>
  <c r="B419" i="8"/>
  <c r="V418" i="8"/>
  <c r="T418" i="8"/>
  <c r="S418" i="8"/>
  <c r="U418" i="8" s="1"/>
  <c r="R418" i="8"/>
  <c r="O418" i="8"/>
  <c r="Q418" i="8" s="1"/>
  <c r="N418" i="8"/>
  <c r="P418" i="8" s="1"/>
  <c r="M418" i="8"/>
  <c r="J418" i="8"/>
  <c r="L418" i="8" s="1"/>
  <c r="I418" i="8"/>
  <c r="K418" i="8" s="1"/>
  <c r="H418" i="8"/>
  <c r="F418" i="8"/>
  <c r="E418" i="8"/>
  <c r="D418" i="8"/>
  <c r="C418" i="8"/>
  <c r="V417" i="8"/>
  <c r="T417" i="8"/>
  <c r="S417" i="8"/>
  <c r="U417" i="8" s="1"/>
  <c r="R417" i="8"/>
  <c r="P417" i="8"/>
  <c r="O417" i="8"/>
  <c r="Q417" i="8" s="1"/>
  <c r="N417" i="8"/>
  <c r="M417" i="8"/>
  <c r="L417" i="8"/>
  <c r="K417" i="8"/>
  <c r="J417" i="8"/>
  <c r="I417" i="8"/>
  <c r="H417" i="8"/>
  <c r="G417" i="8"/>
  <c r="E417" i="8"/>
  <c r="D417" i="8"/>
  <c r="F417" i="8" s="1"/>
  <c r="C417" i="8"/>
  <c r="T416" i="8"/>
  <c r="V416" i="8" s="1"/>
  <c r="S416" i="8"/>
  <c r="U416" i="8" s="1"/>
  <c r="R416" i="8"/>
  <c r="P416" i="8"/>
  <c r="O416" i="8"/>
  <c r="Q416" i="8" s="1"/>
  <c r="N416" i="8"/>
  <c r="M416" i="8"/>
  <c r="L416" i="8"/>
  <c r="K416" i="8"/>
  <c r="J416" i="8"/>
  <c r="I416" i="8"/>
  <c r="H416" i="8"/>
  <c r="G416" i="8"/>
  <c r="E416" i="8"/>
  <c r="D416" i="8"/>
  <c r="F416" i="8" s="1"/>
  <c r="C416" i="8"/>
  <c r="V415" i="8"/>
  <c r="U415" i="8"/>
  <c r="T415" i="8"/>
  <c r="S415" i="8"/>
  <c r="R415" i="8"/>
  <c r="Q415" i="8"/>
  <c r="O415" i="8"/>
  <c r="N415" i="8"/>
  <c r="P415" i="8" s="1"/>
  <c r="M415" i="8"/>
  <c r="J415" i="8"/>
  <c r="L415" i="8" s="1"/>
  <c r="I415" i="8"/>
  <c r="K415" i="8" s="1"/>
  <c r="H415" i="8"/>
  <c r="E415" i="8"/>
  <c r="D415" i="8"/>
  <c r="F415" i="8" s="1"/>
  <c r="C415" i="8"/>
  <c r="V414" i="8"/>
  <c r="U414" i="8"/>
  <c r="T414" i="8"/>
  <c r="S414" i="8"/>
  <c r="R414" i="8"/>
  <c r="Q414" i="8"/>
  <c r="O414" i="8"/>
  <c r="N414" i="8"/>
  <c r="P414" i="8" s="1"/>
  <c r="M414" i="8"/>
  <c r="K414" i="8"/>
  <c r="J414" i="8"/>
  <c r="L414" i="8" s="1"/>
  <c r="I414" i="8"/>
  <c r="H414" i="8"/>
  <c r="G414" i="8"/>
  <c r="E414" i="8"/>
  <c r="B414" i="8" s="1"/>
  <c r="D414" i="8"/>
  <c r="F414" i="8" s="1"/>
  <c r="C414" i="8"/>
  <c r="U413" i="8"/>
  <c r="T413" i="8"/>
  <c r="V413" i="8" s="1"/>
  <c r="S413" i="8"/>
  <c r="R413" i="8"/>
  <c r="Q413" i="8"/>
  <c r="P413" i="8"/>
  <c r="O413" i="8"/>
  <c r="N413" i="8"/>
  <c r="M413" i="8"/>
  <c r="L413" i="8"/>
  <c r="J413" i="8"/>
  <c r="I413" i="8"/>
  <c r="K413" i="8" s="1"/>
  <c r="H413" i="8"/>
  <c r="E413" i="8"/>
  <c r="D413" i="8"/>
  <c r="F413" i="8" s="1"/>
  <c r="C413" i="8"/>
  <c r="V412" i="8"/>
  <c r="U412" i="8"/>
  <c r="T412" i="8"/>
  <c r="S412" i="8"/>
  <c r="R412" i="8"/>
  <c r="Q412" i="8"/>
  <c r="O412" i="8"/>
  <c r="N412" i="8"/>
  <c r="P412" i="8" s="1"/>
  <c r="M412" i="8"/>
  <c r="J412" i="8"/>
  <c r="L412" i="8" s="1"/>
  <c r="I412" i="8"/>
  <c r="K412" i="8" s="1"/>
  <c r="H412" i="8"/>
  <c r="F412" i="8"/>
  <c r="E412" i="8"/>
  <c r="G412" i="8" s="1"/>
  <c r="B412" i="8" s="1"/>
  <c r="D412" i="8"/>
  <c r="C412" i="8"/>
  <c r="V411" i="8"/>
  <c r="T411" i="8"/>
  <c r="S411" i="8"/>
  <c r="U411" i="8" s="1"/>
  <c r="R411" i="8"/>
  <c r="O411" i="8"/>
  <c r="Q411" i="8" s="1"/>
  <c r="N411" i="8"/>
  <c r="P411" i="8" s="1"/>
  <c r="M411" i="8"/>
  <c r="K411" i="8"/>
  <c r="J411" i="8"/>
  <c r="L411" i="8" s="1"/>
  <c r="I411" i="8"/>
  <c r="H411" i="8"/>
  <c r="G411" i="8"/>
  <c r="F411" i="8"/>
  <c r="E411" i="8"/>
  <c r="D411" i="8"/>
  <c r="C411" i="8"/>
  <c r="T410" i="8"/>
  <c r="V410" i="8" s="1"/>
  <c r="S410" i="8"/>
  <c r="U410" i="8" s="1"/>
  <c r="R410" i="8"/>
  <c r="P410" i="8"/>
  <c r="O410" i="8"/>
  <c r="Q410" i="8" s="1"/>
  <c r="N410" i="8"/>
  <c r="M410" i="8"/>
  <c r="L410" i="8"/>
  <c r="K410" i="8"/>
  <c r="J410" i="8"/>
  <c r="I410" i="8"/>
  <c r="H410" i="8"/>
  <c r="G410" i="8"/>
  <c r="E410" i="8"/>
  <c r="B410" i="8" s="1"/>
  <c r="D410" i="8"/>
  <c r="F410" i="8" s="1"/>
  <c r="C410" i="8"/>
  <c r="U409" i="8"/>
  <c r="T409" i="8"/>
  <c r="V409" i="8" s="1"/>
  <c r="S409" i="8"/>
  <c r="R409" i="8"/>
  <c r="Q409" i="8"/>
  <c r="P409" i="8"/>
  <c r="O409" i="8"/>
  <c r="N409" i="8"/>
  <c r="M409" i="8"/>
  <c r="L409" i="8"/>
  <c r="J409" i="8"/>
  <c r="I409" i="8"/>
  <c r="K409" i="8" s="1"/>
  <c r="H409" i="8"/>
  <c r="E409" i="8"/>
  <c r="D409" i="8"/>
  <c r="F409" i="8" s="1"/>
  <c r="C409" i="8"/>
  <c r="V408" i="8"/>
  <c r="U408" i="8"/>
  <c r="T408" i="8"/>
  <c r="S408" i="8"/>
  <c r="R408" i="8"/>
  <c r="Q408" i="8"/>
  <c r="O408" i="8"/>
  <c r="N408" i="8"/>
  <c r="P408" i="8" s="1"/>
  <c r="M408" i="8"/>
  <c r="J408" i="8"/>
  <c r="L408" i="8" s="1"/>
  <c r="I408" i="8"/>
  <c r="K408" i="8" s="1"/>
  <c r="H408" i="8"/>
  <c r="F408" i="8"/>
  <c r="E408" i="8"/>
  <c r="G408" i="8" s="1"/>
  <c r="B408" i="8" s="1"/>
  <c r="D408" i="8"/>
  <c r="C408" i="8"/>
  <c r="V407" i="8"/>
  <c r="T407" i="8"/>
  <c r="S407" i="8"/>
  <c r="U407" i="8" s="1"/>
  <c r="R407" i="8"/>
  <c r="O407" i="8"/>
  <c r="Q407" i="8" s="1"/>
  <c r="N407" i="8"/>
  <c r="P407" i="8" s="1"/>
  <c r="M407" i="8"/>
  <c r="K407" i="8"/>
  <c r="J407" i="8"/>
  <c r="L407" i="8" s="1"/>
  <c r="I407" i="8"/>
  <c r="H407" i="8"/>
  <c r="G407" i="8"/>
  <c r="F407" i="8"/>
  <c r="E407" i="8"/>
  <c r="D407" i="8"/>
  <c r="C407" i="8"/>
  <c r="T406" i="8"/>
  <c r="V406" i="8" s="1"/>
  <c r="S406" i="8"/>
  <c r="U406" i="8" s="1"/>
  <c r="R406" i="8"/>
  <c r="P406" i="8"/>
  <c r="O406" i="8"/>
  <c r="Q406" i="8" s="1"/>
  <c r="N406" i="8"/>
  <c r="M406" i="8"/>
  <c r="L406" i="8"/>
  <c r="K406" i="8"/>
  <c r="J406" i="8"/>
  <c r="I406" i="8"/>
  <c r="H406" i="8"/>
  <c r="G406" i="8"/>
  <c r="E406" i="8"/>
  <c r="B406" i="8" s="1"/>
  <c r="D406" i="8"/>
  <c r="F406" i="8" s="1"/>
  <c r="C406" i="8"/>
  <c r="U405" i="8"/>
  <c r="T405" i="8"/>
  <c r="V405" i="8" s="1"/>
  <c r="S405" i="8"/>
  <c r="R405" i="8"/>
  <c r="Q405" i="8"/>
  <c r="P405" i="8"/>
  <c r="O405" i="8"/>
  <c r="N405" i="8"/>
  <c r="M405" i="8"/>
  <c r="L405" i="8"/>
  <c r="J405" i="8"/>
  <c r="I405" i="8"/>
  <c r="K405" i="8" s="1"/>
  <c r="H405" i="8"/>
  <c r="E405" i="8"/>
  <c r="D405" i="8"/>
  <c r="F405" i="8" s="1"/>
  <c r="C405" i="8"/>
  <c r="V404" i="8"/>
  <c r="U404" i="8"/>
  <c r="T404" i="8"/>
  <c r="S404" i="8"/>
  <c r="R404" i="8"/>
  <c r="Q404" i="8"/>
  <c r="O404" i="8"/>
  <c r="N404" i="8"/>
  <c r="P404" i="8" s="1"/>
  <c r="M404" i="8"/>
  <c r="J404" i="8"/>
  <c r="L404" i="8" s="1"/>
  <c r="I404" i="8"/>
  <c r="K404" i="8" s="1"/>
  <c r="H404" i="8"/>
  <c r="F404" i="8"/>
  <c r="E404" i="8"/>
  <c r="G404" i="8" s="1"/>
  <c r="B404" i="8" s="1"/>
  <c r="D404" i="8"/>
  <c r="C404" i="8"/>
  <c r="V403" i="8"/>
  <c r="T403" i="8"/>
  <c r="S403" i="8"/>
  <c r="U403" i="8" s="1"/>
  <c r="R403" i="8"/>
  <c r="O403" i="8"/>
  <c r="Q403" i="8" s="1"/>
  <c r="N403" i="8"/>
  <c r="P403" i="8" s="1"/>
  <c r="M403" i="8"/>
  <c r="K403" i="8"/>
  <c r="J403" i="8"/>
  <c r="L403" i="8" s="1"/>
  <c r="I403" i="8"/>
  <c r="H403" i="8"/>
  <c r="G403" i="8"/>
  <c r="F403" i="8"/>
  <c r="E403" i="8"/>
  <c r="D403" i="8"/>
  <c r="C403" i="8"/>
  <c r="T402" i="8"/>
  <c r="V402" i="8" s="1"/>
  <c r="S402" i="8"/>
  <c r="U402" i="8" s="1"/>
  <c r="R402" i="8"/>
  <c r="P402" i="8"/>
  <c r="O402" i="8"/>
  <c r="Q402" i="8" s="1"/>
  <c r="N402" i="8"/>
  <c r="M402" i="8"/>
  <c r="L402" i="8"/>
  <c r="K402" i="8"/>
  <c r="J402" i="8"/>
  <c r="I402" i="8"/>
  <c r="H402" i="8"/>
  <c r="G402" i="8"/>
  <c r="E402" i="8"/>
  <c r="D402" i="8"/>
  <c r="F402" i="8" s="1"/>
  <c r="C402" i="8"/>
  <c r="U401" i="8"/>
  <c r="T401" i="8"/>
  <c r="V401" i="8" s="1"/>
  <c r="S401" i="8"/>
  <c r="R401" i="8"/>
  <c r="Q401" i="8"/>
  <c r="P401" i="8"/>
  <c r="O401" i="8"/>
  <c r="N401" i="8"/>
  <c r="M401" i="8"/>
  <c r="L401" i="8"/>
  <c r="J401" i="8"/>
  <c r="I401" i="8"/>
  <c r="K401" i="8" s="1"/>
  <c r="H401" i="8"/>
  <c r="E401" i="8"/>
  <c r="D401" i="8"/>
  <c r="F401" i="8" s="1"/>
  <c r="C401" i="8"/>
  <c r="V400" i="8"/>
  <c r="U400" i="8"/>
  <c r="T400" i="8"/>
  <c r="S400" i="8"/>
  <c r="R400" i="8"/>
  <c r="Q400" i="8"/>
  <c r="O400" i="8"/>
  <c r="N400" i="8"/>
  <c r="P400" i="8" s="1"/>
  <c r="M400" i="8"/>
  <c r="J400" i="8"/>
  <c r="L400" i="8" s="1"/>
  <c r="I400" i="8"/>
  <c r="K400" i="8" s="1"/>
  <c r="H400" i="8"/>
  <c r="F400" i="8"/>
  <c r="E400" i="8"/>
  <c r="G400" i="8" s="1"/>
  <c r="D400" i="8"/>
  <c r="C400" i="8"/>
  <c r="B400" i="8"/>
  <c r="V399" i="8"/>
  <c r="T399" i="8"/>
  <c r="S399" i="8"/>
  <c r="U399" i="8" s="1"/>
  <c r="R399" i="8"/>
  <c r="O399" i="8"/>
  <c r="Q399" i="8" s="1"/>
  <c r="N399" i="8"/>
  <c r="P399" i="8" s="1"/>
  <c r="M399" i="8"/>
  <c r="K399" i="8"/>
  <c r="J399" i="8"/>
  <c r="L399" i="8" s="1"/>
  <c r="I399" i="8"/>
  <c r="H399" i="8"/>
  <c r="G399" i="8"/>
  <c r="B399" i="8" s="1"/>
  <c r="F399" i="8"/>
  <c r="E399" i="8"/>
  <c r="D399" i="8"/>
  <c r="C399" i="8"/>
  <c r="T398" i="8"/>
  <c r="V398" i="8" s="1"/>
  <c r="S398" i="8"/>
  <c r="U398" i="8" s="1"/>
  <c r="R398" i="8"/>
  <c r="P398" i="8"/>
  <c r="O398" i="8"/>
  <c r="Q398" i="8" s="1"/>
  <c r="N398" i="8"/>
  <c r="M398" i="8"/>
  <c r="L398" i="8"/>
  <c r="K398" i="8"/>
  <c r="J398" i="8"/>
  <c r="I398" i="8"/>
  <c r="H398" i="8"/>
  <c r="G398" i="8"/>
  <c r="E398" i="8"/>
  <c r="D398" i="8"/>
  <c r="F398" i="8" s="1"/>
  <c r="C398" i="8"/>
  <c r="U397" i="8"/>
  <c r="T397" i="8"/>
  <c r="V397" i="8" s="1"/>
  <c r="S397" i="8"/>
  <c r="R397" i="8"/>
  <c r="Q397" i="8"/>
  <c r="P397" i="8"/>
  <c r="O397" i="8"/>
  <c r="N397" i="8"/>
  <c r="M397" i="8"/>
  <c r="L397" i="8"/>
  <c r="J397" i="8"/>
  <c r="I397" i="8"/>
  <c r="K397" i="8" s="1"/>
  <c r="H397" i="8"/>
  <c r="E397" i="8"/>
  <c r="D397" i="8"/>
  <c r="F397" i="8" s="1"/>
  <c r="C397" i="8"/>
  <c r="V396" i="8"/>
  <c r="U396" i="8"/>
  <c r="T396" i="8"/>
  <c r="S396" i="8"/>
  <c r="R396" i="8"/>
  <c r="Q396" i="8"/>
  <c r="O396" i="8"/>
  <c r="N396" i="8"/>
  <c r="P396" i="8" s="1"/>
  <c r="M396" i="8"/>
  <c r="J396" i="8"/>
  <c r="L396" i="8" s="1"/>
  <c r="I396" i="8"/>
  <c r="K396" i="8" s="1"/>
  <c r="H396" i="8"/>
  <c r="F396" i="8"/>
  <c r="E396" i="8"/>
  <c r="G396" i="8" s="1"/>
  <c r="D396" i="8"/>
  <c r="C396" i="8"/>
  <c r="B396" i="8"/>
  <c r="V395" i="8"/>
  <c r="T395" i="8"/>
  <c r="S395" i="8"/>
  <c r="U395" i="8" s="1"/>
  <c r="R395" i="8"/>
  <c r="O395" i="8"/>
  <c r="Q395" i="8" s="1"/>
  <c r="N395" i="8"/>
  <c r="P395" i="8" s="1"/>
  <c r="M395" i="8"/>
  <c r="K395" i="8"/>
  <c r="J395" i="8"/>
  <c r="L395" i="8" s="1"/>
  <c r="I395" i="8"/>
  <c r="H395" i="8"/>
  <c r="G395" i="8"/>
  <c r="B395" i="8" s="1"/>
  <c r="F395" i="8"/>
  <c r="E395" i="8"/>
  <c r="D395" i="8"/>
  <c r="C395" i="8"/>
  <c r="T394" i="8"/>
  <c r="V394" i="8" s="1"/>
  <c r="S394" i="8"/>
  <c r="U394" i="8" s="1"/>
  <c r="R394" i="8"/>
  <c r="P394" i="8"/>
  <c r="O394" i="8"/>
  <c r="Q394" i="8" s="1"/>
  <c r="N394" i="8"/>
  <c r="M394" i="8"/>
  <c r="L394" i="8"/>
  <c r="K394" i="8"/>
  <c r="J394" i="8"/>
  <c r="I394" i="8"/>
  <c r="H394" i="8"/>
  <c r="G394" i="8"/>
  <c r="E394" i="8"/>
  <c r="B394" i="8" s="1"/>
  <c r="D394" i="8"/>
  <c r="F394" i="8" s="1"/>
  <c r="C394" i="8"/>
  <c r="U393" i="8"/>
  <c r="T393" i="8"/>
  <c r="V393" i="8" s="1"/>
  <c r="S393" i="8"/>
  <c r="R393" i="8"/>
  <c r="Q393" i="8"/>
  <c r="P393" i="8"/>
  <c r="O393" i="8"/>
  <c r="N393" i="8"/>
  <c r="M393" i="8"/>
  <c r="L393" i="8"/>
  <c r="J393" i="8"/>
  <c r="I393" i="8"/>
  <c r="K393" i="8" s="1"/>
  <c r="H393" i="8"/>
  <c r="E393" i="8"/>
  <c r="D393" i="8"/>
  <c r="F393" i="8" s="1"/>
  <c r="C393" i="8"/>
  <c r="V392" i="8"/>
  <c r="U392" i="8"/>
  <c r="T392" i="8"/>
  <c r="S392" i="8"/>
  <c r="R392" i="8"/>
  <c r="Q392" i="8"/>
  <c r="O392" i="8"/>
  <c r="N392" i="8"/>
  <c r="P392" i="8" s="1"/>
  <c r="M392" i="8"/>
  <c r="J392" i="8"/>
  <c r="L392" i="8" s="1"/>
  <c r="I392" i="8"/>
  <c r="K392" i="8" s="1"/>
  <c r="H392" i="8"/>
  <c r="F392" i="8"/>
  <c r="E392" i="8"/>
  <c r="G392" i="8" s="1"/>
  <c r="B392" i="8" s="1"/>
  <c r="D392" i="8"/>
  <c r="C392" i="8"/>
  <c r="V391" i="8"/>
  <c r="T391" i="8"/>
  <c r="S391" i="8"/>
  <c r="U391" i="8" s="1"/>
  <c r="R391" i="8"/>
  <c r="O391" i="8"/>
  <c r="Q391" i="8" s="1"/>
  <c r="N391" i="8"/>
  <c r="P391" i="8" s="1"/>
  <c r="M391" i="8"/>
  <c r="K391" i="8"/>
  <c r="J391" i="8"/>
  <c r="L391" i="8" s="1"/>
  <c r="I391" i="8"/>
  <c r="H391" i="8"/>
  <c r="G391" i="8"/>
  <c r="F391" i="8"/>
  <c r="E391" i="8"/>
  <c r="D391" i="8"/>
  <c r="C391" i="8"/>
  <c r="T390" i="8"/>
  <c r="V390" i="8" s="1"/>
  <c r="S390" i="8"/>
  <c r="U390" i="8" s="1"/>
  <c r="R390" i="8"/>
  <c r="P390" i="8"/>
  <c r="O390" i="8"/>
  <c r="Q390" i="8" s="1"/>
  <c r="N390" i="8"/>
  <c r="M390" i="8"/>
  <c r="L390" i="8"/>
  <c r="K390" i="8"/>
  <c r="J390" i="8"/>
  <c r="I390" i="8"/>
  <c r="H390" i="8"/>
  <c r="G390" i="8"/>
  <c r="E390" i="8"/>
  <c r="B390" i="8" s="1"/>
  <c r="D390" i="8"/>
  <c r="F390" i="8" s="1"/>
  <c r="C390" i="8"/>
  <c r="U389" i="8"/>
  <c r="T389" i="8"/>
  <c r="V389" i="8" s="1"/>
  <c r="S389" i="8"/>
  <c r="R389" i="8"/>
  <c r="Q389" i="8"/>
  <c r="P389" i="8"/>
  <c r="O389" i="8"/>
  <c r="N389" i="8"/>
  <c r="M389" i="8"/>
  <c r="L389" i="8"/>
  <c r="J389" i="8"/>
  <c r="I389" i="8"/>
  <c r="K389" i="8" s="1"/>
  <c r="H389" i="8"/>
  <c r="E389" i="8"/>
  <c r="D389" i="8"/>
  <c r="F389" i="8" s="1"/>
  <c r="C389" i="8"/>
  <c r="V388" i="8"/>
  <c r="U388" i="8"/>
  <c r="T388" i="8"/>
  <c r="S388" i="8"/>
  <c r="R388" i="8"/>
  <c r="Q388" i="8"/>
  <c r="O388" i="8"/>
  <c r="N388" i="8"/>
  <c r="P388" i="8" s="1"/>
  <c r="M388" i="8"/>
  <c r="J388" i="8"/>
  <c r="L388" i="8" s="1"/>
  <c r="I388" i="8"/>
  <c r="K388" i="8" s="1"/>
  <c r="H388" i="8"/>
  <c r="F388" i="8"/>
  <c r="E388" i="8"/>
  <c r="G388" i="8" s="1"/>
  <c r="B388" i="8" s="1"/>
  <c r="D388" i="8"/>
  <c r="C388" i="8"/>
  <c r="V387" i="8"/>
  <c r="T387" i="8"/>
  <c r="S387" i="8"/>
  <c r="U387" i="8" s="1"/>
  <c r="R387" i="8"/>
  <c r="O387" i="8"/>
  <c r="Q387" i="8" s="1"/>
  <c r="N387" i="8"/>
  <c r="P387" i="8" s="1"/>
  <c r="M387" i="8"/>
  <c r="K387" i="8"/>
  <c r="J387" i="8"/>
  <c r="L387" i="8" s="1"/>
  <c r="I387" i="8"/>
  <c r="H387" i="8"/>
  <c r="G387" i="8"/>
  <c r="F387" i="8"/>
  <c r="E387" i="8"/>
  <c r="D387" i="8"/>
  <c r="C387" i="8"/>
  <c r="T386" i="8"/>
  <c r="V386" i="8" s="1"/>
  <c r="S386" i="8"/>
  <c r="U386" i="8" s="1"/>
  <c r="R386" i="8"/>
  <c r="P386" i="8"/>
  <c r="O386" i="8"/>
  <c r="Q386" i="8" s="1"/>
  <c r="N386" i="8"/>
  <c r="M386" i="8"/>
  <c r="L386" i="8"/>
  <c r="K386" i="8"/>
  <c r="J386" i="8"/>
  <c r="I386" i="8"/>
  <c r="H386" i="8"/>
  <c r="G386" i="8"/>
  <c r="E386" i="8"/>
  <c r="D386" i="8"/>
  <c r="F386" i="8" s="1"/>
  <c r="C386" i="8"/>
  <c r="U385" i="8"/>
  <c r="T385" i="8"/>
  <c r="V385" i="8" s="1"/>
  <c r="S385" i="8"/>
  <c r="R385" i="8"/>
  <c r="Q385" i="8"/>
  <c r="P385" i="8"/>
  <c r="O385" i="8"/>
  <c r="N385" i="8"/>
  <c r="M385" i="8"/>
  <c r="L385" i="8"/>
  <c r="J385" i="8"/>
  <c r="I385" i="8"/>
  <c r="K385" i="8" s="1"/>
  <c r="H385" i="8"/>
  <c r="E385" i="8"/>
  <c r="D385" i="8"/>
  <c r="F385" i="8" s="1"/>
  <c r="C385" i="8"/>
  <c r="V384" i="8"/>
  <c r="U384" i="8"/>
  <c r="T384" i="8"/>
  <c r="S384" i="8"/>
  <c r="R384" i="8"/>
  <c r="Q384" i="8"/>
  <c r="O384" i="8"/>
  <c r="N384" i="8"/>
  <c r="P384" i="8" s="1"/>
  <c r="M384" i="8"/>
  <c r="J384" i="8"/>
  <c r="L384" i="8" s="1"/>
  <c r="I384" i="8"/>
  <c r="K384" i="8" s="1"/>
  <c r="H384" i="8"/>
  <c r="F384" i="8"/>
  <c r="E384" i="8"/>
  <c r="G384" i="8" s="1"/>
  <c r="D384" i="8"/>
  <c r="C384" i="8"/>
  <c r="B384" i="8"/>
  <c r="V383" i="8"/>
  <c r="T383" i="8"/>
  <c r="S383" i="8"/>
  <c r="U383" i="8" s="1"/>
  <c r="R383" i="8"/>
  <c r="O383" i="8"/>
  <c r="Q383" i="8" s="1"/>
  <c r="N383" i="8"/>
  <c r="P383" i="8" s="1"/>
  <c r="M383" i="8"/>
  <c r="K383" i="8"/>
  <c r="J383" i="8"/>
  <c r="L383" i="8" s="1"/>
  <c r="I383" i="8"/>
  <c r="H383" i="8"/>
  <c r="G383" i="8"/>
  <c r="B383" i="8" s="1"/>
  <c r="F383" i="8"/>
  <c r="E383" i="8"/>
  <c r="D383" i="8"/>
  <c r="C383" i="8"/>
  <c r="T382" i="8"/>
  <c r="V382" i="8" s="1"/>
  <c r="S382" i="8"/>
  <c r="U382" i="8" s="1"/>
  <c r="R382" i="8"/>
  <c r="P382" i="8"/>
  <c r="O382" i="8"/>
  <c r="Q382" i="8" s="1"/>
  <c r="N382" i="8"/>
  <c r="M382" i="8"/>
  <c r="L382" i="8"/>
  <c r="K382" i="8"/>
  <c r="J382" i="8"/>
  <c r="I382" i="8"/>
  <c r="H382" i="8"/>
  <c r="G382" i="8"/>
  <c r="E382" i="8"/>
  <c r="D382" i="8"/>
  <c r="F382" i="8" s="1"/>
  <c r="C382" i="8"/>
  <c r="U381" i="8"/>
  <c r="T381" i="8"/>
  <c r="V381" i="8" s="1"/>
  <c r="S381" i="8"/>
  <c r="R381" i="8"/>
  <c r="Q381" i="8"/>
  <c r="P381" i="8"/>
  <c r="O381" i="8"/>
  <c r="N381" i="8"/>
  <c r="M381" i="8"/>
  <c r="L381" i="8"/>
  <c r="J381" i="8"/>
  <c r="I381" i="8"/>
  <c r="K381" i="8" s="1"/>
  <c r="H381" i="8"/>
  <c r="E381" i="8"/>
  <c r="D381" i="8"/>
  <c r="F381" i="8" s="1"/>
  <c r="C381" i="8"/>
  <c r="V380" i="8"/>
  <c r="U380" i="8"/>
  <c r="T380" i="8"/>
  <c r="S380" i="8"/>
  <c r="R380" i="8"/>
  <c r="Q380" i="8"/>
  <c r="O380" i="8"/>
  <c r="N380" i="8"/>
  <c r="P380" i="8" s="1"/>
  <c r="M380" i="8"/>
  <c r="J380" i="8"/>
  <c r="L380" i="8" s="1"/>
  <c r="I380" i="8"/>
  <c r="K380" i="8" s="1"/>
  <c r="H380" i="8"/>
  <c r="F380" i="8"/>
  <c r="E380" i="8"/>
  <c r="G380" i="8" s="1"/>
  <c r="D380" i="8"/>
  <c r="C380" i="8"/>
  <c r="B380" i="8"/>
  <c r="V379" i="8"/>
  <c r="T379" i="8"/>
  <c r="S379" i="8"/>
  <c r="U379" i="8" s="1"/>
  <c r="R379" i="8"/>
  <c r="O379" i="8"/>
  <c r="Q379" i="8" s="1"/>
  <c r="N379" i="8"/>
  <c r="P379" i="8" s="1"/>
  <c r="M379" i="8"/>
  <c r="K379" i="8"/>
  <c r="J379" i="8"/>
  <c r="L379" i="8" s="1"/>
  <c r="I379" i="8"/>
  <c r="H379" i="8"/>
  <c r="G379" i="8"/>
  <c r="B379" i="8" s="1"/>
  <c r="F379" i="8"/>
  <c r="E379" i="8"/>
  <c r="D379" i="8"/>
  <c r="C379" i="8"/>
  <c r="T378" i="8"/>
  <c r="V378" i="8" s="1"/>
  <c r="S378" i="8"/>
  <c r="U378" i="8" s="1"/>
  <c r="R378" i="8"/>
  <c r="P378" i="8"/>
  <c r="O378" i="8"/>
  <c r="Q378" i="8" s="1"/>
  <c r="N378" i="8"/>
  <c r="M378" i="8"/>
  <c r="L378" i="8"/>
  <c r="K378" i="8"/>
  <c r="J378" i="8"/>
  <c r="I378" i="8"/>
  <c r="H378" i="8"/>
  <c r="G378" i="8"/>
  <c r="E378" i="8"/>
  <c r="B378" i="8" s="1"/>
  <c r="D378" i="8"/>
  <c r="F378" i="8" s="1"/>
  <c r="C378" i="8"/>
  <c r="U377" i="8"/>
  <c r="T377" i="8"/>
  <c r="V377" i="8" s="1"/>
  <c r="S377" i="8"/>
  <c r="R377" i="8"/>
  <c r="Q377" i="8"/>
  <c r="P377" i="8"/>
  <c r="O377" i="8"/>
  <c r="N377" i="8"/>
  <c r="M377" i="8"/>
  <c r="L377" i="8"/>
  <c r="J377" i="8"/>
  <c r="I377" i="8"/>
  <c r="K377" i="8" s="1"/>
  <c r="H377" i="8"/>
  <c r="E377" i="8"/>
  <c r="D377" i="8"/>
  <c r="F377" i="8" s="1"/>
  <c r="C377" i="8"/>
  <c r="V376" i="8"/>
  <c r="U376" i="8"/>
  <c r="T376" i="8"/>
  <c r="S376" i="8"/>
  <c r="R376" i="8"/>
  <c r="Q376" i="8"/>
  <c r="O376" i="8"/>
  <c r="N376" i="8"/>
  <c r="P376" i="8" s="1"/>
  <c r="M376" i="8"/>
  <c r="J376" i="8"/>
  <c r="L376" i="8" s="1"/>
  <c r="I376" i="8"/>
  <c r="K376" i="8" s="1"/>
  <c r="H376" i="8"/>
  <c r="F376" i="8"/>
  <c r="E376" i="8"/>
  <c r="G376" i="8" s="1"/>
  <c r="B376" i="8" s="1"/>
  <c r="D376" i="8"/>
  <c r="C376" i="8"/>
  <c r="V375" i="8"/>
  <c r="T375" i="8"/>
  <c r="S375" i="8"/>
  <c r="U375" i="8" s="1"/>
  <c r="R375" i="8"/>
  <c r="O375" i="8"/>
  <c r="Q375" i="8" s="1"/>
  <c r="N375" i="8"/>
  <c r="P375" i="8" s="1"/>
  <c r="M375" i="8"/>
  <c r="K375" i="8"/>
  <c r="J375" i="8"/>
  <c r="L375" i="8" s="1"/>
  <c r="I375" i="8"/>
  <c r="H375" i="8"/>
  <c r="G375" i="8"/>
  <c r="F375" i="8"/>
  <c r="E375" i="8"/>
  <c r="D375" i="8"/>
  <c r="C375" i="8"/>
  <c r="T374" i="8"/>
  <c r="V374" i="8" s="1"/>
  <c r="S374" i="8"/>
  <c r="U374" i="8" s="1"/>
  <c r="R374" i="8"/>
  <c r="P374" i="8"/>
  <c r="O374" i="8"/>
  <c r="Q374" i="8" s="1"/>
  <c r="N374" i="8"/>
  <c r="M374" i="8"/>
  <c r="L374" i="8"/>
  <c r="K374" i="8"/>
  <c r="J374" i="8"/>
  <c r="I374" i="8"/>
  <c r="H374" i="8"/>
  <c r="G374" i="8"/>
  <c r="E374" i="8"/>
  <c r="B374" i="8" s="1"/>
  <c r="D374" i="8"/>
  <c r="F374" i="8" s="1"/>
  <c r="C374" i="8"/>
  <c r="U373" i="8"/>
  <c r="T373" i="8"/>
  <c r="V373" i="8" s="1"/>
  <c r="S373" i="8"/>
  <c r="R373" i="8"/>
  <c r="Q373" i="8"/>
  <c r="P373" i="8"/>
  <c r="O373" i="8"/>
  <c r="N373" i="8"/>
  <c r="M373" i="8"/>
  <c r="L373" i="8"/>
  <c r="J373" i="8"/>
  <c r="I373" i="8"/>
  <c r="K373" i="8" s="1"/>
  <c r="H373" i="8"/>
  <c r="E373" i="8"/>
  <c r="D373" i="8"/>
  <c r="F373" i="8" s="1"/>
  <c r="C373" i="8"/>
  <c r="V372" i="8"/>
  <c r="U372" i="8"/>
  <c r="T372" i="8"/>
  <c r="S372" i="8"/>
  <c r="R372" i="8"/>
  <c r="Q372" i="8"/>
  <c r="O372" i="8"/>
  <c r="N372" i="8"/>
  <c r="P372" i="8" s="1"/>
  <c r="M372" i="8"/>
  <c r="J372" i="8"/>
  <c r="L372" i="8" s="1"/>
  <c r="I372" i="8"/>
  <c r="K372" i="8" s="1"/>
  <c r="H372" i="8"/>
  <c r="F372" i="8"/>
  <c r="E372" i="8"/>
  <c r="G372" i="8" s="1"/>
  <c r="D372" i="8"/>
  <c r="C372" i="8"/>
  <c r="B372" i="8"/>
  <c r="V371" i="8"/>
  <c r="T371" i="8"/>
  <c r="S371" i="8"/>
  <c r="U371" i="8" s="1"/>
  <c r="R371" i="8"/>
  <c r="O371" i="8"/>
  <c r="Q371" i="8" s="1"/>
  <c r="N371" i="8"/>
  <c r="P371" i="8" s="1"/>
  <c r="M371" i="8"/>
  <c r="K371" i="8"/>
  <c r="J371" i="8"/>
  <c r="L371" i="8" s="1"/>
  <c r="I371" i="8"/>
  <c r="H371" i="8"/>
  <c r="G371" i="8"/>
  <c r="F371" i="8"/>
  <c r="E371" i="8"/>
  <c r="D371" i="8"/>
  <c r="C371" i="8"/>
  <c r="T370" i="8"/>
  <c r="V370" i="8" s="1"/>
  <c r="S370" i="8"/>
  <c r="U370" i="8" s="1"/>
  <c r="R370" i="8"/>
  <c r="P370" i="8"/>
  <c r="O370" i="8"/>
  <c r="Q370" i="8" s="1"/>
  <c r="N370" i="8"/>
  <c r="M370" i="8"/>
  <c r="L370" i="8"/>
  <c r="K370" i="8"/>
  <c r="J370" i="8"/>
  <c r="I370" i="8"/>
  <c r="H370" i="8"/>
  <c r="G370" i="8"/>
  <c r="E370" i="8"/>
  <c r="D370" i="8"/>
  <c r="F370" i="8" s="1"/>
  <c r="C370" i="8"/>
  <c r="U369" i="8"/>
  <c r="T369" i="8"/>
  <c r="V369" i="8" s="1"/>
  <c r="S369" i="8"/>
  <c r="R369" i="8"/>
  <c r="Q369" i="8"/>
  <c r="P369" i="8"/>
  <c r="O369" i="8"/>
  <c r="N369" i="8"/>
  <c r="M369" i="8"/>
  <c r="L369" i="8"/>
  <c r="J369" i="8"/>
  <c r="I369" i="8"/>
  <c r="K369" i="8" s="1"/>
  <c r="H369" i="8"/>
  <c r="E369" i="8"/>
  <c r="D369" i="8"/>
  <c r="F369" i="8" s="1"/>
  <c r="C369" i="8"/>
  <c r="V368" i="8"/>
  <c r="U368" i="8"/>
  <c r="T368" i="8"/>
  <c r="S368" i="8"/>
  <c r="R368" i="8"/>
  <c r="Q368" i="8"/>
  <c r="O368" i="8"/>
  <c r="N368" i="8"/>
  <c r="P368" i="8" s="1"/>
  <c r="M368" i="8"/>
  <c r="J368" i="8"/>
  <c r="L368" i="8" s="1"/>
  <c r="I368" i="8"/>
  <c r="K368" i="8" s="1"/>
  <c r="H368" i="8"/>
  <c r="F368" i="8"/>
  <c r="E368" i="8"/>
  <c r="G368" i="8" s="1"/>
  <c r="D368" i="8"/>
  <c r="C368" i="8"/>
  <c r="B368" i="8"/>
  <c r="V367" i="8"/>
  <c r="T367" i="8"/>
  <c r="S367" i="8"/>
  <c r="U367" i="8" s="1"/>
  <c r="R367" i="8"/>
  <c r="O367" i="8"/>
  <c r="Q367" i="8" s="1"/>
  <c r="N367" i="8"/>
  <c r="P367" i="8" s="1"/>
  <c r="M367" i="8"/>
  <c r="K367" i="8"/>
  <c r="J367" i="8"/>
  <c r="L367" i="8" s="1"/>
  <c r="I367" i="8"/>
  <c r="H367" i="8"/>
  <c r="G367" i="8"/>
  <c r="B367" i="8" s="1"/>
  <c r="F367" i="8"/>
  <c r="E367" i="8"/>
  <c r="D367" i="8"/>
  <c r="C367" i="8"/>
  <c r="T366" i="8"/>
  <c r="V366" i="8" s="1"/>
  <c r="S366" i="8"/>
  <c r="U366" i="8" s="1"/>
  <c r="R366" i="8"/>
  <c r="P366" i="8"/>
  <c r="O366" i="8"/>
  <c r="Q366" i="8" s="1"/>
  <c r="N366" i="8"/>
  <c r="M366" i="8"/>
  <c r="L366" i="8"/>
  <c r="K366" i="8"/>
  <c r="J366" i="8"/>
  <c r="I366" i="8"/>
  <c r="H366" i="8"/>
  <c r="G366" i="8"/>
  <c r="E366" i="8"/>
  <c r="D366" i="8"/>
  <c r="F366" i="8" s="1"/>
  <c r="C366" i="8"/>
  <c r="U365" i="8"/>
  <c r="T365" i="8"/>
  <c r="V365" i="8" s="1"/>
  <c r="S365" i="8"/>
  <c r="R365" i="8"/>
  <c r="Q365" i="8"/>
  <c r="P365" i="8"/>
  <c r="O365" i="8"/>
  <c r="N365" i="8"/>
  <c r="M365" i="8"/>
  <c r="L365" i="8"/>
  <c r="J365" i="8"/>
  <c r="I365" i="8"/>
  <c r="K365" i="8" s="1"/>
  <c r="H365" i="8"/>
  <c r="E365" i="8"/>
  <c r="D365" i="8"/>
  <c r="F365" i="8" s="1"/>
  <c r="C365" i="8"/>
  <c r="V364" i="8"/>
  <c r="U364" i="8"/>
  <c r="T364" i="8"/>
  <c r="S364" i="8"/>
  <c r="R364" i="8"/>
  <c r="Q364" i="8"/>
  <c r="O364" i="8"/>
  <c r="N364" i="8"/>
  <c r="P364" i="8" s="1"/>
  <c r="M364" i="8"/>
  <c r="J364" i="8"/>
  <c r="L364" i="8" s="1"/>
  <c r="I364" i="8"/>
  <c r="K364" i="8" s="1"/>
  <c r="H364" i="8"/>
  <c r="F364" i="8"/>
  <c r="E364" i="8"/>
  <c r="G364" i="8" s="1"/>
  <c r="D364" i="8"/>
  <c r="C364" i="8"/>
  <c r="B364" i="8"/>
  <c r="V363" i="8"/>
  <c r="T363" i="8"/>
  <c r="S363" i="8"/>
  <c r="U363" i="8" s="1"/>
  <c r="R363" i="8"/>
  <c r="O363" i="8"/>
  <c r="Q363" i="8" s="1"/>
  <c r="N363" i="8"/>
  <c r="P363" i="8" s="1"/>
  <c r="M363" i="8"/>
  <c r="K363" i="8"/>
  <c r="J363" i="8"/>
  <c r="L363" i="8" s="1"/>
  <c r="I363" i="8"/>
  <c r="H363" i="8"/>
  <c r="G363" i="8"/>
  <c r="B363" i="8" s="1"/>
  <c r="F363" i="8"/>
  <c r="E363" i="8"/>
  <c r="D363" i="8"/>
  <c r="C363" i="8"/>
  <c r="T362" i="8"/>
  <c r="V362" i="8" s="1"/>
  <c r="S362" i="8"/>
  <c r="U362" i="8" s="1"/>
  <c r="R362" i="8"/>
  <c r="P362" i="8"/>
  <c r="O362" i="8"/>
  <c r="Q362" i="8" s="1"/>
  <c r="N362" i="8"/>
  <c r="M362" i="8"/>
  <c r="L362" i="8"/>
  <c r="K362" i="8"/>
  <c r="J362" i="8"/>
  <c r="I362" i="8"/>
  <c r="H362" i="8"/>
  <c r="G362" i="8"/>
  <c r="E362" i="8"/>
  <c r="B362" i="8" s="1"/>
  <c r="D362" i="8"/>
  <c r="F362" i="8" s="1"/>
  <c r="C362" i="8"/>
  <c r="U361" i="8"/>
  <c r="T361" i="8"/>
  <c r="V361" i="8" s="1"/>
  <c r="S361" i="8"/>
  <c r="R361" i="8"/>
  <c r="Q361" i="8"/>
  <c r="P361" i="8"/>
  <c r="O361" i="8"/>
  <c r="N361" i="8"/>
  <c r="M361" i="8"/>
  <c r="L361" i="8"/>
  <c r="J361" i="8"/>
  <c r="I361" i="8"/>
  <c r="K361" i="8" s="1"/>
  <c r="H361" i="8"/>
  <c r="E361" i="8"/>
  <c r="D361" i="8"/>
  <c r="F361" i="8" s="1"/>
  <c r="C361" i="8"/>
  <c r="V360" i="8"/>
  <c r="U360" i="8"/>
  <c r="T360" i="8"/>
  <c r="S360" i="8"/>
  <c r="R360" i="8"/>
  <c r="Q360" i="8"/>
  <c r="O360" i="8"/>
  <c r="N360" i="8"/>
  <c r="P360" i="8" s="1"/>
  <c r="M360" i="8"/>
  <c r="J360" i="8"/>
  <c r="L360" i="8" s="1"/>
  <c r="I360" i="8"/>
  <c r="K360" i="8" s="1"/>
  <c r="H360" i="8"/>
  <c r="F360" i="8"/>
  <c r="E360" i="8"/>
  <c r="G360" i="8" s="1"/>
  <c r="D360" i="8"/>
  <c r="C360" i="8"/>
  <c r="B360" i="8"/>
  <c r="V359" i="8"/>
  <c r="T359" i="8"/>
  <c r="S359" i="8"/>
  <c r="U359" i="8" s="1"/>
  <c r="R359" i="8"/>
  <c r="O359" i="8"/>
  <c r="Q359" i="8" s="1"/>
  <c r="N359" i="8"/>
  <c r="P359" i="8" s="1"/>
  <c r="M359" i="8"/>
  <c r="K359" i="8"/>
  <c r="J359" i="8"/>
  <c r="L359" i="8" s="1"/>
  <c r="I359" i="8"/>
  <c r="H359" i="8"/>
  <c r="G359" i="8"/>
  <c r="B359" i="8" s="1"/>
  <c r="F359" i="8"/>
  <c r="E359" i="8"/>
  <c r="D359" i="8"/>
  <c r="C359" i="8"/>
  <c r="T358" i="8"/>
  <c r="V358" i="8" s="1"/>
  <c r="S358" i="8"/>
  <c r="U358" i="8" s="1"/>
  <c r="R358" i="8"/>
  <c r="P358" i="8"/>
  <c r="O358" i="8"/>
  <c r="Q358" i="8" s="1"/>
  <c r="N358" i="8"/>
  <c r="M358" i="8"/>
  <c r="L358" i="8"/>
  <c r="K358" i="8"/>
  <c r="J358" i="8"/>
  <c r="I358" i="8"/>
  <c r="H358" i="8"/>
  <c r="G358" i="8"/>
  <c r="E358" i="8"/>
  <c r="D358" i="8"/>
  <c r="F358" i="8" s="1"/>
  <c r="C358" i="8"/>
  <c r="U357" i="8"/>
  <c r="T357" i="8"/>
  <c r="V357" i="8" s="1"/>
  <c r="S357" i="8"/>
  <c r="R357" i="8"/>
  <c r="Q357" i="8"/>
  <c r="P357" i="8"/>
  <c r="O357" i="8"/>
  <c r="N357" i="8"/>
  <c r="M357" i="8"/>
  <c r="J357" i="8"/>
  <c r="L357" i="8" s="1"/>
  <c r="I357" i="8"/>
  <c r="K357" i="8" s="1"/>
  <c r="H357" i="8"/>
  <c r="E357" i="8"/>
  <c r="G357" i="8" s="1"/>
  <c r="D357" i="8"/>
  <c r="F357" i="8" s="1"/>
  <c r="C357" i="8"/>
  <c r="V356" i="8"/>
  <c r="U356" i="8"/>
  <c r="T356" i="8"/>
  <c r="S356" i="8"/>
  <c r="R356" i="8"/>
  <c r="Q356" i="8"/>
  <c r="O356" i="8"/>
  <c r="N356" i="8"/>
  <c r="P356" i="8" s="1"/>
  <c r="M356" i="8"/>
  <c r="K356" i="8"/>
  <c r="J356" i="8"/>
  <c r="L356" i="8" s="1"/>
  <c r="I356" i="8"/>
  <c r="H356" i="8"/>
  <c r="G356" i="8"/>
  <c r="B356" i="8" s="1"/>
  <c r="F356" i="8"/>
  <c r="E356" i="8"/>
  <c r="D356" i="8"/>
  <c r="C356" i="8"/>
  <c r="T355" i="8"/>
  <c r="V355" i="8" s="1"/>
  <c r="S355" i="8"/>
  <c r="U355" i="8" s="1"/>
  <c r="R355" i="8"/>
  <c r="O355" i="8"/>
  <c r="Q355" i="8" s="1"/>
  <c r="N355" i="8"/>
  <c r="P355" i="8" s="1"/>
  <c r="M355" i="8"/>
  <c r="K355" i="8"/>
  <c r="J355" i="8"/>
  <c r="L355" i="8" s="1"/>
  <c r="I355" i="8"/>
  <c r="H355" i="8"/>
  <c r="G355" i="8"/>
  <c r="F355" i="8"/>
  <c r="E355" i="8"/>
  <c r="D355" i="8"/>
  <c r="C355" i="8"/>
  <c r="T354" i="8"/>
  <c r="V354" i="8" s="1"/>
  <c r="S354" i="8"/>
  <c r="U354" i="8" s="1"/>
  <c r="R354" i="8"/>
  <c r="P354" i="8"/>
  <c r="O354" i="8"/>
  <c r="Q354" i="8" s="1"/>
  <c r="N354" i="8"/>
  <c r="M354" i="8"/>
  <c r="L354" i="8"/>
  <c r="K354" i="8"/>
  <c r="J354" i="8"/>
  <c r="I354" i="8"/>
  <c r="H354" i="8"/>
  <c r="G354" i="8"/>
  <c r="E354" i="8"/>
  <c r="D354" i="8"/>
  <c r="F354" i="8" s="1"/>
  <c r="C354" i="8"/>
  <c r="V353" i="8"/>
  <c r="U353" i="8"/>
  <c r="T353" i="8"/>
  <c r="S353" i="8"/>
  <c r="R353" i="8"/>
  <c r="Q353" i="8"/>
  <c r="O353" i="8"/>
  <c r="N353" i="8"/>
  <c r="P353" i="8" s="1"/>
  <c r="M353" i="8"/>
  <c r="L353" i="8"/>
  <c r="J353" i="8"/>
  <c r="I353" i="8"/>
  <c r="K353" i="8" s="1"/>
  <c r="H353" i="8"/>
  <c r="E353" i="8"/>
  <c r="G353" i="8" s="1"/>
  <c r="D353" i="8"/>
  <c r="F353" i="8" s="1"/>
  <c r="C353" i="8"/>
  <c r="B353" i="8"/>
  <c r="V352" i="8"/>
  <c r="U352" i="8"/>
  <c r="T352" i="8"/>
  <c r="S352" i="8"/>
  <c r="R352" i="8"/>
  <c r="Q352" i="8"/>
  <c r="O352" i="8"/>
  <c r="N352" i="8"/>
  <c r="P352" i="8" s="1"/>
  <c r="M352" i="8"/>
  <c r="K352" i="8"/>
  <c r="J352" i="8"/>
  <c r="L352" i="8" s="1"/>
  <c r="I352" i="8"/>
  <c r="H352" i="8"/>
  <c r="G352" i="8"/>
  <c r="B352" i="8" s="1"/>
  <c r="F352" i="8"/>
  <c r="E352" i="8"/>
  <c r="D352" i="8"/>
  <c r="C352" i="8"/>
  <c r="T351" i="8"/>
  <c r="V351" i="8" s="1"/>
  <c r="S351" i="8"/>
  <c r="U351" i="8" s="1"/>
  <c r="R351" i="8"/>
  <c r="O351" i="8"/>
  <c r="Q351" i="8" s="1"/>
  <c r="N351" i="8"/>
  <c r="P351" i="8" s="1"/>
  <c r="M351" i="8"/>
  <c r="K351" i="8"/>
  <c r="J351" i="8"/>
  <c r="L351" i="8" s="1"/>
  <c r="B351" i="8" s="1"/>
  <c r="I351" i="8"/>
  <c r="H351" i="8"/>
  <c r="G351" i="8"/>
  <c r="F351" i="8"/>
  <c r="E351" i="8"/>
  <c r="D351" i="8"/>
  <c r="C351" i="8"/>
  <c r="U350" i="8"/>
  <c r="T350" i="8"/>
  <c r="V350" i="8" s="1"/>
  <c r="S350" i="8"/>
  <c r="R350" i="8"/>
  <c r="Q350" i="8"/>
  <c r="P350" i="8"/>
  <c r="O350" i="8"/>
  <c r="N350" i="8"/>
  <c r="M350" i="8"/>
  <c r="L350" i="8"/>
  <c r="J350" i="8"/>
  <c r="I350" i="8"/>
  <c r="K350" i="8" s="1"/>
  <c r="H350" i="8"/>
  <c r="E350" i="8"/>
  <c r="D350" i="8"/>
  <c r="F350" i="8" s="1"/>
  <c r="C350" i="8"/>
  <c r="U349" i="8"/>
  <c r="T349" i="8"/>
  <c r="V349" i="8" s="1"/>
  <c r="S349" i="8"/>
  <c r="R349" i="8"/>
  <c r="Q349" i="8"/>
  <c r="P349" i="8"/>
  <c r="O349" i="8"/>
  <c r="N349" i="8"/>
  <c r="M349" i="8"/>
  <c r="J349" i="8"/>
  <c r="L349" i="8" s="1"/>
  <c r="I349" i="8"/>
  <c r="K349" i="8" s="1"/>
  <c r="H349" i="8"/>
  <c r="F349" i="8"/>
  <c r="E349" i="8"/>
  <c r="G349" i="8" s="1"/>
  <c r="D349" i="8"/>
  <c r="C349" i="8"/>
  <c r="V348" i="8"/>
  <c r="T348" i="8"/>
  <c r="S348" i="8"/>
  <c r="U348" i="8" s="1"/>
  <c r="R348" i="8"/>
  <c r="O348" i="8"/>
  <c r="Q348" i="8" s="1"/>
  <c r="N348" i="8"/>
  <c r="P348" i="8" s="1"/>
  <c r="M348" i="8"/>
  <c r="J348" i="8"/>
  <c r="L348" i="8" s="1"/>
  <c r="I348" i="8"/>
  <c r="K348" i="8" s="1"/>
  <c r="H348" i="8"/>
  <c r="F348" i="8"/>
  <c r="E348" i="8"/>
  <c r="G348" i="8" s="1"/>
  <c r="B348" i="8" s="1"/>
  <c r="D348" i="8"/>
  <c r="C348" i="8"/>
  <c r="T347" i="8"/>
  <c r="V347" i="8" s="1"/>
  <c r="S347" i="8"/>
  <c r="U347" i="8" s="1"/>
  <c r="R347" i="8"/>
  <c r="P347" i="8"/>
  <c r="O347" i="8"/>
  <c r="Q347" i="8" s="1"/>
  <c r="N347" i="8"/>
  <c r="M347" i="8"/>
  <c r="L347" i="8"/>
  <c r="K347" i="8"/>
  <c r="J347" i="8"/>
  <c r="I347" i="8"/>
  <c r="H347" i="8"/>
  <c r="G347" i="8"/>
  <c r="B347" i="8" s="1"/>
  <c r="E347" i="8"/>
  <c r="D347" i="8"/>
  <c r="F347" i="8" s="1"/>
  <c r="C347" i="8"/>
  <c r="U346" i="8"/>
  <c r="T346" i="8"/>
  <c r="V346" i="8" s="1"/>
  <c r="S346" i="8"/>
  <c r="R346" i="8"/>
  <c r="Q346" i="8"/>
  <c r="P346" i="8"/>
  <c r="O346" i="8"/>
  <c r="N346" i="8"/>
  <c r="M346" i="8"/>
  <c r="L346" i="8"/>
  <c r="J346" i="8"/>
  <c r="I346" i="8"/>
  <c r="K346" i="8" s="1"/>
  <c r="H346" i="8"/>
  <c r="G346" i="8"/>
  <c r="E346" i="8"/>
  <c r="D346" i="8"/>
  <c r="F346" i="8" s="1"/>
  <c r="C346" i="8"/>
  <c r="U345" i="8"/>
  <c r="T345" i="8"/>
  <c r="V345" i="8" s="1"/>
  <c r="S345" i="8"/>
  <c r="R345" i="8"/>
  <c r="Q345" i="8"/>
  <c r="P345" i="8"/>
  <c r="O345" i="8"/>
  <c r="N345" i="8"/>
  <c r="M345" i="8"/>
  <c r="L345" i="8"/>
  <c r="J345" i="8"/>
  <c r="I345" i="8"/>
  <c r="K345" i="8" s="1"/>
  <c r="H345" i="8"/>
  <c r="F345" i="8"/>
  <c r="E345" i="8"/>
  <c r="G345" i="8" s="1"/>
  <c r="D345" i="8"/>
  <c r="C345" i="8"/>
  <c r="B345" i="8"/>
  <c r="V344" i="8"/>
  <c r="T344" i="8"/>
  <c r="S344" i="8"/>
  <c r="U344" i="8" s="1"/>
  <c r="R344" i="8"/>
  <c r="Q344" i="8"/>
  <c r="O344" i="8"/>
  <c r="N344" i="8"/>
  <c r="P344" i="8" s="1"/>
  <c r="M344" i="8"/>
  <c r="J344" i="8"/>
  <c r="L344" i="8" s="1"/>
  <c r="I344" i="8"/>
  <c r="K344" i="8" s="1"/>
  <c r="H344" i="8"/>
  <c r="F344" i="8"/>
  <c r="E344" i="8"/>
  <c r="G344" i="8" s="1"/>
  <c r="D344" i="8"/>
  <c r="C344" i="8"/>
  <c r="V343" i="8"/>
  <c r="T343" i="8"/>
  <c r="S343" i="8"/>
  <c r="U343" i="8" s="1"/>
  <c r="R343" i="8"/>
  <c r="P343" i="8"/>
  <c r="O343" i="8"/>
  <c r="Q343" i="8" s="1"/>
  <c r="N343" i="8"/>
  <c r="M343" i="8"/>
  <c r="L343" i="8"/>
  <c r="B343" i="8" s="1"/>
  <c r="K343" i="8"/>
  <c r="J343" i="8"/>
  <c r="I343" i="8"/>
  <c r="H343" i="8"/>
  <c r="G343" i="8"/>
  <c r="E343" i="8"/>
  <c r="D343" i="8"/>
  <c r="F343" i="8" s="1"/>
  <c r="C343" i="8"/>
  <c r="T342" i="8"/>
  <c r="V342" i="8" s="1"/>
  <c r="S342" i="8"/>
  <c r="U342" i="8" s="1"/>
  <c r="R342" i="8"/>
  <c r="P342" i="8"/>
  <c r="O342" i="8"/>
  <c r="Q342" i="8" s="1"/>
  <c r="N342" i="8"/>
  <c r="M342" i="8"/>
  <c r="L342" i="8"/>
  <c r="K342" i="8"/>
  <c r="J342" i="8"/>
  <c r="I342" i="8"/>
  <c r="H342" i="8"/>
  <c r="E342" i="8"/>
  <c r="G342" i="8" s="1"/>
  <c r="D342" i="8"/>
  <c r="F342" i="8" s="1"/>
  <c r="C342" i="8"/>
  <c r="V341" i="8"/>
  <c r="U341" i="8"/>
  <c r="T341" i="8"/>
  <c r="S341" i="8"/>
  <c r="R341" i="8"/>
  <c r="Q341" i="8"/>
  <c r="O341" i="8"/>
  <c r="N341" i="8"/>
  <c r="P341" i="8" s="1"/>
  <c r="M341" i="8"/>
  <c r="J341" i="8"/>
  <c r="L341" i="8" s="1"/>
  <c r="I341" i="8"/>
  <c r="K341" i="8" s="1"/>
  <c r="H341" i="8"/>
  <c r="E341" i="8"/>
  <c r="G341" i="8" s="1"/>
  <c r="D341" i="8"/>
  <c r="F341" i="8" s="1"/>
  <c r="C341" i="8"/>
  <c r="V340" i="8"/>
  <c r="U340" i="8"/>
  <c r="T340" i="8"/>
  <c r="S340" i="8"/>
  <c r="R340" i="8"/>
  <c r="O340" i="8"/>
  <c r="Q340" i="8" s="1"/>
  <c r="N340" i="8"/>
  <c r="P340" i="8" s="1"/>
  <c r="M340" i="8"/>
  <c r="K340" i="8"/>
  <c r="J340" i="8"/>
  <c r="L340" i="8" s="1"/>
  <c r="I340" i="8"/>
  <c r="H340" i="8"/>
  <c r="G340" i="8"/>
  <c r="F340" i="8"/>
  <c r="E340" i="8"/>
  <c r="D340" i="8"/>
  <c r="C340" i="8"/>
  <c r="B340" i="8"/>
  <c r="T339" i="8"/>
  <c r="V339" i="8" s="1"/>
  <c r="S339" i="8"/>
  <c r="U339" i="8" s="1"/>
  <c r="R339" i="8"/>
  <c r="O339" i="8"/>
  <c r="Q339" i="8" s="1"/>
  <c r="N339" i="8"/>
  <c r="P339" i="8" s="1"/>
  <c r="M339" i="8"/>
  <c r="K339" i="8"/>
  <c r="J339" i="8"/>
  <c r="L339" i="8" s="1"/>
  <c r="I339" i="8"/>
  <c r="H339" i="8"/>
  <c r="G339" i="8"/>
  <c r="B339" i="8" s="1"/>
  <c r="F339" i="8"/>
  <c r="E339" i="8"/>
  <c r="D339" i="8"/>
  <c r="C339" i="8"/>
  <c r="T338" i="8"/>
  <c r="V338" i="8" s="1"/>
  <c r="S338" i="8"/>
  <c r="U338" i="8" s="1"/>
  <c r="R338" i="8"/>
  <c r="P338" i="8"/>
  <c r="O338" i="8"/>
  <c r="Q338" i="8" s="1"/>
  <c r="N338" i="8"/>
  <c r="M338" i="8"/>
  <c r="L338" i="8"/>
  <c r="K338" i="8"/>
  <c r="J338" i="8"/>
  <c r="I338" i="8"/>
  <c r="H338" i="8"/>
  <c r="G338" i="8"/>
  <c r="E338" i="8"/>
  <c r="D338" i="8"/>
  <c r="F338" i="8" s="1"/>
  <c r="C338" i="8"/>
  <c r="V337" i="8"/>
  <c r="U337" i="8"/>
  <c r="T337" i="8"/>
  <c r="S337" i="8"/>
  <c r="R337" i="8"/>
  <c r="Q337" i="8"/>
  <c r="O337" i="8"/>
  <c r="N337" i="8"/>
  <c r="P337" i="8" s="1"/>
  <c r="M337" i="8"/>
  <c r="L337" i="8"/>
  <c r="J337" i="8"/>
  <c r="I337" i="8"/>
  <c r="K337" i="8" s="1"/>
  <c r="H337" i="8"/>
  <c r="E337" i="8"/>
  <c r="G337" i="8" s="1"/>
  <c r="D337" i="8"/>
  <c r="F337" i="8" s="1"/>
  <c r="C337" i="8"/>
  <c r="B337" i="8"/>
  <c r="V336" i="8"/>
  <c r="U336" i="8"/>
  <c r="T336" i="8"/>
  <c r="S336" i="8"/>
  <c r="R336" i="8"/>
  <c r="Q336" i="8"/>
  <c r="O336" i="8"/>
  <c r="N336" i="8"/>
  <c r="P336" i="8" s="1"/>
  <c r="M336" i="8"/>
  <c r="K336" i="8"/>
  <c r="J336" i="8"/>
  <c r="L336" i="8" s="1"/>
  <c r="I336" i="8"/>
  <c r="H336" i="8"/>
  <c r="G336" i="8"/>
  <c r="F336" i="8"/>
  <c r="E336" i="8"/>
  <c r="B336" i="8" s="1"/>
  <c r="D336" i="8"/>
  <c r="C336" i="8"/>
  <c r="V335" i="8"/>
  <c r="T335" i="8"/>
  <c r="S335" i="8"/>
  <c r="U335" i="8" s="1"/>
  <c r="R335" i="8"/>
  <c r="O335" i="8"/>
  <c r="Q335" i="8" s="1"/>
  <c r="N335" i="8"/>
  <c r="P335" i="8" s="1"/>
  <c r="M335" i="8"/>
  <c r="K335" i="8"/>
  <c r="J335" i="8"/>
  <c r="L335" i="8" s="1"/>
  <c r="B335" i="8" s="1"/>
  <c r="I335" i="8"/>
  <c r="H335" i="8"/>
  <c r="G335" i="8"/>
  <c r="F335" i="8"/>
  <c r="E335" i="8"/>
  <c r="D335" i="8"/>
  <c r="C335" i="8"/>
  <c r="U334" i="8"/>
  <c r="T334" i="8"/>
  <c r="V334" i="8" s="1"/>
  <c r="S334" i="8"/>
  <c r="R334" i="8"/>
  <c r="Q334" i="8"/>
  <c r="P334" i="8"/>
  <c r="O334" i="8"/>
  <c r="N334" i="8"/>
  <c r="M334" i="8"/>
  <c r="L334" i="8"/>
  <c r="J334" i="8"/>
  <c r="I334" i="8"/>
  <c r="K334" i="8" s="1"/>
  <c r="H334" i="8"/>
  <c r="E334" i="8"/>
  <c r="D334" i="8"/>
  <c r="F334" i="8" s="1"/>
  <c r="C334" i="8"/>
  <c r="U333" i="8"/>
  <c r="T333" i="8"/>
  <c r="V333" i="8" s="1"/>
  <c r="S333" i="8"/>
  <c r="R333" i="8"/>
  <c r="Q333" i="8"/>
  <c r="P333" i="8"/>
  <c r="O333" i="8"/>
  <c r="N333" i="8"/>
  <c r="M333" i="8"/>
  <c r="J333" i="8"/>
  <c r="L333" i="8" s="1"/>
  <c r="I333" i="8"/>
  <c r="K333" i="8" s="1"/>
  <c r="H333" i="8"/>
  <c r="F333" i="8"/>
  <c r="E333" i="8"/>
  <c r="G333" i="8" s="1"/>
  <c r="D333" i="8"/>
  <c r="C333" i="8"/>
  <c r="V332" i="8"/>
  <c r="T332" i="8"/>
  <c r="S332" i="8"/>
  <c r="U332" i="8" s="1"/>
  <c r="R332" i="8"/>
  <c r="O332" i="8"/>
  <c r="Q332" i="8" s="1"/>
  <c r="N332" i="8"/>
  <c r="P332" i="8" s="1"/>
  <c r="M332" i="8"/>
  <c r="J332" i="8"/>
  <c r="L332" i="8" s="1"/>
  <c r="I332" i="8"/>
  <c r="K332" i="8" s="1"/>
  <c r="H332" i="8"/>
  <c r="F332" i="8"/>
  <c r="E332" i="8"/>
  <c r="G332" i="8" s="1"/>
  <c r="B332" i="8" s="1"/>
  <c r="D332" i="8"/>
  <c r="C332" i="8"/>
  <c r="T331" i="8"/>
  <c r="V331" i="8" s="1"/>
  <c r="S331" i="8"/>
  <c r="U331" i="8" s="1"/>
  <c r="R331" i="8"/>
  <c r="P331" i="8"/>
  <c r="O331" i="8"/>
  <c r="Q331" i="8" s="1"/>
  <c r="N331" i="8"/>
  <c r="M331" i="8"/>
  <c r="L331" i="8"/>
  <c r="K331" i="8"/>
  <c r="J331" i="8"/>
  <c r="I331" i="8"/>
  <c r="H331" i="8"/>
  <c r="G331" i="8"/>
  <c r="B331" i="8" s="1"/>
  <c r="E331" i="8"/>
  <c r="D331" i="8"/>
  <c r="F331" i="8" s="1"/>
  <c r="C331" i="8"/>
  <c r="T330" i="8"/>
  <c r="V330" i="8" s="1"/>
  <c r="S330" i="8"/>
  <c r="U330" i="8" s="1"/>
  <c r="R330" i="8"/>
  <c r="P330" i="8"/>
  <c r="O330" i="8"/>
  <c r="Q330" i="8" s="1"/>
  <c r="N330" i="8"/>
  <c r="M330" i="8"/>
  <c r="L330" i="8"/>
  <c r="J330" i="8"/>
  <c r="I330" i="8"/>
  <c r="K330" i="8" s="1"/>
  <c r="H330" i="8"/>
  <c r="G330" i="8"/>
  <c r="E330" i="8"/>
  <c r="D330" i="8"/>
  <c r="F330" i="8" s="1"/>
  <c r="C330" i="8"/>
  <c r="U329" i="8"/>
  <c r="T329" i="8"/>
  <c r="V329" i="8" s="1"/>
  <c r="S329" i="8"/>
  <c r="R329" i="8"/>
  <c r="Q329" i="8"/>
  <c r="P329" i="8"/>
  <c r="O329" i="8"/>
  <c r="N329" i="8"/>
  <c r="M329" i="8"/>
  <c r="L329" i="8"/>
  <c r="J329" i="8"/>
  <c r="I329" i="8"/>
  <c r="K329" i="8" s="1"/>
  <c r="H329" i="8"/>
  <c r="E329" i="8"/>
  <c r="G329" i="8" s="1"/>
  <c r="D329" i="8"/>
  <c r="F329" i="8" s="1"/>
  <c r="C329" i="8"/>
  <c r="B329" i="8"/>
  <c r="V328" i="8"/>
  <c r="T328" i="8"/>
  <c r="S328" i="8"/>
  <c r="U328" i="8" s="1"/>
  <c r="R328" i="8"/>
  <c r="Q328" i="8"/>
  <c r="O328" i="8"/>
  <c r="N328" i="8"/>
  <c r="P328" i="8" s="1"/>
  <c r="M328" i="8"/>
  <c r="J328" i="8"/>
  <c r="L328" i="8" s="1"/>
  <c r="I328" i="8"/>
  <c r="K328" i="8" s="1"/>
  <c r="H328" i="8"/>
  <c r="F328" i="8"/>
  <c r="E328" i="8"/>
  <c r="G328" i="8" s="1"/>
  <c r="D328" i="8"/>
  <c r="C328" i="8"/>
  <c r="V327" i="8"/>
  <c r="T327" i="8"/>
  <c r="S327" i="8"/>
  <c r="U327" i="8" s="1"/>
  <c r="R327" i="8"/>
  <c r="P327" i="8"/>
  <c r="O327" i="8"/>
  <c r="Q327" i="8" s="1"/>
  <c r="N327" i="8"/>
  <c r="M327" i="8"/>
  <c r="K327" i="8"/>
  <c r="J327" i="8"/>
  <c r="L327" i="8" s="1"/>
  <c r="B327" i="8" s="1"/>
  <c r="I327" i="8"/>
  <c r="H327" i="8"/>
  <c r="G327" i="8"/>
  <c r="E327" i="8"/>
  <c r="D327" i="8"/>
  <c r="F327" i="8" s="1"/>
  <c r="C327" i="8"/>
  <c r="T326" i="8"/>
  <c r="V326" i="8" s="1"/>
  <c r="S326" i="8"/>
  <c r="U326" i="8" s="1"/>
  <c r="R326" i="8"/>
  <c r="P326" i="8"/>
  <c r="O326" i="8"/>
  <c r="Q326" i="8" s="1"/>
  <c r="N326" i="8"/>
  <c r="M326" i="8"/>
  <c r="L326" i="8"/>
  <c r="K326" i="8"/>
  <c r="J326" i="8"/>
  <c r="I326" i="8"/>
  <c r="H326" i="8"/>
  <c r="E326" i="8"/>
  <c r="G326" i="8" s="1"/>
  <c r="D326" i="8"/>
  <c r="F326" i="8" s="1"/>
  <c r="C326" i="8"/>
  <c r="V325" i="8"/>
  <c r="U325" i="8"/>
  <c r="T325" i="8"/>
  <c r="S325" i="8"/>
  <c r="R325" i="8"/>
  <c r="Q325" i="8"/>
  <c r="O325" i="8"/>
  <c r="N325" i="8"/>
  <c r="P325" i="8" s="1"/>
  <c r="M325" i="8"/>
  <c r="J325" i="8"/>
  <c r="L325" i="8" s="1"/>
  <c r="I325" i="8"/>
  <c r="K325" i="8" s="1"/>
  <c r="H325" i="8"/>
  <c r="E325" i="8"/>
  <c r="G325" i="8" s="1"/>
  <c r="D325" i="8"/>
  <c r="F325" i="8" s="1"/>
  <c r="C325" i="8"/>
  <c r="V324" i="8"/>
  <c r="U324" i="8"/>
  <c r="T324" i="8"/>
  <c r="S324" i="8"/>
  <c r="R324" i="8"/>
  <c r="O324" i="8"/>
  <c r="Q324" i="8" s="1"/>
  <c r="N324" i="8"/>
  <c r="P324" i="8" s="1"/>
  <c r="M324" i="8"/>
  <c r="K324" i="8"/>
  <c r="J324" i="8"/>
  <c r="L324" i="8" s="1"/>
  <c r="I324" i="8"/>
  <c r="H324" i="8"/>
  <c r="G324" i="8"/>
  <c r="F324" i="8"/>
  <c r="E324" i="8"/>
  <c r="D324" i="8"/>
  <c r="C324" i="8"/>
  <c r="B324" i="8"/>
  <c r="T323" i="8"/>
  <c r="V323" i="8" s="1"/>
  <c r="S323" i="8"/>
  <c r="U323" i="8" s="1"/>
  <c r="R323" i="8"/>
  <c r="O323" i="8"/>
  <c r="Q323" i="8" s="1"/>
  <c r="N323" i="8"/>
  <c r="P323" i="8" s="1"/>
  <c r="M323" i="8"/>
  <c r="K323" i="8"/>
  <c r="J323" i="8"/>
  <c r="L323" i="8" s="1"/>
  <c r="I323" i="8"/>
  <c r="H323" i="8"/>
  <c r="G323" i="8"/>
  <c r="F323" i="8"/>
  <c r="E323" i="8"/>
  <c r="D323" i="8"/>
  <c r="C323" i="8"/>
  <c r="T322" i="8"/>
  <c r="V322" i="8" s="1"/>
  <c r="S322" i="8"/>
  <c r="U322" i="8" s="1"/>
  <c r="R322" i="8"/>
  <c r="P322" i="8"/>
  <c r="O322" i="8"/>
  <c r="Q322" i="8" s="1"/>
  <c r="N322" i="8"/>
  <c r="M322" i="8"/>
  <c r="L322" i="8"/>
  <c r="K322" i="8"/>
  <c r="J322" i="8"/>
  <c r="I322" i="8"/>
  <c r="H322" i="8"/>
  <c r="G322" i="8"/>
  <c r="E322" i="8"/>
  <c r="D322" i="8"/>
  <c r="F322" i="8" s="1"/>
  <c r="C322" i="8"/>
  <c r="V321" i="8"/>
  <c r="U321" i="8"/>
  <c r="T321" i="8"/>
  <c r="S321" i="8"/>
  <c r="R321" i="8"/>
  <c r="Q321" i="8"/>
  <c r="O321" i="8"/>
  <c r="N321" i="8"/>
  <c r="P321" i="8" s="1"/>
  <c r="M321" i="8"/>
  <c r="L321" i="8"/>
  <c r="J321" i="8"/>
  <c r="I321" i="8"/>
  <c r="K321" i="8" s="1"/>
  <c r="H321" i="8"/>
  <c r="E321" i="8"/>
  <c r="G321" i="8" s="1"/>
  <c r="D321" i="8"/>
  <c r="F321" i="8" s="1"/>
  <c r="C321" i="8"/>
  <c r="B321" i="8"/>
  <c r="V320" i="8"/>
  <c r="U320" i="8"/>
  <c r="T320" i="8"/>
  <c r="S320" i="8"/>
  <c r="R320" i="8"/>
  <c r="Q320" i="8"/>
  <c r="O320" i="8"/>
  <c r="N320" i="8"/>
  <c r="P320" i="8" s="1"/>
  <c r="M320" i="8"/>
  <c r="K320" i="8"/>
  <c r="J320" i="8"/>
  <c r="L320" i="8" s="1"/>
  <c r="I320" i="8"/>
  <c r="H320" i="8"/>
  <c r="G320" i="8"/>
  <c r="F320" i="8"/>
  <c r="E320" i="8"/>
  <c r="B320" i="8" s="1"/>
  <c r="D320" i="8"/>
  <c r="C320" i="8"/>
  <c r="V319" i="8"/>
  <c r="T319" i="8"/>
  <c r="S319" i="8"/>
  <c r="U319" i="8" s="1"/>
  <c r="R319" i="8"/>
  <c r="O319" i="8"/>
  <c r="Q319" i="8" s="1"/>
  <c r="N319" i="8"/>
  <c r="P319" i="8" s="1"/>
  <c r="M319" i="8"/>
  <c r="K319" i="8"/>
  <c r="J319" i="8"/>
  <c r="L319" i="8" s="1"/>
  <c r="B319" i="8" s="1"/>
  <c r="I319" i="8"/>
  <c r="H319" i="8"/>
  <c r="G319" i="8"/>
  <c r="F319" i="8"/>
  <c r="E319" i="8"/>
  <c r="D319" i="8"/>
  <c r="C319" i="8"/>
  <c r="U318" i="8"/>
  <c r="T318" i="8"/>
  <c r="V318" i="8" s="1"/>
  <c r="S318" i="8"/>
  <c r="R318" i="8"/>
  <c r="Q318" i="8"/>
  <c r="P318" i="8"/>
  <c r="O318" i="8"/>
  <c r="N318" i="8"/>
  <c r="M318" i="8"/>
  <c r="L318" i="8"/>
  <c r="J318" i="8"/>
  <c r="I318" i="8"/>
  <c r="K318" i="8" s="1"/>
  <c r="H318" i="8"/>
  <c r="E318" i="8"/>
  <c r="D318" i="8"/>
  <c r="F318" i="8" s="1"/>
  <c r="C318" i="8"/>
  <c r="U317" i="8"/>
  <c r="T317" i="8"/>
  <c r="V317" i="8" s="1"/>
  <c r="S317" i="8"/>
  <c r="R317" i="8"/>
  <c r="Q317" i="8"/>
  <c r="P317" i="8"/>
  <c r="O317" i="8"/>
  <c r="N317" i="8"/>
  <c r="M317" i="8"/>
  <c r="J317" i="8"/>
  <c r="L317" i="8" s="1"/>
  <c r="I317" i="8"/>
  <c r="K317" i="8" s="1"/>
  <c r="H317" i="8"/>
  <c r="F317" i="8"/>
  <c r="E317" i="8"/>
  <c r="G317" i="8" s="1"/>
  <c r="D317" i="8"/>
  <c r="C317" i="8"/>
  <c r="V316" i="8"/>
  <c r="T316" i="8"/>
  <c r="S316" i="8"/>
  <c r="U316" i="8" s="1"/>
  <c r="R316" i="8"/>
  <c r="O316" i="8"/>
  <c r="Q316" i="8" s="1"/>
  <c r="N316" i="8"/>
  <c r="P316" i="8" s="1"/>
  <c r="M316" i="8"/>
  <c r="J316" i="8"/>
  <c r="L316" i="8" s="1"/>
  <c r="I316" i="8"/>
  <c r="K316" i="8" s="1"/>
  <c r="H316" i="8"/>
  <c r="F316" i="8"/>
  <c r="E316" i="8"/>
  <c r="G316" i="8" s="1"/>
  <c r="B316" i="8" s="1"/>
  <c r="D316" i="8"/>
  <c r="C316" i="8"/>
  <c r="T315" i="8"/>
  <c r="V315" i="8" s="1"/>
  <c r="S315" i="8"/>
  <c r="U315" i="8" s="1"/>
  <c r="R315" i="8"/>
  <c r="P315" i="8"/>
  <c r="O315" i="8"/>
  <c r="Q315" i="8" s="1"/>
  <c r="N315" i="8"/>
  <c r="M315" i="8"/>
  <c r="L315" i="8"/>
  <c r="K315" i="8"/>
  <c r="J315" i="8"/>
  <c r="I315" i="8"/>
  <c r="H315" i="8"/>
  <c r="G315" i="8"/>
  <c r="B315" i="8" s="1"/>
  <c r="E315" i="8"/>
  <c r="D315" i="8"/>
  <c r="F315" i="8" s="1"/>
  <c r="C315" i="8"/>
  <c r="U314" i="8"/>
  <c r="T314" i="8"/>
  <c r="V314" i="8" s="1"/>
  <c r="S314" i="8"/>
  <c r="R314" i="8"/>
  <c r="Q314" i="8"/>
  <c r="P314" i="8"/>
  <c r="O314" i="8"/>
  <c r="N314" i="8"/>
  <c r="M314" i="8"/>
  <c r="L314" i="8"/>
  <c r="J314" i="8"/>
  <c r="I314" i="8"/>
  <c r="K314" i="8" s="1"/>
  <c r="H314" i="8"/>
  <c r="G314" i="8"/>
  <c r="E314" i="8"/>
  <c r="D314" i="8"/>
  <c r="F314" i="8" s="1"/>
  <c r="C314" i="8"/>
  <c r="U313" i="8"/>
  <c r="T313" i="8"/>
  <c r="V313" i="8" s="1"/>
  <c r="S313" i="8"/>
  <c r="R313" i="8"/>
  <c r="Q313" i="8"/>
  <c r="P313" i="8"/>
  <c r="O313" i="8"/>
  <c r="N313" i="8"/>
  <c r="M313" i="8"/>
  <c r="L313" i="8"/>
  <c r="J313" i="8"/>
  <c r="I313" i="8"/>
  <c r="K313" i="8" s="1"/>
  <c r="H313" i="8"/>
  <c r="E313" i="8"/>
  <c r="G313" i="8" s="1"/>
  <c r="D313" i="8"/>
  <c r="F313" i="8" s="1"/>
  <c r="C313" i="8"/>
  <c r="B313" i="8"/>
  <c r="V312" i="8"/>
  <c r="U312" i="8"/>
  <c r="T312" i="8"/>
  <c r="S312" i="8"/>
  <c r="R312" i="8"/>
  <c r="Q312" i="8"/>
  <c r="O312" i="8"/>
  <c r="N312" i="8"/>
  <c r="P312" i="8" s="1"/>
  <c r="M312" i="8"/>
  <c r="K312" i="8"/>
  <c r="J312" i="8"/>
  <c r="L312" i="8" s="1"/>
  <c r="I312" i="8"/>
  <c r="H312" i="8"/>
  <c r="F312" i="8"/>
  <c r="E312" i="8"/>
  <c r="G312" i="8" s="1"/>
  <c r="D312" i="8"/>
  <c r="C312" i="8"/>
  <c r="V311" i="8"/>
  <c r="T311" i="8"/>
  <c r="S311" i="8"/>
  <c r="U311" i="8" s="1"/>
  <c r="R311" i="8"/>
  <c r="O311" i="8"/>
  <c r="Q311" i="8" s="1"/>
  <c r="N311" i="8"/>
  <c r="P311" i="8" s="1"/>
  <c r="M311" i="8"/>
  <c r="K311" i="8"/>
  <c r="J311" i="8"/>
  <c r="L311" i="8" s="1"/>
  <c r="B311" i="8" s="1"/>
  <c r="I311" i="8"/>
  <c r="H311" i="8"/>
  <c r="G311" i="8"/>
  <c r="F311" i="8"/>
  <c r="E311" i="8"/>
  <c r="D311" i="8"/>
  <c r="C311" i="8"/>
  <c r="T310" i="8"/>
  <c r="V310" i="8" s="1"/>
  <c r="S310" i="8"/>
  <c r="U310" i="8" s="1"/>
  <c r="R310" i="8"/>
  <c r="P310" i="8"/>
  <c r="O310" i="8"/>
  <c r="Q310" i="8" s="1"/>
  <c r="N310" i="8"/>
  <c r="M310" i="8"/>
  <c r="L310" i="8"/>
  <c r="K310" i="8"/>
  <c r="J310" i="8"/>
  <c r="I310" i="8"/>
  <c r="H310" i="8"/>
  <c r="E310" i="8"/>
  <c r="G310" i="8" s="1"/>
  <c r="D310" i="8"/>
  <c r="F310" i="8" s="1"/>
  <c r="C310" i="8"/>
  <c r="V309" i="8"/>
  <c r="U309" i="8"/>
  <c r="T309" i="8"/>
  <c r="S309" i="8"/>
  <c r="R309" i="8"/>
  <c r="Q309" i="8"/>
  <c r="O309" i="8"/>
  <c r="N309" i="8"/>
  <c r="P309" i="8" s="1"/>
  <c r="M309" i="8"/>
  <c r="J309" i="8"/>
  <c r="L309" i="8" s="1"/>
  <c r="I309" i="8"/>
  <c r="K309" i="8" s="1"/>
  <c r="H309" i="8"/>
  <c r="E309" i="8"/>
  <c r="G309" i="8" s="1"/>
  <c r="D309" i="8"/>
  <c r="F309" i="8" s="1"/>
  <c r="C309" i="8"/>
  <c r="V308" i="8"/>
  <c r="U308" i="8"/>
  <c r="T308" i="8"/>
  <c r="S308" i="8"/>
  <c r="R308" i="8"/>
  <c r="O308" i="8"/>
  <c r="Q308" i="8" s="1"/>
  <c r="N308" i="8"/>
  <c r="P308" i="8" s="1"/>
  <c r="M308" i="8"/>
  <c r="K308" i="8"/>
  <c r="J308" i="8"/>
  <c r="L308" i="8" s="1"/>
  <c r="I308" i="8"/>
  <c r="H308" i="8"/>
  <c r="G308" i="8"/>
  <c r="F308" i="8"/>
  <c r="E308" i="8"/>
  <c r="D308" i="8"/>
  <c r="C308" i="8"/>
  <c r="B308" i="8"/>
  <c r="T307" i="8"/>
  <c r="V307" i="8" s="1"/>
  <c r="S307" i="8"/>
  <c r="U307" i="8" s="1"/>
  <c r="R307" i="8"/>
  <c r="O307" i="8"/>
  <c r="Q307" i="8" s="1"/>
  <c r="N307" i="8"/>
  <c r="P307" i="8" s="1"/>
  <c r="M307" i="8"/>
  <c r="K307" i="8"/>
  <c r="J307" i="8"/>
  <c r="L307" i="8" s="1"/>
  <c r="I307" i="8"/>
  <c r="H307" i="8"/>
  <c r="G307" i="8"/>
  <c r="F307" i="8"/>
  <c r="E307" i="8"/>
  <c r="D307" i="8"/>
  <c r="C307" i="8"/>
  <c r="T306" i="8"/>
  <c r="V306" i="8" s="1"/>
  <c r="S306" i="8"/>
  <c r="U306" i="8" s="1"/>
  <c r="R306" i="8"/>
  <c r="P306" i="8"/>
  <c r="O306" i="8"/>
  <c r="Q306" i="8" s="1"/>
  <c r="N306" i="8"/>
  <c r="M306" i="8"/>
  <c r="L306" i="8"/>
  <c r="K306" i="8"/>
  <c r="J306" i="8"/>
  <c r="I306" i="8"/>
  <c r="H306" i="8"/>
  <c r="G306" i="8"/>
  <c r="E306" i="8"/>
  <c r="D306" i="8"/>
  <c r="F306" i="8" s="1"/>
  <c r="C306" i="8"/>
  <c r="U305" i="8"/>
  <c r="T305" i="8"/>
  <c r="V305" i="8" s="1"/>
  <c r="S305" i="8"/>
  <c r="R305" i="8"/>
  <c r="Q305" i="8"/>
  <c r="O305" i="8"/>
  <c r="N305" i="8"/>
  <c r="P305" i="8" s="1"/>
  <c r="M305" i="8"/>
  <c r="L305" i="8"/>
  <c r="J305" i="8"/>
  <c r="I305" i="8"/>
  <c r="K305" i="8" s="1"/>
  <c r="H305" i="8"/>
  <c r="E305" i="8"/>
  <c r="G305" i="8" s="1"/>
  <c r="D305" i="8"/>
  <c r="F305" i="8" s="1"/>
  <c r="C305" i="8"/>
  <c r="B305" i="8"/>
  <c r="V304" i="8"/>
  <c r="U304" i="8"/>
  <c r="T304" i="8"/>
  <c r="S304" i="8"/>
  <c r="R304" i="8"/>
  <c r="Q304" i="8"/>
  <c r="O304" i="8"/>
  <c r="N304" i="8"/>
  <c r="P304" i="8" s="1"/>
  <c r="M304" i="8"/>
  <c r="J304" i="8"/>
  <c r="L304" i="8" s="1"/>
  <c r="I304" i="8"/>
  <c r="K304" i="8" s="1"/>
  <c r="H304" i="8"/>
  <c r="F304" i="8"/>
  <c r="E304" i="8"/>
  <c r="G304" i="8" s="1"/>
  <c r="D304" i="8"/>
  <c r="C304" i="8"/>
  <c r="V303" i="8"/>
  <c r="T303" i="8"/>
  <c r="S303" i="8"/>
  <c r="U303" i="8" s="1"/>
  <c r="R303" i="8"/>
  <c r="O303" i="8"/>
  <c r="Q303" i="8" s="1"/>
  <c r="N303" i="8"/>
  <c r="P303" i="8" s="1"/>
  <c r="M303" i="8"/>
  <c r="K303" i="8"/>
  <c r="J303" i="8"/>
  <c r="L303" i="8" s="1"/>
  <c r="B303" i="8" s="1"/>
  <c r="I303" i="8"/>
  <c r="H303" i="8"/>
  <c r="G303" i="8"/>
  <c r="E303" i="8"/>
  <c r="D303" i="8"/>
  <c r="F303" i="8" s="1"/>
  <c r="C303" i="8"/>
  <c r="U302" i="8"/>
  <c r="T302" i="8"/>
  <c r="V302" i="8" s="1"/>
  <c r="S302" i="8"/>
  <c r="R302" i="8"/>
  <c r="Q302" i="8"/>
  <c r="P302" i="8"/>
  <c r="O302" i="8"/>
  <c r="N302" i="8"/>
  <c r="M302" i="8"/>
  <c r="L302" i="8"/>
  <c r="J302" i="8"/>
  <c r="I302" i="8"/>
  <c r="K302" i="8" s="1"/>
  <c r="H302" i="8"/>
  <c r="E302" i="8"/>
  <c r="D302" i="8"/>
  <c r="F302" i="8" s="1"/>
  <c r="C302" i="8"/>
  <c r="U301" i="8"/>
  <c r="T301" i="8"/>
  <c r="V301" i="8" s="1"/>
  <c r="S301" i="8"/>
  <c r="R301" i="8"/>
  <c r="Q301" i="8"/>
  <c r="P301" i="8"/>
  <c r="O301" i="8"/>
  <c r="N301" i="8"/>
  <c r="M301" i="8"/>
  <c r="J301" i="8"/>
  <c r="L301" i="8" s="1"/>
  <c r="I301" i="8"/>
  <c r="K301" i="8" s="1"/>
  <c r="H301" i="8"/>
  <c r="F301" i="8"/>
  <c r="E301" i="8"/>
  <c r="G301" i="8" s="1"/>
  <c r="D301" i="8"/>
  <c r="C301" i="8"/>
  <c r="V300" i="8"/>
  <c r="T300" i="8"/>
  <c r="S300" i="8"/>
  <c r="U300" i="8" s="1"/>
  <c r="R300" i="8"/>
  <c r="O300" i="8"/>
  <c r="Q300" i="8" s="1"/>
  <c r="N300" i="8"/>
  <c r="P300" i="8" s="1"/>
  <c r="M300" i="8"/>
  <c r="J300" i="8"/>
  <c r="L300" i="8" s="1"/>
  <c r="I300" i="8"/>
  <c r="K300" i="8" s="1"/>
  <c r="H300" i="8"/>
  <c r="F300" i="8"/>
  <c r="E300" i="8"/>
  <c r="G300" i="8" s="1"/>
  <c r="B300" i="8" s="1"/>
  <c r="D300" i="8"/>
  <c r="C300" i="8"/>
  <c r="T299" i="8"/>
  <c r="V299" i="8" s="1"/>
  <c r="S299" i="8"/>
  <c r="U299" i="8" s="1"/>
  <c r="R299" i="8"/>
  <c r="P299" i="8"/>
  <c r="O299" i="8"/>
  <c r="Q299" i="8" s="1"/>
  <c r="N299" i="8"/>
  <c r="M299" i="8"/>
  <c r="L299" i="8"/>
  <c r="K299" i="8"/>
  <c r="J299" i="8"/>
  <c r="I299" i="8"/>
  <c r="H299" i="8"/>
  <c r="G299" i="8"/>
  <c r="B299" i="8" s="1"/>
  <c r="E299" i="8"/>
  <c r="D299" i="8"/>
  <c r="F299" i="8" s="1"/>
  <c r="C299" i="8"/>
  <c r="T298" i="8"/>
  <c r="V298" i="8" s="1"/>
  <c r="S298" i="8"/>
  <c r="U298" i="8" s="1"/>
  <c r="R298" i="8"/>
  <c r="P298" i="8"/>
  <c r="O298" i="8"/>
  <c r="Q298" i="8" s="1"/>
  <c r="N298" i="8"/>
  <c r="M298" i="8"/>
  <c r="L298" i="8"/>
  <c r="K298" i="8"/>
  <c r="J298" i="8"/>
  <c r="I298" i="8"/>
  <c r="H298" i="8"/>
  <c r="G298" i="8"/>
  <c r="E298" i="8"/>
  <c r="D298" i="8"/>
  <c r="F298" i="8" s="1"/>
  <c r="C298" i="8"/>
  <c r="V297" i="8"/>
  <c r="U297" i="8"/>
  <c r="T297" i="8"/>
  <c r="S297" i="8"/>
  <c r="R297" i="8"/>
  <c r="Q297" i="8"/>
  <c r="O297" i="8"/>
  <c r="N297" i="8"/>
  <c r="P297" i="8" s="1"/>
  <c r="M297" i="8"/>
  <c r="L297" i="8"/>
  <c r="J297" i="8"/>
  <c r="I297" i="8"/>
  <c r="K297" i="8" s="1"/>
  <c r="H297" i="8"/>
  <c r="E297" i="8"/>
  <c r="G297" i="8" s="1"/>
  <c r="D297" i="8"/>
  <c r="F297" i="8" s="1"/>
  <c r="C297" i="8"/>
  <c r="B297" i="8"/>
  <c r="V296" i="8"/>
  <c r="U296" i="8"/>
  <c r="T296" i="8"/>
  <c r="S296" i="8"/>
  <c r="R296" i="8"/>
  <c r="Q296" i="8"/>
  <c r="O296" i="8"/>
  <c r="N296" i="8"/>
  <c r="P296" i="8" s="1"/>
  <c r="M296" i="8"/>
  <c r="K296" i="8"/>
  <c r="J296" i="8"/>
  <c r="L296" i="8" s="1"/>
  <c r="I296" i="8"/>
  <c r="H296" i="8"/>
  <c r="G296" i="8"/>
  <c r="F296" i="8"/>
  <c r="E296" i="8"/>
  <c r="B296" i="8" s="1"/>
  <c r="D296" i="8"/>
  <c r="C296" i="8"/>
  <c r="V295" i="8"/>
  <c r="T295" i="8"/>
  <c r="S295" i="8"/>
  <c r="U295" i="8" s="1"/>
  <c r="R295" i="8"/>
  <c r="P295" i="8"/>
  <c r="O295" i="8"/>
  <c r="Q295" i="8" s="1"/>
  <c r="N295" i="8"/>
  <c r="M295" i="8"/>
  <c r="L295" i="8"/>
  <c r="K295" i="8"/>
  <c r="J295" i="8"/>
  <c r="I295" i="8"/>
  <c r="H295" i="8"/>
  <c r="G295" i="8"/>
  <c r="E295" i="8"/>
  <c r="B295" i="8" s="1"/>
  <c r="D295" i="8"/>
  <c r="F295" i="8" s="1"/>
  <c r="C295" i="8"/>
  <c r="U294" i="8"/>
  <c r="T294" i="8"/>
  <c r="V294" i="8" s="1"/>
  <c r="S294" i="8"/>
  <c r="R294" i="8"/>
  <c r="Q294" i="8"/>
  <c r="P294" i="8"/>
  <c r="O294" i="8"/>
  <c r="N294" i="8"/>
  <c r="M294" i="8"/>
  <c r="L294" i="8"/>
  <c r="J294" i="8"/>
  <c r="I294" i="8"/>
  <c r="K294" i="8" s="1"/>
  <c r="H294" i="8"/>
  <c r="E294" i="8"/>
  <c r="G294" i="8" s="1"/>
  <c r="B294" i="8" s="1"/>
  <c r="D294" i="8"/>
  <c r="F294" i="8" s="1"/>
  <c r="C294" i="8"/>
  <c r="V293" i="8"/>
  <c r="U293" i="8"/>
  <c r="T293" i="8"/>
  <c r="S293" i="8"/>
  <c r="R293" i="8"/>
  <c r="Q293" i="8"/>
  <c r="O293" i="8"/>
  <c r="N293" i="8"/>
  <c r="P293" i="8" s="1"/>
  <c r="M293" i="8"/>
  <c r="J293" i="8"/>
  <c r="L293" i="8" s="1"/>
  <c r="I293" i="8"/>
  <c r="K293" i="8" s="1"/>
  <c r="H293" i="8"/>
  <c r="F293" i="8"/>
  <c r="E293" i="8"/>
  <c r="G293" i="8" s="1"/>
  <c r="D293" i="8"/>
  <c r="C293" i="8"/>
  <c r="V292" i="8"/>
  <c r="T292" i="8"/>
  <c r="S292" i="8"/>
  <c r="U292" i="8" s="1"/>
  <c r="R292" i="8"/>
  <c r="O292" i="8"/>
  <c r="Q292" i="8" s="1"/>
  <c r="N292" i="8"/>
  <c r="P292" i="8" s="1"/>
  <c r="M292" i="8"/>
  <c r="K292" i="8"/>
  <c r="J292" i="8"/>
  <c r="L292" i="8" s="1"/>
  <c r="B292" i="8" s="1"/>
  <c r="I292" i="8"/>
  <c r="H292" i="8"/>
  <c r="G292" i="8"/>
  <c r="F292" i="8"/>
  <c r="E292" i="8"/>
  <c r="D292" i="8"/>
  <c r="C292" i="8"/>
  <c r="T291" i="8"/>
  <c r="V291" i="8" s="1"/>
  <c r="S291" i="8"/>
  <c r="U291" i="8" s="1"/>
  <c r="R291" i="8"/>
  <c r="P291" i="8"/>
  <c r="O291" i="8"/>
  <c r="Q291" i="8" s="1"/>
  <c r="N291" i="8"/>
  <c r="M291" i="8"/>
  <c r="L291" i="8"/>
  <c r="K291" i="8"/>
  <c r="J291" i="8"/>
  <c r="I291" i="8"/>
  <c r="H291" i="8"/>
  <c r="G291" i="8"/>
  <c r="E291" i="8"/>
  <c r="B291" i="8" s="1"/>
  <c r="D291" i="8"/>
  <c r="F291" i="8" s="1"/>
  <c r="C291" i="8"/>
  <c r="U290" i="8"/>
  <c r="T290" i="8"/>
  <c r="V290" i="8" s="1"/>
  <c r="S290" i="8"/>
  <c r="R290" i="8"/>
  <c r="Q290" i="8"/>
  <c r="P290" i="8"/>
  <c r="O290" i="8"/>
  <c r="N290" i="8"/>
  <c r="M290" i="8"/>
  <c r="L290" i="8"/>
  <c r="J290" i="8"/>
  <c r="I290" i="8"/>
  <c r="K290" i="8" s="1"/>
  <c r="H290" i="8"/>
  <c r="E290" i="8"/>
  <c r="G290" i="8" s="1"/>
  <c r="B290" i="8" s="1"/>
  <c r="D290" i="8"/>
  <c r="F290" i="8" s="1"/>
  <c r="C290" i="8"/>
  <c r="V289" i="8"/>
  <c r="U289" i="8"/>
  <c r="T289" i="8"/>
  <c r="S289" i="8"/>
  <c r="R289" i="8"/>
  <c r="Q289" i="8"/>
  <c r="O289" i="8"/>
  <c r="N289" i="8"/>
  <c r="P289" i="8" s="1"/>
  <c r="M289" i="8"/>
  <c r="J289" i="8"/>
  <c r="L289" i="8" s="1"/>
  <c r="I289" i="8"/>
  <c r="K289" i="8" s="1"/>
  <c r="H289" i="8"/>
  <c r="F289" i="8"/>
  <c r="E289" i="8"/>
  <c r="G289" i="8" s="1"/>
  <c r="D289" i="8"/>
  <c r="C289" i="8"/>
  <c r="V288" i="8"/>
  <c r="T288" i="8"/>
  <c r="S288" i="8"/>
  <c r="U288" i="8" s="1"/>
  <c r="R288" i="8"/>
  <c r="O288" i="8"/>
  <c r="Q288" i="8" s="1"/>
  <c r="N288" i="8"/>
  <c r="P288" i="8" s="1"/>
  <c r="M288" i="8"/>
  <c r="K288" i="8"/>
  <c r="J288" i="8"/>
  <c r="L288" i="8" s="1"/>
  <c r="B288" i="8" s="1"/>
  <c r="I288" i="8"/>
  <c r="H288" i="8"/>
  <c r="G288" i="8"/>
  <c r="F288" i="8"/>
  <c r="E288" i="8"/>
  <c r="D288" i="8"/>
  <c r="C288" i="8"/>
  <c r="T287" i="8"/>
  <c r="V287" i="8" s="1"/>
  <c r="S287" i="8"/>
  <c r="U287" i="8" s="1"/>
  <c r="R287" i="8"/>
  <c r="P287" i="8"/>
  <c r="O287" i="8"/>
  <c r="Q287" i="8" s="1"/>
  <c r="N287" i="8"/>
  <c r="M287" i="8"/>
  <c r="L287" i="8"/>
  <c r="K287" i="8"/>
  <c r="J287" i="8"/>
  <c r="I287" i="8"/>
  <c r="H287" i="8"/>
  <c r="G287" i="8"/>
  <c r="E287" i="8"/>
  <c r="B287" i="8" s="1"/>
  <c r="D287" i="8"/>
  <c r="F287" i="8" s="1"/>
  <c r="C287" i="8"/>
  <c r="U286" i="8"/>
  <c r="T286" i="8"/>
  <c r="V286" i="8" s="1"/>
  <c r="S286" i="8"/>
  <c r="R286" i="8"/>
  <c r="Q286" i="8"/>
  <c r="P286" i="8"/>
  <c r="O286" i="8"/>
  <c r="N286" i="8"/>
  <c r="M286" i="8"/>
  <c r="L286" i="8"/>
  <c r="J286" i="8"/>
  <c r="I286" i="8"/>
  <c r="K286" i="8" s="1"/>
  <c r="H286" i="8"/>
  <c r="E286" i="8"/>
  <c r="G286" i="8" s="1"/>
  <c r="B286" i="8" s="1"/>
  <c r="D286" i="8"/>
  <c r="F286" i="8" s="1"/>
  <c r="C286" i="8"/>
  <c r="V285" i="8"/>
  <c r="U285" i="8"/>
  <c r="T285" i="8"/>
  <c r="S285" i="8"/>
  <c r="R285" i="8"/>
  <c r="Q285" i="8"/>
  <c r="O285" i="8"/>
  <c r="N285" i="8"/>
  <c r="P285" i="8" s="1"/>
  <c r="M285" i="8"/>
  <c r="J285" i="8"/>
  <c r="L285" i="8" s="1"/>
  <c r="I285" i="8"/>
  <c r="K285" i="8" s="1"/>
  <c r="H285" i="8"/>
  <c r="F285" i="8"/>
  <c r="E285" i="8"/>
  <c r="G285" i="8" s="1"/>
  <c r="D285" i="8"/>
  <c r="C285" i="8"/>
  <c r="V284" i="8"/>
  <c r="T284" i="8"/>
  <c r="S284" i="8"/>
  <c r="U284" i="8" s="1"/>
  <c r="R284" i="8"/>
  <c r="O284" i="8"/>
  <c r="Q284" i="8" s="1"/>
  <c r="N284" i="8"/>
  <c r="P284" i="8" s="1"/>
  <c r="M284" i="8"/>
  <c r="K284" i="8"/>
  <c r="J284" i="8"/>
  <c r="L284" i="8" s="1"/>
  <c r="B284" i="8" s="1"/>
  <c r="I284" i="8"/>
  <c r="H284" i="8"/>
  <c r="G284" i="8"/>
  <c r="F284" i="8"/>
  <c r="E284" i="8"/>
  <c r="D284" i="8"/>
  <c r="C284" i="8"/>
  <c r="T283" i="8"/>
  <c r="V283" i="8" s="1"/>
  <c r="S283" i="8"/>
  <c r="U283" i="8" s="1"/>
  <c r="R283" i="8"/>
  <c r="P283" i="8"/>
  <c r="O283" i="8"/>
  <c r="Q283" i="8" s="1"/>
  <c r="N283" i="8"/>
  <c r="M283" i="8"/>
  <c r="L283" i="8"/>
  <c r="K283" i="8"/>
  <c r="J283" i="8"/>
  <c r="I283" i="8"/>
  <c r="H283" i="8"/>
  <c r="G283" i="8"/>
  <c r="E283" i="8"/>
  <c r="B283" i="8" s="1"/>
  <c r="D283" i="8"/>
  <c r="F283" i="8" s="1"/>
  <c r="C283" i="8"/>
  <c r="U282" i="8"/>
  <c r="T282" i="8"/>
  <c r="V282" i="8" s="1"/>
  <c r="S282" i="8"/>
  <c r="R282" i="8"/>
  <c r="Q282" i="8"/>
  <c r="P282" i="8"/>
  <c r="O282" i="8"/>
  <c r="N282" i="8"/>
  <c r="M282" i="8"/>
  <c r="L282" i="8"/>
  <c r="J282" i="8"/>
  <c r="I282" i="8"/>
  <c r="K282" i="8" s="1"/>
  <c r="H282" i="8"/>
  <c r="E282" i="8"/>
  <c r="G282" i="8" s="1"/>
  <c r="B282" i="8" s="1"/>
  <c r="D282" i="8"/>
  <c r="F282" i="8" s="1"/>
  <c r="C282" i="8"/>
  <c r="V281" i="8"/>
  <c r="U281" i="8"/>
  <c r="T281" i="8"/>
  <c r="S281" i="8"/>
  <c r="R281" i="8"/>
  <c r="Q281" i="8"/>
  <c r="O281" i="8"/>
  <c r="N281" i="8"/>
  <c r="P281" i="8" s="1"/>
  <c r="M281" i="8"/>
  <c r="J281" i="8"/>
  <c r="L281" i="8" s="1"/>
  <c r="I281" i="8"/>
  <c r="K281" i="8" s="1"/>
  <c r="H281" i="8"/>
  <c r="F281" i="8"/>
  <c r="E281" i="8"/>
  <c r="G281" i="8" s="1"/>
  <c r="D281" i="8"/>
  <c r="C281" i="8"/>
  <c r="V280" i="8"/>
  <c r="T280" i="8"/>
  <c r="S280" i="8"/>
  <c r="U280" i="8" s="1"/>
  <c r="R280" i="8"/>
  <c r="O280" i="8"/>
  <c r="Q280" i="8" s="1"/>
  <c r="N280" i="8"/>
  <c r="P280" i="8" s="1"/>
  <c r="M280" i="8"/>
  <c r="K280" i="8"/>
  <c r="J280" i="8"/>
  <c r="L280" i="8" s="1"/>
  <c r="B280" i="8" s="1"/>
  <c r="I280" i="8"/>
  <c r="H280" i="8"/>
  <c r="G280" i="8"/>
  <c r="F280" i="8"/>
  <c r="E280" i="8"/>
  <c r="D280" i="8"/>
  <c r="C280" i="8"/>
  <c r="T279" i="8"/>
  <c r="V279" i="8" s="1"/>
  <c r="S279" i="8"/>
  <c r="U279" i="8" s="1"/>
  <c r="R279" i="8"/>
  <c r="P279" i="8"/>
  <c r="O279" i="8"/>
  <c r="Q279" i="8" s="1"/>
  <c r="N279" i="8"/>
  <c r="M279" i="8"/>
  <c r="L279" i="8"/>
  <c r="K279" i="8"/>
  <c r="J279" i="8"/>
  <c r="I279" i="8"/>
  <c r="H279" i="8"/>
  <c r="G279" i="8"/>
  <c r="E279" i="8"/>
  <c r="B279" i="8" s="1"/>
  <c r="D279" i="8"/>
  <c r="F279" i="8" s="1"/>
  <c r="C279" i="8"/>
  <c r="U278" i="8"/>
  <c r="T278" i="8"/>
  <c r="V278" i="8" s="1"/>
  <c r="S278" i="8"/>
  <c r="R278" i="8"/>
  <c r="Q278" i="8"/>
  <c r="P278" i="8"/>
  <c r="O278" i="8"/>
  <c r="N278" i="8"/>
  <c r="M278" i="8"/>
  <c r="L278" i="8"/>
  <c r="J278" i="8"/>
  <c r="I278" i="8"/>
  <c r="K278" i="8" s="1"/>
  <c r="H278" i="8"/>
  <c r="E278" i="8"/>
  <c r="G278" i="8" s="1"/>
  <c r="B278" i="8" s="1"/>
  <c r="D278" i="8"/>
  <c r="F278" i="8" s="1"/>
  <c r="C278" i="8"/>
  <c r="V277" i="8"/>
  <c r="U277" i="8"/>
  <c r="T277" i="8"/>
  <c r="S277" i="8"/>
  <c r="R277" i="8"/>
  <c r="Q277" i="8"/>
  <c r="O277" i="8"/>
  <c r="N277" i="8"/>
  <c r="P277" i="8" s="1"/>
  <c r="M277" i="8"/>
  <c r="J277" i="8"/>
  <c r="L277" i="8" s="1"/>
  <c r="I277" i="8"/>
  <c r="K277" i="8" s="1"/>
  <c r="H277" i="8"/>
  <c r="F277" i="8"/>
  <c r="E277" i="8"/>
  <c r="G277" i="8" s="1"/>
  <c r="D277" i="8"/>
  <c r="C277" i="8"/>
  <c r="V276" i="8"/>
  <c r="T276" i="8"/>
  <c r="S276" i="8"/>
  <c r="U276" i="8" s="1"/>
  <c r="R276" i="8"/>
  <c r="O276" i="8"/>
  <c r="Q276" i="8" s="1"/>
  <c r="N276" i="8"/>
  <c r="P276" i="8" s="1"/>
  <c r="M276" i="8"/>
  <c r="K276" i="8"/>
  <c r="J276" i="8"/>
  <c r="L276" i="8" s="1"/>
  <c r="B276" i="8" s="1"/>
  <c r="I276" i="8"/>
  <c r="H276" i="8"/>
  <c r="G276" i="8"/>
  <c r="F276" i="8"/>
  <c r="E276" i="8"/>
  <c r="D276" i="8"/>
  <c r="C276" i="8"/>
  <c r="T275" i="8"/>
  <c r="V275" i="8" s="1"/>
  <c r="S275" i="8"/>
  <c r="U275" i="8" s="1"/>
  <c r="R275" i="8"/>
  <c r="P275" i="8"/>
  <c r="O275" i="8"/>
  <c r="Q275" i="8" s="1"/>
  <c r="N275" i="8"/>
  <c r="M275" i="8"/>
  <c r="L275" i="8"/>
  <c r="K275" i="8"/>
  <c r="J275" i="8"/>
  <c r="I275" i="8"/>
  <c r="H275" i="8"/>
  <c r="G275" i="8"/>
  <c r="E275" i="8"/>
  <c r="B275" i="8" s="1"/>
  <c r="D275" i="8"/>
  <c r="F275" i="8" s="1"/>
  <c r="C275" i="8"/>
  <c r="U274" i="8"/>
  <c r="T274" i="8"/>
  <c r="V274" i="8" s="1"/>
  <c r="S274" i="8"/>
  <c r="R274" i="8"/>
  <c r="Q274" i="8"/>
  <c r="P274" i="8"/>
  <c r="O274" i="8"/>
  <c r="N274" i="8"/>
  <c r="M274" i="8"/>
  <c r="L274" i="8"/>
  <c r="J274" i="8"/>
  <c r="I274" i="8"/>
  <c r="K274" i="8" s="1"/>
  <c r="H274" i="8"/>
  <c r="E274" i="8"/>
  <c r="G274" i="8" s="1"/>
  <c r="B274" i="8" s="1"/>
  <c r="D274" i="8"/>
  <c r="F274" i="8" s="1"/>
  <c r="C274" i="8"/>
  <c r="V273" i="8"/>
  <c r="U273" i="8"/>
  <c r="T273" i="8"/>
  <c r="S273" i="8"/>
  <c r="R273" i="8"/>
  <c r="Q273" i="8"/>
  <c r="O273" i="8"/>
  <c r="N273" i="8"/>
  <c r="P273" i="8" s="1"/>
  <c r="M273" i="8"/>
  <c r="J273" i="8"/>
  <c r="L273" i="8" s="1"/>
  <c r="I273" i="8"/>
  <c r="K273" i="8" s="1"/>
  <c r="H273" i="8"/>
  <c r="F273" i="8"/>
  <c r="E273" i="8"/>
  <c r="G273" i="8" s="1"/>
  <c r="D273" i="8"/>
  <c r="C273" i="8"/>
  <c r="V272" i="8"/>
  <c r="T272" i="8"/>
  <c r="S272" i="8"/>
  <c r="U272" i="8" s="1"/>
  <c r="R272" i="8"/>
  <c r="O272" i="8"/>
  <c r="Q272" i="8" s="1"/>
  <c r="N272" i="8"/>
  <c r="P272" i="8" s="1"/>
  <c r="M272" i="8"/>
  <c r="K272" i="8"/>
  <c r="J272" i="8"/>
  <c r="L272" i="8" s="1"/>
  <c r="B272" i="8" s="1"/>
  <c r="I272" i="8"/>
  <c r="H272" i="8"/>
  <c r="G272" i="8"/>
  <c r="F272" i="8"/>
  <c r="E272" i="8"/>
  <c r="D272" i="8"/>
  <c r="C272" i="8"/>
  <c r="T271" i="8"/>
  <c r="V271" i="8" s="1"/>
  <c r="S271" i="8"/>
  <c r="U271" i="8" s="1"/>
  <c r="R271" i="8"/>
  <c r="P271" i="8"/>
  <c r="O271" i="8"/>
  <c r="Q271" i="8" s="1"/>
  <c r="N271" i="8"/>
  <c r="M271" i="8"/>
  <c r="L271" i="8"/>
  <c r="K271" i="8"/>
  <c r="J271" i="8"/>
  <c r="I271" i="8"/>
  <c r="H271" i="8"/>
  <c r="G271" i="8"/>
  <c r="E271" i="8"/>
  <c r="B271" i="8" s="1"/>
  <c r="D271" i="8"/>
  <c r="F271" i="8" s="1"/>
  <c r="C271" i="8"/>
  <c r="U270" i="8"/>
  <c r="T270" i="8"/>
  <c r="V270" i="8" s="1"/>
  <c r="S270" i="8"/>
  <c r="R270" i="8"/>
  <c r="Q270" i="8"/>
  <c r="P270" i="8"/>
  <c r="O270" i="8"/>
  <c r="N270" i="8"/>
  <c r="M270" i="8"/>
  <c r="L270" i="8"/>
  <c r="J270" i="8"/>
  <c r="I270" i="8"/>
  <c r="K270" i="8" s="1"/>
  <c r="H270" i="8"/>
  <c r="E270" i="8"/>
  <c r="G270" i="8" s="1"/>
  <c r="B270" i="8" s="1"/>
  <c r="D270" i="8"/>
  <c r="F270" i="8" s="1"/>
  <c r="C270" i="8"/>
  <c r="V269" i="8"/>
  <c r="U269" i="8"/>
  <c r="T269" i="8"/>
  <c r="S269" i="8"/>
  <c r="R269" i="8"/>
  <c r="Q269" i="8"/>
  <c r="O269" i="8"/>
  <c r="N269" i="8"/>
  <c r="P269" i="8" s="1"/>
  <c r="M269" i="8"/>
  <c r="J269" i="8"/>
  <c r="L269" i="8" s="1"/>
  <c r="I269" i="8"/>
  <c r="K269" i="8" s="1"/>
  <c r="H269" i="8"/>
  <c r="F269" i="8"/>
  <c r="E269" i="8"/>
  <c r="G269" i="8" s="1"/>
  <c r="D269" i="8"/>
  <c r="C269" i="8"/>
  <c r="V268" i="8"/>
  <c r="T268" i="8"/>
  <c r="S268" i="8"/>
  <c r="U268" i="8" s="1"/>
  <c r="R268" i="8"/>
  <c r="O268" i="8"/>
  <c r="Q268" i="8" s="1"/>
  <c r="N268" i="8"/>
  <c r="P268" i="8" s="1"/>
  <c r="M268" i="8"/>
  <c r="K268" i="8"/>
  <c r="J268" i="8"/>
  <c r="L268" i="8" s="1"/>
  <c r="B268" i="8" s="1"/>
  <c r="I268" i="8"/>
  <c r="H268" i="8"/>
  <c r="G268" i="8"/>
  <c r="F268" i="8"/>
  <c r="E268" i="8"/>
  <c r="D268" i="8"/>
  <c r="C268" i="8"/>
  <c r="T267" i="8"/>
  <c r="V267" i="8" s="1"/>
  <c r="S267" i="8"/>
  <c r="U267" i="8" s="1"/>
  <c r="R267" i="8"/>
  <c r="P267" i="8"/>
  <c r="O267" i="8"/>
  <c r="Q267" i="8" s="1"/>
  <c r="N267" i="8"/>
  <c r="M267" i="8"/>
  <c r="L267" i="8"/>
  <c r="K267" i="8"/>
  <c r="J267" i="8"/>
  <c r="I267" i="8"/>
  <c r="H267" i="8"/>
  <c r="G267" i="8"/>
  <c r="E267" i="8"/>
  <c r="B267" i="8" s="1"/>
  <c r="D267" i="8"/>
  <c r="F267" i="8" s="1"/>
  <c r="C267" i="8"/>
  <c r="U266" i="8"/>
  <c r="T266" i="8"/>
  <c r="V266" i="8" s="1"/>
  <c r="S266" i="8"/>
  <c r="R266" i="8"/>
  <c r="Q266" i="8"/>
  <c r="O266" i="8"/>
  <c r="N266" i="8"/>
  <c r="P266" i="8" s="1"/>
  <c r="M266" i="8"/>
  <c r="J266" i="8"/>
  <c r="L266" i="8" s="1"/>
  <c r="I266" i="8"/>
  <c r="K266" i="8" s="1"/>
  <c r="H266" i="8"/>
  <c r="F266" i="8"/>
  <c r="E266" i="8"/>
  <c r="G266" i="8" s="1"/>
  <c r="B266" i="8" s="1"/>
  <c r="D266" i="8"/>
  <c r="C266" i="8"/>
  <c r="V265" i="8"/>
  <c r="T265" i="8"/>
  <c r="S265" i="8"/>
  <c r="U265" i="8" s="1"/>
  <c r="R265" i="8"/>
  <c r="O265" i="8"/>
  <c r="Q265" i="8" s="1"/>
  <c r="N265" i="8"/>
  <c r="P265" i="8" s="1"/>
  <c r="M265" i="8"/>
  <c r="K265" i="8"/>
  <c r="J265" i="8"/>
  <c r="L265" i="8" s="1"/>
  <c r="I265" i="8"/>
  <c r="H265" i="8"/>
  <c r="G265" i="8"/>
  <c r="F265" i="8"/>
  <c r="E265" i="8"/>
  <c r="B265" i="8" s="1"/>
  <c r="D265" i="8"/>
  <c r="C265" i="8"/>
  <c r="T264" i="8"/>
  <c r="V264" i="8" s="1"/>
  <c r="S264" i="8"/>
  <c r="U264" i="8" s="1"/>
  <c r="R264" i="8"/>
  <c r="P264" i="8"/>
  <c r="O264" i="8"/>
  <c r="Q264" i="8" s="1"/>
  <c r="N264" i="8"/>
  <c r="M264" i="8"/>
  <c r="L264" i="8"/>
  <c r="B264" i="8" s="1"/>
  <c r="K264" i="8"/>
  <c r="J264" i="8"/>
  <c r="I264" i="8"/>
  <c r="H264" i="8"/>
  <c r="G264" i="8"/>
  <c r="E264" i="8"/>
  <c r="D264" i="8"/>
  <c r="F264" i="8" s="1"/>
  <c r="C264" i="8"/>
  <c r="U263" i="8"/>
  <c r="T263" i="8"/>
  <c r="V263" i="8" s="1"/>
  <c r="S263" i="8"/>
  <c r="R263" i="8"/>
  <c r="Q263" i="8"/>
  <c r="P263" i="8"/>
  <c r="O263" i="8"/>
  <c r="N263" i="8"/>
  <c r="M263" i="8"/>
  <c r="L263" i="8"/>
  <c r="J263" i="8"/>
  <c r="I263" i="8"/>
  <c r="K263" i="8" s="1"/>
  <c r="H263" i="8"/>
  <c r="E263" i="8"/>
  <c r="D263" i="8"/>
  <c r="F263" i="8" s="1"/>
  <c r="C263" i="8"/>
  <c r="V262" i="8"/>
  <c r="U262" i="8"/>
  <c r="T262" i="8"/>
  <c r="S262" i="8"/>
  <c r="R262" i="8"/>
  <c r="Q262" i="8"/>
  <c r="O262" i="8"/>
  <c r="N262" i="8"/>
  <c r="P262" i="8" s="1"/>
  <c r="M262" i="8"/>
  <c r="J262" i="8"/>
  <c r="L262" i="8" s="1"/>
  <c r="I262" i="8"/>
  <c r="K262" i="8" s="1"/>
  <c r="H262" i="8"/>
  <c r="F262" i="8"/>
  <c r="E262" i="8"/>
  <c r="D262" i="8"/>
  <c r="C262" i="8"/>
  <c r="V261" i="8"/>
  <c r="T261" i="8"/>
  <c r="S261" i="8"/>
  <c r="U261" i="8" s="1"/>
  <c r="R261" i="8"/>
  <c r="O261" i="8"/>
  <c r="Q261" i="8" s="1"/>
  <c r="N261" i="8"/>
  <c r="P261" i="8" s="1"/>
  <c r="M261" i="8"/>
  <c r="K261" i="8"/>
  <c r="J261" i="8"/>
  <c r="L261" i="8" s="1"/>
  <c r="I261" i="8"/>
  <c r="H261" i="8"/>
  <c r="G261" i="8"/>
  <c r="F261" i="8"/>
  <c r="E261" i="8"/>
  <c r="D261" i="8"/>
  <c r="C261" i="8"/>
  <c r="B261" i="8"/>
  <c r="T260" i="8"/>
  <c r="V260" i="8" s="1"/>
  <c r="S260" i="8"/>
  <c r="U260" i="8" s="1"/>
  <c r="R260" i="8"/>
  <c r="P260" i="8"/>
  <c r="O260" i="8"/>
  <c r="Q260" i="8" s="1"/>
  <c r="N260" i="8"/>
  <c r="M260" i="8"/>
  <c r="L260" i="8"/>
  <c r="K260" i="8"/>
  <c r="J260" i="8"/>
  <c r="I260" i="8"/>
  <c r="H260" i="8"/>
  <c r="G260" i="8"/>
  <c r="E260" i="8"/>
  <c r="D260" i="8"/>
  <c r="F260" i="8" s="1"/>
  <c r="C260" i="8"/>
  <c r="U259" i="8"/>
  <c r="T259" i="8"/>
  <c r="V259" i="8" s="1"/>
  <c r="S259" i="8"/>
  <c r="R259" i="8"/>
  <c r="Q259" i="8"/>
  <c r="P259" i="8"/>
  <c r="O259" i="8"/>
  <c r="N259" i="8"/>
  <c r="M259" i="8"/>
  <c r="L259" i="8"/>
  <c r="J259" i="8"/>
  <c r="I259" i="8"/>
  <c r="K259" i="8" s="1"/>
  <c r="H259" i="8"/>
  <c r="E259" i="8"/>
  <c r="D259" i="8"/>
  <c r="F259" i="8" s="1"/>
  <c r="C259" i="8"/>
  <c r="V258" i="8"/>
  <c r="U258" i="8"/>
  <c r="T258" i="8"/>
  <c r="S258" i="8"/>
  <c r="R258" i="8"/>
  <c r="Q258" i="8"/>
  <c r="O258" i="8"/>
  <c r="N258" i="8"/>
  <c r="P258" i="8" s="1"/>
  <c r="M258" i="8"/>
  <c r="J258" i="8"/>
  <c r="L258" i="8" s="1"/>
  <c r="I258" i="8"/>
  <c r="K258" i="8" s="1"/>
  <c r="H258" i="8"/>
  <c r="F258" i="8"/>
  <c r="E258" i="8"/>
  <c r="G258" i="8" s="1"/>
  <c r="D258" i="8"/>
  <c r="C258" i="8"/>
  <c r="V257" i="8"/>
  <c r="T257" i="8"/>
  <c r="S257" i="8"/>
  <c r="U257" i="8" s="1"/>
  <c r="R257" i="8"/>
  <c r="O257" i="8"/>
  <c r="Q257" i="8" s="1"/>
  <c r="N257" i="8"/>
  <c r="P257" i="8" s="1"/>
  <c r="M257" i="8"/>
  <c r="K257" i="8"/>
  <c r="J257" i="8"/>
  <c r="L257" i="8" s="1"/>
  <c r="I257" i="8"/>
  <c r="H257" i="8"/>
  <c r="G257" i="8"/>
  <c r="F257" i="8"/>
  <c r="E257" i="8"/>
  <c r="D257" i="8"/>
  <c r="C257" i="8"/>
  <c r="B257" i="8"/>
  <c r="T256" i="8"/>
  <c r="V256" i="8" s="1"/>
  <c r="S256" i="8"/>
  <c r="U256" i="8" s="1"/>
  <c r="R256" i="8"/>
  <c r="O256" i="8"/>
  <c r="Q256" i="8" s="1"/>
  <c r="N256" i="8"/>
  <c r="P256" i="8" s="1"/>
  <c r="M256" i="8"/>
  <c r="K256" i="8"/>
  <c r="J256" i="8"/>
  <c r="L256" i="8" s="1"/>
  <c r="I256" i="8"/>
  <c r="H256" i="8"/>
  <c r="G256" i="8"/>
  <c r="B256" i="8" s="1"/>
  <c r="F256" i="8"/>
  <c r="E256" i="8"/>
  <c r="D256" i="8"/>
  <c r="C256" i="8"/>
  <c r="T255" i="8"/>
  <c r="V255" i="8" s="1"/>
  <c r="S255" i="8"/>
  <c r="U255" i="8" s="1"/>
  <c r="R255" i="8"/>
  <c r="P255" i="8"/>
  <c r="O255" i="8"/>
  <c r="Q255" i="8" s="1"/>
  <c r="N255" i="8"/>
  <c r="M255" i="8"/>
  <c r="L255" i="8"/>
  <c r="K255" i="8"/>
  <c r="J255" i="8"/>
  <c r="I255" i="8"/>
  <c r="H255" i="8"/>
  <c r="E255" i="8"/>
  <c r="D255" i="8"/>
  <c r="F255" i="8" s="1"/>
  <c r="C255" i="8"/>
  <c r="V254" i="8"/>
  <c r="U254" i="8"/>
  <c r="T254" i="8"/>
  <c r="S254" i="8"/>
  <c r="R254" i="8"/>
  <c r="Q254" i="8"/>
  <c r="O254" i="8"/>
  <c r="N254" i="8"/>
  <c r="P254" i="8" s="1"/>
  <c r="M254" i="8"/>
  <c r="J254" i="8"/>
  <c r="L254" i="8" s="1"/>
  <c r="I254" i="8"/>
  <c r="K254" i="8" s="1"/>
  <c r="H254" i="8"/>
  <c r="E254" i="8"/>
  <c r="G254" i="8" s="1"/>
  <c r="D254" i="8"/>
  <c r="F254" i="8" s="1"/>
  <c r="C254" i="8"/>
  <c r="V253" i="8"/>
  <c r="U253" i="8"/>
  <c r="T253" i="8"/>
  <c r="S253" i="8"/>
  <c r="R253" i="8"/>
  <c r="O253" i="8"/>
  <c r="Q253" i="8" s="1"/>
  <c r="N253" i="8"/>
  <c r="P253" i="8" s="1"/>
  <c r="M253" i="8"/>
  <c r="K253" i="8"/>
  <c r="J253" i="8"/>
  <c r="L253" i="8" s="1"/>
  <c r="I253" i="8"/>
  <c r="H253" i="8"/>
  <c r="G253" i="8"/>
  <c r="F253" i="8"/>
  <c r="E253" i="8"/>
  <c r="D253" i="8"/>
  <c r="C253" i="8"/>
  <c r="B253" i="8"/>
  <c r="T252" i="8"/>
  <c r="V252" i="8" s="1"/>
  <c r="S252" i="8"/>
  <c r="U252" i="8" s="1"/>
  <c r="R252" i="8"/>
  <c r="O252" i="8"/>
  <c r="Q252" i="8" s="1"/>
  <c r="N252" i="8"/>
  <c r="P252" i="8" s="1"/>
  <c r="M252" i="8"/>
  <c r="K252" i="8"/>
  <c r="J252" i="8"/>
  <c r="L252" i="8" s="1"/>
  <c r="I252" i="8"/>
  <c r="H252" i="8"/>
  <c r="G252" i="8"/>
  <c r="F252" i="8"/>
  <c r="E252" i="8"/>
  <c r="D252" i="8"/>
  <c r="C252" i="8"/>
  <c r="B252" i="8"/>
  <c r="U251" i="8"/>
  <c r="T251" i="8"/>
  <c r="V251" i="8" s="1"/>
  <c r="S251" i="8"/>
  <c r="R251" i="8"/>
  <c r="Q251" i="8"/>
  <c r="P251" i="8"/>
  <c r="O251" i="8"/>
  <c r="N251" i="8"/>
  <c r="M251" i="8"/>
  <c r="L251" i="8"/>
  <c r="J251" i="8"/>
  <c r="I251" i="8"/>
  <c r="K251" i="8" s="1"/>
  <c r="H251" i="8"/>
  <c r="E251" i="8"/>
  <c r="D251" i="8"/>
  <c r="F251" i="8" s="1"/>
  <c r="C251" i="8"/>
  <c r="U250" i="8"/>
  <c r="T250" i="8"/>
  <c r="V250" i="8" s="1"/>
  <c r="S250" i="8"/>
  <c r="R250" i="8"/>
  <c r="Q250" i="8"/>
  <c r="P250" i="8"/>
  <c r="O250" i="8"/>
  <c r="N250" i="8"/>
  <c r="M250" i="8"/>
  <c r="L250" i="8"/>
  <c r="J250" i="8"/>
  <c r="I250" i="8"/>
  <c r="K250" i="8" s="1"/>
  <c r="H250" i="8"/>
  <c r="F250" i="8"/>
  <c r="E250" i="8"/>
  <c r="G250" i="8" s="1"/>
  <c r="D250" i="8"/>
  <c r="C250" i="8"/>
  <c r="B250" i="8"/>
  <c r="V249" i="8"/>
  <c r="T249" i="8"/>
  <c r="S249" i="8"/>
  <c r="U249" i="8" s="1"/>
  <c r="R249" i="8"/>
  <c r="O249" i="8"/>
  <c r="Q249" i="8" s="1"/>
  <c r="N249" i="8"/>
  <c r="P249" i="8" s="1"/>
  <c r="M249" i="8"/>
  <c r="J249" i="8"/>
  <c r="L249" i="8" s="1"/>
  <c r="I249" i="8"/>
  <c r="K249" i="8" s="1"/>
  <c r="H249" i="8"/>
  <c r="F249" i="8"/>
  <c r="E249" i="8"/>
  <c r="G249" i="8" s="1"/>
  <c r="D249" i="8"/>
  <c r="C249" i="8"/>
  <c r="B249" i="8"/>
  <c r="V248" i="8"/>
  <c r="T248" i="8"/>
  <c r="S248" i="8"/>
  <c r="U248" i="8" s="1"/>
  <c r="R248" i="8"/>
  <c r="P248" i="8"/>
  <c r="O248" i="8"/>
  <c r="Q248" i="8" s="1"/>
  <c r="N248" i="8"/>
  <c r="M248" i="8"/>
  <c r="L248" i="8"/>
  <c r="B248" i="8" s="1"/>
  <c r="K248" i="8"/>
  <c r="J248" i="8"/>
  <c r="I248" i="8"/>
  <c r="H248" i="8"/>
  <c r="G248" i="8"/>
  <c r="E248" i="8"/>
  <c r="D248" i="8"/>
  <c r="F248" i="8" s="1"/>
  <c r="C248" i="8"/>
  <c r="U247" i="8"/>
  <c r="T247" i="8"/>
  <c r="V247" i="8" s="1"/>
  <c r="S247" i="8"/>
  <c r="R247" i="8"/>
  <c r="Q247" i="8"/>
  <c r="P247" i="8"/>
  <c r="O247" i="8"/>
  <c r="N247" i="8"/>
  <c r="M247" i="8"/>
  <c r="L247" i="8"/>
  <c r="J247" i="8"/>
  <c r="I247" i="8"/>
  <c r="K247" i="8" s="1"/>
  <c r="H247" i="8"/>
  <c r="E247" i="8"/>
  <c r="D247" i="8"/>
  <c r="F247" i="8" s="1"/>
  <c r="C247" i="8"/>
  <c r="U246" i="8"/>
  <c r="T246" i="8"/>
  <c r="V246" i="8" s="1"/>
  <c r="S246" i="8"/>
  <c r="R246" i="8"/>
  <c r="Q246" i="8"/>
  <c r="P246" i="8"/>
  <c r="O246" i="8"/>
  <c r="N246" i="8"/>
  <c r="M246" i="8"/>
  <c r="J246" i="8"/>
  <c r="L246" i="8" s="1"/>
  <c r="I246" i="8"/>
  <c r="K246" i="8" s="1"/>
  <c r="H246" i="8"/>
  <c r="F246" i="8"/>
  <c r="E246" i="8"/>
  <c r="G246" i="8" s="1"/>
  <c r="D246" i="8"/>
  <c r="C246" i="8"/>
  <c r="V245" i="8"/>
  <c r="T245" i="8"/>
  <c r="S245" i="8"/>
  <c r="U245" i="8" s="1"/>
  <c r="R245" i="8"/>
  <c r="O245" i="8"/>
  <c r="Q245" i="8" s="1"/>
  <c r="N245" i="8"/>
  <c r="P245" i="8" s="1"/>
  <c r="M245" i="8"/>
  <c r="J245" i="8"/>
  <c r="L245" i="8" s="1"/>
  <c r="I245" i="8"/>
  <c r="K245" i="8" s="1"/>
  <c r="H245" i="8"/>
  <c r="F245" i="8"/>
  <c r="E245" i="8"/>
  <c r="D245" i="8"/>
  <c r="C245" i="8"/>
  <c r="T244" i="8"/>
  <c r="V244" i="8" s="1"/>
  <c r="S244" i="8"/>
  <c r="U244" i="8" s="1"/>
  <c r="R244" i="8"/>
  <c r="P244" i="8"/>
  <c r="O244" i="8"/>
  <c r="Q244" i="8" s="1"/>
  <c r="N244" i="8"/>
  <c r="M244" i="8"/>
  <c r="L244" i="8"/>
  <c r="K244" i="8"/>
  <c r="J244" i="8"/>
  <c r="I244" i="8"/>
  <c r="H244" i="8"/>
  <c r="G244" i="8"/>
  <c r="B244" i="8" s="1"/>
  <c r="E244" i="8"/>
  <c r="D244" i="8"/>
  <c r="F244" i="8" s="1"/>
  <c r="C244" i="8"/>
  <c r="T243" i="8"/>
  <c r="V243" i="8" s="1"/>
  <c r="S243" i="8"/>
  <c r="U243" i="8" s="1"/>
  <c r="R243" i="8"/>
  <c r="P243" i="8"/>
  <c r="O243" i="8"/>
  <c r="Q243" i="8" s="1"/>
  <c r="N243" i="8"/>
  <c r="M243" i="8"/>
  <c r="L243" i="8"/>
  <c r="K243" i="8"/>
  <c r="J243" i="8"/>
  <c r="I243" i="8"/>
  <c r="H243" i="8"/>
  <c r="G243" i="8"/>
  <c r="E243" i="8"/>
  <c r="B243" i="8" s="1"/>
  <c r="D243" i="8"/>
  <c r="F243" i="8" s="1"/>
  <c r="C243" i="8"/>
  <c r="U242" i="8"/>
  <c r="T242" i="8"/>
  <c r="V242" i="8" s="1"/>
  <c r="S242" i="8"/>
  <c r="R242" i="8"/>
  <c r="Q242" i="8"/>
  <c r="P242" i="8"/>
  <c r="O242" i="8"/>
  <c r="N242" i="8"/>
  <c r="M242" i="8"/>
  <c r="L242" i="8"/>
  <c r="J242" i="8"/>
  <c r="I242" i="8"/>
  <c r="K242" i="8" s="1"/>
  <c r="H242" i="8"/>
  <c r="E242" i="8"/>
  <c r="D242" i="8"/>
  <c r="F242" i="8" s="1"/>
  <c r="C242" i="8"/>
  <c r="V241" i="8"/>
  <c r="U241" i="8"/>
  <c r="T241" i="8"/>
  <c r="S241" i="8"/>
  <c r="R241" i="8"/>
  <c r="Q241" i="8"/>
  <c r="O241" i="8"/>
  <c r="N241" i="8"/>
  <c r="P241" i="8" s="1"/>
  <c r="M241" i="8"/>
  <c r="J241" i="8"/>
  <c r="L241" i="8" s="1"/>
  <c r="I241" i="8"/>
  <c r="K241" i="8" s="1"/>
  <c r="H241" i="8"/>
  <c r="F241" i="8"/>
  <c r="E241" i="8"/>
  <c r="G241" i="8" s="1"/>
  <c r="D241" i="8"/>
  <c r="C241" i="8"/>
  <c r="V240" i="8"/>
  <c r="T240" i="8"/>
  <c r="S240" i="8"/>
  <c r="U240" i="8" s="1"/>
  <c r="R240" i="8"/>
  <c r="O240" i="8"/>
  <c r="Q240" i="8" s="1"/>
  <c r="N240" i="8"/>
  <c r="P240" i="8" s="1"/>
  <c r="M240" i="8"/>
  <c r="K240" i="8"/>
  <c r="J240" i="8"/>
  <c r="L240" i="8" s="1"/>
  <c r="I240" i="8"/>
  <c r="H240" i="8"/>
  <c r="G240" i="8"/>
  <c r="F240" i="8"/>
  <c r="E240" i="8"/>
  <c r="D240" i="8"/>
  <c r="C240" i="8"/>
  <c r="B240" i="8"/>
  <c r="T239" i="8"/>
  <c r="V239" i="8" s="1"/>
  <c r="S239" i="8"/>
  <c r="U239" i="8" s="1"/>
  <c r="R239" i="8"/>
  <c r="P239" i="8"/>
  <c r="O239" i="8"/>
  <c r="Q239" i="8" s="1"/>
  <c r="N239" i="8"/>
  <c r="M239" i="8"/>
  <c r="L239" i="8"/>
  <c r="K239" i="8"/>
  <c r="J239" i="8"/>
  <c r="I239" i="8"/>
  <c r="H239" i="8"/>
  <c r="G239" i="8"/>
  <c r="E239" i="8"/>
  <c r="D239" i="8"/>
  <c r="F239" i="8" s="1"/>
  <c r="C239" i="8"/>
  <c r="U238" i="8"/>
  <c r="T238" i="8"/>
  <c r="V238" i="8" s="1"/>
  <c r="S238" i="8"/>
  <c r="R238" i="8"/>
  <c r="Q238" i="8"/>
  <c r="P238" i="8"/>
  <c r="O238" i="8"/>
  <c r="N238" i="8"/>
  <c r="M238" i="8"/>
  <c r="L238" i="8"/>
  <c r="J238" i="8"/>
  <c r="I238" i="8"/>
  <c r="K238" i="8" s="1"/>
  <c r="H238" i="8"/>
  <c r="E238" i="8"/>
  <c r="D238" i="8"/>
  <c r="F238" i="8" s="1"/>
  <c r="C238" i="8"/>
  <c r="V237" i="8"/>
  <c r="U237" i="8"/>
  <c r="T237" i="8"/>
  <c r="S237" i="8"/>
  <c r="R237" i="8"/>
  <c r="Q237" i="8"/>
  <c r="O237" i="8"/>
  <c r="N237" i="8"/>
  <c r="P237" i="8" s="1"/>
  <c r="M237" i="8"/>
  <c r="J237" i="8"/>
  <c r="L237" i="8" s="1"/>
  <c r="I237" i="8"/>
  <c r="K237" i="8" s="1"/>
  <c r="H237" i="8"/>
  <c r="F237" i="8"/>
  <c r="E237" i="8"/>
  <c r="G237" i="8" s="1"/>
  <c r="D237" i="8"/>
  <c r="C237" i="8"/>
  <c r="B237" i="8"/>
  <c r="V236" i="8"/>
  <c r="T236" i="8"/>
  <c r="S236" i="8"/>
  <c r="U236" i="8" s="1"/>
  <c r="R236" i="8"/>
  <c r="O236" i="8"/>
  <c r="Q236" i="8" s="1"/>
  <c r="N236" i="8"/>
  <c r="P236" i="8" s="1"/>
  <c r="M236" i="8"/>
  <c r="K236" i="8"/>
  <c r="J236" i="8"/>
  <c r="L236" i="8" s="1"/>
  <c r="I236" i="8"/>
  <c r="H236" i="8"/>
  <c r="G236" i="8"/>
  <c r="F236" i="8"/>
  <c r="E236" i="8"/>
  <c r="D236" i="8"/>
  <c r="C236" i="8"/>
  <c r="B236" i="8"/>
  <c r="T235" i="8"/>
  <c r="V235" i="8" s="1"/>
  <c r="S235" i="8"/>
  <c r="U235" i="8" s="1"/>
  <c r="R235" i="8"/>
  <c r="P235" i="8"/>
  <c r="O235" i="8"/>
  <c r="Q235" i="8" s="1"/>
  <c r="N235" i="8"/>
  <c r="M235" i="8"/>
  <c r="L235" i="8"/>
  <c r="K235" i="8"/>
  <c r="J235" i="8"/>
  <c r="I235" i="8"/>
  <c r="H235" i="8"/>
  <c r="G235" i="8"/>
  <c r="E235" i="8"/>
  <c r="D235" i="8"/>
  <c r="F235" i="8" s="1"/>
  <c r="C235" i="8"/>
  <c r="U234" i="8"/>
  <c r="T234" i="8"/>
  <c r="V234" i="8" s="1"/>
  <c r="S234" i="8"/>
  <c r="R234" i="8"/>
  <c r="Q234" i="8"/>
  <c r="P234" i="8"/>
  <c r="O234" i="8"/>
  <c r="N234" i="8"/>
  <c r="M234" i="8"/>
  <c r="L234" i="8"/>
  <c r="J234" i="8"/>
  <c r="I234" i="8"/>
  <c r="K234" i="8" s="1"/>
  <c r="H234" i="8"/>
  <c r="E234" i="8"/>
  <c r="D234" i="8"/>
  <c r="F234" i="8" s="1"/>
  <c r="C234" i="8"/>
  <c r="V233" i="8"/>
  <c r="U233" i="8"/>
  <c r="T233" i="8"/>
  <c r="S233" i="8"/>
  <c r="R233" i="8"/>
  <c r="Q233" i="8"/>
  <c r="O233" i="8"/>
  <c r="N233" i="8"/>
  <c r="P233" i="8" s="1"/>
  <c r="M233" i="8"/>
  <c r="J233" i="8"/>
  <c r="L233" i="8" s="1"/>
  <c r="I233" i="8"/>
  <c r="K233" i="8" s="1"/>
  <c r="H233" i="8"/>
  <c r="F233" i="8"/>
  <c r="E233" i="8"/>
  <c r="G233" i="8" s="1"/>
  <c r="D233" i="8"/>
  <c r="C233" i="8"/>
  <c r="B233" i="8"/>
  <c r="V232" i="8"/>
  <c r="T232" i="8"/>
  <c r="S232" i="8"/>
  <c r="U232" i="8" s="1"/>
  <c r="R232" i="8"/>
  <c r="O232" i="8"/>
  <c r="Q232" i="8" s="1"/>
  <c r="N232" i="8"/>
  <c r="P232" i="8" s="1"/>
  <c r="M232" i="8"/>
  <c r="K232" i="8"/>
  <c r="J232" i="8"/>
  <c r="L232" i="8" s="1"/>
  <c r="I232" i="8"/>
  <c r="H232" i="8"/>
  <c r="G232" i="8"/>
  <c r="B232" i="8" s="1"/>
  <c r="F232" i="8"/>
  <c r="E232" i="8"/>
  <c r="D232" i="8"/>
  <c r="C232" i="8"/>
  <c r="T231" i="8"/>
  <c r="V231" i="8" s="1"/>
  <c r="S231" i="8"/>
  <c r="U231" i="8" s="1"/>
  <c r="R231" i="8"/>
  <c r="P231" i="8"/>
  <c r="O231" i="8"/>
  <c r="Q231" i="8" s="1"/>
  <c r="N231" i="8"/>
  <c r="M231" i="8"/>
  <c r="L231" i="8"/>
  <c r="K231" i="8"/>
  <c r="J231" i="8"/>
  <c r="I231" i="8"/>
  <c r="H231" i="8"/>
  <c r="G231" i="8"/>
  <c r="E231" i="8"/>
  <c r="D231" i="8"/>
  <c r="F231" i="8" s="1"/>
  <c r="C231" i="8"/>
  <c r="U230" i="8"/>
  <c r="T230" i="8"/>
  <c r="V230" i="8" s="1"/>
  <c r="S230" i="8"/>
  <c r="R230" i="8"/>
  <c r="Q230" i="8"/>
  <c r="P230" i="8"/>
  <c r="O230" i="8"/>
  <c r="N230" i="8"/>
  <c r="M230" i="8"/>
  <c r="L230" i="8"/>
  <c r="J230" i="8"/>
  <c r="I230" i="8"/>
  <c r="K230" i="8" s="1"/>
  <c r="H230" i="8"/>
  <c r="E230" i="8"/>
  <c r="D230" i="8"/>
  <c r="F230" i="8" s="1"/>
  <c r="C230" i="8"/>
  <c r="V229" i="8"/>
  <c r="U229" i="8"/>
  <c r="T229" i="8"/>
  <c r="S229" i="8"/>
  <c r="R229" i="8"/>
  <c r="Q229" i="8"/>
  <c r="O229" i="8"/>
  <c r="N229" i="8"/>
  <c r="P229" i="8" s="1"/>
  <c r="M229" i="8"/>
  <c r="J229" i="8"/>
  <c r="L229" i="8" s="1"/>
  <c r="I229" i="8"/>
  <c r="K229" i="8" s="1"/>
  <c r="H229" i="8"/>
  <c r="F229" i="8"/>
  <c r="E229" i="8"/>
  <c r="G229" i="8" s="1"/>
  <c r="D229" i="8"/>
  <c r="C229" i="8"/>
  <c r="V228" i="8"/>
  <c r="T228" i="8"/>
  <c r="S228" i="8"/>
  <c r="U228" i="8" s="1"/>
  <c r="R228" i="8"/>
  <c r="O228" i="8"/>
  <c r="Q228" i="8" s="1"/>
  <c r="N228" i="8"/>
  <c r="P228" i="8" s="1"/>
  <c r="M228" i="8"/>
  <c r="K228" i="8"/>
  <c r="J228" i="8"/>
  <c r="L228" i="8" s="1"/>
  <c r="I228" i="8"/>
  <c r="H228" i="8"/>
  <c r="G228" i="8"/>
  <c r="F228" i="8"/>
  <c r="E228" i="8"/>
  <c r="D228" i="8"/>
  <c r="C228" i="8"/>
  <c r="B228" i="8"/>
  <c r="T227" i="8"/>
  <c r="V227" i="8" s="1"/>
  <c r="S227" i="8"/>
  <c r="U227" i="8" s="1"/>
  <c r="R227" i="8"/>
  <c r="P227" i="8"/>
  <c r="O227" i="8"/>
  <c r="Q227" i="8" s="1"/>
  <c r="N227" i="8"/>
  <c r="M227" i="8"/>
  <c r="L227" i="8"/>
  <c r="K227" i="8"/>
  <c r="J227" i="8"/>
  <c r="I227" i="8"/>
  <c r="H227" i="8"/>
  <c r="G227" i="8"/>
  <c r="E227" i="8"/>
  <c r="D227" i="8"/>
  <c r="F227" i="8" s="1"/>
  <c r="C227" i="8"/>
  <c r="U226" i="8"/>
  <c r="T226" i="8"/>
  <c r="V226" i="8" s="1"/>
  <c r="S226" i="8"/>
  <c r="R226" i="8"/>
  <c r="Q226" i="8"/>
  <c r="P226" i="8"/>
  <c r="O226" i="8"/>
  <c r="N226" i="8"/>
  <c r="M226" i="8"/>
  <c r="L226" i="8"/>
  <c r="J226" i="8"/>
  <c r="I226" i="8"/>
  <c r="K226" i="8" s="1"/>
  <c r="H226" i="8"/>
  <c r="E226" i="8"/>
  <c r="D226" i="8"/>
  <c r="F226" i="8" s="1"/>
  <c r="C226" i="8"/>
  <c r="V225" i="8"/>
  <c r="U225" i="8"/>
  <c r="T225" i="8"/>
  <c r="S225" i="8"/>
  <c r="R225" i="8"/>
  <c r="Q225" i="8"/>
  <c r="O225" i="8"/>
  <c r="N225" i="8"/>
  <c r="P225" i="8" s="1"/>
  <c r="M225" i="8"/>
  <c r="J225" i="8"/>
  <c r="L225" i="8" s="1"/>
  <c r="I225" i="8"/>
  <c r="K225" i="8" s="1"/>
  <c r="H225" i="8"/>
  <c r="F225" i="8"/>
  <c r="E225" i="8"/>
  <c r="G225" i="8" s="1"/>
  <c r="D225" i="8"/>
  <c r="C225" i="8"/>
  <c r="B225" i="8"/>
  <c r="V224" i="8"/>
  <c r="T224" i="8"/>
  <c r="S224" i="8"/>
  <c r="U224" i="8" s="1"/>
  <c r="R224" i="8"/>
  <c r="O224" i="8"/>
  <c r="Q224" i="8" s="1"/>
  <c r="N224" i="8"/>
  <c r="P224" i="8" s="1"/>
  <c r="M224" i="8"/>
  <c r="K224" i="8"/>
  <c r="J224" i="8"/>
  <c r="L224" i="8" s="1"/>
  <c r="I224" i="8"/>
  <c r="H224" i="8"/>
  <c r="G224" i="8"/>
  <c r="B224" i="8" s="1"/>
  <c r="F224" i="8"/>
  <c r="E224" i="8"/>
  <c r="D224" i="8"/>
  <c r="C224" i="8"/>
  <c r="T223" i="8"/>
  <c r="V223" i="8" s="1"/>
  <c r="S223" i="8"/>
  <c r="U223" i="8" s="1"/>
  <c r="R223" i="8"/>
  <c r="P223" i="8"/>
  <c r="O223" i="8"/>
  <c r="Q223" i="8" s="1"/>
  <c r="N223" i="8"/>
  <c r="M223" i="8"/>
  <c r="L223" i="8"/>
  <c r="K223" i="8"/>
  <c r="J223" i="8"/>
  <c r="I223" i="8"/>
  <c r="H223" i="8"/>
  <c r="G223" i="8"/>
  <c r="E223" i="8"/>
  <c r="D223" i="8"/>
  <c r="F223" i="8" s="1"/>
  <c r="C223" i="8"/>
  <c r="U222" i="8"/>
  <c r="T222" i="8"/>
  <c r="V222" i="8" s="1"/>
  <c r="S222" i="8"/>
  <c r="R222" i="8"/>
  <c r="Q222" i="8"/>
  <c r="P222" i="8"/>
  <c r="O222" i="8"/>
  <c r="N222" i="8"/>
  <c r="M222" i="8"/>
  <c r="L222" i="8"/>
  <c r="J222" i="8"/>
  <c r="I222" i="8"/>
  <c r="K222" i="8" s="1"/>
  <c r="H222" i="8"/>
  <c r="E222" i="8"/>
  <c r="D222" i="8"/>
  <c r="F222" i="8" s="1"/>
  <c r="C222" i="8"/>
  <c r="V221" i="8"/>
  <c r="U221" i="8"/>
  <c r="T221" i="8"/>
  <c r="S221" i="8"/>
  <c r="R221" i="8"/>
  <c r="Q221" i="8"/>
  <c r="O221" i="8"/>
  <c r="N221" i="8"/>
  <c r="P221" i="8" s="1"/>
  <c r="M221" i="8"/>
  <c r="J221" i="8"/>
  <c r="L221" i="8" s="1"/>
  <c r="I221" i="8"/>
  <c r="K221" i="8" s="1"/>
  <c r="H221" i="8"/>
  <c r="F221" i="8"/>
  <c r="E221" i="8"/>
  <c r="G221" i="8" s="1"/>
  <c r="D221" i="8"/>
  <c r="C221" i="8"/>
  <c r="V220" i="8"/>
  <c r="T220" i="8"/>
  <c r="S220" i="8"/>
  <c r="U220" i="8" s="1"/>
  <c r="R220" i="8"/>
  <c r="O220" i="8"/>
  <c r="Q220" i="8" s="1"/>
  <c r="N220" i="8"/>
  <c r="P220" i="8" s="1"/>
  <c r="M220" i="8"/>
  <c r="K220" i="8"/>
  <c r="J220" i="8"/>
  <c r="L220" i="8" s="1"/>
  <c r="I220" i="8"/>
  <c r="H220" i="8"/>
  <c r="G220" i="8"/>
  <c r="F220" i="8"/>
  <c r="E220" i="8"/>
  <c r="D220" i="8"/>
  <c r="C220" i="8"/>
  <c r="B220" i="8"/>
  <c r="T219" i="8"/>
  <c r="V219" i="8" s="1"/>
  <c r="S219" i="8"/>
  <c r="U219" i="8" s="1"/>
  <c r="R219" i="8"/>
  <c r="P219" i="8"/>
  <c r="O219" i="8"/>
  <c r="Q219" i="8" s="1"/>
  <c r="N219" i="8"/>
  <c r="M219" i="8"/>
  <c r="L219" i="8"/>
  <c r="K219" i="8"/>
  <c r="J219" i="8"/>
  <c r="I219" i="8"/>
  <c r="H219" i="8"/>
  <c r="G219" i="8"/>
  <c r="E219" i="8"/>
  <c r="B219" i="8" s="1"/>
  <c r="D219" i="8"/>
  <c r="F219" i="8" s="1"/>
  <c r="C219" i="8"/>
  <c r="U218" i="8"/>
  <c r="T218" i="8"/>
  <c r="V218" i="8" s="1"/>
  <c r="S218" i="8"/>
  <c r="R218" i="8"/>
  <c r="Q218" i="8"/>
  <c r="P218" i="8"/>
  <c r="O218" i="8"/>
  <c r="N218" i="8"/>
  <c r="M218" i="8"/>
  <c r="L218" i="8"/>
  <c r="J218" i="8"/>
  <c r="I218" i="8"/>
  <c r="K218" i="8" s="1"/>
  <c r="H218" i="8"/>
  <c r="E218" i="8"/>
  <c r="D218" i="8"/>
  <c r="F218" i="8" s="1"/>
  <c r="C218" i="8"/>
  <c r="V217" i="8"/>
  <c r="U217" i="8"/>
  <c r="T217" i="8"/>
  <c r="S217" i="8"/>
  <c r="R217" i="8"/>
  <c r="Q217" i="8"/>
  <c r="O217" i="8"/>
  <c r="N217" i="8"/>
  <c r="P217" i="8" s="1"/>
  <c r="M217" i="8"/>
  <c r="J217" i="8"/>
  <c r="L217" i="8" s="1"/>
  <c r="I217" i="8"/>
  <c r="K217" i="8" s="1"/>
  <c r="H217" i="8"/>
  <c r="F217" i="8"/>
  <c r="E217" i="8"/>
  <c r="G217" i="8" s="1"/>
  <c r="D217" i="8"/>
  <c r="C217" i="8"/>
  <c r="V216" i="8"/>
  <c r="T216" i="8"/>
  <c r="S216" i="8"/>
  <c r="U216" i="8" s="1"/>
  <c r="R216" i="8"/>
  <c r="O216" i="8"/>
  <c r="Q216" i="8" s="1"/>
  <c r="N216" i="8"/>
  <c r="P216" i="8" s="1"/>
  <c r="M216" i="8"/>
  <c r="K216" i="8"/>
  <c r="J216" i="8"/>
  <c r="L216" i="8" s="1"/>
  <c r="I216" i="8"/>
  <c r="H216" i="8"/>
  <c r="G216" i="8"/>
  <c r="F216" i="8"/>
  <c r="E216" i="8"/>
  <c r="D216" i="8"/>
  <c r="C216" i="8"/>
  <c r="B216" i="8"/>
  <c r="T215" i="8"/>
  <c r="V215" i="8" s="1"/>
  <c r="S215" i="8"/>
  <c r="U215" i="8" s="1"/>
  <c r="R215" i="8"/>
  <c r="P215" i="8"/>
  <c r="O215" i="8"/>
  <c r="Q215" i="8" s="1"/>
  <c r="N215" i="8"/>
  <c r="M215" i="8"/>
  <c r="L215" i="8"/>
  <c r="K215" i="8"/>
  <c r="J215" i="8"/>
  <c r="I215" i="8"/>
  <c r="H215" i="8"/>
  <c r="G215" i="8"/>
  <c r="E215" i="8"/>
  <c r="D215" i="8"/>
  <c r="F215" i="8" s="1"/>
  <c r="C215" i="8"/>
  <c r="U214" i="8"/>
  <c r="T214" i="8"/>
  <c r="V214" i="8" s="1"/>
  <c r="S214" i="8"/>
  <c r="R214" i="8"/>
  <c r="Q214" i="8"/>
  <c r="P214" i="8"/>
  <c r="O214" i="8"/>
  <c r="N214" i="8"/>
  <c r="M214" i="8"/>
  <c r="L214" i="8"/>
  <c r="J214" i="8"/>
  <c r="I214" i="8"/>
  <c r="K214" i="8" s="1"/>
  <c r="H214" i="8"/>
  <c r="E214" i="8"/>
  <c r="D214" i="8"/>
  <c r="F214" i="8" s="1"/>
  <c r="C214" i="8"/>
  <c r="V213" i="8"/>
  <c r="U213" i="8"/>
  <c r="T213" i="8"/>
  <c r="S213" i="8"/>
  <c r="R213" i="8"/>
  <c r="Q213" i="8"/>
  <c r="O213" i="8"/>
  <c r="N213" i="8"/>
  <c r="P213" i="8" s="1"/>
  <c r="M213" i="8"/>
  <c r="J213" i="8"/>
  <c r="L213" i="8" s="1"/>
  <c r="I213" i="8"/>
  <c r="K213" i="8" s="1"/>
  <c r="H213" i="8"/>
  <c r="F213" i="8"/>
  <c r="E213" i="8"/>
  <c r="G213" i="8" s="1"/>
  <c r="D213" i="8"/>
  <c r="C213" i="8"/>
  <c r="B213" i="8"/>
  <c r="V212" i="8"/>
  <c r="T212" i="8"/>
  <c r="S212" i="8"/>
  <c r="U212" i="8" s="1"/>
  <c r="R212" i="8"/>
  <c r="O212" i="8"/>
  <c r="Q212" i="8" s="1"/>
  <c r="N212" i="8"/>
  <c r="P212" i="8" s="1"/>
  <c r="M212" i="8"/>
  <c r="K212" i="8"/>
  <c r="J212" i="8"/>
  <c r="L212" i="8" s="1"/>
  <c r="I212" i="8"/>
  <c r="H212" i="8"/>
  <c r="G212" i="8"/>
  <c r="B212" i="8" s="1"/>
  <c r="F212" i="8"/>
  <c r="E212" i="8"/>
  <c r="D212" i="8"/>
  <c r="C212" i="8"/>
  <c r="T211" i="8"/>
  <c r="V211" i="8" s="1"/>
  <c r="S211" i="8"/>
  <c r="U211" i="8" s="1"/>
  <c r="R211" i="8"/>
  <c r="P211" i="8"/>
  <c r="O211" i="8"/>
  <c r="Q211" i="8" s="1"/>
  <c r="N211" i="8"/>
  <c r="M211" i="8"/>
  <c r="L211" i="8"/>
  <c r="K211" i="8"/>
  <c r="J211" i="8"/>
  <c r="I211" i="8"/>
  <c r="H211" i="8"/>
  <c r="G211" i="8"/>
  <c r="E211" i="8"/>
  <c r="B211" i="8" s="1"/>
  <c r="D211" i="8"/>
  <c r="F211" i="8" s="1"/>
  <c r="C211" i="8"/>
  <c r="U210" i="8"/>
  <c r="T210" i="8"/>
  <c r="V210" i="8" s="1"/>
  <c r="S210" i="8"/>
  <c r="R210" i="8"/>
  <c r="Q210" i="8"/>
  <c r="P210" i="8"/>
  <c r="O210" i="8"/>
  <c r="N210" i="8"/>
  <c r="M210" i="8"/>
  <c r="L210" i="8"/>
  <c r="J210" i="8"/>
  <c r="I210" i="8"/>
  <c r="K210" i="8" s="1"/>
  <c r="H210" i="8"/>
  <c r="E210" i="8"/>
  <c r="D210" i="8"/>
  <c r="F210" i="8" s="1"/>
  <c r="C210" i="8"/>
  <c r="V209" i="8"/>
  <c r="U209" i="8"/>
  <c r="T209" i="8"/>
  <c r="S209" i="8"/>
  <c r="R209" i="8"/>
  <c r="Q209" i="8"/>
  <c r="O209" i="8"/>
  <c r="N209" i="8"/>
  <c r="P209" i="8" s="1"/>
  <c r="M209" i="8"/>
  <c r="J209" i="8"/>
  <c r="L209" i="8" s="1"/>
  <c r="I209" i="8"/>
  <c r="K209" i="8" s="1"/>
  <c r="H209" i="8"/>
  <c r="F209" i="8"/>
  <c r="E209" i="8"/>
  <c r="G209" i="8" s="1"/>
  <c r="D209" i="8"/>
  <c r="C209" i="8"/>
  <c r="V208" i="8"/>
  <c r="T208" i="8"/>
  <c r="S208" i="8"/>
  <c r="U208" i="8" s="1"/>
  <c r="R208" i="8"/>
  <c r="O208" i="8"/>
  <c r="Q208" i="8" s="1"/>
  <c r="N208" i="8"/>
  <c r="P208" i="8" s="1"/>
  <c r="M208" i="8"/>
  <c r="K208" i="8"/>
  <c r="J208" i="8"/>
  <c r="L208" i="8" s="1"/>
  <c r="I208" i="8"/>
  <c r="H208" i="8"/>
  <c r="G208" i="8"/>
  <c r="F208" i="8"/>
  <c r="E208" i="8"/>
  <c r="D208" i="8"/>
  <c r="C208" i="8"/>
  <c r="B208" i="8"/>
  <c r="T207" i="8"/>
  <c r="V207" i="8" s="1"/>
  <c r="S207" i="8"/>
  <c r="U207" i="8" s="1"/>
  <c r="R207" i="8"/>
  <c r="P207" i="8"/>
  <c r="O207" i="8"/>
  <c r="Q207" i="8" s="1"/>
  <c r="N207" i="8"/>
  <c r="M207" i="8"/>
  <c r="L207" i="8"/>
  <c r="K207" i="8"/>
  <c r="J207" i="8"/>
  <c r="I207" i="8"/>
  <c r="H207" i="8"/>
  <c r="G207" i="8"/>
  <c r="E207" i="8"/>
  <c r="D207" i="8"/>
  <c r="F207" i="8" s="1"/>
  <c r="C207" i="8"/>
  <c r="U206" i="8"/>
  <c r="T206" i="8"/>
  <c r="V206" i="8" s="1"/>
  <c r="S206" i="8"/>
  <c r="R206" i="8"/>
  <c r="Q206" i="8"/>
  <c r="P206" i="8"/>
  <c r="O206" i="8"/>
  <c r="N206" i="8"/>
  <c r="M206" i="8"/>
  <c r="L206" i="8"/>
  <c r="J206" i="8"/>
  <c r="I206" i="8"/>
  <c r="K206" i="8" s="1"/>
  <c r="H206" i="8"/>
  <c r="E206" i="8"/>
  <c r="D206" i="8"/>
  <c r="F206" i="8" s="1"/>
  <c r="C206" i="8"/>
  <c r="V205" i="8"/>
  <c r="U205" i="8"/>
  <c r="T205" i="8"/>
  <c r="S205" i="8"/>
  <c r="R205" i="8"/>
  <c r="Q205" i="8"/>
  <c r="O205" i="8"/>
  <c r="N205" i="8"/>
  <c r="P205" i="8" s="1"/>
  <c r="M205" i="8"/>
  <c r="J205" i="8"/>
  <c r="L205" i="8" s="1"/>
  <c r="I205" i="8"/>
  <c r="K205" i="8" s="1"/>
  <c r="H205" i="8"/>
  <c r="F205" i="8"/>
  <c r="E205" i="8"/>
  <c r="G205" i="8" s="1"/>
  <c r="D205" i="8"/>
  <c r="C205" i="8"/>
  <c r="B205" i="8"/>
  <c r="V204" i="8"/>
  <c r="T204" i="8"/>
  <c r="S204" i="8"/>
  <c r="U204" i="8" s="1"/>
  <c r="R204" i="8"/>
  <c r="O204" i="8"/>
  <c r="Q204" i="8" s="1"/>
  <c r="N204" i="8"/>
  <c r="P204" i="8" s="1"/>
  <c r="M204" i="8"/>
  <c r="K204" i="8"/>
  <c r="J204" i="8"/>
  <c r="L204" i="8" s="1"/>
  <c r="I204" i="8"/>
  <c r="H204" i="8"/>
  <c r="G204" i="8"/>
  <c r="B204" i="8" s="1"/>
  <c r="F204" i="8"/>
  <c r="E204" i="8"/>
  <c r="D204" i="8"/>
  <c r="C204" i="8"/>
  <c r="T203" i="8"/>
  <c r="V203" i="8" s="1"/>
  <c r="S203" i="8"/>
  <c r="U203" i="8" s="1"/>
  <c r="R203" i="8"/>
  <c r="P203" i="8"/>
  <c r="O203" i="8"/>
  <c r="Q203" i="8" s="1"/>
  <c r="N203" i="8"/>
  <c r="M203" i="8"/>
  <c r="L203" i="8"/>
  <c r="K203" i="8"/>
  <c r="J203" i="8"/>
  <c r="I203" i="8"/>
  <c r="H203" i="8"/>
  <c r="G203" i="8"/>
  <c r="E203" i="8"/>
  <c r="B203" i="8" s="1"/>
  <c r="D203" i="8"/>
  <c r="F203" i="8" s="1"/>
  <c r="C203" i="8"/>
  <c r="U202" i="8"/>
  <c r="T202" i="8"/>
  <c r="V202" i="8" s="1"/>
  <c r="S202" i="8"/>
  <c r="R202" i="8"/>
  <c r="Q202" i="8"/>
  <c r="P202" i="8"/>
  <c r="O202" i="8"/>
  <c r="N202" i="8"/>
  <c r="M202" i="8"/>
  <c r="L202" i="8"/>
  <c r="J202" i="8"/>
  <c r="I202" i="8"/>
  <c r="K202" i="8" s="1"/>
  <c r="H202" i="8"/>
  <c r="E202" i="8"/>
  <c r="D202" i="8"/>
  <c r="F202" i="8" s="1"/>
  <c r="C202" i="8"/>
  <c r="V201" i="8"/>
  <c r="U201" i="8"/>
  <c r="T201" i="8"/>
  <c r="S201" i="8"/>
  <c r="R201" i="8"/>
  <c r="Q201" i="8"/>
  <c r="O201" i="8"/>
  <c r="N201" i="8"/>
  <c r="P201" i="8" s="1"/>
  <c r="M201" i="8"/>
  <c r="J201" i="8"/>
  <c r="L201" i="8" s="1"/>
  <c r="I201" i="8"/>
  <c r="K201" i="8" s="1"/>
  <c r="H201" i="8"/>
  <c r="F201" i="8"/>
  <c r="E201" i="8"/>
  <c r="G201" i="8" s="1"/>
  <c r="D201" i="8"/>
  <c r="C201" i="8"/>
  <c r="V200" i="8"/>
  <c r="T200" i="8"/>
  <c r="S200" i="8"/>
  <c r="U200" i="8" s="1"/>
  <c r="R200" i="8"/>
  <c r="O200" i="8"/>
  <c r="Q200" i="8" s="1"/>
  <c r="N200" i="8"/>
  <c r="P200" i="8" s="1"/>
  <c r="M200" i="8"/>
  <c r="K200" i="8"/>
  <c r="J200" i="8"/>
  <c r="L200" i="8" s="1"/>
  <c r="I200" i="8"/>
  <c r="H200" i="8"/>
  <c r="G200" i="8"/>
  <c r="F200" i="8"/>
  <c r="E200" i="8"/>
  <c r="D200" i="8"/>
  <c r="C200" i="8"/>
  <c r="B200" i="8"/>
  <c r="T199" i="8"/>
  <c r="V199" i="8" s="1"/>
  <c r="S199" i="8"/>
  <c r="U199" i="8" s="1"/>
  <c r="R199" i="8"/>
  <c r="P199" i="8"/>
  <c r="O199" i="8"/>
  <c r="Q199" i="8" s="1"/>
  <c r="N199" i="8"/>
  <c r="M199" i="8"/>
  <c r="L199" i="8"/>
  <c r="K199" i="8"/>
  <c r="J199" i="8"/>
  <c r="I199" i="8"/>
  <c r="H199" i="8"/>
  <c r="G199" i="8"/>
  <c r="E199" i="8"/>
  <c r="D199" i="8"/>
  <c r="F199" i="8" s="1"/>
  <c r="C199" i="8"/>
  <c r="U198" i="8"/>
  <c r="T198" i="8"/>
  <c r="V198" i="8" s="1"/>
  <c r="S198" i="8"/>
  <c r="R198" i="8"/>
  <c r="Q198" i="8"/>
  <c r="P198" i="8"/>
  <c r="O198" i="8"/>
  <c r="N198" i="8"/>
  <c r="M198" i="8"/>
  <c r="L198" i="8"/>
  <c r="J198" i="8"/>
  <c r="I198" i="8"/>
  <c r="K198" i="8" s="1"/>
  <c r="H198" i="8"/>
  <c r="E198" i="8"/>
  <c r="D198" i="8"/>
  <c r="F198" i="8" s="1"/>
  <c r="C198" i="8"/>
  <c r="V197" i="8"/>
  <c r="U197" i="8"/>
  <c r="T197" i="8"/>
  <c r="S197" i="8"/>
  <c r="R197" i="8"/>
  <c r="Q197" i="8"/>
  <c r="O197" i="8"/>
  <c r="N197" i="8"/>
  <c r="P197" i="8" s="1"/>
  <c r="M197" i="8"/>
  <c r="J197" i="8"/>
  <c r="L197" i="8" s="1"/>
  <c r="I197" i="8"/>
  <c r="K197" i="8" s="1"/>
  <c r="H197" i="8"/>
  <c r="F197" i="8"/>
  <c r="E197" i="8"/>
  <c r="G197" i="8" s="1"/>
  <c r="D197" i="8"/>
  <c r="C197" i="8"/>
  <c r="B197" i="8"/>
  <c r="V196" i="8"/>
  <c r="T196" i="8"/>
  <c r="S196" i="8"/>
  <c r="U196" i="8" s="1"/>
  <c r="R196" i="8"/>
  <c r="O196" i="8"/>
  <c r="Q196" i="8" s="1"/>
  <c r="N196" i="8"/>
  <c r="P196" i="8" s="1"/>
  <c r="M196" i="8"/>
  <c r="K196" i="8"/>
  <c r="J196" i="8"/>
  <c r="L196" i="8" s="1"/>
  <c r="I196" i="8"/>
  <c r="H196" i="8"/>
  <c r="G196" i="8"/>
  <c r="B196" i="8" s="1"/>
  <c r="F196" i="8"/>
  <c r="E196" i="8"/>
  <c r="D196" i="8"/>
  <c r="C196" i="8"/>
  <c r="T195" i="8"/>
  <c r="V195" i="8" s="1"/>
  <c r="S195" i="8"/>
  <c r="U195" i="8" s="1"/>
  <c r="R195" i="8"/>
  <c r="P195" i="8"/>
  <c r="O195" i="8"/>
  <c r="Q195" i="8" s="1"/>
  <c r="N195" i="8"/>
  <c r="M195" i="8"/>
  <c r="L195" i="8"/>
  <c r="K195" i="8"/>
  <c r="J195" i="8"/>
  <c r="I195" i="8"/>
  <c r="H195" i="8"/>
  <c r="G195" i="8"/>
  <c r="E195" i="8"/>
  <c r="B195" i="8" s="1"/>
  <c r="D195" i="8"/>
  <c r="F195" i="8" s="1"/>
  <c r="C195" i="8"/>
  <c r="U194" i="8"/>
  <c r="T194" i="8"/>
  <c r="V194" i="8" s="1"/>
  <c r="S194" i="8"/>
  <c r="R194" i="8"/>
  <c r="Q194" i="8"/>
  <c r="P194" i="8"/>
  <c r="O194" i="8"/>
  <c r="N194" i="8"/>
  <c r="M194" i="8"/>
  <c r="L194" i="8"/>
  <c r="J194" i="8"/>
  <c r="I194" i="8"/>
  <c r="K194" i="8" s="1"/>
  <c r="H194" i="8"/>
  <c r="E194" i="8"/>
  <c r="D194" i="8"/>
  <c r="F194" i="8" s="1"/>
  <c r="C194" i="8"/>
  <c r="V193" i="8"/>
  <c r="U193" i="8"/>
  <c r="T193" i="8"/>
  <c r="S193" i="8"/>
  <c r="R193" i="8"/>
  <c r="Q193" i="8"/>
  <c r="O193" i="8"/>
  <c r="N193" i="8"/>
  <c r="P193" i="8" s="1"/>
  <c r="M193" i="8"/>
  <c r="J193" i="8"/>
  <c r="L193" i="8" s="1"/>
  <c r="I193" i="8"/>
  <c r="K193" i="8" s="1"/>
  <c r="H193" i="8"/>
  <c r="F193" i="8"/>
  <c r="E193" i="8"/>
  <c r="G193" i="8" s="1"/>
  <c r="D193" i="8"/>
  <c r="C193" i="8"/>
  <c r="V192" i="8"/>
  <c r="T192" i="8"/>
  <c r="S192" i="8"/>
  <c r="U192" i="8" s="1"/>
  <c r="R192" i="8"/>
  <c r="O192" i="8"/>
  <c r="Q192" i="8" s="1"/>
  <c r="N192" i="8"/>
  <c r="P192" i="8" s="1"/>
  <c r="M192" i="8"/>
  <c r="K192" i="8"/>
  <c r="J192" i="8"/>
  <c r="L192" i="8" s="1"/>
  <c r="I192" i="8"/>
  <c r="H192" i="8"/>
  <c r="G192" i="8"/>
  <c r="F192" i="8"/>
  <c r="E192" i="8"/>
  <c r="D192" i="8"/>
  <c r="C192" i="8"/>
  <c r="B192" i="8"/>
  <c r="T191" i="8"/>
  <c r="V191" i="8" s="1"/>
  <c r="S191" i="8"/>
  <c r="U191" i="8" s="1"/>
  <c r="R191" i="8"/>
  <c r="P191" i="8"/>
  <c r="O191" i="8"/>
  <c r="Q191" i="8" s="1"/>
  <c r="N191" i="8"/>
  <c r="M191" i="8"/>
  <c r="L191" i="8"/>
  <c r="K191" i="8"/>
  <c r="J191" i="8"/>
  <c r="I191" i="8"/>
  <c r="H191" i="8"/>
  <c r="G191" i="8"/>
  <c r="E191" i="8"/>
  <c r="D191" i="8"/>
  <c r="F191" i="8" s="1"/>
  <c r="C191" i="8"/>
  <c r="U190" i="8"/>
  <c r="T190" i="8"/>
  <c r="V190" i="8" s="1"/>
  <c r="S190" i="8"/>
  <c r="R190" i="8"/>
  <c r="Q190" i="8"/>
  <c r="P190" i="8"/>
  <c r="O190" i="8"/>
  <c r="N190" i="8"/>
  <c r="M190" i="8"/>
  <c r="L190" i="8"/>
  <c r="J190" i="8"/>
  <c r="I190" i="8"/>
  <c r="K190" i="8" s="1"/>
  <c r="H190" i="8"/>
  <c r="E190" i="8"/>
  <c r="D190" i="8"/>
  <c r="F190" i="8" s="1"/>
  <c r="C190" i="8"/>
  <c r="V189" i="8"/>
  <c r="U189" i="8"/>
  <c r="T189" i="8"/>
  <c r="S189" i="8"/>
  <c r="R189" i="8"/>
  <c r="Q189" i="8"/>
  <c r="O189" i="8"/>
  <c r="N189" i="8"/>
  <c r="P189" i="8" s="1"/>
  <c r="M189" i="8"/>
  <c r="J189" i="8"/>
  <c r="L189" i="8" s="1"/>
  <c r="I189" i="8"/>
  <c r="K189" i="8" s="1"/>
  <c r="H189" i="8"/>
  <c r="F189" i="8"/>
  <c r="E189" i="8"/>
  <c r="G189" i="8" s="1"/>
  <c r="D189" i="8"/>
  <c r="C189" i="8"/>
  <c r="B189" i="8"/>
  <c r="V188" i="8"/>
  <c r="T188" i="8"/>
  <c r="S188" i="8"/>
  <c r="U188" i="8" s="1"/>
  <c r="R188" i="8"/>
  <c r="O188" i="8"/>
  <c r="Q188" i="8" s="1"/>
  <c r="N188" i="8"/>
  <c r="P188" i="8" s="1"/>
  <c r="M188" i="8"/>
  <c r="K188" i="8"/>
  <c r="J188" i="8"/>
  <c r="L188" i="8" s="1"/>
  <c r="I188" i="8"/>
  <c r="H188" i="8"/>
  <c r="G188" i="8"/>
  <c r="B188" i="8" s="1"/>
  <c r="F188" i="8"/>
  <c r="E188" i="8"/>
  <c r="D188" i="8"/>
  <c r="C188" i="8"/>
  <c r="T187" i="8"/>
  <c r="V187" i="8" s="1"/>
  <c r="S187" i="8"/>
  <c r="U187" i="8" s="1"/>
  <c r="R187" i="8"/>
  <c r="P187" i="8"/>
  <c r="O187" i="8"/>
  <c r="Q187" i="8" s="1"/>
  <c r="N187" i="8"/>
  <c r="M187" i="8"/>
  <c r="L187" i="8"/>
  <c r="K187" i="8"/>
  <c r="J187" i="8"/>
  <c r="I187" i="8"/>
  <c r="H187" i="8"/>
  <c r="G187" i="8"/>
  <c r="E187" i="8"/>
  <c r="B187" i="8" s="1"/>
  <c r="D187" i="8"/>
  <c r="F187" i="8" s="1"/>
  <c r="C187" i="8"/>
  <c r="U186" i="8"/>
  <c r="T186" i="8"/>
  <c r="V186" i="8" s="1"/>
  <c r="S186" i="8"/>
  <c r="R186" i="8"/>
  <c r="Q186" i="8"/>
  <c r="P186" i="8"/>
  <c r="O186" i="8"/>
  <c r="N186" i="8"/>
  <c r="M186" i="8"/>
  <c r="L186" i="8"/>
  <c r="J186" i="8"/>
  <c r="I186" i="8"/>
  <c r="K186" i="8" s="1"/>
  <c r="H186" i="8"/>
  <c r="E186" i="8"/>
  <c r="D186" i="8"/>
  <c r="F186" i="8" s="1"/>
  <c r="C186" i="8"/>
  <c r="V185" i="8"/>
  <c r="U185" i="8"/>
  <c r="T185" i="8"/>
  <c r="S185" i="8"/>
  <c r="R185" i="8"/>
  <c r="Q185" i="8"/>
  <c r="O185" i="8"/>
  <c r="N185" i="8"/>
  <c r="P185" i="8" s="1"/>
  <c r="M185" i="8"/>
  <c r="J185" i="8"/>
  <c r="L185" i="8" s="1"/>
  <c r="I185" i="8"/>
  <c r="K185" i="8" s="1"/>
  <c r="H185" i="8"/>
  <c r="F185" i="8"/>
  <c r="E185" i="8"/>
  <c r="G185" i="8" s="1"/>
  <c r="D185" i="8"/>
  <c r="C185" i="8"/>
  <c r="V184" i="8"/>
  <c r="T184" i="8"/>
  <c r="S184" i="8"/>
  <c r="U184" i="8" s="1"/>
  <c r="R184" i="8"/>
  <c r="O184" i="8"/>
  <c r="Q184" i="8" s="1"/>
  <c r="N184" i="8"/>
  <c r="P184" i="8" s="1"/>
  <c r="M184" i="8"/>
  <c r="K184" i="8"/>
  <c r="J184" i="8"/>
  <c r="L184" i="8" s="1"/>
  <c r="I184" i="8"/>
  <c r="H184" i="8"/>
  <c r="G184" i="8"/>
  <c r="F184" i="8"/>
  <c r="E184" i="8"/>
  <c r="D184" i="8"/>
  <c r="C184" i="8"/>
  <c r="B184" i="8"/>
  <c r="U183" i="8"/>
  <c r="T183" i="8"/>
  <c r="V183" i="8" s="1"/>
  <c r="S183" i="8"/>
  <c r="R183" i="8"/>
  <c r="Q183" i="8"/>
  <c r="P183" i="8"/>
  <c r="O183" i="8"/>
  <c r="N183" i="8"/>
  <c r="M183" i="8"/>
  <c r="L183" i="8"/>
  <c r="J183" i="8"/>
  <c r="I183" i="8"/>
  <c r="K183" i="8" s="1"/>
  <c r="H183" i="8"/>
  <c r="E183" i="8"/>
  <c r="D183" i="8"/>
  <c r="F183" i="8" s="1"/>
  <c r="C183" i="8"/>
  <c r="U182" i="8"/>
  <c r="T182" i="8"/>
  <c r="V182" i="8" s="1"/>
  <c r="S182" i="8"/>
  <c r="R182" i="8"/>
  <c r="Q182" i="8"/>
  <c r="P182" i="8"/>
  <c r="O182" i="8"/>
  <c r="N182" i="8"/>
  <c r="M182" i="8"/>
  <c r="L182" i="8"/>
  <c r="J182" i="8"/>
  <c r="I182" i="8"/>
  <c r="K182" i="8" s="1"/>
  <c r="H182" i="8"/>
  <c r="F182" i="8"/>
  <c r="E182" i="8"/>
  <c r="G182" i="8" s="1"/>
  <c r="D182" i="8"/>
  <c r="C182" i="8"/>
  <c r="B182" i="8"/>
  <c r="V181" i="8"/>
  <c r="T181" i="8"/>
  <c r="S181" i="8"/>
  <c r="U181" i="8" s="1"/>
  <c r="R181" i="8"/>
  <c r="O181" i="8"/>
  <c r="Q181" i="8" s="1"/>
  <c r="N181" i="8"/>
  <c r="P181" i="8" s="1"/>
  <c r="M181" i="8"/>
  <c r="J181" i="8"/>
  <c r="L181" i="8" s="1"/>
  <c r="I181" i="8"/>
  <c r="K181" i="8" s="1"/>
  <c r="H181" i="8"/>
  <c r="F181" i="8"/>
  <c r="E181" i="8"/>
  <c r="G181" i="8" s="1"/>
  <c r="D181" i="8"/>
  <c r="C181" i="8"/>
  <c r="V180" i="8"/>
  <c r="T180" i="8"/>
  <c r="S180" i="8"/>
  <c r="U180" i="8" s="1"/>
  <c r="R180" i="8"/>
  <c r="P180" i="8"/>
  <c r="O180" i="8"/>
  <c r="Q180" i="8" s="1"/>
  <c r="N180" i="8"/>
  <c r="M180" i="8"/>
  <c r="L180" i="8"/>
  <c r="B180" i="8" s="1"/>
  <c r="K180" i="8"/>
  <c r="J180" i="8"/>
  <c r="I180" i="8"/>
  <c r="H180" i="8"/>
  <c r="G180" i="8"/>
  <c r="E180" i="8"/>
  <c r="D180" i="8"/>
  <c r="F180" i="8" s="1"/>
  <c r="C180" i="8"/>
  <c r="U179" i="8"/>
  <c r="T179" i="8"/>
  <c r="V179" i="8" s="1"/>
  <c r="S179" i="8"/>
  <c r="R179" i="8"/>
  <c r="P179" i="8"/>
  <c r="O179" i="8"/>
  <c r="Q179" i="8" s="1"/>
  <c r="N179" i="8"/>
  <c r="M179" i="8"/>
  <c r="L179" i="8"/>
  <c r="J179" i="8"/>
  <c r="I179" i="8"/>
  <c r="K179" i="8" s="1"/>
  <c r="H179" i="8"/>
  <c r="G179" i="8"/>
  <c r="E179" i="8"/>
  <c r="D179" i="8"/>
  <c r="F179" i="8" s="1"/>
  <c r="C179" i="8"/>
  <c r="U178" i="8"/>
  <c r="T178" i="8"/>
  <c r="V178" i="8" s="1"/>
  <c r="S178" i="8"/>
  <c r="R178" i="8"/>
  <c r="Q178" i="8"/>
  <c r="P178" i="8"/>
  <c r="O178" i="8"/>
  <c r="N178" i="8"/>
  <c r="M178" i="8"/>
  <c r="J178" i="8"/>
  <c r="L178" i="8" s="1"/>
  <c r="I178" i="8"/>
  <c r="K178" i="8" s="1"/>
  <c r="H178" i="8"/>
  <c r="E178" i="8"/>
  <c r="G178" i="8" s="1"/>
  <c r="D178" i="8"/>
  <c r="F178" i="8" s="1"/>
  <c r="C178" i="8"/>
  <c r="V177" i="8"/>
  <c r="T177" i="8"/>
  <c r="S177" i="8"/>
  <c r="U177" i="8" s="1"/>
  <c r="R177" i="8"/>
  <c r="Q177" i="8"/>
  <c r="O177" i="8"/>
  <c r="N177" i="8"/>
  <c r="P177" i="8" s="1"/>
  <c r="M177" i="8"/>
  <c r="J177" i="8"/>
  <c r="L177" i="8" s="1"/>
  <c r="I177" i="8"/>
  <c r="K177" i="8" s="1"/>
  <c r="H177" i="8"/>
  <c r="E177" i="8"/>
  <c r="G177" i="8" s="1"/>
  <c r="D177" i="8"/>
  <c r="F177" i="8" s="1"/>
  <c r="C177" i="8"/>
  <c r="V176" i="8"/>
  <c r="U176" i="8"/>
  <c r="T176" i="8"/>
  <c r="S176" i="8"/>
  <c r="R176" i="8"/>
  <c r="Q176" i="8"/>
  <c r="O176" i="8"/>
  <c r="N176" i="8"/>
  <c r="P176" i="8" s="1"/>
  <c r="M176" i="8"/>
  <c r="J176" i="8"/>
  <c r="L176" i="8" s="1"/>
  <c r="I176" i="8"/>
  <c r="K176" i="8" s="1"/>
  <c r="H176" i="8"/>
  <c r="F176" i="8"/>
  <c r="E176" i="8"/>
  <c r="G176" i="8" s="1"/>
  <c r="D176" i="8"/>
  <c r="C176" i="8"/>
  <c r="V175" i="8"/>
  <c r="T175" i="8"/>
  <c r="S175" i="8"/>
  <c r="U175" i="8" s="1"/>
  <c r="R175" i="8"/>
  <c r="O175" i="8"/>
  <c r="Q175" i="8" s="1"/>
  <c r="N175" i="8"/>
  <c r="P175" i="8" s="1"/>
  <c r="M175" i="8"/>
  <c r="K175" i="8"/>
  <c r="J175" i="8"/>
  <c r="L175" i="8" s="1"/>
  <c r="B175" i="8" s="1"/>
  <c r="I175" i="8"/>
  <c r="H175" i="8"/>
  <c r="G175" i="8"/>
  <c r="F175" i="8"/>
  <c r="E175" i="8"/>
  <c r="D175" i="8"/>
  <c r="C175" i="8"/>
  <c r="T174" i="8"/>
  <c r="V174" i="8" s="1"/>
  <c r="S174" i="8"/>
  <c r="U174" i="8" s="1"/>
  <c r="R174" i="8"/>
  <c r="P174" i="8"/>
  <c r="O174" i="8"/>
  <c r="Q174" i="8" s="1"/>
  <c r="N174" i="8"/>
  <c r="M174" i="8"/>
  <c r="L174" i="8"/>
  <c r="K174" i="8"/>
  <c r="J174" i="8"/>
  <c r="I174" i="8"/>
  <c r="H174" i="8"/>
  <c r="G174" i="8"/>
  <c r="B174" i="8" s="1"/>
  <c r="E174" i="8"/>
  <c r="D174" i="8"/>
  <c r="F174" i="8" s="1"/>
  <c r="C174" i="8"/>
  <c r="U173" i="8"/>
  <c r="T173" i="8"/>
  <c r="V173" i="8" s="1"/>
  <c r="S173" i="8"/>
  <c r="R173" i="8"/>
  <c r="Q173" i="8"/>
  <c r="P173" i="8"/>
  <c r="O173" i="8"/>
  <c r="N173" i="8"/>
  <c r="M173" i="8"/>
  <c r="L173" i="8"/>
  <c r="J173" i="8"/>
  <c r="I173" i="8"/>
  <c r="K173" i="8" s="1"/>
  <c r="H173" i="8"/>
  <c r="E173" i="8"/>
  <c r="G173" i="8" s="1"/>
  <c r="D173" i="8"/>
  <c r="F173" i="8" s="1"/>
  <c r="C173" i="8"/>
  <c r="V172" i="8"/>
  <c r="U172" i="8"/>
  <c r="T172" i="8"/>
  <c r="S172" i="8"/>
  <c r="R172" i="8"/>
  <c r="Q172" i="8"/>
  <c r="O172" i="8"/>
  <c r="N172" i="8"/>
  <c r="P172" i="8" s="1"/>
  <c r="M172" i="8"/>
  <c r="J172" i="8"/>
  <c r="L172" i="8" s="1"/>
  <c r="I172" i="8"/>
  <c r="K172" i="8" s="1"/>
  <c r="H172" i="8"/>
  <c r="F172" i="8"/>
  <c r="E172" i="8"/>
  <c r="G172" i="8" s="1"/>
  <c r="D172" i="8"/>
  <c r="C172" i="8"/>
  <c r="V171" i="8"/>
  <c r="T171" i="8"/>
  <c r="S171" i="8"/>
  <c r="U171" i="8" s="1"/>
  <c r="R171" i="8"/>
  <c r="O171" i="8"/>
  <c r="Q171" i="8" s="1"/>
  <c r="N171" i="8"/>
  <c r="P171" i="8" s="1"/>
  <c r="M171" i="8"/>
  <c r="K171" i="8"/>
  <c r="J171" i="8"/>
  <c r="L171" i="8" s="1"/>
  <c r="I171" i="8"/>
  <c r="H171" i="8"/>
  <c r="F171" i="8"/>
  <c r="E171" i="8"/>
  <c r="G171" i="8" s="1"/>
  <c r="B171" i="8" s="1"/>
  <c r="D171" i="8"/>
  <c r="C171" i="8"/>
  <c r="T170" i="8"/>
  <c r="V170" i="8" s="1"/>
  <c r="S170" i="8"/>
  <c r="U170" i="8" s="1"/>
  <c r="R170" i="8"/>
  <c r="O170" i="8"/>
  <c r="Q170" i="8" s="1"/>
  <c r="N170" i="8"/>
  <c r="P170" i="8" s="1"/>
  <c r="M170" i="8"/>
  <c r="K170" i="8"/>
  <c r="J170" i="8"/>
  <c r="L170" i="8" s="1"/>
  <c r="I170" i="8"/>
  <c r="H170" i="8"/>
  <c r="G170" i="8"/>
  <c r="E170" i="8"/>
  <c r="B170" i="8" s="1"/>
  <c r="D170" i="8"/>
  <c r="F170" i="8" s="1"/>
  <c r="C170" i="8"/>
  <c r="T169" i="8"/>
  <c r="V169" i="8" s="1"/>
  <c r="S169" i="8"/>
  <c r="U169" i="8" s="1"/>
  <c r="R169" i="8"/>
  <c r="P169" i="8"/>
  <c r="O169" i="8"/>
  <c r="Q169" i="8" s="1"/>
  <c r="N169" i="8"/>
  <c r="M169" i="8"/>
  <c r="L169" i="8"/>
  <c r="J169" i="8"/>
  <c r="I169" i="8"/>
  <c r="K169" i="8" s="1"/>
  <c r="H169" i="8"/>
  <c r="E169" i="8"/>
  <c r="G169" i="8" s="1"/>
  <c r="D169" i="8"/>
  <c r="F169" i="8" s="1"/>
  <c r="C169" i="8"/>
  <c r="U168" i="8"/>
  <c r="T168" i="8"/>
  <c r="V168" i="8" s="1"/>
  <c r="S168" i="8"/>
  <c r="R168" i="8"/>
  <c r="Q168" i="8"/>
  <c r="O168" i="8"/>
  <c r="N168" i="8"/>
  <c r="P168" i="8" s="1"/>
  <c r="M168" i="8"/>
  <c r="J168" i="8"/>
  <c r="L168" i="8" s="1"/>
  <c r="I168" i="8"/>
  <c r="K168" i="8" s="1"/>
  <c r="H168" i="8"/>
  <c r="F168" i="8"/>
  <c r="E168" i="8"/>
  <c r="G168" i="8" s="1"/>
  <c r="D168" i="8"/>
  <c r="C168" i="8"/>
  <c r="V167" i="8"/>
  <c r="T167" i="8"/>
  <c r="S167" i="8"/>
  <c r="U167" i="8" s="1"/>
  <c r="R167" i="8"/>
  <c r="O167" i="8"/>
  <c r="Q167" i="8" s="1"/>
  <c r="N167" i="8"/>
  <c r="P167" i="8" s="1"/>
  <c r="M167" i="8"/>
  <c r="K167" i="8"/>
  <c r="J167" i="8"/>
  <c r="L167" i="8" s="1"/>
  <c r="I167" i="8"/>
  <c r="H167" i="8"/>
  <c r="F167" i="8"/>
  <c r="E167" i="8"/>
  <c r="G167" i="8" s="1"/>
  <c r="B167" i="8" s="1"/>
  <c r="D167" i="8"/>
  <c r="C167" i="8"/>
  <c r="T166" i="8"/>
  <c r="V166" i="8" s="1"/>
  <c r="S166" i="8"/>
  <c r="U166" i="8" s="1"/>
  <c r="R166" i="8"/>
  <c r="O166" i="8"/>
  <c r="Q166" i="8" s="1"/>
  <c r="N166" i="8"/>
  <c r="P166" i="8" s="1"/>
  <c r="M166" i="8"/>
  <c r="K166" i="8"/>
  <c r="J166" i="8"/>
  <c r="L166" i="8" s="1"/>
  <c r="I166" i="8"/>
  <c r="H166" i="8"/>
  <c r="G166" i="8"/>
  <c r="E166" i="8"/>
  <c r="B166" i="8" s="1"/>
  <c r="D166" i="8"/>
  <c r="F166" i="8" s="1"/>
  <c r="C166" i="8"/>
  <c r="T165" i="8"/>
  <c r="V165" i="8" s="1"/>
  <c r="S165" i="8"/>
  <c r="U165" i="8" s="1"/>
  <c r="R165" i="8"/>
  <c r="P165" i="8"/>
  <c r="O165" i="8"/>
  <c r="Q165" i="8" s="1"/>
  <c r="N165" i="8"/>
  <c r="M165" i="8"/>
  <c r="L165" i="8"/>
  <c r="J165" i="8"/>
  <c r="I165" i="8"/>
  <c r="K165" i="8" s="1"/>
  <c r="H165" i="8"/>
  <c r="E165" i="8"/>
  <c r="G165" i="8" s="1"/>
  <c r="D165" i="8"/>
  <c r="F165" i="8" s="1"/>
  <c r="C165" i="8"/>
  <c r="V164" i="8"/>
  <c r="U164" i="8"/>
  <c r="T164" i="8"/>
  <c r="S164" i="8"/>
  <c r="R164" i="8"/>
  <c r="Q164" i="8"/>
  <c r="O164" i="8"/>
  <c r="N164" i="8"/>
  <c r="P164" i="8" s="1"/>
  <c r="M164" i="8"/>
  <c r="J164" i="8"/>
  <c r="L164" i="8" s="1"/>
  <c r="I164" i="8"/>
  <c r="K164" i="8" s="1"/>
  <c r="H164" i="8"/>
  <c r="F164" i="8"/>
  <c r="E164" i="8"/>
  <c r="G164" i="8" s="1"/>
  <c r="D164" i="8"/>
  <c r="C164" i="8"/>
  <c r="V163" i="8"/>
  <c r="T163" i="8"/>
  <c r="S163" i="8"/>
  <c r="U163" i="8" s="1"/>
  <c r="R163" i="8"/>
  <c r="O163" i="8"/>
  <c r="Q163" i="8" s="1"/>
  <c r="N163" i="8"/>
  <c r="P163" i="8" s="1"/>
  <c r="M163" i="8"/>
  <c r="K163" i="8"/>
  <c r="J163" i="8"/>
  <c r="L163" i="8" s="1"/>
  <c r="B163" i="8" s="1"/>
  <c r="I163" i="8"/>
  <c r="H163" i="8"/>
  <c r="G163" i="8"/>
  <c r="F163" i="8"/>
  <c r="E163" i="8"/>
  <c r="D163" i="8"/>
  <c r="C163" i="8"/>
  <c r="T162" i="8"/>
  <c r="V162" i="8" s="1"/>
  <c r="S162" i="8"/>
  <c r="U162" i="8" s="1"/>
  <c r="R162" i="8"/>
  <c r="P162" i="8"/>
  <c r="O162" i="8"/>
  <c r="Q162" i="8" s="1"/>
  <c r="N162" i="8"/>
  <c r="M162" i="8"/>
  <c r="K162" i="8"/>
  <c r="J162" i="8"/>
  <c r="L162" i="8" s="1"/>
  <c r="I162" i="8"/>
  <c r="H162" i="8"/>
  <c r="G162" i="8"/>
  <c r="E162" i="8"/>
  <c r="B162" i="8" s="1"/>
  <c r="D162" i="8"/>
  <c r="F162" i="8" s="1"/>
  <c r="C162" i="8"/>
  <c r="U161" i="8"/>
  <c r="T161" i="8"/>
  <c r="V161" i="8" s="1"/>
  <c r="S161" i="8"/>
  <c r="R161" i="8"/>
  <c r="P161" i="8"/>
  <c r="O161" i="8"/>
  <c r="Q161" i="8" s="1"/>
  <c r="N161" i="8"/>
  <c r="M161" i="8"/>
  <c r="L161" i="8"/>
  <c r="J161" i="8"/>
  <c r="I161" i="8"/>
  <c r="K161" i="8" s="1"/>
  <c r="H161" i="8"/>
  <c r="E161" i="8"/>
  <c r="G161" i="8" s="1"/>
  <c r="D161" i="8"/>
  <c r="F161" i="8" s="1"/>
  <c r="C161" i="8"/>
  <c r="U160" i="8"/>
  <c r="T160" i="8"/>
  <c r="V160" i="8" s="1"/>
  <c r="S160" i="8"/>
  <c r="R160" i="8"/>
  <c r="Q160" i="8"/>
  <c r="O160" i="8"/>
  <c r="N160" i="8"/>
  <c r="P160" i="8" s="1"/>
  <c r="M160" i="8"/>
  <c r="J160" i="8"/>
  <c r="L160" i="8" s="1"/>
  <c r="I160" i="8"/>
  <c r="K160" i="8" s="1"/>
  <c r="H160" i="8"/>
  <c r="F160" i="8"/>
  <c r="E160" i="8"/>
  <c r="G160" i="8" s="1"/>
  <c r="D160" i="8"/>
  <c r="C160" i="8"/>
  <c r="V159" i="8"/>
  <c r="T159" i="8"/>
  <c r="S159" i="8"/>
  <c r="U159" i="8" s="1"/>
  <c r="R159" i="8"/>
  <c r="O159" i="8"/>
  <c r="Q159" i="8" s="1"/>
  <c r="N159" i="8"/>
  <c r="P159" i="8" s="1"/>
  <c r="M159" i="8"/>
  <c r="K159" i="8"/>
  <c r="J159" i="8"/>
  <c r="L159" i="8" s="1"/>
  <c r="B159" i="8" s="1"/>
  <c r="I159" i="8"/>
  <c r="H159" i="8"/>
  <c r="G159" i="8"/>
  <c r="F159" i="8"/>
  <c r="E159" i="8"/>
  <c r="D159" i="8"/>
  <c r="C159" i="8"/>
  <c r="T158" i="8"/>
  <c r="V158" i="8" s="1"/>
  <c r="S158" i="8"/>
  <c r="U158" i="8" s="1"/>
  <c r="R158" i="8"/>
  <c r="P158" i="8"/>
  <c r="O158" i="8"/>
  <c r="Q158" i="8" s="1"/>
  <c r="N158" i="8"/>
  <c r="M158" i="8"/>
  <c r="K158" i="8"/>
  <c r="J158" i="8"/>
  <c r="L158" i="8" s="1"/>
  <c r="I158" i="8"/>
  <c r="H158" i="8"/>
  <c r="G158" i="8"/>
  <c r="E158" i="8"/>
  <c r="B158" i="8" s="1"/>
  <c r="D158" i="8"/>
  <c r="F158" i="8" s="1"/>
  <c r="C158" i="8"/>
  <c r="U157" i="8"/>
  <c r="T157" i="8"/>
  <c r="V157" i="8" s="1"/>
  <c r="S157" i="8"/>
  <c r="R157" i="8"/>
  <c r="P157" i="8"/>
  <c r="O157" i="8"/>
  <c r="Q157" i="8" s="1"/>
  <c r="N157" i="8"/>
  <c r="M157" i="8"/>
  <c r="L157" i="8"/>
  <c r="J157" i="8"/>
  <c r="I157" i="8"/>
  <c r="K157" i="8" s="1"/>
  <c r="H157" i="8"/>
  <c r="E157" i="8"/>
  <c r="G157" i="8" s="1"/>
  <c r="D157" i="8"/>
  <c r="F157" i="8" s="1"/>
  <c r="C157" i="8"/>
  <c r="V156" i="8"/>
  <c r="U156" i="8"/>
  <c r="T156" i="8"/>
  <c r="S156" i="8"/>
  <c r="R156" i="8"/>
  <c r="Q156" i="8"/>
  <c r="O156" i="8"/>
  <c r="N156" i="8"/>
  <c r="P156" i="8" s="1"/>
  <c r="M156" i="8"/>
  <c r="J156" i="8"/>
  <c r="L156" i="8" s="1"/>
  <c r="I156" i="8"/>
  <c r="K156" i="8" s="1"/>
  <c r="H156" i="8"/>
  <c r="F156" i="8"/>
  <c r="E156" i="8"/>
  <c r="G156" i="8" s="1"/>
  <c r="D156" i="8"/>
  <c r="C156" i="8"/>
  <c r="V155" i="8"/>
  <c r="T155" i="8"/>
  <c r="S155" i="8"/>
  <c r="U155" i="8" s="1"/>
  <c r="R155" i="8"/>
  <c r="O155" i="8"/>
  <c r="Q155" i="8" s="1"/>
  <c r="N155" i="8"/>
  <c r="P155" i="8" s="1"/>
  <c r="M155" i="8"/>
  <c r="K155" i="8"/>
  <c r="J155" i="8"/>
  <c r="L155" i="8" s="1"/>
  <c r="B155" i="8" s="1"/>
  <c r="I155" i="8"/>
  <c r="H155" i="8"/>
  <c r="G155" i="8"/>
  <c r="F155" i="8"/>
  <c r="E155" i="8"/>
  <c r="D155" i="8"/>
  <c r="C155" i="8"/>
  <c r="T154" i="8"/>
  <c r="V154" i="8" s="1"/>
  <c r="S154" i="8"/>
  <c r="U154" i="8" s="1"/>
  <c r="R154" i="8"/>
  <c r="P154" i="8"/>
  <c r="O154" i="8"/>
  <c r="Q154" i="8" s="1"/>
  <c r="N154" i="8"/>
  <c r="M154" i="8"/>
  <c r="L154" i="8"/>
  <c r="K154" i="8"/>
  <c r="J154" i="8"/>
  <c r="I154" i="8"/>
  <c r="H154" i="8"/>
  <c r="G154" i="8"/>
  <c r="E154" i="8"/>
  <c r="B154" i="8" s="1"/>
  <c r="D154" i="8"/>
  <c r="F154" i="8" s="1"/>
  <c r="C154" i="8"/>
  <c r="U153" i="8"/>
  <c r="T153" i="8"/>
  <c r="V153" i="8" s="1"/>
  <c r="S153" i="8"/>
  <c r="R153" i="8"/>
  <c r="P153" i="8"/>
  <c r="O153" i="8"/>
  <c r="Q153" i="8" s="1"/>
  <c r="N153" i="8"/>
  <c r="M153" i="8"/>
  <c r="L153" i="8"/>
  <c r="J153" i="8"/>
  <c r="I153" i="8"/>
  <c r="K153" i="8" s="1"/>
  <c r="H153" i="8"/>
  <c r="E153" i="8"/>
  <c r="G153" i="8" s="1"/>
  <c r="B153" i="8" s="1"/>
  <c r="D153" i="8"/>
  <c r="F153" i="8" s="1"/>
  <c r="C153" i="8"/>
  <c r="V152" i="8"/>
  <c r="U152" i="8"/>
  <c r="T152" i="8"/>
  <c r="S152" i="8"/>
  <c r="R152" i="8"/>
  <c r="Q152" i="8"/>
  <c r="O152" i="8"/>
  <c r="N152" i="8"/>
  <c r="P152" i="8" s="1"/>
  <c r="M152" i="8"/>
  <c r="J152" i="8"/>
  <c r="L152" i="8" s="1"/>
  <c r="I152" i="8"/>
  <c r="K152" i="8" s="1"/>
  <c r="H152" i="8"/>
  <c r="F152" i="8"/>
  <c r="E152" i="8"/>
  <c r="G152" i="8" s="1"/>
  <c r="D152" i="8"/>
  <c r="C152" i="8"/>
  <c r="V151" i="8"/>
  <c r="T151" i="8"/>
  <c r="S151" i="8"/>
  <c r="U151" i="8" s="1"/>
  <c r="R151" i="8"/>
  <c r="O151" i="8"/>
  <c r="Q151" i="8" s="1"/>
  <c r="N151" i="8"/>
  <c r="P151" i="8" s="1"/>
  <c r="M151" i="8"/>
  <c r="K151" i="8"/>
  <c r="J151" i="8"/>
  <c r="L151" i="8" s="1"/>
  <c r="B151" i="8" s="1"/>
  <c r="I151" i="8"/>
  <c r="H151" i="8"/>
  <c r="G151" i="8"/>
  <c r="F151" i="8"/>
  <c r="E151" i="8"/>
  <c r="D151" i="8"/>
  <c r="C151" i="8"/>
  <c r="T150" i="8"/>
  <c r="V150" i="8" s="1"/>
  <c r="S150" i="8"/>
  <c r="U150" i="8" s="1"/>
  <c r="R150" i="8"/>
  <c r="P150" i="8"/>
  <c r="O150" i="8"/>
  <c r="Q150" i="8" s="1"/>
  <c r="N150" i="8"/>
  <c r="M150" i="8"/>
  <c r="L150" i="8"/>
  <c r="K150" i="8"/>
  <c r="J150" i="8"/>
  <c r="I150" i="8"/>
  <c r="H150" i="8"/>
  <c r="G150" i="8"/>
  <c r="E150" i="8"/>
  <c r="B150" i="8" s="1"/>
  <c r="D150" i="8"/>
  <c r="F150" i="8" s="1"/>
  <c r="C150" i="8"/>
  <c r="U149" i="8"/>
  <c r="T149" i="8"/>
  <c r="V149" i="8" s="1"/>
  <c r="S149" i="8"/>
  <c r="R149" i="8"/>
  <c r="Q149" i="8"/>
  <c r="P149" i="8"/>
  <c r="O149" i="8"/>
  <c r="N149" i="8"/>
  <c r="M149" i="8"/>
  <c r="L149" i="8"/>
  <c r="J149" i="8"/>
  <c r="I149" i="8"/>
  <c r="K149" i="8" s="1"/>
  <c r="H149" i="8"/>
  <c r="E149" i="8"/>
  <c r="G149" i="8" s="1"/>
  <c r="D149" i="8"/>
  <c r="F149" i="8" s="1"/>
  <c r="C149" i="8"/>
  <c r="V148" i="8"/>
  <c r="U148" i="8"/>
  <c r="T148" i="8"/>
  <c r="S148" i="8"/>
  <c r="R148" i="8"/>
  <c r="Q148" i="8"/>
  <c r="O148" i="8"/>
  <c r="N148" i="8"/>
  <c r="P148" i="8" s="1"/>
  <c r="M148" i="8"/>
  <c r="J148" i="8"/>
  <c r="L148" i="8" s="1"/>
  <c r="I148" i="8"/>
  <c r="K148" i="8" s="1"/>
  <c r="H148" i="8"/>
  <c r="F148" i="8"/>
  <c r="E148" i="8"/>
  <c r="G148" i="8" s="1"/>
  <c r="D148" i="8"/>
  <c r="C148" i="8"/>
  <c r="V147" i="8"/>
  <c r="T147" i="8"/>
  <c r="S147" i="8"/>
  <c r="U147" i="8" s="1"/>
  <c r="R147" i="8"/>
  <c r="O147" i="8"/>
  <c r="Q147" i="8" s="1"/>
  <c r="N147" i="8"/>
  <c r="P147" i="8" s="1"/>
  <c r="M147" i="8"/>
  <c r="K147" i="8"/>
  <c r="J147" i="8"/>
  <c r="L147" i="8" s="1"/>
  <c r="B147" i="8" s="1"/>
  <c r="I147" i="8"/>
  <c r="H147" i="8"/>
  <c r="G147" i="8"/>
  <c r="F147" i="8"/>
  <c r="E147" i="8"/>
  <c r="D147" i="8"/>
  <c r="C147" i="8"/>
  <c r="T146" i="8"/>
  <c r="V146" i="8" s="1"/>
  <c r="S146" i="8"/>
  <c r="U146" i="8" s="1"/>
  <c r="R146" i="8"/>
  <c r="P146" i="8"/>
  <c r="O146" i="8"/>
  <c r="Q146" i="8" s="1"/>
  <c r="N146" i="8"/>
  <c r="M146" i="8"/>
  <c r="L146" i="8"/>
  <c r="K146" i="8"/>
  <c r="J146" i="8"/>
  <c r="I146" i="8"/>
  <c r="H146" i="8"/>
  <c r="G146" i="8"/>
  <c r="E146" i="8"/>
  <c r="B146" i="8" s="1"/>
  <c r="D146" i="8"/>
  <c r="F146" i="8" s="1"/>
  <c r="C146" i="8"/>
  <c r="U145" i="8"/>
  <c r="T145" i="8"/>
  <c r="V145" i="8" s="1"/>
  <c r="S145" i="8"/>
  <c r="R145" i="8"/>
  <c r="Q145" i="8"/>
  <c r="P145" i="8"/>
  <c r="O145" i="8"/>
  <c r="N145" i="8"/>
  <c r="M145" i="8"/>
  <c r="L145" i="8"/>
  <c r="J145" i="8"/>
  <c r="I145" i="8"/>
  <c r="K145" i="8" s="1"/>
  <c r="H145" i="8"/>
  <c r="E145" i="8"/>
  <c r="G145" i="8" s="1"/>
  <c r="D145" i="8"/>
  <c r="F145" i="8" s="1"/>
  <c r="C145" i="8"/>
  <c r="V144" i="8"/>
  <c r="U144" i="8"/>
  <c r="T144" i="8"/>
  <c r="S144" i="8"/>
  <c r="R144" i="8"/>
  <c r="Q144" i="8"/>
  <c r="O144" i="8"/>
  <c r="N144" i="8"/>
  <c r="P144" i="8" s="1"/>
  <c r="M144" i="8"/>
  <c r="J144" i="8"/>
  <c r="L144" i="8" s="1"/>
  <c r="I144" i="8"/>
  <c r="K144" i="8" s="1"/>
  <c r="H144" i="8"/>
  <c r="F144" i="8"/>
  <c r="E144" i="8"/>
  <c r="G144" i="8" s="1"/>
  <c r="D144" i="8"/>
  <c r="C144" i="8"/>
  <c r="V143" i="8"/>
  <c r="T143" i="8"/>
  <c r="S143" i="8"/>
  <c r="U143" i="8" s="1"/>
  <c r="R143" i="8"/>
  <c r="O143" i="8"/>
  <c r="Q143" i="8" s="1"/>
  <c r="N143" i="8"/>
  <c r="P143" i="8" s="1"/>
  <c r="M143" i="8"/>
  <c r="K143" i="8"/>
  <c r="J143" i="8"/>
  <c r="L143" i="8" s="1"/>
  <c r="B143" i="8" s="1"/>
  <c r="I143" i="8"/>
  <c r="H143" i="8"/>
  <c r="G143" i="8"/>
  <c r="F143" i="8"/>
  <c r="E143" i="8"/>
  <c r="D143" i="8"/>
  <c r="C143" i="8"/>
  <c r="T142" i="8"/>
  <c r="V142" i="8" s="1"/>
  <c r="S142" i="8"/>
  <c r="U142" i="8" s="1"/>
  <c r="R142" i="8"/>
  <c r="P142" i="8"/>
  <c r="O142" i="8"/>
  <c r="Q142" i="8" s="1"/>
  <c r="N142" i="8"/>
  <c r="M142" i="8"/>
  <c r="L142" i="8"/>
  <c r="K142" i="8"/>
  <c r="J142" i="8"/>
  <c r="I142" i="8"/>
  <c r="H142" i="8"/>
  <c r="G142" i="8"/>
  <c r="E142" i="8"/>
  <c r="B142" i="8" s="1"/>
  <c r="D142" i="8"/>
  <c r="F142" i="8" s="1"/>
  <c r="C142" i="8"/>
  <c r="U141" i="8"/>
  <c r="T141" i="8"/>
  <c r="V141" i="8" s="1"/>
  <c r="S141" i="8"/>
  <c r="R141" i="8"/>
  <c r="Q141" i="8"/>
  <c r="P141" i="8"/>
  <c r="O141" i="8"/>
  <c r="N141" i="8"/>
  <c r="M141" i="8"/>
  <c r="L141" i="8"/>
  <c r="J141" i="8"/>
  <c r="I141" i="8"/>
  <c r="K141" i="8" s="1"/>
  <c r="H141" i="8"/>
  <c r="E141" i="8"/>
  <c r="G141" i="8" s="1"/>
  <c r="D141" i="8"/>
  <c r="F141" i="8" s="1"/>
  <c r="C141" i="8"/>
  <c r="V140" i="8"/>
  <c r="U140" i="8"/>
  <c r="T140" i="8"/>
  <c r="S140" i="8"/>
  <c r="R140" i="8"/>
  <c r="Q140" i="8"/>
  <c r="O140" i="8"/>
  <c r="N140" i="8"/>
  <c r="P140" i="8" s="1"/>
  <c r="M140" i="8"/>
  <c r="J140" i="8"/>
  <c r="L140" i="8" s="1"/>
  <c r="I140" i="8"/>
  <c r="K140" i="8" s="1"/>
  <c r="H140" i="8"/>
  <c r="F140" i="8"/>
  <c r="E140" i="8"/>
  <c r="G140" i="8" s="1"/>
  <c r="D140" i="8"/>
  <c r="C140" i="8"/>
  <c r="V139" i="8"/>
  <c r="T139" i="8"/>
  <c r="S139" i="8"/>
  <c r="U139" i="8" s="1"/>
  <c r="R139" i="8"/>
  <c r="O139" i="8"/>
  <c r="Q139" i="8" s="1"/>
  <c r="N139" i="8"/>
  <c r="P139" i="8" s="1"/>
  <c r="M139" i="8"/>
  <c r="K139" i="8"/>
  <c r="J139" i="8"/>
  <c r="L139" i="8" s="1"/>
  <c r="B139" i="8" s="1"/>
  <c r="I139" i="8"/>
  <c r="H139" i="8"/>
  <c r="G139" i="8"/>
  <c r="F139" i="8"/>
  <c r="E139" i="8"/>
  <c r="D139" i="8"/>
  <c r="C139" i="8"/>
  <c r="T138" i="8"/>
  <c r="V138" i="8" s="1"/>
  <c r="S138" i="8"/>
  <c r="U138" i="8" s="1"/>
  <c r="R138" i="8"/>
  <c r="P138" i="8"/>
  <c r="O138" i="8"/>
  <c r="Q138" i="8" s="1"/>
  <c r="N138" i="8"/>
  <c r="M138" i="8"/>
  <c r="L138" i="8"/>
  <c r="K138" i="8"/>
  <c r="J138" i="8"/>
  <c r="I138" i="8"/>
  <c r="H138" i="8"/>
  <c r="G138" i="8"/>
  <c r="E138" i="8"/>
  <c r="B138" i="8" s="1"/>
  <c r="D138" i="8"/>
  <c r="F138" i="8" s="1"/>
  <c r="C138" i="8"/>
  <c r="U137" i="8"/>
  <c r="T137" i="8"/>
  <c r="V137" i="8" s="1"/>
  <c r="S137" i="8"/>
  <c r="R137" i="8"/>
  <c r="Q137" i="8"/>
  <c r="P137" i="8"/>
  <c r="O137" i="8"/>
  <c r="N137" i="8"/>
  <c r="M137" i="8"/>
  <c r="L137" i="8"/>
  <c r="J137" i="8"/>
  <c r="I137" i="8"/>
  <c r="K137" i="8" s="1"/>
  <c r="H137" i="8"/>
  <c r="E137" i="8"/>
  <c r="G137" i="8" s="1"/>
  <c r="D137" i="8"/>
  <c r="F137" i="8" s="1"/>
  <c r="C137" i="8"/>
  <c r="V136" i="8"/>
  <c r="U136" i="8"/>
  <c r="T136" i="8"/>
  <c r="S136" i="8"/>
  <c r="R136" i="8"/>
  <c r="Q136" i="8"/>
  <c r="O136" i="8"/>
  <c r="N136" i="8"/>
  <c r="P136" i="8" s="1"/>
  <c r="M136" i="8"/>
  <c r="J136" i="8"/>
  <c r="L136" i="8" s="1"/>
  <c r="I136" i="8"/>
  <c r="K136" i="8" s="1"/>
  <c r="H136" i="8"/>
  <c r="F136" i="8"/>
  <c r="E136" i="8"/>
  <c r="G136" i="8" s="1"/>
  <c r="D136" i="8"/>
  <c r="C136" i="8"/>
  <c r="V135" i="8"/>
  <c r="T135" i="8"/>
  <c r="S135" i="8"/>
  <c r="U135" i="8" s="1"/>
  <c r="R135" i="8"/>
  <c r="O135" i="8"/>
  <c r="Q135" i="8" s="1"/>
  <c r="N135" i="8"/>
  <c r="P135" i="8" s="1"/>
  <c r="M135" i="8"/>
  <c r="K135" i="8"/>
  <c r="J135" i="8"/>
  <c r="L135" i="8" s="1"/>
  <c r="B135" i="8" s="1"/>
  <c r="I135" i="8"/>
  <c r="H135" i="8"/>
  <c r="G135" i="8"/>
  <c r="F135" i="8"/>
  <c r="E135" i="8"/>
  <c r="D135" i="8"/>
  <c r="C135" i="8"/>
  <c r="T134" i="8"/>
  <c r="V134" i="8" s="1"/>
  <c r="S134" i="8"/>
  <c r="U134" i="8" s="1"/>
  <c r="R134" i="8"/>
  <c r="P134" i="8"/>
  <c r="O134" i="8"/>
  <c r="Q134" i="8" s="1"/>
  <c r="N134" i="8"/>
  <c r="M134" i="8"/>
  <c r="L134" i="8"/>
  <c r="K134" i="8"/>
  <c r="J134" i="8"/>
  <c r="I134" i="8"/>
  <c r="H134" i="8"/>
  <c r="G134" i="8"/>
  <c r="E134" i="8"/>
  <c r="B134" i="8" s="1"/>
  <c r="D134" i="8"/>
  <c r="F134" i="8" s="1"/>
  <c r="C134" i="8"/>
  <c r="U133" i="8"/>
  <c r="T133" i="8"/>
  <c r="V133" i="8" s="1"/>
  <c r="S133" i="8"/>
  <c r="R133" i="8"/>
  <c r="Q133" i="8"/>
  <c r="P133" i="8"/>
  <c r="O133" i="8"/>
  <c r="N133" i="8"/>
  <c r="M133" i="8"/>
  <c r="L133" i="8"/>
  <c r="J133" i="8"/>
  <c r="I133" i="8"/>
  <c r="K133" i="8" s="1"/>
  <c r="H133" i="8"/>
  <c r="E133" i="8"/>
  <c r="G133" i="8" s="1"/>
  <c r="D133" i="8"/>
  <c r="F133" i="8" s="1"/>
  <c r="C133" i="8"/>
  <c r="V132" i="8"/>
  <c r="U132" i="8"/>
  <c r="T132" i="8"/>
  <c r="S132" i="8"/>
  <c r="R132" i="8"/>
  <c r="Q132" i="8"/>
  <c r="O132" i="8"/>
  <c r="N132" i="8"/>
  <c r="P132" i="8" s="1"/>
  <c r="M132" i="8"/>
  <c r="J132" i="8"/>
  <c r="L132" i="8" s="1"/>
  <c r="I132" i="8"/>
  <c r="K132" i="8" s="1"/>
  <c r="H132" i="8"/>
  <c r="F132" i="8"/>
  <c r="E132" i="8"/>
  <c r="G132" i="8" s="1"/>
  <c r="D132" i="8"/>
  <c r="C132" i="8"/>
  <c r="V131" i="8"/>
  <c r="T131" i="8"/>
  <c r="S131" i="8"/>
  <c r="U131" i="8" s="1"/>
  <c r="R131" i="8"/>
  <c r="O131" i="8"/>
  <c r="Q131" i="8" s="1"/>
  <c r="N131" i="8"/>
  <c r="P131" i="8" s="1"/>
  <c r="M131" i="8"/>
  <c r="K131" i="8"/>
  <c r="J131" i="8"/>
  <c r="L131" i="8" s="1"/>
  <c r="B131" i="8" s="1"/>
  <c r="I131" i="8"/>
  <c r="H131" i="8"/>
  <c r="G131" i="8"/>
  <c r="F131" i="8"/>
  <c r="E131" i="8"/>
  <c r="D131" i="8"/>
  <c r="C131" i="8"/>
  <c r="T130" i="8"/>
  <c r="V130" i="8" s="1"/>
  <c r="S130" i="8"/>
  <c r="U130" i="8" s="1"/>
  <c r="R130" i="8"/>
  <c r="P130" i="8"/>
  <c r="O130" i="8"/>
  <c r="Q130" i="8" s="1"/>
  <c r="N130" i="8"/>
  <c r="M130" i="8"/>
  <c r="L130" i="8"/>
  <c r="K130" i="8"/>
  <c r="J130" i="8"/>
  <c r="I130" i="8"/>
  <c r="H130" i="8"/>
  <c r="G130" i="8"/>
  <c r="E130" i="8"/>
  <c r="B130" i="8" s="1"/>
  <c r="D130" i="8"/>
  <c r="F130" i="8" s="1"/>
  <c r="C130" i="8"/>
  <c r="U129" i="8"/>
  <c r="T129" i="8"/>
  <c r="V129" i="8" s="1"/>
  <c r="S129" i="8"/>
  <c r="R129" i="8"/>
  <c r="Q129" i="8"/>
  <c r="P129" i="8"/>
  <c r="O129" i="8"/>
  <c r="N129" i="8"/>
  <c r="M129" i="8"/>
  <c r="L129" i="8"/>
  <c r="J129" i="8"/>
  <c r="I129" i="8"/>
  <c r="K129" i="8" s="1"/>
  <c r="H129" i="8"/>
  <c r="E129" i="8"/>
  <c r="G129" i="8" s="1"/>
  <c r="D129" i="8"/>
  <c r="F129" i="8" s="1"/>
  <c r="C129" i="8"/>
  <c r="V128" i="8"/>
  <c r="U128" i="8"/>
  <c r="T128" i="8"/>
  <c r="S128" i="8"/>
  <c r="R128" i="8"/>
  <c r="Q128" i="8"/>
  <c r="O128" i="8"/>
  <c r="N128" i="8"/>
  <c r="P128" i="8" s="1"/>
  <c r="M128" i="8"/>
  <c r="J128" i="8"/>
  <c r="L128" i="8" s="1"/>
  <c r="I128" i="8"/>
  <c r="K128" i="8" s="1"/>
  <c r="H128" i="8"/>
  <c r="F128" i="8"/>
  <c r="E128" i="8"/>
  <c r="G128" i="8" s="1"/>
  <c r="D128" i="8"/>
  <c r="C128" i="8"/>
  <c r="V127" i="8"/>
  <c r="T127" i="8"/>
  <c r="S127" i="8"/>
  <c r="U127" i="8" s="1"/>
  <c r="R127" i="8"/>
  <c r="O127" i="8"/>
  <c r="Q127" i="8" s="1"/>
  <c r="N127" i="8"/>
  <c r="P127" i="8" s="1"/>
  <c r="M127" i="8"/>
  <c r="K127" i="8"/>
  <c r="J127" i="8"/>
  <c r="L127" i="8" s="1"/>
  <c r="B127" i="8" s="1"/>
  <c r="I127" i="8"/>
  <c r="H127" i="8"/>
  <c r="G127" i="8"/>
  <c r="F127" i="8"/>
  <c r="E127" i="8"/>
  <c r="D127" i="8"/>
  <c r="C127" i="8"/>
  <c r="T126" i="8"/>
  <c r="V126" i="8" s="1"/>
  <c r="S126" i="8"/>
  <c r="U126" i="8" s="1"/>
  <c r="R126" i="8"/>
  <c r="P126" i="8"/>
  <c r="O126" i="8"/>
  <c r="Q126" i="8" s="1"/>
  <c r="N126" i="8"/>
  <c r="M126" i="8"/>
  <c r="L126" i="8"/>
  <c r="K126" i="8"/>
  <c r="J126" i="8"/>
  <c r="I126" i="8"/>
  <c r="H126" i="8"/>
  <c r="G126" i="8"/>
  <c r="E126" i="8"/>
  <c r="B126" i="8" s="1"/>
  <c r="D126" i="8"/>
  <c r="F126" i="8" s="1"/>
  <c r="C126" i="8"/>
  <c r="U125" i="8"/>
  <c r="T125" i="8"/>
  <c r="V125" i="8" s="1"/>
  <c r="S125" i="8"/>
  <c r="R125" i="8"/>
  <c r="Q125" i="8"/>
  <c r="P125" i="8"/>
  <c r="O125" i="8"/>
  <c r="N125" i="8"/>
  <c r="M125" i="8"/>
  <c r="L125" i="8"/>
  <c r="J125" i="8"/>
  <c r="I125" i="8"/>
  <c r="K125" i="8" s="1"/>
  <c r="H125" i="8"/>
  <c r="E125" i="8"/>
  <c r="G125" i="8" s="1"/>
  <c r="D125" i="8"/>
  <c r="F125" i="8" s="1"/>
  <c r="C125" i="8"/>
  <c r="V124" i="8"/>
  <c r="U124" i="8"/>
  <c r="T124" i="8"/>
  <c r="S124" i="8"/>
  <c r="R124" i="8"/>
  <c r="Q124" i="8"/>
  <c r="O124" i="8"/>
  <c r="N124" i="8"/>
  <c r="P124" i="8" s="1"/>
  <c r="M124" i="8"/>
  <c r="J124" i="8"/>
  <c r="L124" i="8" s="1"/>
  <c r="I124" i="8"/>
  <c r="K124" i="8" s="1"/>
  <c r="H124" i="8"/>
  <c r="F124" i="8"/>
  <c r="E124" i="8"/>
  <c r="G124" i="8" s="1"/>
  <c r="D124" i="8"/>
  <c r="C124" i="8"/>
  <c r="V123" i="8"/>
  <c r="T123" i="8"/>
  <c r="S123" i="8"/>
  <c r="U123" i="8" s="1"/>
  <c r="R123" i="8"/>
  <c r="O123" i="8"/>
  <c r="Q123" i="8" s="1"/>
  <c r="N123" i="8"/>
  <c r="P123" i="8" s="1"/>
  <c r="M123" i="8"/>
  <c r="K123" i="8"/>
  <c r="J123" i="8"/>
  <c r="L123" i="8" s="1"/>
  <c r="B123" i="8" s="1"/>
  <c r="I123" i="8"/>
  <c r="H123" i="8"/>
  <c r="G123" i="8"/>
  <c r="F123" i="8"/>
  <c r="E123" i="8"/>
  <c r="D123" i="8"/>
  <c r="C123" i="8"/>
  <c r="T122" i="8"/>
  <c r="V122" i="8" s="1"/>
  <c r="S122" i="8"/>
  <c r="U122" i="8" s="1"/>
  <c r="R122" i="8"/>
  <c r="P122" i="8"/>
  <c r="O122" i="8"/>
  <c r="Q122" i="8" s="1"/>
  <c r="N122" i="8"/>
  <c r="M122" i="8"/>
  <c r="L122" i="8"/>
  <c r="K122" i="8"/>
  <c r="J122" i="8"/>
  <c r="I122" i="8"/>
  <c r="H122" i="8"/>
  <c r="G122" i="8"/>
  <c r="E122" i="8"/>
  <c r="B122" i="8" s="1"/>
  <c r="D122" i="8"/>
  <c r="F122" i="8" s="1"/>
  <c r="C122" i="8"/>
  <c r="U121" i="8"/>
  <c r="T121" i="8"/>
  <c r="V121" i="8" s="1"/>
  <c r="S121" i="8"/>
  <c r="R121" i="8"/>
  <c r="Q121" i="8"/>
  <c r="P121" i="8"/>
  <c r="O121" i="8"/>
  <c r="N121" i="8"/>
  <c r="M121" i="8"/>
  <c r="L121" i="8"/>
  <c r="J121" i="8"/>
  <c r="I121" i="8"/>
  <c r="K121" i="8" s="1"/>
  <c r="H121" i="8"/>
  <c r="E121" i="8"/>
  <c r="G121" i="8" s="1"/>
  <c r="D121" i="8"/>
  <c r="F121" i="8" s="1"/>
  <c r="C121" i="8"/>
  <c r="V120" i="8"/>
  <c r="U120" i="8"/>
  <c r="T120" i="8"/>
  <c r="S120" i="8"/>
  <c r="R120" i="8"/>
  <c r="Q120" i="8"/>
  <c r="O120" i="8"/>
  <c r="N120" i="8"/>
  <c r="P120" i="8" s="1"/>
  <c r="M120" i="8"/>
  <c r="J120" i="8"/>
  <c r="L120" i="8" s="1"/>
  <c r="I120" i="8"/>
  <c r="K120" i="8" s="1"/>
  <c r="H120" i="8"/>
  <c r="F120" i="8"/>
  <c r="E120" i="8"/>
  <c r="G120" i="8" s="1"/>
  <c r="D120" i="8"/>
  <c r="C120" i="8"/>
  <c r="V119" i="8"/>
  <c r="T119" i="8"/>
  <c r="S119" i="8"/>
  <c r="U119" i="8" s="1"/>
  <c r="R119" i="8"/>
  <c r="O119" i="8"/>
  <c r="Q119" i="8" s="1"/>
  <c r="N119" i="8"/>
  <c r="P119" i="8" s="1"/>
  <c r="M119" i="8"/>
  <c r="K119" i="8"/>
  <c r="J119" i="8"/>
  <c r="L119" i="8" s="1"/>
  <c r="B119" i="8" s="1"/>
  <c r="I119" i="8"/>
  <c r="H119" i="8"/>
  <c r="G119" i="8"/>
  <c r="F119" i="8"/>
  <c r="E119" i="8"/>
  <c r="D119" i="8"/>
  <c r="C119" i="8"/>
  <c r="T118" i="8"/>
  <c r="V118" i="8" s="1"/>
  <c r="S118" i="8"/>
  <c r="U118" i="8" s="1"/>
  <c r="R118" i="8"/>
  <c r="P118" i="8"/>
  <c r="O118" i="8"/>
  <c r="Q118" i="8" s="1"/>
  <c r="N118" i="8"/>
  <c r="M118" i="8"/>
  <c r="L118" i="8"/>
  <c r="K118" i="8"/>
  <c r="J118" i="8"/>
  <c r="I118" i="8"/>
  <c r="H118" i="8"/>
  <c r="G118" i="8"/>
  <c r="E118" i="8"/>
  <c r="B118" i="8" s="1"/>
  <c r="D118" i="8"/>
  <c r="F118" i="8" s="1"/>
  <c r="C118" i="8"/>
  <c r="U117" i="8"/>
  <c r="T117" i="8"/>
  <c r="V117" i="8" s="1"/>
  <c r="S117" i="8"/>
  <c r="R117" i="8"/>
  <c r="Q117" i="8"/>
  <c r="P117" i="8"/>
  <c r="O117" i="8"/>
  <c r="N117" i="8"/>
  <c r="M117" i="8"/>
  <c r="L117" i="8"/>
  <c r="J117" i="8"/>
  <c r="I117" i="8"/>
  <c r="K117" i="8" s="1"/>
  <c r="H117" i="8"/>
  <c r="E117" i="8"/>
  <c r="G117" i="8" s="1"/>
  <c r="D117" i="8"/>
  <c r="F117" i="8" s="1"/>
  <c r="C117" i="8"/>
  <c r="V116" i="8"/>
  <c r="U116" i="8"/>
  <c r="T116" i="8"/>
  <c r="S116" i="8"/>
  <c r="R116" i="8"/>
  <c r="Q116" i="8"/>
  <c r="O116" i="8"/>
  <c r="N116" i="8"/>
  <c r="P116" i="8" s="1"/>
  <c r="M116" i="8"/>
  <c r="J116" i="8"/>
  <c r="L116" i="8" s="1"/>
  <c r="I116" i="8"/>
  <c r="K116" i="8" s="1"/>
  <c r="H116" i="8"/>
  <c r="F116" i="8"/>
  <c r="E116" i="8"/>
  <c r="G116" i="8" s="1"/>
  <c r="D116" i="8"/>
  <c r="C116" i="8"/>
  <c r="V115" i="8"/>
  <c r="T115" i="8"/>
  <c r="S115" i="8"/>
  <c r="U115" i="8" s="1"/>
  <c r="R115" i="8"/>
  <c r="O115" i="8"/>
  <c r="Q115" i="8" s="1"/>
  <c r="N115" i="8"/>
  <c r="P115" i="8" s="1"/>
  <c r="M115" i="8"/>
  <c r="K115" i="8"/>
  <c r="J115" i="8"/>
  <c r="L115" i="8" s="1"/>
  <c r="B115" i="8" s="1"/>
  <c r="I115" i="8"/>
  <c r="H115" i="8"/>
  <c r="G115" i="8"/>
  <c r="F115" i="8"/>
  <c r="E115" i="8"/>
  <c r="D115" i="8"/>
  <c r="C115" i="8"/>
  <c r="T114" i="8"/>
  <c r="V114" i="8" s="1"/>
  <c r="S114" i="8"/>
  <c r="U114" i="8" s="1"/>
  <c r="R114" i="8"/>
  <c r="O114" i="8"/>
  <c r="Q114" i="8" s="1"/>
  <c r="N114" i="8"/>
  <c r="P114" i="8" s="1"/>
  <c r="M114" i="8"/>
  <c r="K114" i="8"/>
  <c r="J114" i="8"/>
  <c r="L114" i="8" s="1"/>
  <c r="B114" i="8" s="1"/>
  <c r="I114" i="8"/>
  <c r="H114" i="8"/>
  <c r="G114" i="8"/>
  <c r="F114" i="8"/>
  <c r="E114" i="8"/>
  <c r="D114" i="8"/>
  <c r="C114" i="8"/>
  <c r="T113" i="8"/>
  <c r="V113" i="8" s="1"/>
  <c r="S113" i="8"/>
  <c r="U113" i="8" s="1"/>
  <c r="R113" i="8"/>
  <c r="P113" i="8"/>
  <c r="O113" i="8"/>
  <c r="Q113" i="8" s="1"/>
  <c r="N113" i="8"/>
  <c r="M113" i="8"/>
  <c r="L113" i="8"/>
  <c r="K113" i="8"/>
  <c r="J113" i="8"/>
  <c r="I113" i="8"/>
  <c r="H113" i="8"/>
  <c r="G113" i="8"/>
  <c r="E113" i="8"/>
  <c r="B113" i="8" s="1"/>
  <c r="D113" i="8"/>
  <c r="F113" i="8" s="1"/>
  <c r="C113" i="8"/>
  <c r="U112" i="8"/>
  <c r="T112" i="8"/>
  <c r="V112" i="8" s="1"/>
  <c r="S112" i="8"/>
  <c r="R112" i="8"/>
  <c r="Q112" i="8"/>
  <c r="P112" i="8"/>
  <c r="O112" i="8"/>
  <c r="N112" i="8"/>
  <c r="M112" i="8"/>
  <c r="L112" i="8"/>
  <c r="J112" i="8"/>
  <c r="I112" i="8"/>
  <c r="K112" i="8" s="1"/>
  <c r="H112" i="8"/>
  <c r="E112" i="8"/>
  <c r="G112" i="8" s="1"/>
  <c r="D112" i="8"/>
  <c r="F112" i="8" s="1"/>
  <c r="C112" i="8"/>
  <c r="V111" i="8"/>
  <c r="U111" i="8"/>
  <c r="T111" i="8"/>
  <c r="S111" i="8"/>
  <c r="R111" i="8"/>
  <c r="Q111" i="8"/>
  <c r="O111" i="8"/>
  <c r="N111" i="8"/>
  <c r="P111" i="8" s="1"/>
  <c r="M111" i="8"/>
  <c r="J111" i="8"/>
  <c r="L111" i="8" s="1"/>
  <c r="I111" i="8"/>
  <c r="K111" i="8" s="1"/>
  <c r="H111" i="8"/>
  <c r="F111" i="8"/>
  <c r="E111" i="8"/>
  <c r="G111" i="8" s="1"/>
  <c r="D111" i="8"/>
  <c r="C111" i="8"/>
  <c r="V110" i="8"/>
  <c r="T110" i="8"/>
  <c r="S110" i="8"/>
  <c r="U110" i="8" s="1"/>
  <c r="R110" i="8"/>
  <c r="O110" i="8"/>
  <c r="Q110" i="8" s="1"/>
  <c r="N110" i="8"/>
  <c r="P110" i="8" s="1"/>
  <c r="M110" i="8"/>
  <c r="K110" i="8"/>
  <c r="J110" i="8"/>
  <c r="L110" i="8" s="1"/>
  <c r="B110" i="8" s="1"/>
  <c r="I110" i="8"/>
  <c r="H110" i="8"/>
  <c r="G110" i="8"/>
  <c r="F110" i="8"/>
  <c r="E110" i="8"/>
  <c r="D110" i="8"/>
  <c r="C110" i="8"/>
  <c r="T109" i="8"/>
  <c r="V109" i="8" s="1"/>
  <c r="S109" i="8"/>
  <c r="U109" i="8" s="1"/>
  <c r="R109" i="8"/>
  <c r="P109" i="8"/>
  <c r="O109" i="8"/>
  <c r="Q109" i="8" s="1"/>
  <c r="N109" i="8"/>
  <c r="M109" i="8"/>
  <c r="L109" i="8"/>
  <c r="K109" i="8"/>
  <c r="J109" i="8"/>
  <c r="I109" i="8"/>
  <c r="H109" i="8"/>
  <c r="G109" i="8"/>
  <c r="E109" i="8"/>
  <c r="B109" i="8" s="1"/>
  <c r="D109" i="8"/>
  <c r="F109" i="8" s="1"/>
  <c r="C109" i="8"/>
  <c r="U108" i="8"/>
  <c r="T108" i="8"/>
  <c r="V108" i="8" s="1"/>
  <c r="S108" i="8"/>
  <c r="R108" i="8"/>
  <c r="Q108" i="8"/>
  <c r="P108" i="8"/>
  <c r="O108" i="8"/>
  <c r="N108" i="8"/>
  <c r="M108" i="8"/>
  <c r="L108" i="8"/>
  <c r="J108" i="8"/>
  <c r="I108" i="8"/>
  <c r="K108" i="8" s="1"/>
  <c r="H108" i="8"/>
  <c r="E108" i="8"/>
  <c r="G108" i="8" s="1"/>
  <c r="B108" i="8" s="1"/>
  <c r="D108" i="8"/>
  <c r="F108" i="8" s="1"/>
  <c r="C108" i="8"/>
  <c r="V107" i="8"/>
  <c r="U107" i="8"/>
  <c r="T107" i="8"/>
  <c r="S107" i="8"/>
  <c r="R107" i="8"/>
  <c r="Q107" i="8"/>
  <c r="O107" i="8"/>
  <c r="N107" i="8"/>
  <c r="P107" i="8" s="1"/>
  <c r="M107" i="8"/>
  <c r="J107" i="8"/>
  <c r="L107" i="8" s="1"/>
  <c r="I107" i="8"/>
  <c r="K107" i="8" s="1"/>
  <c r="H107" i="8"/>
  <c r="F107" i="8"/>
  <c r="E107" i="8"/>
  <c r="D107" i="8"/>
  <c r="C107" i="8"/>
  <c r="V106" i="8"/>
  <c r="T106" i="8"/>
  <c r="S106" i="8"/>
  <c r="U106" i="8" s="1"/>
  <c r="R106" i="8"/>
  <c r="O106" i="8"/>
  <c r="Q106" i="8" s="1"/>
  <c r="N106" i="8"/>
  <c r="P106" i="8" s="1"/>
  <c r="M106" i="8"/>
  <c r="K106" i="8"/>
  <c r="J106" i="8"/>
  <c r="L106" i="8" s="1"/>
  <c r="I106" i="8"/>
  <c r="H106" i="8"/>
  <c r="G106" i="8"/>
  <c r="F106" i="8"/>
  <c r="E106" i="8"/>
  <c r="D106" i="8"/>
  <c r="C106" i="8"/>
  <c r="B106" i="8"/>
  <c r="T105" i="8"/>
  <c r="V105" i="8" s="1"/>
  <c r="S105" i="8"/>
  <c r="U105" i="8" s="1"/>
  <c r="R105" i="8"/>
  <c r="P105" i="8"/>
  <c r="O105" i="8"/>
  <c r="Q105" i="8" s="1"/>
  <c r="N105" i="8"/>
  <c r="M105" i="8"/>
  <c r="L105" i="8"/>
  <c r="K105" i="8"/>
  <c r="J105" i="8"/>
  <c r="I105" i="8"/>
  <c r="H105" i="8"/>
  <c r="G105" i="8"/>
  <c r="E105" i="8"/>
  <c r="D105" i="8"/>
  <c r="F105" i="8" s="1"/>
  <c r="C105" i="8"/>
  <c r="U104" i="8"/>
  <c r="T104" i="8"/>
  <c r="V104" i="8" s="1"/>
  <c r="S104" i="8"/>
  <c r="R104" i="8"/>
  <c r="Q104" i="8"/>
  <c r="P104" i="8"/>
  <c r="O104" i="8"/>
  <c r="N104" i="8"/>
  <c r="M104" i="8"/>
  <c r="L104" i="8"/>
  <c r="J104" i="8"/>
  <c r="I104" i="8"/>
  <c r="K104" i="8" s="1"/>
  <c r="H104" i="8"/>
  <c r="E104" i="8"/>
  <c r="G104" i="8" s="1"/>
  <c r="D104" i="8"/>
  <c r="F104" i="8" s="1"/>
  <c r="C104" i="8"/>
  <c r="V103" i="8"/>
  <c r="U103" i="8"/>
  <c r="T103" i="8"/>
  <c r="S103" i="8"/>
  <c r="R103" i="8"/>
  <c r="Q103" i="8"/>
  <c r="O103" i="8"/>
  <c r="N103" i="8"/>
  <c r="P103" i="8" s="1"/>
  <c r="M103" i="8"/>
  <c r="J103" i="8"/>
  <c r="L103" i="8" s="1"/>
  <c r="I103" i="8"/>
  <c r="K103" i="8" s="1"/>
  <c r="H103" i="8"/>
  <c r="F103" i="8"/>
  <c r="E103" i="8"/>
  <c r="D103" i="8"/>
  <c r="C103" i="8"/>
  <c r="V102" i="8"/>
  <c r="T102" i="8"/>
  <c r="S102" i="8"/>
  <c r="U102" i="8" s="1"/>
  <c r="R102" i="8"/>
  <c r="O102" i="8"/>
  <c r="Q102" i="8" s="1"/>
  <c r="N102" i="8"/>
  <c r="P102" i="8" s="1"/>
  <c r="M102" i="8"/>
  <c r="K102" i="8"/>
  <c r="J102" i="8"/>
  <c r="L102" i="8" s="1"/>
  <c r="I102" i="8"/>
  <c r="H102" i="8"/>
  <c r="G102" i="8"/>
  <c r="F102" i="8"/>
  <c r="E102" i="8"/>
  <c r="D102" i="8"/>
  <c r="C102" i="8"/>
  <c r="B102" i="8"/>
  <c r="T101" i="8"/>
  <c r="V101" i="8" s="1"/>
  <c r="S101" i="8"/>
  <c r="U101" i="8" s="1"/>
  <c r="R101" i="8"/>
  <c r="P101" i="8"/>
  <c r="O101" i="8"/>
  <c r="Q101" i="8" s="1"/>
  <c r="N101" i="8"/>
  <c r="M101" i="8"/>
  <c r="L101" i="8"/>
  <c r="K101" i="8"/>
  <c r="J101" i="8"/>
  <c r="I101" i="8"/>
  <c r="H101" i="8"/>
  <c r="G101" i="8"/>
  <c r="E101" i="8"/>
  <c r="B101" i="8" s="1"/>
  <c r="D101" i="8"/>
  <c r="F101" i="8" s="1"/>
  <c r="C101" i="8"/>
  <c r="U100" i="8"/>
  <c r="T100" i="8"/>
  <c r="V100" i="8" s="1"/>
  <c r="S100" i="8"/>
  <c r="R100" i="8"/>
  <c r="Q100" i="8"/>
  <c r="P100" i="8"/>
  <c r="O100" i="8"/>
  <c r="N100" i="8"/>
  <c r="M100" i="8"/>
  <c r="L100" i="8"/>
  <c r="J100" i="8"/>
  <c r="I100" i="8"/>
  <c r="K100" i="8" s="1"/>
  <c r="H100" i="8"/>
  <c r="E100" i="8"/>
  <c r="G100" i="8" s="1"/>
  <c r="D100" i="8"/>
  <c r="F100" i="8" s="1"/>
  <c r="C100" i="8"/>
  <c r="V99" i="8"/>
  <c r="U99" i="8"/>
  <c r="T99" i="8"/>
  <c r="S99" i="8"/>
  <c r="R99" i="8"/>
  <c r="Q99" i="8"/>
  <c r="O99" i="8"/>
  <c r="N99" i="8"/>
  <c r="P99" i="8" s="1"/>
  <c r="M99" i="8"/>
  <c r="J99" i="8"/>
  <c r="L99" i="8" s="1"/>
  <c r="I99" i="8"/>
  <c r="K99" i="8" s="1"/>
  <c r="H99" i="8"/>
  <c r="F99" i="8"/>
  <c r="E99" i="8"/>
  <c r="D99" i="8"/>
  <c r="C99" i="8"/>
  <c r="V98" i="8"/>
  <c r="T98" i="8"/>
  <c r="S98" i="8"/>
  <c r="U98" i="8" s="1"/>
  <c r="R98" i="8"/>
  <c r="O98" i="8"/>
  <c r="Q98" i="8" s="1"/>
  <c r="N98" i="8"/>
  <c r="P98" i="8" s="1"/>
  <c r="M98" i="8"/>
  <c r="K98" i="8"/>
  <c r="J98" i="8"/>
  <c r="L98" i="8" s="1"/>
  <c r="I98" i="8"/>
  <c r="H98" i="8"/>
  <c r="G98" i="8"/>
  <c r="F98" i="8"/>
  <c r="E98" i="8"/>
  <c r="D98" i="8"/>
  <c r="C98" i="8"/>
  <c r="B98" i="8"/>
  <c r="T97" i="8"/>
  <c r="V97" i="8" s="1"/>
  <c r="S97" i="8"/>
  <c r="U97" i="8" s="1"/>
  <c r="R97" i="8"/>
  <c r="P97" i="8"/>
  <c r="O97" i="8"/>
  <c r="Q97" i="8" s="1"/>
  <c r="N97" i="8"/>
  <c r="M97" i="8"/>
  <c r="L97" i="8"/>
  <c r="K97" i="8"/>
  <c r="J97" i="8"/>
  <c r="I97" i="8"/>
  <c r="H97" i="8"/>
  <c r="G97" i="8"/>
  <c r="E97" i="8"/>
  <c r="D97" i="8"/>
  <c r="F97" i="8" s="1"/>
  <c r="C97" i="8"/>
  <c r="U96" i="8"/>
  <c r="T96" i="8"/>
  <c r="V96" i="8" s="1"/>
  <c r="S96" i="8"/>
  <c r="R96" i="8"/>
  <c r="Q96" i="8"/>
  <c r="P96" i="8"/>
  <c r="O96" i="8"/>
  <c r="N96" i="8"/>
  <c r="M96" i="8"/>
  <c r="L96" i="8"/>
  <c r="J96" i="8"/>
  <c r="I96" i="8"/>
  <c r="K96" i="8" s="1"/>
  <c r="H96" i="8"/>
  <c r="E96" i="8"/>
  <c r="G96" i="8" s="1"/>
  <c r="D96" i="8"/>
  <c r="F96" i="8" s="1"/>
  <c r="C96" i="8"/>
  <c r="V95" i="8"/>
  <c r="U95" i="8"/>
  <c r="T95" i="8"/>
  <c r="S95" i="8"/>
  <c r="R95" i="8"/>
  <c r="Q95" i="8"/>
  <c r="O95" i="8"/>
  <c r="N95" i="8"/>
  <c r="P95" i="8" s="1"/>
  <c r="M95" i="8"/>
  <c r="J95" i="8"/>
  <c r="L95" i="8" s="1"/>
  <c r="I95" i="8"/>
  <c r="K95" i="8" s="1"/>
  <c r="H95" i="8"/>
  <c r="F95" i="8"/>
  <c r="E95" i="8"/>
  <c r="D95" i="8"/>
  <c r="C95" i="8"/>
  <c r="V94" i="8"/>
  <c r="T94" i="8"/>
  <c r="S94" i="8"/>
  <c r="U94" i="8" s="1"/>
  <c r="R94" i="8"/>
  <c r="O94" i="8"/>
  <c r="Q94" i="8" s="1"/>
  <c r="N94" i="8"/>
  <c r="P94" i="8" s="1"/>
  <c r="M94" i="8"/>
  <c r="K94" i="8"/>
  <c r="J94" i="8"/>
  <c r="L94" i="8" s="1"/>
  <c r="I94" i="8"/>
  <c r="H94" i="8"/>
  <c r="G94" i="8"/>
  <c r="F94" i="8"/>
  <c r="E94" i="8"/>
  <c r="D94" i="8"/>
  <c r="C94" i="8"/>
  <c r="B94" i="8"/>
  <c r="T93" i="8"/>
  <c r="V93" i="8" s="1"/>
  <c r="S93" i="8"/>
  <c r="U93" i="8" s="1"/>
  <c r="R93" i="8"/>
  <c r="P93" i="8"/>
  <c r="O93" i="8"/>
  <c r="Q93" i="8" s="1"/>
  <c r="N93" i="8"/>
  <c r="M93" i="8"/>
  <c r="L93" i="8"/>
  <c r="K93" i="8"/>
  <c r="J93" i="8"/>
  <c r="I93" i="8"/>
  <c r="H93" i="8"/>
  <c r="G93" i="8"/>
  <c r="E93" i="8"/>
  <c r="B93" i="8" s="1"/>
  <c r="D93" i="8"/>
  <c r="F93" i="8" s="1"/>
  <c r="C93" i="8"/>
  <c r="U92" i="8"/>
  <c r="T92" i="8"/>
  <c r="V92" i="8" s="1"/>
  <c r="S92" i="8"/>
  <c r="R92" i="8"/>
  <c r="Q92" i="8"/>
  <c r="P92" i="8"/>
  <c r="O92" i="8"/>
  <c r="N92" i="8"/>
  <c r="M92" i="8"/>
  <c r="L92" i="8"/>
  <c r="J92" i="8"/>
  <c r="I92" i="8"/>
  <c r="K92" i="8" s="1"/>
  <c r="H92" i="8"/>
  <c r="E92" i="8"/>
  <c r="G92" i="8" s="1"/>
  <c r="D92" i="8"/>
  <c r="F92" i="8" s="1"/>
  <c r="C92" i="8"/>
  <c r="V91" i="8"/>
  <c r="U91" i="8"/>
  <c r="T91" i="8"/>
  <c r="S91" i="8"/>
  <c r="R91" i="8"/>
  <c r="Q91" i="8"/>
  <c r="O91" i="8"/>
  <c r="N91" i="8"/>
  <c r="P91" i="8" s="1"/>
  <c r="M91" i="8"/>
  <c r="J91" i="8"/>
  <c r="L91" i="8" s="1"/>
  <c r="I91" i="8"/>
  <c r="K91" i="8" s="1"/>
  <c r="H91" i="8"/>
  <c r="F91" i="8"/>
  <c r="E91" i="8"/>
  <c r="D91" i="8"/>
  <c r="C91" i="8"/>
  <c r="V90" i="8"/>
  <c r="T90" i="8"/>
  <c r="S90" i="8"/>
  <c r="U90" i="8" s="1"/>
  <c r="R90" i="8"/>
  <c r="O90" i="8"/>
  <c r="Q90" i="8" s="1"/>
  <c r="N90" i="8"/>
  <c r="P90" i="8" s="1"/>
  <c r="M90" i="8"/>
  <c r="K90" i="8"/>
  <c r="J90" i="8"/>
  <c r="L90" i="8" s="1"/>
  <c r="I90" i="8"/>
  <c r="H90" i="8"/>
  <c r="G90" i="8"/>
  <c r="F90" i="8"/>
  <c r="E90" i="8"/>
  <c r="D90" i="8"/>
  <c r="C90" i="8"/>
  <c r="B90" i="8"/>
  <c r="T89" i="8"/>
  <c r="V89" i="8" s="1"/>
  <c r="S89" i="8"/>
  <c r="U89" i="8" s="1"/>
  <c r="R89" i="8"/>
  <c r="P89" i="8"/>
  <c r="O89" i="8"/>
  <c r="Q89" i="8" s="1"/>
  <c r="N89" i="8"/>
  <c r="M89" i="8"/>
  <c r="L89" i="8"/>
  <c r="K89" i="8"/>
  <c r="J89" i="8"/>
  <c r="I89" i="8"/>
  <c r="H89" i="8"/>
  <c r="G89" i="8"/>
  <c r="E89" i="8"/>
  <c r="D89" i="8"/>
  <c r="F89" i="8" s="1"/>
  <c r="C89" i="8"/>
  <c r="U88" i="8"/>
  <c r="T88" i="8"/>
  <c r="V88" i="8" s="1"/>
  <c r="S88" i="8"/>
  <c r="R88" i="8"/>
  <c r="Q88" i="8"/>
  <c r="P88" i="8"/>
  <c r="O88" i="8"/>
  <c r="N88" i="8"/>
  <c r="M88" i="8"/>
  <c r="L88" i="8"/>
  <c r="J88" i="8"/>
  <c r="I88" i="8"/>
  <c r="K88" i="8" s="1"/>
  <c r="H88" i="8"/>
  <c r="E88" i="8"/>
  <c r="G88" i="8" s="1"/>
  <c r="D88" i="8"/>
  <c r="F88" i="8" s="1"/>
  <c r="C88" i="8"/>
  <c r="V87" i="8"/>
  <c r="U87" i="8"/>
  <c r="T87" i="8"/>
  <c r="S87" i="8"/>
  <c r="R87" i="8"/>
  <c r="Q87" i="8"/>
  <c r="O87" i="8"/>
  <c r="N87" i="8"/>
  <c r="P87" i="8" s="1"/>
  <c r="M87" i="8"/>
  <c r="J87" i="8"/>
  <c r="L87" i="8" s="1"/>
  <c r="I87" i="8"/>
  <c r="K87" i="8" s="1"/>
  <c r="H87" i="8"/>
  <c r="F87" i="8"/>
  <c r="E87" i="8"/>
  <c r="D87" i="8"/>
  <c r="C87" i="8"/>
  <c r="V86" i="8"/>
  <c r="T86" i="8"/>
  <c r="S86" i="8"/>
  <c r="U86" i="8" s="1"/>
  <c r="R86" i="8"/>
  <c r="O86" i="8"/>
  <c r="Q86" i="8" s="1"/>
  <c r="N86" i="8"/>
  <c r="P86" i="8" s="1"/>
  <c r="M86" i="8"/>
  <c r="K86" i="8"/>
  <c r="J86" i="8"/>
  <c r="L86" i="8" s="1"/>
  <c r="I86" i="8"/>
  <c r="H86" i="8"/>
  <c r="G86" i="8"/>
  <c r="F86" i="8"/>
  <c r="E86" i="8"/>
  <c r="D86" i="8"/>
  <c r="C86" i="8"/>
  <c r="B86" i="8"/>
  <c r="T85" i="8"/>
  <c r="V85" i="8" s="1"/>
  <c r="S85" i="8"/>
  <c r="U85" i="8" s="1"/>
  <c r="R85" i="8"/>
  <c r="P85" i="8"/>
  <c r="O85" i="8"/>
  <c r="Q85" i="8" s="1"/>
  <c r="N85" i="8"/>
  <c r="M85" i="8"/>
  <c r="L85" i="8"/>
  <c r="K85" i="8"/>
  <c r="J85" i="8"/>
  <c r="I85" i="8"/>
  <c r="H85" i="8"/>
  <c r="G85" i="8"/>
  <c r="E85" i="8"/>
  <c r="B85" i="8" s="1"/>
  <c r="D85" i="8"/>
  <c r="F85" i="8" s="1"/>
  <c r="C85" i="8"/>
  <c r="U84" i="8"/>
  <c r="T84" i="8"/>
  <c r="V84" i="8" s="1"/>
  <c r="S84" i="8"/>
  <c r="R84" i="8"/>
  <c r="Q84" i="8"/>
  <c r="P84" i="8"/>
  <c r="O84" i="8"/>
  <c r="N84" i="8"/>
  <c r="M84" i="8"/>
  <c r="L84" i="8"/>
  <c r="J84" i="8"/>
  <c r="I84" i="8"/>
  <c r="K84" i="8" s="1"/>
  <c r="H84" i="8"/>
  <c r="E84" i="8"/>
  <c r="G84" i="8" s="1"/>
  <c r="B84" i="8" s="1"/>
  <c r="D84" i="8"/>
  <c r="F84" i="8" s="1"/>
  <c r="C84" i="8"/>
  <c r="V83" i="8"/>
  <c r="U83" i="8"/>
  <c r="T83" i="8"/>
  <c r="S83" i="8"/>
  <c r="R83" i="8"/>
  <c r="Q83" i="8"/>
  <c r="O83" i="8"/>
  <c r="N83" i="8"/>
  <c r="P83" i="8" s="1"/>
  <c r="M83" i="8"/>
  <c r="J83" i="8"/>
  <c r="L83" i="8" s="1"/>
  <c r="I83" i="8"/>
  <c r="K83" i="8" s="1"/>
  <c r="H83" i="8"/>
  <c r="F83" i="8"/>
  <c r="E83" i="8"/>
  <c r="D83" i="8"/>
  <c r="C83" i="8"/>
  <c r="V82" i="8"/>
  <c r="T82" i="8"/>
  <c r="S82" i="8"/>
  <c r="U82" i="8" s="1"/>
  <c r="R82" i="8"/>
  <c r="O82" i="8"/>
  <c r="Q82" i="8" s="1"/>
  <c r="N82" i="8"/>
  <c r="P82" i="8" s="1"/>
  <c r="M82" i="8"/>
  <c r="K82" i="8"/>
  <c r="J82" i="8"/>
  <c r="L82" i="8" s="1"/>
  <c r="I82" i="8"/>
  <c r="H82" i="8"/>
  <c r="G82" i="8"/>
  <c r="F82" i="8"/>
  <c r="E82" i="8"/>
  <c r="D82" i="8"/>
  <c r="C82" i="8"/>
  <c r="B82" i="8"/>
  <c r="T81" i="8"/>
  <c r="V81" i="8" s="1"/>
  <c r="S81" i="8"/>
  <c r="U81" i="8" s="1"/>
  <c r="R81" i="8"/>
  <c r="P81" i="8"/>
  <c r="O81" i="8"/>
  <c r="Q81" i="8" s="1"/>
  <c r="N81" i="8"/>
  <c r="M81" i="8"/>
  <c r="L81" i="8"/>
  <c r="K81" i="8"/>
  <c r="J81" i="8"/>
  <c r="I81" i="8"/>
  <c r="H81" i="8"/>
  <c r="G81" i="8"/>
  <c r="E81" i="8"/>
  <c r="D81" i="8"/>
  <c r="F81" i="8" s="1"/>
  <c r="C81" i="8"/>
  <c r="U80" i="8"/>
  <c r="T80" i="8"/>
  <c r="V80" i="8" s="1"/>
  <c r="S80" i="8"/>
  <c r="R80" i="8"/>
  <c r="Q80" i="8"/>
  <c r="P80" i="8"/>
  <c r="O80" i="8"/>
  <c r="N80" i="8"/>
  <c r="M80" i="8"/>
  <c r="L80" i="8"/>
  <c r="J80" i="8"/>
  <c r="I80" i="8"/>
  <c r="K80" i="8" s="1"/>
  <c r="H80" i="8"/>
  <c r="E80" i="8"/>
  <c r="G80" i="8" s="1"/>
  <c r="B80" i="8" s="1"/>
  <c r="D80" i="8"/>
  <c r="F80" i="8" s="1"/>
  <c r="C80" i="8"/>
  <c r="V79" i="8"/>
  <c r="U79" i="8"/>
  <c r="T79" i="8"/>
  <c r="S79" i="8"/>
  <c r="R79" i="8"/>
  <c r="Q79" i="8"/>
  <c r="O79" i="8"/>
  <c r="N79" i="8"/>
  <c r="P79" i="8" s="1"/>
  <c r="M79" i="8"/>
  <c r="J79" i="8"/>
  <c r="L79" i="8" s="1"/>
  <c r="I79" i="8"/>
  <c r="K79" i="8" s="1"/>
  <c r="H79" i="8"/>
  <c r="F79" i="8"/>
  <c r="E79" i="8"/>
  <c r="D79" i="8"/>
  <c r="C79" i="8"/>
  <c r="V78" i="8"/>
  <c r="T78" i="8"/>
  <c r="S78" i="8"/>
  <c r="U78" i="8" s="1"/>
  <c r="R78" i="8"/>
  <c r="O78" i="8"/>
  <c r="Q78" i="8" s="1"/>
  <c r="N78" i="8"/>
  <c r="P78" i="8" s="1"/>
  <c r="M78" i="8"/>
  <c r="K78" i="8"/>
  <c r="J78" i="8"/>
  <c r="L78" i="8" s="1"/>
  <c r="I78" i="8"/>
  <c r="H78" i="8"/>
  <c r="G78" i="8"/>
  <c r="F78" i="8"/>
  <c r="E78" i="8"/>
  <c r="D78" i="8"/>
  <c r="C78" i="8"/>
  <c r="B78" i="8"/>
  <c r="T77" i="8"/>
  <c r="V77" i="8" s="1"/>
  <c r="S77" i="8"/>
  <c r="U77" i="8" s="1"/>
  <c r="R77" i="8"/>
  <c r="P77" i="8"/>
  <c r="O77" i="8"/>
  <c r="Q77" i="8" s="1"/>
  <c r="N77" i="8"/>
  <c r="M77" i="8"/>
  <c r="L77" i="8"/>
  <c r="K77" i="8"/>
  <c r="J77" i="8"/>
  <c r="I77" i="8"/>
  <c r="H77" i="8"/>
  <c r="G77" i="8"/>
  <c r="E77" i="8"/>
  <c r="B77" i="8" s="1"/>
  <c r="D77" i="8"/>
  <c r="F77" i="8" s="1"/>
  <c r="C77" i="8"/>
  <c r="U76" i="8"/>
  <c r="T76" i="8"/>
  <c r="V76" i="8" s="1"/>
  <c r="S76" i="8"/>
  <c r="R76" i="8"/>
  <c r="Q76" i="8"/>
  <c r="P76" i="8"/>
  <c r="O76" i="8"/>
  <c r="N76" i="8"/>
  <c r="M76" i="8"/>
  <c r="L76" i="8"/>
  <c r="J76" i="8"/>
  <c r="I76" i="8"/>
  <c r="K76" i="8" s="1"/>
  <c r="H76" i="8"/>
  <c r="E76" i="8"/>
  <c r="G76" i="8" s="1"/>
  <c r="B76" i="8" s="1"/>
  <c r="D76" i="8"/>
  <c r="F76" i="8" s="1"/>
  <c r="C76" i="8"/>
  <c r="V75" i="8"/>
  <c r="U75" i="8"/>
  <c r="T75" i="8"/>
  <c r="S75" i="8"/>
  <c r="R75" i="8"/>
  <c r="Q75" i="8"/>
  <c r="O75" i="8"/>
  <c r="N75" i="8"/>
  <c r="P75" i="8" s="1"/>
  <c r="M75" i="8"/>
  <c r="J75" i="8"/>
  <c r="L75" i="8" s="1"/>
  <c r="I75" i="8"/>
  <c r="K75" i="8" s="1"/>
  <c r="H75" i="8"/>
  <c r="F75" i="8"/>
  <c r="E75" i="8"/>
  <c r="D75" i="8"/>
  <c r="C75" i="8"/>
  <c r="V74" i="8"/>
  <c r="T74" i="8"/>
  <c r="S74" i="8"/>
  <c r="U74" i="8" s="1"/>
  <c r="R74" i="8"/>
  <c r="O74" i="8"/>
  <c r="Q74" i="8" s="1"/>
  <c r="N74" i="8"/>
  <c r="P74" i="8" s="1"/>
  <c r="M74" i="8"/>
  <c r="K74" i="8"/>
  <c r="J74" i="8"/>
  <c r="L74" i="8" s="1"/>
  <c r="I74" i="8"/>
  <c r="H74" i="8"/>
  <c r="G74" i="8"/>
  <c r="F74" i="8"/>
  <c r="E74" i="8"/>
  <c r="D74" i="8"/>
  <c r="C74" i="8"/>
  <c r="B74" i="8"/>
  <c r="T73" i="8"/>
  <c r="V73" i="8" s="1"/>
  <c r="S73" i="8"/>
  <c r="U73" i="8" s="1"/>
  <c r="R73" i="8"/>
  <c r="P73" i="8"/>
  <c r="O73" i="8"/>
  <c r="Q73" i="8" s="1"/>
  <c r="N73" i="8"/>
  <c r="M73" i="8"/>
  <c r="L73" i="8"/>
  <c r="K73" i="8"/>
  <c r="J73" i="8"/>
  <c r="I73" i="8"/>
  <c r="H73" i="8"/>
  <c r="G73" i="8"/>
  <c r="E73" i="8"/>
  <c r="D73" i="8"/>
  <c r="F73" i="8" s="1"/>
  <c r="C73" i="8"/>
  <c r="U72" i="8"/>
  <c r="T72" i="8"/>
  <c r="V72" i="8" s="1"/>
  <c r="S72" i="8"/>
  <c r="R72" i="8"/>
  <c r="Q72" i="8"/>
  <c r="P72" i="8"/>
  <c r="O72" i="8"/>
  <c r="N72" i="8"/>
  <c r="M72" i="8"/>
  <c r="L72" i="8"/>
  <c r="J72" i="8"/>
  <c r="I72" i="8"/>
  <c r="K72" i="8" s="1"/>
  <c r="H72" i="8"/>
  <c r="E72" i="8"/>
  <c r="G72" i="8" s="1"/>
  <c r="B72" i="8" s="1"/>
  <c r="D72" i="8"/>
  <c r="F72" i="8" s="1"/>
  <c r="C72" i="8"/>
  <c r="V71" i="8"/>
  <c r="U71" i="8"/>
  <c r="T71" i="8"/>
  <c r="S71" i="8"/>
  <c r="R71" i="8"/>
  <c r="Q71" i="8"/>
  <c r="O71" i="8"/>
  <c r="N71" i="8"/>
  <c r="P71" i="8" s="1"/>
  <c r="M71" i="8"/>
  <c r="J71" i="8"/>
  <c r="L71" i="8" s="1"/>
  <c r="I71" i="8"/>
  <c r="K71" i="8" s="1"/>
  <c r="H71" i="8"/>
  <c r="F71" i="8"/>
  <c r="E71" i="8"/>
  <c r="D71" i="8"/>
  <c r="C71" i="8"/>
  <c r="V70" i="8"/>
  <c r="T70" i="8"/>
  <c r="S70" i="8"/>
  <c r="U70" i="8" s="1"/>
  <c r="R70" i="8"/>
  <c r="O70" i="8"/>
  <c r="Q70" i="8" s="1"/>
  <c r="N70" i="8"/>
  <c r="P70" i="8" s="1"/>
  <c r="M70" i="8"/>
  <c r="K70" i="8"/>
  <c r="J70" i="8"/>
  <c r="L70" i="8" s="1"/>
  <c r="I70" i="8"/>
  <c r="H70" i="8"/>
  <c r="G70" i="8"/>
  <c r="F70" i="8"/>
  <c r="E70" i="8"/>
  <c r="D70" i="8"/>
  <c r="C70" i="8"/>
  <c r="B70" i="8"/>
  <c r="T69" i="8"/>
  <c r="V69" i="8" s="1"/>
  <c r="S69" i="8"/>
  <c r="U69" i="8" s="1"/>
  <c r="R69" i="8"/>
  <c r="P69" i="8"/>
  <c r="O69" i="8"/>
  <c r="Q69" i="8" s="1"/>
  <c r="N69" i="8"/>
  <c r="M69" i="8"/>
  <c r="L69" i="8"/>
  <c r="K69" i="8"/>
  <c r="J69" i="8"/>
  <c r="I69" i="8"/>
  <c r="H69" i="8"/>
  <c r="G69" i="8"/>
  <c r="E69" i="8"/>
  <c r="B69" i="8" s="1"/>
  <c r="D69" i="8"/>
  <c r="F69" i="8" s="1"/>
  <c r="C69" i="8"/>
  <c r="U68" i="8"/>
  <c r="T68" i="8"/>
  <c r="V68" i="8" s="1"/>
  <c r="S68" i="8"/>
  <c r="R68" i="8"/>
  <c r="Q68" i="8"/>
  <c r="P68" i="8"/>
  <c r="O68" i="8"/>
  <c r="N68" i="8"/>
  <c r="M68" i="8"/>
  <c r="L68" i="8"/>
  <c r="J68" i="8"/>
  <c r="I68" i="8"/>
  <c r="K68" i="8" s="1"/>
  <c r="H68" i="8"/>
  <c r="E68" i="8"/>
  <c r="G68" i="8" s="1"/>
  <c r="B68" i="8" s="1"/>
  <c r="D68" i="8"/>
  <c r="F68" i="8" s="1"/>
  <c r="C68" i="8"/>
  <c r="V67" i="8"/>
  <c r="U67" i="8"/>
  <c r="T67" i="8"/>
  <c r="S67" i="8"/>
  <c r="R67" i="8"/>
  <c r="Q67" i="8"/>
  <c r="O67" i="8"/>
  <c r="N67" i="8"/>
  <c r="P67" i="8" s="1"/>
  <c r="M67" i="8"/>
  <c r="J67" i="8"/>
  <c r="L67" i="8" s="1"/>
  <c r="I67" i="8"/>
  <c r="K67" i="8" s="1"/>
  <c r="H67" i="8"/>
  <c r="F67" i="8"/>
  <c r="E67" i="8"/>
  <c r="D67" i="8"/>
  <c r="C67" i="8"/>
  <c r="V66" i="8"/>
  <c r="T66" i="8"/>
  <c r="S66" i="8"/>
  <c r="U66" i="8" s="1"/>
  <c r="R66" i="8"/>
  <c r="O66" i="8"/>
  <c r="Q66" i="8" s="1"/>
  <c r="N66" i="8"/>
  <c r="P66" i="8" s="1"/>
  <c r="M66" i="8"/>
  <c r="K66" i="8"/>
  <c r="J66" i="8"/>
  <c r="L66" i="8" s="1"/>
  <c r="I66" i="8"/>
  <c r="H66" i="8"/>
  <c r="G66" i="8"/>
  <c r="F66" i="8"/>
  <c r="E66" i="8"/>
  <c r="D66" i="8"/>
  <c r="C66" i="8"/>
  <c r="B66" i="8"/>
  <c r="T65" i="8"/>
  <c r="V65" i="8" s="1"/>
  <c r="S65" i="8"/>
  <c r="U65" i="8" s="1"/>
  <c r="R65" i="8"/>
  <c r="P65" i="8"/>
  <c r="O65" i="8"/>
  <c r="Q65" i="8" s="1"/>
  <c r="N65" i="8"/>
  <c r="M65" i="8"/>
  <c r="L65" i="8"/>
  <c r="K65" i="8"/>
  <c r="J65" i="8"/>
  <c r="I65" i="8"/>
  <c r="H65" i="8"/>
  <c r="G65" i="8"/>
  <c r="E65" i="8"/>
  <c r="D65" i="8"/>
  <c r="F65" i="8" s="1"/>
  <c r="C65" i="8"/>
  <c r="U64" i="8"/>
  <c r="T64" i="8"/>
  <c r="V64" i="8" s="1"/>
  <c r="S64" i="8"/>
  <c r="R64" i="8"/>
  <c r="Q64" i="8"/>
  <c r="P64" i="8"/>
  <c r="O64" i="8"/>
  <c r="N64" i="8"/>
  <c r="M64" i="8"/>
  <c r="L64" i="8"/>
  <c r="J64" i="8"/>
  <c r="I64" i="8"/>
  <c r="K64" i="8" s="1"/>
  <c r="H64" i="8"/>
  <c r="E64" i="8"/>
  <c r="G64" i="8" s="1"/>
  <c r="D64" i="8"/>
  <c r="F64" i="8" s="1"/>
  <c r="C64" i="8"/>
  <c r="V63" i="8"/>
  <c r="U63" i="8"/>
  <c r="T63" i="8"/>
  <c r="S63" i="8"/>
  <c r="R63" i="8"/>
  <c r="Q63" i="8"/>
  <c r="O63" i="8"/>
  <c r="N63" i="8"/>
  <c r="P63" i="8" s="1"/>
  <c r="M63" i="8"/>
  <c r="J63" i="8"/>
  <c r="L63" i="8" s="1"/>
  <c r="I63" i="8"/>
  <c r="K63" i="8" s="1"/>
  <c r="H63" i="8"/>
  <c r="F63" i="8"/>
  <c r="E63" i="8"/>
  <c r="D63" i="8"/>
  <c r="C63" i="8"/>
  <c r="V62" i="8"/>
  <c r="T62" i="8"/>
  <c r="S62" i="8"/>
  <c r="U62" i="8" s="1"/>
  <c r="R62" i="8"/>
  <c r="O62" i="8"/>
  <c r="Q62" i="8" s="1"/>
  <c r="N62" i="8"/>
  <c r="P62" i="8" s="1"/>
  <c r="M62" i="8"/>
  <c r="K62" i="8"/>
  <c r="J62" i="8"/>
  <c r="L62" i="8" s="1"/>
  <c r="I62" i="8"/>
  <c r="H62" i="8"/>
  <c r="G62" i="8"/>
  <c r="F62" i="8"/>
  <c r="E62" i="8"/>
  <c r="D62" i="8"/>
  <c r="C62" i="8"/>
  <c r="B62" i="8"/>
  <c r="T61" i="8"/>
  <c r="V61" i="8" s="1"/>
  <c r="S61" i="8"/>
  <c r="U61" i="8" s="1"/>
  <c r="R61" i="8"/>
  <c r="P61" i="8"/>
  <c r="O61" i="8"/>
  <c r="Q61" i="8" s="1"/>
  <c r="N61" i="8"/>
  <c r="M61" i="8"/>
  <c r="L61" i="8"/>
  <c r="K61" i="8"/>
  <c r="J61" i="8"/>
  <c r="I61" i="8"/>
  <c r="H61" i="8"/>
  <c r="G61" i="8"/>
  <c r="E61" i="8"/>
  <c r="B61" i="8" s="1"/>
  <c r="D61" i="8"/>
  <c r="F61" i="8" s="1"/>
  <c r="C61" i="8"/>
  <c r="U60" i="8"/>
  <c r="T60" i="8"/>
  <c r="V60" i="8" s="1"/>
  <c r="S60" i="8"/>
  <c r="R60" i="8"/>
  <c r="Q60" i="8"/>
  <c r="P60" i="8"/>
  <c r="O60" i="8"/>
  <c r="N60" i="8"/>
  <c r="M60" i="8"/>
  <c r="L60" i="8"/>
  <c r="J60" i="8"/>
  <c r="I60" i="8"/>
  <c r="K60" i="8" s="1"/>
  <c r="H60" i="8"/>
  <c r="E60" i="8"/>
  <c r="G60" i="8" s="1"/>
  <c r="D60" i="8"/>
  <c r="F60" i="8" s="1"/>
  <c r="C60" i="8"/>
  <c r="V59" i="8"/>
  <c r="U59" i="8"/>
  <c r="T59" i="8"/>
  <c r="S59" i="8"/>
  <c r="R59" i="8"/>
  <c r="Q59" i="8"/>
  <c r="O59" i="8"/>
  <c r="N59" i="8"/>
  <c r="P59" i="8" s="1"/>
  <c r="M59" i="8"/>
  <c r="J59" i="8"/>
  <c r="L59" i="8" s="1"/>
  <c r="I59" i="8"/>
  <c r="K59" i="8" s="1"/>
  <c r="H59" i="8"/>
  <c r="F59" i="8"/>
  <c r="E59" i="8"/>
  <c r="D59" i="8"/>
  <c r="C59" i="8"/>
  <c r="V58" i="8"/>
  <c r="T58" i="8"/>
  <c r="S58" i="8"/>
  <c r="U58" i="8" s="1"/>
  <c r="R58" i="8"/>
  <c r="O58" i="8"/>
  <c r="Q58" i="8" s="1"/>
  <c r="N58" i="8"/>
  <c r="P58" i="8" s="1"/>
  <c r="M58" i="8"/>
  <c r="K58" i="8"/>
  <c r="J58" i="8"/>
  <c r="L58" i="8" s="1"/>
  <c r="I58" i="8"/>
  <c r="H58" i="8"/>
  <c r="G58" i="8"/>
  <c r="F58" i="8"/>
  <c r="E58" i="8"/>
  <c r="D58" i="8"/>
  <c r="C58" i="8"/>
  <c r="B58" i="8"/>
  <c r="T57" i="8"/>
  <c r="V57" i="8" s="1"/>
  <c r="S57" i="8"/>
  <c r="U57" i="8" s="1"/>
  <c r="R57" i="8"/>
  <c r="P57" i="8"/>
  <c r="O57" i="8"/>
  <c r="Q57" i="8" s="1"/>
  <c r="N57" i="8"/>
  <c r="M57" i="8"/>
  <c r="L57" i="8"/>
  <c r="K57" i="8"/>
  <c r="J57" i="8"/>
  <c r="I57" i="8"/>
  <c r="H57" i="8"/>
  <c r="G57" i="8"/>
  <c r="E57" i="8"/>
  <c r="D57" i="8"/>
  <c r="F57" i="8" s="1"/>
  <c r="C57" i="8"/>
  <c r="U56" i="8"/>
  <c r="T56" i="8"/>
  <c r="V56" i="8" s="1"/>
  <c r="S56" i="8"/>
  <c r="R56" i="8"/>
  <c r="Q56" i="8"/>
  <c r="P56" i="8"/>
  <c r="O56" i="8"/>
  <c r="N56" i="8"/>
  <c r="M56" i="8"/>
  <c r="L56" i="8"/>
  <c r="J56" i="8"/>
  <c r="I56" i="8"/>
  <c r="K56" i="8" s="1"/>
  <c r="H56" i="8"/>
  <c r="E56" i="8"/>
  <c r="G56" i="8" s="1"/>
  <c r="D56" i="8"/>
  <c r="F56" i="8" s="1"/>
  <c r="C56" i="8"/>
  <c r="V55" i="8"/>
  <c r="U55" i="8"/>
  <c r="T55" i="8"/>
  <c r="S55" i="8"/>
  <c r="R55" i="8"/>
  <c r="Q55" i="8"/>
  <c r="O55" i="8"/>
  <c r="N55" i="8"/>
  <c r="P55" i="8" s="1"/>
  <c r="M55" i="8"/>
  <c r="J55" i="8"/>
  <c r="L55" i="8" s="1"/>
  <c r="I55" i="8"/>
  <c r="K55" i="8" s="1"/>
  <c r="H55" i="8"/>
  <c r="F55" i="8"/>
  <c r="E55" i="8"/>
  <c r="D55" i="8"/>
  <c r="C55" i="8"/>
  <c r="V54" i="8"/>
  <c r="T54" i="8"/>
  <c r="S54" i="8"/>
  <c r="U54" i="8" s="1"/>
  <c r="R54" i="8"/>
  <c r="O54" i="8"/>
  <c r="Q54" i="8" s="1"/>
  <c r="N54" i="8"/>
  <c r="P54" i="8" s="1"/>
  <c r="M54" i="8"/>
  <c r="K54" i="8"/>
  <c r="J54" i="8"/>
  <c r="L54" i="8" s="1"/>
  <c r="I54" i="8"/>
  <c r="H54" i="8"/>
  <c r="G54" i="8"/>
  <c r="F54" i="8"/>
  <c r="E54" i="8"/>
  <c r="D54" i="8"/>
  <c r="C54" i="8"/>
  <c r="B54" i="8"/>
  <c r="T53" i="8"/>
  <c r="V53" i="8" s="1"/>
  <c r="S53" i="8"/>
  <c r="U53" i="8" s="1"/>
  <c r="R53" i="8"/>
  <c r="P53" i="8"/>
  <c r="O53" i="8"/>
  <c r="Q53" i="8" s="1"/>
  <c r="N53" i="8"/>
  <c r="M53" i="8"/>
  <c r="L53" i="8"/>
  <c r="K53" i="8"/>
  <c r="J53" i="8"/>
  <c r="I53" i="8"/>
  <c r="H53" i="8"/>
  <c r="G53" i="8"/>
  <c r="E53" i="8"/>
  <c r="B53" i="8" s="1"/>
  <c r="D53" i="8"/>
  <c r="F53" i="8" s="1"/>
  <c r="C53" i="8"/>
  <c r="U52" i="8"/>
  <c r="T52" i="8"/>
  <c r="V52" i="8" s="1"/>
  <c r="S52" i="8"/>
  <c r="R52" i="8"/>
  <c r="Q52" i="8"/>
  <c r="P52" i="8"/>
  <c r="O52" i="8"/>
  <c r="N52" i="8"/>
  <c r="M52" i="8"/>
  <c r="L52" i="8"/>
  <c r="J52" i="8"/>
  <c r="I52" i="8"/>
  <c r="K52" i="8" s="1"/>
  <c r="H52" i="8"/>
  <c r="E52" i="8"/>
  <c r="G52" i="8" s="1"/>
  <c r="D52" i="8"/>
  <c r="F52" i="8" s="1"/>
  <c r="C52" i="8"/>
  <c r="V51" i="8"/>
  <c r="U51" i="8"/>
  <c r="T51" i="8"/>
  <c r="S51" i="8"/>
  <c r="R51" i="8"/>
  <c r="Q51" i="8"/>
  <c r="O51" i="8"/>
  <c r="N51" i="8"/>
  <c r="P51" i="8" s="1"/>
  <c r="M51" i="8"/>
  <c r="J51" i="8"/>
  <c r="L51" i="8" s="1"/>
  <c r="I51" i="8"/>
  <c r="K51" i="8" s="1"/>
  <c r="H51" i="8"/>
  <c r="F51" i="8"/>
  <c r="E51" i="8"/>
  <c r="D51" i="8"/>
  <c r="C51" i="8"/>
  <c r="V50" i="8"/>
  <c r="T50" i="8"/>
  <c r="S50" i="8"/>
  <c r="U50" i="8" s="1"/>
  <c r="R50" i="8"/>
  <c r="O50" i="8"/>
  <c r="Q50" i="8" s="1"/>
  <c r="N50" i="8"/>
  <c r="P50" i="8" s="1"/>
  <c r="M50" i="8"/>
  <c r="K50" i="8"/>
  <c r="J50" i="8"/>
  <c r="L50" i="8" s="1"/>
  <c r="I50" i="8"/>
  <c r="H50" i="8"/>
  <c r="G50" i="8"/>
  <c r="F50" i="8"/>
  <c r="E50" i="8"/>
  <c r="D50" i="8"/>
  <c r="C50" i="8"/>
  <c r="B50" i="8"/>
  <c r="T49" i="8"/>
  <c r="V49" i="8" s="1"/>
  <c r="S49" i="8"/>
  <c r="U49" i="8" s="1"/>
  <c r="R49" i="8"/>
  <c r="P49" i="8"/>
  <c r="O49" i="8"/>
  <c r="Q49" i="8" s="1"/>
  <c r="N49" i="8"/>
  <c r="M49" i="8"/>
  <c r="L49" i="8"/>
  <c r="K49" i="8"/>
  <c r="J49" i="8"/>
  <c r="I49" i="8"/>
  <c r="H49" i="8"/>
  <c r="G49" i="8"/>
  <c r="E49" i="8"/>
  <c r="D49" i="8"/>
  <c r="F49" i="8" s="1"/>
  <c r="C49" i="8"/>
  <c r="U48" i="8"/>
  <c r="T48" i="8"/>
  <c r="V48" i="8" s="1"/>
  <c r="S48" i="8"/>
  <c r="R48" i="8"/>
  <c r="Q48" i="8"/>
  <c r="P48" i="8"/>
  <c r="O48" i="8"/>
  <c r="N48" i="8"/>
  <c r="M48" i="8"/>
  <c r="L48" i="8"/>
  <c r="J48" i="8"/>
  <c r="I48" i="8"/>
  <c r="K48" i="8" s="1"/>
  <c r="H48" i="8"/>
  <c r="E48" i="8"/>
  <c r="G48" i="8" s="1"/>
  <c r="D48" i="8"/>
  <c r="F48" i="8" s="1"/>
  <c r="C48" i="8"/>
  <c r="V47" i="8"/>
  <c r="U47" i="8"/>
  <c r="T47" i="8"/>
  <c r="S47" i="8"/>
  <c r="R47" i="8"/>
  <c r="Q47" i="8"/>
  <c r="O47" i="8"/>
  <c r="N47" i="8"/>
  <c r="P47" i="8" s="1"/>
  <c r="M47" i="8"/>
  <c r="J47" i="8"/>
  <c r="L47" i="8" s="1"/>
  <c r="I47" i="8"/>
  <c r="K47" i="8" s="1"/>
  <c r="H47" i="8"/>
  <c r="F47" i="8"/>
  <c r="E47" i="8"/>
  <c r="D47" i="8"/>
  <c r="C47" i="8"/>
  <c r="V46" i="8"/>
  <c r="T46" i="8"/>
  <c r="S46" i="8"/>
  <c r="U46" i="8" s="1"/>
  <c r="R46" i="8"/>
  <c r="O46" i="8"/>
  <c r="Q46" i="8" s="1"/>
  <c r="N46" i="8"/>
  <c r="P46" i="8" s="1"/>
  <c r="M46" i="8"/>
  <c r="K46" i="8"/>
  <c r="J46" i="8"/>
  <c r="L46" i="8" s="1"/>
  <c r="I46" i="8"/>
  <c r="H46" i="8"/>
  <c r="G46" i="8"/>
  <c r="F46" i="8"/>
  <c r="E46" i="8"/>
  <c r="D46" i="8"/>
  <c r="C46" i="8"/>
  <c r="B46" i="8"/>
  <c r="T45" i="8"/>
  <c r="V45" i="8" s="1"/>
  <c r="S45" i="8"/>
  <c r="U45" i="8" s="1"/>
  <c r="R45" i="8"/>
  <c r="P45" i="8"/>
  <c r="O45" i="8"/>
  <c r="Q45" i="8" s="1"/>
  <c r="N45" i="8"/>
  <c r="M45" i="8"/>
  <c r="L45" i="8"/>
  <c r="K45" i="8"/>
  <c r="J45" i="8"/>
  <c r="I45" i="8"/>
  <c r="H45" i="8"/>
  <c r="G45" i="8"/>
  <c r="E45" i="8"/>
  <c r="B45" i="8" s="1"/>
  <c r="D45" i="8"/>
  <c r="F45" i="8" s="1"/>
  <c r="C45" i="8"/>
  <c r="U44" i="8"/>
  <c r="T44" i="8"/>
  <c r="V44" i="8" s="1"/>
  <c r="S44" i="8"/>
  <c r="R44" i="8"/>
  <c r="Q44" i="8"/>
  <c r="P44" i="8"/>
  <c r="O44" i="8"/>
  <c r="N44" i="8"/>
  <c r="M44" i="8"/>
  <c r="L44" i="8"/>
  <c r="J44" i="8"/>
  <c r="I44" i="8"/>
  <c r="K44" i="8" s="1"/>
  <c r="H44" i="8"/>
  <c r="E44" i="8"/>
  <c r="G44" i="8" s="1"/>
  <c r="D44" i="8"/>
  <c r="F44" i="8" s="1"/>
  <c r="C44" i="8"/>
  <c r="V43" i="8"/>
  <c r="U43" i="8"/>
  <c r="T43" i="8"/>
  <c r="S43" i="8"/>
  <c r="R43" i="8"/>
  <c r="Q43" i="8"/>
  <c r="O43" i="8"/>
  <c r="N43" i="8"/>
  <c r="P43" i="8" s="1"/>
  <c r="M43" i="8"/>
  <c r="J43" i="8"/>
  <c r="L43" i="8" s="1"/>
  <c r="I43" i="8"/>
  <c r="K43" i="8" s="1"/>
  <c r="H43" i="8"/>
  <c r="F43" i="8"/>
  <c r="E43" i="8"/>
  <c r="D43" i="8"/>
  <c r="C43" i="8"/>
  <c r="V42" i="8"/>
  <c r="T42" i="8"/>
  <c r="S42" i="8"/>
  <c r="U42" i="8" s="1"/>
  <c r="R42" i="8"/>
  <c r="O42" i="8"/>
  <c r="Q42" i="8" s="1"/>
  <c r="N42" i="8"/>
  <c r="P42" i="8" s="1"/>
  <c r="M42" i="8"/>
  <c r="K42" i="8"/>
  <c r="J42" i="8"/>
  <c r="L42" i="8" s="1"/>
  <c r="I42" i="8"/>
  <c r="H42" i="8"/>
  <c r="G42" i="8"/>
  <c r="F42" i="8"/>
  <c r="E42" i="8"/>
  <c r="D42" i="8"/>
  <c r="C42" i="8"/>
  <c r="B42" i="8"/>
  <c r="T41" i="8"/>
  <c r="V41" i="8" s="1"/>
  <c r="S41" i="8"/>
  <c r="U41" i="8" s="1"/>
  <c r="R41" i="8"/>
  <c r="P41" i="8"/>
  <c r="O41" i="8"/>
  <c r="Q41" i="8" s="1"/>
  <c r="N41" i="8"/>
  <c r="M41" i="8"/>
  <c r="L41" i="8"/>
  <c r="K41" i="8"/>
  <c r="J41" i="8"/>
  <c r="I41" i="8"/>
  <c r="H41" i="8"/>
  <c r="G41" i="8"/>
  <c r="E41" i="8"/>
  <c r="D41" i="8"/>
  <c r="F41" i="8" s="1"/>
  <c r="C41" i="8"/>
  <c r="U40" i="8"/>
  <c r="T40" i="8"/>
  <c r="V40" i="8" s="1"/>
  <c r="S40" i="8"/>
  <c r="R40" i="8"/>
  <c r="Q40" i="8"/>
  <c r="P40" i="8"/>
  <c r="O40" i="8"/>
  <c r="N40" i="8"/>
  <c r="M40" i="8"/>
  <c r="L40" i="8"/>
  <c r="J40" i="8"/>
  <c r="I40" i="8"/>
  <c r="K40" i="8" s="1"/>
  <c r="H40" i="8"/>
  <c r="E40" i="8"/>
  <c r="G40" i="8" s="1"/>
  <c r="D40" i="8"/>
  <c r="F40" i="8" s="1"/>
  <c r="C40" i="8"/>
  <c r="V39" i="8"/>
  <c r="U39" i="8"/>
  <c r="T39" i="8"/>
  <c r="S39" i="8"/>
  <c r="R39" i="8"/>
  <c r="Q39" i="8"/>
  <c r="O39" i="8"/>
  <c r="N39" i="8"/>
  <c r="P39" i="8" s="1"/>
  <c r="M39" i="8"/>
  <c r="J39" i="8"/>
  <c r="L39" i="8" s="1"/>
  <c r="I39" i="8"/>
  <c r="K39" i="8" s="1"/>
  <c r="H39" i="8"/>
  <c r="F39" i="8"/>
  <c r="E39" i="8"/>
  <c r="D39" i="8"/>
  <c r="C39" i="8"/>
  <c r="V38" i="8"/>
  <c r="T38" i="8"/>
  <c r="S38" i="8"/>
  <c r="U38" i="8" s="1"/>
  <c r="R38" i="8"/>
  <c r="O38" i="8"/>
  <c r="Q38" i="8" s="1"/>
  <c r="N38" i="8"/>
  <c r="P38" i="8" s="1"/>
  <c r="M38" i="8"/>
  <c r="K38" i="8"/>
  <c r="J38" i="8"/>
  <c r="L38" i="8" s="1"/>
  <c r="I38" i="8"/>
  <c r="H38" i="8"/>
  <c r="G38" i="8"/>
  <c r="F38" i="8"/>
  <c r="E38" i="8"/>
  <c r="D38" i="8"/>
  <c r="C38" i="8"/>
  <c r="B38" i="8"/>
  <c r="T37" i="8"/>
  <c r="V37" i="8" s="1"/>
  <c r="S37" i="8"/>
  <c r="U37" i="8" s="1"/>
  <c r="R37" i="8"/>
  <c r="P37" i="8"/>
  <c r="O37" i="8"/>
  <c r="Q37" i="8" s="1"/>
  <c r="N37" i="8"/>
  <c r="M37" i="8"/>
  <c r="L37" i="8"/>
  <c r="K37" i="8"/>
  <c r="J37" i="8"/>
  <c r="I37" i="8"/>
  <c r="H37" i="8"/>
  <c r="G37" i="8"/>
  <c r="E37" i="8"/>
  <c r="B37" i="8" s="1"/>
  <c r="D37" i="8"/>
  <c r="F37" i="8" s="1"/>
  <c r="C37" i="8"/>
  <c r="U36" i="8"/>
  <c r="T36" i="8"/>
  <c r="V36" i="8" s="1"/>
  <c r="S36" i="8"/>
  <c r="R36" i="8"/>
  <c r="Q36" i="8"/>
  <c r="P36" i="8"/>
  <c r="O36" i="8"/>
  <c r="N36" i="8"/>
  <c r="M36" i="8"/>
  <c r="L36" i="8"/>
  <c r="J36" i="8"/>
  <c r="I36" i="8"/>
  <c r="K36" i="8" s="1"/>
  <c r="H36" i="8"/>
  <c r="E36" i="8"/>
  <c r="G36" i="8" s="1"/>
  <c r="D36" i="8"/>
  <c r="F36" i="8" s="1"/>
  <c r="C36" i="8"/>
  <c r="V35" i="8"/>
  <c r="U35" i="8"/>
  <c r="T35" i="8"/>
  <c r="S35" i="8"/>
  <c r="R35" i="8"/>
  <c r="Q35" i="8"/>
  <c r="O35" i="8"/>
  <c r="N35" i="8"/>
  <c r="P35" i="8" s="1"/>
  <c r="M35" i="8"/>
  <c r="J35" i="8"/>
  <c r="L35" i="8" s="1"/>
  <c r="I35" i="8"/>
  <c r="K35" i="8" s="1"/>
  <c r="H35" i="8"/>
  <c r="F35" i="8"/>
  <c r="E35" i="8"/>
  <c r="D35" i="8"/>
  <c r="C35" i="8"/>
  <c r="V34" i="8"/>
  <c r="T34" i="8"/>
  <c r="S34" i="8"/>
  <c r="U34" i="8" s="1"/>
  <c r="R34" i="8"/>
  <c r="O34" i="8"/>
  <c r="Q34" i="8" s="1"/>
  <c r="N34" i="8"/>
  <c r="P34" i="8" s="1"/>
  <c r="M34" i="8"/>
  <c r="K34" i="8"/>
  <c r="J34" i="8"/>
  <c r="L34" i="8" s="1"/>
  <c r="I34" i="8"/>
  <c r="H34" i="8"/>
  <c r="G34" i="8"/>
  <c r="F34" i="8"/>
  <c r="E34" i="8"/>
  <c r="D34" i="8"/>
  <c r="C34" i="8"/>
  <c r="B34" i="8"/>
  <c r="T33" i="8"/>
  <c r="V33" i="8" s="1"/>
  <c r="S33" i="8"/>
  <c r="U33" i="8" s="1"/>
  <c r="R33" i="8"/>
  <c r="P33" i="8"/>
  <c r="O33" i="8"/>
  <c r="Q33" i="8" s="1"/>
  <c r="N33" i="8"/>
  <c r="M33" i="8"/>
  <c r="L33" i="8"/>
  <c r="K33" i="8"/>
  <c r="J33" i="8"/>
  <c r="I33" i="8"/>
  <c r="H33" i="8"/>
  <c r="G33" i="8"/>
  <c r="E33" i="8"/>
  <c r="D33" i="8"/>
  <c r="F33" i="8" s="1"/>
  <c r="C33" i="8"/>
  <c r="U32" i="8"/>
  <c r="T32" i="8"/>
  <c r="V32" i="8" s="1"/>
  <c r="S32" i="8"/>
  <c r="R32" i="8"/>
  <c r="Q32" i="8"/>
  <c r="P32" i="8"/>
  <c r="O32" i="8"/>
  <c r="N32" i="8"/>
  <c r="M32" i="8"/>
  <c r="L32" i="8"/>
  <c r="J32" i="8"/>
  <c r="I32" i="8"/>
  <c r="K32" i="8" s="1"/>
  <c r="H32" i="8"/>
  <c r="E32" i="8"/>
  <c r="G32" i="8" s="1"/>
  <c r="D32" i="8"/>
  <c r="F32" i="8" s="1"/>
  <c r="C32" i="8"/>
  <c r="V31" i="8"/>
  <c r="U31" i="8"/>
  <c r="T31" i="8"/>
  <c r="S31" i="8"/>
  <c r="R31" i="8"/>
  <c r="Q31" i="8"/>
  <c r="O31" i="8"/>
  <c r="N31" i="8"/>
  <c r="P31" i="8" s="1"/>
  <c r="M31" i="8"/>
  <c r="J31" i="8"/>
  <c r="L31" i="8" s="1"/>
  <c r="I31" i="8"/>
  <c r="K31" i="8" s="1"/>
  <c r="H31" i="8"/>
  <c r="F31" i="8"/>
  <c r="E31" i="8"/>
  <c r="D31" i="8"/>
  <c r="C31" i="8"/>
  <c r="V30" i="8"/>
  <c r="T30" i="8"/>
  <c r="S30" i="8"/>
  <c r="U30" i="8" s="1"/>
  <c r="R30" i="8"/>
  <c r="O30" i="8"/>
  <c r="Q30" i="8" s="1"/>
  <c r="N30" i="8"/>
  <c r="P30" i="8" s="1"/>
  <c r="M30" i="8"/>
  <c r="K30" i="8"/>
  <c r="J30" i="8"/>
  <c r="L30" i="8" s="1"/>
  <c r="I30" i="8"/>
  <c r="H30" i="8"/>
  <c r="G30" i="8"/>
  <c r="F30" i="8"/>
  <c r="E30" i="8"/>
  <c r="D30" i="8"/>
  <c r="C30" i="8"/>
  <c r="B30" i="8"/>
  <c r="T29" i="8"/>
  <c r="V29" i="8" s="1"/>
  <c r="S29" i="8"/>
  <c r="U29" i="8" s="1"/>
  <c r="R29" i="8"/>
  <c r="P29" i="8"/>
  <c r="O29" i="8"/>
  <c r="Q29" i="8" s="1"/>
  <c r="N29" i="8"/>
  <c r="M29" i="8"/>
  <c r="L29" i="8"/>
  <c r="K29" i="8"/>
  <c r="J29" i="8"/>
  <c r="I29" i="8"/>
  <c r="H29" i="8"/>
  <c r="G29" i="8"/>
  <c r="B29" i="8" s="1"/>
  <c r="E29" i="8"/>
  <c r="D29" i="8"/>
  <c r="F29" i="8" s="1"/>
  <c r="C29" i="8"/>
  <c r="U28" i="8"/>
  <c r="T28" i="8"/>
  <c r="V28" i="8" s="1"/>
  <c r="S28" i="8"/>
  <c r="R28" i="8"/>
  <c r="Q28" i="8"/>
  <c r="P28" i="8"/>
  <c r="O28" i="8"/>
  <c r="N28" i="8"/>
  <c r="M28" i="8"/>
  <c r="L28" i="8"/>
  <c r="J28" i="8"/>
  <c r="I28" i="8"/>
  <c r="K28" i="8" s="1"/>
  <c r="H28" i="8"/>
  <c r="E28" i="8"/>
  <c r="G28" i="8" s="1"/>
  <c r="D28" i="8"/>
  <c r="F28" i="8" s="1"/>
  <c r="C28" i="8"/>
  <c r="V27" i="8"/>
  <c r="U27" i="8"/>
  <c r="T27" i="8"/>
  <c r="S27" i="8"/>
  <c r="R27" i="8"/>
  <c r="Q27" i="8"/>
  <c r="O27" i="8"/>
  <c r="N27" i="8"/>
  <c r="P27" i="8" s="1"/>
  <c r="M27" i="8"/>
  <c r="J27" i="8"/>
  <c r="L27" i="8" s="1"/>
  <c r="I27" i="8"/>
  <c r="K27" i="8" s="1"/>
  <c r="H27" i="8"/>
  <c r="F27" i="8"/>
  <c r="E27" i="8"/>
  <c r="D27" i="8"/>
  <c r="C27" i="8"/>
  <c r="V26" i="8"/>
  <c r="T26" i="8"/>
  <c r="S26" i="8"/>
  <c r="U26" i="8" s="1"/>
  <c r="R26" i="8"/>
  <c r="O26" i="8"/>
  <c r="Q26" i="8" s="1"/>
  <c r="N26" i="8"/>
  <c r="P26" i="8" s="1"/>
  <c r="M26" i="8"/>
  <c r="K26" i="8"/>
  <c r="J26" i="8"/>
  <c r="L26" i="8" s="1"/>
  <c r="I26" i="8"/>
  <c r="H26" i="8"/>
  <c r="G26" i="8"/>
  <c r="F26" i="8"/>
  <c r="E26" i="8"/>
  <c r="D26" i="8"/>
  <c r="C26" i="8"/>
  <c r="B26" i="8"/>
  <c r="T25" i="8"/>
  <c r="V25" i="8" s="1"/>
  <c r="S25" i="8"/>
  <c r="U25" i="8" s="1"/>
  <c r="R25" i="8"/>
  <c r="P25" i="8"/>
  <c r="O25" i="8"/>
  <c r="Q25" i="8" s="1"/>
  <c r="N25" i="8"/>
  <c r="M25" i="8"/>
  <c r="L25" i="8"/>
  <c r="K25" i="8"/>
  <c r="J25" i="8"/>
  <c r="I25" i="8"/>
  <c r="H25" i="8"/>
  <c r="G25" i="8"/>
  <c r="E25" i="8"/>
  <c r="D25" i="8"/>
  <c r="F25" i="8" s="1"/>
  <c r="C25" i="8"/>
  <c r="U24" i="8"/>
  <c r="T24" i="8"/>
  <c r="V24" i="8" s="1"/>
  <c r="S24" i="8"/>
  <c r="R24" i="8"/>
  <c r="Q24" i="8"/>
  <c r="P24" i="8"/>
  <c r="O24" i="8"/>
  <c r="N24" i="8"/>
  <c r="M24" i="8"/>
  <c r="L24" i="8"/>
  <c r="J24" i="8"/>
  <c r="I24" i="8"/>
  <c r="K24" i="8" s="1"/>
  <c r="H24" i="8"/>
  <c r="E24" i="8"/>
  <c r="G24" i="8" s="1"/>
  <c r="D24" i="8"/>
  <c r="F24" i="8" s="1"/>
  <c r="C24" i="8"/>
  <c r="V23" i="8"/>
  <c r="U23" i="8"/>
  <c r="T23" i="8"/>
  <c r="S23" i="8"/>
  <c r="R23" i="8"/>
  <c r="Q23" i="8"/>
  <c r="O23" i="8"/>
  <c r="N23" i="8"/>
  <c r="P23" i="8" s="1"/>
  <c r="M23" i="8"/>
  <c r="J23" i="8"/>
  <c r="L23" i="8" s="1"/>
  <c r="I23" i="8"/>
  <c r="K23" i="8" s="1"/>
  <c r="H23" i="8"/>
  <c r="F23" i="8"/>
  <c r="E23" i="8"/>
  <c r="D23" i="8"/>
  <c r="C23" i="8"/>
  <c r="V22" i="8"/>
  <c r="T22" i="8"/>
  <c r="S22" i="8"/>
  <c r="U22" i="8" s="1"/>
  <c r="R22" i="8"/>
  <c r="O22" i="8"/>
  <c r="Q22" i="8" s="1"/>
  <c r="N22" i="8"/>
  <c r="P22" i="8" s="1"/>
  <c r="M22" i="8"/>
  <c r="K22" i="8"/>
  <c r="J22" i="8"/>
  <c r="L22" i="8" s="1"/>
  <c r="I22" i="8"/>
  <c r="H22" i="8"/>
  <c r="G22" i="8"/>
  <c r="F22" i="8"/>
  <c r="E22" i="8"/>
  <c r="D22" i="8"/>
  <c r="C22" i="8"/>
  <c r="B22" i="8"/>
  <c r="T21" i="8"/>
  <c r="V21" i="8" s="1"/>
  <c r="S21" i="8"/>
  <c r="U21" i="8" s="1"/>
  <c r="R21" i="8"/>
  <c r="P21" i="8"/>
  <c r="O21" i="8"/>
  <c r="Q21" i="8" s="1"/>
  <c r="N21" i="8"/>
  <c r="M21" i="8"/>
  <c r="L21" i="8"/>
  <c r="K21" i="8"/>
  <c r="J21" i="8"/>
  <c r="I21" i="8"/>
  <c r="H21" i="8"/>
  <c r="G21" i="8"/>
  <c r="B21" i="8" s="1"/>
  <c r="E21" i="8"/>
  <c r="D21" i="8"/>
  <c r="F21" i="8" s="1"/>
  <c r="C21" i="8"/>
  <c r="U20" i="8"/>
  <c r="T20" i="8"/>
  <c r="V20" i="8" s="1"/>
  <c r="S20" i="8"/>
  <c r="R20" i="8"/>
  <c r="Q20" i="8"/>
  <c r="P20" i="8"/>
  <c r="O20" i="8"/>
  <c r="N20" i="8"/>
  <c r="M20" i="8"/>
  <c r="L20" i="8"/>
  <c r="J20" i="8"/>
  <c r="I20" i="8"/>
  <c r="K20" i="8" s="1"/>
  <c r="H20" i="8"/>
  <c r="E20" i="8"/>
  <c r="D20" i="8"/>
  <c r="F20" i="8" s="1"/>
  <c r="C20" i="8"/>
  <c r="V19" i="8"/>
  <c r="U19" i="8"/>
  <c r="T19" i="8"/>
  <c r="S19" i="8"/>
  <c r="R19" i="8"/>
  <c r="Q19" i="8"/>
  <c r="O19" i="8"/>
  <c r="N19" i="8"/>
  <c r="P19" i="8" s="1"/>
  <c r="M19" i="8"/>
  <c r="J19" i="8"/>
  <c r="L19" i="8" s="1"/>
  <c r="I19" i="8"/>
  <c r="K19" i="8" s="1"/>
  <c r="H19" i="8"/>
  <c r="F19" i="8"/>
  <c r="E19" i="8"/>
  <c r="D19" i="8"/>
  <c r="C19" i="8"/>
  <c r="V18" i="8"/>
  <c r="T18" i="8"/>
  <c r="S18" i="8"/>
  <c r="U18" i="8" s="1"/>
  <c r="R18" i="8"/>
  <c r="O18" i="8"/>
  <c r="Q18" i="8" s="1"/>
  <c r="N18" i="8"/>
  <c r="P18" i="8" s="1"/>
  <c r="M18" i="8"/>
  <c r="K18" i="8"/>
  <c r="J18" i="8"/>
  <c r="L18" i="8" s="1"/>
  <c r="I18" i="8"/>
  <c r="H18" i="8"/>
  <c r="G18" i="8"/>
  <c r="F18" i="8"/>
  <c r="E18" i="8"/>
  <c r="D18" i="8"/>
  <c r="C18" i="8"/>
  <c r="B18" i="8"/>
  <c r="T17" i="8"/>
  <c r="V17" i="8" s="1"/>
  <c r="S17" i="8"/>
  <c r="U17" i="8" s="1"/>
  <c r="R17" i="8"/>
  <c r="P17" i="8"/>
  <c r="O17" i="8"/>
  <c r="Q17" i="8" s="1"/>
  <c r="N17" i="8"/>
  <c r="M17" i="8"/>
  <c r="L17" i="8"/>
  <c r="K17" i="8"/>
  <c r="J17" i="8"/>
  <c r="I17" i="8"/>
  <c r="H17" i="8"/>
  <c r="G17" i="8"/>
  <c r="E17" i="8"/>
  <c r="D17" i="8"/>
  <c r="F17" i="8" s="1"/>
  <c r="C17" i="8"/>
  <c r="U16" i="8"/>
  <c r="T16" i="8"/>
  <c r="V16" i="8" s="1"/>
  <c r="S16" i="8"/>
  <c r="R16" i="8"/>
  <c r="Q16" i="8"/>
  <c r="P16" i="8"/>
  <c r="O16" i="8"/>
  <c r="N16" i="8"/>
  <c r="M16" i="8"/>
  <c r="L16" i="8"/>
  <c r="J16" i="8"/>
  <c r="I16" i="8"/>
  <c r="K16" i="8" s="1"/>
  <c r="H16" i="8"/>
  <c r="E16" i="8"/>
  <c r="D16" i="8"/>
  <c r="F16" i="8" s="1"/>
  <c r="C16" i="8"/>
  <c r="V15" i="8"/>
  <c r="U15" i="8"/>
  <c r="T15" i="8"/>
  <c r="S15" i="8"/>
  <c r="R15" i="8"/>
  <c r="Q15" i="8"/>
  <c r="O15" i="8"/>
  <c r="N15" i="8"/>
  <c r="P15" i="8" s="1"/>
  <c r="M15" i="8"/>
  <c r="J15" i="8"/>
  <c r="L15" i="8" s="1"/>
  <c r="I15" i="8"/>
  <c r="K15" i="8" s="1"/>
  <c r="H15" i="8"/>
  <c r="F15" i="8"/>
  <c r="E15" i="8"/>
  <c r="D15" i="8"/>
  <c r="C15" i="8"/>
  <c r="V14" i="8"/>
  <c r="T14" i="8"/>
  <c r="S14" i="8"/>
  <c r="U14" i="8" s="1"/>
  <c r="R14" i="8"/>
  <c r="O14" i="8"/>
  <c r="Q14" i="8" s="1"/>
  <c r="N14" i="8"/>
  <c r="P14" i="8" s="1"/>
  <c r="M14" i="8"/>
  <c r="K14" i="8"/>
  <c r="J14" i="8"/>
  <c r="L14" i="8" s="1"/>
  <c r="I14" i="8"/>
  <c r="H14" i="8"/>
  <c r="G14" i="8"/>
  <c r="F14" i="8"/>
  <c r="E14" i="8"/>
  <c r="D14" i="8"/>
  <c r="C14" i="8"/>
  <c r="B14" i="8"/>
  <c r="T13" i="8"/>
  <c r="V13" i="8" s="1"/>
  <c r="S13" i="8"/>
  <c r="U13" i="8" s="1"/>
  <c r="R13" i="8"/>
  <c r="P13" i="8"/>
  <c r="O13" i="8"/>
  <c r="Q13" i="8" s="1"/>
  <c r="N13" i="8"/>
  <c r="M13" i="8"/>
  <c r="L13" i="8"/>
  <c r="K13" i="8"/>
  <c r="J13" i="8"/>
  <c r="I13" i="8"/>
  <c r="H13" i="8"/>
  <c r="G13" i="8"/>
  <c r="E13" i="8"/>
  <c r="D13" i="8"/>
  <c r="F13" i="8" s="1"/>
  <c r="C13" i="8"/>
  <c r="U12" i="8"/>
  <c r="T12" i="8"/>
  <c r="V12" i="8" s="1"/>
  <c r="S12" i="8"/>
  <c r="R12" i="8"/>
  <c r="Q12" i="8"/>
  <c r="P12" i="8"/>
  <c r="O12" i="8"/>
  <c r="N12" i="8"/>
  <c r="M12" i="8"/>
  <c r="L12" i="8"/>
  <c r="J12" i="8"/>
  <c r="I12" i="8"/>
  <c r="K12" i="8" s="1"/>
  <c r="H12" i="8"/>
  <c r="E12" i="8"/>
  <c r="D12" i="8"/>
  <c r="F12" i="8" s="1"/>
  <c r="C12" i="8"/>
  <c r="V11" i="8"/>
  <c r="U11" i="8"/>
  <c r="T11" i="8"/>
  <c r="S11" i="8"/>
  <c r="R11" i="8"/>
  <c r="Q11" i="8"/>
  <c r="O11" i="8"/>
  <c r="N11" i="8"/>
  <c r="P11" i="8" s="1"/>
  <c r="M11" i="8"/>
  <c r="J11" i="8"/>
  <c r="L11" i="8" s="1"/>
  <c r="I11" i="8"/>
  <c r="K11" i="8" s="1"/>
  <c r="H11" i="8"/>
  <c r="F11" i="8"/>
  <c r="E11" i="8"/>
  <c r="D11" i="8"/>
  <c r="C11" i="8"/>
  <c r="V10" i="8"/>
  <c r="T10" i="8"/>
  <c r="S10" i="8"/>
  <c r="U10" i="8" s="1"/>
  <c r="R10" i="8"/>
  <c r="O10" i="8"/>
  <c r="Q10" i="8" s="1"/>
  <c r="N10" i="8"/>
  <c r="P10" i="8" s="1"/>
  <c r="M10" i="8"/>
  <c r="K10" i="8"/>
  <c r="J10" i="8"/>
  <c r="L10" i="8" s="1"/>
  <c r="I10" i="8"/>
  <c r="H10" i="8"/>
  <c r="G10" i="8"/>
  <c r="F10" i="8"/>
  <c r="E10" i="8"/>
  <c r="D10" i="8"/>
  <c r="C10" i="8"/>
  <c r="B10" i="8"/>
  <c r="T9" i="8"/>
  <c r="V9" i="8" s="1"/>
  <c r="S9" i="8"/>
  <c r="U9" i="8" s="1"/>
  <c r="R9" i="8"/>
  <c r="O9" i="8"/>
  <c r="Q9" i="8" s="1"/>
  <c r="N9" i="8"/>
  <c r="P9" i="8" s="1"/>
  <c r="M9" i="8"/>
  <c r="K9" i="8"/>
  <c r="J9" i="8"/>
  <c r="L9" i="8" s="1"/>
  <c r="B9" i="8" s="1"/>
  <c r="I9" i="8"/>
  <c r="H9" i="8"/>
  <c r="G9" i="8"/>
  <c r="F9" i="8"/>
  <c r="E9" i="8"/>
  <c r="D9" i="8"/>
  <c r="C9" i="8"/>
  <c r="U8" i="8"/>
  <c r="T8" i="8"/>
  <c r="V8" i="8" s="1"/>
  <c r="S8" i="8"/>
  <c r="R8" i="8"/>
  <c r="Q8" i="8"/>
  <c r="P8" i="8"/>
  <c r="O8" i="8"/>
  <c r="N8" i="8"/>
  <c r="M8" i="8"/>
  <c r="L8" i="8"/>
  <c r="J8" i="8"/>
  <c r="I8" i="8"/>
  <c r="K8" i="8" s="1"/>
  <c r="H8" i="8"/>
  <c r="E8" i="8"/>
  <c r="D8" i="8"/>
  <c r="F8" i="8" s="1"/>
  <c r="C8" i="8"/>
  <c r="U7" i="8"/>
  <c r="T7" i="8"/>
  <c r="V7" i="8" s="1"/>
  <c r="S7" i="8"/>
  <c r="R7" i="8"/>
  <c r="Q7" i="8"/>
  <c r="P7" i="8"/>
  <c r="O7" i="8"/>
  <c r="N7" i="8"/>
  <c r="M7" i="8"/>
  <c r="J7" i="8"/>
  <c r="L7" i="8" s="1"/>
  <c r="I7" i="8"/>
  <c r="K7" i="8" s="1"/>
  <c r="H7" i="8"/>
  <c r="F7" i="8"/>
  <c r="E7" i="8"/>
  <c r="D7" i="8"/>
  <c r="C7" i="8"/>
  <c r="V6" i="8"/>
  <c r="T6" i="8"/>
  <c r="S6" i="8"/>
  <c r="U6" i="8" s="1"/>
  <c r="R6" i="8"/>
  <c r="O6" i="8"/>
  <c r="Q6" i="8" s="1"/>
  <c r="N6" i="8"/>
  <c r="P6" i="8" s="1"/>
  <c r="M6" i="8"/>
  <c r="J6" i="8"/>
  <c r="L6" i="8" s="1"/>
  <c r="I6" i="8"/>
  <c r="K6" i="8" s="1"/>
  <c r="H6" i="8"/>
  <c r="F6" i="8"/>
  <c r="E6" i="8"/>
  <c r="G6" i="8" s="1"/>
  <c r="D6" i="8"/>
  <c r="C6" i="8"/>
  <c r="V5" i="8"/>
  <c r="T5" i="8"/>
  <c r="S5" i="8"/>
  <c r="U5" i="8" s="1"/>
  <c r="R5" i="8"/>
  <c r="P5" i="8"/>
  <c r="O5" i="8"/>
  <c r="Q5" i="8" s="1"/>
  <c r="N5" i="8"/>
  <c r="M5" i="8"/>
  <c r="L5" i="8"/>
  <c r="K5" i="8"/>
  <c r="J5" i="8"/>
  <c r="I5" i="8"/>
  <c r="H5" i="8"/>
  <c r="G5" i="8"/>
  <c r="E5" i="8"/>
  <c r="D5" i="8"/>
  <c r="F5" i="8" s="1"/>
  <c r="C5" i="8"/>
  <c r="BC631" i="9"/>
  <c r="BA631" i="9"/>
  <c r="AY631" i="9"/>
  <c r="AW631" i="9"/>
  <c r="AU631" i="9"/>
  <c r="AS631" i="9"/>
  <c r="AQ631" i="9"/>
  <c r="AN631" i="9"/>
  <c r="AD631" i="9"/>
  <c r="AC631" i="9"/>
  <c r="BB631" i="9" s="1"/>
  <c r="Y631" i="9"/>
  <c r="X631" i="9"/>
  <c r="W631" i="9"/>
  <c r="V631" i="9"/>
  <c r="U631" i="9"/>
  <c r="T631" i="9"/>
  <c r="S631" i="9"/>
  <c r="R631" i="9"/>
  <c r="J631" i="9"/>
  <c r="I631" i="9"/>
  <c r="H631" i="9"/>
  <c r="G631" i="9"/>
  <c r="AH631" i="9" s="1"/>
  <c r="F631" i="9"/>
  <c r="E631" i="9"/>
  <c r="O631" i="9" s="1"/>
  <c r="D631" i="9"/>
  <c r="C631" i="9"/>
  <c r="B631" i="9"/>
  <c r="A631" i="9"/>
  <c r="BA630" i="9"/>
  <c r="AY630" i="9"/>
  <c r="AW630" i="9"/>
  <c r="AU630" i="9"/>
  <c r="AS630" i="9"/>
  <c r="AN630" i="9"/>
  <c r="Y630" i="9"/>
  <c r="X630" i="9"/>
  <c r="W630" i="9"/>
  <c r="V630" i="9"/>
  <c r="U630" i="9"/>
  <c r="T630" i="9"/>
  <c r="S630" i="9"/>
  <c r="R630" i="9"/>
  <c r="J630" i="9"/>
  <c r="I630" i="9"/>
  <c r="H630" i="9"/>
  <c r="G630" i="9"/>
  <c r="F630" i="9"/>
  <c r="AG630" i="9" s="1"/>
  <c r="E630" i="9"/>
  <c r="AF630" i="9" s="1"/>
  <c r="D630" i="9"/>
  <c r="C630" i="9"/>
  <c r="B630" i="9"/>
  <c r="A630" i="9"/>
  <c r="AY629" i="9"/>
  <c r="BA629" i="9" s="1"/>
  <c r="AW629" i="9"/>
  <c r="AU629" i="9"/>
  <c r="AS629" i="9"/>
  <c r="AN629" i="9"/>
  <c r="Y629" i="9"/>
  <c r="X629" i="9"/>
  <c r="W629" i="9"/>
  <c r="V629" i="9"/>
  <c r="U629" i="9"/>
  <c r="T629" i="9"/>
  <c r="S629" i="9"/>
  <c r="J629" i="9"/>
  <c r="I629" i="9"/>
  <c r="H629" i="9"/>
  <c r="G629" i="9"/>
  <c r="F629" i="9"/>
  <c r="E629" i="9"/>
  <c r="D629" i="9"/>
  <c r="C629" i="9"/>
  <c r="A629" i="9"/>
  <c r="B629" i="9" s="1"/>
  <c r="AY628" i="9"/>
  <c r="AW628" i="9"/>
  <c r="AU628" i="9"/>
  <c r="AS628" i="9"/>
  <c r="AN628" i="9"/>
  <c r="AC628" i="9"/>
  <c r="BB628" i="9" s="1"/>
  <c r="Y628" i="9"/>
  <c r="X628" i="9"/>
  <c r="W628" i="9"/>
  <c r="V628" i="9"/>
  <c r="U628" i="9"/>
  <c r="T628" i="9"/>
  <c r="S628" i="9"/>
  <c r="R628" i="9"/>
  <c r="BC628" i="9" s="1"/>
  <c r="J628" i="9"/>
  <c r="AK628" i="9" s="1"/>
  <c r="I628" i="9"/>
  <c r="AJ628" i="9" s="1"/>
  <c r="H628" i="9"/>
  <c r="AI628" i="9" s="1"/>
  <c r="G628" i="9"/>
  <c r="F628" i="9"/>
  <c r="AG628" i="9" s="1"/>
  <c r="E628" i="9"/>
  <c r="AF628" i="9" s="1"/>
  <c r="D628" i="9"/>
  <c r="C628" i="9"/>
  <c r="B628" i="9"/>
  <c r="A628" i="9"/>
  <c r="BC627" i="9"/>
  <c r="BB627" i="9"/>
  <c r="AY627" i="9"/>
  <c r="AW627" i="9"/>
  <c r="BA627" i="9" s="1"/>
  <c r="AU627" i="9"/>
  <c r="AS627" i="9"/>
  <c r="AN627" i="9"/>
  <c r="AD627" i="9"/>
  <c r="AC627" i="9"/>
  <c r="AQ627" i="9" s="1"/>
  <c r="Y627" i="9"/>
  <c r="X627" i="9"/>
  <c r="W627" i="9"/>
  <c r="V627" i="9"/>
  <c r="U627" i="9"/>
  <c r="T627" i="9"/>
  <c r="S627" i="9"/>
  <c r="R627" i="9"/>
  <c r="J627" i="9"/>
  <c r="I627" i="9"/>
  <c r="AJ627" i="9" s="1"/>
  <c r="H627" i="9"/>
  <c r="G627" i="9"/>
  <c r="AH627" i="9" s="1"/>
  <c r="F627" i="9"/>
  <c r="E627" i="9"/>
  <c r="O627" i="9" s="1"/>
  <c r="D627" i="9"/>
  <c r="C627" i="9"/>
  <c r="A627" i="9"/>
  <c r="B627" i="9" s="1"/>
  <c r="AY626" i="9"/>
  <c r="AW626" i="9"/>
  <c r="AU626" i="9"/>
  <c r="AS626" i="9"/>
  <c r="AN626" i="9"/>
  <c r="AD626" i="9"/>
  <c r="Y626" i="9"/>
  <c r="X626" i="9"/>
  <c r="W626" i="9"/>
  <c r="V626" i="9"/>
  <c r="U626" i="9"/>
  <c r="T626" i="9"/>
  <c r="S626" i="9"/>
  <c r="R626" i="9"/>
  <c r="J626" i="9"/>
  <c r="I626" i="9"/>
  <c r="H626" i="9"/>
  <c r="G626" i="9"/>
  <c r="AH626" i="9" s="1"/>
  <c r="F626" i="9"/>
  <c r="E626" i="9"/>
  <c r="O626" i="9" s="1"/>
  <c r="D626" i="9"/>
  <c r="C626" i="9"/>
  <c r="BC626" i="9" s="1"/>
  <c r="B626" i="9"/>
  <c r="A626" i="9"/>
  <c r="AY625" i="9"/>
  <c r="AW625" i="9"/>
  <c r="BA625" i="9" s="1"/>
  <c r="AU625" i="9"/>
  <c r="AS625" i="9"/>
  <c r="AN625" i="9"/>
  <c r="Y625" i="9"/>
  <c r="X625" i="9"/>
  <c r="W625" i="9"/>
  <c r="V625" i="9"/>
  <c r="U625" i="9"/>
  <c r="T625" i="9"/>
  <c r="S625" i="9"/>
  <c r="J625" i="9"/>
  <c r="I625" i="9"/>
  <c r="H625" i="9"/>
  <c r="G625" i="9"/>
  <c r="F625" i="9"/>
  <c r="E625" i="9"/>
  <c r="O625" i="9" s="1"/>
  <c r="D625" i="9"/>
  <c r="C625" i="9"/>
  <c r="B625" i="9"/>
  <c r="A625" i="9"/>
  <c r="BB624" i="9"/>
  <c r="AY624" i="9"/>
  <c r="AW624" i="9"/>
  <c r="AU624" i="9"/>
  <c r="AS624" i="9"/>
  <c r="AQ624" i="9"/>
  <c r="AN624" i="9"/>
  <c r="AC624" i="9"/>
  <c r="Y624" i="9"/>
  <c r="X624" i="9"/>
  <c r="W624" i="9"/>
  <c r="V624" i="9"/>
  <c r="U624" i="9"/>
  <c r="T624" i="9"/>
  <c r="S624" i="9"/>
  <c r="R624" i="9"/>
  <c r="BC624" i="9" s="1"/>
  <c r="J624" i="9"/>
  <c r="I624" i="9"/>
  <c r="H624" i="9"/>
  <c r="G624" i="9"/>
  <c r="AH624" i="9" s="1"/>
  <c r="F624" i="9"/>
  <c r="E624" i="9"/>
  <c r="O624" i="9" s="1"/>
  <c r="D624" i="9"/>
  <c r="C624" i="9"/>
  <c r="B624" i="9"/>
  <c r="A624" i="9"/>
  <c r="AY623" i="9"/>
  <c r="AW623" i="9"/>
  <c r="AU623" i="9"/>
  <c r="AS623" i="9"/>
  <c r="AN623" i="9"/>
  <c r="AD623" i="9"/>
  <c r="Y623" i="9"/>
  <c r="X623" i="9"/>
  <c r="W623" i="9"/>
  <c r="V623" i="9"/>
  <c r="U623" i="9"/>
  <c r="T623" i="9"/>
  <c r="S623" i="9"/>
  <c r="R623" i="9"/>
  <c r="J623" i="9"/>
  <c r="I623" i="9"/>
  <c r="H623" i="9"/>
  <c r="G623" i="9"/>
  <c r="F623" i="9"/>
  <c r="E623" i="9"/>
  <c r="O623" i="9" s="1"/>
  <c r="D623" i="9"/>
  <c r="C623" i="9"/>
  <c r="BC623" i="9" s="1"/>
  <c r="B623" i="9"/>
  <c r="A623" i="9"/>
  <c r="BC622" i="9"/>
  <c r="BB622" i="9"/>
  <c r="AY622" i="9"/>
  <c r="AW622" i="9"/>
  <c r="BA622" i="9" s="1"/>
  <c r="AU622" i="9"/>
  <c r="AS622" i="9"/>
  <c r="AQ622" i="9"/>
  <c r="AN622" i="9"/>
  <c r="AC622" i="9"/>
  <c r="Y622" i="9"/>
  <c r="X622" i="9"/>
  <c r="W622" i="9"/>
  <c r="V622" i="9"/>
  <c r="U622" i="9"/>
  <c r="T622" i="9"/>
  <c r="S622" i="9"/>
  <c r="R622" i="9"/>
  <c r="J622" i="9"/>
  <c r="AK622" i="9" s="1"/>
  <c r="I622" i="9"/>
  <c r="AJ622" i="9" s="1"/>
  <c r="H622" i="9"/>
  <c r="AI622" i="9" s="1"/>
  <c r="G622" i="9"/>
  <c r="F622" i="9"/>
  <c r="AG622" i="9" s="1"/>
  <c r="E622" i="9"/>
  <c r="AF622" i="9" s="1"/>
  <c r="D622" i="9"/>
  <c r="C622" i="9"/>
  <c r="A622" i="9"/>
  <c r="B622" i="9" s="1"/>
  <c r="AY621" i="9"/>
  <c r="AW621" i="9"/>
  <c r="BA621" i="9" s="1"/>
  <c r="AU621" i="9"/>
  <c r="AS621" i="9"/>
  <c r="AN621" i="9"/>
  <c r="Y621" i="9"/>
  <c r="X621" i="9"/>
  <c r="W621" i="9"/>
  <c r="V621" i="9"/>
  <c r="U621" i="9"/>
  <c r="T621" i="9"/>
  <c r="J623" i="13" s="1"/>
  <c r="S621" i="9"/>
  <c r="J621" i="9"/>
  <c r="I621" i="9"/>
  <c r="H621" i="9"/>
  <c r="G621" i="9"/>
  <c r="F621" i="9"/>
  <c r="E621" i="9"/>
  <c r="D621" i="9"/>
  <c r="C621" i="9"/>
  <c r="A621" i="9"/>
  <c r="B621" i="9" s="1"/>
  <c r="AY620" i="9"/>
  <c r="AW620" i="9"/>
  <c r="BA620" i="9" s="1"/>
  <c r="AU620" i="9"/>
  <c r="AS620" i="9"/>
  <c r="AN620" i="9"/>
  <c r="Y620" i="9"/>
  <c r="X620" i="9"/>
  <c r="W620" i="9"/>
  <c r="V620" i="9"/>
  <c r="U620" i="9"/>
  <c r="T620" i="9"/>
  <c r="S620" i="9"/>
  <c r="J620" i="9"/>
  <c r="I620" i="9"/>
  <c r="H620" i="9"/>
  <c r="G620" i="9"/>
  <c r="F620" i="9"/>
  <c r="E620" i="9"/>
  <c r="D620" i="9"/>
  <c r="C620" i="9"/>
  <c r="A620" i="9"/>
  <c r="B620" i="9" s="1"/>
  <c r="BB619" i="9"/>
  <c r="AY619" i="9"/>
  <c r="AW619" i="9"/>
  <c r="BA619" i="9" s="1"/>
  <c r="AU619" i="9"/>
  <c r="AS619" i="9"/>
  <c r="AN619" i="9"/>
  <c r="AD619" i="9"/>
  <c r="AC619" i="9"/>
  <c r="AQ619" i="9" s="1"/>
  <c r="Y619" i="9"/>
  <c r="X619" i="9"/>
  <c r="W619" i="9"/>
  <c r="V619" i="9"/>
  <c r="U619" i="9"/>
  <c r="T619" i="9"/>
  <c r="S619" i="9"/>
  <c r="R619" i="9"/>
  <c r="J619" i="9"/>
  <c r="AK619" i="9" s="1"/>
  <c r="I619" i="9"/>
  <c r="AJ619" i="9" s="1"/>
  <c r="H619" i="9"/>
  <c r="G619" i="9"/>
  <c r="AH619" i="9" s="1"/>
  <c r="F619" i="9"/>
  <c r="E619" i="9"/>
  <c r="AF619" i="9" s="1"/>
  <c r="D619" i="9"/>
  <c r="C619" i="9"/>
  <c r="BC619" i="9" s="1"/>
  <c r="A619" i="9"/>
  <c r="B619" i="9" s="1"/>
  <c r="AY618" i="9"/>
  <c r="AW618" i="9"/>
  <c r="BA618" i="9" s="1"/>
  <c r="AU618" i="9"/>
  <c r="AS618" i="9"/>
  <c r="AN618" i="9"/>
  <c r="AD618" i="9"/>
  <c r="Y618" i="9"/>
  <c r="X618" i="9"/>
  <c r="W618" i="9"/>
  <c r="V618" i="9"/>
  <c r="U618" i="9"/>
  <c r="T618" i="9"/>
  <c r="J620" i="13" s="1"/>
  <c r="S618" i="9"/>
  <c r="R618" i="9"/>
  <c r="J618" i="9"/>
  <c r="I618" i="9"/>
  <c r="AJ618" i="9" s="1"/>
  <c r="H618" i="9"/>
  <c r="AI618" i="9" s="1"/>
  <c r="G618" i="9"/>
  <c r="AH618" i="9" s="1"/>
  <c r="F618" i="9"/>
  <c r="E618" i="9"/>
  <c r="AF618" i="9" s="1"/>
  <c r="D618" i="9"/>
  <c r="C618" i="9"/>
  <c r="BC618" i="9" s="1"/>
  <c r="A618" i="9"/>
  <c r="B618" i="9" s="1"/>
  <c r="AY617" i="9"/>
  <c r="AW617" i="9"/>
  <c r="BA617" i="9" s="1"/>
  <c r="AU617" i="9"/>
  <c r="AS617" i="9"/>
  <c r="AN617" i="9"/>
  <c r="Y617" i="9"/>
  <c r="X617" i="9"/>
  <c r="W617" i="9"/>
  <c r="V617" i="9"/>
  <c r="U617" i="9"/>
  <c r="T617" i="9"/>
  <c r="J619" i="13" s="1"/>
  <c r="S617" i="9"/>
  <c r="J617" i="9"/>
  <c r="I617" i="9"/>
  <c r="H617" i="9"/>
  <c r="G617" i="9"/>
  <c r="F617" i="9"/>
  <c r="E617" i="9"/>
  <c r="D617" i="9"/>
  <c r="C617" i="9"/>
  <c r="A617" i="9"/>
  <c r="B617" i="9" s="1"/>
  <c r="BB616" i="9"/>
  <c r="AY616" i="9"/>
  <c r="AW616" i="9"/>
  <c r="BA616" i="9" s="1"/>
  <c r="AU616" i="9"/>
  <c r="AS616" i="9"/>
  <c r="AN616" i="9"/>
  <c r="AD616" i="9"/>
  <c r="AC616" i="9"/>
  <c r="AQ616" i="9" s="1"/>
  <c r="Y616" i="9"/>
  <c r="X616" i="9"/>
  <c r="W616" i="9"/>
  <c r="V616" i="9"/>
  <c r="U616" i="9"/>
  <c r="T616" i="9"/>
  <c r="S616" i="9"/>
  <c r="R616" i="9"/>
  <c r="J616" i="9"/>
  <c r="AK616" i="9" s="1"/>
  <c r="I616" i="9"/>
  <c r="AJ616" i="9" s="1"/>
  <c r="H616" i="9"/>
  <c r="AI616" i="9" s="1"/>
  <c r="G616" i="9"/>
  <c r="AH616" i="9" s="1"/>
  <c r="F616" i="9"/>
  <c r="E616" i="9"/>
  <c r="D616" i="9"/>
  <c r="C616" i="9"/>
  <c r="BC616" i="9" s="1"/>
  <c r="A616" i="9"/>
  <c r="B616" i="9" s="1"/>
  <c r="BB615" i="9"/>
  <c r="AY615" i="9"/>
  <c r="AW615" i="9"/>
  <c r="BA615" i="9" s="1"/>
  <c r="AU615" i="9"/>
  <c r="AS615" i="9"/>
  <c r="AN615" i="9"/>
  <c r="AD615" i="9"/>
  <c r="AC615" i="9"/>
  <c r="AQ615" i="9" s="1"/>
  <c r="Y615" i="9"/>
  <c r="X615" i="9"/>
  <c r="W615" i="9"/>
  <c r="V615" i="9"/>
  <c r="U615" i="9"/>
  <c r="T615" i="9"/>
  <c r="S615" i="9"/>
  <c r="R615" i="9"/>
  <c r="J615" i="9"/>
  <c r="I615" i="9"/>
  <c r="AJ615" i="9" s="1"/>
  <c r="H615" i="9"/>
  <c r="G615" i="9"/>
  <c r="AH615" i="9" s="1"/>
  <c r="F615" i="9"/>
  <c r="E615" i="9"/>
  <c r="D615" i="9"/>
  <c r="C615" i="9"/>
  <c r="BC615" i="9" s="1"/>
  <c r="A615" i="9"/>
  <c r="B615" i="9" s="1"/>
  <c r="BB614" i="9"/>
  <c r="AY614" i="9"/>
  <c r="AW614" i="9"/>
  <c r="BA614" i="9" s="1"/>
  <c r="AU614" i="9"/>
  <c r="AS614" i="9"/>
  <c r="AN614" i="9"/>
  <c r="AD614" i="9"/>
  <c r="AC614" i="9"/>
  <c r="AQ614" i="9" s="1"/>
  <c r="Y614" i="9"/>
  <c r="X614" i="9"/>
  <c r="W614" i="9"/>
  <c r="V614" i="9"/>
  <c r="U614" i="9"/>
  <c r="T614" i="9"/>
  <c r="J616" i="13" s="1"/>
  <c r="S614" i="9"/>
  <c r="R614" i="9"/>
  <c r="J614" i="9"/>
  <c r="I614" i="9"/>
  <c r="AJ614" i="9" s="1"/>
  <c r="H614" i="9"/>
  <c r="G614" i="9"/>
  <c r="AH614" i="9" s="1"/>
  <c r="F614" i="9"/>
  <c r="E614" i="9"/>
  <c r="D614" i="9"/>
  <c r="C614" i="9"/>
  <c r="BC614" i="9" s="1"/>
  <c r="A614" i="9"/>
  <c r="B614" i="9" s="1"/>
  <c r="BB613" i="9"/>
  <c r="AY613" i="9"/>
  <c r="AW613" i="9"/>
  <c r="BA613" i="9" s="1"/>
  <c r="AU613" i="9"/>
  <c r="AS613" i="9"/>
  <c r="AN613" i="9"/>
  <c r="AD613" i="9"/>
  <c r="AC613" i="9"/>
  <c r="AQ613" i="9" s="1"/>
  <c r="Y613" i="9"/>
  <c r="X613" i="9"/>
  <c r="W613" i="9"/>
  <c r="V613" i="9"/>
  <c r="U613" i="9"/>
  <c r="T613" i="9"/>
  <c r="S613" i="9"/>
  <c r="R613" i="9"/>
  <c r="J613" i="9"/>
  <c r="AK613" i="9" s="1"/>
  <c r="I613" i="9"/>
  <c r="AJ613" i="9" s="1"/>
  <c r="H613" i="9"/>
  <c r="AI613" i="9" s="1"/>
  <c r="G613" i="9"/>
  <c r="AH613" i="9" s="1"/>
  <c r="F613" i="9"/>
  <c r="E613" i="9"/>
  <c r="D613" i="9"/>
  <c r="C613" i="9"/>
  <c r="BC613" i="9" s="1"/>
  <c r="A613" i="9"/>
  <c r="B613" i="9" s="1"/>
  <c r="AY612" i="9"/>
  <c r="AW612" i="9"/>
  <c r="BA612" i="9" s="1"/>
  <c r="AU612" i="9"/>
  <c r="AS612" i="9"/>
  <c r="AN612" i="9"/>
  <c r="Y612" i="9"/>
  <c r="X612" i="9"/>
  <c r="W612" i="9"/>
  <c r="V612" i="9"/>
  <c r="U612" i="9"/>
  <c r="T612" i="9"/>
  <c r="S612" i="9"/>
  <c r="J612" i="9"/>
  <c r="I612" i="9"/>
  <c r="H612" i="9"/>
  <c r="G612" i="9"/>
  <c r="F612" i="9"/>
  <c r="E612" i="9"/>
  <c r="D612" i="9"/>
  <c r="C612" i="9"/>
  <c r="A612" i="9"/>
  <c r="B612" i="9" s="1"/>
  <c r="AY611" i="9"/>
  <c r="AW611" i="9"/>
  <c r="BA611" i="9" s="1"/>
  <c r="AU611" i="9"/>
  <c r="AS611" i="9"/>
  <c r="AN611" i="9"/>
  <c r="AD611" i="9"/>
  <c r="Y611" i="9"/>
  <c r="X611" i="9"/>
  <c r="W611" i="9"/>
  <c r="V611" i="9"/>
  <c r="U611" i="9"/>
  <c r="T611" i="9"/>
  <c r="S611" i="9"/>
  <c r="R611" i="9"/>
  <c r="J611" i="9"/>
  <c r="AK611" i="9" s="1"/>
  <c r="I611" i="9"/>
  <c r="AJ611" i="9" s="1"/>
  <c r="H611" i="9"/>
  <c r="AI611" i="9" s="1"/>
  <c r="G611" i="9"/>
  <c r="AH611" i="9" s="1"/>
  <c r="F611" i="9"/>
  <c r="E611" i="9"/>
  <c r="D611" i="9"/>
  <c r="C611" i="9"/>
  <c r="BC611" i="9" s="1"/>
  <c r="A611" i="9"/>
  <c r="B611" i="9" s="1"/>
  <c r="AY610" i="9"/>
  <c r="AW610" i="9"/>
  <c r="BA610" i="9" s="1"/>
  <c r="AU610" i="9"/>
  <c r="AS610" i="9"/>
  <c r="AN610" i="9"/>
  <c r="AD610" i="9"/>
  <c r="Y610" i="9"/>
  <c r="X610" i="9"/>
  <c r="W610" i="9"/>
  <c r="V610" i="9"/>
  <c r="U610" i="9"/>
  <c r="T610" i="9"/>
  <c r="S610" i="9"/>
  <c r="R610" i="9"/>
  <c r="J610" i="9"/>
  <c r="I610" i="9"/>
  <c r="AJ610" i="9" s="1"/>
  <c r="H610" i="9"/>
  <c r="G610" i="9"/>
  <c r="AH610" i="9" s="1"/>
  <c r="F610" i="9"/>
  <c r="E610" i="9"/>
  <c r="D610" i="9"/>
  <c r="C610" i="9"/>
  <c r="BC610" i="9" s="1"/>
  <c r="A610" i="9"/>
  <c r="B610" i="9" s="1"/>
  <c r="AY609" i="9"/>
  <c r="AW609" i="9"/>
  <c r="BA609" i="9" s="1"/>
  <c r="AU609" i="9"/>
  <c r="AS609" i="9"/>
  <c r="AN609" i="9"/>
  <c r="Y609" i="9"/>
  <c r="X609" i="9"/>
  <c r="W609" i="9"/>
  <c r="V609" i="9"/>
  <c r="U609" i="9"/>
  <c r="T609" i="9"/>
  <c r="J611" i="13" s="1"/>
  <c r="S609" i="9"/>
  <c r="J609" i="9"/>
  <c r="I609" i="9"/>
  <c r="H609" i="9"/>
  <c r="G609" i="9"/>
  <c r="F609" i="9"/>
  <c r="E609" i="9"/>
  <c r="D609" i="9"/>
  <c r="C609" i="9"/>
  <c r="A609" i="9"/>
  <c r="B609" i="9" s="1"/>
  <c r="BB608" i="9"/>
  <c r="AY608" i="9"/>
  <c r="AW608" i="9"/>
  <c r="BA608" i="9" s="1"/>
  <c r="AU608" i="9"/>
  <c r="AS608" i="9"/>
  <c r="AN608" i="9"/>
  <c r="AD608" i="9"/>
  <c r="AC608" i="9"/>
  <c r="AQ608" i="9" s="1"/>
  <c r="Y608" i="9"/>
  <c r="X608" i="9"/>
  <c r="W608" i="9"/>
  <c r="V608" i="9"/>
  <c r="U608" i="9"/>
  <c r="T608" i="9"/>
  <c r="J610" i="13" s="1"/>
  <c r="S608" i="9"/>
  <c r="R608" i="9"/>
  <c r="J608" i="9"/>
  <c r="I608" i="9"/>
  <c r="AJ608" i="9" s="1"/>
  <c r="H608" i="9"/>
  <c r="G608" i="9"/>
  <c r="AH608" i="9" s="1"/>
  <c r="F608" i="9"/>
  <c r="E608" i="9"/>
  <c r="AF608" i="9" s="1"/>
  <c r="D608" i="9"/>
  <c r="C608" i="9"/>
  <c r="BC608" i="9" s="1"/>
  <c r="A608" i="9"/>
  <c r="B608" i="9" s="1"/>
  <c r="BB607" i="9"/>
  <c r="AY607" i="9"/>
  <c r="AW607" i="9"/>
  <c r="BA607" i="9" s="1"/>
  <c r="AU607" i="9"/>
  <c r="AS607" i="9"/>
  <c r="AN607" i="9"/>
  <c r="AC607" i="9"/>
  <c r="AQ607" i="9" s="1"/>
  <c r="Y607" i="9"/>
  <c r="X607" i="9"/>
  <c r="W607" i="9"/>
  <c r="V607" i="9"/>
  <c r="U607" i="9"/>
  <c r="T607" i="9"/>
  <c r="S607" i="9"/>
  <c r="R607" i="9"/>
  <c r="AD607" i="9" s="1"/>
  <c r="J607" i="9"/>
  <c r="AK607" i="9" s="1"/>
  <c r="I607" i="9"/>
  <c r="H607" i="9"/>
  <c r="AI607" i="9" s="1"/>
  <c r="G607" i="9"/>
  <c r="F607" i="9"/>
  <c r="E607" i="9"/>
  <c r="AF607" i="9" s="1"/>
  <c r="D607" i="9"/>
  <c r="C607" i="9"/>
  <c r="B607" i="9"/>
  <c r="A607" i="9"/>
  <c r="AY606" i="9"/>
  <c r="AW606" i="9"/>
  <c r="BA606" i="9" s="1"/>
  <c r="AU606" i="9"/>
  <c r="AS606" i="9"/>
  <c r="AN606" i="9"/>
  <c r="AD606" i="9"/>
  <c r="Y606" i="9"/>
  <c r="X606" i="9"/>
  <c r="W606" i="9"/>
  <c r="V606" i="9"/>
  <c r="U606" i="9"/>
  <c r="T606" i="9"/>
  <c r="S606" i="9"/>
  <c r="R606" i="9"/>
  <c r="J606" i="9"/>
  <c r="AK606" i="9" s="1"/>
  <c r="I606" i="9"/>
  <c r="AJ606" i="9" s="1"/>
  <c r="H606" i="9"/>
  <c r="AI606" i="9" s="1"/>
  <c r="G606" i="9"/>
  <c r="F606" i="9"/>
  <c r="AG606" i="9" s="1"/>
  <c r="E606" i="9"/>
  <c r="D606" i="9"/>
  <c r="C606" i="9"/>
  <c r="BC606" i="9" s="1"/>
  <c r="B606" i="9"/>
  <c r="A606" i="9"/>
  <c r="AY605" i="9"/>
  <c r="AW605" i="9"/>
  <c r="BA605" i="9" s="1"/>
  <c r="AU605" i="9"/>
  <c r="AS605" i="9"/>
  <c r="AN605" i="9"/>
  <c r="AD605" i="9"/>
  <c r="Y605" i="9"/>
  <c r="X605" i="9"/>
  <c r="W605" i="9"/>
  <c r="V605" i="9"/>
  <c r="U605" i="9"/>
  <c r="T605" i="9"/>
  <c r="S605" i="9"/>
  <c r="R605" i="9"/>
  <c r="J605" i="9"/>
  <c r="AK605" i="9" s="1"/>
  <c r="I605" i="9"/>
  <c r="H605" i="9"/>
  <c r="AI605" i="9" s="1"/>
  <c r="G605" i="9"/>
  <c r="F605" i="9"/>
  <c r="E605" i="9"/>
  <c r="D605" i="9"/>
  <c r="C605" i="9"/>
  <c r="B605" i="9"/>
  <c r="A605" i="9"/>
  <c r="BB604" i="9"/>
  <c r="AY604" i="9"/>
  <c r="AW604" i="9"/>
  <c r="BA604" i="9" s="1"/>
  <c r="AU604" i="9"/>
  <c r="AS604" i="9"/>
  <c r="AN604" i="9"/>
  <c r="AC604" i="9"/>
  <c r="AQ604" i="9" s="1"/>
  <c r="Y604" i="9"/>
  <c r="X604" i="9"/>
  <c r="W604" i="9"/>
  <c r="V604" i="9"/>
  <c r="U604" i="9"/>
  <c r="T604" i="9"/>
  <c r="S604" i="9"/>
  <c r="R604" i="9"/>
  <c r="AD604" i="9" s="1"/>
  <c r="J604" i="9"/>
  <c r="AK604" i="9" s="1"/>
  <c r="I604" i="9"/>
  <c r="H604" i="9"/>
  <c r="G604" i="9"/>
  <c r="F604" i="9"/>
  <c r="AG604" i="9" s="1"/>
  <c r="E604" i="9"/>
  <c r="AF604" i="9" s="1"/>
  <c r="D604" i="9"/>
  <c r="AE604" i="9" s="1"/>
  <c r="C604" i="9"/>
  <c r="B604" i="9"/>
  <c r="A604" i="9"/>
  <c r="BB603" i="9"/>
  <c r="AY603" i="9"/>
  <c r="AW603" i="9"/>
  <c r="BA603" i="9" s="1"/>
  <c r="AU603" i="9"/>
  <c r="AS603" i="9"/>
  <c r="AN603" i="9"/>
  <c r="AC603" i="9"/>
  <c r="AQ603" i="9" s="1"/>
  <c r="Y603" i="9"/>
  <c r="X603" i="9"/>
  <c r="W603" i="9"/>
  <c r="V603" i="9"/>
  <c r="U603" i="9"/>
  <c r="T603" i="9"/>
  <c r="S603" i="9"/>
  <c r="R603" i="9"/>
  <c r="J603" i="9"/>
  <c r="AK603" i="9" s="1"/>
  <c r="I603" i="9"/>
  <c r="AJ603" i="9" s="1"/>
  <c r="H603" i="9"/>
  <c r="G603" i="9"/>
  <c r="F603" i="9"/>
  <c r="AG603" i="9" s="1"/>
  <c r="E603" i="9"/>
  <c r="D603" i="9"/>
  <c r="C603" i="9"/>
  <c r="B603" i="9"/>
  <c r="A603" i="9"/>
  <c r="AY602" i="9"/>
  <c r="AW602" i="9"/>
  <c r="BA602" i="9" s="1"/>
  <c r="AU602" i="9"/>
  <c r="AS602" i="9"/>
  <c r="AN602" i="9"/>
  <c r="Y602" i="9"/>
  <c r="X602" i="9"/>
  <c r="W602" i="9"/>
  <c r="V602" i="9"/>
  <c r="U602" i="9"/>
  <c r="T602" i="9"/>
  <c r="S602" i="9"/>
  <c r="J602" i="9"/>
  <c r="I602" i="9"/>
  <c r="H602" i="9"/>
  <c r="G602" i="9"/>
  <c r="F602" i="9"/>
  <c r="E602" i="9"/>
  <c r="D602" i="9"/>
  <c r="C602" i="9"/>
  <c r="B602" i="9"/>
  <c r="A602" i="9"/>
  <c r="BB601" i="9"/>
  <c r="AY601" i="9"/>
  <c r="AW601" i="9"/>
  <c r="BA601" i="9" s="1"/>
  <c r="AU601" i="9"/>
  <c r="AS601" i="9"/>
  <c r="AN601" i="9"/>
  <c r="AD601" i="9"/>
  <c r="AC601" i="9"/>
  <c r="AQ601" i="9" s="1"/>
  <c r="Y601" i="9"/>
  <c r="X601" i="9"/>
  <c r="W601" i="9"/>
  <c r="V601" i="9"/>
  <c r="U601" i="9"/>
  <c r="T601" i="9"/>
  <c r="S601" i="9"/>
  <c r="R601" i="9"/>
  <c r="J601" i="9"/>
  <c r="I601" i="9"/>
  <c r="H601" i="9"/>
  <c r="G601" i="9"/>
  <c r="AH601" i="9" s="1"/>
  <c r="F601" i="9"/>
  <c r="E601" i="9"/>
  <c r="D601" i="9"/>
  <c r="C601" i="9"/>
  <c r="BC601" i="9" s="1"/>
  <c r="B601" i="9"/>
  <c r="A601" i="9"/>
  <c r="BB600" i="9"/>
  <c r="AY600" i="9"/>
  <c r="AW600" i="9"/>
  <c r="BA600" i="9" s="1"/>
  <c r="AU600" i="9"/>
  <c r="AS600" i="9"/>
  <c r="AN600" i="9"/>
  <c r="AD600" i="9"/>
  <c r="AC600" i="9"/>
  <c r="AQ600" i="9" s="1"/>
  <c r="Y600" i="9"/>
  <c r="X600" i="9"/>
  <c r="W600" i="9"/>
  <c r="V600" i="9"/>
  <c r="U600" i="9"/>
  <c r="T600" i="9"/>
  <c r="S600" i="9"/>
  <c r="R600" i="9"/>
  <c r="J600" i="9"/>
  <c r="I600" i="9"/>
  <c r="H600" i="9"/>
  <c r="G600" i="9"/>
  <c r="AH600" i="9" s="1"/>
  <c r="F600" i="9"/>
  <c r="E600" i="9"/>
  <c r="AF600" i="9" s="1"/>
  <c r="D600" i="9"/>
  <c r="C600" i="9"/>
  <c r="BC600" i="9" s="1"/>
  <c r="B600" i="9"/>
  <c r="A600" i="9"/>
  <c r="BB599" i="9"/>
  <c r="AY599" i="9"/>
  <c r="AW599" i="9"/>
  <c r="BA599" i="9" s="1"/>
  <c r="AU599" i="9"/>
  <c r="AS599" i="9"/>
  <c r="AN599" i="9"/>
  <c r="AD599" i="9"/>
  <c r="AC599" i="9"/>
  <c r="AQ599" i="9" s="1"/>
  <c r="Y599" i="9"/>
  <c r="X599" i="9"/>
  <c r="W599" i="9"/>
  <c r="V599" i="9"/>
  <c r="U599" i="9"/>
  <c r="T599" i="9"/>
  <c r="J601" i="13" s="1"/>
  <c r="S599" i="9"/>
  <c r="R599" i="9"/>
  <c r="J599" i="9"/>
  <c r="AK599" i="9" s="1"/>
  <c r="I599" i="9"/>
  <c r="H599" i="9"/>
  <c r="G599" i="9"/>
  <c r="AH599" i="9" s="1"/>
  <c r="F599" i="9"/>
  <c r="E599" i="9"/>
  <c r="D599" i="9"/>
  <c r="C599" i="9"/>
  <c r="BC599" i="9" s="1"/>
  <c r="B599" i="9"/>
  <c r="A599" i="9"/>
  <c r="AY598" i="9"/>
  <c r="AW598" i="9"/>
  <c r="BA598" i="9" s="1"/>
  <c r="AU598" i="9"/>
  <c r="AS598" i="9"/>
  <c r="AN598" i="9"/>
  <c r="Y598" i="9"/>
  <c r="X598" i="9"/>
  <c r="W598" i="9"/>
  <c r="V598" i="9"/>
  <c r="U598" i="9"/>
  <c r="T598" i="9"/>
  <c r="S598" i="9"/>
  <c r="J598" i="9"/>
  <c r="I598" i="9"/>
  <c r="H598" i="9"/>
  <c r="G598" i="9"/>
  <c r="F598" i="9"/>
  <c r="E598" i="9"/>
  <c r="D598" i="9"/>
  <c r="C598" i="9"/>
  <c r="B598" i="9"/>
  <c r="A598" i="9"/>
  <c r="BB597" i="9"/>
  <c r="AY597" i="9"/>
  <c r="AW597" i="9"/>
  <c r="BA597" i="9" s="1"/>
  <c r="AU597" i="9"/>
  <c r="AS597" i="9"/>
  <c r="AN597" i="9"/>
  <c r="AC597" i="9"/>
  <c r="AQ597" i="9" s="1"/>
  <c r="Y597" i="9"/>
  <c r="X597" i="9"/>
  <c r="W597" i="9"/>
  <c r="V597" i="9"/>
  <c r="U597" i="9"/>
  <c r="T597" i="9"/>
  <c r="S597" i="9"/>
  <c r="R597" i="9"/>
  <c r="AD597" i="9" s="1"/>
  <c r="J597" i="9"/>
  <c r="AK597" i="9" s="1"/>
  <c r="I597" i="9"/>
  <c r="H597" i="9"/>
  <c r="AI597" i="9" s="1"/>
  <c r="G597" i="9"/>
  <c r="F597" i="9"/>
  <c r="E597" i="9"/>
  <c r="AF597" i="9" s="1"/>
  <c r="D597" i="9"/>
  <c r="C597" i="9"/>
  <c r="B597" i="9"/>
  <c r="A597" i="9"/>
  <c r="AY596" i="9"/>
  <c r="AW596" i="9"/>
  <c r="BA596" i="9" s="1"/>
  <c r="AU596" i="9"/>
  <c r="AS596" i="9"/>
  <c r="AN596" i="9"/>
  <c r="Y596" i="9"/>
  <c r="X596" i="9"/>
  <c r="W596" i="9"/>
  <c r="V596" i="9"/>
  <c r="U596" i="9"/>
  <c r="T596" i="9"/>
  <c r="S596" i="9"/>
  <c r="J596" i="9"/>
  <c r="I596" i="9"/>
  <c r="H596" i="9"/>
  <c r="G596" i="9"/>
  <c r="F596" i="9"/>
  <c r="E596" i="9"/>
  <c r="D596" i="9"/>
  <c r="C596" i="9"/>
  <c r="B596" i="9"/>
  <c r="A596" i="9"/>
  <c r="AY595" i="9"/>
  <c r="AW595" i="9"/>
  <c r="BA595" i="9" s="1"/>
  <c r="AU595" i="9"/>
  <c r="AS595" i="9"/>
  <c r="AN595" i="9"/>
  <c r="AD595" i="9"/>
  <c r="Y595" i="9"/>
  <c r="X595" i="9"/>
  <c r="W595" i="9"/>
  <c r="V595" i="9"/>
  <c r="U595" i="9"/>
  <c r="T595" i="9"/>
  <c r="S595" i="9"/>
  <c r="R595" i="9"/>
  <c r="J595" i="9"/>
  <c r="I595" i="9"/>
  <c r="AJ595" i="9" s="1"/>
  <c r="H595" i="9"/>
  <c r="AI595" i="9" s="1"/>
  <c r="G595" i="9"/>
  <c r="F595" i="9"/>
  <c r="E595" i="9"/>
  <c r="AF595" i="9" s="1"/>
  <c r="D595" i="9"/>
  <c r="C595" i="9"/>
  <c r="BC595" i="9" s="1"/>
  <c r="A595" i="9"/>
  <c r="B595" i="9" s="1"/>
  <c r="BB594" i="9"/>
  <c r="AY594" i="9"/>
  <c r="AW594" i="9"/>
  <c r="BA594" i="9" s="1"/>
  <c r="AU594" i="9"/>
  <c r="AS594" i="9"/>
  <c r="AN594" i="9"/>
  <c r="AD594" i="9"/>
  <c r="AC594" i="9"/>
  <c r="AQ594" i="9" s="1"/>
  <c r="Y594" i="9"/>
  <c r="X594" i="9"/>
  <c r="W594" i="9"/>
  <c r="V594" i="9"/>
  <c r="U594" i="9"/>
  <c r="T594" i="9"/>
  <c r="S594" i="9"/>
  <c r="R594" i="9"/>
  <c r="J594" i="9"/>
  <c r="I594" i="9"/>
  <c r="AJ594" i="9" s="1"/>
  <c r="H594" i="9"/>
  <c r="G594" i="9"/>
  <c r="F594" i="9"/>
  <c r="E594" i="9"/>
  <c r="AF594" i="9" s="1"/>
  <c r="D594" i="9"/>
  <c r="C594" i="9"/>
  <c r="BC594" i="9" s="1"/>
  <c r="A594" i="9"/>
  <c r="B594" i="9" s="1"/>
  <c r="AY593" i="9"/>
  <c r="AW593" i="9"/>
  <c r="BA593" i="9" s="1"/>
  <c r="AU593" i="9"/>
  <c r="AS593" i="9"/>
  <c r="AN593" i="9"/>
  <c r="AD593" i="9"/>
  <c r="Y593" i="9"/>
  <c r="X593" i="9"/>
  <c r="W593" i="9"/>
  <c r="V593" i="9"/>
  <c r="U593" i="9"/>
  <c r="T593" i="9"/>
  <c r="S593" i="9"/>
  <c r="R593" i="9"/>
  <c r="J593" i="9"/>
  <c r="I593" i="9"/>
  <c r="AJ593" i="9" s="1"/>
  <c r="H593" i="9"/>
  <c r="G593" i="9"/>
  <c r="F593" i="9"/>
  <c r="E593" i="9"/>
  <c r="AF593" i="9" s="1"/>
  <c r="D593" i="9"/>
  <c r="C593" i="9"/>
  <c r="BC593" i="9" s="1"/>
  <c r="A593" i="9"/>
  <c r="B593" i="9" s="1"/>
  <c r="AY592" i="9"/>
  <c r="AW592" i="9"/>
  <c r="BA592" i="9" s="1"/>
  <c r="AU592" i="9"/>
  <c r="AS592" i="9"/>
  <c r="AN592" i="9"/>
  <c r="Y592" i="9"/>
  <c r="X592" i="9"/>
  <c r="W592" i="9"/>
  <c r="V592" i="9"/>
  <c r="U592" i="9"/>
  <c r="T592" i="9"/>
  <c r="S592" i="9"/>
  <c r="J592" i="9"/>
  <c r="I592" i="9"/>
  <c r="H592" i="9"/>
  <c r="G592" i="9"/>
  <c r="F592" i="9"/>
  <c r="E592" i="9"/>
  <c r="D592" i="9"/>
  <c r="C592" i="9"/>
  <c r="A592" i="9"/>
  <c r="B592" i="9" s="1"/>
  <c r="BB591" i="9"/>
  <c r="AY591" i="9"/>
  <c r="AW591" i="9"/>
  <c r="BA591" i="9" s="1"/>
  <c r="AU591" i="9"/>
  <c r="AS591" i="9"/>
  <c r="AN591" i="9"/>
  <c r="AD591" i="9"/>
  <c r="AC591" i="9"/>
  <c r="AQ591" i="9" s="1"/>
  <c r="Y591" i="9"/>
  <c r="X591" i="9"/>
  <c r="W591" i="9"/>
  <c r="V591" i="9"/>
  <c r="U591" i="9"/>
  <c r="T591" i="9"/>
  <c r="S591" i="9"/>
  <c r="R591" i="9"/>
  <c r="J591" i="9"/>
  <c r="I591" i="9"/>
  <c r="AJ591" i="9" s="1"/>
  <c r="H591" i="9"/>
  <c r="AI591" i="9" s="1"/>
  <c r="G591" i="9"/>
  <c r="F591" i="9"/>
  <c r="E591" i="9"/>
  <c r="AF591" i="9" s="1"/>
  <c r="D591" i="9"/>
  <c r="C591" i="9"/>
  <c r="BC591" i="9" s="1"/>
  <c r="A591" i="9"/>
  <c r="B591" i="9" s="1"/>
  <c r="AY590" i="9"/>
  <c r="AW590" i="9"/>
  <c r="BA590" i="9" s="1"/>
  <c r="AU590" i="9"/>
  <c r="AS590" i="9"/>
  <c r="AN590" i="9"/>
  <c r="AD590" i="9"/>
  <c r="Y590" i="9"/>
  <c r="X590" i="9"/>
  <c r="W590" i="9"/>
  <c r="V590" i="9"/>
  <c r="U590" i="9"/>
  <c r="T590" i="9"/>
  <c r="S590" i="9"/>
  <c r="R590" i="9"/>
  <c r="J590" i="9"/>
  <c r="I590" i="9"/>
  <c r="AJ590" i="9" s="1"/>
  <c r="H590" i="9"/>
  <c r="G590" i="9"/>
  <c r="F590" i="9"/>
  <c r="E590" i="9"/>
  <c r="AF590" i="9" s="1"/>
  <c r="D590" i="9"/>
  <c r="C590" i="9"/>
  <c r="BC590" i="9" s="1"/>
  <c r="A590" i="9"/>
  <c r="B590" i="9" s="1"/>
  <c r="BB589" i="9"/>
  <c r="AY589" i="9"/>
  <c r="AW589" i="9"/>
  <c r="BA589" i="9" s="1"/>
  <c r="AU589" i="9"/>
  <c r="AS589" i="9"/>
  <c r="AN589" i="9"/>
  <c r="AD589" i="9"/>
  <c r="AC589" i="9"/>
  <c r="AQ589" i="9" s="1"/>
  <c r="Y589" i="9"/>
  <c r="X589" i="9"/>
  <c r="W589" i="9"/>
  <c r="V589" i="9"/>
  <c r="U589" i="9"/>
  <c r="T589" i="9"/>
  <c r="S589" i="9"/>
  <c r="R589" i="9"/>
  <c r="J589" i="9"/>
  <c r="I589" i="9"/>
  <c r="AJ589" i="9" s="1"/>
  <c r="H589" i="9"/>
  <c r="AI589" i="9" s="1"/>
  <c r="G589" i="9"/>
  <c r="F589" i="9"/>
  <c r="E589" i="9"/>
  <c r="AF589" i="9" s="1"/>
  <c r="D589" i="9"/>
  <c r="C589" i="9"/>
  <c r="BC589" i="9" s="1"/>
  <c r="A589" i="9"/>
  <c r="B589" i="9" s="1"/>
  <c r="AY588" i="9"/>
  <c r="AW588" i="9"/>
  <c r="BA588" i="9" s="1"/>
  <c r="AU588" i="9"/>
  <c r="AS588" i="9"/>
  <c r="AN588" i="9"/>
  <c r="Y588" i="9"/>
  <c r="X588" i="9"/>
  <c r="W588" i="9"/>
  <c r="V588" i="9"/>
  <c r="U588" i="9"/>
  <c r="T588" i="9"/>
  <c r="S588" i="9"/>
  <c r="J588" i="9"/>
  <c r="I588" i="9"/>
  <c r="H588" i="9"/>
  <c r="G588" i="9"/>
  <c r="F588" i="9"/>
  <c r="E588" i="9"/>
  <c r="D588" i="9"/>
  <c r="C588" i="9"/>
  <c r="A588" i="9"/>
  <c r="B588" i="9" s="1"/>
  <c r="BB587" i="9"/>
  <c r="AY587" i="9"/>
  <c r="AW587" i="9"/>
  <c r="BA587" i="9" s="1"/>
  <c r="AU587" i="9"/>
  <c r="AS587" i="9"/>
  <c r="AN587" i="9"/>
  <c r="AD587" i="9"/>
  <c r="AC587" i="9"/>
  <c r="AQ587" i="9" s="1"/>
  <c r="Y587" i="9"/>
  <c r="X587" i="9"/>
  <c r="W587" i="9"/>
  <c r="V587" i="9"/>
  <c r="U587" i="9"/>
  <c r="T587" i="9"/>
  <c r="S587" i="9"/>
  <c r="R587" i="9"/>
  <c r="J587" i="9"/>
  <c r="I587" i="9"/>
  <c r="AJ587" i="9" s="1"/>
  <c r="H587" i="9"/>
  <c r="AI587" i="9" s="1"/>
  <c r="G587" i="9"/>
  <c r="F587" i="9"/>
  <c r="E587" i="9"/>
  <c r="AF587" i="9" s="1"/>
  <c r="D587" i="9"/>
  <c r="C587" i="9"/>
  <c r="BC587" i="9" s="1"/>
  <c r="A587" i="9"/>
  <c r="B587" i="9" s="1"/>
  <c r="BB586" i="9"/>
  <c r="AY586" i="9"/>
  <c r="AW586" i="9"/>
  <c r="BA586" i="9" s="1"/>
  <c r="AU586" i="9"/>
  <c r="AS586" i="9"/>
  <c r="AN586" i="9"/>
  <c r="AD586" i="9"/>
  <c r="AC586" i="9"/>
  <c r="AQ586" i="9" s="1"/>
  <c r="Y586" i="9"/>
  <c r="X586" i="9"/>
  <c r="W586" i="9"/>
  <c r="V586" i="9"/>
  <c r="U586" i="9"/>
  <c r="T586" i="9"/>
  <c r="S586" i="9"/>
  <c r="R586" i="9"/>
  <c r="J586" i="9"/>
  <c r="I586" i="9"/>
  <c r="AJ586" i="9" s="1"/>
  <c r="H586" i="9"/>
  <c r="G586" i="9"/>
  <c r="F586" i="9"/>
  <c r="E586" i="9"/>
  <c r="AF586" i="9" s="1"/>
  <c r="D586" i="9"/>
  <c r="C586" i="9"/>
  <c r="BC586" i="9" s="1"/>
  <c r="A586" i="9"/>
  <c r="B586" i="9" s="1"/>
  <c r="AY585" i="9"/>
  <c r="AW585" i="9"/>
  <c r="BA585" i="9" s="1"/>
  <c r="AU585" i="9"/>
  <c r="AS585" i="9"/>
  <c r="AN585" i="9"/>
  <c r="AD585" i="9"/>
  <c r="Y585" i="9"/>
  <c r="X585" i="9"/>
  <c r="W585" i="9"/>
  <c r="V585" i="9"/>
  <c r="U585" i="9"/>
  <c r="T585" i="9"/>
  <c r="S585" i="9"/>
  <c r="R585" i="9"/>
  <c r="J585" i="9"/>
  <c r="I585" i="9"/>
  <c r="AJ585" i="9" s="1"/>
  <c r="H585" i="9"/>
  <c r="G585" i="9"/>
  <c r="F585" i="9"/>
  <c r="E585" i="9"/>
  <c r="AF585" i="9" s="1"/>
  <c r="D585" i="9"/>
  <c r="C585" i="9"/>
  <c r="BC585" i="9" s="1"/>
  <c r="A585" i="9"/>
  <c r="B585" i="9" s="1"/>
  <c r="AY584" i="9"/>
  <c r="AW584" i="9"/>
  <c r="BA584" i="9" s="1"/>
  <c r="AU584" i="9"/>
  <c r="AS584" i="9"/>
  <c r="AN584" i="9"/>
  <c r="Y584" i="9"/>
  <c r="X584" i="9"/>
  <c r="W584" i="9"/>
  <c r="V584" i="9"/>
  <c r="U584" i="9"/>
  <c r="T584" i="9"/>
  <c r="S584" i="9"/>
  <c r="J584" i="9"/>
  <c r="I584" i="9"/>
  <c r="H584" i="9"/>
  <c r="G584" i="9"/>
  <c r="F584" i="9"/>
  <c r="E584" i="9"/>
  <c r="D584" i="9"/>
  <c r="C584" i="9"/>
  <c r="A584" i="9"/>
  <c r="B584" i="9" s="1"/>
  <c r="BB583" i="9"/>
  <c r="AY583" i="9"/>
  <c r="AW583" i="9"/>
  <c r="BA583" i="9" s="1"/>
  <c r="AU583" i="9"/>
  <c r="AS583" i="9"/>
  <c r="AN583" i="9"/>
  <c r="AD583" i="9"/>
  <c r="AC583" i="9"/>
  <c r="AQ583" i="9" s="1"/>
  <c r="Y583" i="9"/>
  <c r="X583" i="9"/>
  <c r="W583" i="9"/>
  <c r="V583" i="9"/>
  <c r="U583" i="9"/>
  <c r="T583" i="9"/>
  <c r="S583" i="9"/>
  <c r="R583" i="9"/>
  <c r="J583" i="9"/>
  <c r="I583" i="9"/>
  <c r="AJ583" i="9" s="1"/>
  <c r="H583" i="9"/>
  <c r="AI583" i="9" s="1"/>
  <c r="G583" i="9"/>
  <c r="F583" i="9"/>
  <c r="E583" i="9"/>
  <c r="AF583" i="9" s="1"/>
  <c r="D583" i="9"/>
  <c r="C583" i="9"/>
  <c r="BC583" i="9" s="1"/>
  <c r="B583" i="9"/>
  <c r="A583" i="9"/>
  <c r="AY582" i="9"/>
  <c r="AW582" i="9"/>
  <c r="BA582" i="9" s="1"/>
  <c r="AU582" i="9"/>
  <c r="AS582" i="9"/>
  <c r="AN582" i="9"/>
  <c r="AD582" i="9"/>
  <c r="Y582" i="9"/>
  <c r="X582" i="9"/>
  <c r="W582" i="9"/>
  <c r="V582" i="9"/>
  <c r="U582" i="9"/>
  <c r="T582" i="9"/>
  <c r="S582" i="9"/>
  <c r="R582" i="9"/>
  <c r="J582" i="9"/>
  <c r="I582" i="9"/>
  <c r="AJ582" i="9" s="1"/>
  <c r="H582" i="9"/>
  <c r="G582" i="9"/>
  <c r="AH582" i="9" s="1"/>
  <c r="F582" i="9"/>
  <c r="E582" i="9"/>
  <c r="D582" i="9"/>
  <c r="C582" i="9"/>
  <c r="BC582" i="9" s="1"/>
  <c r="B582" i="9"/>
  <c r="A582" i="9"/>
  <c r="AY581" i="9"/>
  <c r="AW581" i="9"/>
  <c r="BA581" i="9" s="1"/>
  <c r="AU581" i="9"/>
  <c r="AS581" i="9"/>
  <c r="AN581" i="9"/>
  <c r="AD581" i="9"/>
  <c r="Y581" i="9"/>
  <c r="X581" i="9"/>
  <c r="W581" i="9"/>
  <c r="V581" i="9"/>
  <c r="U581" i="9"/>
  <c r="T581" i="9"/>
  <c r="J583" i="13" s="1"/>
  <c r="S581" i="9"/>
  <c r="R581" i="9"/>
  <c r="J581" i="9"/>
  <c r="I581" i="9"/>
  <c r="AJ581" i="9" s="1"/>
  <c r="H581" i="9"/>
  <c r="G581" i="9"/>
  <c r="F581" i="9"/>
  <c r="E581" i="9"/>
  <c r="D581" i="9"/>
  <c r="C581" i="9"/>
  <c r="BC581" i="9" s="1"/>
  <c r="B581" i="9"/>
  <c r="A581" i="9"/>
  <c r="AY580" i="9"/>
  <c r="AW580" i="9"/>
  <c r="BA580" i="9" s="1"/>
  <c r="AU580" i="9"/>
  <c r="AS580" i="9"/>
  <c r="AN580" i="9"/>
  <c r="AD580" i="9"/>
  <c r="Y580" i="9"/>
  <c r="X580" i="9"/>
  <c r="W580" i="9"/>
  <c r="V580" i="9"/>
  <c r="U580" i="9"/>
  <c r="T580" i="9"/>
  <c r="S580" i="9"/>
  <c r="R580" i="9"/>
  <c r="J580" i="9"/>
  <c r="I580" i="9"/>
  <c r="AJ580" i="9" s="1"/>
  <c r="H580" i="9"/>
  <c r="AI580" i="9" s="1"/>
  <c r="G580" i="9"/>
  <c r="AH580" i="9" s="1"/>
  <c r="F580" i="9"/>
  <c r="E580" i="9"/>
  <c r="D580" i="9"/>
  <c r="C580" i="9"/>
  <c r="BC580" i="9" s="1"/>
  <c r="B580" i="9"/>
  <c r="A580" i="9"/>
  <c r="BB579" i="9"/>
  <c r="AY579" i="9"/>
  <c r="AW579" i="9"/>
  <c r="BA579" i="9" s="1"/>
  <c r="AU579" i="9"/>
  <c r="AS579" i="9"/>
  <c r="AN579" i="9"/>
  <c r="AD579" i="9"/>
  <c r="AC579" i="9"/>
  <c r="AQ579" i="9" s="1"/>
  <c r="Y579" i="9"/>
  <c r="X579" i="9"/>
  <c r="W579" i="9"/>
  <c r="V579" i="9"/>
  <c r="U579" i="9"/>
  <c r="T579" i="9"/>
  <c r="S579" i="9"/>
  <c r="R579" i="9"/>
  <c r="J579" i="9"/>
  <c r="I579" i="9"/>
  <c r="AJ579" i="9" s="1"/>
  <c r="H579" i="9"/>
  <c r="G579" i="9"/>
  <c r="AH579" i="9" s="1"/>
  <c r="F579" i="9"/>
  <c r="E579" i="9"/>
  <c r="D579" i="9"/>
  <c r="C579" i="9"/>
  <c r="BC579" i="9" s="1"/>
  <c r="B579" i="9"/>
  <c r="A579" i="9"/>
  <c r="BB578" i="9"/>
  <c r="AY578" i="9"/>
  <c r="AW578" i="9"/>
  <c r="BA578" i="9" s="1"/>
  <c r="AU578" i="9"/>
  <c r="AS578" i="9"/>
  <c r="AN578" i="9"/>
  <c r="AD578" i="9"/>
  <c r="AC578" i="9"/>
  <c r="AQ578" i="9" s="1"/>
  <c r="Y578" i="9"/>
  <c r="X578" i="9"/>
  <c r="W578" i="9"/>
  <c r="V578" i="9"/>
  <c r="U578" i="9"/>
  <c r="T578" i="9"/>
  <c r="S578" i="9"/>
  <c r="R578" i="9"/>
  <c r="J578" i="9"/>
  <c r="I578" i="9"/>
  <c r="AJ578" i="9" s="1"/>
  <c r="H578" i="9"/>
  <c r="AI578" i="9" s="1"/>
  <c r="G578" i="9"/>
  <c r="AH578" i="9" s="1"/>
  <c r="F578" i="9"/>
  <c r="E578" i="9"/>
  <c r="D578" i="9"/>
  <c r="C578" i="9"/>
  <c r="BC578" i="9" s="1"/>
  <c r="B578" i="9"/>
  <c r="A578" i="9"/>
  <c r="AY577" i="9"/>
  <c r="AW577" i="9"/>
  <c r="BA577" i="9" s="1"/>
  <c r="AU577" i="9"/>
  <c r="AS577" i="9"/>
  <c r="AN577" i="9"/>
  <c r="Y577" i="9"/>
  <c r="X577" i="9"/>
  <c r="W577" i="9"/>
  <c r="V577" i="9"/>
  <c r="U577" i="9"/>
  <c r="T577" i="9"/>
  <c r="J579" i="13" s="1"/>
  <c r="S577" i="9"/>
  <c r="J577" i="9"/>
  <c r="I577" i="9"/>
  <c r="H577" i="9"/>
  <c r="G577" i="9"/>
  <c r="F577" i="9"/>
  <c r="E577" i="9"/>
  <c r="D577" i="9"/>
  <c r="C577" i="9"/>
  <c r="B577" i="9"/>
  <c r="A577" i="9"/>
  <c r="BB576" i="9"/>
  <c r="AY576" i="9"/>
  <c r="AW576" i="9"/>
  <c r="BA576" i="9" s="1"/>
  <c r="AU576" i="9"/>
  <c r="AS576" i="9"/>
  <c r="AN576" i="9"/>
  <c r="AD576" i="9"/>
  <c r="AC576" i="9"/>
  <c r="AQ576" i="9" s="1"/>
  <c r="Y576" i="9"/>
  <c r="X576" i="9"/>
  <c r="W576" i="9"/>
  <c r="V576" i="9"/>
  <c r="U576" i="9"/>
  <c r="T576" i="9"/>
  <c r="S576" i="9"/>
  <c r="R576" i="9"/>
  <c r="J576" i="9"/>
  <c r="I576" i="9"/>
  <c r="H576" i="9"/>
  <c r="AI576" i="9" s="1"/>
  <c r="G576" i="9"/>
  <c r="AH576" i="9" s="1"/>
  <c r="F576" i="9"/>
  <c r="E576" i="9"/>
  <c r="D576" i="9"/>
  <c r="C576" i="9"/>
  <c r="BC576" i="9" s="1"/>
  <c r="B576" i="9"/>
  <c r="A576" i="9"/>
  <c r="BB575" i="9"/>
  <c r="AY575" i="9"/>
  <c r="AW575" i="9"/>
  <c r="BA575" i="9" s="1"/>
  <c r="AU575" i="9"/>
  <c r="AS575" i="9"/>
  <c r="AN575" i="9"/>
  <c r="AD575" i="9"/>
  <c r="AC575" i="9"/>
  <c r="AQ575" i="9" s="1"/>
  <c r="Y575" i="9"/>
  <c r="X575" i="9"/>
  <c r="W575" i="9"/>
  <c r="V575" i="9"/>
  <c r="U575" i="9"/>
  <c r="T575" i="9"/>
  <c r="S575" i="9"/>
  <c r="R575" i="9"/>
  <c r="J575" i="9"/>
  <c r="I575" i="9"/>
  <c r="H575" i="9"/>
  <c r="AI575" i="9" s="1"/>
  <c r="G575" i="9"/>
  <c r="AH575" i="9" s="1"/>
  <c r="F575" i="9"/>
  <c r="E575" i="9"/>
  <c r="D575" i="9"/>
  <c r="C575" i="9"/>
  <c r="BC575" i="9" s="1"/>
  <c r="B575" i="9"/>
  <c r="A575" i="9"/>
  <c r="BA574" i="9"/>
  <c r="AY574" i="9"/>
  <c r="AW574" i="9"/>
  <c r="AU574" i="9"/>
  <c r="AS574" i="9"/>
  <c r="AN574" i="9"/>
  <c r="AD574" i="9"/>
  <c r="AC574" i="9"/>
  <c r="AQ574" i="9" s="1"/>
  <c r="Y574" i="9"/>
  <c r="X574" i="9"/>
  <c r="W574" i="9"/>
  <c r="V574" i="9"/>
  <c r="U574" i="9"/>
  <c r="T574" i="9"/>
  <c r="S574" i="9"/>
  <c r="R574" i="9"/>
  <c r="J574" i="9"/>
  <c r="AK574" i="9" s="1"/>
  <c r="I574" i="9"/>
  <c r="AJ574" i="9" s="1"/>
  <c r="H574" i="9"/>
  <c r="AI574" i="9" s="1"/>
  <c r="G574" i="9"/>
  <c r="AH574" i="9" s="1"/>
  <c r="F574" i="9"/>
  <c r="AG574" i="9" s="1"/>
  <c r="E574" i="9"/>
  <c r="D574" i="9"/>
  <c r="C574" i="9"/>
  <c r="BC574" i="9" s="1"/>
  <c r="B574" i="9"/>
  <c r="A574" i="9"/>
  <c r="BA573" i="9"/>
  <c r="AY573" i="9"/>
  <c r="AW573" i="9"/>
  <c r="AU573" i="9"/>
  <c r="AS573" i="9"/>
  <c r="AN573" i="9"/>
  <c r="Y573" i="9"/>
  <c r="X573" i="9"/>
  <c r="W573" i="9"/>
  <c r="V573" i="9"/>
  <c r="U573" i="9"/>
  <c r="T573" i="9"/>
  <c r="S573" i="9"/>
  <c r="J573" i="9"/>
  <c r="I573" i="9"/>
  <c r="H573" i="9"/>
  <c r="G573" i="9"/>
  <c r="F573" i="9"/>
  <c r="E573" i="9"/>
  <c r="D573" i="9"/>
  <c r="C573" i="9"/>
  <c r="B573" i="9"/>
  <c r="A573" i="9"/>
  <c r="BA572" i="9"/>
  <c r="AY572" i="9"/>
  <c r="AW572" i="9"/>
  <c r="AU572" i="9"/>
  <c r="AS572" i="9"/>
  <c r="AN572" i="9"/>
  <c r="AC572" i="9"/>
  <c r="AQ572" i="9" s="1"/>
  <c r="Y572" i="9"/>
  <c r="X572" i="9"/>
  <c r="W572" i="9"/>
  <c r="V572" i="9"/>
  <c r="U572" i="9"/>
  <c r="T572" i="9"/>
  <c r="S572" i="9"/>
  <c r="R572" i="9"/>
  <c r="AD572" i="9" s="1"/>
  <c r="J572" i="9"/>
  <c r="AK572" i="9" s="1"/>
  <c r="I572" i="9"/>
  <c r="AJ572" i="9" s="1"/>
  <c r="H572" i="9"/>
  <c r="G572" i="9"/>
  <c r="F572" i="9"/>
  <c r="E572" i="9"/>
  <c r="AF572" i="9" s="1"/>
  <c r="D572" i="9"/>
  <c r="C572" i="9"/>
  <c r="BC572" i="9" s="1"/>
  <c r="B572" i="9"/>
  <c r="A572" i="9"/>
  <c r="AY571" i="9"/>
  <c r="AW571" i="9"/>
  <c r="BA571" i="9" s="1"/>
  <c r="AU571" i="9"/>
  <c r="AS571" i="9"/>
  <c r="AN571" i="9"/>
  <c r="Y571" i="9"/>
  <c r="X571" i="9"/>
  <c r="W571" i="9"/>
  <c r="V571" i="9"/>
  <c r="U571" i="9"/>
  <c r="T571" i="9"/>
  <c r="S571" i="9"/>
  <c r="J571" i="9"/>
  <c r="I571" i="9"/>
  <c r="H571" i="9"/>
  <c r="G571" i="9"/>
  <c r="F571" i="9"/>
  <c r="E571" i="9"/>
  <c r="D571" i="9"/>
  <c r="C571" i="9"/>
  <c r="B571" i="9"/>
  <c r="A571" i="9"/>
  <c r="AY570" i="9"/>
  <c r="AW570" i="9"/>
  <c r="BA570" i="9" s="1"/>
  <c r="AU570" i="9"/>
  <c r="AS570" i="9"/>
  <c r="AN570" i="9"/>
  <c r="AD570" i="9"/>
  <c r="AC570" i="9"/>
  <c r="AQ570" i="9" s="1"/>
  <c r="Y570" i="9"/>
  <c r="X570" i="9"/>
  <c r="W570" i="9"/>
  <c r="V570" i="9"/>
  <c r="U570" i="9"/>
  <c r="T570" i="9"/>
  <c r="S570" i="9"/>
  <c r="R570" i="9"/>
  <c r="J570" i="9"/>
  <c r="AK570" i="9" s="1"/>
  <c r="I570" i="9"/>
  <c r="H570" i="9"/>
  <c r="G570" i="9"/>
  <c r="F570" i="9"/>
  <c r="AG570" i="9" s="1"/>
  <c r="E570" i="9"/>
  <c r="D570" i="9"/>
  <c r="C570" i="9"/>
  <c r="BC570" i="9" s="1"/>
  <c r="B570" i="9"/>
  <c r="A570" i="9"/>
  <c r="BA569" i="9"/>
  <c r="AY569" i="9"/>
  <c r="AW569" i="9"/>
  <c r="AU569" i="9"/>
  <c r="AS569" i="9"/>
  <c r="AN569" i="9"/>
  <c r="Y569" i="9"/>
  <c r="X569" i="9"/>
  <c r="W569" i="9"/>
  <c r="V569" i="9"/>
  <c r="U569" i="9"/>
  <c r="T569" i="9"/>
  <c r="J571" i="13" s="1"/>
  <c r="S569" i="9"/>
  <c r="R569" i="9"/>
  <c r="J569" i="9"/>
  <c r="AK569" i="9" s="1"/>
  <c r="I569" i="9"/>
  <c r="H569" i="9"/>
  <c r="AI569" i="9" s="1"/>
  <c r="G569" i="9"/>
  <c r="F569" i="9"/>
  <c r="E569" i="9"/>
  <c r="AF569" i="9" s="1"/>
  <c r="D569" i="9"/>
  <c r="C569" i="9"/>
  <c r="BC569" i="9" s="1"/>
  <c r="B569" i="9"/>
  <c r="A569" i="9"/>
  <c r="BA568" i="9"/>
  <c r="AY568" i="9"/>
  <c r="AW568" i="9"/>
  <c r="AU568" i="9"/>
  <c r="AS568" i="9"/>
  <c r="AN568" i="9"/>
  <c r="Y568" i="9"/>
  <c r="X568" i="9"/>
  <c r="W568" i="9"/>
  <c r="V568" i="9"/>
  <c r="U568" i="9"/>
  <c r="T568" i="9"/>
  <c r="S568" i="9"/>
  <c r="J568" i="9"/>
  <c r="I568" i="9"/>
  <c r="H568" i="9"/>
  <c r="G568" i="9"/>
  <c r="F568" i="9"/>
  <c r="E568" i="9"/>
  <c r="D568" i="9"/>
  <c r="C568" i="9"/>
  <c r="B568" i="9"/>
  <c r="A568" i="9"/>
  <c r="AY567" i="9"/>
  <c r="AW567" i="9"/>
  <c r="BA567" i="9" s="1"/>
  <c r="AU567" i="9"/>
  <c r="AS567" i="9"/>
  <c r="AN567" i="9"/>
  <c r="AD567" i="9"/>
  <c r="AC567" i="9"/>
  <c r="AQ567" i="9" s="1"/>
  <c r="Y567" i="9"/>
  <c r="X567" i="9"/>
  <c r="W567" i="9"/>
  <c r="V567" i="9"/>
  <c r="U567" i="9"/>
  <c r="T567" i="9"/>
  <c r="S567" i="9"/>
  <c r="R567" i="9"/>
  <c r="J567" i="9"/>
  <c r="I567" i="9"/>
  <c r="AJ567" i="9" s="1"/>
  <c r="H567" i="9"/>
  <c r="G567" i="9"/>
  <c r="F567" i="9"/>
  <c r="E567" i="9"/>
  <c r="D567" i="9"/>
  <c r="C567" i="9"/>
  <c r="BC567" i="9" s="1"/>
  <c r="B567" i="9"/>
  <c r="A567" i="9"/>
  <c r="AY566" i="9"/>
  <c r="AW566" i="9"/>
  <c r="BA566" i="9" s="1"/>
  <c r="AU566" i="9"/>
  <c r="AS566" i="9"/>
  <c r="AN566" i="9"/>
  <c r="AD566" i="9"/>
  <c r="Y566" i="9"/>
  <c r="X566" i="9"/>
  <c r="W566" i="9"/>
  <c r="V566" i="9"/>
  <c r="U566" i="9"/>
  <c r="T566" i="9"/>
  <c r="S566" i="9"/>
  <c r="R566" i="9"/>
  <c r="J566" i="9"/>
  <c r="AK566" i="9" s="1"/>
  <c r="I566" i="9"/>
  <c r="H566" i="9"/>
  <c r="AI566" i="9" s="1"/>
  <c r="G566" i="9"/>
  <c r="F566" i="9"/>
  <c r="AG566" i="9" s="1"/>
  <c r="E566" i="9"/>
  <c r="D566" i="9"/>
  <c r="C566" i="9"/>
  <c r="BC566" i="9" s="1"/>
  <c r="B566" i="9"/>
  <c r="A566" i="9"/>
  <c r="BA565" i="9"/>
  <c r="AY565" i="9"/>
  <c r="AW565" i="9"/>
  <c r="AU565" i="9"/>
  <c r="AS565" i="9"/>
  <c r="AN565" i="9"/>
  <c r="Y565" i="9"/>
  <c r="X565" i="9"/>
  <c r="W565" i="9"/>
  <c r="V565" i="9"/>
  <c r="U565" i="9"/>
  <c r="T565" i="9"/>
  <c r="J567" i="13" s="1"/>
  <c r="S565" i="9"/>
  <c r="R565" i="9"/>
  <c r="J565" i="9"/>
  <c r="I565" i="9"/>
  <c r="H565" i="9"/>
  <c r="AI565" i="9" s="1"/>
  <c r="G565" i="9"/>
  <c r="F565" i="9"/>
  <c r="E565" i="9"/>
  <c r="AF565" i="9" s="1"/>
  <c r="D565" i="9"/>
  <c r="C565" i="9"/>
  <c r="BC565" i="9" s="1"/>
  <c r="B565" i="9"/>
  <c r="A565" i="9"/>
  <c r="BA564" i="9"/>
  <c r="AY564" i="9"/>
  <c r="AW564" i="9"/>
  <c r="AU564" i="9"/>
  <c r="AS564" i="9"/>
  <c r="AN564" i="9"/>
  <c r="Y564" i="9"/>
  <c r="X564" i="9"/>
  <c r="W564" i="9"/>
  <c r="V564" i="9"/>
  <c r="U564" i="9"/>
  <c r="T564" i="9"/>
  <c r="S564" i="9"/>
  <c r="R564" i="9"/>
  <c r="AD564" i="9" s="1"/>
  <c r="J564" i="9"/>
  <c r="I564" i="9"/>
  <c r="AJ564" i="9" s="1"/>
  <c r="H564" i="9"/>
  <c r="G564" i="9"/>
  <c r="F564" i="9"/>
  <c r="E564" i="9"/>
  <c r="D564" i="9"/>
  <c r="C564" i="9"/>
  <c r="BC564" i="9" s="1"/>
  <c r="B564" i="9"/>
  <c r="A564" i="9"/>
  <c r="AY563" i="9"/>
  <c r="AW563" i="9"/>
  <c r="BA563" i="9" s="1"/>
  <c r="AU563" i="9"/>
  <c r="AS563" i="9"/>
  <c r="AN563" i="9"/>
  <c r="AD563" i="9"/>
  <c r="AC563" i="9"/>
  <c r="AQ563" i="9" s="1"/>
  <c r="Y563" i="9"/>
  <c r="X563" i="9"/>
  <c r="W563" i="9"/>
  <c r="V563" i="9"/>
  <c r="U563" i="9"/>
  <c r="T563" i="9"/>
  <c r="S563" i="9"/>
  <c r="R563" i="9"/>
  <c r="J563" i="9"/>
  <c r="I563" i="9"/>
  <c r="AJ563" i="9" s="1"/>
  <c r="H563" i="9"/>
  <c r="G563" i="9"/>
  <c r="F563" i="9"/>
  <c r="E563" i="9"/>
  <c r="D563" i="9"/>
  <c r="C563" i="9"/>
  <c r="BC563" i="9" s="1"/>
  <c r="B563" i="9"/>
  <c r="A563" i="9"/>
  <c r="AY562" i="9"/>
  <c r="AW562" i="9"/>
  <c r="BA562" i="9" s="1"/>
  <c r="AU562" i="9"/>
  <c r="AS562" i="9"/>
  <c r="AN562" i="9"/>
  <c r="AD562" i="9"/>
  <c r="AC562" i="9"/>
  <c r="AQ562" i="9" s="1"/>
  <c r="Y562" i="9"/>
  <c r="X562" i="9"/>
  <c r="W562" i="9"/>
  <c r="V562" i="9"/>
  <c r="U562" i="9"/>
  <c r="T562" i="9"/>
  <c r="S562" i="9"/>
  <c r="R562" i="9"/>
  <c r="J562" i="9"/>
  <c r="I562" i="9"/>
  <c r="H562" i="9"/>
  <c r="G562" i="9"/>
  <c r="F562" i="9"/>
  <c r="E562" i="9"/>
  <c r="D562" i="9"/>
  <c r="C562" i="9"/>
  <c r="BC562" i="9" s="1"/>
  <c r="B562" i="9"/>
  <c r="A562" i="9"/>
  <c r="AY561" i="9"/>
  <c r="AW561" i="9"/>
  <c r="BA561" i="9" s="1"/>
  <c r="AU561" i="9"/>
  <c r="AS561" i="9"/>
  <c r="AN561" i="9"/>
  <c r="Y561" i="9"/>
  <c r="X561" i="9"/>
  <c r="W561" i="9"/>
  <c r="V561" i="9"/>
  <c r="U561" i="9"/>
  <c r="T561" i="9"/>
  <c r="S561" i="9"/>
  <c r="J561" i="9"/>
  <c r="I561" i="9"/>
  <c r="H561" i="9"/>
  <c r="G561" i="9"/>
  <c r="F561" i="9"/>
  <c r="E561" i="9"/>
  <c r="D561" i="9"/>
  <c r="C561" i="9"/>
  <c r="B561" i="9"/>
  <c r="A561" i="9"/>
  <c r="BB560" i="9"/>
  <c r="AY560" i="9"/>
  <c r="AW560" i="9"/>
  <c r="BA560" i="9" s="1"/>
  <c r="AU560" i="9"/>
  <c r="AS560" i="9"/>
  <c r="AN560" i="9"/>
  <c r="AD560" i="9"/>
  <c r="AC560" i="9"/>
  <c r="AQ560" i="9" s="1"/>
  <c r="Y560" i="9"/>
  <c r="X560" i="9"/>
  <c r="W560" i="9"/>
  <c r="V560" i="9"/>
  <c r="U560" i="9"/>
  <c r="T560" i="9"/>
  <c r="S560" i="9"/>
  <c r="R560" i="9"/>
  <c r="J560" i="9"/>
  <c r="I560" i="9"/>
  <c r="AJ560" i="9" s="1"/>
  <c r="H560" i="9"/>
  <c r="G560" i="9"/>
  <c r="F560" i="9"/>
  <c r="E560" i="9"/>
  <c r="D560" i="9"/>
  <c r="C560" i="9"/>
  <c r="BC560" i="9" s="1"/>
  <c r="B560" i="9"/>
  <c r="A560" i="9"/>
  <c r="BB559" i="9"/>
  <c r="AY559" i="9"/>
  <c r="AW559" i="9"/>
  <c r="BA559" i="9" s="1"/>
  <c r="AU559" i="9"/>
  <c r="AS559" i="9"/>
  <c r="AN559" i="9"/>
  <c r="AD559" i="9"/>
  <c r="AC559" i="9"/>
  <c r="AQ559" i="9" s="1"/>
  <c r="Y559" i="9"/>
  <c r="X559" i="9"/>
  <c r="W559" i="9"/>
  <c r="V559" i="9"/>
  <c r="U559" i="9"/>
  <c r="T559" i="9"/>
  <c r="J561" i="13" s="1"/>
  <c r="S559" i="9"/>
  <c r="R559" i="9"/>
  <c r="J559" i="9"/>
  <c r="I559" i="9"/>
  <c r="AJ559" i="9" s="1"/>
  <c r="H559" i="9"/>
  <c r="G559" i="9"/>
  <c r="AH559" i="9" s="1"/>
  <c r="F559" i="9"/>
  <c r="E559" i="9"/>
  <c r="D559" i="9"/>
  <c r="C559" i="9"/>
  <c r="BC559" i="9" s="1"/>
  <c r="B559" i="9"/>
  <c r="A559" i="9"/>
  <c r="BB558" i="9"/>
  <c r="AY558" i="9"/>
  <c r="AW558" i="9"/>
  <c r="BA558" i="9" s="1"/>
  <c r="AU558" i="9"/>
  <c r="AS558" i="9"/>
  <c r="AN558" i="9"/>
  <c r="AD558" i="9"/>
  <c r="AC558" i="9"/>
  <c r="AQ558" i="9" s="1"/>
  <c r="Y558" i="9"/>
  <c r="X558" i="9"/>
  <c r="W558" i="9"/>
  <c r="V558" i="9"/>
  <c r="U558" i="9"/>
  <c r="T558" i="9"/>
  <c r="S558" i="9"/>
  <c r="R558" i="9"/>
  <c r="J558" i="9"/>
  <c r="AK558" i="9" s="1"/>
  <c r="I558" i="9"/>
  <c r="AJ558" i="9" s="1"/>
  <c r="H558" i="9"/>
  <c r="G558" i="9"/>
  <c r="AH558" i="9" s="1"/>
  <c r="F558" i="9"/>
  <c r="E558" i="9"/>
  <c r="D558" i="9"/>
  <c r="C558" i="9"/>
  <c r="BC558" i="9" s="1"/>
  <c r="B558" i="9"/>
  <c r="A558" i="9"/>
  <c r="AY557" i="9"/>
  <c r="AW557" i="9"/>
  <c r="BA557" i="9" s="1"/>
  <c r="AU557" i="9"/>
  <c r="AS557" i="9"/>
  <c r="AN557" i="9"/>
  <c r="Y557" i="9"/>
  <c r="X557" i="9"/>
  <c r="W557" i="9"/>
  <c r="V557" i="9"/>
  <c r="U557" i="9"/>
  <c r="T557" i="9"/>
  <c r="S557" i="9"/>
  <c r="J557" i="9"/>
  <c r="I557" i="9"/>
  <c r="H557" i="9"/>
  <c r="G557" i="9"/>
  <c r="F557" i="9"/>
  <c r="E557" i="9"/>
  <c r="D557" i="9"/>
  <c r="C557" i="9"/>
  <c r="B557" i="9"/>
  <c r="A557" i="9"/>
  <c r="BB556" i="9"/>
  <c r="AY556" i="9"/>
  <c r="AW556" i="9"/>
  <c r="BA556" i="9" s="1"/>
  <c r="AU556" i="9"/>
  <c r="AS556" i="9"/>
  <c r="AN556" i="9"/>
  <c r="AD556" i="9"/>
  <c r="AC556" i="9"/>
  <c r="AQ556" i="9" s="1"/>
  <c r="Y556" i="9"/>
  <c r="X556" i="9"/>
  <c r="W556" i="9"/>
  <c r="V556" i="9"/>
  <c r="U556" i="9"/>
  <c r="T556" i="9"/>
  <c r="S556" i="9"/>
  <c r="R556" i="9"/>
  <c r="J556" i="9"/>
  <c r="I556" i="9"/>
  <c r="AJ556" i="9" s="1"/>
  <c r="H556" i="9"/>
  <c r="G556" i="9"/>
  <c r="F556" i="9"/>
  <c r="E556" i="9"/>
  <c r="D556" i="9"/>
  <c r="AE556" i="9" s="1"/>
  <c r="C556" i="9"/>
  <c r="BC556" i="9" s="1"/>
  <c r="B556" i="9"/>
  <c r="A556" i="9"/>
  <c r="AY555" i="9"/>
  <c r="AW555" i="9"/>
  <c r="BA555" i="9" s="1"/>
  <c r="AU555" i="9"/>
  <c r="AS555" i="9"/>
  <c r="AN555" i="9"/>
  <c r="Y555" i="9"/>
  <c r="X555" i="9"/>
  <c r="W555" i="9"/>
  <c r="V555" i="9"/>
  <c r="U555" i="9"/>
  <c r="T555" i="9"/>
  <c r="J557" i="13" s="1"/>
  <c r="S555" i="9"/>
  <c r="J555" i="9"/>
  <c r="I555" i="9"/>
  <c r="H555" i="9"/>
  <c r="G555" i="9"/>
  <c r="F555" i="9"/>
  <c r="E555" i="9"/>
  <c r="D555" i="9"/>
  <c r="C555" i="9"/>
  <c r="B555" i="9"/>
  <c r="A555" i="9"/>
  <c r="AY554" i="9"/>
  <c r="AW554" i="9"/>
  <c r="BA554" i="9" s="1"/>
  <c r="AU554" i="9"/>
  <c r="AS554" i="9"/>
  <c r="AN554" i="9"/>
  <c r="AD554" i="9"/>
  <c r="AC554" i="9"/>
  <c r="AQ554" i="9" s="1"/>
  <c r="Y554" i="9"/>
  <c r="X554" i="9"/>
  <c r="W554" i="9"/>
  <c r="V554" i="9"/>
  <c r="U554" i="9"/>
  <c r="T554" i="9"/>
  <c r="J556" i="13" s="1"/>
  <c r="S554" i="9"/>
  <c r="R554" i="9"/>
  <c r="J554" i="9"/>
  <c r="I554" i="9"/>
  <c r="H554" i="9"/>
  <c r="G554" i="9"/>
  <c r="AH554" i="9" s="1"/>
  <c r="F554" i="9"/>
  <c r="E554" i="9"/>
  <c r="D554" i="9"/>
  <c r="C554" i="9"/>
  <c r="BC554" i="9" s="1"/>
  <c r="B554" i="9"/>
  <c r="A554" i="9"/>
  <c r="AY553" i="9"/>
  <c r="AW553" i="9"/>
  <c r="BA553" i="9" s="1"/>
  <c r="AU553" i="9"/>
  <c r="AS553" i="9"/>
  <c r="AN553" i="9"/>
  <c r="AD553" i="9"/>
  <c r="Y553" i="9"/>
  <c r="X553" i="9"/>
  <c r="W553" i="9"/>
  <c r="V553" i="9"/>
  <c r="U553" i="9"/>
  <c r="T553" i="9"/>
  <c r="S553" i="9"/>
  <c r="R553" i="9"/>
  <c r="J553" i="9"/>
  <c r="AK553" i="9" s="1"/>
  <c r="I553" i="9"/>
  <c r="H553" i="9"/>
  <c r="AI553" i="9" s="1"/>
  <c r="G553" i="9"/>
  <c r="AH553" i="9" s="1"/>
  <c r="F553" i="9"/>
  <c r="AG553" i="9" s="1"/>
  <c r="E553" i="9"/>
  <c r="D553" i="9"/>
  <c r="AE553" i="9" s="1"/>
  <c r="C553" i="9"/>
  <c r="BC553" i="9" s="1"/>
  <c r="B553" i="9"/>
  <c r="A553" i="9"/>
  <c r="AY552" i="9"/>
  <c r="AW552" i="9"/>
  <c r="BA552" i="9" s="1"/>
  <c r="AU552" i="9"/>
  <c r="AS552" i="9"/>
  <c r="AN552" i="9"/>
  <c r="Y552" i="9"/>
  <c r="X552" i="9"/>
  <c r="W552" i="9"/>
  <c r="V552" i="9"/>
  <c r="U552" i="9"/>
  <c r="T552" i="9"/>
  <c r="J554" i="13" s="1"/>
  <c r="S552" i="9"/>
  <c r="J552" i="9"/>
  <c r="I552" i="9"/>
  <c r="H552" i="9"/>
  <c r="G552" i="9"/>
  <c r="F552" i="9"/>
  <c r="E552" i="9"/>
  <c r="D552" i="9"/>
  <c r="C552" i="9"/>
  <c r="B552" i="9"/>
  <c r="A552" i="9"/>
  <c r="AY551" i="9"/>
  <c r="AW551" i="9"/>
  <c r="BA551" i="9" s="1"/>
  <c r="AU551" i="9"/>
  <c r="AS551" i="9"/>
  <c r="AN551" i="9"/>
  <c r="AD551" i="9"/>
  <c r="AC551" i="9"/>
  <c r="AQ551" i="9" s="1"/>
  <c r="Y551" i="9"/>
  <c r="X551" i="9"/>
  <c r="W551" i="9"/>
  <c r="V551" i="9"/>
  <c r="U551" i="9"/>
  <c r="T551" i="9"/>
  <c r="S551" i="9"/>
  <c r="R551" i="9"/>
  <c r="J551" i="9"/>
  <c r="I551" i="9"/>
  <c r="H551" i="9"/>
  <c r="G551" i="9"/>
  <c r="AH551" i="9" s="1"/>
  <c r="F551" i="9"/>
  <c r="E551" i="9"/>
  <c r="D551" i="9"/>
  <c r="C551" i="9"/>
  <c r="BC551" i="9" s="1"/>
  <c r="B551" i="9"/>
  <c r="A551" i="9"/>
  <c r="AY550" i="9"/>
  <c r="AW550" i="9"/>
  <c r="BA550" i="9" s="1"/>
  <c r="AU550" i="9"/>
  <c r="AS550" i="9"/>
  <c r="AN550" i="9"/>
  <c r="AD550" i="9"/>
  <c r="Y550" i="9"/>
  <c r="X550" i="9"/>
  <c r="W550" i="9"/>
  <c r="V550" i="9"/>
  <c r="U550" i="9"/>
  <c r="T550" i="9"/>
  <c r="S550" i="9"/>
  <c r="R550" i="9"/>
  <c r="J550" i="9"/>
  <c r="AK550" i="9" s="1"/>
  <c r="I550" i="9"/>
  <c r="H550" i="9"/>
  <c r="G550" i="9"/>
  <c r="F550" i="9"/>
  <c r="E550" i="9"/>
  <c r="D550" i="9"/>
  <c r="C550" i="9"/>
  <c r="BC550" i="9" s="1"/>
  <c r="B550" i="9"/>
  <c r="A550" i="9"/>
  <c r="AY549" i="9"/>
  <c r="AW549" i="9"/>
  <c r="BA549" i="9" s="1"/>
  <c r="AU549" i="9"/>
  <c r="AS549" i="9"/>
  <c r="AN549" i="9"/>
  <c r="AD549" i="9"/>
  <c r="Y549" i="9"/>
  <c r="X549" i="9"/>
  <c r="W549" i="9"/>
  <c r="V549" i="9"/>
  <c r="U549" i="9"/>
  <c r="T549" i="9"/>
  <c r="J551" i="13" s="1"/>
  <c r="S549" i="9"/>
  <c r="R549" i="9"/>
  <c r="J549" i="9"/>
  <c r="AK549" i="9" s="1"/>
  <c r="I549" i="9"/>
  <c r="H549" i="9"/>
  <c r="G549" i="9"/>
  <c r="AH549" i="9" s="1"/>
  <c r="F549" i="9"/>
  <c r="E549" i="9"/>
  <c r="D549" i="9"/>
  <c r="AE549" i="9" s="1"/>
  <c r="C549" i="9"/>
  <c r="BC549" i="9" s="1"/>
  <c r="B549" i="9"/>
  <c r="A549" i="9"/>
  <c r="AY548" i="9"/>
  <c r="AW548" i="9"/>
  <c r="BA548" i="9" s="1"/>
  <c r="AU548" i="9"/>
  <c r="AS548" i="9"/>
  <c r="AN548" i="9"/>
  <c r="Y548" i="9"/>
  <c r="X548" i="9"/>
  <c r="W548" i="9"/>
  <c r="V548" i="9"/>
  <c r="U548" i="9"/>
  <c r="T548" i="9"/>
  <c r="S548" i="9"/>
  <c r="R548" i="9"/>
  <c r="J548" i="9"/>
  <c r="AK548" i="9" s="1"/>
  <c r="I548" i="9"/>
  <c r="H548" i="9"/>
  <c r="G548" i="9"/>
  <c r="AH548" i="9" s="1"/>
  <c r="F548" i="9"/>
  <c r="AG548" i="9" s="1"/>
  <c r="E548" i="9"/>
  <c r="D548" i="9"/>
  <c r="C548" i="9"/>
  <c r="BC548" i="9" s="1"/>
  <c r="B548" i="9"/>
  <c r="A548" i="9"/>
  <c r="AY547" i="9"/>
  <c r="AW547" i="9"/>
  <c r="BA547" i="9" s="1"/>
  <c r="AU547" i="9"/>
  <c r="AS547" i="9"/>
  <c r="AN547" i="9"/>
  <c r="AC547" i="9"/>
  <c r="AQ547" i="9" s="1"/>
  <c r="Y547" i="9"/>
  <c r="X547" i="9"/>
  <c r="W547" i="9"/>
  <c r="V547" i="9"/>
  <c r="U547" i="9"/>
  <c r="T547" i="9"/>
  <c r="S547" i="9"/>
  <c r="R547" i="9"/>
  <c r="J547" i="9"/>
  <c r="I547" i="9"/>
  <c r="H547" i="9"/>
  <c r="G547" i="9"/>
  <c r="AH547" i="9" s="1"/>
  <c r="F547" i="9"/>
  <c r="AG547" i="9" s="1"/>
  <c r="E547" i="9"/>
  <c r="D547" i="9"/>
  <c r="C547" i="9"/>
  <c r="BC547" i="9" s="1"/>
  <c r="B547" i="9"/>
  <c r="A547" i="9"/>
  <c r="AY546" i="9"/>
  <c r="AW546" i="9"/>
  <c r="BA546" i="9" s="1"/>
  <c r="AU546" i="9"/>
  <c r="AS546" i="9"/>
  <c r="AN546" i="9"/>
  <c r="AC546" i="9"/>
  <c r="AQ546" i="9" s="1"/>
  <c r="Y546" i="9"/>
  <c r="X546" i="9"/>
  <c r="W546" i="9"/>
  <c r="V546" i="9"/>
  <c r="U546" i="9"/>
  <c r="T546" i="9"/>
  <c r="S546" i="9"/>
  <c r="R546" i="9"/>
  <c r="J546" i="9"/>
  <c r="AK546" i="9" s="1"/>
  <c r="I546" i="9"/>
  <c r="H546" i="9"/>
  <c r="G546" i="9"/>
  <c r="AH546" i="9" s="1"/>
  <c r="F546" i="9"/>
  <c r="E546" i="9"/>
  <c r="D546" i="9"/>
  <c r="C546" i="9"/>
  <c r="B546" i="9"/>
  <c r="A546" i="9"/>
  <c r="AY545" i="9"/>
  <c r="AW545" i="9"/>
  <c r="BA545" i="9" s="1"/>
  <c r="AU545" i="9"/>
  <c r="AS545" i="9"/>
  <c r="AN545" i="9"/>
  <c r="Y545" i="9"/>
  <c r="X545" i="9"/>
  <c r="W545" i="9"/>
  <c r="V545" i="9"/>
  <c r="U545" i="9"/>
  <c r="T545" i="9"/>
  <c r="S545" i="9"/>
  <c r="J545" i="9"/>
  <c r="I545" i="9"/>
  <c r="H545" i="9"/>
  <c r="G545" i="9"/>
  <c r="F545" i="9"/>
  <c r="E545" i="9"/>
  <c r="D545" i="9"/>
  <c r="C545" i="9"/>
  <c r="B545" i="9"/>
  <c r="A545" i="9"/>
  <c r="AY544" i="9"/>
  <c r="AW544" i="9"/>
  <c r="BA544" i="9" s="1"/>
  <c r="AU544" i="9"/>
  <c r="AS544" i="9"/>
  <c r="AN544" i="9"/>
  <c r="AC544" i="9"/>
  <c r="AQ544" i="9" s="1"/>
  <c r="Y544" i="9"/>
  <c r="X544" i="9"/>
  <c r="W544" i="9"/>
  <c r="V544" i="9"/>
  <c r="U544" i="9"/>
  <c r="T544" i="9"/>
  <c r="S544" i="9"/>
  <c r="R544" i="9"/>
  <c r="J544" i="9"/>
  <c r="AK544" i="9" s="1"/>
  <c r="I544" i="9"/>
  <c r="H544" i="9"/>
  <c r="G544" i="9"/>
  <c r="AH544" i="9" s="1"/>
  <c r="F544" i="9"/>
  <c r="E544" i="9"/>
  <c r="D544" i="9"/>
  <c r="C544" i="9"/>
  <c r="B544" i="9"/>
  <c r="A544" i="9"/>
  <c r="AY543" i="9"/>
  <c r="AW543" i="9"/>
  <c r="BA543" i="9" s="1"/>
  <c r="AU543" i="9"/>
  <c r="AS543" i="9"/>
  <c r="AN543" i="9"/>
  <c r="AC543" i="9"/>
  <c r="AQ543" i="9" s="1"/>
  <c r="Y543" i="9"/>
  <c r="X543" i="9"/>
  <c r="W543" i="9"/>
  <c r="V543" i="9"/>
  <c r="U543" i="9"/>
  <c r="T543" i="9"/>
  <c r="S543" i="9"/>
  <c r="R543" i="9"/>
  <c r="J543" i="9"/>
  <c r="AK543" i="9" s="1"/>
  <c r="I543" i="9"/>
  <c r="H543" i="9"/>
  <c r="G543" i="9"/>
  <c r="AH543" i="9" s="1"/>
  <c r="F543" i="9"/>
  <c r="E543" i="9"/>
  <c r="D543" i="9"/>
  <c r="C543" i="9"/>
  <c r="B543" i="9"/>
  <c r="A543" i="9"/>
  <c r="AY542" i="9"/>
  <c r="AW542" i="9"/>
  <c r="BA542" i="9" s="1"/>
  <c r="AU542" i="9"/>
  <c r="AS542" i="9"/>
  <c r="AN542" i="9"/>
  <c r="AC542" i="9"/>
  <c r="AQ542" i="9" s="1"/>
  <c r="Y542" i="9"/>
  <c r="X542" i="9"/>
  <c r="W542" i="9"/>
  <c r="V542" i="9"/>
  <c r="U542" i="9"/>
  <c r="T542" i="9"/>
  <c r="S542" i="9"/>
  <c r="R542" i="9"/>
  <c r="J542" i="9"/>
  <c r="AK542" i="9" s="1"/>
  <c r="I542" i="9"/>
  <c r="H542" i="9"/>
  <c r="AI542" i="9" s="1"/>
  <c r="G542" i="9"/>
  <c r="AH542" i="9" s="1"/>
  <c r="F542" i="9"/>
  <c r="E542" i="9"/>
  <c r="D542" i="9"/>
  <c r="AE542" i="9" s="1"/>
  <c r="C542" i="9"/>
  <c r="B542" i="9"/>
  <c r="A542" i="9"/>
  <c r="AY541" i="9"/>
  <c r="AW541" i="9"/>
  <c r="BA541" i="9" s="1"/>
  <c r="AU541" i="9"/>
  <c r="AS541" i="9"/>
  <c r="AN541" i="9"/>
  <c r="Y541" i="9"/>
  <c r="X541" i="9"/>
  <c r="W541" i="9"/>
  <c r="V541" i="9"/>
  <c r="U541" i="9"/>
  <c r="T541" i="9"/>
  <c r="J543" i="13" s="1"/>
  <c r="S541" i="9"/>
  <c r="J541" i="9"/>
  <c r="I541" i="9"/>
  <c r="H541" i="9"/>
  <c r="G541" i="9"/>
  <c r="F541" i="9"/>
  <c r="E541" i="9"/>
  <c r="D541" i="9"/>
  <c r="C541" i="9"/>
  <c r="B541" i="9"/>
  <c r="A541" i="9"/>
  <c r="AY540" i="9"/>
  <c r="AW540" i="9"/>
  <c r="BA540" i="9" s="1"/>
  <c r="AU540" i="9"/>
  <c r="AS540" i="9"/>
  <c r="AN540" i="9"/>
  <c r="AC540" i="9"/>
  <c r="AQ540" i="9" s="1"/>
  <c r="Y540" i="9"/>
  <c r="X540" i="9"/>
  <c r="W540" i="9"/>
  <c r="V540" i="9"/>
  <c r="U540" i="9"/>
  <c r="T540" i="9"/>
  <c r="S540" i="9"/>
  <c r="R540" i="9"/>
  <c r="J540" i="9"/>
  <c r="I540" i="9"/>
  <c r="H540" i="9"/>
  <c r="G540" i="9"/>
  <c r="AH540" i="9" s="1"/>
  <c r="F540" i="9"/>
  <c r="AG540" i="9" s="1"/>
  <c r="E540" i="9"/>
  <c r="D540" i="9"/>
  <c r="C540" i="9"/>
  <c r="B540" i="9"/>
  <c r="A540" i="9"/>
  <c r="AY539" i="9"/>
  <c r="AW539" i="9"/>
  <c r="BA539" i="9" s="1"/>
  <c r="AU539" i="9"/>
  <c r="AS539" i="9"/>
  <c r="AN539" i="9"/>
  <c r="Y539" i="9"/>
  <c r="X539" i="9"/>
  <c r="W539" i="9"/>
  <c r="V539" i="9"/>
  <c r="U539" i="9"/>
  <c r="T539" i="9"/>
  <c r="S539" i="9"/>
  <c r="J539" i="9"/>
  <c r="I539" i="9"/>
  <c r="H539" i="9"/>
  <c r="G539" i="9"/>
  <c r="F539" i="9"/>
  <c r="E539" i="9"/>
  <c r="D539" i="9"/>
  <c r="C539" i="9"/>
  <c r="B539" i="9"/>
  <c r="A539" i="9"/>
  <c r="BB538" i="9"/>
  <c r="AY538" i="9"/>
  <c r="AW538" i="9"/>
  <c r="BA538" i="9" s="1"/>
  <c r="AU538" i="9"/>
  <c r="AS538" i="9"/>
  <c r="AQ538" i="9"/>
  <c r="AN538" i="9"/>
  <c r="AC538" i="9"/>
  <c r="Y538" i="9"/>
  <c r="X538" i="9"/>
  <c r="W538" i="9"/>
  <c r="V538" i="9"/>
  <c r="U538" i="9"/>
  <c r="T538" i="9"/>
  <c r="S538" i="9"/>
  <c r="R538" i="9"/>
  <c r="AD538" i="9" s="1"/>
  <c r="J538" i="9"/>
  <c r="AK538" i="9" s="1"/>
  <c r="I538" i="9"/>
  <c r="H538" i="9"/>
  <c r="AI538" i="9" s="1"/>
  <c r="G538" i="9"/>
  <c r="F538" i="9"/>
  <c r="E538" i="9"/>
  <c r="D538" i="9"/>
  <c r="C538" i="9"/>
  <c r="BC538" i="9" s="1"/>
  <c r="B538" i="9"/>
  <c r="A538" i="9"/>
  <c r="AY537" i="9"/>
  <c r="AW537" i="9"/>
  <c r="BA537" i="9" s="1"/>
  <c r="AU537" i="9"/>
  <c r="AS537" i="9"/>
  <c r="AN537" i="9"/>
  <c r="Y537" i="9"/>
  <c r="X537" i="9"/>
  <c r="W537" i="9"/>
  <c r="V537" i="9"/>
  <c r="U537" i="9"/>
  <c r="T537" i="9"/>
  <c r="S537" i="9"/>
  <c r="R537" i="9"/>
  <c r="AD537" i="9" s="1"/>
  <c r="J537" i="9"/>
  <c r="I537" i="9"/>
  <c r="H537" i="9"/>
  <c r="G537" i="9"/>
  <c r="F537" i="9"/>
  <c r="E537" i="9"/>
  <c r="D537" i="9"/>
  <c r="C537" i="9"/>
  <c r="BC537" i="9" s="1"/>
  <c r="B537" i="9"/>
  <c r="A537" i="9"/>
  <c r="AY536" i="9"/>
  <c r="AW536" i="9"/>
  <c r="BA536" i="9" s="1"/>
  <c r="AU536" i="9"/>
  <c r="AS536" i="9"/>
  <c r="AN536" i="9"/>
  <c r="Y536" i="9"/>
  <c r="X536" i="9"/>
  <c r="W536" i="9"/>
  <c r="V536" i="9"/>
  <c r="U536" i="9"/>
  <c r="T536" i="9"/>
  <c r="S536" i="9"/>
  <c r="J536" i="9"/>
  <c r="I536" i="9"/>
  <c r="H536" i="9"/>
  <c r="G536" i="9"/>
  <c r="F536" i="9"/>
  <c r="E536" i="9"/>
  <c r="D536" i="9"/>
  <c r="C536" i="9"/>
  <c r="B536" i="9"/>
  <c r="A536" i="9"/>
  <c r="BB535" i="9"/>
  <c r="AY535" i="9"/>
  <c r="AW535" i="9"/>
  <c r="BA535" i="9" s="1"/>
  <c r="AU535" i="9"/>
  <c r="AS535" i="9"/>
  <c r="AQ535" i="9"/>
  <c r="AN535" i="9"/>
  <c r="AC535" i="9"/>
  <c r="Y535" i="9"/>
  <c r="X535" i="9"/>
  <c r="W535" i="9"/>
  <c r="V535" i="9"/>
  <c r="U535" i="9"/>
  <c r="T535" i="9"/>
  <c r="S535" i="9"/>
  <c r="R535" i="9"/>
  <c r="AD535" i="9" s="1"/>
  <c r="J535" i="9"/>
  <c r="AK535" i="9" s="1"/>
  <c r="I535" i="9"/>
  <c r="H535" i="9"/>
  <c r="AI535" i="9" s="1"/>
  <c r="G535" i="9"/>
  <c r="F535" i="9"/>
  <c r="E535" i="9"/>
  <c r="D535" i="9"/>
  <c r="C535" i="9"/>
  <c r="BC535" i="9" s="1"/>
  <c r="B535" i="9"/>
  <c r="A535" i="9"/>
  <c r="AY534" i="9"/>
  <c r="AW534" i="9"/>
  <c r="BA534" i="9" s="1"/>
  <c r="AU534" i="9"/>
  <c r="AS534" i="9"/>
  <c r="AN534" i="9"/>
  <c r="Y534" i="9"/>
  <c r="X534" i="9"/>
  <c r="W534" i="9"/>
  <c r="V534" i="9"/>
  <c r="U534" i="9"/>
  <c r="T534" i="9"/>
  <c r="S534" i="9"/>
  <c r="R534" i="9"/>
  <c r="AD534" i="9" s="1"/>
  <c r="J534" i="9"/>
  <c r="I534" i="9"/>
  <c r="H534" i="9"/>
  <c r="G534" i="9"/>
  <c r="F534" i="9"/>
  <c r="E534" i="9"/>
  <c r="D534" i="9"/>
  <c r="C534" i="9"/>
  <c r="BC534" i="9" s="1"/>
  <c r="B534" i="9"/>
  <c r="A534" i="9"/>
  <c r="AY533" i="9"/>
  <c r="AW533" i="9"/>
  <c r="BA533" i="9" s="1"/>
  <c r="AU533" i="9"/>
  <c r="AS533" i="9"/>
  <c r="AN533" i="9"/>
  <c r="Y533" i="9"/>
  <c r="X533" i="9"/>
  <c r="W533" i="9"/>
  <c r="V533" i="9"/>
  <c r="U533" i="9"/>
  <c r="T533" i="9"/>
  <c r="S533" i="9"/>
  <c r="R533" i="9"/>
  <c r="AD533" i="9" s="1"/>
  <c r="J533" i="9"/>
  <c r="AK533" i="9" s="1"/>
  <c r="I533" i="9"/>
  <c r="H533" i="9"/>
  <c r="G533" i="9"/>
  <c r="F533" i="9"/>
  <c r="E533" i="9"/>
  <c r="D533" i="9"/>
  <c r="C533" i="9"/>
  <c r="BC533" i="9" s="1"/>
  <c r="B533" i="9"/>
  <c r="A533" i="9"/>
  <c r="AY532" i="9"/>
  <c r="AW532" i="9"/>
  <c r="BA532" i="9" s="1"/>
  <c r="AU532" i="9"/>
  <c r="AS532" i="9"/>
  <c r="AN532" i="9"/>
  <c r="Y532" i="9"/>
  <c r="X532" i="9"/>
  <c r="W532" i="9"/>
  <c r="V532" i="9"/>
  <c r="U532" i="9"/>
  <c r="T532" i="9"/>
  <c r="S532" i="9"/>
  <c r="J532" i="9"/>
  <c r="I532" i="9"/>
  <c r="H532" i="9"/>
  <c r="G532" i="9"/>
  <c r="F532" i="9"/>
  <c r="E532" i="9"/>
  <c r="D532" i="9"/>
  <c r="C532" i="9"/>
  <c r="B532" i="9"/>
  <c r="A532" i="9"/>
  <c r="AY531" i="9"/>
  <c r="AW531" i="9"/>
  <c r="BA531" i="9" s="1"/>
  <c r="AU531" i="9"/>
  <c r="AS531" i="9"/>
  <c r="AN531" i="9"/>
  <c r="Y531" i="9"/>
  <c r="X531" i="9"/>
  <c r="W531" i="9"/>
  <c r="V531" i="9"/>
  <c r="U531" i="9"/>
  <c r="T531" i="9"/>
  <c r="S531" i="9"/>
  <c r="R531" i="9"/>
  <c r="AD531" i="9" s="1"/>
  <c r="J531" i="9"/>
  <c r="I531" i="9"/>
  <c r="H531" i="9"/>
  <c r="G531" i="9"/>
  <c r="F531" i="9"/>
  <c r="E531" i="9"/>
  <c r="D531" i="9"/>
  <c r="C531" i="9"/>
  <c r="BC531" i="9" s="1"/>
  <c r="B531" i="9"/>
  <c r="A531" i="9"/>
  <c r="BB530" i="9"/>
  <c r="AY530" i="9"/>
  <c r="AW530" i="9"/>
  <c r="BA530" i="9" s="1"/>
  <c r="AU530" i="9"/>
  <c r="AS530" i="9"/>
  <c r="AQ530" i="9"/>
  <c r="AN530" i="9"/>
  <c r="AC530" i="9"/>
  <c r="Y530" i="9"/>
  <c r="X530" i="9"/>
  <c r="W530" i="9"/>
  <c r="V530" i="9"/>
  <c r="U530" i="9"/>
  <c r="T530" i="9"/>
  <c r="S530" i="9"/>
  <c r="R530" i="9"/>
  <c r="AD530" i="9" s="1"/>
  <c r="J530" i="9"/>
  <c r="I530" i="9"/>
  <c r="H530" i="9"/>
  <c r="G530" i="9"/>
  <c r="F530" i="9"/>
  <c r="E530" i="9"/>
  <c r="D530" i="9"/>
  <c r="C530" i="9"/>
  <c r="BC530" i="9" s="1"/>
  <c r="B530" i="9"/>
  <c r="A530" i="9"/>
  <c r="BB529" i="9"/>
  <c r="AY529" i="9"/>
  <c r="AW529" i="9"/>
  <c r="BA529" i="9" s="1"/>
  <c r="AU529" i="9"/>
  <c r="AS529" i="9"/>
  <c r="AQ529" i="9"/>
  <c r="AN529" i="9"/>
  <c r="AC529" i="9"/>
  <c r="Y529" i="9"/>
  <c r="X529" i="9"/>
  <c r="W529" i="9"/>
  <c r="V529" i="9"/>
  <c r="U529" i="9"/>
  <c r="T529" i="9"/>
  <c r="S529" i="9"/>
  <c r="R529" i="9"/>
  <c r="AD529" i="9" s="1"/>
  <c r="J529" i="9"/>
  <c r="I529" i="9"/>
  <c r="H529" i="9"/>
  <c r="G529" i="9"/>
  <c r="F529" i="9"/>
  <c r="AG529" i="9" s="1"/>
  <c r="E529" i="9"/>
  <c r="D529" i="9"/>
  <c r="C529" i="9"/>
  <c r="BC529" i="9" s="1"/>
  <c r="B529" i="9"/>
  <c r="A529" i="9"/>
  <c r="AY528" i="9"/>
  <c r="AW528" i="9"/>
  <c r="BA528" i="9" s="1"/>
  <c r="AU528" i="9"/>
  <c r="AS528" i="9"/>
  <c r="AN528" i="9"/>
  <c r="Y528" i="9"/>
  <c r="X528" i="9"/>
  <c r="W528" i="9"/>
  <c r="V528" i="9"/>
  <c r="U528" i="9"/>
  <c r="T528" i="9"/>
  <c r="J530" i="13" s="1"/>
  <c r="S528" i="9"/>
  <c r="J528" i="9"/>
  <c r="I528" i="9"/>
  <c r="H528" i="9"/>
  <c r="G528" i="9"/>
  <c r="F528" i="9"/>
  <c r="E528" i="9"/>
  <c r="D528" i="9"/>
  <c r="C528" i="9"/>
  <c r="B528" i="9"/>
  <c r="A528" i="9"/>
  <c r="AY527" i="9"/>
  <c r="AW527" i="9"/>
  <c r="BA527" i="9" s="1"/>
  <c r="AU527" i="9"/>
  <c r="AS527" i="9"/>
  <c r="AN527" i="9"/>
  <c r="Y527" i="9"/>
  <c r="X527" i="9"/>
  <c r="W527" i="9"/>
  <c r="V527" i="9"/>
  <c r="U527" i="9"/>
  <c r="T527" i="9"/>
  <c r="S527" i="9"/>
  <c r="J527" i="9"/>
  <c r="I527" i="9"/>
  <c r="H527" i="9"/>
  <c r="G527" i="9"/>
  <c r="F527" i="9"/>
  <c r="E527" i="9"/>
  <c r="D527" i="9"/>
  <c r="C527" i="9"/>
  <c r="B527" i="9"/>
  <c r="A527" i="9"/>
  <c r="BB526" i="9"/>
  <c r="AY526" i="9"/>
  <c r="AW526" i="9"/>
  <c r="BA526" i="9" s="1"/>
  <c r="AU526" i="9"/>
  <c r="AS526" i="9"/>
  <c r="AQ526" i="9"/>
  <c r="AN526" i="9"/>
  <c r="AC526" i="9"/>
  <c r="Y526" i="9"/>
  <c r="X526" i="9"/>
  <c r="W526" i="9"/>
  <c r="V526" i="9"/>
  <c r="U526" i="9"/>
  <c r="T526" i="9"/>
  <c r="S526" i="9"/>
  <c r="R526" i="9"/>
  <c r="AD526" i="9" s="1"/>
  <c r="J526" i="9"/>
  <c r="I526" i="9"/>
  <c r="H526" i="9"/>
  <c r="G526" i="9"/>
  <c r="F526" i="9"/>
  <c r="AG526" i="9" s="1"/>
  <c r="E526" i="9"/>
  <c r="D526" i="9"/>
  <c r="C526" i="9"/>
  <c r="BC526" i="9" s="1"/>
  <c r="B526" i="9"/>
  <c r="A526" i="9"/>
  <c r="AY525" i="9"/>
  <c r="AW525" i="9"/>
  <c r="BA525" i="9" s="1"/>
  <c r="AU525" i="9"/>
  <c r="AS525" i="9"/>
  <c r="AN525" i="9"/>
  <c r="Y525" i="9"/>
  <c r="X525" i="9"/>
  <c r="W525" i="9"/>
  <c r="V525" i="9"/>
  <c r="U525" i="9"/>
  <c r="T525" i="9"/>
  <c r="S525" i="9"/>
  <c r="J525" i="9"/>
  <c r="I525" i="9"/>
  <c r="H525" i="9"/>
  <c r="G525" i="9"/>
  <c r="F525" i="9"/>
  <c r="E525" i="9"/>
  <c r="D525" i="9"/>
  <c r="C525" i="9"/>
  <c r="B525" i="9"/>
  <c r="A525" i="9"/>
  <c r="AY524" i="9"/>
  <c r="AW524" i="9"/>
  <c r="BA524" i="9" s="1"/>
  <c r="AU524" i="9"/>
  <c r="AS524" i="9"/>
  <c r="AN524" i="9"/>
  <c r="Y524" i="9"/>
  <c r="X524" i="9"/>
  <c r="W524" i="9"/>
  <c r="V524" i="9"/>
  <c r="U524" i="9"/>
  <c r="T524" i="9"/>
  <c r="S524" i="9"/>
  <c r="R524" i="9"/>
  <c r="AD524" i="9" s="1"/>
  <c r="J524" i="9"/>
  <c r="AK524" i="9" s="1"/>
  <c r="I524" i="9"/>
  <c r="H524" i="9"/>
  <c r="AI524" i="9" s="1"/>
  <c r="G524" i="9"/>
  <c r="F524" i="9"/>
  <c r="E524" i="9"/>
  <c r="D524" i="9"/>
  <c r="C524" i="9"/>
  <c r="BC524" i="9" s="1"/>
  <c r="B524" i="9"/>
  <c r="A524" i="9"/>
  <c r="BB523" i="9"/>
  <c r="AY523" i="9"/>
  <c r="AW523" i="9"/>
  <c r="BA523" i="9" s="1"/>
  <c r="AU523" i="9"/>
  <c r="AS523" i="9"/>
  <c r="AQ523" i="9"/>
  <c r="AN523" i="9"/>
  <c r="AC523" i="9"/>
  <c r="Y523" i="9"/>
  <c r="X523" i="9"/>
  <c r="W523" i="9"/>
  <c r="V523" i="9"/>
  <c r="U523" i="9"/>
  <c r="T523" i="9"/>
  <c r="S523" i="9"/>
  <c r="R523" i="9"/>
  <c r="AD523" i="9" s="1"/>
  <c r="J523" i="9"/>
  <c r="AK523" i="9" s="1"/>
  <c r="I523" i="9"/>
  <c r="H523" i="9"/>
  <c r="G523" i="9"/>
  <c r="F523" i="9"/>
  <c r="E523" i="9"/>
  <c r="D523" i="9"/>
  <c r="C523" i="9"/>
  <c r="BC523" i="9" s="1"/>
  <c r="B523" i="9"/>
  <c r="A523" i="9"/>
  <c r="BB522" i="9"/>
  <c r="AY522" i="9"/>
  <c r="AW522" i="9"/>
  <c r="BA522" i="9" s="1"/>
  <c r="AU522" i="9"/>
  <c r="AS522" i="9"/>
  <c r="AQ522" i="9"/>
  <c r="AN522" i="9"/>
  <c r="AC522" i="9"/>
  <c r="Y522" i="9"/>
  <c r="X522" i="9"/>
  <c r="W522" i="9"/>
  <c r="V522" i="9"/>
  <c r="U522" i="9"/>
  <c r="T522" i="9"/>
  <c r="S522" i="9"/>
  <c r="R522" i="9"/>
  <c r="AD522" i="9" s="1"/>
  <c r="J522" i="9"/>
  <c r="AK522" i="9" s="1"/>
  <c r="I522" i="9"/>
  <c r="H522" i="9"/>
  <c r="G522" i="9"/>
  <c r="F522" i="9"/>
  <c r="E522" i="9"/>
  <c r="D522" i="9"/>
  <c r="C522" i="9"/>
  <c r="BC522" i="9" s="1"/>
  <c r="B522" i="9"/>
  <c r="A522" i="9"/>
  <c r="AY521" i="9"/>
  <c r="AW521" i="9"/>
  <c r="BA521" i="9" s="1"/>
  <c r="AU521" i="9"/>
  <c r="AS521" i="9"/>
  <c r="AN521" i="9"/>
  <c r="Y521" i="9"/>
  <c r="X521" i="9"/>
  <c r="W521" i="9"/>
  <c r="V521" i="9"/>
  <c r="U521" i="9"/>
  <c r="T521" i="9"/>
  <c r="S521" i="9"/>
  <c r="R521" i="9"/>
  <c r="AD521" i="9" s="1"/>
  <c r="J521" i="9"/>
  <c r="I521" i="9"/>
  <c r="H521" i="9"/>
  <c r="G521" i="9"/>
  <c r="F521" i="9"/>
  <c r="E521" i="9"/>
  <c r="D521" i="9"/>
  <c r="C521" i="9"/>
  <c r="BC521" i="9" s="1"/>
  <c r="B521" i="9"/>
  <c r="A521" i="9"/>
  <c r="BB520" i="9"/>
  <c r="AY520" i="9"/>
  <c r="AW520" i="9"/>
  <c r="BA520" i="9" s="1"/>
  <c r="AU520" i="9"/>
  <c r="AS520" i="9"/>
  <c r="AQ520" i="9"/>
  <c r="AN520" i="9"/>
  <c r="AC520" i="9"/>
  <c r="Y520" i="9"/>
  <c r="X520" i="9"/>
  <c r="W520" i="9"/>
  <c r="V520" i="9"/>
  <c r="U520" i="9"/>
  <c r="T520" i="9"/>
  <c r="S520" i="9"/>
  <c r="R520" i="9"/>
  <c r="J520" i="9"/>
  <c r="AK520" i="9" s="1"/>
  <c r="I520" i="9"/>
  <c r="H520" i="9"/>
  <c r="G520" i="9"/>
  <c r="AH520" i="9" s="1"/>
  <c r="F520" i="9"/>
  <c r="AG520" i="9" s="1"/>
  <c r="E520" i="9"/>
  <c r="D520" i="9"/>
  <c r="C520" i="9"/>
  <c r="BC520" i="9" s="1"/>
  <c r="B520" i="9"/>
  <c r="A520" i="9"/>
  <c r="AY519" i="9"/>
  <c r="AW519" i="9"/>
  <c r="BA519" i="9" s="1"/>
  <c r="AU519" i="9"/>
  <c r="AS519" i="9"/>
  <c r="AN519" i="9"/>
  <c r="Y519" i="9"/>
  <c r="X519" i="9"/>
  <c r="W519" i="9"/>
  <c r="V519" i="9"/>
  <c r="U519" i="9"/>
  <c r="T519" i="9"/>
  <c r="S519" i="9"/>
  <c r="J519" i="9"/>
  <c r="I519" i="9"/>
  <c r="H519" i="9"/>
  <c r="G519" i="9"/>
  <c r="F519" i="9"/>
  <c r="E519" i="9"/>
  <c r="D519" i="9"/>
  <c r="C519" i="9"/>
  <c r="B519" i="9"/>
  <c r="A519" i="9"/>
  <c r="BB518" i="9"/>
  <c r="AY518" i="9"/>
  <c r="AW518" i="9"/>
  <c r="BA518" i="9" s="1"/>
  <c r="AU518" i="9"/>
  <c r="AS518" i="9"/>
  <c r="AQ518" i="9"/>
  <c r="AN518" i="9"/>
  <c r="AC518" i="9"/>
  <c r="Y518" i="9"/>
  <c r="X518" i="9"/>
  <c r="W518" i="9"/>
  <c r="V518" i="9"/>
  <c r="U518" i="9"/>
  <c r="T518" i="9"/>
  <c r="S518" i="9"/>
  <c r="R518" i="9"/>
  <c r="AD518" i="9" s="1"/>
  <c r="J518" i="9"/>
  <c r="AK518" i="9" s="1"/>
  <c r="I518" i="9"/>
  <c r="H518" i="9"/>
  <c r="G518" i="9"/>
  <c r="F518" i="9"/>
  <c r="E518" i="9"/>
  <c r="D518" i="9"/>
  <c r="C518" i="9"/>
  <c r="B518" i="9"/>
  <c r="A518" i="9"/>
  <c r="AY517" i="9"/>
  <c r="AW517" i="9"/>
  <c r="BA517" i="9" s="1"/>
  <c r="AU517" i="9"/>
  <c r="AS517" i="9"/>
  <c r="AN517" i="9"/>
  <c r="Y517" i="9"/>
  <c r="X517" i="9"/>
  <c r="W517" i="9"/>
  <c r="V517" i="9"/>
  <c r="U517" i="9"/>
  <c r="T517" i="9"/>
  <c r="S517" i="9"/>
  <c r="J517" i="9"/>
  <c r="I517" i="9"/>
  <c r="H517" i="9"/>
  <c r="G517" i="9"/>
  <c r="F517" i="9"/>
  <c r="E517" i="9"/>
  <c r="D517" i="9"/>
  <c r="C517" i="9"/>
  <c r="B517" i="9"/>
  <c r="A517" i="9"/>
  <c r="AY516" i="9"/>
  <c r="AW516" i="9"/>
  <c r="BA516" i="9" s="1"/>
  <c r="AU516" i="9"/>
  <c r="AS516" i="9"/>
  <c r="AN516" i="9"/>
  <c r="Y516" i="9"/>
  <c r="X516" i="9"/>
  <c r="W516" i="9"/>
  <c r="V516" i="9"/>
  <c r="U516" i="9"/>
  <c r="T516" i="9"/>
  <c r="S516" i="9"/>
  <c r="J516" i="9"/>
  <c r="I516" i="9"/>
  <c r="H516" i="9"/>
  <c r="G516" i="9"/>
  <c r="F516" i="9"/>
  <c r="E516" i="9"/>
  <c r="D516" i="9"/>
  <c r="C516" i="9"/>
  <c r="B516" i="9"/>
  <c r="A516" i="9"/>
  <c r="BB515" i="9"/>
  <c r="AY515" i="9"/>
  <c r="AW515" i="9"/>
  <c r="BA515" i="9" s="1"/>
  <c r="AU515" i="9"/>
  <c r="AS515" i="9"/>
  <c r="AQ515" i="9"/>
  <c r="AN515" i="9"/>
  <c r="AC515" i="9"/>
  <c r="Y515" i="9"/>
  <c r="X515" i="9"/>
  <c r="W515" i="9"/>
  <c r="V515" i="9"/>
  <c r="U515" i="9"/>
  <c r="T515" i="9"/>
  <c r="S515" i="9"/>
  <c r="R515" i="9"/>
  <c r="J515" i="9"/>
  <c r="I515" i="9"/>
  <c r="H515" i="9"/>
  <c r="G515" i="9"/>
  <c r="F515" i="9"/>
  <c r="E515" i="9"/>
  <c r="D515" i="9"/>
  <c r="C515" i="9"/>
  <c r="B515" i="9"/>
  <c r="A515" i="9"/>
  <c r="BB514" i="9"/>
  <c r="AY514" i="9"/>
  <c r="AW514" i="9"/>
  <c r="BA514" i="9" s="1"/>
  <c r="AU514" i="9"/>
  <c r="AS514" i="9"/>
  <c r="AQ514" i="9"/>
  <c r="AN514" i="9"/>
  <c r="AD514" i="9"/>
  <c r="AC514" i="9"/>
  <c r="Y514" i="9"/>
  <c r="X514" i="9"/>
  <c r="W514" i="9"/>
  <c r="V514" i="9"/>
  <c r="U514" i="9"/>
  <c r="T514" i="9"/>
  <c r="S514" i="9"/>
  <c r="R514" i="9"/>
  <c r="J514" i="9"/>
  <c r="I514" i="9"/>
  <c r="H514" i="9"/>
  <c r="G514" i="9"/>
  <c r="F514" i="9"/>
  <c r="E514" i="9"/>
  <c r="D514" i="9"/>
  <c r="C514" i="9"/>
  <c r="B514" i="9"/>
  <c r="A514" i="9"/>
  <c r="AY513" i="9"/>
  <c r="AW513" i="9"/>
  <c r="BA513" i="9" s="1"/>
  <c r="AU513" i="9"/>
  <c r="AS513" i="9"/>
  <c r="AN513" i="9"/>
  <c r="AD513" i="9"/>
  <c r="Y513" i="9"/>
  <c r="X513" i="9"/>
  <c r="W513" i="9"/>
  <c r="V513" i="9"/>
  <c r="U513" i="9"/>
  <c r="T513" i="9"/>
  <c r="S513" i="9"/>
  <c r="R513" i="9"/>
  <c r="J513" i="9"/>
  <c r="I513" i="9"/>
  <c r="H513" i="9"/>
  <c r="G513" i="9"/>
  <c r="F513" i="9"/>
  <c r="E513" i="9"/>
  <c r="D513" i="9"/>
  <c r="C513" i="9"/>
  <c r="B513" i="9"/>
  <c r="A513" i="9"/>
  <c r="BB512" i="9"/>
  <c r="AY512" i="9"/>
  <c r="AW512" i="9"/>
  <c r="BA512" i="9" s="1"/>
  <c r="AU512" i="9"/>
  <c r="AS512" i="9"/>
  <c r="AQ512" i="9"/>
  <c r="AN512" i="9"/>
  <c r="AC512" i="9"/>
  <c r="Y512" i="9"/>
  <c r="X512" i="9"/>
  <c r="W512" i="9"/>
  <c r="V512" i="9"/>
  <c r="U512" i="9"/>
  <c r="T512" i="9"/>
  <c r="S512" i="9"/>
  <c r="R512" i="9"/>
  <c r="J512" i="9"/>
  <c r="AK512" i="9" s="1"/>
  <c r="I512" i="9"/>
  <c r="H512" i="9"/>
  <c r="G512" i="9"/>
  <c r="F512" i="9"/>
  <c r="E512" i="9"/>
  <c r="D512" i="9"/>
  <c r="C512" i="9"/>
  <c r="BC512" i="9" s="1"/>
  <c r="B512" i="9"/>
  <c r="A512" i="9"/>
  <c r="AY511" i="9"/>
  <c r="AW511" i="9"/>
  <c r="BA511" i="9" s="1"/>
  <c r="AU511" i="9"/>
  <c r="AS511" i="9"/>
  <c r="AN511" i="9"/>
  <c r="Y511" i="9"/>
  <c r="X511" i="9"/>
  <c r="W511" i="9"/>
  <c r="V511" i="9"/>
  <c r="U511" i="9"/>
  <c r="T511" i="9"/>
  <c r="S511" i="9"/>
  <c r="R511" i="9"/>
  <c r="AD511" i="9" s="1"/>
  <c r="J511" i="9"/>
  <c r="I511" i="9"/>
  <c r="H511" i="9"/>
  <c r="G511" i="9"/>
  <c r="F511" i="9"/>
  <c r="AG511" i="9" s="1"/>
  <c r="E511" i="9"/>
  <c r="D511" i="9"/>
  <c r="C511" i="9"/>
  <c r="BC511" i="9" s="1"/>
  <c r="B511" i="9"/>
  <c r="A511" i="9"/>
  <c r="BB510" i="9"/>
  <c r="AY510" i="9"/>
  <c r="AW510" i="9"/>
  <c r="BA510" i="9" s="1"/>
  <c r="AU510" i="9"/>
  <c r="AS510" i="9"/>
  <c r="AQ510" i="9"/>
  <c r="AN510" i="9"/>
  <c r="AC510" i="9"/>
  <c r="Y510" i="9"/>
  <c r="X510" i="9"/>
  <c r="W510" i="9"/>
  <c r="V510" i="9"/>
  <c r="U510" i="9"/>
  <c r="T510" i="9"/>
  <c r="S510" i="9"/>
  <c r="R510" i="9"/>
  <c r="J510" i="9"/>
  <c r="I510" i="9"/>
  <c r="H510" i="9"/>
  <c r="G510" i="9"/>
  <c r="AH510" i="9" s="1"/>
  <c r="F510" i="9"/>
  <c r="AG510" i="9" s="1"/>
  <c r="E510" i="9"/>
  <c r="D510" i="9"/>
  <c r="C510" i="9"/>
  <c r="BC510" i="9" s="1"/>
  <c r="B510" i="9"/>
  <c r="A510" i="9"/>
  <c r="AY509" i="9"/>
  <c r="AW509" i="9"/>
  <c r="BA509" i="9" s="1"/>
  <c r="AU509" i="9"/>
  <c r="AS509" i="9"/>
  <c r="AN509" i="9"/>
  <c r="Y509" i="9"/>
  <c r="X509" i="9"/>
  <c r="W509" i="9"/>
  <c r="V509" i="9"/>
  <c r="U509" i="9"/>
  <c r="T509" i="9"/>
  <c r="J511" i="13" s="1"/>
  <c r="S509" i="9"/>
  <c r="J509" i="9"/>
  <c r="I509" i="9"/>
  <c r="H509" i="9"/>
  <c r="G509" i="9"/>
  <c r="F509" i="9"/>
  <c r="E509" i="9"/>
  <c r="D509" i="9"/>
  <c r="C509" i="9"/>
  <c r="B509" i="9"/>
  <c r="A509" i="9"/>
  <c r="AY508" i="9"/>
  <c r="AW508" i="9"/>
  <c r="BA508" i="9" s="1"/>
  <c r="AU508" i="9"/>
  <c r="AS508" i="9"/>
  <c r="AN508" i="9"/>
  <c r="Y508" i="9"/>
  <c r="X508" i="9"/>
  <c r="W508" i="9"/>
  <c r="V508" i="9"/>
  <c r="U508" i="9"/>
  <c r="T508" i="9"/>
  <c r="S508" i="9"/>
  <c r="R508" i="9"/>
  <c r="BC508" i="9" s="1"/>
  <c r="J508" i="9"/>
  <c r="AK508" i="9" s="1"/>
  <c r="I508" i="9"/>
  <c r="AJ508" i="9" s="1"/>
  <c r="H508" i="9"/>
  <c r="AI508" i="9" s="1"/>
  <c r="G508" i="9"/>
  <c r="AH508" i="9" s="1"/>
  <c r="F508" i="9"/>
  <c r="AG508" i="9" s="1"/>
  <c r="E508" i="9"/>
  <c r="AF508" i="9" s="1"/>
  <c r="D508" i="9"/>
  <c r="AE508" i="9" s="1"/>
  <c r="C508" i="9"/>
  <c r="B508" i="9"/>
  <c r="A508" i="9"/>
  <c r="BB507" i="9"/>
  <c r="AY507" i="9"/>
  <c r="AW507" i="9"/>
  <c r="AU507" i="9"/>
  <c r="AS507" i="9"/>
  <c r="AQ507" i="9"/>
  <c r="AN507" i="9"/>
  <c r="AC507" i="9"/>
  <c r="Y507" i="9"/>
  <c r="X507" i="9"/>
  <c r="W507" i="9"/>
  <c r="V507" i="9"/>
  <c r="U507" i="9"/>
  <c r="T507" i="9"/>
  <c r="J509" i="13" s="1"/>
  <c r="S507" i="9"/>
  <c r="R507" i="9"/>
  <c r="J507" i="9"/>
  <c r="I507" i="9"/>
  <c r="H507" i="9"/>
  <c r="G507" i="9"/>
  <c r="F507" i="9"/>
  <c r="E507" i="9"/>
  <c r="O507" i="9" s="1"/>
  <c r="D507" i="9"/>
  <c r="C507" i="9"/>
  <c r="AD507" i="9" s="1"/>
  <c r="B507" i="9"/>
  <c r="A507" i="9"/>
  <c r="BB506" i="9"/>
  <c r="AY506" i="9"/>
  <c r="AW506" i="9"/>
  <c r="BA506" i="9" s="1"/>
  <c r="AU506" i="9"/>
  <c r="AS506" i="9"/>
  <c r="AQ506" i="9"/>
  <c r="AN506" i="9"/>
  <c r="AC506" i="9"/>
  <c r="Y506" i="9"/>
  <c r="X506" i="9"/>
  <c r="W506" i="9"/>
  <c r="V506" i="9"/>
  <c r="U506" i="9"/>
  <c r="T506" i="9"/>
  <c r="S506" i="9"/>
  <c r="R506" i="9"/>
  <c r="AD506" i="9" s="1"/>
  <c r="J506" i="9"/>
  <c r="I506" i="9"/>
  <c r="H506" i="9"/>
  <c r="G506" i="9"/>
  <c r="F506" i="9"/>
  <c r="E506" i="9"/>
  <c r="O506" i="9" s="1"/>
  <c r="D506" i="9"/>
  <c r="C506" i="9"/>
  <c r="BC506" i="9" s="1"/>
  <c r="B506" i="9"/>
  <c r="A506" i="9"/>
  <c r="AY505" i="9"/>
  <c r="AW505" i="9"/>
  <c r="AU505" i="9"/>
  <c r="AS505" i="9"/>
  <c r="AN505" i="9"/>
  <c r="Y505" i="9"/>
  <c r="X505" i="9"/>
  <c r="W505" i="9"/>
  <c r="V505" i="9"/>
  <c r="U505" i="9"/>
  <c r="T505" i="9"/>
  <c r="S505" i="9"/>
  <c r="R505" i="9"/>
  <c r="J505" i="9"/>
  <c r="I505" i="9"/>
  <c r="H505" i="9"/>
  <c r="G505" i="9"/>
  <c r="AH505" i="9" s="1"/>
  <c r="F505" i="9"/>
  <c r="E505" i="9"/>
  <c r="AF505" i="9" s="1"/>
  <c r="D505" i="9"/>
  <c r="C505" i="9"/>
  <c r="AD505" i="9" s="1"/>
  <c r="B505" i="9"/>
  <c r="A505" i="9"/>
  <c r="AY504" i="9"/>
  <c r="AW504" i="9"/>
  <c r="BA504" i="9" s="1"/>
  <c r="AU504" i="9"/>
  <c r="AS504" i="9"/>
  <c r="AN504" i="9"/>
  <c r="AC504" i="9"/>
  <c r="BB504" i="9" s="1"/>
  <c r="Y504" i="9"/>
  <c r="X504" i="9"/>
  <c r="W504" i="9"/>
  <c r="V504" i="9"/>
  <c r="U504" i="9"/>
  <c r="T504" i="9"/>
  <c r="S504" i="9"/>
  <c r="R504" i="9"/>
  <c r="BC504" i="9" s="1"/>
  <c r="J504" i="9"/>
  <c r="I504" i="9"/>
  <c r="H504" i="9"/>
  <c r="G504" i="9"/>
  <c r="F504" i="9"/>
  <c r="AG504" i="9" s="1"/>
  <c r="E504" i="9"/>
  <c r="D504" i="9"/>
  <c r="C504" i="9"/>
  <c r="B504" i="9"/>
  <c r="A504" i="9"/>
  <c r="AY503" i="9"/>
  <c r="AW503" i="9"/>
  <c r="BA503" i="9" s="1"/>
  <c r="AU503" i="9"/>
  <c r="AS503" i="9"/>
  <c r="AN503" i="9"/>
  <c r="Y503" i="9"/>
  <c r="X503" i="9"/>
  <c r="W503" i="9"/>
  <c r="V503" i="9"/>
  <c r="U503" i="9"/>
  <c r="T503" i="9"/>
  <c r="S503" i="9"/>
  <c r="R503" i="9"/>
  <c r="AD503" i="9" s="1"/>
  <c r="J503" i="9"/>
  <c r="AK503" i="9" s="1"/>
  <c r="I503" i="9"/>
  <c r="H503" i="9"/>
  <c r="G503" i="9"/>
  <c r="F503" i="9"/>
  <c r="E503" i="9"/>
  <c r="D503" i="9"/>
  <c r="C503" i="9"/>
  <c r="BC503" i="9" s="1"/>
  <c r="B503" i="9"/>
  <c r="A503" i="9"/>
  <c r="BB502" i="9"/>
  <c r="AY502" i="9"/>
  <c r="AW502" i="9"/>
  <c r="BA502" i="9" s="1"/>
  <c r="AU502" i="9"/>
  <c r="AS502" i="9"/>
  <c r="AN502" i="9"/>
  <c r="AC502" i="9"/>
  <c r="AQ502" i="9" s="1"/>
  <c r="Y502" i="9"/>
  <c r="X502" i="9"/>
  <c r="W502" i="9"/>
  <c r="V502" i="9"/>
  <c r="U502" i="9"/>
  <c r="T502" i="9"/>
  <c r="S502" i="9"/>
  <c r="R502" i="9"/>
  <c r="AD502" i="9" s="1"/>
  <c r="J502" i="9"/>
  <c r="I502" i="9"/>
  <c r="H502" i="9"/>
  <c r="AI502" i="9" s="1"/>
  <c r="G502" i="9"/>
  <c r="F502" i="9"/>
  <c r="E502" i="9"/>
  <c r="D502" i="9"/>
  <c r="C502" i="9"/>
  <c r="BC502" i="9" s="1"/>
  <c r="B502" i="9"/>
  <c r="A502" i="9"/>
  <c r="AY501" i="9"/>
  <c r="AW501" i="9"/>
  <c r="BA501" i="9" s="1"/>
  <c r="AU501" i="9"/>
  <c r="AS501" i="9"/>
  <c r="AN501" i="9"/>
  <c r="Y501" i="9"/>
  <c r="X501" i="9"/>
  <c r="W501" i="9"/>
  <c r="V501" i="9"/>
  <c r="U501" i="9"/>
  <c r="T501" i="9"/>
  <c r="S501" i="9"/>
  <c r="J501" i="9"/>
  <c r="I501" i="9"/>
  <c r="H501" i="9"/>
  <c r="G501" i="9"/>
  <c r="F501" i="9"/>
  <c r="E501" i="9"/>
  <c r="D501" i="9"/>
  <c r="C501" i="9"/>
  <c r="B501" i="9"/>
  <c r="A501" i="9"/>
  <c r="AY500" i="9"/>
  <c r="AW500" i="9"/>
  <c r="BA500" i="9" s="1"/>
  <c r="AU500" i="9"/>
  <c r="AS500" i="9"/>
  <c r="AN500" i="9"/>
  <c r="Y500" i="9"/>
  <c r="X500" i="9"/>
  <c r="W500" i="9"/>
  <c r="V500" i="9"/>
  <c r="U500" i="9"/>
  <c r="T500" i="9"/>
  <c r="S500" i="9"/>
  <c r="J500" i="9"/>
  <c r="I500" i="9"/>
  <c r="H500" i="9"/>
  <c r="G500" i="9"/>
  <c r="F500" i="9"/>
  <c r="E500" i="9"/>
  <c r="D500" i="9"/>
  <c r="C500" i="9"/>
  <c r="B500" i="9"/>
  <c r="A500" i="9"/>
  <c r="BB499" i="9"/>
  <c r="AY499" i="9"/>
  <c r="AW499" i="9"/>
  <c r="BA499" i="9" s="1"/>
  <c r="AU499" i="9"/>
  <c r="AS499" i="9"/>
  <c r="AN499" i="9"/>
  <c r="AC499" i="9"/>
  <c r="AQ499" i="9" s="1"/>
  <c r="Y499" i="9"/>
  <c r="X499" i="9"/>
  <c r="W499" i="9"/>
  <c r="V499" i="9"/>
  <c r="U499" i="9"/>
  <c r="T499" i="9"/>
  <c r="J501" i="13" s="1"/>
  <c r="S499" i="9"/>
  <c r="R499" i="9"/>
  <c r="AD499" i="9" s="1"/>
  <c r="J499" i="9"/>
  <c r="I499" i="9"/>
  <c r="H499" i="9"/>
  <c r="AI499" i="9" s="1"/>
  <c r="G499" i="9"/>
  <c r="F499" i="9"/>
  <c r="E499" i="9"/>
  <c r="D499" i="9"/>
  <c r="C499" i="9"/>
  <c r="BC499" i="9" s="1"/>
  <c r="B499" i="9"/>
  <c r="A499" i="9"/>
  <c r="BB498" i="9"/>
  <c r="AY498" i="9"/>
  <c r="AW498" i="9"/>
  <c r="BA498" i="9" s="1"/>
  <c r="AU498" i="9"/>
  <c r="AS498" i="9"/>
  <c r="AN498" i="9"/>
  <c r="AC498" i="9"/>
  <c r="AQ498" i="9" s="1"/>
  <c r="Y498" i="9"/>
  <c r="X498" i="9"/>
  <c r="W498" i="9"/>
  <c r="V498" i="9"/>
  <c r="U498" i="9"/>
  <c r="T498" i="9"/>
  <c r="S498" i="9"/>
  <c r="R498" i="9"/>
  <c r="AD498" i="9" s="1"/>
  <c r="J498" i="9"/>
  <c r="AK498" i="9" s="1"/>
  <c r="I498" i="9"/>
  <c r="H498" i="9"/>
  <c r="AI498" i="9" s="1"/>
  <c r="G498" i="9"/>
  <c r="F498" i="9"/>
  <c r="E498" i="9"/>
  <c r="D498" i="9"/>
  <c r="C498" i="9"/>
  <c r="BC498" i="9" s="1"/>
  <c r="B498" i="9"/>
  <c r="A498" i="9"/>
  <c r="AY497" i="9"/>
  <c r="AW497" i="9"/>
  <c r="BA497" i="9" s="1"/>
  <c r="AU497" i="9"/>
  <c r="AS497" i="9"/>
  <c r="AN497" i="9"/>
  <c r="Y497" i="9"/>
  <c r="X497" i="9"/>
  <c r="W497" i="9"/>
  <c r="V497" i="9"/>
  <c r="U497" i="9"/>
  <c r="T497" i="9"/>
  <c r="S497" i="9"/>
  <c r="R497" i="9"/>
  <c r="AD497" i="9" s="1"/>
  <c r="J497" i="9"/>
  <c r="I497" i="9"/>
  <c r="H497" i="9"/>
  <c r="G497" i="9"/>
  <c r="F497" i="9"/>
  <c r="E497" i="9"/>
  <c r="D497" i="9"/>
  <c r="C497" i="9"/>
  <c r="BC497" i="9" s="1"/>
  <c r="B497" i="9"/>
  <c r="A497" i="9"/>
  <c r="BB496" i="9"/>
  <c r="AY496" i="9"/>
  <c r="AW496" i="9"/>
  <c r="BA496" i="9" s="1"/>
  <c r="AU496" i="9"/>
  <c r="AS496" i="9"/>
  <c r="AN496" i="9"/>
  <c r="AC496" i="9"/>
  <c r="AQ496" i="9" s="1"/>
  <c r="Y496" i="9"/>
  <c r="X496" i="9"/>
  <c r="W496" i="9"/>
  <c r="V496" i="9"/>
  <c r="U496" i="9"/>
  <c r="T496" i="9"/>
  <c r="S496" i="9"/>
  <c r="R496" i="9"/>
  <c r="AD496" i="9" s="1"/>
  <c r="J496" i="9"/>
  <c r="I496" i="9"/>
  <c r="H496" i="9"/>
  <c r="G496" i="9"/>
  <c r="F496" i="9"/>
  <c r="AG496" i="9" s="1"/>
  <c r="E496" i="9"/>
  <c r="D496" i="9"/>
  <c r="C496" i="9"/>
  <c r="BC496" i="9" s="1"/>
  <c r="B496" i="9"/>
  <c r="A496" i="9"/>
  <c r="AY495" i="9"/>
  <c r="AW495" i="9"/>
  <c r="BA495" i="9" s="1"/>
  <c r="AU495" i="9"/>
  <c r="AS495" i="9"/>
  <c r="AN495" i="9"/>
  <c r="Y495" i="9"/>
  <c r="X495" i="9"/>
  <c r="W495" i="9"/>
  <c r="V495" i="9"/>
  <c r="U495" i="9"/>
  <c r="T495" i="9"/>
  <c r="S495" i="9"/>
  <c r="R495" i="9"/>
  <c r="AD495" i="9" s="1"/>
  <c r="J495" i="9"/>
  <c r="I495" i="9"/>
  <c r="H495" i="9"/>
  <c r="G495" i="9"/>
  <c r="F495" i="9"/>
  <c r="E495" i="9"/>
  <c r="D495" i="9"/>
  <c r="C495" i="9"/>
  <c r="BC495" i="9" s="1"/>
  <c r="B495" i="9"/>
  <c r="A495" i="9"/>
  <c r="BB494" i="9"/>
  <c r="AY494" i="9"/>
  <c r="AW494" i="9"/>
  <c r="BA494" i="9" s="1"/>
  <c r="AU494" i="9"/>
  <c r="AS494" i="9"/>
  <c r="AN494" i="9"/>
  <c r="AC494" i="9"/>
  <c r="AQ494" i="9" s="1"/>
  <c r="Y494" i="9"/>
  <c r="X494" i="9"/>
  <c r="W494" i="9"/>
  <c r="V494" i="9"/>
  <c r="U494" i="9"/>
  <c r="T494" i="9"/>
  <c r="S494" i="9"/>
  <c r="R494" i="9"/>
  <c r="AD494" i="9" s="1"/>
  <c r="J494" i="9"/>
  <c r="I494" i="9"/>
  <c r="H494" i="9"/>
  <c r="AI494" i="9" s="1"/>
  <c r="G494" i="9"/>
  <c r="F494" i="9"/>
  <c r="E494" i="9"/>
  <c r="D494" i="9"/>
  <c r="C494" i="9"/>
  <c r="BC494" i="9" s="1"/>
  <c r="B494" i="9"/>
  <c r="A494" i="9"/>
  <c r="AY493" i="9"/>
  <c r="AW493" i="9"/>
  <c r="BA493" i="9" s="1"/>
  <c r="AU493" i="9"/>
  <c r="AS493" i="9"/>
  <c r="AN493" i="9"/>
  <c r="Y493" i="9"/>
  <c r="X493" i="9"/>
  <c r="W493" i="9"/>
  <c r="V493" i="9"/>
  <c r="U493" i="9"/>
  <c r="T493" i="9"/>
  <c r="J495" i="13" s="1"/>
  <c r="S493" i="9"/>
  <c r="J493" i="9"/>
  <c r="I493" i="9"/>
  <c r="H493" i="9"/>
  <c r="G493" i="9"/>
  <c r="F493" i="9"/>
  <c r="E493" i="9"/>
  <c r="D493" i="9"/>
  <c r="C493" i="9"/>
  <c r="B493" i="9"/>
  <c r="A493" i="9"/>
  <c r="AY492" i="9"/>
  <c r="AW492" i="9"/>
  <c r="BA492" i="9" s="1"/>
  <c r="AU492" i="9"/>
  <c r="AS492" i="9"/>
  <c r="AN492" i="9"/>
  <c r="Y492" i="9"/>
  <c r="X492" i="9"/>
  <c r="W492" i="9"/>
  <c r="V492" i="9"/>
  <c r="U492" i="9"/>
  <c r="T492" i="9"/>
  <c r="J494" i="13" s="1"/>
  <c r="S492" i="9"/>
  <c r="J492" i="9"/>
  <c r="I492" i="9"/>
  <c r="H492" i="9"/>
  <c r="G492" i="9"/>
  <c r="F492" i="9"/>
  <c r="E492" i="9"/>
  <c r="D492" i="9"/>
  <c r="C492" i="9"/>
  <c r="B492" i="9"/>
  <c r="A492" i="9"/>
  <c r="BB491" i="9"/>
  <c r="AY491" i="9"/>
  <c r="AW491" i="9"/>
  <c r="BA491" i="9" s="1"/>
  <c r="AU491" i="9"/>
  <c r="AS491" i="9"/>
  <c r="AN491" i="9"/>
  <c r="AC491" i="9"/>
  <c r="AQ491" i="9" s="1"/>
  <c r="Y491" i="9"/>
  <c r="X491" i="9"/>
  <c r="W491" i="9"/>
  <c r="V491" i="9"/>
  <c r="U491" i="9"/>
  <c r="T491" i="9"/>
  <c r="S491" i="9"/>
  <c r="R491" i="9"/>
  <c r="AD491" i="9" s="1"/>
  <c r="J491" i="9"/>
  <c r="AK491" i="9" s="1"/>
  <c r="I491" i="9"/>
  <c r="H491" i="9"/>
  <c r="AI491" i="9" s="1"/>
  <c r="G491" i="9"/>
  <c r="F491" i="9"/>
  <c r="AG491" i="9" s="1"/>
  <c r="E491" i="9"/>
  <c r="D491" i="9"/>
  <c r="C491" i="9"/>
  <c r="BC491" i="9" s="1"/>
  <c r="B491" i="9"/>
  <c r="A491" i="9"/>
  <c r="BB490" i="9"/>
  <c r="AY490" i="9"/>
  <c r="AW490" i="9"/>
  <c r="BA490" i="9" s="1"/>
  <c r="AU490" i="9"/>
  <c r="AS490" i="9"/>
  <c r="AN490" i="9"/>
  <c r="AC490" i="9"/>
  <c r="AQ490" i="9" s="1"/>
  <c r="Y490" i="9"/>
  <c r="X490" i="9"/>
  <c r="W490" i="9"/>
  <c r="V490" i="9"/>
  <c r="U490" i="9"/>
  <c r="T490" i="9"/>
  <c r="S490" i="9"/>
  <c r="R490" i="9"/>
  <c r="AD490" i="9" s="1"/>
  <c r="J490" i="9"/>
  <c r="I490" i="9"/>
  <c r="H490" i="9"/>
  <c r="AI490" i="9" s="1"/>
  <c r="G490" i="9"/>
  <c r="F490" i="9"/>
  <c r="E490" i="9"/>
  <c r="D490" i="9"/>
  <c r="C490" i="9"/>
  <c r="BC490" i="9" s="1"/>
  <c r="B490" i="9"/>
  <c r="A490" i="9"/>
  <c r="AY489" i="9"/>
  <c r="AW489" i="9"/>
  <c r="BA489" i="9" s="1"/>
  <c r="AU489" i="9"/>
  <c r="AS489" i="9"/>
  <c r="AN489" i="9"/>
  <c r="Y489" i="9"/>
  <c r="X489" i="9"/>
  <c r="W489" i="9"/>
  <c r="V489" i="9"/>
  <c r="U489" i="9"/>
  <c r="T489" i="9"/>
  <c r="S489" i="9"/>
  <c r="J489" i="9"/>
  <c r="I489" i="9"/>
  <c r="H489" i="9"/>
  <c r="G489" i="9"/>
  <c r="F489" i="9"/>
  <c r="E489" i="9"/>
  <c r="D489" i="9"/>
  <c r="C489" i="9"/>
  <c r="B489" i="9"/>
  <c r="A489" i="9"/>
  <c r="BB488" i="9"/>
  <c r="AY488" i="9"/>
  <c r="AW488" i="9"/>
  <c r="BA488" i="9" s="1"/>
  <c r="AU488" i="9"/>
  <c r="AS488" i="9"/>
  <c r="AN488" i="9"/>
  <c r="AC488" i="9"/>
  <c r="AQ488" i="9" s="1"/>
  <c r="Y488" i="9"/>
  <c r="X488" i="9"/>
  <c r="W488" i="9"/>
  <c r="V488" i="9"/>
  <c r="U488" i="9"/>
  <c r="T488" i="9"/>
  <c r="S488" i="9"/>
  <c r="R488" i="9"/>
  <c r="AD488" i="9" s="1"/>
  <c r="J488" i="9"/>
  <c r="AK488" i="9" s="1"/>
  <c r="I488" i="9"/>
  <c r="H488" i="9"/>
  <c r="G488" i="9"/>
  <c r="F488" i="9"/>
  <c r="E488" i="9"/>
  <c r="D488" i="9"/>
  <c r="C488" i="9"/>
  <c r="BC488" i="9" s="1"/>
  <c r="B488" i="9"/>
  <c r="A488" i="9"/>
  <c r="BB487" i="9"/>
  <c r="AY487" i="9"/>
  <c r="AW487" i="9"/>
  <c r="BA487" i="9" s="1"/>
  <c r="AU487" i="9"/>
  <c r="AS487" i="9"/>
  <c r="AN487" i="9"/>
  <c r="AC487" i="9"/>
  <c r="AQ487" i="9" s="1"/>
  <c r="Y487" i="9"/>
  <c r="X487" i="9"/>
  <c r="W487" i="9"/>
  <c r="V487" i="9"/>
  <c r="U487" i="9"/>
  <c r="T487" i="9"/>
  <c r="S487" i="9"/>
  <c r="R487" i="9"/>
  <c r="AD487" i="9" s="1"/>
  <c r="J487" i="9"/>
  <c r="I487" i="9"/>
  <c r="H487" i="9"/>
  <c r="G487" i="9"/>
  <c r="F487" i="9"/>
  <c r="E487" i="9"/>
  <c r="D487" i="9"/>
  <c r="C487" i="9"/>
  <c r="BC487" i="9" s="1"/>
  <c r="B487" i="9"/>
  <c r="A487" i="9"/>
  <c r="BB486" i="9"/>
  <c r="AY486" i="9"/>
  <c r="AW486" i="9"/>
  <c r="BA486" i="9" s="1"/>
  <c r="AU486" i="9"/>
  <c r="AS486" i="9"/>
  <c r="AN486" i="9"/>
  <c r="AC486" i="9"/>
  <c r="AQ486" i="9" s="1"/>
  <c r="Y486" i="9"/>
  <c r="X486" i="9"/>
  <c r="W486" i="9"/>
  <c r="V486" i="9"/>
  <c r="U486" i="9"/>
  <c r="T486" i="9"/>
  <c r="J488" i="13" s="1"/>
  <c r="S486" i="9"/>
  <c r="R486" i="9"/>
  <c r="AD486" i="9" s="1"/>
  <c r="J486" i="9"/>
  <c r="I486" i="9"/>
  <c r="H486" i="9"/>
  <c r="G486" i="9"/>
  <c r="F486" i="9"/>
  <c r="E486" i="9"/>
  <c r="D486" i="9"/>
  <c r="C486" i="9"/>
  <c r="BC486" i="9" s="1"/>
  <c r="B486" i="9"/>
  <c r="A486" i="9"/>
  <c r="AY485" i="9"/>
  <c r="AW485" i="9"/>
  <c r="BA485" i="9" s="1"/>
  <c r="AU485" i="9"/>
  <c r="AS485" i="9"/>
  <c r="AN485" i="9"/>
  <c r="Y485" i="9"/>
  <c r="X485" i="9"/>
  <c r="W485" i="9"/>
  <c r="V485" i="9"/>
  <c r="U485" i="9"/>
  <c r="T485" i="9"/>
  <c r="S485" i="9"/>
  <c r="J485" i="9"/>
  <c r="I485" i="9"/>
  <c r="H485" i="9"/>
  <c r="G485" i="9"/>
  <c r="F485" i="9"/>
  <c r="E485" i="9"/>
  <c r="D485" i="9"/>
  <c r="C485" i="9"/>
  <c r="B485" i="9"/>
  <c r="A485" i="9"/>
  <c r="BB484" i="9"/>
  <c r="AY484" i="9"/>
  <c r="AW484" i="9"/>
  <c r="BA484" i="9" s="1"/>
  <c r="AU484" i="9"/>
  <c r="AS484" i="9"/>
  <c r="AN484" i="9"/>
  <c r="AC484" i="9"/>
  <c r="AQ484" i="9" s="1"/>
  <c r="Y484" i="9"/>
  <c r="X484" i="9"/>
  <c r="W484" i="9"/>
  <c r="V484" i="9"/>
  <c r="U484" i="9"/>
  <c r="T484" i="9"/>
  <c r="S484" i="9"/>
  <c r="R484" i="9"/>
  <c r="AD484" i="9" s="1"/>
  <c r="J484" i="9"/>
  <c r="I484" i="9"/>
  <c r="H484" i="9"/>
  <c r="AI484" i="9" s="1"/>
  <c r="G484" i="9"/>
  <c r="F484" i="9"/>
  <c r="AG484" i="9" s="1"/>
  <c r="E484" i="9"/>
  <c r="D484" i="9"/>
  <c r="C484" i="9"/>
  <c r="BC484" i="9" s="1"/>
  <c r="B484" i="9"/>
  <c r="A484" i="9"/>
  <c r="BB483" i="9"/>
  <c r="AY483" i="9"/>
  <c r="AW483" i="9"/>
  <c r="BA483" i="9" s="1"/>
  <c r="AU483" i="9"/>
  <c r="AS483" i="9"/>
  <c r="AN483" i="9"/>
  <c r="AC483" i="9"/>
  <c r="AQ483" i="9" s="1"/>
  <c r="Y483" i="9"/>
  <c r="X483" i="9"/>
  <c r="W483" i="9"/>
  <c r="V483" i="9"/>
  <c r="U483" i="9"/>
  <c r="T483" i="9"/>
  <c r="S483" i="9"/>
  <c r="R483" i="9"/>
  <c r="AD483" i="9" s="1"/>
  <c r="J483" i="9"/>
  <c r="I483" i="9"/>
  <c r="H483" i="9"/>
  <c r="G483" i="9"/>
  <c r="F483" i="9"/>
  <c r="E483" i="9"/>
  <c r="D483" i="9"/>
  <c r="C483" i="9"/>
  <c r="BC483" i="9" s="1"/>
  <c r="B483" i="9"/>
  <c r="A483" i="9"/>
  <c r="AY482" i="9"/>
  <c r="AW482" i="9"/>
  <c r="BA482" i="9" s="1"/>
  <c r="AU482" i="9"/>
  <c r="AS482" i="9"/>
  <c r="AN482" i="9"/>
  <c r="Y482" i="9"/>
  <c r="X482" i="9"/>
  <c r="W482" i="9"/>
  <c r="V482" i="9"/>
  <c r="U482" i="9"/>
  <c r="T482" i="9"/>
  <c r="S482" i="9"/>
  <c r="R482" i="9"/>
  <c r="AD482" i="9" s="1"/>
  <c r="J482" i="9"/>
  <c r="I482" i="9"/>
  <c r="H482" i="9"/>
  <c r="G482" i="9"/>
  <c r="F482" i="9"/>
  <c r="E482" i="9"/>
  <c r="D482" i="9"/>
  <c r="C482" i="9"/>
  <c r="BC482" i="9" s="1"/>
  <c r="B482" i="9"/>
  <c r="A482" i="9"/>
  <c r="AY481" i="9"/>
  <c r="AW481" i="9"/>
  <c r="BA481" i="9" s="1"/>
  <c r="AU481" i="9"/>
  <c r="AS481" i="9"/>
  <c r="AN481" i="9"/>
  <c r="Y481" i="9"/>
  <c r="X481" i="9"/>
  <c r="W481" i="9"/>
  <c r="V481" i="9"/>
  <c r="U481" i="9"/>
  <c r="T481" i="9"/>
  <c r="S481" i="9"/>
  <c r="R481" i="9"/>
  <c r="AD481" i="9" s="1"/>
  <c r="J481" i="9"/>
  <c r="AK481" i="9" s="1"/>
  <c r="I481" i="9"/>
  <c r="H481" i="9"/>
  <c r="AI481" i="9" s="1"/>
  <c r="G481" i="9"/>
  <c r="F481" i="9"/>
  <c r="AG481" i="9" s="1"/>
  <c r="E481" i="9"/>
  <c r="D481" i="9"/>
  <c r="C481" i="9"/>
  <c r="BC481" i="9" s="1"/>
  <c r="B481" i="9"/>
  <c r="A481" i="9"/>
  <c r="AY480" i="9"/>
  <c r="AW480" i="9"/>
  <c r="BA480" i="9" s="1"/>
  <c r="AU480" i="9"/>
  <c r="AS480" i="9"/>
  <c r="AN480" i="9"/>
  <c r="Y480" i="9"/>
  <c r="X480" i="9"/>
  <c r="W480" i="9"/>
  <c r="V480" i="9"/>
  <c r="U480" i="9"/>
  <c r="T480" i="9"/>
  <c r="S480" i="9"/>
  <c r="R480" i="9"/>
  <c r="AD480" i="9" s="1"/>
  <c r="J480" i="9"/>
  <c r="AK480" i="9" s="1"/>
  <c r="I480" i="9"/>
  <c r="H480" i="9"/>
  <c r="G480" i="9"/>
  <c r="F480" i="9"/>
  <c r="AG480" i="9" s="1"/>
  <c r="E480" i="9"/>
  <c r="D480" i="9"/>
  <c r="C480" i="9"/>
  <c r="BC480" i="9" s="1"/>
  <c r="B480" i="9"/>
  <c r="A480" i="9"/>
  <c r="AY479" i="9"/>
  <c r="AW479" i="9"/>
  <c r="BA479" i="9" s="1"/>
  <c r="AU479" i="9"/>
  <c r="AS479" i="9"/>
  <c r="AN479" i="9"/>
  <c r="Y479" i="9"/>
  <c r="X479" i="9"/>
  <c r="W479" i="9"/>
  <c r="V479" i="9"/>
  <c r="U479" i="9"/>
  <c r="T479" i="9"/>
  <c r="S479" i="9"/>
  <c r="R479" i="9"/>
  <c r="AD479" i="9" s="1"/>
  <c r="J479" i="9"/>
  <c r="AK479" i="9" s="1"/>
  <c r="I479" i="9"/>
  <c r="H479" i="9"/>
  <c r="G479" i="9"/>
  <c r="F479" i="9"/>
  <c r="E479" i="9"/>
  <c r="D479" i="9"/>
  <c r="C479" i="9"/>
  <c r="BC479" i="9" s="1"/>
  <c r="B479" i="9"/>
  <c r="A479" i="9"/>
  <c r="BB478" i="9"/>
  <c r="AY478" i="9"/>
  <c r="AW478" i="9"/>
  <c r="BA478" i="9" s="1"/>
  <c r="AU478" i="9"/>
  <c r="AS478" i="9"/>
  <c r="AN478" i="9"/>
  <c r="AC478" i="9"/>
  <c r="AQ478" i="9" s="1"/>
  <c r="Y478" i="9"/>
  <c r="X478" i="9"/>
  <c r="W478" i="9"/>
  <c r="V478" i="9"/>
  <c r="U478" i="9"/>
  <c r="T478" i="9"/>
  <c r="S478" i="9"/>
  <c r="R478" i="9"/>
  <c r="AD478" i="9" s="1"/>
  <c r="J478" i="9"/>
  <c r="AK478" i="9" s="1"/>
  <c r="I478" i="9"/>
  <c r="H478" i="9"/>
  <c r="G478" i="9"/>
  <c r="F478" i="9"/>
  <c r="E478" i="9"/>
  <c r="D478" i="9"/>
  <c r="C478" i="9"/>
  <c r="BC478" i="9" s="1"/>
  <c r="B478" i="9"/>
  <c r="A478" i="9"/>
  <c r="AY477" i="9"/>
  <c r="AW477" i="9"/>
  <c r="BA477" i="9" s="1"/>
  <c r="AU477" i="9"/>
  <c r="AS477" i="9"/>
  <c r="AN477" i="9"/>
  <c r="Y477" i="9"/>
  <c r="X477" i="9"/>
  <c r="W477" i="9"/>
  <c r="V477" i="9"/>
  <c r="U477" i="9"/>
  <c r="T477" i="9"/>
  <c r="S477" i="9"/>
  <c r="R477" i="9"/>
  <c r="AD477" i="9" s="1"/>
  <c r="J477" i="9"/>
  <c r="I477" i="9"/>
  <c r="H477" i="9"/>
  <c r="AI477" i="9" s="1"/>
  <c r="G477" i="9"/>
  <c r="F477" i="9"/>
  <c r="E477" i="9"/>
  <c r="D477" i="9"/>
  <c r="C477" i="9"/>
  <c r="BC477" i="9" s="1"/>
  <c r="B477" i="9"/>
  <c r="A477" i="9"/>
  <c r="AY476" i="9"/>
  <c r="AW476" i="9"/>
  <c r="BA476" i="9" s="1"/>
  <c r="AU476" i="9"/>
  <c r="AS476" i="9"/>
  <c r="AN476" i="9"/>
  <c r="Y476" i="9"/>
  <c r="X476" i="9"/>
  <c r="W476" i="9"/>
  <c r="V476" i="9"/>
  <c r="U476" i="9"/>
  <c r="T476" i="9"/>
  <c r="S476" i="9"/>
  <c r="J476" i="9"/>
  <c r="I476" i="9"/>
  <c r="H476" i="9"/>
  <c r="G476" i="9"/>
  <c r="F476" i="9"/>
  <c r="E476" i="9"/>
  <c r="D476" i="9"/>
  <c r="C476" i="9"/>
  <c r="B476" i="9"/>
  <c r="A476" i="9"/>
  <c r="BB475" i="9"/>
  <c r="AY475" i="9"/>
  <c r="AW475" i="9"/>
  <c r="BA475" i="9" s="1"/>
  <c r="AU475" i="9"/>
  <c r="AS475" i="9"/>
  <c r="AN475" i="9"/>
  <c r="AC475" i="9"/>
  <c r="AQ475" i="9" s="1"/>
  <c r="Y475" i="9"/>
  <c r="X475" i="9"/>
  <c r="W475" i="9"/>
  <c r="V475" i="9"/>
  <c r="U475" i="9"/>
  <c r="T475" i="9"/>
  <c r="S475" i="9"/>
  <c r="R475" i="9"/>
  <c r="AD475" i="9" s="1"/>
  <c r="J475" i="9"/>
  <c r="AK475" i="9" s="1"/>
  <c r="I475" i="9"/>
  <c r="H475" i="9"/>
  <c r="G475" i="9"/>
  <c r="F475" i="9"/>
  <c r="E475" i="9"/>
  <c r="D475" i="9"/>
  <c r="C475" i="9"/>
  <c r="BC475" i="9" s="1"/>
  <c r="B475" i="9"/>
  <c r="A475" i="9"/>
  <c r="BB474" i="9"/>
  <c r="AY474" i="9"/>
  <c r="AW474" i="9"/>
  <c r="BA474" i="9" s="1"/>
  <c r="AU474" i="9"/>
  <c r="AS474" i="9"/>
  <c r="AN474" i="9"/>
  <c r="AC474" i="9"/>
  <c r="AQ474" i="9" s="1"/>
  <c r="Y474" i="9"/>
  <c r="X474" i="9"/>
  <c r="W474" i="9"/>
  <c r="V474" i="9"/>
  <c r="U474" i="9"/>
  <c r="T474" i="9"/>
  <c r="S474" i="9"/>
  <c r="R474" i="9"/>
  <c r="AD474" i="9" s="1"/>
  <c r="J474" i="9"/>
  <c r="I474" i="9"/>
  <c r="H474" i="9"/>
  <c r="G474" i="9"/>
  <c r="F474" i="9"/>
  <c r="E474" i="9"/>
  <c r="D474" i="9"/>
  <c r="C474" i="9"/>
  <c r="BC474" i="9" s="1"/>
  <c r="B474" i="9"/>
  <c r="A474" i="9"/>
  <c r="AY473" i="9"/>
  <c r="AW473" i="9"/>
  <c r="BA473" i="9" s="1"/>
  <c r="AU473" i="9"/>
  <c r="AS473" i="9"/>
  <c r="AN473" i="9"/>
  <c r="Y473" i="9"/>
  <c r="X473" i="9"/>
  <c r="W473" i="9"/>
  <c r="V473" i="9"/>
  <c r="U473" i="9"/>
  <c r="T473" i="9"/>
  <c r="J475" i="13" s="1"/>
  <c r="S473" i="9"/>
  <c r="R473" i="9"/>
  <c r="AD473" i="9" s="1"/>
  <c r="J473" i="9"/>
  <c r="I473" i="9"/>
  <c r="H473" i="9"/>
  <c r="G473" i="9"/>
  <c r="F473" i="9"/>
  <c r="E473" i="9"/>
  <c r="D473" i="9"/>
  <c r="C473" i="9"/>
  <c r="BC473" i="9" s="1"/>
  <c r="B473" i="9"/>
  <c r="A473" i="9"/>
  <c r="BB472" i="9"/>
  <c r="AY472" i="9"/>
  <c r="AW472" i="9"/>
  <c r="BA472" i="9" s="1"/>
  <c r="AU472" i="9"/>
  <c r="AS472" i="9"/>
  <c r="AN472" i="9"/>
  <c r="AC472" i="9"/>
  <c r="AQ472" i="9" s="1"/>
  <c r="Y472" i="9"/>
  <c r="X472" i="9"/>
  <c r="W472" i="9"/>
  <c r="V472" i="9"/>
  <c r="U472" i="9"/>
  <c r="T472" i="9"/>
  <c r="J474" i="13" s="1"/>
  <c r="S472" i="9"/>
  <c r="R472" i="9"/>
  <c r="AD472" i="9" s="1"/>
  <c r="J472" i="9"/>
  <c r="I472" i="9"/>
  <c r="H472" i="9"/>
  <c r="G472" i="9"/>
  <c r="F472" i="9"/>
  <c r="E472" i="9"/>
  <c r="D472" i="9"/>
  <c r="C472" i="9"/>
  <c r="BC472" i="9" s="1"/>
  <c r="B472" i="9"/>
  <c r="A472" i="9"/>
  <c r="BB471" i="9"/>
  <c r="AY471" i="9"/>
  <c r="AW471" i="9"/>
  <c r="BA471" i="9" s="1"/>
  <c r="AU471" i="9"/>
  <c r="AS471" i="9"/>
  <c r="AN471" i="9"/>
  <c r="AC471" i="9"/>
  <c r="AQ471" i="9" s="1"/>
  <c r="Y471" i="9"/>
  <c r="X471" i="9"/>
  <c r="W471" i="9"/>
  <c r="V471" i="9"/>
  <c r="U471" i="9"/>
  <c r="T471" i="9"/>
  <c r="S471" i="9"/>
  <c r="R471" i="9"/>
  <c r="AD471" i="9" s="1"/>
  <c r="J471" i="9"/>
  <c r="AK471" i="9" s="1"/>
  <c r="I471" i="9"/>
  <c r="H471" i="9"/>
  <c r="G471" i="9"/>
  <c r="F471" i="9"/>
  <c r="AG471" i="9" s="1"/>
  <c r="E471" i="9"/>
  <c r="D471" i="9"/>
  <c r="C471" i="9"/>
  <c r="BC471" i="9" s="1"/>
  <c r="B471" i="9"/>
  <c r="A471" i="9"/>
  <c r="BB470" i="9"/>
  <c r="AY470" i="9"/>
  <c r="AW470" i="9"/>
  <c r="BA470" i="9" s="1"/>
  <c r="AU470" i="9"/>
  <c r="AS470" i="9"/>
  <c r="AN470" i="9"/>
  <c r="AC470" i="9"/>
  <c r="AQ470" i="9" s="1"/>
  <c r="Y470" i="9"/>
  <c r="X470" i="9"/>
  <c r="W470" i="9"/>
  <c r="V470" i="9"/>
  <c r="U470" i="9"/>
  <c r="T470" i="9"/>
  <c r="S470" i="9"/>
  <c r="R470" i="9"/>
  <c r="AD470" i="9" s="1"/>
  <c r="J470" i="9"/>
  <c r="AK470" i="9" s="1"/>
  <c r="I470" i="9"/>
  <c r="H470" i="9"/>
  <c r="G470" i="9"/>
  <c r="F470" i="9"/>
  <c r="AG470" i="9" s="1"/>
  <c r="E470" i="9"/>
  <c r="D470" i="9"/>
  <c r="C470" i="9"/>
  <c r="BC470" i="9" s="1"/>
  <c r="B470" i="9"/>
  <c r="A470" i="9"/>
  <c r="AY469" i="9"/>
  <c r="AW469" i="9"/>
  <c r="BA469" i="9" s="1"/>
  <c r="AU469" i="9"/>
  <c r="AS469" i="9"/>
  <c r="AN469" i="9"/>
  <c r="Y469" i="9"/>
  <c r="X469" i="9"/>
  <c r="W469" i="9"/>
  <c r="V469" i="9"/>
  <c r="U469" i="9"/>
  <c r="T469" i="9"/>
  <c r="S469" i="9"/>
  <c r="J469" i="9"/>
  <c r="I469" i="9"/>
  <c r="H469" i="9"/>
  <c r="G469" i="9"/>
  <c r="F469" i="9"/>
  <c r="E469" i="9"/>
  <c r="D469" i="9"/>
  <c r="C469" i="9"/>
  <c r="B469" i="9"/>
  <c r="A469" i="9"/>
  <c r="AY468" i="9"/>
  <c r="AW468" i="9"/>
  <c r="BA468" i="9" s="1"/>
  <c r="AU468" i="9"/>
  <c r="AS468" i="9"/>
  <c r="AN468" i="9"/>
  <c r="Y468" i="9"/>
  <c r="X468" i="9"/>
  <c r="W468" i="9"/>
  <c r="V468" i="9"/>
  <c r="U468" i="9"/>
  <c r="T468" i="9"/>
  <c r="S468" i="9"/>
  <c r="R468" i="9"/>
  <c r="AD468" i="9" s="1"/>
  <c r="J468" i="9"/>
  <c r="AK468" i="9" s="1"/>
  <c r="I468" i="9"/>
  <c r="H468" i="9"/>
  <c r="AI468" i="9" s="1"/>
  <c r="G468" i="9"/>
  <c r="F468" i="9"/>
  <c r="AG468" i="9" s="1"/>
  <c r="E468" i="9"/>
  <c r="D468" i="9"/>
  <c r="C468" i="9"/>
  <c r="BC468" i="9" s="1"/>
  <c r="B468" i="9"/>
  <c r="A468" i="9"/>
  <c r="BB467" i="9"/>
  <c r="AY467" i="9"/>
  <c r="AW467" i="9"/>
  <c r="BA467" i="9" s="1"/>
  <c r="AU467" i="9"/>
  <c r="AS467" i="9"/>
  <c r="AN467" i="9"/>
  <c r="AC467" i="9"/>
  <c r="AQ467" i="9" s="1"/>
  <c r="Y467" i="9"/>
  <c r="X467" i="9"/>
  <c r="W467" i="9"/>
  <c r="V467" i="9"/>
  <c r="U467" i="9"/>
  <c r="T467" i="9"/>
  <c r="S467" i="9"/>
  <c r="R467" i="9"/>
  <c r="AD467" i="9" s="1"/>
  <c r="J467" i="9"/>
  <c r="I467" i="9"/>
  <c r="H467" i="9"/>
  <c r="G467" i="9"/>
  <c r="F467" i="9"/>
  <c r="E467" i="9"/>
  <c r="D467" i="9"/>
  <c r="C467" i="9"/>
  <c r="BC467" i="9" s="1"/>
  <c r="B467" i="9"/>
  <c r="A467" i="9"/>
  <c r="BB466" i="9"/>
  <c r="AY466" i="9"/>
  <c r="AW466" i="9"/>
  <c r="BA466" i="9" s="1"/>
  <c r="AU466" i="9"/>
  <c r="AS466" i="9"/>
  <c r="AN466" i="9"/>
  <c r="AC466" i="9"/>
  <c r="AQ466" i="9" s="1"/>
  <c r="Y466" i="9"/>
  <c r="X466" i="9"/>
  <c r="W466" i="9"/>
  <c r="V466" i="9"/>
  <c r="U466" i="9"/>
  <c r="T466" i="9"/>
  <c r="S466" i="9"/>
  <c r="R466" i="9"/>
  <c r="AD466" i="9" s="1"/>
  <c r="J466" i="9"/>
  <c r="AK466" i="9" s="1"/>
  <c r="I466" i="9"/>
  <c r="H466" i="9"/>
  <c r="G466" i="9"/>
  <c r="F466" i="9"/>
  <c r="AG466" i="9" s="1"/>
  <c r="E466" i="9"/>
  <c r="D466" i="9"/>
  <c r="C466" i="9"/>
  <c r="BC466" i="9" s="1"/>
  <c r="B466" i="9"/>
  <c r="A466" i="9"/>
  <c r="AY465" i="9"/>
  <c r="AW465" i="9"/>
  <c r="BA465" i="9" s="1"/>
  <c r="AU465" i="9"/>
  <c r="AS465" i="9"/>
  <c r="AN465" i="9"/>
  <c r="Y465" i="9"/>
  <c r="X465" i="9"/>
  <c r="W465" i="9"/>
  <c r="V465" i="9"/>
  <c r="U465" i="9"/>
  <c r="T465" i="9"/>
  <c r="S465" i="9"/>
  <c r="R465" i="9"/>
  <c r="AD465" i="9" s="1"/>
  <c r="J465" i="9"/>
  <c r="I465" i="9"/>
  <c r="H465" i="9"/>
  <c r="G465" i="9"/>
  <c r="F465" i="9"/>
  <c r="E465" i="9"/>
  <c r="D465" i="9"/>
  <c r="C465" i="9"/>
  <c r="BC465" i="9" s="1"/>
  <c r="B465" i="9"/>
  <c r="A465" i="9"/>
  <c r="AY464" i="9"/>
  <c r="AW464" i="9"/>
  <c r="BA464" i="9" s="1"/>
  <c r="AU464" i="9"/>
  <c r="AS464" i="9"/>
  <c r="AN464" i="9"/>
  <c r="Y464" i="9"/>
  <c r="X464" i="9"/>
  <c r="W464" i="9"/>
  <c r="V464" i="9"/>
  <c r="U464" i="9"/>
  <c r="T464" i="9"/>
  <c r="S464" i="9"/>
  <c r="J464" i="9"/>
  <c r="I464" i="9"/>
  <c r="H464" i="9"/>
  <c r="G464" i="9"/>
  <c r="F464" i="9"/>
  <c r="E464" i="9"/>
  <c r="D464" i="9"/>
  <c r="C464" i="9"/>
  <c r="B464" i="9"/>
  <c r="A464" i="9"/>
  <c r="AY463" i="9"/>
  <c r="AW463" i="9"/>
  <c r="BA463" i="9" s="1"/>
  <c r="AU463" i="9"/>
  <c r="AS463" i="9"/>
  <c r="AN463" i="9"/>
  <c r="Y463" i="9"/>
  <c r="X463" i="9"/>
  <c r="W463" i="9"/>
  <c r="V463" i="9"/>
  <c r="U463" i="9"/>
  <c r="T463" i="9"/>
  <c r="S463" i="9"/>
  <c r="R463" i="9"/>
  <c r="AD463" i="9" s="1"/>
  <c r="J463" i="9"/>
  <c r="AK463" i="9" s="1"/>
  <c r="I463" i="9"/>
  <c r="H463" i="9"/>
  <c r="G463" i="9"/>
  <c r="F463" i="9"/>
  <c r="E463" i="9"/>
  <c r="D463" i="9"/>
  <c r="C463" i="9"/>
  <c r="BC463" i="9" s="1"/>
  <c r="B463" i="9"/>
  <c r="A463" i="9"/>
  <c r="BB462" i="9"/>
  <c r="AY462" i="9"/>
  <c r="AW462" i="9"/>
  <c r="BA462" i="9" s="1"/>
  <c r="AU462" i="9"/>
  <c r="AS462" i="9"/>
  <c r="AN462" i="9"/>
  <c r="AC462" i="9"/>
  <c r="AQ462" i="9" s="1"/>
  <c r="Y462" i="9"/>
  <c r="X462" i="9"/>
  <c r="W462" i="9"/>
  <c r="V462" i="9"/>
  <c r="U462" i="9"/>
  <c r="T462" i="9"/>
  <c r="S462" i="9"/>
  <c r="R462" i="9"/>
  <c r="AD462" i="9" s="1"/>
  <c r="J462" i="9"/>
  <c r="AK462" i="9" s="1"/>
  <c r="I462" i="9"/>
  <c r="H462" i="9"/>
  <c r="G462" i="9"/>
  <c r="F462" i="9"/>
  <c r="E462" i="9"/>
  <c r="D462" i="9"/>
  <c r="C462" i="9"/>
  <c r="BC462" i="9" s="1"/>
  <c r="B462" i="9"/>
  <c r="A462" i="9"/>
  <c r="AY461" i="9"/>
  <c r="AW461" i="9"/>
  <c r="BA461" i="9" s="1"/>
  <c r="AU461" i="9"/>
  <c r="AS461" i="9"/>
  <c r="AN461" i="9"/>
  <c r="Y461" i="9"/>
  <c r="X461" i="9"/>
  <c r="W461" i="9"/>
  <c r="V461" i="9"/>
  <c r="U461" i="9"/>
  <c r="T461" i="9"/>
  <c r="S461" i="9"/>
  <c r="R461" i="9"/>
  <c r="AD461" i="9" s="1"/>
  <c r="J461" i="9"/>
  <c r="I461" i="9"/>
  <c r="H461" i="9"/>
  <c r="G461" i="9"/>
  <c r="F461" i="9"/>
  <c r="E461" i="9"/>
  <c r="D461" i="9"/>
  <c r="C461" i="9"/>
  <c r="BC461" i="9" s="1"/>
  <c r="B461" i="9"/>
  <c r="A461" i="9"/>
  <c r="AY460" i="9"/>
  <c r="AW460" i="9"/>
  <c r="BA460" i="9" s="1"/>
  <c r="AU460" i="9"/>
  <c r="AS460" i="9"/>
  <c r="AN460" i="9"/>
  <c r="Y460" i="9"/>
  <c r="X460" i="9"/>
  <c r="W460" i="9"/>
  <c r="V460" i="9"/>
  <c r="U460" i="9"/>
  <c r="T460" i="9"/>
  <c r="S460" i="9"/>
  <c r="J460" i="9"/>
  <c r="I460" i="9"/>
  <c r="H460" i="9"/>
  <c r="G460" i="9"/>
  <c r="F460" i="9"/>
  <c r="E460" i="9"/>
  <c r="D460" i="9"/>
  <c r="C460" i="9"/>
  <c r="B460" i="9"/>
  <c r="A460" i="9"/>
  <c r="BB459" i="9"/>
  <c r="AY459" i="9"/>
  <c r="AW459" i="9"/>
  <c r="BA459" i="9" s="1"/>
  <c r="AU459" i="9"/>
  <c r="AS459" i="9"/>
  <c r="AN459" i="9"/>
  <c r="AC459" i="9"/>
  <c r="AQ459" i="9" s="1"/>
  <c r="Y459" i="9"/>
  <c r="X459" i="9"/>
  <c r="W459" i="9"/>
  <c r="V459" i="9"/>
  <c r="U459" i="9"/>
  <c r="T459" i="9"/>
  <c r="S459" i="9"/>
  <c r="R459" i="9"/>
  <c r="AD459" i="9" s="1"/>
  <c r="J459" i="9"/>
  <c r="I459" i="9"/>
  <c r="H459" i="9"/>
  <c r="G459" i="9"/>
  <c r="F459" i="9"/>
  <c r="E459" i="9"/>
  <c r="D459" i="9"/>
  <c r="C459" i="9"/>
  <c r="BC459" i="9" s="1"/>
  <c r="B459" i="9"/>
  <c r="A459" i="9"/>
  <c r="BB458" i="9"/>
  <c r="AY458" i="9"/>
  <c r="AW458" i="9"/>
  <c r="BA458" i="9" s="1"/>
  <c r="AU458" i="9"/>
  <c r="AS458" i="9"/>
  <c r="AN458" i="9"/>
  <c r="AC458" i="9"/>
  <c r="AQ458" i="9" s="1"/>
  <c r="Y458" i="9"/>
  <c r="X458" i="9"/>
  <c r="W458" i="9"/>
  <c r="V458" i="9"/>
  <c r="U458" i="9"/>
  <c r="T458" i="9"/>
  <c r="S458" i="9"/>
  <c r="R458" i="9"/>
  <c r="AD458" i="9" s="1"/>
  <c r="J458" i="9"/>
  <c r="AK458" i="9" s="1"/>
  <c r="I458" i="9"/>
  <c r="H458" i="9"/>
  <c r="AI458" i="9" s="1"/>
  <c r="G458" i="9"/>
  <c r="F458" i="9"/>
  <c r="AG458" i="9" s="1"/>
  <c r="E458" i="9"/>
  <c r="D458" i="9"/>
  <c r="C458" i="9"/>
  <c r="BC458" i="9" s="1"/>
  <c r="B458" i="9"/>
  <c r="A458" i="9"/>
  <c r="AY457" i="9"/>
  <c r="AW457" i="9"/>
  <c r="BA457" i="9" s="1"/>
  <c r="AU457" i="9"/>
  <c r="AS457" i="9"/>
  <c r="AN457" i="9"/>
  <c r="Y457" i="9"/>
  <c r="X457" i="9"/>
  <c r="W457" i="9"/>
  <c r="V457" i="9"/>
  <c r="U457" i="9"/>
  <c r="T457" i="9"/>
  <c r="J459" i="13" s="1"/>
  <c r="S457" i="9"/>
  <c r="R457" i="9"/>
  <c r="AD457" i="9" s="1"/>
  <c r="J457" i="9"/>
  <c r="I457" i="9"/>
  <c r="H457" i="9"/>
  <c r="AI457" i="9" s="1"/>
  <c r="G457" i="9"/>
  <c r="F457" i="9"/>
  <c r="E457" i="9"/>
  <c r="D457" i="9"/>
  <c r="C457" i="9"/>
  <c r="BC457" i="9" s="1"/>
  <c r="B457" i="9"/>
  <c r="A457" i="9"/>
  <c r="BB456" i="9"/>
  <c r="AY456" i="9"/>
  <c r="AW456" i="9"/>
  <c r="BA456" i="9" s="1"/>
  <c r="AU456" i="9"/>
  <c r="AS456" i="9"/>
  <c r="AN456" i="9"/>
  <c r="AC456" i="9"/>
  <c r="AQ456" i="9" s="1"/>
  <c r="Y456" i="9"/>
  <c r="X456" i="9"/>
  <c r="W456" i="9"/>
  <c r="V456" i="9"/>
  <c r="U456" i="9"/>
  <c r="T456" i="9"/>
  <c r="S456" i="9"/>
  <c r="R456" i="9"/>
  <c r="AD456" i="9" s="1"/>
  <c r="J456" i="9"/>
  <c r="AK456" i="9" s="1"/>
  <c r="I456" i="9"/>
  <c r="H456" i="9"/>
  <c r="G456" i="9"/>
  <c r="F456" i="9"/>
  <c r="AG456" i="9" s="1"/>
  <c r="E456" i="9"/>
  <c r="D456" i="9"/>
  <c r="C456" i="9"/>
  <c r="BC456" i="9" s="1"/>
  <c r="B456" i="9"/>
  <c r="A456" i="9"/>
  <c r="BB455" i="9"/>
  <c r="AY455" i="9"/>
  <c r="AW455" i="9"/>
  <c r="BA455" i="9" s="1"/>
  <c r="AU455" i="9"/>
  <c r="AS455" i="9"/>
  <c r="AN455" i="9"/>
  <c r="AC455" i="9"/>
  <c r="AQ455" i="9" s="1"/>
  <c r="Y455" i="9"/>
  <c r="X455" i="9"/>
  <c r="W455" i="9"/>
  <c r="V455" i="9"/>
  <c r="U455" i="9"/>
  <c r="T455" i="9"/>
  <c r="S455" i="9"/>
  <c r="R455" i="9"/>
  <c r="AD455" i="9" s="1"/>
  <c r="J455" i="9"/>
  <c r="AK455" i="9" s="1"/>
  <c r="I455" i="9"/>
  <c r="H455" i="9"/>
  <c r="AI455" i="9" s="1"/>
  <c r="G455" i="9"/>
  <c r="F455" i="9"/>
  <c r="E455" i="9"/>
  <c r="D455" i="9"/>
  <c r="C455" i="9"/>
  <c r="BC455" i="9" s="1"/>
  <c r="B455" i="9"/>
  <c r="A455" i="9"/>
  <c r="BB454" i="9"/>
  <c r="AY454" i="9"/>
  <c r="AW454" i="9"/>
  <c r="BA454" i="9" s="1"/>
  <c r="AU454" i="9"/>
  <c r="AS454" i="9"/>
  <c r="AN454" i="9"/>
  <c r="AC454" i="9"/>
  <c r="AQ454" i="9" s="1"/>
  <c r="Y454" i="9"/>
  <c r="X454" i="9"/>
  <c r="W454" i="9"/>
  <c r="V454" i="9"/>
  <c r="U454" i="9"/>
  <c r="T454" i="9"/>
  <c r="S454" i="9"/>
  <c r="R454" i="9"/>
  <c r="AD454" i="9" s="1"/>
  <c r="J454" i="9"/>
  <c r="AK454" i="9" s="1"/>
  <c r="I454" i="9"/>
  <c r="H454" i="9"/>
  <c r="G454" i="9"/>
  <c r="F454" i="9"/>
  <c r="E454" i="9"/>
  <c r="D454" i="9"/>
  <c r="C454" i="9"/>
  <c r="BC454" i="9" s="1"/>
  <c r="B454" i="9"/>
  <c r="A454" i="9"/>
  <c r="AY453" i="9"/>
  <c r="AW453" i="9"/>
  <c r="BA453" i="9" s="1"/>
  <c r="AU453" i="9"/>
  <c r="AS453" i="9"/>
  <c r="AN453" i="9"/>
  <c r="Y453" i="9"/>
  <c r="X453" i="9"/>
  <c r="W453" i="9"/>
  <c r="V453" i="9"/>
  <c r="U453" i="9"/>
  <c r="T453" i="9"/>
  <c r="S453" i="9"/>
  <c r="J453" i="9"/>
  <c r="I453" i="9"/>
  <c r="H453" i="9"/>
  <c r="G453" i="9"/>
  <c r="F453" i="9"/>
  <c r="E453" i="9"/>
  <c r="D453" i="9"/>
  <c r="C453" i="9"/>
  <c r="B453" i="9"/>
  <c r="A453" i="9"/>
  <c r="AY452" i="9"/>
  <c r="AW452" i="9"/>
  <c r="BA452" i="9" s="1"/>
  <c r="AU452" i="9"/>
  <c r="AS452" i="9"/>
  <c r="AN452" i="9"/>
  <c r="Y452" i="9"/>
  <c r="X452" i="9"/>
  <c r="W452" i="9"/>
  <c r="V452" i="9"/>
  <c r="U452" i="9"/>
  <c r="T452" i="9"/>
  <c r="S452" i="9"/>
  <c r="J452" i="9"/>
  <c r="I452" i="9"/>
  <c r="H452" i="9"/>
  <c r="G452" i="9"/>
  <c r="F452" i="9"/>
  <c r="E452" i="9"/>
  <c r="D452" i="9"/>
  <c r="C452" i="9"/>
  <c r="B452" i="9"/>
  <c r="A452" i="9"/>
  <c r="AY451" i="9"/>
  <c r="AW451" i="9"/>
  <c r="BA451" i="9" s="1"/>
  <c r="AU451" i="9"/>
  <c r="AS451" i="9"/>
  <c r="AN451" i="9"/>
  <c r="Y451" i="9"/>
  <c r="X451" i="9"/>
  <c r="W451" i="9"/>
  <c r="V451" i="9"/>
  <c r="U451" i="9"/>
  <c r="T451" i="9"/>
  <c r="S451" i="9"/>
  <c r="R451" i="9"/>
  <c r="AD451" i="9" s="1"/>
  <c r="J451" i="9"/>
  <c r="AK451" i="9" s="1"/>
  <c r="I451" i="9"/>
  <c r="H451" i="9"/>
  <c r="G451" i="9"/>
  <c r="F451" i="9"/>
  <c r="AG451" i="9" s="1"/>
  <c r="E451" i="9"/>
  <c r="D451" i="9"/>
  <c r="C451" i="9"/>
  <c r="BC451" i="9" s="1"/>
  <c r="B451" i="9"/>
  <c r="A451" i="9"/>
  <c r="AY450" i="9"/>
  <c r="AW450" i="9"/>
  <c r="BA450" i="9" s="1"/>
  <c r="AU450" i="9"/>
  <c r="AS450" i="9"/>
  <c r="AN450" i="9"/>
  <c r="Y450" i="9"/>
  <c r="X450" i="9"/>
  <c r="W450" i="9"/>
  <c r="V450" i="9"/>
  <c r="U450" i="9"/>
  <c r="T450" i="9"/>
  <c r="S450" i="9"/>
  <c r="R450" i="9"/>
  <c r="AD450" i="9" s="1"/>
  <c r="J450" i="9"/>
  <c r="I450" i="9"/>
  <c r="H450" i="9"/>
  <c r="G450" i="9"/>
  <c r="F450" i="9"/>
  <c r="E450" i="9"/>
  <c r="D450" i="9"/>
  <c r="C450" i="9"/>
  <c r="BC450" i="9" s="1"/>
  <c r="B450" i="9"/>
  <c r="A450" i="9"/>
  <c r="AY449" i="9"/>
  <c r="AW449" i="9"/>
  <c r="BA449" i="9" s="1"/>
  <c r="AU449" i="9"/>
  <c r="AS449" i="9"/>
  <c r="AN449" i="9"/>
  <c r="Y449" i="9"/>
  <c r="X449" i="9"/>
  <c r="W449" i="9"/>
  <c r="V449" i="9"/>
  <c r="U449" i="9"/>
  <c r="T449" i="9"/>
  <c r="S449" i="9"/>
  <c r="R449" i="9"/>
  <c r="AD449" i="9" s="1"/>
  <c r="J449" i="9"/>
  <c r="I449" i="9"/>
  <c r="H449" i="9"/>
  <c r="AI449" i="9" s="1"/>
  <c r="G449" i="9"/>
  <c r="F449" i="9"/>
  <c r="E449" i="9"/>
  <c r="D449" i="9"/>
  <c r="C449" i="9"/>
  <c r="BC449" i="9" s="1"/>
  <c r="B449" i="9"/>
  <c r="A449" i="9"/>
  <c r="BB448" i="9"/>
  <c r="AY448" i="9"/>
  <c r="AW448" i="9"/>
  <c r="BA448" i="9" s="1"/>
  <c r="AU448" i="9"/>
  <c r="AS448" i="9"/>
  <c r="AN448" i="9"/>
  <c r="AC448" i="9"/>
  <c r="AQ448" i="9" s="1"/>
  <c r="Y448" i="9"/>
  <c r="X448" i="9"/>
  <c r="W448" i="9"/>
  <c r="V448" i="9"/>
  <c r="U448" i="9"/>
  <c r="T448" i="9"/>
  <c r="S448" i="9"/>
  <c r="R448" i="9"/>
  <c r="AD448" i="9" s="1"/>
  <c r="J448" i="9"/>
  <c r="I448" i="9"/>
  <c r="H448" i="9"/>
  <c r="AI448" i="9" s="1"/>
  <c r="G448" i="9"/>
  <c r="F448" i="9"/>
  <c r="E448" i="9"/>
  <c r="D448" i="9"/>
  <c r="C448" i="9"/>
  <c r="BC448" i="9" s="1"/>
  <c r="B448" i="9"/>
  <c r="A448" i="9"/>
  <c r="BB447" i="9"/>
  <c r="AY447" i="9"/>
  <c r="AW447" i="9"/>
  <c r="BA447" i="9" s="1"/>
  <c r="AU447" i="9"/>
  <c r="AS447" i="9"/>
  <c r="AN447" i="9"/>
  <c r="AC447" i="9"/>
  <c r="AQ447" i="9" s="1"/>
  <c r="Y447" i="9"/>
  <c r="X447" i="9"/>
  <c r="W447" i="9"/>
  <c r="V447" i="9"/>
  <c r="U447" i="9"/>
  <c r="T447" i="9"/>
  <c r="S447" i="9"/>
  <c r="R447" i="9"/>
  <c r="AD447" i="9" s="1"/>
  <c r="J447" i="9"/>
  <c r="AK447" i="9" s="1"/>
  <c r="I447" i="9"/>
  <c r="H447" i="9"/>
  <c r="G447" i="9"/>
  <c r="F447" i="9"/>
  <c r="E447" i="9"/>
  <c r="D447" i="9"/>
  <c r="C447" i="9"/>
  <c r="BC447" i="9" s="1"/>
  <c r="B447" i="9"/>
  <c r="A447" i="9"/>
  <c r="AY446" i="9"/>
  <c r="AW446" i="9"/>
  <c r="BA446" i="9" s="1"/>
  <c r="AU446" i="9"/>
  <c r="AS446" i="9"/>
  <c r="AN446" i="9"/>
  <c r="Y446" i="9"/>
  <c r="X446" i="9"/>
  <c r="W446" i="9"/>
  <c r="V446" i="9"/>
  <c r="U446" i="9"/>
  <c r="T446" i="9"/>
  <c r="S446" i="9"/>
  <c r="J446" i="9"/>
  <c r="I446" i="9"/>
  <c r="H446" i="9"/>
  <c r="G446" i="9"/>
  <c r="F446" i="9"/>
  <c r="E446" i="9"/>
  <c r="D446" i="9"/>
  <c r="C446" i="9"/>
  <c r="B446" i="9"/>
  <c r="A446" i="9"/>
  <c r="BB445" i="9"/>
  <c r="AY445" i="9"/>
  <c r="AW445" i="9"/>
  <c r="BA445" i="9" s="1"/>
  <c r="AU445" i="9"/>
  <c r="AS445" i="9"/>
  <c r="AN445" i="9"/>
  <c r="AC445" i="9"/>
  <c r="AQ445" i="9" s="1"/>
  <c r="Y445" i="9"/>
  <c r="X445" i="9"/>
  <c r="W445" i="9"/>
  <c r="V445" i="9"/>
  <c r="U445" i="9"/>
  <c r="T445" i="9"/>
  <c r="S445" i="9"/>
  <c r="R445" i="9"/>
  <c r="AD445" i="9" s="1"/>
  <c r="J445" i="9"/>
  <c r="AK445" i="9" s="1"/>
  <c r="I445" i="9"/>
  <c r="H445" i="9"/>
  <c r="G445" i="9"/>
  <c r="F445" i="9"/>
  <c r="E445" i="9"/>
  <c r="D445" i="9"/>
  <c r="C445" i="9"/>
  <c r="BC445" i="9" s="1"/>
  <c r="B445" i="9"/>
  <c r="A445" i="9"/>
  <c r="BB444" i="9"/>
  <c r="AY444" i="9"/>
  <c r="AW444" i="9"/>
  <c r="BA444" i="9" s="1"/>
  <c r="AU444" i="9"/>
  <c r="AS444" i="9"/>
  <c r="AN444" i="9"/>
  <c r="AC444" i="9"/>
  <c r="AQ444" i="9" s="1"/>
  <c r="Y444" i="9"/>
  <c r="X444" i="9"/>
  <c r="W444" i="9"/>
  <c r="V444" i="9"/>
  <c r="U444" i="9"/>
  <c r="T444" i="9"/>
  <c r="S444" i="9"/>
  <c r="R444" i="9"/>
  <c r="AD444" i="9" s="1"/>
  <c r="J444" i="9"/>
  <c r="I444" i="9"/>
  <c r="H444" i="9"/>
  <c r="G444" i="9"/>
  <c r="F444" i="9"/>
  <c r="AG444" i="9" s="1"/>
  <c r="E444" i="9"/>
  <c r="D444" i="9"/>
  <c r="C444" i="9"/>
  <c r="BC444" i="9" s="1"/>
  <c r="B444" i="9"/>
  <c r="A444" i="9"/>
  <c r="BB443" i="9"/>
  <c r="AY443" i="9"/>
  <c r="AW443" i="9"/>
  <c r="BA443" i="9" s="1"/>
  <c r="AU443" i="9"/>
  <c r="AS443" i="9"/>
  <c r="AN443" i="9"/>
  <c r="AC443" i="9"/>
  <c r="AQ443" i="9" s="1"/>
  <c r="Y443" i="9"/>
  <c r="X443" i="9"/>
  <c r="W443" i="9"/>
  <c r="V443" i="9"/>
  <c r="U443" i="9"/>
  <c r="T443" i="9"/>
  <c r="S443" i="9"/>
  <c r="R443" i="9"/>
  <c r="AD443" i="9" s="1"/>
  <c r="J443" i="9"/>
  <c r="I443" i="9"/>
  <c r="H443" i="9"/>
  <c r="G443" i="9"/>
  <c r="F443" i="9"/>
  <c r="E443" i="9"/>
  <c r="D443" i="9"/>
  <c r="C443" i="9"/>
  <c r="BC443" i="9" s="1"/>
  <c r="B443" i="9"/>
  <c r="A443" i="9"/>
  <c r="AY442" i="9"/>
  <c r="AW442" i="9"/>
  <c r="BA442" i="9" s="1"/>
  <c r="AU442" i="9"/>
  <c r="AS442" i="9"/>
  <c r="AN442" i="9"/>
  <c r="Y442" i="9"/>
  <c r="X442" i="9"/>
  <c r="W442" i="9"/>
  <c r="V442" i="9"/>
  <c r="U442" i="9"/>
  <c r="T442" i="9"/>
  <c r="S442" i="9"/>
  <c r="J442" i="9"/>
  <c r="I442" i="9"/>
  <c r="H442" i="9"/>
  <c r="G442" i="9"/>
  <c r="F442" i="9"/>
  <c r="E442" i="9"/>
  <c r="D442" i="9"/>
  <c r="C442" i="9"/>
  <c r="B442" i="9"/>
  <c r="A442" i="9"/>
  <c r="BB441" i="9"/>
  <c r="AY441" i="9"/>
  <c r="AW441" i="9"/>
  <c r="BA441" i="9" s="1"/>
  <c r="AU441" i="9"/>
  <c r="AS441" i="9"/>
  <c r="AN441" i="9"/>
  <c r="AC441" i="9"/>
  <c r="AQ441" i="9" s="1"/>
  <c r="Y441" i="9"/>
  <c r="X441" i="9"/>
  <c r="W441" i="9"/>
  <c r="V441" i="9"/>
  <c r="U441" i="9"/>
  <c r="T441" i="9"/>
  <c r="S441" i="9"/>
  <c r="R441" i="9"/>
  <c r="J441" i="9"/>
  <c r="I441" i="9"/>
  <c r="H441" i="9"/>
  <c r="G441" i="9"/>
  <c r="F441" i="9"/>
  <c r="E441" i="9"/>
  <c r="D441" i="9"/>
  <c r="C441" i="9"/>
  <c r="BC441" i="9" s="1"/>
  <c r="B441" i="9"/>
  <c r="A441" i="9"/>
  <c r="AY440" i="9"/>
  <c r="AW440" i="9"/>
  <c r="BA440" i="9" s="1"/>
  <c r="AU440" i="9"/>
  <c r="AS440" i="9"/>
  <c r="AN440" i="9"/>
  <c r="Y440" i="9"/>
  <c r="X440" i="9"/>
  <c r="W440" i="9"/>
  <c r="V440" i="9"/>
  <c r="U440" i="9"/>
  <c r="T440" i="9"/>
  <c r="S440" i="9"/>
  <c r="J440" i="9"/>
  <c r="I440" i="9"/>
  <c r="H440" i="9"/>
  <c r="G440" i="9"/>
  <c r="F440" i="9"/>
  <c r="E440" i="9"/>
  <c r="D440" i="9"/>
  <c r="C440" i="9"/>
  <c r="B440" i="9"/>
  <c r="A440" i="9"/>
  <c r="BB439" i="9"/>
  <c r="AY439" i="9"/>
  <c r="AW439" i="9"/>
  <c r="BA439" i="9" s="1"/>
  <c r="AU439" i="9"/>
  <c r="AS439" i="9"/>
  <c r="AN439" i="9"/>
  <c r="AC439" i="9"/>
  <c r="AQ439" i="9" s="1"/>
  <c r="Y439" i="9"/>
  <c r="X439" i="9"/>
  <c r="W439" i="9"/>
  <c r="V439" i="9"/>
  <c r="U439" i="9"/>
  <c r="T439" i="9"/>
  <c r="S439" i="9"/>
  <c r="R439" i="9"/>
  <c r="J439" i="9"/>
  <c r="AK439" i="9" s="1"/>
  <c r="I439" i="9"/>
  <c r="H439" i="9"/>
  <c r="AI439" i="9" s="1"/>
  <c r="G439" i="9"/>
  <c r="F439" i="9"/>
  <c r="E439" i="9"/>
  <c r="AF439" i="9" s="1"/>
  <c r="D439" i="9"/>
  <c r="C439" i="9"/>
  <c r="B439" i="9"/>
  <c r="A439" i="9"/>
  <c r="AY438" i="9"/>
  <c r="AW438" i="9"/>
  <c r="BA438" i="9" s="1"/>
  <c r="AU438" i="9"/>
  <c r="AS438" i="9"/>
  <c r="AN438" i="9"/>
  <c r="AD438" i="9"/>
  <c r="Y438" i="9"/>
  <c r="X438" i="9"/>
  <c r="W438" i="9"/>
  <c r="V438" i="9"/>
  <c r="U438" i="9"/>
  <c r="T438" i="9"/>
  <c r="S438" i="9"/>
  <c r="R438" i="9"/>
  <c r="J438" i="9"/>
  <c r="AK438" i="9" s="1"/>
  <c r="I438" i="9"/>
  <c r="AJ438" i="9" s="1"/>
  <c r="H438" i="9"/>
  <c r="G438" i="9"/>
  <c r="F438" i="9"/>
  <c r="E438" i="9"/>
  <c r="AF438" i="9" s="1"/>
  <c r="D438" i="9"/>
  <c r="AE438" i="9" s="1"/>
  <c r="C438" i="9"/>
  <c r="BC438" i="9" s="1"/>
  <c r="B438" i="9"/>
  <c r="A438" i="9"/>
  <c r="AY437" i="9"/>
  <c r="AW437" i="9"/>
  <c r="BA437" i="9" s="1"/>
  <c r="AU437" i="9"/>
  <c r="AS437" i="9"/>
  <c r="AN437" i="9"/>
  <c r="Y437" i="9"/>
  <c r="X437" i="9"/>
  <c r="W437" i="9"/>
  <c r="V437" i="9"/>
  <c r="U437" i="9"/>
  <c r="T437" i="9"/>
  <c r="S437" i="9"/>
  <c r="J437" i="9"/>
  <c r="I437" i="9"/>
  <c r="H437" i="9"/>
  <c r="G437" i="9"/>
  <c r="F437" i="9"/>
  <c r="E437" i="9"/>
  <c r="D437" i="9"/>
  <c r="C437" i="9"/>
  <c r="B437" i="9"/>
  <c r="A437" i="9"/>
  <c r="BB436" i="9"/>
  <c r="AY436" i="9"/>
  <c r="AW436" i="9"/>
  <c r="BA436" i="9" s="1"/>
  <c r="AU436" i="9"/>
  <c r="AS436" i="9"/>
  <c r="AN436" i="9"/>
  <c r="AC436" i="9"/>
  <c r="AQ436" i="9" s="1"/>
  <c r="Y436" i="9"/>
  <c r="X436" i="9"/>
  <c r="W436" i="9"/>
  <c r="V436" i="9"/>
  <c r="U436" i="9"/>
  <c r="T436" i="9"/>
  <c r="S436" i="9"/>
  <c r="R436" i="9"/>
  <c r="J436" i="9"/>
  <c r="I436" i="9"/>
  <c r="H436" i="9"/>
  <c r="G436" i="9"/>
  <c r="F436" i="9"/>
  <c r="E436" i="9"/>
  <c r="D436" i="9"/>
  <c r="C436" i="9"/>
  <c r="B436" i="9"/>
  <c r="A436" i="9"/>
  <c r="BB435" i="9"/>
  <c r="AY435" i="9"/>
  <c r="AW435" i="9"/>
  <c r="BA435" i="9" s="1"/>
  <c r="AU435" i="9"/>
  <c r="AS435" i="9"/>
  <c r="AN435" i="9"/>
  <c r="AC435" i="9"/>
  <c r="AQ435" i="9" s="1"/>
  <c r="Y435" i="9"/>
  <c r="X435" i="9"/>
  <c r="W435" i="9"/>
  <c r="V435" i="9"/>
  <c r="U435" i="9"/>
  <c r="T435" i="9"/>
  <c r="S435" i="9"/>
  <c r="R435" i="9"/>
  <c r="J435" i="9"/>
  <c r="I435" i="9"/>
  <c r="H435" i="9"/>
  <c r="G435" i="9"/>
  <c r="F435" i="9"/>
  <c r="E435" i="9"/>
  <c r="D435" i="9"/>
  <c r="C435" i="9"/>
  <c r="B435" i="9"/>
  <c r="A435" i="9"/>
  <c r="AY434" i="9"/>
  <c r="AW434" i="9"/>
  <c r="BA434" i="9" s="1"/>
  <c r="AU434" i="9"/>
  <c r="AS434" i="9"/>
  <c r="AN434" i="9"/>
  <c r="Y434" i="9"/>
  <c r="X434" i="9"/>
  <c r="W434" i="9"/>
  <c r="V434" i="9"/>
  <c r="U434" i="9"/>
  <c r="T434" i="9"/>
  <c r="S434" i="9"/>
  <c r="R434" i="9"/>
  <c r="J434" i="9"/>
  <c r="I434" i="9"/>
  <c r="AJ434" i="9" s="1"/>
  <c r="H434" i="9"/>
  <c r="G434" i="9"/>
  <c r="F434" i="9"/>
  <c r="E434" i="9"/>
  <c r="D434" i="9"/>
  <c r="C434" i="9"/>
  <c r="BC434" i="9" s="1"/>
  <c r="A434" i="9"/>
  <c r="B434" i="9" s="1"/>
  <c r="AY433" i="9"/>
  <c r="AW433" i="9"/>
  <c r="BA433" i="9" s="1"/>
  <c r="AU433" i="9"/>
  <c r="AS433" i="9"/>
  <c r="AN433" i="9"/>
  <c r="AD433" i="9"/>
  <c r="Y433" i="9"/>
  <c r="X433" i="9"/>
  <c r="W433" i="9"/>
  <c r="V433" i="9"/>
  <c r="U433" i="9"/>
  <c r="T433" i="9"/>
  <c r="S433" i="9"/>
  <c r="R433" i="9"/>
  <c r="J433" i="9"/>
  <c r="I433" i="9"/>
  <c r="AJ433" i="9" s="1"/>
  <c r="H433" i="9"/>
  <c r="G433" i="9"/>
  <c r="AH433" i="9" s="1"/>
  <c r="F433" i="9"/>
  <c r="E433" i="9"/>
  <c r="AF433" i="9" s="1"/>
  <c r="D433" i="9"/>
  <c r="C433" i="9"/>
  <c r="BC433" i="9" s="1"/>
  <c r="A433" i="9"/>
  <c r="B433" i="9" s="1"/>
  <c r="BB432" i="9"/>
  <c r="AY432" i="9"/>
  <c r="AW432" i="9"/>
  <c r="BA432" i="9" s="1"/>
  <c r="AU432" i="9"/>
  <c r="AS432" i="9"/>
  <c r="AN432" i="9"/>
  <c r="AC432" i="9"/>
  <c r="AQ432" i="9" s="1"/>
  <c r="Y432" i="9"/>
  <c r="X432" i="9"/>
  <c r="W432" i="9"/>
  <c r="V432" i="9"/>
  <c r="U432" i="9"/>
  <c r="T432" i="9"/>
  <c r="S432" i="9"/>
  <c r="R432" i="9"/>
  <c r="J432" i="9"/>
  <c r="I432" i="9"/>
  <c r="AJ432" i="9" s="1"/>
  <c r="H432" i="9"/>
  <c r="G432" i="9"/>
  <c r="AH432" i="9" s="1"/>
  <c r="F432" i="9"/>
  <c r="E432" i="9"/>
  <c r="AF432" i="9" s="1"/>
  <c r="D432" i="9"/>
  <c r="AE432" i="9" s="1"/>
  <c r="C432" i="9"/>
  <c r="A432" i="9"/>
  <c r="B432" i="9" s="1"/>
  <c r="AY431" i="9"/>
  <c r="AW431" i="9"/>
  <c r="BA431" i="9" s="1"/>
  <c r="AU431" i="9"/>
  <c r="AS431" i="9"/>
  <c r="AQ431" i="9"/>
  <c r="AN431" i="9"/>
  <c r="AC431" i="9"/>
  <c r="BB431" i="9" s="1"/>
  <c r="Y431" i="9"/>
  <c r="X431" i="9"/>
  <c r="W431" i="9"/>
  <c r="V431" i="9"/>
  <c r="U431" i="9"/>
  <c r="T431" i="9"/>
  <c r="S431" i="9"/>
  <c r="R431" i="9"/>
  <c r="J431" i="9"/>
  <c r="I431" i="9"/>
  <c r="AJ431" i="9" s="1"/>
  <c r="H431" i="9"/>
  <c r="G431" i="9"/>
  <c r="AH431" i="9" s="1"/>
  <c r="F431" i="9"/>
  <c r="E431" i="9"/>
  <c r="AF431" i="9" s="1"/>
  <c r="D431" i="9"/>
  <c r="C431" i="9"/>
  <c r="BC431" i="9" s="1"/>
  <c r="A431" i="9"/>
  <c r="B431" i="9" s="1"/>
  <c r="AY430" i="9"/>
  <c r="AW430" i="9"/>
  <c r="BA430" i="9" s="1"/>
  <c r="AU430" i="9"/>
  <c r="AS430" i="9"/>
  <c r="AN430" i="9"/>
  <c r="Y430" i="9"/>
  <c r="X430" i="9"/>
  <c r="W430" i="9"/>
  <c r="V430" i="9"/>
  <c r="U430" i="9"/>
  <c r="T430" i="9"/>
  <c r="S430" i="9"/>
  <c r="J430" i="9"/>
  <c r="I430" i="9"/>
  <c r="H430" i="9"/>
  <c r="G430" i="9"/>
  <c r="F430" i="9"/>
  <c r="E430" i="9"/>
  <c r="D430" i="9"/>
  <c r="C430" i="9"/>
  <c r="A430" i="9"/>
  <c r="B430" i="9" s="1"/>
  <c r="AY429" i="9"/>
  <c r="AW429" i="9"/>
  <c r="BA429" i="9" s="1"/>
  <c r="AU429" i="9"/>
  <c r="AS429" i="9"/>
  <c r="AQ429" i="9"/>
  <c r="AN429" i="9"/>
  <c r="AC429" i="9"/>
  <c r="BB429" i="9" s="1"/>
  <c r="Y429" i="9"/>
  <c r="X429" i="9"/>
  <c r="W429" i="9"/>
  <c r="V429" i="9"/>
  <c r="U429" i="9"/>
  <c r="T429" i="9"/>
  <c r="J431" i="13" s="1"/>
  <c r="S429" i="9"/>
  <c r="R429" i="9"/>
  <c r="J429" i="9"/>
  <c r="I429" i="9"/>
  <c r="AJ429" i="9" s="1"/>
  <c r="H429" i="9"/>
  <c r="G429" i="9"/>
  <c r="AH429" i="9" s="1"/>
  <c r="F429" i="9"/>
  <c r="E429" i="9"/>
  <c r="D429" i="9"/>
  <c r="C429" i="9"/>
  <c r="BC429" i="9" s="1"/>
  <c r="A429" i="9"/>
  <c r="B429" i="9" s="1"/>
  <c r="AY428" i="9"/>
  <c r="AW428" i="9"/>
  <c r="BA428" i="9" s="1"/>
  <c r="AU428" i="9"/>
  <c r="AS428" i="9"/>
  <c r="AQ428" i="9"/>
  <c r="AN428" i="9"/>
  <c r="AC428" i="9"/>
  <c r="BB428" i="9" s="1"/>
  <c r="Y428" i="9"/>
  <c r="X428" i="9"/>
  <c r="W428" i="9"/>
  <c r="V428" i="9"/>
  <c r="U428" i="9"/>
  <c r="T428" i="9"/>
  <c r="S428" i="9"/>
  <c r="R428" i="9"/>
  <c r="J428" i="9"/>
  <c r="I428" i="9"/>
  <c r="AJ428" i="9" s="1"/>
  <c r="H428" i="9"/>
  <c r="G428" i="9"/>
  <c r="AH428" i="9" s="1"/>
  <c r="F428" i="9"/>
  <c r="E428" i="9"/>
  <c r="AF428" i="9" s="1"/>
  <c r="D428" i="9"/>
  <c r="C428" i="9"/>
  <c r="BC428" i="9" s="1"/>
  <c r="A428" i="9"/>
  <c r="B428" i="9" s="1"/>
  <c r="AY427" i="9"/>
  <c r="AW427" i="9"/>
  <c r="BA427" i="9" s="1"/>
  <c r="AU427" i="9"/>
  <c r="AS427" i="9"/>
  <c r="AQ427" i="9"/>
  <c r="AN427" i="9"/>
  <c r="AC427" i="9"/>
  <c r="BB427" i="9" s="1"/>
  <c r="Y427" i="9"/>
  <c r="X427" i="9"/>
  <c r="W427" i="9"/>
  <c r="V427" i="9"/>
  <c r="U427" i="9"/>
  <c r="T427" i="9"/>
  <c r="S427" i="9"/>
  <c r="R427" i="9"/>
  <c r="J427" i="9"/>
  <c r="I427" i="9"/>
  <c r="AJ427" i="9" s="1"/>
  <c r="H427" i="9"/>
  <c r="G427" i="9"/>
  <c r="AH427" i="9" s="1"/>
  <c r="F427" i="9"/>
  <c r="E427" i="9"/>
  <c r="AF427" i="9" s="1"/>
  <c r="D427" i="9"/>
  <c r="C427" i="9"/>
  <c r="BC427" i="9" s="1"/>
  <c r="A427" i="9"/>
  <c r="B427" i="9" s="1"/>
  <c r="AY426" i="9"/>
  <c r="AW426" i="9"/>
  <c r="BA426" i="9" s="1"/>
  <c r="AU426" i="9"/>
  <c r="AS426" i="9"/>
  <c r="AN426" i="9"/>
  <c r="Y426" i="9"/>
  <c r="X426" i="9"/>
  <c r="W426" i="9"/>
  <c r="V426" i="9"/>
  <c r="U426" i="9"/>
  <c r="T426" i="9"/>
  <c r="S426" i="9"/>
  <c r="J426" i="9"/>
  <c r="I426" i="9"/>
  <c r="H426" i="9"/>
  <c r="G426" i="9"/>
  <c r="F426" i="9"/>
  <c r="E426" i="9"/>
  <c r="D426" i="9"/>
  <c r="C426" i="9"/>
  <c r="A426" i="9"/>
  <c r="B426" i="9" s="1"/>
  <c r="AY425" i="9"/>
  <c r="AW425" i="9"/>
  <c r="BA425" i="9" s="1"/>
  <c r="AU425" i="9"/>
  <c r="AS425" i="9"/>
  <c r="AQ425" i="9"/>
  <c r="AN425" i="9"/>
  <c r="AC425" i="9"/>
  <c r="BB425" i="9" s="1"/>
  <c r="Y425" i="9"/>
  <c r="X425" i="9"/>
  <c r="W425" i="9"/>
  <c r="V425" i="9"/>
  <c r="U425" i="9"/>
  <c r="T425" i="9"/>
  <c r="S425" i="9"/>
  <c r="R425" i="9"/>
  <c r="J425" i="9"/>
  <c r="I425" i="9"/>
  <c r="AJ425" i="9" s="1"/>
  <c r="H425" i="9"/>
  <c r="G425" i="9"/>
  <c r="AH425" i="9" s="1"/>
  <c r="F425" i="9"/>
  <c r="E425" i="9"/>
  <c r="AF425" i="9" s="1"/>
  <c r="D425" i="9"/>
  <c r="C425" i="9"/>
  <c r="BC425" i="9" s="1"/>
  <c r="A425" i="9"/>
  <c r="B425" i="9" s="1"/>
  <c r="AY424" i="9"/>
  <c r="AW424" i="9"/>
  <c r="BA424" i="9" s="1"/>
  <c r="AU424" i="9"/>
  <c r="AS424" i="9"/>
  <c r="AN424" i="9"/>
  <c r="Y424" i="9"/>
  <c r="X424" i="9"/>
  <c r="W424" i="9"/>
  <c r="V424" i="9"/>
  <c r="U424" i="9"/>
  <c r="T424" i="9"/>
  <c r="S424" i="9"/>
  <c r="J424" i="9"/>
  <c r="I424" i="9"/>
  <c r="H424" i="9"/>
  <c r="G424" i="9"/>
  <c r="F424" i="9"/>
  <c r="E424" i="9"/>
  <c r="D424" i="9"/>
  <c r="C424" i="9"/>
  <c r="A424" i="9"/>
  <c r="B424" i="9" s="1"/>
  <c r="AY423" i="9"/>
  <c r="AW423" i="9"/>
  <c r="BA423" i="9" s="1"/>
  <c r="AU423" i="9"/>
  <c r="AS423" i="9"/>
  <c r="AN423" i="9"/>
  <c r="Y423" i="9"/>
  <c r="X423" i="9"/>
  <c r="W423" i="9"/>
  <c r="V423" i="9"/>
  <c r="U423" i="9"/>
  <c r="T423" i="9"/>
  <c r="S423" i="9"/>
  <c r="R423" i="9"/>
  <c r="J423" i="9"/>
  <c r="I423" i="9"/>
  <c r="AJ423" i="9" s="1"/>
  <c r="H423" i="9"/>
  <c r="G423" i="9"/>
  <c r="AH423" i="9" s="1"/>
  <c r="F423" i="9"/>
  <c r="E423" i="9"/>
  <c r="D423" i="9"/>
  <c r="C423" i="9"/>
  <c r="BC423" i="9" s="1"/>
  <c r="A423" i="9"/>
  <c r="B423" i="9" s="1"/>
  <c r="AY422" i="9"/>
  <c r="AW422" i="9"/>
  <c r="BA422" i="9" s="1"/>
  <c r="AU422" i="9"/>
  <c r="AS422" i="9"/>
  <c r="AN422" i="9"/>
  <c r="Y422" i="9"/>
  <c r="X422" i="9"/>
  <c r="W422" i="9"/>
  <c r="V422" i="9"/>
  <c r="U422" i="9"/>
  <c r="T422" i="9"/>
  <c r="S422" i="9"/>
  <c r="R422" i="9"/>
  <c r="J422" i="9"/>
  <c r="I422" i="9"/>
  <c r="AJ422" i="9" s="1"/>
  <c r="H422" i="9"/>
  <c r="G422" i="9"/>
  <c r="F422" i="9"/>
  <c r="E422" i="9"/>
  <c r="AF422" i="9" s="1"/>
  <c r="D422" i="9"/>
  <c r="C422" i="9"/>
  <c r="BC422" i="9" s="1"/>
  <c r="A422" i="9"/>
  <c r="B422" i="9" s="1"/>
  <c r="AY421" i="9"/>
  <c r="AW421" i="9"/>
  <c r="BA421" i="9" s="1"/>
  <c r="AU421" i="9"/>
  <c r="AS421" i="9"/>
  <c r="AN421" i="9"/>
  <c r="Y421" i="9"/>
  <c r="X421" i="9"/>
  <c r="W421" i="9"/>
  <c r="V421" i="9"/>
  <c r="U421" i="9"/>
  <c r="T421" i="9"/>
  <c r="S421" i="9"/>
  <c r="J421" i="9"/>
  <c r="I421" i="9"/>
  <c r="H421" i="9"/>
  <c r="G421" i="9"/>
  <c r="F421" i="9"/>
  <c r="E421" i="9"/>
  <c r="D421" i="9"/>
  <c r="C421" i="9"/>
  <c r="A421" i="9"/>
  <c r="B421" i="9" s="1"/>
  <c r="AY420" i="9"/>
  <c r="AW420" i="9"/>
  <c r="BA420" i="9" s="1"/>
  <c r="AU420" i="9"/>
  <c r="AS420" i="9"/>
  <c r="AQ420" i="9"/>
  <c r="AN420" i="9"/>
  <c r="AC420" i="9"/>
  <c r="BB420" i="9" s="1"/>
  <c r="Y420" i="9"/>
  <c r="X420" i="9"/>
  <c r="W420" i="9"/>
  <c r="V420" i="9"/>
  <c r="U420" i="9"/>
  <c r="T420" i="9"/>
  <c r="S420" i="9"/>
  <c r="R420" i="9"/>
  <c r="J420" i="9"/>
  <c r="I420" i="9"/>
  <c r="AJ420" i="9" s="1"/>
  <c r="H420" i="9"/>
  <c r="G420" i="9"/>
  <c r="AH420" i="9" s="1"/>
  <c r="F420" i="9"/>
  <c r="E420" i="9"/>
  <c r="AF420" i="9" s="1"/>
  <c r="D420" i="9"/>
  <c r="C420" i="9"/>
  <c r="BC420" i="9" s="1"/>
  <c r="A420" i="9"/>
  <c r="B420" i="9" s="1"/>
  <c r="AY419" i="9"/>
  <c r="AW419" i="9"/>
  <c r="BA419" i="9" s="1"/>
  <c r="AU419" i="9"/>
  <c r="AS419" i="9"/>
  <c r="AN419" i="9"/>
  <c r="Y419" i="9"/>
  <c r="X419" i="9"/>
  <c r="W419" i="9"/>
  <c r="V419" i="9"/>
  <c r="U419" i="9"/>
  <c r="T419" i="9"/>
  <c r="S419" i="9"/>
  <c r="J419" i="9"/>
  <c r="I419" i="9"/>
  <c r="H419" i="9"/>
  <c r="G419" i="9"/>
  <c r="F419" i="9"/>
  <c r="E419" i="9"/>
  <c r="D419" i="9"/>
  <c r="C419" i="9"/>
  <c r="A419" i="9"/>
  <c r="B419" i="9" s="1"/>
  <c r="AY418" i="9"/>
  <c r="AW418" i="9"/>
  <c r="BA418" i="9" s="1"/>
  <c r="AU418" i="9"/>
  <c r="AS418" i="9"/>
  <c r="AN418" i="9"/>
  <c r="AC418" i="9"/>
  <c r="AQ418" i="9" s="1"/>
  <c r="Y418" i="9"/>
  <c r="X418" i="9"/>
  <c r="W418" i="9"/>
  <c r="V418" i="9"/>
  <c r="U418" i="9"/>
  <c r="T418" i="9"/>
  <c r="S418" i="9"/>
  <c r="R418" i="9"/>
  <c r="J418" i="9"/>
  <c r="I418" i="9"/>
  <c r="AJ418" i="9" s="1"/>
  <c r="H418" i="9"/>
  <c r="G418" i="9"/>
  <c r="AH418" i="9" s="1"/>
  <c r="F418" i="9"/>
  <c r="E418" i="9"/>
  <c r="AF418" i="9" s="1"/>
  <c r="D418" i="9"/>
  <c r="C418" i="9"/>
  <c r="BC418" i="9" s="1"/>
  <c r="A418" i="9"/>
  <c r="B418" i="9" s="1"/>
  <c r="AY417" i="9"/>
  <c r="AW417" i="9"/>
  <c r="BA417" i="9" s="1"/>
  <c r="AU417" i="9"/>
  <c r="AS417" i="9"/>
  <c r="AN417" i="9"/>
  <c r="Y417" i="9"/>
  <c r="X417" i="9"/>
  <c r="W417" i="9"/>
  <c r="V417" i="9"/>
  <c r="U417" i="9"/>
  <c r="T417" i="9"/>
  <c r="S417" i="9"/>
  <c r="R417" i="9"/>
  <c r="J417" i="9"/>
  <c r="I417" i="9"/>
  <c r="AJ417" i="9" s="1"/>
  <c r="H417" i="9"/>
  <c r="G417" i="9"/>
  <c r="AH417" i="9" s="1"/>
  <c r="F417" i="9"/>
  <c r="E417" i="9"/>
  <c r="AF417" i="9" s="1"/>
  <c r="D417" i="9"/>
  <c r="C417" i="9"/>
  <c r="BC417" i="9" s="1"/>
  <c r="A417" i="9"/>
  <c r="B417" i="9" s="1"/>
  <c r="AY416" i="9"/>
  <c r="AW416" i="9"/>
  <c r="BA416" i="9" s="1"/>
  <c r="AU416" i="9"/>
  <c r="AS416" i="9"/>
  <c r="AN416" i="9"/>
  <c r="AC416" i="9"/>
  <c r="AQ416" i="9" s="1"/>
  <c r="Y416" i="9"/>
  <c r="X416" i="9"/>
  <c r="W416" i="9"/>
  <c r="V416" i="9"/>
  <c r="U416" i="9"/>
  <c r="T416" i="9"/>
  <c r="S416" i="9"/>
  <c r="R416" i="9"/>
  <c r="J416" i="9"/>
  <c r="I416" i="9"/>
  <c r="AJ416" i="9" s="1"/>
  <c r="H416" i="9"/>
  <c r="G416" i="9"/>
  <c r="AH416" i="9" s="1"/>
  <c r="F416" i="9"/>
  <c r="E416" i="9"/>
  <c r="AF416" i="9" s="1"/>
  <c r="D416" i="9"/>
  <c r="C416" i="9"/>
  <c r="BC416" i="9" s="1"/>
  <c r="A416" i="9"/>
  <c r="B416" i="9" s="1"/>
  <c r="AY415" i="9"/>
  <c r="AW415" i="9"/>
  <c r="BA415" i="9" s="1"/>
  <c r="AU415" i="9"/>
  <c r="AS415" i="9"/>
  <c r="AN415" i="9"/>
  <c r="Y415" i="9"/>
  <c r="X415" i="9"/>
  <c r="W415" i="9"/>
  <c r="V415" i="9"/>
  <c r="U415" i="9"/>
  <c r="T415" i="9"/>
  <c r="S415" i="9"/>
  <c r="J415" i="9"/>
  <c r="I415" i="9"/>
  <c r="H415" i="9"/>
  <c r="G415" i="9"/>
  <c r="F415" i="9"/>
  <c r="E415" i="9"/>
  <c r="D415" i="9"/>
  <c r="C415" i="9"/>
  <c r="A415" i="9"/>
  <c r="B415" i="9" s="1"/>
  <c r="AY414" i="9"/>
  <c r="AW414" i="9"/>
  <c r="BA414" i="9" s="1"/>
  <c r="AU414" i="9"/>
  <c r="AS414" i="9"/>
  <c r="AN414" i="9"/>
  <c r="AC414" i="9"/>
  <c r="AQ414" i="9" s="1"/>
  <c r="Y414" i="9"/>
  <c r="X414" i="9"/>
  <c r="W414" i="9"/>
  <c r="V414" i="9"/>
  <c r="U414" i="9"/>
  <c r="T414" i="9"/>
  <c r="S414" i="9"/>
  <c r="R414" i="9"/>
  <c r="J414" i="9"/>
  <c r="I414" i="9"/>
  <c r="AJ414" i="9" s="1"/>
  <c r="H414" i="9"/>
  <c r="G414" i="9"/>
  <c r="AH414" i="9" s="1"/>
  <c r="F414" i="9"/>
  <c r="E414" i="9"/>
  <c r="AF414" i="9" s="1"/>
  <c r="D414" i="9"/>
  <c r="C414" i="9"/>
  <c r="BC414" i="9" s="1"/>
  <c r="A414" i="9"/>
  <c r="B414" i="9" s="1"/>
  <c r="AY413" i="9"/>
  <c r="AW413" i="9"/>
  <c r="BA413" i="9" s="1"/>
  <c r="AU413" i="9"/>
  <c r="AS413" i="9"/>
  <c r="AN413" i="9"/>
  <c r="Y413" i="9"/>
  <c r="X413" i="9"/>
  <c r="W413" i="9"/>
  <c r="V413" i="9"/>
  <c r="U413" i="9"/>
  <c r="T413" i="9"/>
  <c r="S413" i="9"/>
  <c r="R413" i="9"/>
  <c r="J413" i="9"/>
  <c r="I413" i="9"/>
  <c r="AJ413" i="9" s="1"/>
  <c r="H413" i="9"/>
  <c r="G413" i="9"/>
  <c r="F413" i="9"/>
  <c r="E413" i="9"/>
  <c r="AF413" i="9" s="1"/>
  <c r="D413" i="9"/>
  <c r="C413" i="9"/>
  <c r="BC413" i="9" s="1"/>
  <c r="A413" i="9"/>
  <c r="B413" i="9" s="1"/>
  <c r="AY412" i="9"/>
  <c r="AW412" i="9"/>
  <c r="BA412" i="9" s="1"/>
  <c r="AU412" i="9"/>
  <c r="AS412" i="9"/>
  <c r="AN412" i="9"/>
  <c r="AC412" i="9"/>
  <c r="AQ412" i="9" s="1"/>
  <c r="Y412" i="9"/>
  <c r="X412" i="9"/>
  <c r="W412" i="9"/>
  <c r="V412" i="9"/>
  <c r="U412" i="9"/>
  <c r="T412" i="9"/>
  <c r="S412" i="9"/>
  <c r="R412" i="9"/>
  <c r="J412" i="9"/>
  <c r="I412" i="9"/>
  <c r="AJ412" i="9" s="1"/>
  <c r="H412" i="9"/>
  <c r="G412" i="9"/>
  <c r="F412" i="9"/>
  <c r="E412" i="9"/>
  <c r="AF412" i="9" s="1"/>
  <c r="D412" i="9"/>
  <c r="C412" i="9"/>
  <c r="BC412" i="9" s="1"/>
  <c r="A412" i="9"/>
  <c r="B412" i="9" s="1"/>
  <c r="AY411" i="9"/>
  <c r="AW411" i="9"/>
  <c r="BA411" i="9" s="1"/>
  <c r="AU411" i="9"/>
  <c r="AS411" i="9"/>
  <c r="AN411" i="9"/>
  <c r="Y411" i="9"/>
  <c r="X411" i="9"/>
  <c r="W411" i="9"/>
  <c r="V411" i="9"/>
  <c r="U411" i="9"/>
  <c r="T411" i="9"/>
  <c r="S411" i="9"/>
  <c r="J411" i="9"/>
  <c r="I411" i="9"/>
  <c r="H411" i="9"/>
  <c r="G411" i="9"/>
  <c r="F411" i="9"/>
  <c r="E411" i="9"/>
  <c r="D411" i="9"/>
  <c r="C411" i="9"/>
  <c r="A411" i="9"/>
  <c r="B411" i="9" s="1"/>
  <c r="AY410" i="9"/>
  <c r="AW410" i="9"/>
  <c r="BA410" i="9" s="1"/>
  <c r="AU410" i="9"/>
  <c r="AS410" i="9"/>
  <c r="AN410" i="9"/>
  <c r="AC410" i="9"/>
  <c r="AQ410" i="9" s="1"/>
  <c r="Y410" i="9"/>
  <c r="X410" i="9"/>
  <c r="W410" i="9"/>
  <c r="V410" i="9"/>
  <c r="U410" i="9"/>
  <c r="T410" i="9"/>
  <c r="S410" i="9"/>
  <c r="R410" i="9"/>
  <c r="J410" i="9"/>
  <c r="I410" i="9"/>
  <c r="AJ410" i="9" s="1"/>
  <c r="H410" i="9"/>
  <c r="G410" i="9"/>
  <c r="AH410" i="9" s="1"/>
  <c r="F410" i="9"/>
  <c r="E410" i="9"/>
  <c r="AF410" i="9" s="1"/>
  <c r="D410" i="9"/>
  <c r="C410" i="9"/>
  <c r="BC410" i="9" s="1"/>
  <c r="A410" i="9"/>
  <c r="B410" i="9" s="1"/>
  <c r="AY409" i="9"/>
  <c r="AW409" i="9"/>
  <c r="BA409" i="9" s="1"/>
  <c r="AU409" i="9"/>
  <c r="AS409" i="9"/>
  <c r="AN409" i="9"/>
  <c r="Y409" i="9"/>
  <c r="X409" i="9"/>
  <c r="W409" i="9"/>
  <c r="V409" i="9"/>
  <c r="U409" i="9"/>
  <c r="T409" i="9"/>
  <c r="S409" i="9"/>
  <c r="R409" i="9"/>
  <c r="J409" i="9"/>
  <c r="I409" i="9"/>
  <c r="AJ409" i="9" s="1"/>
  <c r="H409" i="9"/>
  <c r="G409" i="9"/>
  <c r="AH409" i="9" s="1"/>
  <c r="F409" i="9"/>
  <c r="E409" i="9"/>
  <c r="AF409" i="9" s="1"/>
  <c r="D409" i="9"/>
  <c r="C409" i="9"/>
  <c r="BC409" i="9" s="1"/>
  <c r="A409" i="9"/>
  <c r="B409" i="9" s="1"/>
  <c r="AY408" i="9"/>
  <c r="AW408" i="9"/>
  <c r="BA408" i="9" s="1"/>
  <c r="AU408" i="9"/>
  <c r="AS408" i="9"/>
  <c r="AN408" i="9"/>
  <c r="Y408" i="9"/>
  <c r="X408" i="9"/>
  <c r="W408" i="9"/>
  <c r="V408" i="9"/>
  <c r="U408" i="9"/>
  <c r="T408" i="9"/>
  <c r="S408" i="9"/>
  <c r="R408" i="9"/>
  <c r="J408" i="9"/>
  <c r="I408" i="9"/>
  <c r="AJ408" i="9" s="1"/>
  <c r="H408" i="9"/>
  <c r="G408" i="9"/>
  <c r="AH408" i="9" s="1"/>
  <c r="F408" i="9"/>
  <c r="E408" i="9"/>
  <c r="AF408" i="9" s="1"/>
  <c r="D408" i="9"/>
  <c r="C408" i="9"/>
  <c r="BC408" i="9" s="1"/>
  <c r="A408" i="9"/>
  <c r="B408" i="9" s="1"/>
  <c r="AY407" i="9"/>
  <c r="AW407" i="9"/>
  <c r="BA407" i="9" s="1"/>
  <c r="AU407" i="9"/>
  <c r="AS407" i="9"/>
  <c r="AN407" i="9"/>
  <c r="Y407" i="9"/>
  <c r="X407" i="9"/>
  <c r="W407" i="9"/>
  <c r="V407" i="9"/>
  <c r="U407" i="9"/>
  <c r="T407" i="9"/>
  <c r="S407" i="9"/>
  <c r="J407" i="9"/>
  <c r="I407" i="9"/>
  <c r="H407" i="9"/>
  <c r="G407" i="9"/>
  <c r="F407" i="9"/>
  <c r="E407" i="9"/>
  <c r="D407" i="9"/>
  <c r="C407" i="9"/>
  <c r="A407" i="9"/>
  <c r="B407" i="9" s="1"/>
  <c r="AY406" i="9"/>
  <c r="AW406" i="9"/>
  <c r="BA406" i="9" s="1"/>
  <c r="AU406" i="9"/>
  <c r="AS406" i="9"/>
  <c r="AN406" i="9"/>
  <c r="AC406" i="9"/>
  <c r="AQ406" i="9" s="1"/>
  <c r="Y406" i="9"/>
  <c r="X406" i="9"/>
  <c r="W406" i="9"/>
  <c r="V406" i="9"/>
  <c r="U406" i="9"/>
  <c r="T406" i="9"/>
  <c r="S406" i="9"/>
  <c r="R406" i="9"/>
  <c r="J406" i="9"/>
  <c r="I406" i="9"/>
  <c r="AJ406" i="9" s="1"/>
  <c r="H406" i="9"/>
  <c r="G406" i="9"/>
  <c r="AH406" i="9" s="1"/>
  <c r="F406" i="9"/>
  <c r="E406" i="9"/>
  <c r="AF406" i="9" s="1"/>
  <c r="D406" i="9"/>
  <c r="C406" i="9"/>
  <c r="BC406" i="9" s="1"/>
  <c r="A406" i="9"/>
  <c r="B406" i="9" s="1"/>
  <c r="AY405" i="9"/>
  <c r="AW405" i="9"/>
  <c r="BA405" i="9" s="1"/>
  <c r="AU405" i="9"/>
  <c r="AS405" i="9"/>
  <c r="AN405" i="9"/>
  <c r="AC405" i="9"/>
  <c r="AQ405" i="9" s="1"/>
  <c r="Y405" i="9"/>
  <c r="X405" i="9"/>
  <c r="W405" i="9"/>
  <c r="V405" i="9"/>
  <c r="U405" i="9"/>
  <c r="T405" i="9"/>
  <c r="S405" i="9"/>
  <c r="R405" i="9"/>
  <c r="J405" i="9"/>
  <c r="I405" i="9"/>
  <c r="AJ405" i="9" s="1"/>
  <c r="H405" i="9"/>
  <c r="G405" i="9"/>
  <c r="F405" i="9"/>
  <c r="E405" i="9"/>
  <c r="AF405" i="9" s="1"/>
  <c r="D405" i="9"/>
  <c r="C405" i="9"/>
  <c r="BC405" i="9" s="1"/>
  <c r="A405" i="9"/>
  <c r="B405" i="9" s="1"/>
  <c r="AY404" i="9"/>
  <c r="AW404" i="9"/>
  <c r="BA404" i="9" s="1"/>
  <c r="AU404" i="9"/>
  <c r="AS404" i="9"/>
  <c r="AN404" i="9"/>
  <c r="Y404" i="9"/>
  <c r="X404" i="9"/>
  <c r="W404" i="9"/>
  <c r="V404" i="9"/>
  <c r="U404" i="9"/>
  <c r="T404" i="9"/>
  <c r="J406" i="13" s="1"/>
  <c r="S404" i="9"/>
  <c r="R404" i="9"/>
  <c r="J404" i="9"/>
  <c r="I404" i="9"/>
  <c r="AJ404" i="9" s="1"/>
  <c r="H404" i="9"/>
  <c r="G404" i="9"/>
  <c r="F404" i="9"/>
  <c r="E404" i="9"/>
  <c r="AF404" i="9" s="1"/>
  <c r="D404" i="9"/>
  <c r="C404" i="9"/>
  <c r="BC404" i="9" s="1"/>
  <c r="A404" i="9"/>
  <c r="B404" i="9" s="1"/>
  <c r="AY403" i="9"/>
  <c r="AW403" i="9"/>
  <c r="BA403" i="9" s="1"/>
  <c r="AU403" i="9"/>
  <c r="AS403" i="9"/>
  <c r="AN403" i="9"/>
  <c r="Y403" i="9"/>
  <c r="X403" i="9"/>
  <c r="W403" i="9"/>
  <c r="V403" i="9"/>
  <c r="U403" i="9"/>
  <c r="T403" i="9"/>
  <c r="S403" i="9"/>
  <c r="J403" i="9"/>
  <c r="I403" i="9"/>
  <c r="H403" i="9"/>
  <c r="G403" i="9"/>
  <c r="F403" i="9"/>
  <c r="E403" i="9"/>
  <c r="D403" i="9"/>
  <c r="C403" i="9"/>
  <c r="A403" i="9"/>
  <c r="B403" i="9" s="1"/>
  <c r="AY402" i="9"/>
  <c r="AW402" i="9"/>
  <c r="BA402" i="9" s="1"/>
  <c r="AU402" i="9"/>
  <c r="AS402" i="9"/>
  <c r="AN402" i="9"/>
  <c r="AC402" i="9"/>
  <c r="AQ402" i="9" s="1"/>
  <c r="Y402" i="9"/>
  <c r="X402" i="9"/>
  <c r="W402" i="9"/>
  <c r="V402" i="9"/>
  <c r="U402" i="9"/>
  <c r="T402" i="9"/>
  <c r="S402" i="9"/>
  <c r="R402" i="9"/>
  <c r="J402" i="9"/>
  <c r="I402" i="9"/>
  <c r="AJ402" i="9" s="1"/>
  <c r="H402" i="9"/>
  <c r="G402" i="9"/>
  <c r="F402" i="9"/>
  <c r="E402" i="9"/>
  <c r="AF402" i="9" s="1"/>
  <c r="D402" i="9"/>
  <c r="C402" i="9"/>
  <c r="BC402" i="9" s="1"/>
  <c r="A402" i="9"/>
  <c r="B402" i="9" s="1"/>
  <c r="AY401" i="9"/>
  <c r="AW401" i="9"/>
  <c r="BA401" i="9" s="1"/>
  <c r="AU401" i="9"/>
  <c r="AS401" i="9"/>
  <c r="AN401" i="9"/>
  <c r="AC401" i="9"/>
  <c r="AQ401" i="9" s="1"/>
  <c r="Y401" i="9"/>
  <c r="X401" i="9"/>
  <c r="W401" i="9"/>
  <c r="V401" i="9"/>
  <c r="U401" i="9"/>
  <c r="T401" i="9"/>
  <c r="S401" i="9"/>
  <c r="R401" i="9"/>
  <c r="J401" i="9"/>
  <c r="I401" i="9"/>
  <c r="AJ401" i="9" s="1"/>
  <c r="H401" i="9"/>
  <c r="G401" i="9"/>
  <c r="F401" i="9"/>
  <c r="E401" i="9"/>
  <c r="AF401" i="9" s="1"/>
  <c r="D401" i="9"/>
  <c r="C401" i="9"/>
  <c r="BC401" i="9" s="1"/>
  <c r="A401" i="9"/>
  <c r="B401" i="9" s="1"/>
  <c r="AY400" i="9"/>
  <c r="AW400" i="9"/>
  <c r="BA400" i="9" s="1"/>
  <c r="AU400" i="9"/>
  <c r="AS400" i="9"/>
  <c r="AN400" i="9"/>
  <c r="AC400" i="9"/>
  <c r="AQ400" i="9" s="1"/>
  <c r="Y400" i="9"/>
  <c r="X400" i="9"/>
  <c r="W400" i="9"/>
  <c r="V400" i="9"/>
  <c r="U400" i="9"/>
  <c r="T400" i="9"/>
  <c r="S400" i="9"/>
  <c r="R400" i="9"/>
  <c r="J400" i="9"/>
  <c r="I400" i="9"/>
  <c r="AJ400" i="9" s="1"/>
  <c r="H400" i="9"/>
  <c r="G400" i="9"/>
  <c r="AH400" i="9" s="1"/>
  <c r="F400" i="9"/>
  <c r="E400" i="9"/>
  <c r="AF400" i="9" s="1"/>
  <c r="D400" i="9"/>
  <c r="C400" i="9"/>
  <c r="BC400" i="9" s="1"/>
  <c r="A400" i="9"/>
  <c r="B400" i="9" s="1"/>
  <c r="AY399" i="9"/>
  <c r="AW399" i="9"/>
  <c r="BA399" i="9" s="1"/>
  <c r="AU399" i="9"/>
  <c r="AS399" i="9"/>
  <c r="AN399" i="9"/>
  <c r="Y399" i="9"/>
  <c r="X399" i="9"/>
  <c r="W399" i="9"/>
  <c r="V399" i="9"/>
  <c r="U399" i="9"/>
  <c r="T399" i="9"/>
  <c r="S399" i="9"/>
  <c r="J399" i="9"/>
  <c r="I399" i="9"/>
  <c r="H399" i="9"/>
  <c r="G399" i="9"/>
  <c r="F399" i="9"/>
  <c r="E399" i="9"/>
  <c r="D399" i="9"/>
  <c r="C399" i="9"/>
  <c r="A399" i="9"/>
  <c r="B399" i="9" s="1"/>
  <c r="AY398" i="9"/>
  <c r="AW398" i="9"/>
  <c r="BA398" i="9" s="1"/>
  <c r="AU398" i="9"/>
  <c r="AS398" i="9"/>
  <c r="AN398" i="9"/>
  <c r="AC398" i="9"/>
  <c r="AQ398" i="9" s="1"/>
  <c r="Y398" i="9"/>
  <c r="X398" i="9"/>
  <c r="W398" i="9"/>
  <c r="V398" i="9"/>
  <c r="U398" i="9"/>
  <c r="T398" i="9"/>
  <c r="S398" i="9"/>
  <c r="R398" i="9"/>
  <c r="J398" i="9"/>
  <c r="I398" i="9"/>
  <c r="AJ398" i="9" s="1"/>
  <c r="H398" i="9"/>
  <c r="G398" i="9"/>
  <c r="AH398" i="9" s="1"/>
  <c r="F398" i="9"/>
  <c r="E398" i="9"/>
  <c r="AF398" i="9" s="1"/>
  <c r="D398" i="9"/>
  <c r="C398" i="9"/>
  <c r="BC398" i="9" s="1"/>
  <c r="A398" i="9"/>
  <c r="B398" i="9" s="1"/>
  <c r="AY397" i="9"/>
  <c r="AW397" i="9"/>
  <c r="BA397" i="9" s="1"/>
  <c r="AU397" i="9"/>
  <c r="AS397" i="9"/>
  <c r="AN397" i="9"/>
  <c r="Y397" i="9"/>
  <c r="X397" i="9"/>
  <c r="W397" i="9"/>
  <c r="V397" i="9"/>
  <c r="U397" i="9"/>
  <c r="T397" i="9"/>
  <c r="S397" i="9"/>
  <c r="R397" i="9"/>
  <c r="J397" i="9"/>
  <c r="I397" i="9"/>
  <c r="AJ397" i="9" s="1"/>
  <c r="H397" i="9"/>
  <c r="G397" i="9"/>
  <c r="AH397" i="9" s="1"/>
  <c r="F397" i="9"/>
  <c r="E397" i="9"/>
  <c r="AF397" i="9" s="1"/>
  <c r="D397" i="9"/>
  <c r="C397" i="9"/>
  <c r="BC397" i="9" s="1"/>
  <c r="A397" i="9"/>
  <c r="B397" i="9" s="1"/>
  <c r="AY396" i="9"/>
  <c r="AW396" i="9"/>
  <c r="BA396" i="9" s="1"/>
  <c r="AU396" i="9"/>
  <c r="AS396" i="9"/>
  <c r="AN396" i="9"/>
  <c r="AC396" i="9"/>
  <c r="AQ396" i="9" s="1"/>
  <c r="Y396" i="9"/>
  <c r="X396" i="9"/>
  <c r="W396" i="9"/>
  <c r="V396" i="9"/>
  <c r="U396" i="9"/>
  <c r="T396" i="9"/>
  <c r="S396" i="9"/>
  <c r="R396" i="9"/>
  <c r="J396" i="9"/>
  <c r="I396" i="9"/>
  <c r="AJ396" i="9" s="1"/>
  <c r="H396" i="9"/>
  <c r="G396" i="9"/>
  <c r="AH396" i="9" s="1"/>
  <c r="F396" i="9"/>
  <c r="E396" i="9"/>
  <c r="AF396" i="9" s="1"/>
  <c r="D396" i="9"/>
  <c r="C396" i="9"/>
  <c r="BC396" i="9" s="1"/>
  <c r="A396" i="9"/>
  <c r="B396" i="9" s="1"/>
  <c r="AY395" i="9"/>
  <c r="AW395" i="9"/>
  <c r="BA395" i="9" s="1"/>
  <c r="AU395" i="9"/>
  <c r="AS395" i="9"/>
  <c r="AN395" i="9"/>
  <c r="Y395" i="9"/>
  <c r="X395" i="9"/>
  <c r="W395" i="9"/>
  <c r="V395" i="9"/>
  <c r="U395" i="9"/>
  <c r="T395" i="9"/>
  <c r="S395" i="9"/>
  <c r="J395" i="9"/>
  <c r="I395" i="9"/>
  <c r="H395" i="9"/>
  <c r="G395" i="9"/>
  <c r="F395" i="9"/>
  <c r="E395" i="9"/>
  <c r="D395" i="9"/>
  <c r="C395" i="9"/>
  <c r="A395" i="9"/>
  <c r="B395" i="9" s="1"/>
  <c r="AY394" i="9"/>
  <c r="AW394" i="9"/>
  <c r="BA394" i="9" s="1"/>
  <c r="AU394" i="9"/>
  <c r="AS394" i="9"/>
  <c r="AN394" i="9"/>
  <c r="AC394" i="9"/>
  <c r="AQ394" i="9" s="1"/>
  <c r="Y394" i="9"/>
  <c r="X394" i="9"/>
  <c r="W394" i="9"/>
  <c r="V394" i="9"/>
  <c r="U394" i="9"/>
  <c r="T394" i="9"/>
  <c r="S394" i="9"/>
  <c r="R394" i="9"/>
  <c r="J394" i="9"/>
  <c r="I394" i="9"/>
  <c r="AJ394" i="9" s="1"/>
  <c r="H394" i="9"/>
  <c r="G394" i="9"/>
  <c r="AH394" i="9" s="1"/>
  <c r="F394" i="9"/>
  <c r="E394" i="9"/>
  <c r="AF394" i="9" s="1"/>
  <c r="D394" i="9"/>
  <c r="C394" i="9"/>
  <c r="BC394" i="9" s="1"/>
  <c r="A394" i="9"/>
  <c r="B394" i="9" s="1"/>
  <c r="AY393" i="9"/>
  <c r="AW393" i="9"/>
  <c r="BA393" i="9" s="1"/>
  <c r="AU393" i="9"/>
  <c r="AS393" i="9"/>
  <c r="AN393" i="9"/>
  <c r="Y393" i="9"/>
  <c r="X393" i="9"/>
  <c r="W393" i="9"/>
  <c r="V393" i="9"/>
  <c r="U393" i="9"/>
  <c r="T393" i="9"/>
  <c r="S393" i="9"/>
  <c r="R393" i="9"/>
  <c r="J393" i="9"/>
  <c r="I393" i="9"/>
  <c r="AJ393" i="9" s="1"/>
  <c r="H393" i="9"/>
  <c r="G393" i="9"/>
  <c r="AH393" i="9" s="1"/>
  <c r="F393" i="9"/>
  <c r="E393" i="9"/>
  <c r="D393" i="9"/>
  <c r="C393" i="9"/>
  <c r="BC393" i="9" s="1"/>
  <c r="A393" i="9"/>
  <c r="B393" i="9" s="1"/>
  <c r="AY392" i="9"/>
  <c r="AW392" i="9"/>
  <c r="BA392" i="9" s="1"/>
  <c r="AU392" i="9"/>
  <c r="AS392" i="9"/>
  <c r="AN392" i="9"/>
  <c r="Y392" i="9"/>
  <c r="X392" i="9"/>
  <c r="W392" i="9"/>
  <c r="V392" i="9"/>
  <c r="U392" i="9"/>
  <c r="T392" i="9"/>
  <c r="S392" i="9"/>
  <c r="R392" i="9"/>
  <c r="J392" i="9"/>
  <c r="I392" i="9"/>
  <c r="AJ392" i="9" s="1"/>
  <c r="H392" i="9"/>
  <c r="G392" i="9"/>
  <c r="AH392" i="9" s="1"/>
  <c r="F392" i="9"/>
  <c r="E392" i="9"/>
  <c r="AF392" i="9" s="1"/>
  <c r="D392" i="9"/>
  <c r="C392" i="9"/>
  <c r="BC392" i="9" s="1"/>
  <c r="A392" i="9"/>
  <c r="B392" i="9" s="1"/>
  <c r="AY391" i="9"/>
  <c r="AW391" i="9"/>
  <c r="BA391" i="9" s="1"/>
  <c r="AU391" i="9"/>
  <c r="AS391" i="9"/>
  <c r="AN391" i="9"/>
  <c r="Y391" i="9"/>
  <c r="X391" i="9"/>
  <c r="W391" i="9"/>
  <c r="V391" i="9"/>
  <c r="U391" i="9"/>
  <c r="T391" i="9"/>
  <c r="S391" i="9"/>
  <c r="J391" i="9"/>
  <c r="I391" i="9"/>
  <c r="H391" i="9"/>
  <c r="G391" i="9"/>
  <c r="F391" i="9"/>
  <c r="E391" i="9"/>
  <c r="D391" i="9"/>
  <c r="C391" i="9"/>
  <c r="A391" i="9"/>
  <c r="B391" i="9" s="1"/>
  <c r="AY390" i="9"/>
  <c r="AW390" i="9"/>
  <c r="BA390" i="9" s="1"/>
  <c r="AU390" i="9"/>
  <c r="AS390" i="9"/>
  <c r="AN390" i="9"/>
  <c r="AC390" i="9"/>
  <c r="AQ390" i="9" s="1"/>
  <c r="Y390" i="9"/>
  <c r="X390" i="9"/>
  <c r="W390" i="9"/>
  <c r="V390" i="9"/>
  <c r="U390" i="9"/>
  <c r="T390" i="9"/>
  <c r="S390" i="9"/>
  <c r="R390" i="9"/>
  <c r="J390" i="9"/>
  <c r="I390" i="9"/>
  <c r="AJ390" i="9" s="1"/>
  <c r="H390" i="9"/>
  <c r="G390" i="9"/>
  <c r="F390" i="9"/>
  <c r="E390" i="9"/>
  <c r="AF390" i="9" s="1"/>
  <c r="D390" i="9"/>
  <c r="C390" i="9"/>
  <c r="BC390" i="9" s="1"/>
  <c r="A390" i="9"/>
  <c r="B390" i="9" s="1"/>
  <c r="AY389" i="9"/>
  <c r="AW389" i="9"/>
  <c r="BA389" i="9" s="1"/>
  <c r="AU389" i="9"/>
  <c r="AS389" i="9"/>
  <c r="AN389" i="9"/>
  <c r="AC389" i="9"/>
  <c r="AQ389" i="9" s="1"/>
  <c r="Y389" i="9"/>
  <c r="X389" i="9"/>
  <c r="W389" i="9"/>
  <c r="V389" i="9"/>
  <c r="U389" i="9"/>
  <c r="T389" i="9"/>
  <c r="S389" i="9"/>
  <c r="R389" i="9"/>
  <c r="J389" i="9"/>
  <c r="I389" i="9"/>
  <c r="AJ389" i="9" s="1"/>
  <c r="H389" i="9"/>
  <c r="G389" i="9"/>
  <c r="AH389" i="9" s="1"/>
  <c r="F389" i="9"/>
  <c r="E389" i="9"/>
  <c r="AF389" i="9" s="1"/>
  <c r="D389" i="9"/>
  <c r="C389" i="9"/>
  <c r="BC389" i="9" s="1"/>
  <c r="A389" i="9"/>
  <c r="B389" i="9" s="1"/>
  <c r="AY388" i="9"/>
  <c r="AW388" i="9"/>
  <c r="BA388" i="9" s="1"/>
  <c r="AU388" i="9"/>
  <c r="AS388" i="9"/>
  <c r="AN388" i="9"/>
  <c r="Y388" i="9"/>
  <c r="X388" i="9"/>
  <c r="W388" i="9"/>
  <c r="V388" i="9"/>
  <c r="U388" i="9"/>
  <c r="T388" i="9"/>
  <c r="S388" i="9"/>
  <c r="R388" i="9"/>
  <c r="J388" i="9"/>
  <c r="I388" i="9"/>
  <c r="AJ388" i="9" s="1"/>
  <c r="H388" i="9"/>
  <c r="G388" i="9"/>
  <c r="AH388" i="9" s="1"/>
  <c r="F388" i="9"/>
  <c r="E388" i="9"/>
  <c r="AF388" i="9" s="1"/>
  <c r="D388" i="9"/>
  <c r="C388" i="9"/>
  <c r="BC388" i="9" s="1"/>
  <c r="A388" i="9"/>
  <c r="B388" i="9" s="1"/>
  <c r="AY387" i="9"/>
  <c r="AW387" i="9"/>
  <c r="BA387" i="9" s="1"/>
  <c r="AU387" i="9"/>
  <c r="AS387" i="9"/>
  <c r="AN387" i="9"/>
  <c r="Y387" i="9"/>
  <c r="X387" i="9"/>
  <c r="W387" i="9"/>
  <c r="V387" i="9"/>
  <c r="U387" i="9"/>
  <c r="T387" i="9"/>
  <c r="S387" i="9"/>
  <c r="J387" i="9"/>
  <c r="I387" i="9"/>
  <c r="H387" i="9"/>
  <c r="G387" i="9"/>
  <c r="F387" i="9"/>
  <c r="E387" i="9"/>
  <c r="D387" i="9"/>
  <c r="C387" i="9"/>
  <c r="A387" i="9"/>
  <c r="B387" i="9" s="1"/>
  <c r="AY386" i="9"/>
  <c r="AW386" i="9"/>
  <c r="BA386" i="9" s="1"/>
  <c r="AU386" i="9"/>
  <c r="AS386" i="9"/>
  <c r="AN386" i="9"/>
  <c r="AC386" i="9"/>
  <c r="AQ386" i="9" s="1"/>
  <c r="Y386" i="9"/>
  <c r="X386" i="9"/>
  <c r="W386" i="9"/>
  <c r="V386" i="9"/>
  <c r="U386" i="9"/>
  <c r="T386" i="9"/>
  <c r="J388" i="13" s="1"/>
  <c r="S386" i="9"/>
  <c r="R386" i="9"/>
  <c r="J386" i="9"/>
  <c r="I386" i="9"/>
  <c r="AJ386" i="9" s="1"/>
  <c r="H386" i="9"/>
  <c r="G386" i="9"/>
  <c r="AH386" i="9" s="1"/>
  <c r="F386" i="9"/>
  <c r="E386" i="9"/>
  <c r="AF386" i="9" s="1"/>
  <c r="D386" i="9"/>
  <c r="C386" i="9"/>
  <c r="BC386" i="9" s="1"/>
  <c r="A386" i="9"/>
  <c r="B386" i="9" s="1"/>
  <c r="AY385" i="9"/>
  <c r="AW385" i="9"/>
  <c r="BA385" i="9" s="1"/>
  <c r="AU385" i="9"/>
  <c r="AS385" i="9"/>
  <c r="AN385" i="9"/>
  <c r="AC385" i="9"/>
  <c r="AQ385" i="9" s="1"/>
  <c r="Y385" i="9"/>
  <c r="X385" i="9"/>
  <c r="W385" i="9"/>
  <c r="V385" i="9"/>
  <c r="U385" i="9"/>
  <c r="T385" i="9"/>
  <c r="S385" i="9"/>
  <c r="R385" i="9"/>
  <c r="J385" i="9"/>
  <c r="I385" i="9"/>
  <c r="AJ385" i="9" s="1"/>
  <c r="H385" i="9"/>
  <c r="G385" i="9"/>
  <c r="F385" i="9"/>
  <c r="E385" i="9"/>
  <c r="AF385" i="9" s="1"/>
  <c r="D385" i="9"/>
  <c r="C385" i="9"/>
  <c r="BC385" i="9" s="1"/>
  <c r="A385" i="9"/>
  <c r="B385" i="9" s="1"/>
  <c r="AY384" i="9"/>
  <c r="AW384" i="9"/>
  <c r="BA384" i="9" s="1"/>
  <c r="AU384" i="9"/>
  <c r="AS384" i="9"/>
  <c r="AN384" i="9"/>
  <c r="AC384" i="9"/>
  <c r="AQ384" i="9" s="1"/>
  <c r="Y384" i="9"/>
  <c r="X384" i="9"/>
  <c r="W384" i="9"/>
  <c r="V384" i="9"/>
  <c r="U384" i="9"/>
  <c r="T384" i="9"/>
  <c r="S384" i="9"/>
  <c r="R384" i="9"/>
  <c r="J384" i="9"/>
  <c r="I384" i="9"/>
  <c r="AJ384" i="9" s="1"/>
  <c r="H384" i="9"/>
  <c r="G384" i="9"/>
  <c r="AH384" i="9" s="1"/>
  <c r="F384" i="9"/>
  <c r="E384" i="9"/>
  <c r="AF384" i="9" s="1"/>
  <c r="D384" i="9"/>
  <c r="C384" i="9"/>
  <c r="BC384" i="9" s="1"/>
  <c r="A384" i="9"/>
  <c r="B384" i="9" s="1"/>
  <c r="AY383" i="9"/>
  <c r="AW383" i="9"/>
  <c r="BA383" i="9" s="1"/>
  <c r="AU383" i="9"/>
  <c r="AS383" i="9"/>
  <c r="AN383" i="9"/>
  <c r="Y383" i="9"/>
  <c r="X383" i="9"/>
  <c r="W383" i="9"/>
  <c r="V383" i="9"/>
  <c r="U383" i="9"/>
  <c r="T383" i="9"/>
  <c r="J385" i="13" s="1"/>
  <c r="S383" i="9"/>
  <c r="J383" i="9"/>
  <c r="I383" i="9"/>
  <c r="H383" i="9"/>
  <c r="G383" i="9"/>
  <c r="F383" i="9"/>
  <c r="E383" i="9"/>
  <c r="D383" i="9"/>
  <c r="C383" i="9"/>
  <c r="A383" i="9"/>
  <c r="B383" i="9" s="1"/>
  <c r="AY382" i="9"/>
  <c r="AW382" i="9"/>
  <c r="BA382" i="9" s="1"/>
  <c r="AU382" i="9"/>
  <c r="AS382" i="9"/>
  <c r="AN382" i="9"/>
  <c r="AC382" i="9"/>
  <c r="AQ382" i="9" s="1"/>
  <c r="Y382" i="9"/>
  <c r="X382" i="9"/>
  <c r="W382" i="9"/>
  <c r="V382" i="9"/>
  <c r="U382" i="9"/>
  <c r="T382" i="9"/>
  <c r="S382" i="9"/>
  <c r="R382" i="9"/>
  <c r="J382" i="9"/>
  <c r="I382" i="9"/>
  <c r="AJ382" i="9" s="1"/>
  <c r="H382" i="9"/>
  <c r="G382" i="9"/>
  <c r="AH382" i="9" s="1"/>
  <c r="F382" i="9"/>
  <c r="E382" i="9"/>
  <c r="AF382" i="9" s="1"/>
  <c r="D382" i="9"/>
  <c r="C382" i="9"/>
  <c r="BC382" i="9" s="1"/>
  <c r="A382" i="9"/>
  <c r="B382" i="9" s="1"/>
  <c r="AY381" i="9"/>
  <c r="AW381" i="9"/>
  <c r="BA381" i="9" s="1"/>
  <c r="AU381" i="9"/>
  <c r="AS381" i="9"/>
  <c r="AN381" i="9"/>
  <c r="Y381" i="9"/>
  <c r="X381" i="9"/>
  <c r="W381" i="9"/>
  <c r="V381" i="9"/>
  <c r="U381" i="9"/>
  <c r="T381" i="9"/>
  <c r="S381" i="9"/>
  <c r="R381" i="9"/>
  <c r="J381" i="9"/>
  <c r="I381" i="9"/>
  <c r="AJ381" i="9" s="1"/>
  <c r="H381" i="9"/>
  <c r="G381" i="9"/>
  <c r="F381" i="9"/>
  <c r="E381" i="9"/>
  <c r="AF381" i="9" s="1"/>
  <c r="D381" i="9"/>
  <c r="C381" i="9"/>
  <c r="BC381" i="9" s="1"/>
  <c r="A381" i="9"/>
  <c r="B381" i="9" s="1"/>
  <c r="AY380" i="9"/>
  <c r="AW380" i="9"/>
  <c r="BA380" i="9" s="1"/>
  <c r="AU380" i="9"/>
  <c r="AS380" i="9"/>
  <c r="AN380" i="9"/>
  <c r="AC380" i="9"/>
  <c r="AQ380" i="9" s="1"/>
  <c r="Y380" i="9"/>
  <c r="X380" i="9"/>
  <c r="W380" i="9"/>
  <c r="V380" i="9"/>
  <c r="U380" i="9"/>
  <c r="T380" i="9"/>
  <c r="S380" i="9"/>
  <c r="R380" i="9"/>
  <c r="J380" i="9"/>
  <c r="I380" i="9"/>
  <c r="AJ380" i="9" s="1"/>
  <c r="H380" i="9"/>
  <c r="G380" i="9"/>
  <c r="AH380" i="9" s="1"/>
  <c r="F380" i="9"/>
  <c r="E380" i="9"/>
  <c r="AF380" i="9" s="1"/>
  <c r="D380" i="9"/>
  <c r="C380" i="9"/>
  <c r="BC380" i="9" s="1"/>
  <c r="A380" i="9"/>
  <c r="B380" i="9" s="1"/>
  <c r="AY379" i="9"/>
  <c r="AW379" i="9"/>
  <c r="BA379" i="9" s="1"/>
  <c r="AU379" i="9"/>
  <c r="AS379" i="9"/>
  <c r="AN379" i="9"/>
  <c r="Y379" i="9"/>
  <c r="X379" i="9"/>
  <c r="W379" i="9"/>
  <c r="V379" i="9"/>
  <c r="U379" i="9"/>
  <c r="T379" i="9"/>
  <c r="S379" i="9"/>
  <c r="J379" i="9"/>
  <c r="I379" i="9"/>
  <c r="H379" i="9"/>
  <c r="G379" i="9"/>
  <c r="F379" i="9"/>
  <c r="E379" i="9"/>
  <c r="D379" i="9"/>
  <c r="C379" i="9"/>
  <c r="A379" i="9"/>
  <c r="B379" i="9" s="1"/>
  <c r="AY378" i="9"/>
  <c r="AW378" i="9"/>
  <c r="BA378" i="9" s="1"/>
  <c r="AU378" i="9"/>
  <c r="AS378" i="9"/>
  <c r="AN378" i="9"/>
  <c r="AC378" i="9"/>
  <c r="AQ378" i="9" s="1"/>
  <c r="Y378" i="9"/>
  <c r="X378" i="9"/>
  <c r="W378" i="9"/>
  <c r="V378" i="9"/>
  <c r="U378" i="9"/>
  <c r="T378" i="9"/>
  <c r="S378" i="9"/>
  <c r="R378" i="9"/>
  <c r="J378" i="9"/>
  <c r="I378" i="9"/>
  <c r="AJ378" i="9" s="1"/>
  <c r="H378" i="9"/>
  <c r="G378" i="9"/>
  <c r="F378" i="9"/>
  <c r="E378" i="9"/>
  <c r="AF378" i="9" s="1"/>
  <c r="D378" i="9"/>
  <c r="C378" i="9"/>
  <c r="BC378" i="9" s="1"/>
  <c r="A378" i="9"/>
  <c r="B378" i="9" s="1"/>
  <c r="AY377" i="9"/>
  <c r="AW377" i="9"/>
  <c r="BA377" i="9" s="1"/>
  <c r="AU377" i="9"/>
  <c r="AS377" i="9"/>
  <c r="AN377" i="9"/>
  <c r="Y377" i="9"/>
  <c r="X377" i="9"/>
  <c r="W377" i="9"/>
  <c r="V377" i="9"/>
  <c r="U377" i="9"/>
  <c r="T377" i="9"/>
  <c r="S377" i="9"/>
  <c r="R377" i="9"/>
  <c r="J377" i="9"/>
  <c r="I377" i="9"/>
  <c r="AJ377" i="9" s="1"/>
  <c r="H377" i="9"/>
  <c r="G377" i="9"/>
  <c r="AH377" i="9" s="1"/>
  <c r="F377" i="9"/>
  <c r="E377" i="9"/>
  <c r="AF377" i="9" s="1"/>
  <c r="D377" i="9"/>
  <c r="C377" i="9"/>
  <c r="BC377" i="9" s="1"/>
  <c r="A377" i="9"/>
  <c r="B377" i="9" s="1"/>
  <c r="AY376" i="9"/>
  <c r="AW376" i="9"/>
  <c r="BA376" i="9" s="1"/>
  <c r="AU376" i="9"/>
  <c r="AS376" i="9"/>
  <c r="AN376" i="9"/>
  <c r="Y376" i="9"/>
  <c r="X376" i="9"/>
  <c r="W376" i="9"/>
  <c r="V376" i="9"/>
  <c r="U376" i="9"/>
  <c r="T376" i="9"/>
  <c r="S376" i="9"/>
  <c r="R376" i="9"/>
  <c r="J376" i="9"/>
  <c r="I376" i="9"/>
  <c r="AJ376" i="9" s="1"/>
  <c r="H376" i="9"/>
  <c r="G376" i="9"/>
  <c r="AH376" i="9" s="1"/>
  <c r="F376" i="9"/>
  <c r="E376" i="9"/>
  <c r="AF376" i="9" s="1"/>
  <c r="D376" i="9"/>
  <c r="C376" i="9"/>
  <c r="BC376" i="9" s="1"/>
  <c r="A376" i="9"/>
  <c r="B376" i="9" s="1"/>
  <c r="AY375" i="9"/>
  <c r="AW375" i="9"/>
  <c r="BA375" i="9" s="1"/>
  <c r="AU375" i="9"/>
  <c r="AS375" i="9"/>
  <c r="AN375" i="9"/>
  <c r="Y375" i="9"/>
  <c r="X375" i="9"/>
  <c r="W375" i="9"/>
  <c r="V375" i="9"/>
  <c r="U375" i="9"/>
  <c r="T375" i="9"/>
  <c r="S375" i="9"/>
  <c r="J375" i="9"/>
  <c r="I375" i="9"/>
  <c r="H375" i="9"/>
  <c r="G375" i="9"/>
  <c r="F375" i="9"/>
  <c r="E375" i="9"/>
  <c r="D375" i="9"/>
  <c r="C375" i="9"/>
  <c r="A375" i="9"/>
  <c r="B375" i="9" s="1"/>
  <c r="AY374" i="9"/>
  <c r="AW374" i="9"/>
  <c r="BA374" i="9" s="1"/>
  <c r="AU374" i="9"/>
  <c r="AS374" i="9"/>
  <c r="AN374" i="9"/>
  <c r="AC374" i="9"/>
  <c r="AQ374" i="9" s="1"/>
  <c r="Y374" i="9"/>
  <c r="X374" i="9"/>
  <c r="W374" i="9"/>
  <c r="V374" i="9"/>
  <c r="U374" i="9"/>
  <c r="T374" i="9"/>
  <c r="S374" i="9"/>
  <c r="R374" i="9"/>
  <c r="J374" i="9"/>
  <c r="I374" i="9"/>
  <c r="AJ374" i="9" s="1"/>
  <c r="H374" i="9"/>
  <c r="G374" i="9"/>
  <c r="F374" i="9"/>
  <c r="E374" i="9"/>
  <c r="AF374" i="9" s="1"/>
  <c r="D374" i="9"/>
  <c r="C374" i="9"/>
  <c r="BC374" i="9" s="1"/>
  <c r="A374" i="9"/>
  <c r="B374" i="9" s="1"/>
  <c r="AY373" i="9"/>
  <c r="AW373" i="9"/>
  <c r="BA373" i="9" s="1"/>
  <c r="AU373" i="9"/>
  <c r="AS373" i="9"/>
  <c r="AN373" i="9"/>
  <c r="AC373" i="9"/>
  <c r="AQ373" i="9" s="1"/>
  <c r="Y373" i="9"/>
  <c r="X373" i="9"/>
  <c r="W373" i="9"/>
  <c r="V373" i="9"/>
  <c r="U373" i="9"/>
  <c r="T373" i="9"/>
  <c r="S373" i="9"/>
  <c r="R373" i="9"/>
  <c r="J373" i="9"/>
  <c r="I373" i="9"/>
  <c r="AJ373" i="9" s="1"/>
  <c r="H373" i="9"/>
  <c r="G373" i="9"/>
  <c r="AH373" i="9" s="1"/>
  <c r="F373" i="9"/>
  <c r="E373" i="9"/>
  <c r="AF373" i="9" s="1"/>
  <c r="D373" i="9"/>
  <c r="C373" i="9"/>
  <c r="BC373" i="9" s="1"/>
  <c r="A373" i="9"/>
  <c r="B373" i="9" s="1"/>
  <c r="AY372" i="9"/>
  <c r="AW372" i="9"/>
  <c r="BA372" i="9" s="1"/>
  <c r="AU372" i="9"/>
  <c r="AS372" i="9"/>
  <c r="AN372" i="9"/>
  <c r="Y372" i="9"/>
  <c r="X372" i="9"/>
  <c r="W372" i="9"/>
  <c r="V372" i="9"/>
  <c r="U372" i="9"/>
  <c r="T372" i="9"/>
  <c r="S372" i="9"/>
  <c r="R372" i="9"/>
  <c r="J372" i="9"/>
  <c r="I372" i="9"/>
  <c r="AJ372" i="9" s="1"/>
  <c r="H372" i="9"/>
  <c r="G372" i="9"/>
  <c r="F372" i="9"/>
  <c r="E372" i="9"/>
  <c r="AF372" i="9" s="1"/>
  <c r="D372" i="9"/>
  <c r="C372" i="9"/>
  <c r="BC372" i="9" s="1"/>
  <c r="A372" i="9"/>
  <c r="B372" i="9" s="1"/>
  <c r="AY371" i="9"/>
  <c r="AW371" i="9"/>
  <c r="BA371" i="9" s="1"/>
  <c r="AU371" i="9"/>
  <c r="AS371" i="9"/>
  <c r="AN371" i="9"/>
  <c r="Y371" i="9"/>
  <c r="X371" i="9"/>
  <c r="W371" i="9"/>
  <c r="V371" i="9"/>
  <c r="U371" i="9"/>
  <c r="T371" i="9"/>
  <c r="S371" i="9"/>
  <c r="J371" i="9"/>
  <c r="I371" i="9"/>
  <c r="H371" i="9"/>
  <c r="G371" i="9"/>
  <c r="F371" i="9"/>
  <c r="E371" i="9"/>
  <c r="D371" i="9"/>
  <c r="C371" i="9"/>
  <c r="A371" i="9"/>
  <c r="B371" i="9" s="1"/>
  <c r="AY370" i="9"/>
  <c r="AW370" i="9"/>
  <c r="BA370" i="9" s="1"/>
  <c r="AU370" i="9"/>
  <c r="AS370" i="9"/>
  <c r="AN370" i="9"/>
  <c r="AC370" i="9"/>
  <c r="AQ370" i="9" s="1"/>
  <c r="Y370" i="9"/>
  <c r="X370" i="9"/>
  <c r="W370" i="9"/>
  <c r="V370" i="9"/>
  <c r="U370" i="9"/>
  <c r="T370" i="9"/>
  <c r="S370" i="9"/>
  <c r="R370" i="9"/>
  <c r="J370" i="9"/>
  <c r="I370" i="9"/>
  <c r="AJ370" i="9" s="1"/>
  <c r="H370" i="9"/>
  <c r="G370" i="9"/>
  <c r="F370" i="9"/>
  <c r="E370" i="9"/>
  <c r="AF370" i="9" s="1"/>
  <c r="D370" i="9"/>
  <c r="C370" i="9"/>
  <c r="BC370" i="9" s="1"/>
  <c r="A370" i="9"/>
  <c r="B370" i="9" s="1"/>
  <c r="AY369" i="9"/>
  <c r="AW369" i="9"/>
  <c r="BA369" i="9" s="1"/>
  <c r="AU369" i="9"/>
  <c r="AS369" i="9"/>
  <c r="AN369" i="9"/>
  <c r="AC369" i="9"/>
  <c r="AQ369" i="9" s="1"/>
  <c r="Y369" i="9"/>
  <c r="X369" i="9"/>
  <c r="W369" i="9"/>
  <c r="V369" i="9"/>
  <c r="U369" i="9"/>
  <c r="T369" i="9"/>
  <c r="S369" i="9"/>
  <c r="R369" i="9"/>
  <c r="J369" i="9"/>
  <c r="I369" i="9"/>
  <c r="AJ369" i="9" s="1"/>
  <c r="H369" i="9"/>
  <c r="G369" i="9"/>
  <c r="F369" i="9"/>
  <c r="E369" i="9"/>
  <c r="AF369" i="9" s="1"/>
  <c r="D369" i="9"/>
  <c r="C369" i="9"/>
  <c r="BC369" i="9" s="1"/>
  <c r="A369" i="9"/>
  <c r="B369" i="9" s="1"/>
  <c r="AY368" i="9"/>
  <c r="AW368" i="9"/>
  <c r="BA368" i="9" s="1"/>
  <c r="AU368" i="9"/>
  <c r="AS368" i="9"/>
  <c r="AN368" i="9"/>
  <c r="AC368" i="9"/>
  <c r="AQ368" i="9" s="1"/>
  <c r="Y368" i="9"/>
  <c r="X368" i="9"/>
  <c r="W368" i="9"/>
  <c r="V368" i="9"/>
  <c r="U368" i="9"/>
  <c r="T368" i="9"/>
  <c r="S368" i="9"/>
  <c r="R368" i="9"/>
  <c r="J368" i="9"/>
  <c r="I368" i="9"/>
  <c r="AJ368" i="9" s="1"/>
  <c r="H368" i="9"/>
  <c r="G368" i="9"/>
  <c r="F368" i="9"/>
  <c r="E368" i="9"/>
  <c r="D368" i="9"/>
  <c r="C368" i="9"/>
  <c r="BC368" i="9" s="1"/>
  <c r="A368" i="9"/>
  <c r="B368" i="9" s="1"/>
  <c r="AY367" i="9"/>
  <c r="AW367" i="9"/>
  <c r="BA367" i="9" s="1"/>
  <c r="AU367" i="9"/>
  <c r="AS367" i="9"/>
  <c r="AN367" i="9"/>
  <c r="Y367" i="9"/>
  <c r="X367" i="9"/>
  <c r="W367" i="9"/>
  <c r="V367" i="9"/>
  <c r="U367" i="9"/>
  <c r="T367" i="9"/>
  <c r="S367" i="9"/>
  <c r="J367" i="9"/>
  <c r="I367" i="9"/>
  <c r="H367" i="9"/>
  <c r="G367" i="9"/>
  <c r="F367" i="9"/>
  <c r="E367" i="9"/>
  <c r="D367" i="9"/>
  <c r="C367" i="9"/>
  <c r="A367" i="9"/>
  <c r="B367" i="9" s="1"/>
  <c r="AY366" i="9"/>
  <c r="AW366" i="9"/>
  <c r="BA366" i="9" s="1"/>
  <c r="AU366" i="9"/>
  <c r="AS366" i="9"/>
  <c r="AN366" i="9"/>
  <c r="AC366" i="9"/>
  <c r="AQ366" i="9" s="1"/>
  <c r="Y366" i="9"/>
  <c r="X366" i="9"/>
  <c r="W366" i="9"/>
  <c r="V366" i="9"/>
  <c r="U366" i="9"/>
  <c r="T366" i="9"/>
  <c r="S366" i="9"/>
  <c r="R366" i="9"/>
  <c r="J366" i="9"/>
  <c r="I366" i="9"/>
  <c r="AJ366" i="9" s="1"/>
  <c r="H366" i="9"/>
  <c r="G366" i="9"/>
  <c r="F366" i="9"/>
  <c r="E366" i="9"/>
  <c r="AF366" i="9" s="1"/>
  <c r="D366" i="9"/>
  <c r="C366" i="9"/>
  <c r="BC366" i="9" s="1"/>
  <c r="A366" i="9"/>
  <c r="B366" i="9" s="1"/>
  <c r="AY365" i="9"/>
  <c r="AW365" i="9"/>
  <c r="BA365" i="9" s="1"/>
  <c r="AU365" i="9"/>
  <c r="AS365" i="9"/>
  <c r="AN365" i="9"/>
  <c r="AC365" i="9"/>
  <c r="AQ365" i="9" s="1"/>
  <c r="Y365" i="9"/>
  <c r="X365" i="9"/>
  <c r="W365" i="9"/>
  <c r="V365" i="9"/>
  <c r="U365" i="9"/>
  <c r="T365" i="9"/>
  <c r="S365" i="9"/>
  <c r="R365" i="9"/>
  <c r="J365" i="9"/>
  <c r="I365" i="9"/>
  <c r="AJ365" i="9" s="1"/>
  <c r="H365" i="9"/>
  <c r="G365" i="9"/>
  <c r="AH365" i="9" s="1"/>
  <c r="F365" i="9"/>
  <c r="E365" i="9"/>
  <c r="AF365" i="9" s="1"/>
  <c r="D365" i="9"/>
  <c r="C365" i="9"/>
  <c r="BC365" i="9" s="1"/>
  <c r="A365" i="9"/>
  <c r="B365" i="9" s="1"/>
  <c r="AY364" i="9"/>
  <c r="AW364" i="9"/>
  <c r="BA364" i="9" s="1"/>
  <c r="AU364" i="9"/>
  <c r="AS364" i="9"/>
  <c r="AN364" i="9"/>
  <c r="Y364" i="9"/>
  <c r="X364" i="9"/>
  <c r="W364" i="9"/>
  <c r="V364" i="9"/>
  <c r="U364" i="9"/>
  <c r="T364" i="9"/>
  <c r="S364" i="9"/>
  <c r="R364" i="9"/>
  <c r="J364" i="9"/>
  <c r="I364" i="9"/>
  <c r="AJ364" i="9" s="1"/>
  <c r="H364" i="9"/>
  <c r="G364" i="9"/>
  <c r="F364" i="9"/>
  <c r="E364" i="9"/>
  <c r="AF364" i="9" s="1"/>
  <c r="D364" i="9"/>
  <c r="C364" i="9"/>
  <c r="BC364" i="9" s="1"/>
  <c r="A364" i="9"/>
  <c r="B364" i="9" s="1"/>
  <c r="AY363" i="9"/>
  <c r="AW363" i="9"/>
  <c r="BA363" i="9" s="1"/>
  <c r="AU363" i="9"/>
  <c r="AS363" i="9"/>
  <c r="AN363" i="9"/>
  <c r="Y363" i="9"/>
  <c r="X363" i="9"/>
  <c r="W363" i="9"/>
  <c r="V363" i="9"/>
  <c r="U363" i="9"/>
  <c r="T363" i="9"/>
  <c r="S363" i="9"/>
  <c r="R363" i="9"/>
  <c r="J363" i="9"/>
  <c r="I363" i="9"/>
  <c r="AJ363" i="9" s="1"/>
  <c r="H363" i="9"/>
  <c r="G363" i="9"/>
  <c r="AH363" i="9" s="1"/>
  <c r="F363" i="9"/>
  <c r="E363" i="9"/>
  <c r="D363" i="9"/>
  <c r="C363" i="9"/>
  <c r="BC363" i="9" s="1"/>
  <c r="A363" i="9"/>
  <c r="B363" i="9" s="1"/>
  <c r="BA362" i="9"/>
  <c r="AY362" i="9"/>
  <c r="AW362" i="9"/>
  <c r="AU362" i="9"/>
  <c r="AS362" i="9"/>
  <c r="AN362" i="9"/>
  <c r="AC362" i="9"/>
  <c r="Y362" i="9"/>
  <c r="X362" i="9"/>
  <c r="W362" i="9"/>
  <c r="V362" i="9"/>
  <c r="U362" i="9"/>
  <c r="T362" i="9"/>
  <c r="S362" i="9"/>
  <c r="R362" i="9"/>
  <c r="J362" i="9"/>
  <c r="I362" i="9"/>
  <c r="H362" i="9"/>
  <c r="G362" i="9"/>
  <c r="AH362" i="9" s="1"/>
  <c r="F362" i="9"/>
  <c r="E362" i="9"/>
  <c r="D362" i="9"/>
  <c r="C362" i="9"/>
  <c r="BC362" i="9" s="1"/>
  <c r="A362" i="9"/>
  <c r="B362" i="9" s="1"/>
  <c r="AY361" i="9"/>
  <c r="AW361" i="9"/>
  <c r="BA361" i="9" s="1"/>
  <c r="AU361" i="9"/>
  <c r="AS361" i="9"/>
  <c r="AN361" i="9"/>
  <c r="Y361" i="9"/>
  <c r="X361" i="9"/>
  <c r="W361" i="9"/>
  <c r="V361" i="9"/>
  <c r="U361" i="9"/>
  <c r="T361" i="9"/>
  <c r="S361" i="9"/>
  <c r="R361" i="9"/>
  <c r="J361" i="9"/>
  <c r="AK361" i="9" s="1"/>
  <c r="I361" i="9"/>
  <c r="AJ361" i="9" s="1"/>
  <c r="H361" i="9"/>
  <c r="G361" i="9"/>
  <c r="AH361" i="9" s="1"/>
  <c r="F361" i="9"/>
  <c r="E361" i="9"/>
  <c r="D361" i="9"/>
  <c r="C361" i="9"/>
  <c r="BC361" i="9" s="1"/>
  <c r="A361" i="9"/>
  <c r="B361" i="9" s="1"/>
  <c r="AY360" i="9"/>
  <c r="AW360" i="9"/>
  <c r="BA360" i="9" s="1"/>
  <c r="AU360" i="9"/>
  <c r="AS360" i="9"/>
  <c r="AN360" i="9"/>
  <c r="Y360" i="9"/>
  <c r="X360" i="9"/>
  <c r="W360" i="9"/>
  <c r="V360" i="9"/>
  <c r="U360" i="9"/>
  <c r="T360" i="9"/>
  <c r="S360" i="9"/>
  <c r="R360" i="9"/>
  <c r="J360" i="9"/>
  <c r="I360" i="9"/>
  <c r="H360" i="9"/>
  <c r="G360" i="9"/>
  <c r="AH360" i="9" s="1"/>
  <c r="F360" i="9"/>
  <c r="E360" i="9"/>
  <c r="D360" i="9"/>
  <c r="C360" i="9"/>
  <c r="BC360" i="9" s="1"/>
  <c r="A360" i="9"/>
  <c r="B360" i="9" s="1"/>
  <c r="BA359" i="9"/>
  <c r="AY359" i="9"/>
  <c r="AW359" i="9"/>
  <c r="AU359" i="9"/>
  <c r="AS359" i="9"/>
  <c r="AN359" i="9"/>
  <c r="AC359" i="9"/>
  <c r="Y359" i="9"/>
  <c r="X359" i="9"/>
  <c r="W359" i="9"/>
  <c r="V359" i="9"/>
  <c r="U359" i="9"/>
  <c r="T359" i="9"/>
  <c r="S359" i="9"/>
  <c r="R359" i="9"/>
  <c r="J359" i="9"/>
  <c r="I359" i="9"/>
  <c r="AJ359" i="9" s="1"/>
  <c r="H359" i="9"/>
  <c r="G359" i="9"/>
  <c r="AH359" i="9" s="1"/>
  <c r="F359" i="9"/>
  <c r="E359" i="9"/>
  <c r="D359" i="9"/>
  <c r="C359" i="9"/>
  <c r="A359" i="9"/>
  <c r="B359" i="9" s="1"/>
  <c r="AY358" i="9"/>
  <c r="AW358" i="9"/>
  <c r="BA358" i="9" s="1"/>
  <c r="AU358" i="9"/>
  <c r="AS358" i="9"/>
  <c r="AN358" i="9"/>
  <c r="AC358" i="9"/>
  <c r="BB358" i="9" s="1"/>
  <c r="Y358" i="9"/>
  <c r="X358" i="9"/>
  <c r="W358" i="9"/>
  <c r="V358" i="9"/>
  <c r="U358" i="9"/>
  <c r="T358" i="9"/>
  <c r="S358" i="9"/>
  <c r="R358" i="9"/>
  <c r="J358" i="9"/>
  <c r="I358" i="9"/>
  <c r="AJ358" i="9" s="1"/>
  <c r="H358" i="9"/>
  <c r="G358" i="9"/>
  <c r="AH358" i="9" s="1"/>
  <c r="F358" i="9"/>
  <c r="E358" i="9"/>
  <c r="D358" i="9"/>
  <c r="C358" i="9"/>
  <c r="AD358" i="9" s="1"/>
  <c r="A358" i="9"/>
  <c r="B358" i="9" s="1"/>
  <c r="BC357" i="9"/>
  <c r="AY357" i="9"/>
  <c r="BA357" i="9" s="1"/>
  <c r="AW357" i="9"/>
  <c r="AU357" i="9"/>
  <c r="AS357" i="9"/>
  <c r="AN357" i="9"/>
  <c r="AC357" i="9"/>
  <c r="BB357" i="9" s="1"/>
  <c r="Y357" i="9"/>
  <c r="X357" i="9"/>
  <c r="W357" i="9"/>
  <c r="V357" i="9"/>
  <c r="U357" i="9"/>
  <c r="T357" i="9"/>
  <c r="S357" i="9"/>
  <c r="R357" i="9"/>
  <c r="J357" i="9"/>
  <c r="I357" i="9"/>
  <c r="AJ357" i="9" s="1"/>
  <c r="H357" i="9"/>
  <c r="G357" i="9"/>
  <c r="F357" i="9"/>
  <c r="E357" i="9"/>
  <c r="D357" i="9"/>
  <c r="C357" i="9"/>
  <c r="AD357" i="9" s="1"/>
  <c r="A357" i="9"/>
  <c r="B357" i="9" s="1"/>
  <c r="BA356" i="9"/>
  <c r="AY356" i="9"/>
  <c r="AW356" i="9"/>
  <c r="AU356" i="9"/>
  <c r="AS356" i="9"/>
  <c r="AN356" i="9"/>
  <c r="Y356" i="9"/>
  <c r="X356" i="9"/>
  <c r="W356" i="9"/>
  <c r="V356" i="9"/>
  <c r="U356" i="9"/>
  <c r="T356" i="9"/>
  <c r="S356" i="9"/>
  <c r="J356" i="9"/>
  <c r="I356" i="9"/>
  <c r="H356" i="9"/>
  <c r="G356" i="9"/>
  <c r="F356" i="9"/>
  <c r="E356" i="9"/>
  <c r="D356" i="9"/>
  <c r="C356" i="9"/>
  <c r="A356" i="9"/>
  <c r="B356" i="9" s="1"/>
  <c r="BA355" i="9"/>
  <c r="AY355" i="9"/>
  <c r="AW355" i="9"/>
  <c r="AU355" i="9"/>
  <c r="AS355" i="9"/>
  <c r="AN355" i="9"/>
  <c r="Y355" i="9"/>
  <c r="X355" i="9"/>
  <c r="W355" i="9"/>
  <c r="V355" i="9"/>
  <c r="U355" i="9"/>
  <c r="T355" i="9"/>
  <c r="S355" i="9"/>
  <c r="R355" i="9"/>
  <c r="J355" i="9"/>
  <c r="I355" i="9"/>
  <c r="AJ355" i="9" s="1"/>
  <c r="H355" i="9"/>
  <c r="AI355" i="9" s="1"/>
  <c r="G355" i="9"/>
  <c r="AH355" i="9" s="1"/>
  <c r="F355" i="9"/>
  <c r="E355" i="9"/>
  <c r="D355" i="9"/>
  <c r="C355" i="9"/>
  <c r="AD355" i="9" s="1"/>
  <c r="A355" i="9"/>
  <c r="B355" i="9" s="1"/>
  <c r="BC354" i="9"/>
  <c r="AY354" i="9"/>
  <c r="AW354" i="9"/>
  <c r="BA354" i="9" s="1"/>
  <c r="AU354" i="9"/>
  <c r="AS354" i="9"/>
  <c r="AN354" i="9"/>
  <c r="AC354" i="9"/>
  <c r="BB354" i="9" s="1"/>
  <c r="Y354" i="9"/>
  <c r="X354" i="9"/>
  <c r="W354" i="9"/>
  <c r="V354" i="9"/>
  <c r="U354" i="9"/>
  <c r="T354" i="9"/>
  <c r="S354" i="9"/>
  <c r="R354" i="9"/>
  <c r="J354" i="9"/>
  <c r="I354" i="9"/>
  <c r="AJ354" i="9" s="1"/>
  <c r="H354" i="9"/>
  <c r="G354" i="9"/>
  <c r="AH354" i="9" s="1"/>
  <c r="F354" i="9"/>
  <c r="E354" i="9"/>
  <c r="D354" i="9"/>
  <c r="C354" i="9"/>
  <c r="AD354" i="9" s="1"/>
  <c r="A354" i="9"/>
  <c r="B354" i="9" s="1"/>
  <c r="AY353" i="9"/>
  <c r="AW353" i="9"/>
  <c r="BA353" i="9" s="1"/>
  <c r="AU353" i="9"/>
  <c r="AS353" i="9"/>
  <c r="AN353" i="9"/>
  <c r="AC353" i="9"/>
  <c r="BB353" i="9" s="1"/>
  <c r="Y353" i="9"/>
  <c r="X353" i="9"/>
  <c r="W353" i="9"/>
  <c r="V353" i="9"/>
  <c r="U353" i="9"/>
  <c r="T353" i="9"/>
  <c r="S353" i="9"/>
  <c r="R353" i="9"/>
  <c r="J353" i="9"/>
  <c r="I353" i="9"/>
  <c r="AJ353" i="9" s="1"/>
  <c r="H353" i="9"/>
  <c r="G353" i="9"/>
  <c r="F353" i="9"/>
  <c r="E353" i="9"/>
  <c r="D353" i="9"/>
  <c r="C353" i="9"/>
  <c r="AD353" i="9" s="1"/>
  <c r="A353" i="9"/>
  <c r="B353" i="9" s="1"/>
  <c r="BC352" i="9"/>
  <c r="AY352" i="9"/>
  <c r="BA352" i="9" s="1"/>
  <c r="AW352" i="9"/>
  <c r="AU352" i="9"/>
  <c r="AS352" i="9"/>
  <c r="AN352" i="9"/>
  <c r="Y352" i="9"/>
  <c r="X352" i="9"/>
  <c r="W352" i="9"/>
  <c r="V352" i="9"/>
  <c r="U352" i="9"/>
  <c r="T352" i="9"/>
  <c r="S352" i="9"/>
  <c r="R352" i="9"/>
  <c r="J352" i="9"/>
  <c r="AK352" i="9" s="1"/>
  <c r="I352" i="9"/>
  <c r="AJ352" i="9" s="1"/>
  <c r="H352" i="9"/>
  <c r="G352" i="9"/>
  <c r="AH352" i="9" s="1"/>
  <c r="F352" i="9"/>
  <c r="E352" i="9"/>
  <c r="D352" i="9"/>
  <c r="C352" i="9"/>
  <c r="AD352" i="9" s="1"/>
  <c r="A352" i="9"/>
  <c r="B352" i="9" s="1"/>
  <c r="BA351" i="9"/>
  <c r="AY351" i="9"/>
  <c r="AW351" i="9"/>
  <c r="AU351" i="9"/>
  <c r="AS351" i="9"/>
  <c r="AN351" i="9"/>
  <c r="AC351" i="9"/>
  <c r="BB351" i="9" s="1"/>
  <c r="Y351" i="9"/>
  <c r="X351" i="9"/>
  <c r="W351" i="9"/>
  <c r="V351" i="9"/>
  <c r="U351" i="9"/>
  <c r="T351" i="9"/>
  <c r="S351" i="9"/>
  <c r="R351" i="9"/>
  <c r="J351" i="9"/>
  <c r="I351" i="9"/>
  <c r="AJ351" i="9" s="1"/>
  <c r="H351" i="9"/>
  <c r="G351" i="9"/>
  <c r="F351" i="9"/>
  <c r="E351" i="9"/>
  <c r="D351" i="9"/>
  <c r="C351" i="9"/>
  <c r="AD351" i="9" s="1"/>
  <c r="A351" i="9"/>
  <c r="B351" i="9" s="1"/>
  <c r="BC350" i="9"/>
  <c r="AY350" i="9"/>
  <c r="AW350" i="9"/>
  <c r="BA350" i="9" s="1"/>
  <c r="AU350" i="9"/>
  <c r="AS350" i="9"/>
  <c r="AN350" i="9"/>
  <c r="Y350" i="9"/>
  <c r="X350" i="9"/>
  <c r="W350" i="9"/>
  <c r="V350" i="9"/>
  <c r="U350" i="9"/>
  <c r="T350" i="9"/>
  <c r="S350" i="9"/>
  <c r="R350" i="9"/>
  <c r="J350" i="9"/>
  <c r="I350" i="9"/>
  <c r="AJ350" i="9" s="1"/>
  <c r="H350" i="9"/>
  <c r="G350" i="9"/>
  <c r="F350" i="9"/>
  <c r="E350" i="9"/>
  <c r="D350" i="9"/>
  <c r="C350" i="9"/>
  <c r="AD350" i="9" s="1"/>
  <c r="A350" i="9"/>
  <c r="B350" i="9" s="1"/>
  <c r="AY349" i="9"/>
  <c r="AW349" i="9"/>
  <c r="BA349" i="9" s="1"/>
  <c r="AU349" i="9"/>
  <c r="AS349" i="9"/>
  <c r="AN349" i="9"/>
  <c r="AC349" i="9"/>
  <c r="BB349" i="9" s="1"/>
  <c r="Y349" i="9"/>
  <c r="X349" i="9"/>
  <c r="W349" i="9"/>
  <c r="V349" i="9"/>
  <c r="U349" i="9"/>
  <c r="T349" i="9"/>
  <c r="S349" i="9"/>
  <c r="R349" i="9"/>
  <c r="J349" i="9"/>
  <c r="I349" i="9"/>
  <c r="AJ349" i="9" s="1"/>
  <c r="H349" i="9"/>
  <c r="G349" i="9"/>
  <c r="AH349" i="9" s="1"/>
  <c r="F349" i="9"/>
  <c r="E349" i="9"/>
  <c r="D349" i="9"/>
  <c r="C349" i="9"/>
  <c r="AD349" i="9" s="1"/>
  <c r="A349" i="9"/>
  <c r="B349" i="9" s="1"/>
  <c r="BC348" i="9"/>
  <c r="AY348" i="9"/>
  <c r="BA348" i="9" s="1"/>
  <c r="AW348" i="9"/>
  <c r="AU348" i="9"/>
  <c r="AS348" i="9"/>
  <c r="AN348" i="9"/>
  <c r="Y348" i="9"/>
  <c r="X348" i="9"/>
  <c r="W348" i="9"/>
  <c r="V348" i="9"/>
  <c r="U348" i="9"/>
  <c r="T348" i="9"/>
  <c r="J350" i="13" s="1"/>
  <c r="S348" i="9"/>
  <c r="R348" i="9"/>
  <c r="J348" i="9"/>
  <c r="AK348" i="9" s="1"/>
  <c r="I348" i="9"/>
  <c r="AJ348" i="9" s="1"/>
  <c r="H348" i="9"/>
  <c r="G348" i="9"/>
  <c r="AH348" i="9" s="1"/>
  <c r="F348" i="9"/>
  <c r="E348" i="9"/>
  <c r="D348" i="9"/>
  <c r="C348" i="9"/>
  <c r="AD348" i="9" s="1"/>
  <c r="A348" i="9"/>
  <c r="B348" i="9" s="1"/>
  <c r="BA347" i="9"/>
  <c r="AY347" i="9"/>
  <c r="AW347" i="9"/>
  <c r="AU347" i="9"/>
  <c r="AS347" i="9"/>
  <c r="AN347" i="9"/>
  <c r="Y347" i="9"/>
  <c r="X347" i="9"/>
  <c r="W347" i="9"/>
  <c r="V347" i="9"/>
  <c r="U347" i="9"/>
  <c r="T347" i="9"/>
  <c r="S347" i="9"/>
  <c r="R347" i="9"/>
  <c r="J347" i="9"/>
  <c r="I347" i="9"/>
  <c r="AJ347" i="9" s="1"/>
  <c r="H347" i="9"/>
  <c r="G347" i="9"/>
  <c r="AH347" i="9" s="1"/>
  <c r="F347" i="9"/>
  <c r="E347" i="9"/>
  <c r="D347" i="9"/>
  <c r="C347" i="9"/>
  <c r="AD347" i="9" s="1"/>
  <c r="A347" i="9"/>
  <c r="B347" i="9" s="1"/>
  <c r="BC346" i="9"/>
  <c r="AY346" i="9"/>
  <c r="AW346" i="9"/>
  <c r="BA346" i="9" s="1"/>
  <c r="AU346" i="9"/>
  <c r="AS346" i="9"/>
  <c r="AQ346" i="9"/>
  <c r="AN346" i="9"/>
  <c r="AC346" i="9"/>
  <c r="BB346" i="9" s="1"/>
  <c r="Y346" i="9"/>
  <c r="X346" i="9"/>
  <c r="W346" i="9"/>
  <c r="V346" i="9"/>
  <c r="U346" i="9"/>
  <c r="T346" i="9"/>
  <c r="S346" i="9"/>
  <c r="R346" i="9"/>
  <c r="J346" i="9"/>
  <c r="AK346" i="9" s="1"/>
  <c r="I346" i="9"/>
  <c r="AJ346" i="9" s="1"/>
  <c r="H346" i="9"/>
  <c r="G346" i="9"/>
  <c r="AH346" i="9" s="1"/>
  <c r="F346" i="9"/>
  <c r="AG346" i="9" s="1"/>
  <c r="E346" i="9"/>
  <c r="D346" i="9"/>
  <c r="C346" i="9"/>
  <c r="AD346" i="9" s="1"/>
  <c r="A346" i="9"/>
  <c r="B346" i="9" s="1"/>
  <c r="AY345" i="9"/>
  <c r="BA345" i="9" s="1"/>
  <c r="AW345" i="9"/>
  <c r="AU345" i="9"/>
  <c r="AS345" i="9"/>
  <c r="AN345" i="9"/>
  <c r="AC345" i="9"/>
  <c r="BB345" i="9" s="1"/>
  <c r="Y345" i="9"/>
  <c r="X345" i="9"/>
  <c r="W345" i="9"/>
  <c r="V345" i="9"/>
  <c r="U345" i="9"/>
  <c r="T345" i="9"/>
  <c r="S345" i="9"/>
  <c r="R345" i="9"/>
  <c r="J345" i="9"/>
  <c r="AK345" i="9" s="1"/>
  <c r="I345" i="9"/>
  <c r="AJ345" i="9" s="1"/>
  <c r="H345" i="9"/>
  <c r="G345" i="9"/>
  <c r="AH345" i="9" s="1"/>
  <c r="F345" i="9"/>
  <c r="E345" i="9"/>
  <c r="D345" i="9"/>
  <c r="C345" i="9"/>
  <c r="AD345" i="9" s="1"/>
  <c r="A345" i="9"/>
  <c r="B345" i="9" s="1"/>
  <c r="BA344" i="9"/>
  <c r="AY344" i="9"/>
  <c r="AW344" i="9"/>
  <c r="AU344" i="9"/>
  <c r="AS344" i="9"/>
  <c r="AN344" i="9"/>
  <c r="Y344" i="9"/>
  <c r="X344" i="9"/>
  <c r="W344" i="9"/>
  <c r="V344" i="9"/>
  <c r="U344" i="9"/>
  <c r="T344" i="9"/>
  <c r="S344" i="9"/>
  <c r="R344" i="9"/>
  <c r="J344" i="9"/>
  <c r="I344" i="9"/>
  <c r="AJ344" i="9" s="1"/>
  <c r="H344" i="9"/>
  <c r="G344" i="9"/>
  <c r="F344" i="9"/>
  <c r="E344" i="9"/>
  <c r="D344" i="9"/>
  <c r="C344" i="9"/>
  <c r="AD344" i="9" s="1"/>
  <c r="A344" i="9"/>
  <c r="B344" i="9" s="1"/>
  <c r="AY343" i="9"/>
  <c r="AW343" i="9"/>
  <c r="BA343" i="9" s="1"/>
  <c r="AU343" i="9"/>
  <c r="AS343" i="9"/>
  <c r="AQ343" i="9"/>
  <c r="AN343" i="9"/>
  <c r="AC343" i="9"/>
  <c r="BB343" i="9" s="1"/>
  <c r="Y343" i="9"/>
  <c r="X343" i="9"/>
  <c r="W343" i="9"/>
  <c r="V343" i="9"/>
  <c r="U343" i="9"/>
  <c r="T343" i="9"/>
  <c r="S343" i="9"/>
  <c r="R343" i="9"/>
  <c r="J343" i="9"/>
  <c r="I343" i="9"/>
  <c r="AJ343" i="9" s="1"/>
  <c r="H343" i="9"/>
  <c r="G343" i="9"/>
  <c r="AH343" i="9" s="1"/>
  <c r="F343" i="9"/>
  <c r="E343" i="9"/>
  <c r="AF343" i="9" s="1"/>
  <c r="D343" i="9"/>
  <c r="C343" i="9"/>
  <c r="A343" i="9"/>
  <c r="B343" i="9" s="1"/>
  <c r="AY342" i="9"/>
  <c r="AW342" i="9"/>
  <c r="BA342" i="9" s="1"/>
  <c r="AU342" i="9"/>
  <c r="AS342" i="9"/>
  <c r="AQ342" i="9"/>
  <c r="AN342" i="9"/>
  <c r="AC342" i="9"/>
  <c r="BB342" i="9" s="1"/>
  <c r="Y342" i="9"/>
  <c r="X342" i="9"/>
  <c r="W342" i="9"/>
  <c r="V342" i="9"/>
  <c r="U342" i="9"/>
  <c r="T342" i="9"/>
  <c r="S342" i="9"/>
  <c r="R342" i="9"/>
  <c r="J342" i="9"/>
  <c r="I342" i="9"/>
  <c r="AJ342" i="9" s="1"/>
  <c r="H342" i="9"/>
  <c r="G342" i="9"/>
  <c r="F342" i="9"/>
  <c r="E342" i="9"/>
  <c r="AF342" i="9" s="1"/>
  <c r="D342" i="9"/>
  <c r="C342" i="9"/>
  <c r="BC342" i="9" s="1"/>
  <c r="A342" i="9"/>
  <c r="B342" i="9" s="1"/>
  <c r="AY341" i="9"/>
  <c r="AW341" i="9"/>
  <c r="BA341" i="9" s="1"/>
  <c r="AU341" i="9"/>
  <c r="AS341" i="9"/>
  <c r="AQ341" i="9"/>
  <c r="AN341" i="9"/>
  <c r="AC341" i="9"/>
  <c r="BB341" i="9" s="1"/>
  <c r="Y341" i="9"/>
  <c r="X341" i="9"/>
  <c r="W341" i="9"/>
  <c r="V341" i="9"/>
  <c r="U341" i="9"/>
  <c r="T341" i="9"/>
  <c r="S341" i="9"/>
  <c r="R341" i="9"/>
  <c r="J341" i="9"/>
  <c r="I341" i="9"/>
  <c r="AJ341" i="9" s="1"/>
  <c r="H341" i="9"/>
  <c r="G341" i="9"/>
  <c r="F341" i="9"/>
  <c r="E341" i="9"/>
  <c r="AF341" i="9" s="1"/>
  <c r="D341" i="9"/>
  <c r="C341" i="9"/>
  <c r="BC341" i="9" s="1"/>
  <c r="A341" i="9"/>
  <c r="B341" i="9" s="1"/>
  <c r="AY340" i="9"/>
  <c r="AW340" i="9"/>
  <c r="BA340" i="9" s="1"/>
  <c r="AU340" i="9"/>
  <c r="AS340" i="9"/>
  <c r="AN340" i="9"/>
  <c r="Y340" i="9"/>
  <c r="X340" i="9"/>
  <c r="W340" i="9"/>
  <c r="V340" i="9"/>
  <c r="U340" i="9"/>
  <c r="T340" i="9"/>
  <c r="S340" i="9"/>
  <c r="J340" i="9"/>
  <c r="I340" i="9"/>
  <c r="H340" i="9"/>
  <c r="G340" i="9"/>
  <c r="F340" i="9"/>
  <c r="E340" i="9"/>
  <c r="D340" i="9"/>
  <c r="C340" i="9"/>
  <c r="A340" i="9"/>
  <c r="B340" i="9" s="1"/>
  <c r="AY339" i="9"/>
  <c r="AW339" i="9"/>
  <c r="BA339" i="9" s="1"/>
  <c r="AU339" i="9"/>
  <c r="AS339" i="9"/>
  <c r="AN339" i="9"/>
  <c r="Y339" i="9"/>
  <c r="X339" i="9"/>
  <c r="W339" i="9"/>
  <c r="V339" i="9"/>
  <c r="U339" i="9"/>
  <c r="T339" i="9"/>
  <c r="S339" i="9"/>
  <c r="R339" i="9"/>
  <c r="J339" i="9"/>
  <c r="I339" i="9"/>
  <c r="AJ339" i="9" s="1"/>
  <c r="H339" i="9"/>
  <c r="G339" i="9"/>
  <c r="AH339" i="9" s="1"/>
  <c r="F339" i="9"/>
  <c r="E339" i="9"/>
  <c r="AF339" i="9" s="1"/>
  <c r="D339" i="9"/>
  <c r="C339" i="9"/>
  <c r="BC339" i="9" s="1"/>
  <c r="A339" i="9"/>
  <c r="B339" i="9" s="1"/>
  <c r="AY338" i="9"/>
  <c r="AW338" i="9"/>
  <c r="BA338" i="9" s="1"/>
  <c r="AU338" i="9"/>
  <c r="AS338" i="9"/>
  <c r="AQ338" i="9"/>
  <c r="AN338" i="9"/>
  <c r="AC338" i="9"/>
  <c r="BB338" i="9" s="1"/>
  <c r="Y338" i="9"/>
  <c r="X338" i="9"/>
  <c r="W338" i="9"/>
  <c r="V338" i="9"/>
  <c r="U338" i="9"/>
  <c r="T338" i="9"/>
  <c r="S338" i="9"/>
  <c r="R338" i="9"/>
  <c r="J338" i="9"/>
  <c r="I338" i="9"/>
  <c r="AJ338" i="9" s="1"/>
  <c r="H338" i="9"/>
  <c r="G338" i="9"/>
  <c r="AH338" i="9" s="1"/>
  <c r="F338" i="9"/>
  <c r="E338" i="9"/>
  <c r="AF338" i="9" s="1"/>
  <c r="D338" i="9"/>
  <c r="C338" i="9"/>
  <c r="BC338" i="9" s="1"/>
  <c r="A338" i="9"/>
  <c r="B338" i="9" s="1"/>
  <c r="AY337" i="9"/>
  <c r="AW337" i="9"/>
  <c r="BA337" i="9" s="1"/>
  <c r="AU337" i="9"/>
  <c r="AS337" i="9"/>
  <c r="AQ337" i="9"/>
  <c r="AN337" i="9"/>
  <c r="AC337" i="9"/>
  <c r="BB337" i="9" s="1"/>
  <c r="Y337" i="9"/>
  <c r="X337" i="9"/>
  <c r="W337" i="9"/>
  <c r="V337" i="9"/>
  <c r="U337" i="9"/>
  <c r="T337" i="9"/>
  <c r="S337" i="9"/>
  <c r="R337" i="9"/>
  <c r="J337" i="9"/>
  <c r="I337" i="9"/>
  <c r="AJ337" i="9" s="1"/>
  <c r="H337" i="9"/>
  <c r="G337" i="9"/>
  <c r="AH337" i="9" s="1"/>
  <c r="F337" i="9"/>
  <c r="E337" i="9"/>
  <c r="AF337" i="9" s="1"/>
  <c r="D337" i="9"/>
  <c r="C337" i="9"/>
  <c r="BC337" i="9" s="1"/>
  <c r="A337" i="9"/>
  <c r="B337" i="9" s="1"/>
  <c r="AY336" i="9"/>
  <c r="AW336" i="9"/>
  <c r="BA336" i="9" s="1"/>
  <c r="AU336" i="9"/>
  <c r="AS336" i="9"/>
  <c r="AN336" i="9"/>
  <c r="Y336" i="9"/>
  <c r="X336" i="9"/>
  <c r="W336" i="9"/>
  <c r="V336" i="9"/>
  <c r="U336" i="9"/>
  <c r="T336" i="9"/>
  <c r="J338" i="13" s="1"/>
  <c r="S336" i="9"/>
  <c r="R336" i="9"/>
  <c r="J336" i="9"/>
  <c r="I336" i="9"/>
  <c r="AJ336" i="9" s="1"/>
  <c r="H336" i="9"/>
  <c r="G336" i="9"/>
  <c r="AH336" i="9" s="1"/>
  <c r="F336" i="9"/>
  <c r="E336" i="9"/>
  <c r="AF336" i="9" s="1"/>
  <c r="D336" i="9"/>
  <c r="C336" i="9"/>
  <c r="BC336" i="9" s="1"/>
  <c r="A336" i="9"/>
  <c r="B336" i="9" s="1"/>
  <c r="AY335" i="9"/>
  <c r="AW335" i="9"/>
  <c r="BA335" i="9" s="1"/>
  <c r="AU335" i="9"/>
  <c r="AS335" i="9"/>
  <c r="AQ335" i="9"/>
  <c r="AN335" i="9"/>
  <c r="AC335" i="9"/>
  <c r="BB335" i="9" s="1"/>
  <c r="Y335" i="9"/>
  <c r="X335" i="9"/>
  <c r="W335" i="9"/>
  <c r="V335" i="9"/>
  <c r="U335" i="9"/>
  <c r="T335" i="9"/>
  <c r="S335" i="9"/>
  <c r="R335" i="9"/>
  <c r="J335" i="9"/>
  <c r="I335" i="9"/>
  <c r="AJ335" i="9" s="1"/>
  <c r="H335" i="9"/>
  <c r="G335" i="9"/>
  <c r="F335" i="9"/>
  <c r="E335" i="9"/>
  <c r="AF335" i="9" s="1"/>
  <c r="D335" i="9"/>
  <c r="C335" i="9"/>
  <c r="BC335" i="9" s="1"/>
  <c r="A335" i="9"/>
  <c r="B335" i="9" s="1"/>
  <c r="AY334" i="9"/>
  <c r="AW334" i="9"/>
  <c r="BA334" i="9" s="1"/>
  <c r="AU334" i="9"/>
  <c r="AS334" i="9"/>
  <c r="AN334" i="9"/>
  <c r="Y334" i="9"/>
  <c r="X334" i="9"/>
  <c r="W334" i="9"/>
  <c r="V334" i="9"/>
  <c r="U334" i="9"/>
  <c r="T334" i="9"/>
  <c r="S334" i="9"/>
  <c r="R334" i="9"/>
  <c r="J334" i="9"/>
  <c r="I334" i="9"/>
  <c r="AJ334" i="9" s="1"/>
  <c r="H334" i="9"/>
  <c r="G334" i="9"/>
  <c r="AH334" i="9" s="1"/>
  <c r="F334" i="9"/>
  <c r="E334" i="9"/>
  <c r="AF334" i="9" s="1"/>
  <c r="D334" i="9"/>
  <c r="C334" i="9"/>
  <c r="BC334" i="9" s="1"/>
  <c r="A334" i="9"/>
  <c r="B334" i="9" s="1"/>
  <c r="AY333" i="9"/>
  <c r="AW333" i="9"/>
  <c r="BA333" i="9" s="1"/>
  <c r="AU333" i="9"/>
  <c r="AS333" i="9"/>
  <c r="AQ333" i="9"/>
  <c r="AN333" i="9"/>
  <c r="AC333" i="9"/>
  <c r="BB333" i="9" s="1"/>
  <c r="Y333" i="9"/>
  <c r="X333" i="9"/>
  <c r="W333" i="9"/>
  <c r="V333" i="9"/>
  <c r="U333" i="9"/>
  <c r="T333" i="9"/>
  <c r="S333" i="9"/>
  <c r="R333" i="9"/>
  <c r="J333" i="9"/>
  <c r="I333" i="9"/>
  <c r="AJ333" i="9" s="1"/>
  <c r="H333" i="9"/>
  <c r="G333" i="9"/>
  <c r="AH333" i="9" s="1"/>
  <c r="F333" i="9"/>
  <c r="E333" i="9"/>
  <c r="AF333" i="9" s="1"/>
  <c r="D333" i="9"/>
  <c r="C333" i="9"/>
  <c r="BC333" i="9" s="1"/>
  <c r="A333" i="9"/>
  <c r="B333" i="9" s="1"/>
  <c r="AY332" i="9"/>
  <c r="AW332" i="9"/>
  <c r="BA332" i="9" s="1"/>
  <c r="AU332" i="9"/>
  <c r="AS332" i="9"/>
  <c r="AN332" i="9"/>
  <c r="Y332" i="9"/>
  <c r="X332" i="9"/>
  <c r="W332" i="9"/>
  <c r="V332" i="9"/>
  <c r="U332" i="9"/>
  <c r="T332" i="9"/>
  <c r="S332" i="9"/>
  <c r="R332" i="9"/>
  <c r="J332" i="9"/>
  <c r="I332" i="9"/>
  <c r="AJ332" i="9" s="1"/>
  <c r="H332" i="9"/>
  <c r="G332" i="9"/>
  <c r="AH332" i="9" s="1"/>
  <c r="F332" i="9"/>
  <c r="E332" i="9"/>
  <c r="AF332" i="9" s="1"/>
  <c r="D332" i="9"/>
  <c r="C332" i="9"/>
  <c r="BC332" i="9" s="1"/>
  <c r="A332" i="9"/>
  <c r="B332" i="9" s="1"/>
  <c r="AY331" i="9"/>
  <c r="AW331" i="9"/>
  <c r="BA331" i="9" s="1"/>
  <c r="AU331" i="9"/>
  <c r="AS331" i="9"/>
  <c r="AN331" i="9"/>
  <c r="Y331" i="9"/>
  <c r="X331" i="9"/>
  <c r="W331" i="9"/>
  <c r="V331" i="9"/>
  <c r="U331" i="9"/>
  <c r="T331" i="9"/>
  <c r="S331" i="9"/>
  <c r="R331" i="9"/>
  <c r="J331" i="9"/>
  <c r="I331" i="9"/>
  <c r="AJ331" i="9" s="1"/>
  <c r="H331" i="9"/>
  <c r="G331" i="9"/>
  <c r="AH331" i="9" s="1"/>
  <c r="F331" i="9"/>
  <c r="E331" i="9"/>
  <c r="AF331" i="9" s="1"/>
  <c r="D331" i="9"/>
  <c r="C331" i="9"/>
  <c r="BC331" i="9" s="1"/>
  <c r="A331" i="9"/>
  <c r="B331" i="9" s="1"/>
  <c r="AY330" i="9"/>
  <c r="AW330" i="9"/>
  <c r="BA330" i="9" s="1"/>
  <c r="AU330" i="9"/>
  <c r="AS330" i="9"/>
  <c r="AQ330" i="9"/>
  <c r="AN330" i="9"/>
  <c r="AC330" i="9"/>
  <c r="BB330" i="9" s="1"/>
  <c r="Y330" i="9"/>
  <c r="X330" i="9"/>
  <c r="W330" i="9"/>
  <c r="V330" i="9"/>
  <c r="U330" i="9"/>
  <c r="T330" i="9"/>
  <c r="S330" i="9"/>
  <c r="R330" i="9"/>
  <c r="J330" i="9"/>
  <c r="I330" i="9"/>
  <c r="AJ330" i="9" s="1"/>
  <c r="H330" i="9"/>
  <c r="G330" i="9"/>
  <c r="AH330" i="9" s="1"/>
  <c r="F330" i="9"/>
  <c r="E330" i="9"/>
  <c r="AF330" i="9" s="1"/>
  <c r="D330" i="9"/>
  <c r="C330" i="9"/>
  <c r="BC330" i="9" s="1"/>
  <c r="A330" i="9"/>
  <c r="B330" i="9" s="1"/>
  <c r="AY329" i="9"/>
  <c r="AW329" i="9"/>
  <c r="BA329" i="9" s="1"/>
  <c r="AU329" i="9"/>
  <c r="AS329" i="9"/>
  <c r="AN329" i="9"/>
  <c r="Y329" i="9"/>
  <c r="X329" i="9"/>
  <c r="W329" i="9"/>
  <c r="V329" i="9"/>
  <c r="U329" i="9"/>
  <c r="T329" i="9"/>
  <c r="S329" i="9"/>
  <c r="R329" i="9"/>
  <c r="J329" i="9"/>
  <c r="I329" i="9"/>
  <c r="AJ329" i="9" s="1"/>
  <c r="H329" i="9"/>
  <c r="G329" i="9"/>
  <c r="AH329" i="9" s="1"/>
  <c r="F329" i="9"/>
  <c r="E329" i="9"/>
  <c r="AF329" i="9" s="1"/>
  <c r="D329" i="9"/>
  <c r="C329" i="9"/>
  <c r="BC329" i="9" s="1"/>
  <c r="A329" i="9"/>
  <c r="B329" i="9" s="1"/>
  <c r="AY328" i="9"/>
  <c r="AW328" i="9"/>
  <c r="BA328" i="9" s="1"/>
  <c r="AU328" i="9"/>
  <c r="AS328" i="9"/>
  <c r="AN328" i="9"/>
  <c r="Y328" i="9"/>
  <c r="X328" i="9"/>
  <c r="W328" i="9"/>
  <c r="V328" i="9"/>
  <c r="U328" i="9"/>
  <c r="T328" i="9"/>
  <c r="S328" i="9"/>
  <c r="R328" i="9"/>
  <c r="J328" i="9"/>
  <c r="I328" i="9"/>
  <c r="AJ328" i="9" s="1"/>
  <c r="H328" i="9"/>
  <c r="G328" i="9"/>
  <c r="AH328" i="9" s="1"/>
  <c r="F328" i="9"/>
  <c r="E328" i="9"/>
  <c r="AF328" i="9" s="1"/>
  <c r="D328" i="9"/>
  <c r="C328" i="9"/>
  <c r="BC328" i="9" s="1"/>
  <c r="A328" i="9"/>
  <c r="B328" i="9" s="1"/>
  <c r="AY327" i="9"/>
  <c r="AW327" i="9"/>
  <c r="BA327" i="9" s="1"/>
  <c r="AU327" i="9"/>
  <c r="AS327" i="9"/>
  <c r="AQ327" i="9"/>
  <c r="AN327" i="9"/>
  <c r="AC327" i="9"/>
  <c r="BB327" i="9" s="1"/>
  <c r="Y327" i="9"/>
  <c r="X327" i="9"/>
  <c r="W327" i="9"/>
  <c r="V327" i="9"/>
  <c r="U327" i="9"/>
  <c r="T327" i="9"/>
  <c r="S327" i="9"/>
  <c r="R327" i="9"/>
  <c r="J327" i="9"/>
  <c r="I327" i="9"/>
  <c r="AJ327" i="9" s="1"/>
  <c r="H327" i="9"/>
  <c r="G327" i="9"/>
  <c r="AH327" i="9" s="1"/>
  <c r="F327" i="9"/>
  <c r="E327" i="9"/>
  <c r="AF327" i="9" s="1"/>
  <c r="D327" i="9"/>
  <c r="C327" i="9"/>
  <c r="BC327" i="9" s="1"/>
  <c r="A327" i="9"/>
  <c r="B327" i="9" s="1"/>
  <c r="AY326" i="9"/>
  <c r="AW326" i="9"/>
  <c r="BA326" i="9" s="1"/>
  <c r="AU326" i="9"/>
  <c r="AS326" i="9"/>
  <c r="AQ326" i="9"/>
  <c r="AN326" i="9"/>
  <c r="AC326" i="9"/>
  <c r="BB326" i="9" s="1"/>
  <c r="Y326" i="9"/>
  <c r="X326" i="9"/>
  <c r="W326" i="9"/>
  <c r="V326" i="9"/>
  <c r="U326" i="9"/>
  <c r="T326" i="9"/>
  <c r="J328" i="13" s="1"/>
  <c r="S326" i="9"/>
  <c r="R326" i="9"/>
  <c r="J326" i="9"/>
  <c r="I326" i="9"/>
  <c r="AJ326" i="9" s="1"/>
  <c r="H326" i="9"/>
  <c r="G326" i="9"/>
  <c r="AH326" i="9" s="1"/>
  <c r="F326" i="9"/>
  <c r="E326" i="9"/>
  <c r="AF326" i="9" s="1"/>
  <c r="D326" i="9"/>
  <c r="C326" i="9"/>
  <c r="BC326" i="9" s="1"/>
  <c r="A326" i="9"/>
  <c r="B326" i="9" s="1"/>
  <c r="AY325" i="9"/>
  <c r="AW325" i="9"/>
  <c r="BA325" i="9" s="1"/>
  <c r="AU325" i="9"/>
  <c r="AS325" i="9"/>
  <c r="AQ325" i="9"/>
  <c r="AN325" i="9"/>
  <c r="AC325" i="9"/>
  <c r="BB325" i="9" s="1"/>
  <c r="Y325" i="9"/>
  <c r="X325" i="9"/>
  <c r="W325" i="9"/>
  <c r="V325" i="9"/>
  <c r="U325" i="9"/>
  <c r="T325" i="9"/>
  <c r="S325" i="9"/>
  <c r="R325" i="9"/>
  <c r="J325" i="9"/>
  <c r="I325" i="9"/>
  <c r="AJ325" i="9" s="1"/>
  <c r="H325" i="9"/>
  <c r="G325" i="9"/>
  <c r="AH325" i="9" s="1"/>
  <c r="F325" i="9"/>
  <c r="E325" i="9"/>
  <c r="AF325" i="9" s="1"/>
  <c r="D325" i="9"/>
  <c r="C325" i="9"/>
  <c r="BC325" i="9" s="1"/>
  <c r="A325" i="9"/>
  <c r="B325" i="9" s="1"/>
  <c r="AY324" i="9"/>
  <c r="AW324" i="9"/>
  <c r="BA324" i="9" s="1"/>
  <c r="AU324" i="9"/>
  <c r="AS324" i="9"/>
  <c r="AN324" i="9"/>
  <c r="Y324" i="9"/>
  <c r="X324" i="9"/>
  <c r="W324" i="9"/>
  <c r="V324" i="9"/>
  <c r="U324" i="9"/>
  <c r="T324" i="9"/>
  <c r="S324" i="9"/>
  <c r="J324" i="9"/>
  <c r="I324" i="9"/>
  <c r="H324" i="9"/>
  <c r="G324" i="9"/>
  <c r="F324" i="9"/>
  <c r="E324" i="9"/>
  <c r="D324" i="9"/>
  <c r="C324" i="9"/>
  <c r="A324" i="9"/>
  <c r="B324" i="9" s="1"/>
  <c r="AY323" i="9"/>
  <c r="AW323" i="9"/>
  <c r="BA323" i="9" s="1"/>
  <c r="AU323" i="9"/>
  <c r="AS323" i="9"/>
  <c r="AN323" i="9"/>
  <c r="Y323" i="9"/>
  <c r="X323" i="9"/>
  <c r="W323" i="9"/>
  <c r="V323" i="9"/>
  <c r="U323" i="9"/>
  <c r="T323" i="9"/>
  <c r="S323" i="9"/>
  <c r="R323" i="9"/>
  <c r="J323" i="9"/>
  <c r="I323" i="9"/>
  <c r="AJ323" i="9" s="1"/>
  <c r="H323" i="9"/>
  <c r="G323" i="9"/>
  <c r="AH323" i="9" s="1"/>
  <c r="F323" i="9"/>
  <c r="E323" i="9"/>
  <c r="AF323" i="9" s="1"/>
  <c r="D323" i="9"/>
  <c r="C323" i="9"/>
  <c r="BC323" i="9" s="1"/>
  <c r="A323" i="9"/>
  <c r="B323" i="9" s="1"/>
  <c r="AY322" i="9"/>
  <c r="AW322" i="9"/>
  <c r="BA322" i="9" s="1"/>
  <c r="AU322" i="9"/>
  <c r="AS322" i="9"/>
  <c r="AQ322" i="9"/>
  <c r="AN322" i="9"/>
  <c r="AC322" i="9"/>
  <c r="BB322" i="9" s="1"/>
  <c r="Y322" i="9"/>
  <c r="X322" i="9"/>
  <c r="W322" i="9"/>
  <c r="V322" i="9"/>
  <c r="U322" i="9"/>
  <c r="T322" i="9"/>
  <c r="S322" i="9"/>
  <c r="R322" i="9"/>
  <c r="J322" i="9"/>
  <c r="I322" i="9"/>
  <c r="AJ322" i="9" s="1"/>
  <c r="H322" i="9"/>
  <c r="G322" i="9"/>
  <c r="AH322" i="9" s="1"/>
  <c r="F322" i="9"/>
  <c r="E322" i="9"/>
  <c r="AF322" i="9" s="1"/>
  <c r="D322" i="9"/>
  <c r="C322" i="9"/>
  <c r="BC322" i="9" s="1"/>
  <c r="A322" i="9"/>
  <c r="B322" i="9" s="1"/>
  <c r="AY321" i="9"/>
  <c r="AW321" i="9"/>
  <c r="BA321" i="9" s="1"/>
  <c r="AU321" i="9"/>
  <c r="AS321" i="9"/>
  <c r="AQ321" i="9"/>
  <c r="AN321" i="9"/>
  <c r="AC321" i="9"/>
  <c r="BB321" i="9" s="1"/>
  <c r="Y321" i="9"/>
  <c r="X321" i="9"/>
  <c r="W321" i="9"/>
  <c r="V321" i="9"/>
  <c r="U321" i="9"/>
  <c r="T321" i="9"/>
  <c r="S321" i="9"/>
  <c r="R321" i="9"/>
  <c r="J321" i="9"/>
  <c r="I321" i="9"/>
  <c r="AJ321" i="9" s="1"/>
  <c r="H321" i="9"/>
  <c r="G321" i="9"/>
  <c r="AH321" i="9" s="1"/>
  <c r="F321" i="9"/>
  <c r="E321" i="9"/>
  <c r="AF321" i="9" s="1"/>
  <c r="D321" i="9"/>
  <c r="C321" i="9"/>
  <c r="BC321" i="9" s="1"/>
  <c r="A321" i="9"/>
  <c r="B321" i="9" s="1"/>
  <c r="AY320" i="9"/>
  <c r="AW320" i="9"/>
  <c r="BA320" i="9" s="1"/>
  <c r="AU320" i="9"/>
  <c r="AS320" i="9"/>
  <c r="AN320" i="9"/>
  <c r="Y320" i="9"/>
  <c r="X320" i="9"/>
  <c r="W320" i="9"/>
  <c r="V320" i="9"/>
  <c r="U320" i="9"/>
  <c r="T320" i="9"/>
  <c r="S320" i="9"/>
  <c r="R320" i="9"/>
  <c r="J320" i="9"/>
  <c r="I320" i="9"/>
  <c r="AJ320" i="9" s="1"/>
  <c r="H320" i="9"/>
  <c r="G320" i="9"/>
  <c r="AH320" i="9" s="1"/>
  <c r="F320" i="9"/>
  <c r="E320" i="9"/>
  <c r="AF320" i="9" s="1"/>
  <c r="D320" i="9"/>
  <c r="C320" i="9"/>
  <c r="BC320" i="9" s="1"/>
  <c r="A320" i="9"/>
  <c r="B320" i="9" s="1"/>
  <c r="AY319" i="9"/>
  <c r="AW319" i="9"/>
  <c r="BA319" i="9" s="1"/>
  <c r="AU319" i="9"/>
  <c r="AS319" i="9"/>
  <c r="AQ319" i="9"/>
  <c r="AN319" i="9"/>
  <c r="AC319" i="9"/>
  <c r="BB319" i="9" s="1"/>
  <c r="Y319" i="9"/>
  <c r="X319" i="9"/>
  <c r="W319" i="9"/>
  <c r="V319" i="9"/>
  <c r="U319" i="9"/>
  <c r="T319" i="9"/>
  <c r="S319" i="9"/>
  <c r="R319" i="9"/>
  <c r="J319" i="9"/>
  <c r="I319" i="9"/>
  <c r="AJ319" i="9" s="1"/>
  <c r="H319" i="9"/>
  <c r="G319" i="9"/>
  <c r="AH319" i="9" s="1"/>
  <c r="F319" i="9"/>
  <c r="E319" i="9"/>
  <c r="AF319" i="9" s="1"/>
  <c r="D319" i="9"/>
  <c r="C319" i="9"/>
  <c r="BC319" i="9" s="1"/>
  <c r="A319" i="9"/>
  <c r="B319" i="9" s="1"/>
  <c r="AY318" i="9"/>
  <c r="AW318" i="9"/>
  <c r="BA318" i="9" s="1"/>
  <c r="AU318" i="9"/>
  <c r="AS318" i="9"/>
  <c r="AN318" i="9"/>
  <c r="Y318" i="9"/>
  <c r="X318" i="9"/>
  <c r="W318" i="9"/>
  <c r="V318" i="9"/>
  <c r="U318" i="9"/>
  <c r="T318" i="9"/>
  <c r="S318" i="9"/>
  <c r="R318" i="9"/>
  <c r="J318" i="9"/>
  <c r="I318" i="9"/>
  <c r="AJ318" i="9" s="1"/>
  <c r="H318" i="9"/>
  <c r="G318" i="9"/>
  <c r="F318" i="9"/>
  <c r="E318" i="9"/>
  <c r="AF318" i="9" s="1"/>
  <c r="D318" i="9"/>
  <c r="C318" i="9"/>
  <c r="BC318" i="9" s="1"/>
  <c r="A318" i="9"/>
  <c r="B318" i="9" s="1"/>
  <c r="AY317" i="9"/>
  <c r="AW317" i="9"/>
  <c r="BA317" i="9" s="1"/>
  <c r="AU317" i="9"/>
  <c r="AS317" i="9"/>
  <c r="AQ317" i="9"/>
  <c r="AN317" i="9"/>
  <c r="AC317" i="9"/>
  <c r="BB317" i="9" s="1"/>
  <c r="Y317" i="9"/>
  <c r="X317" i="9"/>
  <c r="W317" i="9"/>
  <c r="V317" i="9"/>
  <c r="U317" i="9"/>
  <c r="T317" i="9"/>
  <c r="S317" i="9"/>
  <c r="R317" i="9"/>
  <c r="J317" i="9"/>
  <c r="I317" i="9"/>
  <c r="AJ317" i="9" s="1"/>
  <c r="H317" i="9"/>
  <c r="G317" i="9"/>
  <c r="F317" i="9"/>
  <c r="E317" i="9"/>
  <c r="AF317" i="9" s="1"/>
  <c r="D317" i="9"/>
  <c r="C317" i="9"/>
  <c r="BC317" i="9" s="1"/>
  <c r="A317" i="9"/>
  <c r="B317" i="9" s="1"/>
  <c r="AY316" i="9"/>
  <c r="AW316" i="9"/>
  <c r="BA316" i="9" s="1"/>
  <c r="AU316" i="9"/>
  <c r="AS316" i="9"/>
  <c r="AN316" i="9"/>
  <c r="Y316" i="9"/>
  <c r="X316" i="9"/>
  <c r="W316" i="9"/>
  <c r="V316" i="9"/>
  <c r="U316" i="9"/>
  <c r="T316" i="9"/>
  <c r="S316" i="9"/>
  <c r="R316" i="9"/>
  <c r="J316" i="9"/>
  <c r="I316" i="9"/>
  <c r="AJ316" i="9" s="1"/>
  <c r="H316" i="9"/>
  <c r="G316" i="9"/>
  <c r="F316" i="9"/>
  <c r="E316" i="9"/>
  <c r="AF316" i="9" s="1"/>
  <c r="D316" i="9"/>
  <c r="C316" i="9"/>
  <c r="BC316" i="9" s="1"/>
  <c r="A316" i="9"/>
  <c r="B316" i="9" s="1"/>
  <c r="AY315" i="9"/>
  <c r="AW315" i="9"/>
  <c r="BA315" i="9" s="1"/>
  <c r="AU315" i="9"/>
  <c r="AS315" i="9"/>
  <c r="AN315" i="9"/>
  <c r="Y315" i="9"/>
  <c r="X315" i="9"/>
  <c r="W315" i="9"/>
  <c r="V315" i="9"/>
  <c r="U315" i="9"/>
  <c r="T315" i="9"/>
  <c r="S315" i="9"/>
  <c r="R315" i="9"/>
  <c r="J315" i="9"/>
  <c r="I315" i="9"/>
  <c r="AJ315" i="9" s="1"/>
  <c r="H315" i="9"/>
  <c r="G315" i="9"/>
  <c r="F315" i="9"/>
  <c r="E315" i="9"/>
  <c r="AF315" i="9" s="1"/>
  <c r="D315" i="9"/>
  <c r="C315" i="9"/>
  <c r="BC315" i="9" s="1"/>
  <c r="A315" i="9"/>
  <c r="B315" i="9" s="1"/>
  <c r="AY314" i="9"/>
  <c r="AW314" i="9"/>
  <c r="BA314" i="9" s="1"/>
  <c r="AU314" i="9"/>
  <c r="AS314" i="9"/>
  <c r="AQ314" i="9"/>
  <c r="AN314" i="9"/>
  <c r="AC314" i="9"/>
  <c r="BB314" i="9" s="1"/>
  <c r="Y314" i="9"/>
  <c r="X314" i="9"/>
  <c r="W314" i="9"/>
  <c r="V314" i="9"/>
  <c r="U314" i="9"/>
  <c r="T314" i="9"/>
  <c r="S314" i="9"/>
  <c r="R314" i="9"/>
  <c r="J314" i="9"/>
  <c r="I314" i="9"/>
  <c r="AJ314" i="9" s="1"/>
  <c r="H314" i="9"/>
  <c r="G314" i="9"/>
  <c r="F314" i="9"/>
  <c r="E314" i="9"/>
  <c r="AF314" i="9" s="1"/>
  <c r="D314" i="9"/>
  <c r="C314" i="9"/>
  <c r="BC314" i="9" s="1"/>
  <c r="A314" i="9"/>
  <c r="B314" i="9" s="1"/>
  <c r="AY313" i="9"/>
  <c r="AW313" i="9"/>
  <c r="BA313" i="9" s="1"/>
  <c r="AU313" i="9"/>
  <c r="AS313" i="9"/>
  <c r="AN313" i="9"/>
  <c r="Y313" i="9"/>
  <c r="X313" i="9"/>
  <c r="W313" i="9"/>
  <c r="V313" i="9"/>
  <c r="U313" i="9"/>
  <c r="T313" i="9"/>
  <c r="S313" i="9"/>
  <c r="R313" i="9"/>
  <c r="J313" i="9"/>
  <c r="I313" i="9"/>
  <c r="AJ313" i="9" s="1"/>
  <c r="H313" i="9"/>
  <c r="G313" i="9"/>
  <c r="AH313" i="9" s="1"/>
  <c r="F313" i="9"/>
  <c r="E313" i="9"/>
  <c r="AF313" i="9" s="1"/>
  <c r="D313" i="9"/>
  <c r="C313" i="9"/>
  <c r="BC313" i="9" s="1"/>
  <c r="A313" i="9"/>
  <c r="B313" i="9" s="1"/>
  <c r="AY312" i="9"/>
  <c r="AW312" i="9"/>
  <c r="BA312" i="9" s="1"/>
  <c r="AU312" i="9"/>
  <c r="AS312" i="9"/>
  <c r="AN312" i="9"/>
  <c r="Y312" i="9"/>
  <c r="X312" i="9"/>
  <c r="W312" i="9"/>
  <c r="V312" i="9"/>
  <c r="U312" i="9"/>
  <c r="T312" i="9"/>
  <c r="S312" i="9"/>
  <c r="R312" i="9"/>
  <c r="J312" i="9"/>
  <c r="I312" i="9"/>
  <c r="AJ312" i="9" s="1"/>
  <c r="H312" i="9"/>
  <c r="G312" i="9"/>
  <c r="F312" i="9"/>
  <c r="E312" i="9"/>
  <c r="AF312" i="9" s="1"/>
  <c r="D312" i="9"/>
  <c r="C312" i="9"/>
  <c r="BC312" i="9" s="1"/>
  <c r="A312" i="9"/>
  <c r="B312" i="9" s="1"/>
  <c r="AY311" i="9"/>
  <c r="AW311" i="9"/>
  <c r="BA311" i="9" s="1"/>
  <c r="AU311" i="9"/>
  <c r="AS311" i="9"/>
  <c r="AQ311" i="9"/>
  <c r="AN311" i="9"/>
  <c r="AC311" i="9"/>
  <c r="BB311" i="9" s="1"/>
  <c r="Y311" i="9"/>
  <c r="X311" i="9"/>
  <c r="W311" i="9"/>
  <c r="V311" i="9"/>
  <c r="U311" i="9"/>
  <c r="T311" i="9"/>
  <c r="S311" i="9"/>
  <c r="R311" i="9"/>
  <c r="J311" i="9"/>
  <c r="I311" i="9"/>
  <c r="AJ311" i="9" s="1"/>
  <c r="H311" i="9"/>
  <c r="G311" i="9"/>
  <c r="AH311" i="9" s="1"/>
  <c r="F311" i="9"/>
  <c r="E311" i="9"/>
  <c r="AF311" i="9" s="1"/>
  <c r="D311" i="9"/>
  <c r="C311" i="9"/>
  <c r="BC311" i="9" s="1"/>
  <c r="A311" i="9"/>
  <c r="B311" i="9" s="1"/>
  <c r="AY310" i="9"/>
  <c r="AW310" i="9"/>
  <c r="BA310" i="9" s="1"/>
  <c r="AU310" i="9"/>
  <c r="AS310" i="9"/>
  <c r="AN310" i="9"/>
  <c r="Y310" i="9"/>
  <c r="X310" i="9"/>
  <c r="W310" i="9"/>
  <c r="V310" i="9"/>
  <c r="U310" i="9"/>
  <c r="T310" i="9"/>
  <c r="S310" i="9"/>
  <c r="R310" i="9"/>
  <c r="J310" i="9"/>
  <c r="I310" i="9"/>
  <c r="AJ310" i="9" s="1"/>
  <c r="H310" i="9"/>
  <c r="G310" i="9"/>
  <c r="AH310" i="9" s="1"/>
  <c r="F310" i="9"/>
  <c r="E310" i="9"/>
  <c r="AF310" i="9" s="1"/>
  <c r="D310" i="9"/>
  <c r="C310" i="9"/>
  <c r="BC310" i="9" s="1"/>
  <c r="A310" i="9"/>
  <c r="B310" i="9" s="1"/>
  <c r="AY309" i="9"/>
  <c r="AW309" i="9"/>
  <c r="BA309" i="9" s="1"/>
  <c r="AU309" i="9"/>
  <c r="AS309" i="9"/>
  <c r="AQ309" i="9"/>
  <c r="AN309" i="9"/>
  <c r="AC309" i="9"/>
  <c r="BB309" i="9" s="1"/>
  <c r="Y309" i="9"/>
  <c r="X309" i="9"/>
  <c r="W309" i="9"/>
  <c r="V309" i="9"/>
  <c r="U309" i="9"/>
  <c r="T309" i="9"/>
  <c r="S309" i="9"/>
  <c r="R309" i="9"/>
  <c r="J309" i="9"/>
  <c r="I309" i="9"/>
  <c r="AJ309" i="9" s="1"/>
  <c r="H309" i="9"/>
  <c r="G309" i="9"/>
  <c r="AH309" i="9" s="1"/>
  <c r="F309" i="9"/>
  <c r="E309" i="9"/>
  <c r="AF309" i="9" s="1"/>
  <c r="D309" i="9"/>
  <c r="C309" i="9"/>
  <c r="BC309" i="9" s="1"/>
  <c r="A309" i="9"/>
  <c r="B309" i="9" s="1"/>
  <c r="AY308" i="9"/>
  <c r="AW308" i="9"/>
  <c r="BA308" i="9" s="1"/>
  <c r="AU308" i="9"/>
  <c r="AS308" i="9"/>
  <c r="AN308" i="9"/>
  <c r="Y308" i="9"/>
  <c r="X308" i="9"/>
  <c r="W308" i="9"/>
  <c r="V308" i="9"/>
  <c r="U308" i="9"/>
  <c r="T308" i="9"/>
  <c r="J310" i="13" s="1"/>
  <c r="S308" i="9"/>
  <c r="J308" i="9"/>
  <c r="I308" i="9"/>
  <c r="H308" i="9"/>
  <c r="G308" i="9"/>
  <c r="F308" i="9"/>
  <c r="E308" i="9"/>
  <c r="D308" i="9"/>
  <c r="C308" i="9"/>
  <c r="A308" i="9"/>
  <c r="B308" i="9" s="1"/>
  <c r="AY307" i="9"/>
  <c r="AW307" i="9"/>
  <c r="BA307" i="9" s="1"/>
  <c r="AU307" i="9"/>
  <c r="AS307" i="9"/>
  <c r="AN307" i="9"/>
  <c r="Y307" i="9"/>
  <c r="X307" i="9"/>
  <c r="W307" i="9"/>
  <c r="V307" i="9"/>
  <c r="U307" i="9"/>
  <c r="T307" i="9"/>
  <c r="S307" i="9"/>
  <c r="R307" i="9"/>
  <c r="J307" i="9"/>
  <c r="I307" i="9"/>
  <c r="H307" i="9"/>
  <c r="G307" i="9"/>
  <c r="AH307" i="9" s="1"/>
  <c r="F307" i="9"/>
  <c r="E307" i="9"/>
  <c r="AF307" i="9" s="1"/>
  <c r="D307" i="9"/>
  <c r="C307" i="9"/>
  <c r="BC307" i="9" s="1"/>
  <c r="A307" i="9"/>
  <c r="B307" i="9" s="1"/>
  <c r="AY306" i="9"/>
  <c r="AW306" i="9"/>
  <c r="BA306" i="9" s="1"/>
  <c r="AU306" i="9"/>
  <c r="AS306" i="9"/>
  <c r="AQ306" i="9"/>
  <c r="AN306" i="9"/>
  <c r="AC306" i="9"/>
  <c r="BB306" i="9" s="1"/>
  <c r="Y306" i="9"/>
  <c r="X306" i="9"/>
  <c r="W306" i="9"/>
  <c r="V306" i="9"/>
  <c r="U306" i="9"/>
  <c r="T306" i="9"/>
  <c r="S306" i="9"/>
  <c r="R306" i="9"/>
  <c r="J306" i="9"/>
  <c r="I306" i="9"/>
  <c r="AJ306" i="9" s="1"/>
  <c r="H306" i="9"/>
  <c r="G306" i="9"/>
  <c r="AH306" i="9" s="1"/>
  <c r="F306" i="9"/>
  <c r="E306" i="9"/>
  <c r="AF306" i="9" s="1"/>
  <c r="D306" i="9"/>
  <c r="C306" i="9"/>
  <c r="BC306" i="9" s="1"/>
  <c r="A306" i="9"/>
  <c r="B306" i="9" s="1"/>
  <c r="AY305" i="9"/>
  <c r="AW305" i="9"/>
  <c r="BA305" i="9" s="1"/>
  <c r="AU305" i="9"/>
  <c r="AS305" i="9"/>
  <c r="AQ305" i="9"/>
  <c r="AN305" i="9"/>
  <c r="AC305" i="9"/>
  <c r="BB305" i="9" s="1"/>
  <c r="Y305" i="9"/>
  <c r="X305" i="9"/>
  <c r="W305" i="9"/>
  <c r="V305" i="9"/>
  <c r="U305" i="9"/>
  <c r="T305" i="9"/>
  <c r="S305" i="9"/>
  <c r="R305" i="9"/>
  <c r="J305" i="9"/>
  <c r="I305" i="9"/>
  <c r="AJ305" i="9" s="1"/>
  <c r="H305" i="9"/>
  <c r="G305" i="9"/>
  <c r="AH305" i="9" s="1"/>
  <c r="F305" i="9"/>
  <c r="E305" i="9"/>
  <c r="AF305" i="9" s="1"/>
  <c r="D305" i="9"/>
  <c r="C305" i="9"/>
  <c r="BC305" i="9" s="1"/>
  <c r="A305" i="9"/>
  <c r="B305" i="9" s="1"/>
  <c r="AY304" i="9"/>
  <c r="AW304" i="9"/>
  <c r="BA304" i="9" s="1"/>
  <c r="AU304" i="9"/>
  <c r="AS304" i="9"/>
  <c r="AN304" i="9"/>
  <c r="Y304" i="9"/>
  <c r="X304" i="9"/>
  <c r="W304" i="9"/>
  <c r="V304" i="9"/>
  <c r="U304" i="9"/>
  <c r="T304" i="9"/>
  <c r="S304" i="9"/>
  <c r="R304" i="9"/>
  <c r="J304" i="9"/>
  <c r="I304" i="9"/>
  <c r="AJ304" i="9" s="1"/>
  <c r="H304" i="9"/>
  <c r="G304" i="9"/>
  <c r="AH304" i="9" s="1"/>
  <c r="F304" i="9"/>
  <c r="E304" i="9"/>
  <c r="AF304" i="9" s="1"/>
  <c r="D304" i="9"/>
  <c r="C304" i="9"/>
  <c r="BC304" i="9" s="1"/>
  <c r="A304" i="9"/>
  <c r="B304" i="9" s="1"/>
  <c r="AY303" i="9"/>
  <c r="AW303" i="9"/>
  <c r="BA303" i="9" s="1"/>
  <c r="AU303" i="9"/>
  <c r="AS303" i="9"/>
  <c r="AQ303" i="9"/>
  <c r="AN303" i="9"/>
  <c r="AC303" i="9"/>
  <c r="BB303" i="9" s="1"/>
  <c r="Y303" i="9"/>
  <c r="X303" i="9"/>
  <c r="W303" i="9"/>
  <c r="V303" i="9"/>
  <c r="U303" i="9"/>
  <c r="T303" i="9"/>
  <c r="S303" i="9"/>
  <c r="R303" i="9"/>
  <c r="J303" i="9"/>
  <c r="I303" i="9"/>
  <c r="AJ303" i="9" s="1"/>
  <c r="H303" i="9"/>
  <c r="G303" i="9"/>
  <c r="AH303" i="9" s="1"/>
  <c r="F303" i="9"/>
  <c r="E303" i="9"/>
  <c r="AF303" i="9" s="1"/>
  <c r="D303" i="9"/>
  <c r="C303" i="9"/>
  <c r="BC303" i="9" s="1"/>
  <c r="A303" i="9"/>
  <c r="B303" i="9" s="1"/>
  <c r="AY302" i="9"/>
  <c r="AW302" i="9"/>
  <c r="BA302" i="9" s="1"/>
  <c r="AU302" i="9"/>
  <c r="AS302" i="9"/>
  <c r="AN302" i="9"/>
  <c r="AC302" i="9"/>
  <c r="AQ302" i="9" s="1"/>
  <c r="Y302" i="9"/>
  <c r="X302" i="9"/>
  <c r="W302" i="9"/>
  <c r="V302" i="9"/>
  <c r="U302" i="9"/>
  <c r="T302" i="9"/>
  <c r="S302" i="9"/>
  <c r="R302" i="9"/>
  <c r="J302" i="9"/>
  <c r="I302" i="9"/>
  <c r="AJ302" i="9" s="1"/>
  <c r="H302" i="9"/>
  <c r="G302" i="9"/>
  <c r="F302" i="9"/>
  <c r="E302" i="9"/>
  <c r="AF302" i="9" s="1"/>
  <c r="D302" i="9"/>
  <c r="C302" i="9"/>
  <c r="BC302" i="9" s="1"/>
  <c r="A302" i="9"/>
  <c r="B302" i="9" s="1"/>
  <c r="AY301" i="9"/>
  <c r="AW301" i="9"/>
  <c r="BA301" i="9" s="1"/>
  <c r="AU301" i="9"/>
  <c r="AS301" i="9"/>
  <c r="AN301" i="9"/>
  <c r="AC301" i="9"/>
  <c r="AQ301" i="9" s="1"/>
  <c r="Y301" i="9"/>
  <c r="X301" i="9"/>
  <c r="W301" i="9"/>
  <c r="V301" i="9"/>
  <c r="U301" i="9"/>
  <c r="T301" i="9"/>
  <c r="J303" i="13" s="1"/>
  <c r="S301" i="9"/>
  <c r="R301" i="9"/>
  <c r="J301" i="9"/>
  <c r="I301" i="9"/>
  <c r="H301" i="9"/>
  <c r="G301" i="9"/>
  <c r="AH301" i="9" s="1"/>
  <c r="F301" i="9"/>
  <c r="E301" i="9"/>
  <c r="AF301" i="9" s="1"/>
  <c r="D301" i="9"/>
  <c r="C301" i="9"/>
  <c r="BC301" i="9" s="1"/>
  <c r="A301" i="9"/>
  <c r="B301" i="9" s="1"/>
  <c r="AY300" i="9"/>
  <c r="AW300" i="9"/>
  <c r="BA300" i="9" s="1"/>
  <c r="AU300" i="9"/>
  <c r="AS300" i="9"/>
  <c r="AN300" i="9"/>
  <c r="AC300" i="9"/>
  <c r="AQ300" i="9" s="1"/>
  <c r="Y300" i="9"/>
  <c r="X300" i="9"/>
  <c r="W300" i="9"/>
  <c r="V300" i="9"/>
  <c r="U300" i="9"/>
  <c r="T300" i="9"/>
  <c r="S300" i="9"/>
  <c r="R300" i="9"/>
  <c r="J300" i="9"/>
  <c r="I300" i="9"/>
  <c r="H300" i="9"/>
  <c r="G300" i="9"/>
  <c r="AH300" i="9" s="1"/>
  <c r="F300" i="9"/>
  <c r="E300" i="9"/>
  <c r="AF300" i="9" s="1"/>
  <c r="D300" i="9"/>
  <c r="C300" i="9"/>
  <c r="BC300" i="9" s="1"/>
  <c r="A300" i="9"/>
  <c r="B300" i="9" s="1"/>
  <c r="AY299" i="9"/>
  <c r="AW299" i="9"/>
  <c r="BA299" i="9" s="1"/>
  <c r="AU299" i="9"/>
  <c r="AS299" i="9"/>
  <c r="AN299" i="9"/>
  <c r="Y299" i="9"/>
  <c r="X299" i="9"/>
  <c r="W299" i="9"/>
  <c r="V299" i="9"/>
  <c r="U299" i="9"/>
  <c r="T299" i="9"/>
  <c r="J301" i="13" s="1"/>
  <c r="S299" i="9"/>
  <c r="R299" i="9"/>
  <c r="J299" i="9"/>
  <c r="I299" i="9"/>
  <c r="AJ299" i="9" s="1"/>
  <c r="H299" i="9"/>
  <c r="G299" i="9"/>
  <c r="F299" i="9"/>
  <c r="E299" i="9"/>
  <c r="AF299" i="9" s="1"/>
  <c r="D299" i="9"/>
  <c r="C299" i="9"/>
  <c r="BC299" i="9" s="1"/>
  <c r="A299" i="9"/>
  <c r="B299" i="9" s="1"/>
  <c r="AY298" i="9"/>
  <c r="AW298" i="9"/>
  <c r="BA298" i="9" s="1"/>
  <c r="AU298" i="9"/>
  <c r="AS298" i="9"/>
  <c r="AN298" i="9"/>
  <c r="AC298" i="9"/>
  <c r="AQ298" i="9" s="1"/>
  <c r="Y298" i="9"/>
  <c r="X298" i="9"/>
  <c r="W298" i="9"/>
  <c r="V298" i="9"/>
  <c r="U298" i="9"/>
  <c r="T298" i="9"/>
  <c r="S298" i="9"/>
  <c r="R298" i="9"/>
  <c r="J298" i="9"/>
  <c r="I298" i="9"/>
  <c r="AJ298" i="9" s="1"/>
  <c r="H298" i="9"/>
  <c r="G298" i="9"/>
  <c r="AH298" i="9" s="1"/>
  <c r="F298" i="9"/>
  <c r="E298" i="9"/>
  <c r="AF298" i="9" s="1"/>
  <c r="D298" i="9"/>
  <c r="C298" i="9"/>
  <c r="BC298" i="9" s="1"/>
  <c r="A298" i="9"/>
  <c r="B298" i="9" s="1"/>
  <c r="AY297" i="9"/>
  <c r="AW297" i="9"/>
  <c r="BA297" i="9" s="1"/>
  <c r="AU297" i="9"/>
  <c r="AS297" i="9"/>
  <c r="AN297" i="9"/>
  <c r="AC297" i="9"/>
  <c r="AQ297" i="9" s="1"/>
  <c r="Y297" i="9"/>
  <c r="X297" i="9"/>
  <c r="W297" i="9"/>
  <c r="V297" i="9"/>
  <c r="U297" i="9"/>
  <c r="T297" i="9"/>
  <c r="S297" i="9"/>
  <c r="R297" i="9"/>
  <c r="J297" i="9"/>
  <c r="I297" i="9"/>
  <c r="AJ297" i="9" s="1"/>
  <c r="H297" i="9"/>
  <c r="G297" i="9"/>
  <c r="F297" i="9"/>
  <c r="E297" i="9"/>
  <c r="AF297" i="9" s="1"/>
  <c r="D297" i="9"/>
  <c r="C297" i="9"/>
  <c r="BC297" i="9" s="1"/>
  <c r="A297" i="9"/>
  <c r="B297" i="9" s="1"/>
  <c r="AY296" i="9"/>
  <c r="AW296" i="9"/>
  <c r="BA296" i="9" s="1"/>
  <c r="AU296" i="9"/>
  <c r="AS296" i="9"/>
  <c r="AN296" i="9"/>
  <c r="AC296" i="9"/>
  <c r="AQ296" i="9" s="1"/>
  <c r="Y296" i="9"/>
  <c r="X296" i="9"/>
  <c r="W296" i="9"/>
  <c r="V296" i="9"/>
  <c r="U296" i="9"/>
  <c r="T296" i="9"/>
  <c r="S296" i="9"/>
  <c r="R296" i="9"/>
  <c r="J296" i="9"/>
  <c r="I296" i="9"/>
  <c r="AJ296" i="9" s="1"/>
  <c r="H296" i="9"/>
  <c r="G296" i="9"/>
  <c r="F296" i="9"/>
  <c r="E296" i="9"/>
  <c r="AF296" i="9" s="1"/>
  <c r="D296" i="9"/>
  <c r="C296" i="9"/>
  <c r="BC296" i="9" s="1"/>
  <c r="A296" i="9"/>
  <c r="B296" i="9" s="1"/>
  <c r="AY295" i="9"/>
  <c r="AW295" i="9"/>
  <c r="BA295" i="9" s="1"/>
  <c r="AU295" i="9"/>
  <c r="AS295" i="9"/>
  <c r="AN295" i="9"/>
  <c r="Y295" i="9"/>
  <c r="X295" i="9"/>
  <c r="W295" i="9"/>
  <c r="V295" i="9"/>
  <c r="U295" i="9"/>
  <c r="T295" i="9"/>
  <c r="S295" i="9"/>
  <c r="R295" i="9"/>
  <c r="J295" i="9"/>
  <c r="I295" i="9"/>
  <c r="AJ295" i="9" s="1"/>
  <c r="H295" i="9"/>
  <c r="G295" i="9"/>
  <c r="AH295" i="9" s="1"/>
  <c r="F295" i="9"/>
  <c r="E295" i="9"/>
  <c r="AF295" i="9" s="1"/>
  <c r="D295" i="9"/>
  <c r="C295" i="9"/>
  <c r="BC295" i="9" s="1"/>
  <c r="A295" i="9"/>
  <c r="B295" i="9" s="1"/>
  <c r="AY294" i="9"/>
  <c r="AW294" i="9"/>
  <c r="BA294" i="9" s="1"/>
  <c r="AU294" i="9"/>
  <c r="AS294" i="9"/>
  <c r="AN294" i="9"/>
  <c r="AC294" i="9"/>
  <c r="AQ294" i="9" s="1"/>
  <c r="Y294" i="9"/>
  <c r="X294" i="9"/>
  <c r="W294" i="9"/>
  <c r="V294" i="9"/>
  <c r="U294" i="9"/>
  <c r="T294" i="9"/>
  <c r="S294" i="9"/>
  <c r="R294" i="9"/>
  <c r="J294" i="9"/>
  <c r="I294" i="9"/>
  <c r="AJ294" i="9" s="1"/>
  <c r="H294" i="9"/>
  <c r="G294" i="9"/>
  <c r="F294" i="9"/>
  <c r="E294" i="9"/>
  <c r="AF294" i="9" s="1"/>
  <c r="D294" i="9"/>
  <c r="C294" i="9"/>
  <c r="BC294" i="9" s="1"/>
  <c r="A294" i="9"/>
  <c r="B294" i="9" s="1"/>
  <c r="AY293" i="9"/>
  <c r="AW293" i="9"/>
  <c r="BA293" i="9" s="1"/>
  <c r="AU293" i="9"/>
  <c r="AS293" i="9"/>
  <c r="AN293" i="9"/>
  <c r="AC293" i="9"/>
  <c r="AQ293" i="9" s="1"/>
  <c r="Y293" i="9"/>
  <c r="X293" i="9"/>
  <c r="W293" i="9"/>
  <c r="V293" i="9"/>
  <c r="U293" i="9"/>
  <c r="T293" i="9"/>
  <c r="S293" i="9"/>
  <c r="R293" i="9"/>
  <c r="J293" i="9"/>
  <c r="I293" i="9"/>
  <c r="AJ293" i="9" s="1"/>
  <c r="H293" i="9"/>
  <c r="G293" i="9"/>
  <c r="F293" i="9"/>
  <c r="E293" i="9"/>
  <c r="AF293" i="9" s="1"/>
  <c r="D293" i="9"/>
  <c r="C293" i="9"/>
  <c r="BC293" i="9" s="1"/>
  <c r="A293" i="9"/>
  <c r="B293" i="9" s="1"/>
  <c r="AY292" i="9"/>
  <c r="AW292" i="9"/>
  <c r="BA292" i="9" s="1"/>
  <c r="AU292" i="9"/>
  <c r="AS292" i="9"/>
  <c r="AN292" i="9"/>
  <c r="AC292" i="9"/>
  <c r="AQ292" i="9" s="1"/>
  <c r="Y292" i="9"/>
  <c r="X292" i="9"/>
  <c r="W292" i="9"/>
  <c r="V292" i="9"/>
  <c r="U292" i="9"/>
  <c r="T292" i="9"/>
  <c r="S292" i="9"/>
  <c r="R292" i="9"/>
  <c r="J292" i="9"/>
  <c r="I292" i="9"/>
  <c r="AJ292" i="9" s="1"/>
  <c r="H292" i="9"/>
  <c r="G292" i="9"/>
  <c r="AH292" i="9" s="1"/>
  <c r="F292" i="9"/>
  <c r="E292" i="9"/>
  <c r="AF292" i="9" s="1"/>
  <c r="D292" i="9"/>
  <c r="C292" i="9"/>
  <c r="BC292" i="9" s="1"/>
  <c r="A292" i="9"/>
  <c r="B292" i="9" s="1"/>
  <c r="AY291" i="9"/>
  <c r="AW291" i="9"/>
  <c r="BA291" i="9" s="1"/>
  <c r="AU291" i="9"/>
  <c r="AS291" i="9"/>
  <c r="AN291" i="9"/>
  <c r="Y291" i="9"/>
  <c r="X291" i="9"/>
  <c r="W291" i="9"/>
  <c r="V291" i="9"/>
  <c r="U291" i="9"/>
  <c r="T291" i="9"/>
  <c r="S291" i="9"/>
  <c r="R291" i="9"/>
  <c r="J291" i="9"/>
  <c r="I291" i="9"/>
  <c r="AJ291" i="9" s="1"/>
  <c r="H291" i="9"/>
  <c r="G291" i="9"/>
  <c r="F291" i="9"/>
  <c r="E291" i="9"/>
  <c r="AF291" i="9" s="1"/>
  <c r="D291" i="9"/>
  <c r="C291" i="9"/>
  <c r="BC291" i="9" s="1"/>
  <c r="A291" i="9"/>
  <c r="B291" i="9" s="1"/>
  <c r="AY290" i="9"/>
  <c r="AW290" i="9"/>
  <c r="BA290" i="9" s="1"/>
  <c r="AU290" i="9"/>
  <c r="AS290" i="9"/>
  <c r="AN290" i="9"/>
  <c r="AC290" i="9"/>
  <c r="AQ290" i="9" s="1"/>
  <c r="Y290" i="9"/>
  <c r="X290" i="9"/>
  <c r="W290" i="9"/>
  <c r="V290" i="9"/>
  <c r="U290" i="9"/>
  <c r="T290" i="9"/>
  <c r="S290" i="9"/>
  <c r="R290" i="9"/>
  <c r="J290" i="9"/>
  <c r="I290" i="9"/>
  <c r="AJ290" i="9" s="1"/>
  <c r="H290" i="9"/>
  <c r="G290" i="9"/>
  <c r="AH290" i="9" s="1"/>
  <c r="F290" i="9"/>
  <c r="E290" i="9"/>
  <c r="AF290" i="9" s="1"/>
  <c r="D290" i="9"/>
  <c r="C290" i="9"/>
  <c r="BC290" i="9" s="1"/>
  <c r="A290" i="9"/>
  <c r="B290" i="9" s="1"/>
  <c r="AY289" i="9"/>
  <c r="AW289" i="9"/>
  <c r="BA289" i="9" s="1"/>
  <c r="AU289" i="9"/>
  <c r="AS289" i="9"/>
  <c r="AN289" i="9"/>
  <c r="AC289" i="9"/>
  <c r="AQ289" i="9" s="1"/>
  <c r="Y289" i="9"/>
  <c r="X289" i="9"/>
  <c r="W289" i="9"/>
  <c r="V289" i="9"/>
  <c r="U289" i="9"/>
  <c r="T289" i="9"/>
  <c r="S289" i="9"/>
  <c r="R289" i="9"/>
  <c r="J289" i="9"/>
  <c r="I289" i="9"/>
  <c r="AJ289" i="9" s="1"/>
  <c r="H289" i="9"/>
  <c r="G289" i="9"/>
  <c r="F289" i="9"/>
  <c r="E289" i="9"/>
  <c r="AF289" i="9" s="1"/>
  <c r="D289" i="9"/>
  <c r="C289" i="9"/>
  <c r="BC289" i="9" s="1"/>
  <c r="A289" i="9"/>
  <c r="B289" i="9" s="1"/>
  <c r="AY288" i="9"/>
  <c r="AW288" i="9"/>
  <c r="BA288" i="9" s="1"/>
  <c r="AU288" i="9"/>
  <c r="AS288" i="9"/>
  <c r="AN288" i="9"/>
  <c r="AC288" i="9"/>
  <c r="AQ288" i="9" s="1"/>
  <c r="Y288" i="9"/>
  <c r="X288" i="9"/>
  <c r="W288" i="9"/>
  <c r="V288" i="9"/>
  <c r="U288" i="9"/>
  <c r="T288" i="9"/>
  <c r="S288" i="9"/>
  <c r="R288" i="9"/>
  <c r="J288" i="9"/>
  <c r="I288" i="9"/>
  <c r="AJ288" i="9" s="1"/>
  <c r="H288" i="9"/>
  <c r="G288" i="9"/>
  <c r="AH288" i="9" s="1"/>
  <c r="F288" i="9"/>
  <c r="E288" i="9"/>
  <c r="AF288" i="9" s="1"/>
  <c r="D288" i="9"/>
  <c r="C288" i="9"/>
  <c r="BC288" i="9" s="1"/>
  <c r="A288" i="9"/>
  <c r="B288" i="9" s="1"/>
  <c r="AY287" i="9"/>
  <c r="AW287" i="9"/>
  <c r="BA287" i="9" s="1"/>
  <c r="AU287" i="9"/>
  <c r="AS287" i="9"/>
  <c r="AN287" i="9"/>
  <c r="Y287" i="9"/>
  <c r="X287" i="9"/>
  <c r="W287" i="9"/>
  <c r="V287" i="9"/>
  <c r="U287" i="9"/>
  <c r="T287" i="9"/>
  <c r="S287" i="9"/>
  <c r="R287" i="9"/>
  <c r="J287" i="9"/>
  <c r="I287" i="9"/>
  <c r="AJ287" i="9" s="1"/>
  <c r="H287" i="9"/>
  <c r="G287" i="9"/>
  <c r="F287" i="9"/>
  <c r="E287" i="9"/>
  <c r="AF287" i="9" s="1"/>
  <c r="D287" i="9"/>
  <c r="C287" i="9"/>
  <c r="BC287" i="9" s="1"/>
  <c r="A287" i="9"/>
  <c r="B287" i="9" s="1"/>
  <c r="AY286" i="9"/>
  <c r="AW286" i="9"/>
  <c r="BA286" i="9" s="1"/>
  <c r="AU286" i="9"/>
  <c r="AS286" i="9"/>
  <c r="AN286" i="9"/>
  <c r="AC286" i="9"/>
  <c r="AQ286" i="9" s="1"/>
  <c r="Y286" i="9"/>
  <c r="X286" i="9"/>
  <c r="W286" i="9"/>
  <c r="V286" i="9"/>
  <c r="U286" i="9"/>
  <c r="T286" i="9"/>
  <c r="S286" i="9"/>
  <c r="R286" i="9"/>
  <c r="J286" i="9"/>
  <c r="I286" i="9"/>
  <c r="AJ286" i="9" s="1"/>
  <c r="H286" i="9"/>
  <c r="G286" i="9"/>
  <c r="AH286" i="9" s="1"/>
  <c r="F286" i="9"/>
  <c r="E286" i="9"/>
  <c r="AF286" i="9" s="1"/>
  <c r="D286" i="9"/>
  <c r="C286" i="9"/>
  <c r="BC286" i="9" s="1"/>
  <c r="A286" i="9"/>
  <c r="B286" i="9" s="1"/>
  <c r="AY285" i="9"/>
  <c r="AW285" i="9"/>
  <c r="BA285" i="9" s="1"/>
  <c r="AU285" i="9"/>
  <c r="AS285" i="9"/>
  <c r="AN285" i="9"/>
  <c r="AC285" i="9"/>
  <c r="AQ285" i="9" s="1"/>
  <c r="Y285" i="9"/>
  <c r="X285" i="9"/>
  <c r="W285" i="9"/>
  <c r="V285" i="9"/>
  <c r="U285" i="9"/>
  <c r="T285" i="9"/>
  <c r="S285" i="9"/>
  <c r="R285" i="9"/>
  <c r="J285" i="9"/>
  <c r="I285" i="9"/>
  <c r="H285" i="9"/>
  <c r="G285" i="9"/>
  <c r="AH285" i="9" s="1"/>
  <c r="F285" i="9"/>
  <c r="E285" i="9"/>
  <c r="AF285" i="9" s="1"/>
  <c r="D285" i="9"/>
  <c r="C285" i="9"/>
  <c r="BC285" i="9" s="1"/>
  <c r="A285" i="9"/>
  <c r="B285" i="9" s="1"/>
  <c r="AY284" i="9"/>
  <c r="AW284" i="9"/>
  <c r="BA284" i="9" s="1"/>
  <c r="AU284" i="9"/>
  <c r="AS284" i="9"/>
  <c r="AN284" i="9"/>
  <c r="AC284" i="9"/>
  <c r="AQ284" i="9" s="1"/>
  <c r="Y284" i="9"/>
  <c r="X284" i="9"/>
  <c r="W284" i="9"/>
  <c r="V284" i="9"/>
  <c r="U284" i="9"/>
  <c r="T284" i="9"/>
  <c r="S284" i="9"/>
  <c r="R284" i="9"/>
  <c r="J284" i="9"/>
  <c r="I284" i="9"/>
  <c r="AJ284" i="9" s="1"/>
  <c r="H284" i="9"/>
  <c r="G284" i="9"/>
  <c r="AH284" i="9" s="1"/>
  <c r="F284" i="9"/>
  <c r="E284" i="9"/>
  <c r="AF284" i="9" s="1"/>
  <c r="D284" i="9"/>
  <c r="C284" i="9"/>
  <c r="BC284" i="9" s="1"/>
  <c r="A284" i="9"/>
  <c r="B284" i="9" s="1"/>
  <c r="AY283" i="9"/>
  <c r="AW283" i="9"/>
  <c r="BA283" i="9" s="1"/>
  <c r="AU283" i="9"/>
  <c r="AS283" i="9"/>
  <c r="AN283" i="9"/>
  <c r="Y283" i="9"/>
  <c r="X283" i="9"/>
  <c r="W283" i="9"/>
  <c r="V283" i="9"/>
  <c r="U283" i="9"/>
  <c r="T283" i="9"/>
  <c r="S283" i="9"/>
  <c r="R283" i="9"/>
  <c r="J283" i="9"/>
  <c r="I283" i="9"/>
  <c r="AJ283" i="9" s="1"/>
  <c r="H283" i="9"/>
  <c r="G283" i="9"/>
  <c r="F283" i="9"/>
  <c r="E283" i="9"/>
  <c r="AF283" i="9" s="1"/>
  <c r="D283" i="9"/>
  <c r="C283" i="9"/>
  <c r="BC283" i="9" s="1"/>
  <c r="A283" i="9"/>
  <c r="B283" i="9" s="1"/>
  <c r="AY282" i="9"/>
  <c r="AW282" i="9"/>
  <c r="BA282" i="9" s="1"/>
  <c r="AU282" i="9"/>
  <c r="AS282" i="9"/>
  <c r="AN282" i="9"/>
  <c r="AC282" i="9"/>
  <c r="AQ282" i="9" s="1"/>
  <c r="Y282" i="9"/>
  <c r="X282" i="9"/>
  <c r="W282" i="9"/>
  <c r="V282" i="9"/>
  <c r="U282" i="9"/>
  <c r="T282" i="9"/>
  <c r="S282" i="9"/>
  <c r="R282" i="9"/>
  <c r="J282" i="9"/>
  <c r="I282" i="9"/>
  <c r="AJ282" i="9" s="1"/>
  <c r="H282" i="9"/>
  <c r="G282" i="9"/>
  <c r="AH282" i="9" s="1"/>
  <c r="F282" i="9"/>
  <c r="E282" i="9"/>
  <c r="AF282" i="9" s="1"/>
  <c r="D282" i="9"/>
  <c r="C282" i="9"/>
  <c r="BC282" i="9" s="1"/>
  <c r="A282" i="9"/>
  <c r="B282" i="9" s="1"/>
  <c r="AY281" i="9"/>
  <c r="AW281" i="9"/>
  <c r="BA281" i="9" s="1"/>
  <c r="AU281" i="9"/>
  <c r="AS281" i="9"/>
  <c r="AN281" i="9"/>
  <c r="AC281" i="9"/>
  <c r="AQ281" i="9" s="1"/>
  <c r="Y281" i="9"/>
  <c r="X281" i="9"/>
  <c r="W281" i="9"/>
  <c r="V281" i="9"/>
  <c r="U281" i="9"/>
  <c r="T281" i="9"/>
  <c r="S281" i="9"/>
  <c r="R281" i="9"/>
  <c r="J281" i="9"/>
  <c r="I281" i="9"/>
  <c r="AJ281" i="9" s="1"/>
  <c r="H281" i="9"/>
  <c r="G281" i="9"/>
  <c r="F281" i="9"/>
  <c r="E281" i="9"/>
  <c r="D281" i="9"/>
  <c r="C281" i="9"/>
  <c r="BC281" i="9" s="1"/>
  <c r="A281" i="9"/>
  <c r="B281" i="9" s="1"/>
  <c r="AY280" i="9"/>
  <c r="AW280" i="9"/>
  <c r="BA280" i="9" s="1"/>
  <c r="AU280" i="9"/>
  <c r="AS280" i="9"/>
  <c r="AN280" i="9"/>
  <c r="AC280" i="9"/>
  <c r="AQ280" i="9" s="1"/>
  <c r="Y280" i="9"/>
  <c r="X280" i="9"/>
  <c r="W280" i="9"/>
  <c r="V280" i="9"/>
  <c r="U280" i="9"/>
  <c r="T280" i="9"/>
  <c r="J282" i="13" s="1"/>
  <c r="S280" i="9"/>
  <c r="R280" i="9"/>
  <c r="J280" i="9"/>
  <c r="I280" i="9"/>
  <c r="AJ280" i="9" s="1"/>
  <c r="H280" i="9"/>
  <c r="G280" i="9"/>
  <c r="AH280" i="9" s="1"/>
  <c r="F280" i="9"/>
  <c r="E280" i="9"/>
  <c r="AF280" i="9" s="1"/>
  <c r="D280" i="9"/>
  <c r="C280" i="9"/>
  <c r="BC280" i="9" s="1"/>
  <c r="A280" i="9"/>
  <c r="B280" i="9" s="1"/>
  <c r="AY279" i="9"/>
  <c r="AW279" i="9"/>
  <c r="BA279" i="9" s="1"/>
  <c r="AU279" i="9"/>
  <c r="AS279" i="9"/>
  <c r="AN279" i="9"/>
  <c r="Y279" i="9"/>
  <c r="X279" i="9"/>
  <c r="W279" i="9"/>
  <c r="V279" i="9"/>
  <c r="U279" i="9"/>
  <c r="T279" i="9"/>
  <c r="S279" i="9"/>
  <c r="R279" i="9"/>
  <c r="J279" i="9"/>
  <c r="I279" i="9"/>
  <c r="AJ279" i="9" s="1"/>
  <c r="H279" i="9"/>
  <c r="G279" i="9"/>
  <c r="AH279" i="9" s="1"/>
  <c r="F279" i="9"/>
  <c r="E279" i="9"/>
  <c r="AF279" i="9" s="1"/>
  <c r="D279" i="9"/>
  <c r="C279" i="9"/>
  <c r="BC279" i="9" s="1"/>
  <c r="A279" i="9"/>
  <c r="B279" i="9" s="1"/>
  <c r="AY278" i="9"/>
  <c r="AW278" i="9"/>
  <c r="BA278" i="9" s="1"/>
  <c r="AU278" i="9"/>
  <c r="AS278" i="9"/>
  <c r="AN278" i="9"/>
  <c r="AC278" i="9"/>
  <c r="AQ278" i="9" s="1"/>
  <c r="Y278" i="9"/>
  <c r="X278" i="9"/>
  <c r="W278" i="9"/>
  <c r="V278" i="9"/>
  <c r="U278" i="9"/>
  <c r="T278" i="9"/>
  <c r="S278" i="9"/>
  <c r="R278" i="9"/>
  <c r="J278" i="9"/>
  <c r="I278" i="9"/>
  <c r="AJ278" i="9" s="1"/>
  <c r="H278" i="9"/>
  <c r="G278" i="9"/>
  <c r="F278" i="9"/>
  <c r="E278" i="9"/>
  <c r="AF278" i="9" s="1"/>
  <c r="D278" i="9"/>
  <c r="C278" i="9"/>
  <c r="BC278" i="9" s="1"/>
  <c r="A278" i="9"/>
  <c r="B278" i="9" s="1"/>
  <c r="AY277" i="9"/>
  <c r="AW277" i="9"/>
  <c r="BA277" i="9" s="1"/>
  <c r="AU277" i="9"/>
  <c r="AS277" i="9"/>
  <c r="AN277" i="9"/>
  <c r="AC277" i="9"/>
  <c r="AQ277" i="9" s="1"/>
  <c r="Y277" i="9"/>
  <c r="X277" i="9"/>
  <c r="W277" i="9"/>
  <c r="V277" i="9"/>
  <c r="U277" i="9"/>
  <c r="T277" i="9"/>
  <c r="S277" i="9"/>
  <c r="R277" i="9"/>
  <c r="J277" i="9"/>
  <c r="I277" i="9"/>
  <c r="AJ277" i="9" s="1"/>
  <c r="H277" i="9"/>
  <c r="G277" i="9"/>
  <c r="AH277" i="9" s="1"/>
  <c r="F277" i="9"/>
  <c r="E277" i="9"/>
  <c r="AF277" i="9" s="1"/>
  <c r="D277" i="9"/>
  <c r="C277" i="9"/>
  <c r="BC277" i="9" s="1"/>
  <c r="A277" i="9"/>
  <c r="B277" i="9" s="1"/>
  <c r="AY276" i="9"/>
  <c r="AW276" i="9"/>
  <c r="BA276" i="9" s="1"/>
  <c r="AU276" i="9"/>
  <c r="AS276" i="9"/>
  <c r="AN276" i="9"/>
  <c r="AC276" i="9"/>
  <c r="AQ276" i="9" s="1"/>
  <c r="Y276" i="9"/>
  <c r="X276" i="9"/>
  <c r="W276" i="9"/>
  <c r="V276" i="9"/>
  <c r="U276" i="9"/>
  <c r="T276" i="9"/>
  <c r="S276" i="9"/>
  <c r="R276" i="9"/>
  <c r="J276" i="9"/>
  <c r="I276" i="9"/>
  <c r="AJ276" i="9" s="1"/>
  <c r="H276" i="9"/>
  <c r="G276" i="9"/>
  <c r="F276" i="9"/>
  <c r="E276" i="9"/>
  <c r="AF276" i="9" s="1"/>
  <c r="D276" i="9"/>
  <c r="C276" i="9"/>
  <c r="BC276" i="9" s="1"/>
  <c r="A276" i="9"/>
  <c r="B276" i="9" s="1"/>
  <c r="AY275" i="9"/>
  <c r="AW275" i="9"/>
  <c r="BA275" i="9" s="1"/>
  <c r="AU275" i="9"/>
  <c r="AS275" i="9"/>
  <c r="AN275" i="9"/>
  <c r="Y275" i="9"/>
  <c r="X275" i="9"/>
  <c r="W275" i="9"/>
  <c r="V275" i="9"/>
  <c r="U275" i="9"/>
  <c r="T275" i="9"/>
  <c r="S275" i="9"/>
  <c r="R275" i="9"/>
  <c r="J275" i="9"/>
  <c r="I275" i="9"/>
  <c r="AJ275" i="9" s="1"/>
  <c r="H275" i="9"/>
  <c r="G275" i="9"/>
  <c r="F275" i="9"/>
  <c r="E275" i="9"/>
  <c r="AF275" i="9" s="1"/>
  <c r="D275" i="9"/>
  <c r="C275" i="9"/>
  <c r="BC275" i="9" s="1"/>
  <c r="A275" i="9"/>
  <c r="B275" i="9" s="1"/>
  <c r="AY274" i="9"/>
  <c r="AW274" i="9"/>
  <c r="BA274" i="9" s="1"/>
  <c r="AU274" i="9"/>
  <c r="AS274" i="9"/>
  <c r="AN274" i="9"/>
  <c r="AC274" i="9"/>
  <c r="AQ274" i="9" s="1"/>
  <c r="Y274" i="9"/>
  <c r="X274" i="9"/>
  <c r="W274" i="9"/>
  <c r="V274" i="9"/>
  <c r="U274" i="9"/>
  <c r="T274" i="9"/>
  <c r="S274" i="9"/>
  <c r="R274" i="9"/>
  <c r="J274" i="9"/>
  <c r="I274" i="9"/>
  <c r="AJ274" i="9" s="1"/>
  <c r="H274" i="9"/>
  <c r="G274" i="9"/>
  <c r="AH274" i="9" s="1"/>
  <c r="F274" i="9"/>
  <c r="E274" i="9"/>
  <c r="AF274" i="9" s="1"/>
  <c r="D274" i="9"/>
  <c r="C274" i="9"/>
  <c r="BC274" i="9" s="1"/>
  <c r="A274" i="9"/>
  <c r="B274" i="9" s="1"/>
  <c r="AY273" i="9"/>
  <c r="AW273" i="9"/>
  <c r="BA273" i="9" s="1"/>
  <c r="AU273" i="9"/>
  <c r="AS273" i="9"/>
  <c r="AN273" i="9"/>
  <c r="AC273" i="9"/>
  <c r="AQ273" i="9" s="1"/>
  <c r="Y273" i="9"/>
  <c r="X273" i="9"/>
  <c r="W273" i="9"/>
  <c r="V273" i="9"/>
  <c r="U273" i="9"/>
  <c r="T273" i="9"/>
  <c r="S273" i="9"/>
  <c r="R273" i="9"/>
  <c r="J273" i="9"/>
  <c r="I273" i="9"/>
  <c r="H273" i="9"/>
  <c r="G273" i="9"/>
  <c r="F273" i="9"/>
  <c r="E273" i="9"/>
  <c r="D273" i="9"/>
  <c r="C273" i="9"/>
  <c r="BC273" i="9" s="1"/>
  <c r="A273" i="9"/>
  <c r="B273" i="9" s="1"/>
  <c r="AY272" i="9"/>
  <c r="AW272" i="9"/>
  <c r="BA272" i="9" s="1"/>
  <c r="AU272" i="9"/>
  <c r="AS272" i="9"/>
  <c r="AN272" i="9"/>
  <c r="AC272" i="9"/>
  <c r="AQ272" i="9" s="1"/>
  <c r="Y272" i="9"/>
  <c r="X272" i="9"/>
  <c r="W272" i="9"/>
  <c r="V272" i="9"/>
  <c r="U272" i="9"/>
  <c r="T272" i="9"/>
  <c r="S272" i="9"/>
  <c r="R272" i="9"/>
  <c r="J272" i="9"/>
  <c r="I272" i="9"/>
  <c r="H272" i="9"/>
  <c r="G272" i="9"/>
  <c r="AH272" i="9" s="1"/>
  <c r="F272" i="9"/>
  <c r="E272" i="9"/>
  <c r="AF272" i="9" s="1"/>
  <c r="D272" i="9"/>
  <c r="C272" i="9"/>
  <c r="BC272" i="9" s="1"/>
  <c r="A272" i="9"/>
  <c r="B272" i="9" s="1"/>
  <c r="AY271" i="9"/>
  <c r="AW271" i="9"/>
  <c r="BA271" i="9" s="1"/>
  <c r="AU271" i="9"/>
  <c r="AS271" i="9"/>
  <c r="AN271" i="9"/>
  <c r="AC271" i="9"/>
  <c r="AQ271" i="9" s="1"/>
  <c r="Y271" i="9"/>
  <c r="X271" i="9"/>
  <c r="W271" i="9"/>
  <c r="V271" i="9"/>
  <c r="U271" i="9"/>
  <c r="T271" i="9"/>
  <c r="S271" i="9"/>
  <c r="R271" i="9"/>
  <c r="J271" i="9"/>
  <c r="I271" i="9"/>
  <c r="AJ271" i="9" s="1"/>
  <c r="H271" i="9"/>
  <c r="G271" i="9"/>
  <c r="F271" i="9"/>
  <c r="E271" i="9"/>
  <c r="AF271" i="9" s="1"/>
  <c r="D271" i="9"/>
  <c r="C271" i="9"/>
  <c r="BC271" i="9" s="1"/>
  <c r="A271" i="9"/>
  <c r="B271" i="9" s="1"/>
  <c r="AY270" i="9"/>
  <c r="AW270" i="9"/>
  <c r="BA270" i="9" s="1"/>
  <c r="AU270" i="9"/>
  <c r="AS270" i="9"/>
  <c r="AN270" i="9"/>
  <c r="AC270" i="9"/>
  <c r="AQ270" i="9" s="1"/>
  <c r="Y270" i="9"/>
  <c r="X270" i="9"/>
  <c r="W270" i="9"/>
  <c r="V270" i="9"/>
  <c r="U270" i="9"/>
  <c r="T270" i="9"/>
  <c r="S270" i="9"/>
  <c r="R270" i="9"/>
  <c r="J270" i="9"/>
  <c r="I270" i="9"/>
  <c r="AJ270" i="9" s="1"/>
  <c r="H270" i="9"/>
  <c r="G270" i="9"/>
  <c r="AH270" i="9" s="1"/>
  <c r="F270" i="9"/>
  <c r="E270" i="9"/>
  <c r="AF270" i="9" s="1"/>
  <c r="D270" i="9"/>
  <c r="C270" i="9"/>
  <c r="BC270" i="9" s="1"/>
  <c r="A270" i="9"/>
  <c r="B270" i="9" s="1"/>
  <c r="AY269" i="9"/>
  <c r="AW269" i="9"/>
  <c r="BA269" i="9" s="1"/>
  <c r="AU269" i="9"/>
  <c r="AS269" i="9"/>
  <c r="AN269" i="9"/>
  <c r="Y269" i="9"/>
  <c r="X269" i="9"/>
  <c r="W269" i="9"/>
  <c r="V269" i="9"/>
  <c r="U269" i="9"/>
  <c r="T269" i="9"/>
  <c r="S269" i="9"/>
  <c r="J269" i="9"/>
  <c r="I269" i="9"/>
  <c r="H269" i="9"/>
  <c r="G269" i="9"/>
  <c r="F269" i="9"/>
  <c r="E269" i="9"/>
  <c r="D269" i="9"/>
  <c r="C269" i="9"/>
  <c r="A269" i="9"/>
  <c r="B269" i="9" s="1"/>
  <c r="AY268" i="9"/>
  <c r="AW268" i="9"/>
  <c r="BA268" i="9" s="1"/>
  <c r="AU268" i="9"/>
  <c r="AS268" i="9"/>
  <c r="AN268" i="9"/>
  <c r="Y268" i="9"/>
  <c r="X268" i="9"/>
  <c r="W268" i="9"/>
  <c r="V268" i="9"/>
  <c r="U268" i="9"/>
  <c r="T268" i="9"/>
  <c r="S268" i="9"/>
  <c r="J268" i="9"/>
  <c r="I268" i="9"/>
  <c r="H268" i="9"/>
  <c r="G268" i="9"/>
  <c r="F268" i="9"/>
  <c r="E268" i="9"/>
  <c r="D268" i="9"/>
  <c r="C268" i="9"/>
  <c r="A268" i="9"/>
  <c r="B268" i="9" s="1"/>
  <c r="AY267" i="9"/>
  <c r="AW267" i="9"/>
  <c r="BA267" i="9" s="1"/>
  <c r="AU267" i="9"/>
  <c r="AS267" i="9"/>
  <c r="AN267" i="9"/>
  <c r="AC267" i="9"/>
  <c r="AQ267" i="9" s="1"/>
  <c r="Y267" i="9"/>
  <c r="X267" i="9"/>
  <c r="W267" i="9"/>
  <c r="V267" i="9"/>
  <c r="U267" i="9"/>
  <c r="T267" i="9"/>
  <c r="S267" i="9"/>
  <c r="R267" i="9"/>
  <c r="J267" i="9"/>
  <c r="I267" i="9"/>
  <c r="AJ267" i="9" s="1"/>
  <c r="H267" i="9"/>
  <c r="G267" i="9"/>
  <c r="F267" i="9"/>
  <c r="E267" i="9"/>
  <c r="AF267" i="9" s="1"/>
  <c r="D267" i="9"/>
  <c r="C267" i="9"/>
  <c r="BC267" i="9" s="1"/>
  <c r="A267" i="9"/>
  <c r="B267" i="9" s="1"/>
  <c r="AY266" i="9"/>
  <c r="AW266" i="9"/>
  <c r="BA266" i="9" s="1"/>
  <c r="AU266" i="9"/>
  <c r="AS266" i="9"/>
  <c r="AN266" i="9"/>
  <c r="Y266" i="9"/>
  <c r="X266" i="9"/>
  <c r="W266" i="9"/>
  <c r="V266" i="9"/>
  <c r="U266" i="9"/>
  <c r="T266" i="9"/>
  <c r="S266" i="9"/>
  <c r="R266" i="9"/>
  <c r="J266" i="9"/>
  <c r="I266" i="9"/>
  <c r="AJ266" i="9" s="1"/>
  <c r="H266" i="9"/>
  <c r="G266" i="9"/>
  <c r="AH266" i="9" s="1"/>
  <c r="F266" i="9"/>
  <c r="E266" i="9"/>
  <c r="AF266" i="9" s="1"/>
  <c r="D266" i="9"/>
  <c r="C266" i="9"/>
  <c r="BC266" i="9" s="1"/>
  <c r="A266" i="9"/>
  <c r="B266" i="9" s="1"/>
  <c r="AY265" i="9"/>
  <c r="AW265" i="9"/>
  <c r="BA265" i="9" s="1"/>
  <c r="AU265" i="9"/>
  <c r="AS265" i="9"/>
  <c r="AN265" i="9"/>
  <c r="Y265" i="9"/>
  <c r="X265" i="9"/>
  <c r="W265" i="9"/>
  <c r="V265" i="9"/>
  <c r="U265" i="9"/>
  <c r="T265" i="9"/>
  <c r="S265" i="9"/>
  <c r="J265" i="9"/>
  <c r="I265" i="9"/>
  <c r="H265" i="9"/>
  <c r="G265" i="9"/>
  <c r="F265" i="9"/>
  <c r="E265" i="9"/>
  <c r="D265" i="9"/>
  <c r="C265" i="9"/>
  <c r="A265" i="9"/>
  <c r="B265" i="9" s="1"/>
  <c r="AY264" i="9"/>
  <c r="AW264" i="9"/>
  <c r="BA264" i="9" s="1"/>
  <c r="AU264" i="9"/>
  <c r="AS264" i="9"/>
  <c r="AN264" i="9"/>
  <c r="Y264" i="9"/>
  <c r="X264" i="9"/>
  <c r="W264" i="9"/>
  <c r="V264" i="9"/>
  <c r="U264" i="9"/>
  <c r="T264" i="9"/>
  <c r="S264" i="9"/>
  <c r="R264" i="9"/>
  <c r="J264" i="9"/>
  <c r="I264" i="9"/>
  <c r="AJ264" i="9" s="1"/>
  <c r="H264" i="9"/>
  <c r="G264" i="9"/>
  <c r="AH264" i="9" s="1"/>
  <c r="F264" i="9"/>
  <c r="E264" i="9"/>
  <c r="AF264" i="9" s="1"/>
  <c r="D264" i="9"/>
  <c r="C264" i="9"/>
  <c r="BC264" i="9" s="1"/>
  <c r="A264" i="9"/>
  <c r="B264" i="9" s="1"/>
  <c r="AY263" i="9"/>
  <c r="AW263" i="9"/>
  <c r="BA263" i="9" s="1"/>
  <c r="AU263" i="9"/>
  <c r="AS263" i="9"/>
  <c r="AN263" i="9"/>
  <c r="AC263" i="9"/>
  <c r="AQ263" i="9" s="1"/>
  <c r="Y263" i="9"/>
  <c r="X263" i="9"/>
  <c r="W263" i="9"/>
  <c r="V263" i="9"/>
  <c r="U263" i="9"/>
  <c r="T263" i="9"/>
  <c r="S263" i="9"/>
  <c r="R263" i="9"/>
  <c r="J263" i="9"/>
  <c r="I263" i="9"/>
  <c r="AJ263" i="9" s="1"/>
  <c r="H263" i="9"/>
  <c r="G263" i="9"/>
  <c r="F263" i="9"/>
  <c r="E263" i="9"/>
  <c r="AF263" i="9" s="1"/>
  <c r="D263" i="9"/>
  <c r="C263" i="9"/>
  <c r="BC263" i="9" s="1"/>
  <c r="A263" i="9"/>
  <c r="B263" i="9" s="1"/>
  <c r="AY262" i="9"/>
  <c r="AW262" i="9"/>
  <c r="BA262" i="9" s="1"/>
  <c r="AU262" i="9"/>
  <c r="AS262" i="9"/>
  <c r="AN262" i="9"/>
  <c r="AC262" i="9"/>
  <c r="AQ262" i="9" s="1"/>
  <c r="Y262" i="9"/>
  <c r="X262" i="9"/>
  <c r="W262" i="9"/>
  <c r="V262" i="9"/>
  <c r="U262" i="9"/>
  <c r="T262" i="9"/>
  <c r="S262" i="9"/>
  <c r="R262" i="9"/>
  <c r="J262" i="9"/>
  <c r="I262" i="9"/>
  <c r="AJ262" i="9" s="1"/>
  <c r="H262" i="9"/>
  <c r="G262" i="9"/>
  <c r="F262" i="9"/>
  <c r="E262" i="9"/>
  <c r="AF262" i="9" s="1"/>
  <c r="D262" i="9"/>
  <c r="C262" i="9"/>
  <c r="BC262" i="9" s="1"/>
  <c r="A262" i="9"/>
  <c r="B262" i="9" s="1"/>
  <c r="AY261" i="9"/>
  <c r="AW261" i="9"/>
  <c r="BA261" i="9" s="1"/>
  <c r="AU261" i="9"/>
  <c r="AS261" i="9"/>
  <c r="AN261" i="9"/>
  <c r="Y261" i="9"/>
  <c r="X261" i="9"/>
  <c r="W261" i="9"/>
  <c r="V261" i="9"/>
  <c r="U261" i="9"/>
  <c r="T261" i="9"/>
  <c r="S261" i="9"/>
  <c r="J261" i="9"/>
  <c r="I261" i="9"/>
  <c r="H261" i="9"/>
  <c r="G261" i="9"/>
  <c r="F261" i="9"/>
  <c r="E261" i="9"/>
  <c r="D261" i="9"/>
  <c r="C261" i="9"/>
  <c r="A261" i="9"/>
  <c r="B261" i="9" s="1"/>
  <c r="AY260" i="9"/>
  <c r="AW260" i="9"/>
  <c r="BA260" i="9" s="1"/>
  <c r="AU260" i="9"/>
  <c r="AS260" i="9"/>
  <c r="AN260" i="9"/>
  <c r="Y260" i="9"/>
  <c r="X260" i="9"/>
  <c r="W260" i="9"/>
  <c r="V260" i="9"/>
  <c r="U260" i="9"/>
  <c r="T260" i="9"/>
  <c r="S260" i="9"/>
  <c r="R260" i="9"/>
  <c r="J260" i="9"/>
  <c r="I260" i="9"/>
  <c r="AJ260" i="9" s="1"/>
  <c r="H260" i="9"/>
  <c r="G260" i="9"/>
  <c r="F260" i="9"/>
  <c r="E260" i="9"/>
  <c r="AF260" i="9" s="1"/>
  <c r="D260" i="9"/>
  <c r="C260" i="9"/>
  <c r="BC260" i="9" s="1"/>
  <c r="A260" i="9"/>
  <c r="B260" i="9" s="1"/>
  <c r="AY259" i="9"/>
  <c r="AW259" i="9"/>
  <c r="BA259" i="9" s="1"/>
  <c r="AU259" i="9"/>
  <c r="AS259" i="9"/>
  <c r="AN259" i="9"/>
  <c r="AC259" i="9"/>
  <c r="AQ259" i="9" s="1"/>
  <c r="Y259" i="9"/>
  <c r="X259" i="9"/>
  <c r="W259" i="9"/>
  <c r="V259" i="9"/>
  <c r="U259" i="9"/>
  <c r="T259" i="9"/>
  <c r="S259" i="9"/>
  <c r="R259" i="9"/>
  <c r="J259" i="9"/>
  <c r="I259" i="9"/>
  <c r="AJ259" i="9" s="1"/>
  <c r="H259" i="9"/>
  <c r="G259" i="9"/>
  <c r="AH259" i="9" s="1"/>
  <c r="F259" i="9"/>
  <c r="E259" i="9"/>
  <c r="AF259" i="9" s="1"/>
  <c r="D259" i="9"/>
  <c r="C259" i="9"/>
  <c r="BC259" i="9" s="1"/>
  <c r="A259" i="9"/>
  <c r="B259" i="9" s="1"/>
  <c r="AY258" i="9"/>
  <c r="AW258" i="9"/>
  <c r="BA258" i="9" s="1"/>
  <c r="AU258" i="9"/>
  <c r="AS258" i="9"/>
  <c r="AN258" i="9"/>
  <c r="AC258" i="9"/>
  <c r="AQ258" i="9" s="1"/>
  <c r="Y258" i="9"/>
  <c r="X258" i="9"/>
  <c r="W258" i="9"/>
  <c r="V258" i="9"/>
  <c r="U258" i="9"/>
  <c r="T258" i="9"/>
  <c r="S258" i="9"/>
  <c r="R258" i="9"/>
  <c r="J258" i="9"/>
  <c r="I258" i="9"/>
  <c r="AJ258" i="9" s="1"/>
  <c r="H258" i="9"/>
  <c r="G258" i="9"/>
  <c r="F258" i="9"/>
  <c r="E258" i="9"/>
  <c r="AF258" i="9" s="1"/>
  <c r="D258" i="9"/>
  <c r="C258" i="9"/>
  <c r="BC258" i="9" s="1"/>
  <c r="A258" i="9"/>
  <c r="B258" i="9" s="1"/>
  <c r="AY257" i="9"/>
  <c r="AW257" i="9"/>
  <c r="BA257" i="9" s="1"/>
  <c r="AU257" i="9"/>
  <c r="AS257" i="9"/>
  <c r="AN257" i="9"/>
  <c r="Y257" i="9"/>
  <c r="X257" i="9"/>
  <c r="W257" i="9"/>
  <c r="V257" i="9"/>
  <c r="U257" i="9"/>
  <c r="T257" i="9"/>
  <c r="S257" i="9"/>
  <c r="J257" i="9"/>
  <c r="I257" i="9"/>
  <c r="H257" i="9"/>
  <c r="G257" i="9"/>
  <c r="F257" i="9"/>
  <c r="E257" i="9"/>
  <c r="D257" i="9"/>
  <c r="C257" i="9"/>
  <c r="A257" i="9"/>
  <c r="B257" i="9" s="1"/>
  <c r="AY256" i="9"/>
  <c r="AW256" i="9"/>
  <c r="BA256" i="9" s="1"/>
  <c r="AU256" i="9"/>
  <c r="AS256" i="9"/>
  <c r="AN256" i="9"/>
  <c r="AC256" i="9"/>
  <c r="AQ256" i="9" s="1"/>
  <c r="Y256" i="9"/>
  <c r="X256" i="9"/>
  <c r="W256" i="9"/>
  <c r="V256" i="9"/>
  <c r="U256" i="9"/>
  <c r="T256" i="9"/>
  <c r="S256" i="9"/>
  <c r="R256" i="9"/>
  <c r="J256" i="9"/>
  <c r="I256" i="9"/>
  <c r="AJ256" i="9" s="1"/>
  <c r="H256" i="9"/>
  <c r="G256" i="9"/>
  <c r="AH256" i="9" s="1"/>
  <c r="F256" i="9"/>
  <c r="E256" i="9"/>
  <c r="AF256" i="9" s="1"/>
  <c r="D256" i="9"/>
  <c r="C256" i="9"/>
  <c r="BC256" i="9" s="1"/>
  <c r="A256" i="9"/>
  <c r="B256" i="9" s="1"/>
  <c r="AY255" i="9"/>
  <c r="AW255" i="9"/>
  <c r="BA255" i="9" s="1"/>
  <c r="AU255" i="9"/>
  <c r="AS255" i="9"/>
  <c r="AN255" i="9"/>
  <c r="AC255" i="9"/>
  <c r="AQ255" i="9" s="1"/>
  <c r="Y255" i="9"/>
  <c r="X255" i="9"/>
  <c r="W255" i="9"/>
  <c r="V255" i="9"/>
  <c r="U255" i="9"/>
  <c r="T255" i="9"/>
  <c r="J257" i="13" s="1"/>
  <c r="S255" i="9"/>
  <c r="R255" i="9"/>
  <c r="J255" i="9"/>
  <c r="I255" i="9"/>
  <c r="AJ255" i="9" s="1"/>
  <c r="H255" i="9"/>
  <c r="G255" i="9"/>
  <c r="AH255" i="9" s="1"/>
  <c r="F255" i="9"/>
  <c r="E255" i="9"/>
  <c r="D255" i="9"/>
  <c r="C255" i="9"/>
  <c r="BC255" i="9" s="1"/>
  <c r="A255" i="9"/>
  <c r="B255" i="9" s="1"/>
  <c r="AY254" i="9"/>
  <c r="AW254" i="9"/>
  <c r="BA254" i="9" s="1"/>
  <c r="AU254" i="9"/>
  <c r="AS254" i="9"/>
  <c r="AN254" i="9"/>
  <c r="AC254" i="9"/>
  <c r="Y254" i="9"/>
  <c r="X254" i="9"/>
  <c r="W254" i="9"/>
  <c r="V254" i="9"/>
  <c r="U254" i="9"/>
  <c r="T254" i="9"/>
  <c r="S254" i="9"/>
  <c r="R254" i="9"/>
  <c r="J254" i="9"/>
  <c r="I254" i="9"/>
  <c r="AJ254" i="9" s="1"/>
  <c r="H254" i="9"/>
  <c r="G254" i="9"/>
  <c r="F254" i="9"/>
  <c r="E254" i="9"/>
  <c r="D254" i="9"/>
  <c r="C254" i="9"/>
  <c r="BC254" i="9" s="1"/>
  <c r="A254" i="9"/>
  <c r="B254" i="9" s="1"/>
  <c r="BA253" i="9"/>
  <c r="AY253" i="9"/>
  <c r="AW253" i="9"/>
  <c r="AU253" i="9"/>
  <c r="AS253" i="9"/>
  <c r="AN253" i="9"/>
  <c r="Y253" i="9"/>
  <c r="X253" i="9"/>
  <c r="W253" i="9"/>
  <c r="V253" i="9"/>
  <c r="U253" i="9"/>
  <c r="T253" i="9"/>
  <c r="S253" i="9"/>
  <c r="J253" i="9"/>
  <c r="I253" i="9"/>
  <c r="H253" i="9"/>
  <c r="G253" i="9"/>
  <c r="F253" i="9"/>
  <c r="E253" i="9"/>
  <c r="D253" i="9"/>
  <c r="C253" i="9"/>
  <c r="A253" i="9"/>
  <c r="B253" i="9" s="1"/>
  <c r="AY252" i="9"/>
  <c r="AW252" i="9"/>
  <c r="BA252" i="9" s="1"/>
  <c r="AU252" i="9"/>
  <c r="AS252" i="9"/>
  <c r="AN252" i="9"/>
  <c r="Y252" i="9"/>
  <c r="X252" i="9"/>
  <c r="W252" i="9"/>
  <c r="V252" i="9"/>
  <c r="U252" i="9"/>
  <c r="T252" i="9"/>
  <c r="S252" i="9"/>
  <c r="R252" i="9"/>
  <c r="J252" i="9"/>
  <c r="AK252" i="9" s="1"/>
  <c r="I252" i="9"/>
  <c r="AJ252" i="9" s="1"/>
  <c r="H252" i="9"/>
  <c r="G252" i="9"/>
  <c r="F252" i="9"/>
  <c r="E252" i="9"/>
  <c r="D252" i="9"/>
  <c r="C252" i="9"/>
  <c r="AD252" i="9" s="1"/>
  <c r="A252" i="9"/>
  <c r="B252" i="9" s="1"/>
  <c r="BA251" i="9"/>
  <c r="AY251" i="9"/>
  <c r="AW251" i="9"/>
  <c r="AU251" i="9"/>
  <c r="AS251" i="9"/>
  <c r="AN251" i="9"/>
  <c r="Y251" i="9"/>
  <c r="X251" i="9"/>
  <c r="W251" i="9"/>
  <c r="V251" i="9"/>
  <c r="U251" i="9"/>
  <c r="T251" i="9"/>
  <c r="S251" i="9"/>
  <c r="J251" i="9"/>
  <c r="I251" i="9"/>
  <c r="H251" i="9"/>
  <c r="G251" i="9"/>
  <c r="F251" i="9"/>
  <c r="E251" i="9"/>
  <c r="D251" i="9"/>
  <c r="C251" i="9"/>
  <c r="A251" i="9"/>
  <c r="B251" i="9" s="1"/>
  <c r="BC250" i="9"/>
  <c r="BA250" i="9"/>
  <c r="AY250" i="9"/>
  <c r="AW250" i="9"/>
  <c r="AU250" i="9"/>
  <c r="AS250" i="9"/>
  <c r="AN250" i="9"/>
  <c r="AC250" i="9"/>
  <c r="BB250" i="9" s="1"/>
  <c r="Y250" i="9"/>
  <c r="X250" i="9"/>
  <c r="W250" i="9"/>
  <c r="V250" i="9"/>
  <c r="U250" i="9"/>
  <c r="T250" i="9"/>
  <c r="S250" i="9"/>
  <c r="R250" i="9"/>
  <c r="J250" i="9"/>
  <c r="AK250" i="9" s="1"/>
  <c r="I250" i="9"/>
  <c r="AJ250" i="9" s="1"/>
  <c r="H250" i="9"/>
  <c r="G250" i="9"/>
  <c r="AH250" i="9" s="1"/>
  <c r="F250" i="9"/>
  <c r="E250" i="9"/>
  <c r="D250" i="9"/>
  <c r="C250" i="9"/>
  <c r="AD250" i="9" s="1"/>
  <c r="A250" i="9"/>
  <c r="B250" i="9" s="1"/>
  <c r="BC249" i="9"/>
  <c r="BA249" i="9"/>
  <c r="AY249" i="9"/>
  <c r="AW249" i="9"/>
  <c r="AU249" i="9"/>
  <c r="AS249" i="9"/>
  <c r="AN249" i="9"/>
  <c r="AC249" i="9"/>
  <c r="BB249" i="9" s="1"/>
  <c r="Y249" i="9"/>
  <c r="X249" i="9"/>
  <c r="W249" i="9"/>
  <c r="V249" i="9"/>
  <c r="U249" i="9"/>
  <c r="T249" i="9"/>
  <c r="S249" i="9"/>
  <c r="R249" i="9"/>
  <c r="J249" i="9"/>
  <c r="I249" i="9"/>
  <c r="AJ249" i="9" s="1"/>
  <c r="H249" i="9"/>
  <c r="AI249" i="9" s="1"/>
  <c r="G249" i="9"/>
  <c r="F249" i="9"/>
  <c r="E249" i="9"/>
  <c r="D249" i="9"/>
  <c r="C249" i="9"/>
  <c r="AD249" i="9" s="1"/>
  <c r="A249" i="9"/>
  <c r="B249" i="9" s="1"/>
  <c r="AY248" i="9"/>
  <c r="AW248" i="9"/>
  <c r="BA248" i="9" s="1"/>
  <c r="AU248" i="9"/>
  <c r="AS248" i="9"/>
  <c r="AN248" i="9"/>
  <c r="Y248" i="9"/>
  <c r="X248" i="9"/>
  <c r="W248" i="9"/>
  <c r="V248" i="9"/>
  <c r="U248" i="9"/>
  <c r="T248" i="9"/>
  <c r="S248" i="9"/>
  <c r="J248" i="9"/>
  <c r="I248" i="9"/>
  <c r="H248" i="9"/>
  <c r="G248" i="9"/>
  <c r="F248" i="9"/>
  <c r="E248" i="9"/>
  <c r="D248" i="9"/>
  <c r="C248" i="9"/>
  <c r="A248" i="9"/>
  <c r="B248" i="9" s="1"/>
  <c r="AY247" i="9"/>
  <c r="AW247" i="9"/>
  <c r="BA247" i="9" s="1"/>
  <c r="AU247" i="9"/>
  <c r="AS247" i="9"/>
  <c r="AN247" i="9"/>
  <c r="Y247" i="9"/>
  <c r="X247" i="9"/>
  <c r="W247" i="9"/>
  <c r="V247" i="9"/>
  <c r="U247" i="9"/>
  <c r="T247" i="9"/>
  <c r="S247" i="9"/>
  <c r="R247" i="9"/>
  <c r="J247" i="9"/>
  <c r="I247" i="9"/>
  <c r="AJ247" i="9" s="1"/>
  <c r="H247" i="9"/>
  <c r="AI247" i="9" s="1"/>
  <c r="G247" i="9"/>
  <c r="AH247" i="9" s="1"/>
  <c r="F247" i="9"/>
  <c r="E247" i="9"/>
  <c r="D247" i="9"/>
  <c r="C247" i="9"/>
  <c r="AD247" i="9" s="1"/>
  <c r="A247" i="9"/>
  <c r="B247" i="9" s="1"/>
  <c r="AY246" i="9"/>
  <c r="AW246" i="9"/>
  <c r="BA246" i="9" s="1"/>
  <c r="AU246" i="9"/>
  <c r="AS246" i="9"/>
  <c r="AN246" i="9"/>
  <c r="AC246" i="9"/>
  <c r="BB246" i="9" s="1"/>
  <c r="Y246" i="9"/>
  <c r="X246" i="9"/>
  <c r="W246" i="9"/>
  <c r="V246" i="9"/>
  <c r="U246" i="9"/>
  <c r="T246" i="9"/>
  <c r="S246" i="9"/>
  <c r="R246" i="9"/>
  <c r="J246" i="9"/>
  <c r="AK246" i="9" s="1"/>
  <c r="I246" i="9"/>
  <c r="AJ246" i="9" s="1"/>
  <c r="H246" i="9"/>
  <c r="G246" i="9"/>
  <c r="AH246" i="9" s="1"/>
  <c r="F246" i="9"/>
  <c r="E246" i="9"/>
  <c r="D246" i="9"/>
  <c r="C246" i="9"/>
  <c r="AD246" i="9" s="1"/>
  <c r="A246" i="9"/>
  <c r="B246" i="9" s="1"/>
  <c r="BC245" i="9"/>
  <c r="BA245" i="9"/>
  <c r="AY245" i="9"/>
  <c r="AW245" i="9"/>
  <c r="AU245" i="9"/>
  <c r="AS245" i="9"/>
  <c r="AN245" i="9"/>
  <c r="Y245" i="9"/>
  <c r="X245" i="9"/>
  <c r="W245" i="9"/>
  <c r="V245" i="9"/>
  <c r="U245" i="9"/>
  <c r="T245" i="9"/>
  <c r="S245" i="9"/>
  <c r="R245" i="9"/>
  <c r="J245" i="9"/>
  <c r="AK245" i="9" s="1"/>
  <c r="I245" i="9"/>
  <c r="AJ245" i="9" s="1"/>
  <c r="H245" i="9"/>
  <c r="G245" i="9"/>
  <c r="AH245" i="9" s="1"/>
  <c r="F245" i="9"/>
  <c r="E245" i="9"/>
  <c r="D245" i="9"/>
  <c r="C245" i="9"/>
  <c r="AD245" i="9" s="1"/>
  <c r="A245" i="9"/>
  <c r="B245" i="9" s="1"/>
  <c r="BA244" i="9"/>
  <c r="AY244" i="9"/>
  <c r="AW244" i="9"/>
  <c r="AU244" i="9"/>
  <c r="AS244" i="9"/>
  <c r="AN244" i="9"/>
  <c r="Y244" i="9"/>
  <c r="X244" i="9"/>
  <c r="W244" i="9"/>
  <c r="V244" i="9"/>
  <c r="U244" i="9"/>
  <c r="T244" i="9"/>
  <c r="J246" i="13" s="1"/>
  <c r="S244" i="9"/>
  <c r="J244" i="9"/>
  <c r="I244" i="9"/>
  <c r="H244" i="9"/>
  <c r="G244" i="9"/>
  <c r="F244" i="9"/>
  <c r="E244" i="9"/>
  <c r="D244" i="9"/>
  <c r="C244" i="9"/>
  <c r="A244" i="9"/>
  <c r="B244" i="9" s="1"/>
  <c r="BC243" i="9"/>
  <c r="BA243" i="9"/>
  <c r="AY243" i="9"/>
  <c r="AW243" i="9"/>
  <c r="AU243" i="9"/>
  <c r="AS243" i="9"/>
  <c r="AN243" i="9"/>
  <c r="AC243" i="9"/>
  <c r="BB243" i="9" s="1"/>
  <c r="Y243" i="9"/>
  <c r="X243" i="9"/>
  <c r="W243" i="9"/>
  <c r="V243" i="9"/>
  <c r="U243" i="9"/>
  <c r="T243" i="9"/>
  <c r="S243" i="9"/>
  <c r="R243" i="9"/>
  <c r="J243" i="9"/>
  <c r="I243" i="9"/>
  <c r="AJ243" i="9" s="1"/>
  <c r="H243" i="9"/>
  <c r="G243" i="9"/>
  <c r="F243" i="9"/>
  <c r="E243" i="9"/>
  <c r="D243" i="9"/>
  <c r="C243" i="9"/>
  <c r="AD243" i="9" s="1"/>
  <c r="A243" i="9"/>
  <c r="B243" i="9" s="1"/>
  <c r="AY242" i="9"/>
  <c r="AW242" i="9"/>
  <c r="BA242" i="9" s="1"/>
  <c r="AU242" i="9"/>
  <c r="AS242" i="9"/>
  <c r="AN242" i="9"/>
  <c r="AC242" i="9"/>
  <c r="BB242" i="9" s="1"/>
  <c r="Y242" i="9"/>
  <c r="X242" i="9"/>
  <c r="W242" i="9"/>
  <c r="V242" i="9"/>
  <c r="U242" i="9"/>
  <c r="T242" i="9"/>
  <c r="S242" i="9"/>
  <c r="R242" i="9"/>
  <c r="J242" i="9"/>
  <c r="I242" i="9"/>
  <c r="AJ242" i="9" s="1"/>
  <c r="H242" i="9"/>
  <c r="G242" i="9"/>
  <c r="F242" i="9"/>
  <c r="E242" i="9"/>
  <c r="D242" i="9"/>
  <c r="C242" i="9"/>
  <c r="AD242" i="9" s="1"/>
  <c r="A242" i="9"/>
  <c r="B242" i="9" s="1"/>
  <c r="AY241" i="9"/>
  <c r="AW241" i="9"/>
  <c r="BA241" i="9" s="1"/>
  <c r="AU241" i="9"/>
  <c r="AS241" i="9"/>
  <c r="AN241" i="9"/>
  <c r="Y241" i="9"/>
  <c r="X241" i="9"/>
  <c r="W241" i="9"/>
  <c r="V241" i="9"/>
  <c r="U241" i="9"/>
  <c r="T241" i="9"/>
  <c r="S241" i="9"/>
  <c r="R241" i="9"/>
  <c r="J241" i="9"/>
  <c r="I241" i="9"/>
  <c r="AJ241" i="9" s="1"/>
  <c r="H241" i="9"/>
  <c r="G241" i="9"/>
  <c r="F241" i="9"/>
  <c r="E241" i="9"/>
  <c r="D241" i="9"/>
  <c r="C241" i="9"/>
  <c r="AD241" i="9" s="1"/>
  <c r="A241" i="9"/>
  <c r="B241" i="9" s="1"/>
  <c r="BA240" i="9"/>
  <c r="AY240" i="9"/>
  <c r="AW240" i="9"/>
  <c r="AU240" i="9"/>
  <c r="AS240" i="9"/>
  <c r="AN240" i="9"/>
  <c r="Y240" i="9"/>
  <c r="X240" i="9"/>
  <c r="W240" i="9"/>
  <c r="V240" i="9"/>
  <c r="U240" i="9"/>
  <c r="T240" i="9"/>
  <c r="S240" i="9"/>
  <c r="J240" i="9"/>
  <c r="I240" i="9"/>
  <c r="H240" i="9"/>
  <c r="G240" i="9"/>
  <c r="F240" i="9"/>
  <c r="E240" i="9"/>
  <c r="D240" i="9"/>
  <c r="C240" i="9"/>
  <c r="A240" i="9"/>
  <c r="B240" i="9" s="1"/>
  <c r="BA239" i="9"/>
  <c r="AY239" i="9"/>
  <c r="AW239" i="9"/>
  <c r="AU239" i="9"/>
  <c r="AS239" i="9"/>
  <c r="AN239" i="9"/>
  <c r="AC239" i="9"/>
  <c r="BB239" i="9" s="1"/>
  <c r="Y239" i="9"/>
  <c r="X239" i="9"/>
  <c r="W239" i="9"/>
  <c r="V239" i="9"/>
  <c r="U239" i="9"/>
  <c r="T239" i="9"/>
  <c r="S239" i="9"/>
  <c r="R239" i="9"/>
  <c r="J239" i="9"/>
  <c r="AK239" i="9" s="1"/>
  <c r="I239" i="9"/>
  <c r="AJ239" i="9" s="1"/>
  <c r="H239" i="9"/>
  <c r="G239" i="9"/>
  <c r="AH239" i="9" s="1"/>
  <c r="F239" i="9"/>
  <c r="E239" i="9"/>
  <c r="D239" i="9"/>
  <c r="C239" i="9"/>
  <c r="AD239" i="9" s="1"/>
  <c r="A239" i="9"/>
  <c r="B239" i="9" s="1"/>
  <c r="BC238" i="9"/>
  <c r="BA238" i="9"/>
  <c r="AY238" i="9"/>
  <c r="AW238" i="9"/>
  <c r="AU238" i="9"/>
  <c r="AS238" i="9"/>
  <c r="AN238" i="9"/>
  <c r="AC238" i="9"/>
  <c r="BB238" i="9" s="1"/>
  <c r="Y238" i="9"/>
  <c r="X238" i="9"/>
  <c r="W238" i="9"/>
  <c r="V238" i="9"/>
  <c r="U238" i="9"/>
  <c r="T238" i="9"/>
  <c r="S238" i="9"/>
  <c r="R238" i="9"/>
  <c r="J238" i="9"/>
  <c r="I238" i="9"/>
  <c r="AJ238" i="9" s="1"/>
  <c r="H238" i="9"/>
  <c r="AI238" i="9" s="1"/>
  <c r="G238" i="9"/>
  <c r="AH238" i="9" s="1"/>
  <c r="F238" i="9"/>
  <c r="E238" i="9"/>
  <c r="D238" i="9"/>
  <c r="C238" i="9"/>
  <c r="AD238" i="9" s="1"/>
  <c r="A238" i="9"/>
  <c r="B238" i="9" s="1"/>
  <c r="AY237" i="9"/>
  <c r="AW237" i="9"/>
  <c r="BA237" i="9" s="1"/>
  <c r="AU237" i="9"/>
  <c r="AS237" i="9"/>
  <c r="AN237" i="9"/>
  <c r="Y237" i="9"/>
  <c r="X237" i="9"/>
  <c r="W237" i="9"/>
  <c r="V237" i="9"/>
  <c r="U237" i="9"/>
  <c r="T237" i="9"/>
  <c r="S237" i="9"/>
  <c r="R237" i="9"/>
  <c r="J237" i="9"/>
  <c r="I237" i="9"/>
  <c r="AJ237" i="9" s="1"/>
  <c r="H237" i="9"/>
  <c r="G237" i="9"/>
  <c r="AH237" i="9" s="1"/>
  <c r="F237" i="9"/>
  <c r="E237" i="9"/>
  <c r="D237" i="9"/>
  <c r="C237" i="9"/>
  <c r="AD237" i="9" s="1"/>
  <c r="A237" i="9"/>
  <c r="B237" i="9" s="1"/>
  <c r="AY236" i="9"/>
  <c r="AW236" i="9"/>
  <c r="BA236" i="9" s="1"/>
  <c r="AU236" i="9"/>
  <c r="AS236" i="9"/>
  <c r="AN236" i="9"/>
  <c r="Y236" i="9"/>
  <c r="X236" i="9"/>
  <c r="W236" i="9"/>
  <c r="V236" i="9"/>
  <c r="U236" i="9"/>
  <c r="T236" i="9"/>
  <c r="S236" i="9"/>
  <c r="J236" i="9"/>
  <c r="I236" i="9"/>
  <c r="H236" i="9"/>
  <c r="G236" i="9"/>
  <c r="F236" i="9"/>
  <c r="E236" i="9"/>
  <c r="D236" i="9"/>
  <c r="C236" i="9"/>
  <c r="A236" i="9"/>
  <c r="B236" i="9" s="1"/>
  <c r="AY235" i="9"/>
  <c r="AW235" i="9"/>
  <c r="BA235" i="9" s="1"/>
  <c r="AU235" i="9"/>
  <c r="AS235" i="9"/>
  <c r="AN235" i="9"/>
  <c r="Y235" i="9"/>
  <c r="X235" i="9"/>
  <c r="W235" i="9"/>
  <c r="V235" i="9"/>
  <c r="U235" i="9"/>
  <c r="T235" i="9"/>
  <c r="S235" i="9"/>
  <c r="R235" i="9"/>
  <c r="J235" i="9"/>
  <c r="I235" i="9"/>
  <c r="AJ235" i="9" s="1"/>
  <c r="H235" i="9"/>
  <c r="G235" i="9"/>
  <c r="AH235" i="9" s="1"/>
  <c r="F235" i="9"/>
  <c r="E235" i="9"/>
  <c r="D235" i="9"/>
  <c r="C235" i="9"/>
  <c r="AD235" i="9" s="1"/>
  <c r="A235" i="9"/>
  <c r="B235" i="9" s="1"/>
  <c r="BA234" i="9"/>
  <c r="AY234" i="9"/>
  <c r="AW234" i="9"/>
  <c r="AU234" i="9"/>
  <c r="AS234" i="9"/>
  <c r="AN234" i="9"/>
  <c r="AC234" i="9"/>
  <c r="BB234" i="9" s="1"/>
  <c r="Y234" i="9"/>
  <c r="X234" i="9"/>
  <c r="W234" i="9"/>
  <c r="V234" i="9"/>
  <c r="U234" i="9"/>
  <c r="T234" i="9"/>
  <c r="S234" i="9"/>
  <c r="R234" i="9"/>
  <c r="J234" i="9"/>
  <c r="AK234" i="9" s="1"/>
  <c r="I234" i="9"/>
  <c r="AJ234" i="9" s="1"/>
  <c r="H234" i="9"/>
  <c r="G234" i="9"/>
  <c r="F234" i="9"/>
  <c r="E234" i="9"/>
  <c r="D234" i="9"/>
  <c r="C234" i="9"/>
  <c r="AD234" i="9" s="1"/>
  <c r="A234" i="9"/>
  <c r="B234" i="9" s="1"/>
  <c r="BC233" i="9"/>
  <c r="BA233" i="9"/>
  <c r="AY233" i="9"/>
  <c r="AW233" i="9"/>
  <c r="AU233" i="9"/>
  <c r="AS233" i="9"/>
  <c r="AN233" i="9"/>
  <c r="Y233" i="9"/>
  <c r="X233" i="9"/>
  <c r="W233" i="9"/>
  <c r="V233" i="9"/>
  <c r="U233" i="9"/>
  <c r="T233" i="9"/>
  <c r="S233" i="9"/>
  <c r="R233" i="9"/>
  <c r="J233" i="9"/>
  <c r="I233" i="9"/>
  <c r="AJ233" i="9" s="1"/>
  <c r="H233" i="9"/>
  <c r="G233" i="9"/>
  <c r="AH233" i="9" s="1"/>
  <c r="F233" i="9"/>
  <c r="E233" i="9"/>
  <c r="D233" i="9"/>
  <c r="C233" i="9"/>
  <c r="AD233" i="9" s="1"/>
  <c r="A233" i="9"/>
  <c r="B233" i="9" s="1"/>
  <c r="AY232" i="9"/>
  <c r="AW232" i="9"/>
  <c r="BA232" i="9" s="1"/>
  <c r="AU232" i="9"/>
  <c r="AS232" i="9"/>
  <c r="AN232" i="9"/>
  <c r="Y232" i="9"/>
  <c r="X232" i="9"/>
  <c r="W232" i="9"/>
  <c r="V232" i="9"/>
  <c r="U232" i="9"/>
  <c r="T232" i="9"/>
  <c r="S232" i="9"/>
  <c r="J232" i="9"/>
  <c r="I232" i="9"/>
  <c r="H232" i="9"/>
  <c r="G232" i="9"/>
  <c r="F232" i="9"/>
  <c r="E232" i="9"/>
  <c r="D232" i="9"/>
  <c r="C232" i="9"/>
  <c r="A232" i="9"/>
  <c r="B232" i="9" s="1"/>
  <c r="AY231" i="9"/>
  <c r="AW231" i="9"/>
  <c r="BA231" i="9" s="1"/>
  <c r="AU231" i="9"/>
  <c r="AS231" i="9"/>
  <c r="AN231" i="9"/>
  <c r="AC231" i="9"/>
  <c r="BB231" i="9" s="1"/>
  <c r="Y231" i="9"/>
  <c r="X231" i="9"/>
  <c r="W231" i="9"/>
  <c r="V231" i="9"/>
  <c r="U231" i="9"/>
  <c r="T231" i="9"/>
  <c r="S231" i="9"/>
  <c r="R231" i="9"/>
  <c r="J231" i="9"/>
  <c r="I231" i="9"/>
  <c r="AJ231" i="9" s="1"/>
  <c r="H231" i="9"/>
  <c r="G231" i="9"/>
  <c r="F231" i="9"/>
  <c r="E231" i="9"/>
  <c r="D231" i="9"/>
  <c r="C231" i="9"/>
  <c r="AD231" i="9" s="1"/>
  <c r="A231" i="9"/>
  <c r="B231" i="9" s="1"/>
  <c r="BC230" i="9"/>
  <c r="AY230" i="9"/>
  <c r="AW230" i="9"/>
  <c r="BA230" i="9" s="1"/>
  <c r="AU230" i="9"/>
  <c r="AS230" i="9"/>
  <c r="AQ230" i="9"/>
  <c r="AN230" i="9"/>
  <c r="AC230" i="9"/>
  <c r="BB230" i="9" s="1"/>
  <c r="Y230" i="9"/>
  <c r="X230" i="9"/>
  <c r="W230" i="9"/>
  <c r="V230" i="9"/>
  <c r="U230" i="9"/>
  <c r="T230" i="9"/>
  <c r="J232" i="13" s="1"/>
  <c r="S230" i="9"/>
  <c r="R230" i="9"/>
  <c r="J230" i="9"/>
  <c r="I230" i="9"/>
  <c r="AJ230" i="9" s="1"/>
  <c r="H230" i="9"/>
  <c r="G230" i="9"/>
  <c r="F230" i="9"/>
  <c r="E230" i="9"/>
  <c r="O230" i="9" s="1"/>
  <c r="D230" i="9"/>
  <c r="C230" i="9"/>
  <c r="AD230" i="9" s="1"/>
  <c r="A230" i="9"/>
  <c r="B230" i="9" s="1"/>
  <c r="AY229" i="9"/>
  <c r="BA229" i="9" s="1"/>
  <c r="AW229" i="9"/>
  <c r="AU229" i="9"/>
  <c r="AS229" i="9"/>
  <c r="AN229" i="9"/>
  <c r="Y229" i="9"/>
  <c r="X229" i="9"/>
  <c r="W229" i="9"/>
  <c r="V229" i="9"/>
  <c r="U229" i="9"/>
  <c r="T229" i="9"/>
  <c r="J231" i="13" s="1"/>
  <c r="S229" i="9"/>
  <c r="R229" i="9"/>
  <c r="J229" i="9"/>
  <c r="I229" i="9"/>
  <c r="AJ229" i="9" s="1"/>
  <c r="H229" i="9"/>
  <c r="G229" i="9"/>
  <c r="AH229" i="9" s="1"/>
  <c r="F229" i="9"/>
  <c r="E229" i="9"/>
  <c r="D229" i="9"/>
  <c r="C229" i="9"/>
  <c r="AD229" i="9" s="1"/>
  <c r="A229" i="9"/>
  <c r="B229" i="9" s="1"/>
  <c r="AY228" i="9"/>
  <c r="AW228" i="9"/>
  <c r="BA228" i="9" s="1"/>
  <c r="AU228" i="9"/>
  <c r="AS228" i="9"/>
  <c r="AN228" i="9"/>
  <c r="Y228" i="9"/>
  <c r="X228" i="9"/>
  <c r="W228" i="9"/>
  <c r="V228" i="9"/>
  <c r="U228" i="9"/>
  <c r="T228" i="9"/>
  <c r="S228" i="9"/>
  <c r="J228" i="9"/>
  <c r="I228" i="9"/>
  <c r="H228" i="9"/>
  <c r="G228" i="9"/>
  <c r="F228" i="9"/>
  <c r="E228" i="9"/>
  <c r="D228" i="9"/>
  <c r="C228" i="9"/>
  <c r="A228" i="9"/>
  <c r="B228" i="9" s="1"/>
  <c r="AY227" i="9"/>
  <c r="AW227" i="9"/>
  <c r="BA227" i="9" s="1"/>
  <c r="AU227" i="9"/>
  <c r="AS227" i="9"/>
  <c r="AN227" i="9"/>
  <c r="Y227" i="9"/>
  <c r="X227" i="9"/>
  <c r="W227" i="9"/>
  <c r="V227" i="9"/>
  <c r="U227" i="9"/>
  <c r="T227" i="9"/>
  <c r="S227" i="9"/>
  <c r="R227" i="9"/>
  <c r="J227" i="9"/>
  <c r="I227" i="9"/>
  <c r="H227" i="9"/>
  <c r="G227" i="9"/>
  <c r="F227" i="9"/>
  <c r="E227" i="9"/>
  <c r="D227" i="9"/>
  <c r="C227" i="9"/>
  <c r="AD227" i="9" s="1"/>
  <c r="A227" i="9"/>
  <c r="B227" i="9" s="1"/>
  <c r="BC226" i="9"/>
  <c r="BA226" i="9"/>
  <c r="AY226" i="9"/>
  <c r="AW226" i="9"/>
  <c r="AU226" i="9"/>
  <c r="AS226" i="9"/>
  <c r="AQ226" i="9"/>
  <c r="AN226" i="9"/>
  <c r="AC226" i="9"/>
  <c r="BB226" i="9" s="1"/>
  <c r="Y226" i="9"/>
  <c r="X226" i="9"/>
  <c r="W226" i="9"/>
  <c r="V226" i="9"/>
  <c r="U226" i="9"/>
  <c r="T226" i="9"/>
  <c r="J228" i="13" s="1"/>
  <c r="S226" i="9"/>
  <c r="R226" i="9"/>
  <c r="J226" i="9"/>
  <c r="I226" i="9"/>
  <c r="AJ226" i="9" s="1"/>
  <c r="H226" i="9"/>
  <c r="G226" i="9"/>
  <c r="F226" i="9"/>
  <c r="E226" i="9"/>
  <c r="D226" i="9"/>
  <c r="C226" i="9"/>
  <c r="AD226" i="9" s="1"/>
  <c r="A226" i="9"/>
  <c r="B226" i="9" s="1"/>
  <c r="AY225" i="9"/>
  <c r="AW225" i="9"/>
  <c r="BA225" i="9" s="1"/>
  <c r="AU225" i="9"/>
  <c r="AS225" i="9"/>
  <c r="AN225" i="9"/>
  <c r="AC225" i="9"/>
  <c r="BB225" i="9" s="1"/>
  <c r="Y225" i="9"/>
  <c r="X225" i="9"/>
  <c r="W225" i="9"/>
  <c r="V225" i="9"/>
  <c r="U225" i="9"/>
  <c r="T225" i="9"/>
  <c r="S225" i="9"/>
  <c r="R225" i="9"/>
  <c r="J225" i="9"/>
  <c r="I225" i="9"/>
  <c r="H225" i="9"/>
  <c r="G225" i="9"/>
  <c r="AH225" i="9" s="1"/>
  <c r="F225" i="9"/>
  <c r="E225" i="9"/>
  <c r="D225" i="9"/>
  <c r="C225" i="9"/>
  <c r="AD225" i="9" s="1"/>
  <c r="A225" i="9"/>
  <c r="B225" i="9" s="1"/>
  <c r="BA224" i="9"/>
  <c r="AY224" i="9"/>
  <c r="AW224" i="9"/>
  <c r="AU224" i="9"/>
  <c r="AS224" i="9"/>
  <c r="AN224" i="9"/>
  <c r="Y224" i="9"/>
  <c r="X224" i="9"/>
  <c r="W224" i="9"/>
  <c r="V224" i="9"/>
  <c r="U224" i="9"/>
  <c r="T224" i="9"/>
  <c r="S224" i="9"/>
  <c r="J224" i="9"/>
  <c r="I224" i="9"/>
  <c r="H224" i="9"/>
  <c r="G224" i="9"/>
  <c r="F224" i="9"/>
  <c r="E224" i="9"/>
  <c r="D224" i="9"/>
  <c r="C224" i="9"/>
  <c r="A224" i="9"/>
  <c r="B224" i="9" s="1"/>
  <c r="BC223" i="9"/>
  <c r="AY223" i="9"/>
  <c r="AW223" i="9"/>
  <c r="BA223" i="9" s="1"/>
  <c r="AU223" i="9"/>
  <c r="AS223" i="9"/>
  <c r="AN223" i="9"/>
  <c r="Y223" i="9"/>
  <c r="X223" i="9"/>
  <c r="W223" i="9"/>
  <c r="V223" i="9"/>
  <c r="U223" i="9"/>
  <c r="T223" i="9"/>
  <c r="S223" i="9"/>
  <c r="R223" i="9"/>
  <c r="J223" i="9"/>
  <c r="I223" i="9"/>
  <c r="AJ223" i="9" s="1"/>
  <c r="H223" i="9"/>
  <c r="G223" i="9"/>
  <c r="F223" i="9"/>
  <c r="E223" i="9"/>
  <c r="O223" i="9" s="1"/>
  <c r="D223" i="9"/>
  <c r="C223" i="9"/>
  <c r="AD223" i="9" s="1"/>
  <c r="A223" i="9"/>
  <c r="B223" i="9" s="1"/>
  <c r="AY222" i="9"/>
  <c r="BA222" i="9" s="1"/>
  <c r="AW222" i="9"/>
  <c r="AU222" i="9"/>
  <c r="AS222" i="9"/>
  <c r="AN222" i="9"/>
  <c r="AC222" i="9"/>
  <c r="BB222" i="9" s="1"/>
  <c r="Y222" i="9"/>
  <c r="X222" i="9"/>
  <c r="W222" i="9"/>
  <c r="V222" i="9"/>
  <c r="U222" i="9"/>
  <c r="T222" i="9"/>
  <c r="S222" i="9"/>
  <c r="R222" i="9"/>
  <c r="J222" i="9"/>
  <c r="I222" i="9"/>
  <c r="AJ222" i="9" s="1"/>
  <c r="H222" i="9"/>
  <c r="G222" i="9"/>
  <c r="AH222" i="9" s="1"/>
  <c r="F222" i="9"/>
  <c r="E222" i="9"/>
  <c r="D222" i="9"/>
  <c r="C222" i="9"/>
  <c r="AD222" i="9" s="1"/>
  <c r="A222" i="9"/>
  <c r="B222" i="9" s="1"/>
  <c r="AY221" i="9"/>
  <c r="AW221" i="9"/>
  <c r="BA221" i="9" s="1"/>
  <c r="AU221" i="9"/>
  <c r="AS221" i="9"/>
  <c r="AN221" i="9"/>
  <c r="Y221" i="9"/>
  <c r="X221" i="9"/>
  <c r="W221" i="9"/>
  <c r="V221" i="9"/>
  <c r="U221" i="9"/>
  <c r="T221" i="9"/>
  <c r="S221" i="9"/>
  <c r="R221" i="9"/>
  <c r="BC221" i="9" s="1"/>
  <c r="J221" i="9"/>
  <c r="I221" i="9"/>
  <c r="AJ221" i="9" s="1"/>
  <c r="H221" i="9"/>
  <c r="G221" i="9"/>
  <c r="F221" i="9"/>
  <c r="E221" i="9"/>
  <c r="D221" i="9"/>
  <c r="C221" i="9"/>
  <c r="B221" i="9"/>
  <c r="A221" i="9"/>
  <c r="AY220" i="9"/>
  <c r="AW220" i="9"/>
  <c r="BA220" i="9" s="1"/>
  <c r="AU220" i="9"/>
  <c r="AS220" i="9"/>
  <c r="AN220" i="9"/>
  <c r="Y220" i="9"/>
  <c r="X220" i="9"/>
  <c r="W220" i="9"/>
  <c r="V220" i="9"/>
  <c r="U220" i="9"/>
  <c r="T220" i="9"/>
  <c r="S220" i="9"/>
  <c r="J220" i="9"/>
  <c r="I220" i="9"/>
  <c r="H220" i="9"/>
  <c r="G220" i="9"/>
  <c r="F220" i="9"/>
  <c r="E220" i="9"/>
  <c r="D220" i="9"/>
  <c r="C220" i="9"/>
  <c r="B220" i="9"/>
  <c r="A220" i="9"/>
  <c r="BB219" i="9"/>
  <c r="AY219" i="9"/>
  <c r="AW219" i="9"/>
  <c r="BA219" i="9" s="1"/>
  <c r="AU219" i="9"/>
  <c r="AS219" i="9"/>
  <c r="AN219" i="9"/>
  <c r="AC219" i="9"/>
  <c r="AQ219" i="9" s="1"/>
  <c r="Y219" i="9"/>
  <c r="X219" i="9"/>
  <c r="W219" i="9"/>
  <c r="V219" i="9"/>
  <c r="U219" i="9"/>
  <c r="T219" i="9"/>
  <c r="S219" i="9"/>
  <c r="R219" i="9"/>
  <c r="AD219" i="9" s="1"/>
  <c r="J219" i="9"/>
  <c r="I219" i="9"/>
  <c r="AJ219" i="9" s="1"/>
  <c r="H219" i="9"/>
  <c r="G219" i="9"/>
  <c r="F219" i="9"/>
  <c r="E219" i="9"/>
  <c r="AF219" i="9" s="1"/>
  <c r="D219" i="9"/>
  <c r="C219" i="9"/>
  <c r="BC219" i="9" s="1"/>
  <c r="B219" i="9"/>
  <c r="A219" i="9"/>
  <c r="BB218" i="9"/>
  <c r="AY218" i="9"/>
  <c r="AW218" i="9"/>
  <c r="BA218" i="9" s="1"/>
  <c r="AU218" i="9"/>
  <c r="AS218" i="9"/>
  <c r="AN218" i="9"/>
  <c r="AC218" i="9"/>
  <c r="AQ218" i="9" s="1"/>
  <c r="Y218" i="9"/>
  <c r="X218" i="9"/>
  <c r="W218" i="9"/>
  <c r="V218" i="9"/>
  <c r="U218" i="9"/>
  <c r="T218" i="9"/>
  <c r="S218" i="9"/>
  <c r="R218" i="9"/>
  <c r="AD218" i="9" s="1"/>
  <c r="J218" i="9"/>
  <c r="I218" i="9"/>
  <c r="AJ218" i="9" s="1"/>
  <c r="H218" i="9"/>
  <c r="G218" i="9"/>
  <c r="F218" i="9"/>
  <c r="E218" i="9"/>
  <c r="AF218" i="9" s="1"/>
  <c r="D218" i="9"/>
  <c r="C218" i="9"/>
  <c r="BC218" i="9" s="1"/>
  <c r="B218" i="9"/>
  <c r="A218" i="9"/>
  <c r="BB217" i="9"/>
  <c r="AY217" i="9"/>
  <c r="AW217" i="9"/>
  <c r="BA217" i="9" s="1"/>
  <c r="AU217" i="9"/>
  <c r="AS217" i="9"/>
  <c r="AN217" i="9"/>
  <c r="AC217" i="9"/>
  <c r="AQ217" i="9" s="1"/>
  <c r="Y217" i="9"/>
  <c r="X217" i="9"/>
  <c r="W217" i="9"/>
  <c r="V217" i="9"/>
  <c r="U217" i="9"/>
  <c r="T217" i="9"/>
  <c r="S217" i="9"/>
  <c r="R217" i="9"/>
  <c r="AD217" i="9" s="1"/>
  <c r="J217" i="9"/>
  <c r="AK217" i="9" s="1"/>
  <c r="I217" i="9"/>
  <c r="AJ217" i="9" s="1"/>
  <c r="H217" i="9"/>
  <c r="G217" i="9"/>
  <c r="F217" i="9"/>
  <c r="E217" i="9"/>
  <c r="AF217" i="9" s="1"/>
  <c r="D217" i="9"/>
  <c r="C217" i="9"/>
  <c r="BC217" i="9" s="1"/>
  <c r="B217" i="9"/>
  <c r="A217" i="9"/>
  <c r="AY216" i="9"/>
  <c r="AW216" i="9"/>
  <c r="BA216" i="9" s="1"/>
  <c r="AU216" i="9"/>
  <c r="AS216" i="9"/>
  <c r="AN216" i="9"/>
  <c r="Y216" i="9"/>
  <c r="X216" i="9"/>
  <c r="W216" i="9"/>
  <c r="V216" i="9"/>
  <c r="U216" i="9"/>
  <c r="T216" i="9"/>
  <c r="S216" i="9"/>
  <c r="J216" i="9"/>
  <c r="I216" i="9"/>
  <c r="H216" i="9"/>
  <c r="G216" i="9"/>
  <c r="F216" i="9"/>
  <c r="E216" i="9"/>
  <c r="D216" i="9"/>
  <c r="C216" i="9"/>
  <c r="B216" i="9"/>
  <c r="A216" i="9"/>
  <c r="AY215" i="9"/>
  <c r="AW215" i="9"/>
  <c r="BA215" i="9" s="1"/>
  <c r="AU215" i="9"/>
  <c r="AS215" i="9"/>
  <c r="AN215" i="9"/>
  <c r="Y215" i="9"/>
  <c r="X215" i="9"/>
  <c r="W215" i="9"/>
  <c r="V215" i="9"/>
  <c r="U215" i="9"/>
  <c r="T215" i="9"/>
  <c r="S215" i="9"/>
  <c r="R215" i="9"/>
  <c r="AD215" i="9" s="1"/>
  <c r="J215" i="9"/>
  <c r="AK215" i="9" s="1"/>
  <c r="I215" i="9"/>
  <c r="AJ215" i="9" s="1"/>
  <c r="H215" i="9"/>
  <c r="AI215" i="9" s="1"/>
  <c r="G215" i="9"/>
  <c r="F215" i="9"/>
  <c r="E215" i="9"/>
  <c r="AF215" i="9" s="1"/>
  <c r="D215" i="9"/>
  <c r="C215" i="9"/>
  <c r="BC215" i="9" s="1"/>
  <c r="B215" i="9"/>
  <c r="A215" i="9"/>
  <c r="BB214" i="9"/>
  <c r="AY214" i="9"/>
  <c r="AW214" i="9"/>
  <c r="BA214" i="9" s="1"/>
  <c r="AU214" i="9"/>
  <c r="AS214" i="9"/>
  <c r="AN214" i="9"/>
  <c r="AC214" i="9"/>
  <c r="AQ214" i="9" s="1"/>
  <c r="Y214" i="9"/>
  <c r="X214" i="9"/>
  <c r="W214" i="9"/>
  <c r="V214" i="9"/>
  <c r="U214" i="9"/>
  <c r="T214" i="9"/>
  <c r="S214" i="9"/>
  <c r="R214" i="9"/>
  <c r="AD214" i="9" s="1"/>
  <c r="J214" i="9"/>
  <c r="I214" i="9"/>
  <c r="AJ214" i="9" s="1"/>
  <c r="H214" i="9"/>
  <c r="G214" i="9"/>
  <c r="F214" i="9"/>
  <c r="AG214" i="9" s="1"/>
  <c r="E214" i="9"/>
  <c r="AF214" i="9" s="1"/>
  <c r="D214" i="9"/>
  <c r="C214" i="9"/>
  <c r="BC214" i="9" s="1"/>
  <c r="B214" i="9"/>
  <c r="A214" i="9"/>
  <c r="AY213" i="9"/>
  <c r="AW213" i="9"/>
  <c r="BA213" i="9" s="1"/>
  <c r="AU213" i="9"/>
  <c r="AS213" i="9"/>
  <c r="AN213" i="9"/>
  <c r="Y213" i="9"/>
  <c r="X213" i="9"/>
  <c r="W213" i="9"/>
  <c r="V213" i="9"/>
  <c r="U213" i="9"/>
  <c r="T213" i="9"/>
  <c r="S213" i="9"/>
  <c r="R213" i="9"/>
  <c r="AD213" i="9" s="1"/>
  <c r="J213" i="9"/>
  <c r="I213" i="9"/>
  <c r="AJ213" i="9" s="1"/>
  <c r="H213" i="9"/>
  <c r="AI213" i="9" s="1"/>
  <c r="G213" i="9"/>
  <c r="F213" i="9"/>
  <c r="E213" i="9"/>
  <c r="AF213" i="9" s="1"/>
  <c r="D213" i="9"/>
  <c r="C213" i="9"/>
  <c r="BC213" i="9" s="1"/>
  <c r="B213" i="9"/>
  <c r="A213" i="9"/>
  <c r="AY212" i="9"/>
  <c r="AW212" i="9"/>
  <c r="BA212" i="9" s="1"/>
  <c r="AU212" i="9"/>
  <c r="AS212" i="9"/>
  <c r="AN212" i="9"/>
  <c r="Y212" i="9"/>
  <c r="X212" i="9"/>
  <c r="W212" i="9"/>
  <c r="V212" i="9"/>
  <c r="U212" i="9"/>
  <c r="T212" i="9"/>
  <c r="J214" i="13" s="1"/>
  <c r="S212" i="9"/>
  <c r="J212" i="9"/>
  <c r="I212" i="9"/>
  <c r="H212" i="9"/>
  <c r="G212" i="9"/>
  <c r="F212" i="9"/>
  <c r="E212" i="9"/>
  <c r="D212" i="9"/>
  <c r="C212" i="9"/>
  <c r="B212" i="9"/>
  <c r="A212" i="9"/>
  <c r="AY211" i="9"/>
  <c r="AW211" i="9"/>
  <c r="BA211" i="9" s="1"/>
  <c r="AU211" i="9"/>
  <c r="AS211" i="9"/>
  <c r="AN211" i="9"/>
  <c r="AC211" i="9"/>
  <c r="AQ211" i="9" s="1"/>
  <c r="Y211" i="9"/>
  <c r="X211" i="9"/>
  <c r="W211" i="9"/>
  <c r="V211" i="9"/>
  <c r="U211" i="9"/>
  <c r="T211" i="9"/>
  <c r="S211" i="9"/>
  <c r="R211" i="9"/>
  <c r="AD211" i="9" s="1"/>
  <c r="J211" i="9"/>
  <c r="AK211" i="9" s="1"/>
  <c r="I211" i="9"/>
  <c r="AJ211" i="9" s="1"/>
  <c r="H211" i="9"/>
  <c r="AI211" i="9" s="1"/>
  <c r="G211" i="9"/>
  <c r="F211" i="9"/>
  <c r="E211" i="9"/>
  <c r="AF211" i="9" s="1"/>
  <c r="D211" i="9"/>
  <c r="C211" i="9"/>
  <c r="BC211" i="9" s="1"/>
  <c r="B211" i="9"/>
  <c r="A211" i="9"/>
  <c r="AY210" i="9"/>
  <c r="AW210" i="9"/>
  <c r="BA210" i="9" s="1"/>
  <c r="AU210" i="9"/>
  <c r="AS210" i="9"/>
  <c r="AN210" i="9"/>
  <c r="AC210" i="9"/>
  <c r="AQ210" i="9" s="1"/>
  <c r="Y210" i="9"/>
  <c r="X210" i="9"/>
  <c r="W210" i="9"/>
  <c r="V210" i="9"/>
  <c r="U210" i="9"/>
  <c r="T210" i="9"/>
  <c r="S210" i="9"/>
  <c r="R210" i="9"/>
  <c r="AD210" i="9" s="1"/>
  <c r="J210" i="9"/>
  <c r="AK210" i="9" s="1"/>
  <c r="I210" i="9"/>
  <c r="AJ210" i="9" s="1"/>
  <c r="H210" i="9"/>
  <c r="G210" i="9"/>
  <c r="F210" i="9"/>
  <c r="E210" i="9"/>
  <c r="AF210" i="9" s="1"/>
  <c r="D210" i="9"/>
  <c r="C210" i="9"/>
  <c r="BC210" i="9" s="1"/>
  <c r="A210" i="9"/>
  <c r="B210" i="9" s="1"/>
  <c r="AY209" i="9"/>
  <c r="AW209" i="9"/>
  <c r="BA209" i="9" s="1"/>
  <c r="AU209" i="9"/>
  <c r="AS209" i="9"/>
  <c r="AN209" i="9"/>
  <c r="AC209" i="9"/>
  <c r="AQ209" i="9" s="1"/>
  <c r="Y209" i="9"/>
  <c r="X209" i="9"/>
  <c r="W209" i="9"/>
  <c r="V209" i="9"/>
  <c r="U209" i="9"/>
  <c r="T209" i="9"/>
  <c r="S209" i="9"/>
  <c r="R209" i="9"/>
  <c r="AD209" i="9" s="1"/>
  <c r="J209" i="9"/>
  <c r="I209" i="9"/>
  <c r="AJ209" i="9" s="1"/>
  <c r="H209" i="9"/>
  <c r="G209" i="9"/>
  <c r="F209" i="9"/>
  <c r="E209" i="9"/>
  <c r="AF209" i="9" s="1"/>
  <c r="D209" i="9"/>
  <c r="C209" i="9"/>
  <c r="BC209" i="9" s="1"/>
  <c r="A209" i="9"/>
  <c r="B209" i="9" s="1"/>
  <c r="AY208" i="9"/>
  <c r="AW208" i="9"/>
  <c r="BA208" i="9" s="1"/>
  <c r="AU208" i="9"/>
  <c r="AS208" i="9"/>
  <c r="AN208" i="9"/>
  <c r="Y208" i="9"/>
  <c r="X208" i="9"/>
  <c r="W208" i="9"/>
  <c r="V208" i="9"/>
  <c r="U208" i="9"/>
  <c r="T208" i="9"/>
  <c r="J210" i="13" s="1"/>
  <c r="S208" i="9"/>
  <c r="J208" i="9"/>
  <c r="I208" i="9"/>
  <c r="H208" i="9"/>
  <c r="G208" i="9"/>
  <c r="F208" i="9"/>
  <c r="E208" i="9"/>
  <c r="D208" i="9"/>
  <c r="C208" i="9"/>
  <c r="A208" i="9"/>
  <c r="B208" i="9" s="1"/>
  <c r="AY207" i="9"/>
  <c r="AW207" i="9"/>
  <c r="BA207" i="9" s="1"/>
  <c r="AU207" i="9"/>
  <c r="AS207" i="9"/>
  <c r="AN207" i="9"/>
  <c r="Y207" i="9"/>
  <c r="X207" i="9"/>
  <c r="W207" i="9"/>
  <c r="V207" i="9"/>
  <c r="U207" i="9"/>
  <c r="T207" i="9"/>
  <c r="J209" i="13" s="1"/>
  <c r="S207" i="9"/>
  <c r="R207" i="9"/>
  <c r="AD207" i="9" s="1"/>
  <c r="J207" i="9"/>
  <c r="I207" i="9"/>
  <c r="AJ207" i="9" s="1"/>
  <c r="H207" i="9"/>
  <c r="G207" i="9"/>
  <c r="F207" i="9"/>
  <c r="E207" i="9"/>
  <c r="AF207" i="9" s="1"/>
  <c r="D207" i="9"/>
  <c r="C207" i="9"/>
  <c r="BC207" i="9" s="1"/>
  <c r="A207" i="9"/>
  <c r="B207" i="9" s="1"/>
  <c r="AY206" i="9"/>
  <c r="AW206" i="9"/>
  <c r="BA206" i="9" s="1"/>
  <c r="AU206" i="9"/>
  <c r="AS206" i="9"/>
  <c r="AN206" i="9"/>
  <c r="AC206" i="9"/>
  <c r="AQ206" i="9" s="1"/>
  <c r="Y206" i="9"/>
  <c r="X206" i="9"/>
  <c r="W206" i="9"/>
  <c r="V206" i="9"/>
  <c r="U206" i="9"/>
  <c r="T206" i="9"/>
  <c r="S206" i="9"/>
  <c r="R206" i="9"/>
  <c r="AD206" i="9" s="1"/>
  <c r="J206" i="9"/>
  <c r="I206" i="9"/>
  <c r="AJ206" i="9" s="1"/>
  <c r="H206" i="9"/>
  <c r="G206" i="9"/>
  <c r="F206" i="9"/>
  <c r="E206" i="9"/>
  <c r="D206" i="9"/>
  <c r="C206" i="9"/>
  <c r="BC206" i="9" s="1"/>
  <c r="A206" i="9"/>
  <c r="B206" i="9" s="1"/>
  <c r="AY205" i="9"/>
  <c r="AW205" i="9"/>
  <c r="BA205" i="9" s="1"/>
  <c r="AU205" i="9"/>
  <c r="AS205" i="9"/>
  <c r="AN205" i="9"/>
  <c r="Y205" i="9"/>
  <c r="X205" i="9"/>
  <c r="W205" i="9"/>
  <c r="V205" i="9"/>
  <c r="U205" i="9"/>
  <c r="T205" i="9"/>
  <c r="S205" i="9"/>
  <c r="R205" i="9"/>
  <c r="AD205" i="9" s="1"/>
  <c r="J205" i="9"/>
  <c r="I205" i="9"/>
  <c r="AJ205" i="9" s="1"/>
  <c r="H205" i="9"/>
  <c r="G205" i="9"/>
  <c r="F205" i="9"/>
  <c r="E205" i="9"/>
  <c r="AF205" i="9" s="1"/>
  <c r="D205" i="9"/>
  <c r="C205" i="9"/>
  <c r="BC205" i="9" s="1"/>
  <c r="A205" i="9"/>
  <c r="B205" i="9" s="1"/>
  <c r="AY204" i="9"/>
  <c r="AW204" i="9"/>
  <c r="BA204" i="9" s="1"/>
  <c r="AU204" i="9"/>
  <c r="AS204" i="9"/>
  <c r="AN204" i="9"/>
  <c r="Y204" i="9"/>
  <c r="X204" i="9"/>
  <c r="W204" i="9"/>
  <c r="V204" i="9"/>
  <c r="U204" i="9"/>
  <c r="T204" i="9"/>
  <c r="J206" i="13" s="1"/>
  <c r="S204" i="9"/>
  <c r="J204" i="9"/>
  <c r="I204" i="9"/>
  <c r="H204" i="9"/>
  <c r="G204" i="9"/>
  <c r="F204" i="9"/>
  <c r="E204" i="9"/>
  <c r="D204" i="9"/>
  <c r="C204" i="9"/>
  <c r="A204" i="9"/>
  <c r="B204" i="9" s="1"/>
  <c r="AY203" i="9"/>
  <c r="AW203" i="9"/>
  <c r="BA203" i="9" s="1"/>
  <c r="AU203" i="9"/>
  <c r="AS203" i="9"/>
  <c r="AN203" i="9"/>
  <c r="AC203" i="9"/>
  <c r="AQ203" i="9" s="1"/>
  <c r="Y203" i="9"/>
  <c r="X203" i="9"/>
  <c r="W203" i="9"/>
  <c r="V203" i="9"/>
  <c r="U203" i="9"/>
  <c r="T203" i="9"/>
  <c r="S203" i="9"/>
  <c r="R203" i="9"/>
  <c r="AD203" i="9" s="1"/>
  <c r="J203" i="9"/>
  <c r="I203" i="9"/>
  <c r="AJ203" i="9" s="1"/>
  <c r="H203" i="9"/>
  <c r="G203" i="9"/>
  <c r="F203" i="9"/>
  <c r="E203" i="9"/>
  <c r="AF203" i="9" s="1"/>
  <c r="D203" i="9"/>
  <c r="C203" i="9"/>
  <c r="BC203" i="9" s="1"/>
  <c r="A203" i="9"/>
  <c r="B203" i="9" s="1"/>
  <c r="AY202" i="9"/>
  <c r="AW202" i="9"/>
  <c r="BA202" i="9" s="1"/>
  <c r="AU202" i="9"/>
  <c r="AS202" i="9"/>
  <c r="AN202" i="9"/>
  <c r="AC202" i="9"/>
  <c r="AQ202" i="9" s="1"/>
  <c r="Y202" i="9"/>
  <c r="X202" i="9"/>
  <c r="W202" i="9"/>
  <c r="V202" i="9"/>
  <c r="U202" i="9"/>
  <c r="T202" i="9"/>
  <c r="S202" i="9"/>
  <c r="R202" i="9"/>
  <c r="AD202" i="9" s="1"/>
  <c r="J202" i="9"/>
  <c r="I202" i="9"/>
  <c r="AJ202" i="9" s="1"/>
  <c r="H202" i="9"/>
  <c r="G202" i="9"/>
  <c r="F202" i="9"/>
  <c r="E202" i="9"/>
  <c r="AF202" i="9" s="1"/>
  <c r="D202" i="9"/>
  <c r="C202" i="9"/>
  <c r="BC202" i="9" s="1"/>
  <c r="A202" i="9"/>
  <c r="B202" i="9" s="1"/>
  <c r="AY201" i="9"/>
  <c r="AW201" i="9"/>
  <c r="BA201" i="9" s="1"/>
  <c r="AU201" i="9"/>
  <c r="AS201" i="9"/>
  <c r="AN201" i="9"/>
  <c r="AC201" i="9"/>
  <c r="AQ201" i="9" s="1"/>
  <c r="Y201" i="9"/>
  <c r="X201" i="9"/>
  <c r="W201" i="9"/>
  <c r="V201" i="9"/>
  <c r="U201" i="9"/>
  <c r="T201" i="9"/>
  <c r="S201" i="9"/>
  <c r="R201" i="9"/>
  <c r="AD201" i="9" s="1"/>
  <c r="J201" i="9"/>
  <c r="I201" i="9"/>
  <c r="AJ201" i="9" s="1"/>
  <c r="H201" i="9"/>
  <c r="AI201" i="9" s="1"/>
  <c r="G201" i="9"/>
  <c r="F201" i="9"/>
  <c r="E201" i="9"/>
  <c r="AF201" i="9" s="1"/>
  <c r="D201" i="9"/>
  <c r="C201" i="9"/>
  <c r="BC201" i="9" s="1"/>
  <c r="A201" i="9"/>
  <c r="B201" i="9" s="1"/>
  <c r="AY200" i="9"/>
  <c r="AW200" i="9"/>
  <c r="BA200" i="9" s="1"/>
  <c r="AU200" i="9"/>
  <c r="AS200" i="9"/>
  <c r="AN200" i="9"/>
  <c r="Y200" i="9"/>
  <c r="X200" i="9"/>
  <c r="W200" i="9"/>
  <c r="V200" i="9"/>
  <c r="U200" i="9"/>
  <c r="T200" i="9"/>
  <c r="S200" i="9"/>
  <c r="J200" i="9"/>
  <c r="I200" i="9"/>
  <c r="H200" i="9"/>
  <c r="G200" i="9"/>
  <c r="F200" i="9"/>
  <c r="E200" i="9"/>
  <c r="D200" i="9"/>
  <c r="C200" i="9"/>
  <c r="A200" i="9"/>
  <c r="B200" i="9" s="1"/>
  <c r="AY199" i="9"/>
  <c r="AW199" i="9"/>
  <c r="BA199" i="9" s="1"/>
  <c r="AU199" i="9"/>
  <c r="AS199" i="9"/>
  <c r="AN199" i="9"/>
  <c r="Y199" i="9"/>
  <c r="X199" i="9"/>
  <c r="W199" i="9"/>
  <c r="V199" i="9"/>
  <c r="U199" i="9"/>
  <c r="T199" i="9"/>
  <c r="S199" i="9"/>
  <c r="R199" i="9"/>
  <c r="AD199" i="9" s="1"/>
  <c r="J199" i="9"/>
  <c r="I199" i="9"/>
  <c r="AJ199" i="9" s="1"/>
  <c r="H199" i="9"/>
  <c r="AI199" i="9" s="1"/>
  <c r="G199" i="9"/>
  <c r="F199" i="9"/>
  <c r="E199" i="9"/>
  <c r="AF199" i="9" s="1"/>
  <c r="D199" i="9"/>
  <c r="C199" i="9"/>
  <c r="BC199" i="9" s="1"/>
  <c r="A199" i="9"/>
  <c r="B199" i="9" s="1"/>
  <c r="AY198" i="9"/>
  <c r="AW198" i="9"/>
  <c r="BA198" i="9" s="1"/>
  <c r="AU198" i="9"/>
  <c r="AS198" i="9"/>
  <c r="AN198" i="9"/>
  <c r="AC198" i="9"/>
  <c r="AQ198" i="9" s="1"/>
  <c r="Y198" i="9"/>
  <c r="X198" i="9"/>
  <c r="W198" i="9"/>
  <c r="V198" i="9"/>
  <c r="U198" i="9"/>
  <c r="T198" i="9"/>
  <c r="S198" i="9"/>
  <c r="R198" i="9"/>
  <c r="AD198" i="9" s="1"/>
  <c r="J198" i="9"/>
  <c r="I198" i="9"/>
  <c r="H198" i="9"/>
  <c r="G198" i="9"/>
  <c r="F198" i="9"/>
  <c r="E198" i="9"/>
  <c r="AF198" i="9" s="1"/>
  <c r="D198" i="9"/>
  <c r="C198" i="9"/>
  <c r="BC198" i="9" s="1"/>
  <c r="A198" i="9"/>
  <c r="B198" i="9" s="1"/>
  <c r="AY197" i="9"/>
  <c r="AW197" i="9"/>
  <c r="BA197" i="9" s="1"/>
  <c r="AU197" i="9"/>
  <c r="AS197" i="9"/>
  <c r="AN197" i="9"/>
  <c r="Y197" i="9"/>
  <c r="X197" i="9"/>
  <c r="W197" i="9"/>
  <c r="V197" i="9"/>
  <c r="U197" i="9"/>
  <c r="T197" i="9"/>
  <c r="S197" i="9"/>
  <c r="R197" i="9"/>
  <c r="AD197" i="9" s="1"/>
  <c r="J197" i="9"/>
  <c r="I197" i="9"/>
  <c r="AJ197" i="9" s="1"/>
  <c r="H197" i="9"/>
  <c r="G197" i="9"/>
  <c r="F197" i="9"/>
  <c r="E197" i="9"/>
  <c r="AF197" i="9" s="1"/>
  <c r="D197" i="9"/>
  <c r="C197" i="9"/>
  <c r="BC197" i="9" s="1"/>
  <c r="A197" i="9"/>
  <c r="B197" i="9" s="1"/>
  <c r="AY196" i="9"/>
  <c r="AW196" i="9"/>
  <c r="BA196" i="9" s="1"/>
  <c r="AU196" i="9"/>
  <c r="AS196" i="9"/>
  <c r="AN196" i="9"/>
  <c r="Y196" i="9"/>
  <c r="X196" i="9"/>
  <c r="W196" i="9"/>
  <c r="V196" i="9"/>
  <c r="U196" i="9"/>
  <c r="T196" i="9"/>
  <c r="S196" i="9"/>
  <c r="J196" i="9"/>
  <c r="I196" i="9"/>
  <c r="H196" i="9"/>
  <c r="G196" i="9"/>
  <c r="F196" i="9"/>
  <c r="E196" i="9"/>
  <c r="D196" i="9"/>
  <c r="C196" i="9"/>
  <c r="A196" i="9"/>
  <c r="B196" i="9" s="1"/>
  <c r="AY195" i="9"/>
  <c r="AW195" i="9"/>
  <c r="BA195" i="9" s="1"/>
  <c r="AU195" i="9"/>
  <c r="AS195" i="9"/>
  <c r="AN195" i="9"/>
  <c r="AC195" i="9"/>
  <c r="AQ195" i="9" s="1"/>
  <c r="Y195" i="9"/>
  <c r="X195" i="9"/>
  <c r="W195" i="9"/>
  <c r="V195" i="9"/>
  <c r="U195" i="9"/>
  <c r="T195" i="9"/>
  <c r="J197" i="13" s="1"/>
  <c r="S195" i="9"/>
  <c r="R195" i="9"/>
  <c r="AD195" i="9" s="1"/>
  <c r="J195" i="9"/>
  <c r="I195" i="9"/>
  <c r="AJ195" i="9" s="1"/>
  <c r="H195" i="9"/>
  <c r="G195" i="9"/>
  <c r="F195" i="9"/>
  <c r="E195" i="9"/>
  <c r="AF195" i="9" s="1"/>
  <c r="D195" i="9"/>
  <c r="C195" i="9"/>
  <c r="BC195" i="9" s="1"/>
  <c r="A195" i="9"/>
  <c r="B195" i="9" s="1"/>
  <c r="AY194" i="9"/>
  <c r="AW194" i="9"/>
  <c r="BA194" i="9" s="1"/>
  <c r="AU194" i="9"/>
  <c r="AS194" i="9"/>
  <c r="AN194" i="9"/>
  <c r="AC194" i="9"/>
  <c r="AQ194" i="9" s="1"/>
  <c r="Y194" i="9"/>
  <c r="X194" i="9"/>
  <c r="W194" i="9"/>
  <c r="V194" i="9"/>
  <c r="U194" i="9"/>
  <c r="T194" i="9"/>
  <c r="S194" i="9"/>
  <c r="R194" i="9"/>
  <c r="AD194" i="9" s="1"/>
  <c r="J194" i="9"/>
  <c r="I194" i="9"/>
  <c r="AJ194" i="9" s="1"/>
  <c r="H194" i="9"/>
  <c r="G194" i="9"/>
  <c r="F194" i="9"/>
  <c r="E194" i="9"/>
  <c r="AF194" i="9" s="1"/>
  <c r="D194" i="9"/>
  <c r="C194" i="9"/>
  <c r="BC194" i="9" s="1"/>
  <c r="A194" i="9"/>
  <c r="B194" i="9" s="1"/>
  <c r="AY193" i="9"/>
  <c r="AW193" i="9"/>
  <c r="BA193" i="9" s="1"/>
  <c r="AU193" i="9"/>
  <c r="AS193" i="9"/>
  <c r="AN193" i="9"/>
  <c r="AC193" i="9"/>
  <c r="AQ193" i="9" s="1"/>
  <c r="Y193" i="9"/>
  <c r="X193" i="9"/>
  <c r="W193" i="9"/>
  <c r="V193" i="9"/>
  <c r="U193" i="9"/>
  <c r="T193" i="9"/>
  <c r="S193" i="9"/>
  <c r="R193" i="9"/>
  <c r="AD193" i="9" s="1"/>
  <c r="J193" i="9"/>
  <c r="I193" i="9"/>
  <c r="AJ193" i="9" s="1"/>
  <c r="H193" i="9"/>
  <c r="G193" i="9"/>
  <c r="F193" i="9"/>
  <c r="E193" i="9"/>
  <c r="AF193" i="9" s="1"/>
  <c r="D193" i="9"/>
  <c r="C193" i="9"/>
  <c r="BC193" i="9" s="1"/>
  <c r="A193" i="9"/>
  <c r="B193" i="9" s="1"/>
  <c r="AY192" i="9"/>
  <c r="AW192" i="9"/>
  <c r="BA192" i="9" s="1"/>
  <c r="AU192" i="9"/>
  <c r="AS192" i="9"/>
  <c r="AN192" i="9"/>
  <c r="Y192" i="9"/>
  <c r="X192" i="9"/>
  <c r="W192" i="9"/>
  <c r="V192" i="9"/>
  <c r="U192" i="9"/>
  <c r="T192" i="9"/>
  <c r="S192" i="9"/>
  <c r="J192" i="9"/>
  <c r="I192" i="9"/>
  <c r="H192" i="9"/>
  <c r="G192" i="9"/>
  <c r="F192" i="9"/>
  <c r="E192" i="9"/>
  <c r="D192" i="9"/>
  <c r="C192" i="9"/>
  <c r="A192" i="9"/>
  <c r="B192" i="9" s="1"/>
  <c r="AY191" i="9"/>
  <c r="AW191" i="9"/>
  <c r="BA191" i="9" s="1"/>
  <c r="AU191" i="9"/>
  <c r="AS191" i="9"/>
  <c r="AN191" i="9"/>
  <c r="Y191" i="9"/>
  <c r="X191" i="9"/>
  <c r="W191" i="9"/>
  <c r="V191" i="9"/>
  <c r="U191" i="9"/>
  <c r="T191" i="9"/>
  <c r="S191" i="9"/>
  <c r="R191" i="9"/>
  <c r="AD191" i="9" s="1"/>
  <c r="J191" i="9"/>
  <c r="I191" i="9"/>
  <c r="AJ191" i="9" s="1"/>
  <c r="H191" i="9"/>
  <c r="G191" i="9"/>
  <c r="F191" i="9"/>
  <c r="E191" i="9"/>
  <c r="D191" i="9"/>
  <c r="C191" i="9"/>
  <c r="BC191" i="9" s="1"/>
  <c r="A191" i="9"/>
  <c r="B191" i="9" s="1"/>
  <c r="AY190" i="9"/>
  <c r="AW190" i="9"/>
  <c r="BA190" i="9" s="1"/>
  <c r="AU190" i="9"/>
  <c r="AS190" i="9"/>
  <c r="AN190" i="9"/>
  <c r="AC190" i="9"/>
  <c r="Y190" i="9"/>
  <c r="X190" i="9"/>
  <c r="W190" i="9"/>
  <c r="V190" i="9"/>
  <c r="U190" i="9"/>
  <c r="T190" i="9"/>
  <c r="S190" i="9"/>
  <c r="R190" i="9"/>
  <c r="AD190" i="9" s="1"/>
  <c r="J190" i="9"/>
  <c r="I190" i="9"/>
  <c r="AJ190" i="9" s="1"/>
  <c r="H190" i="9"/>
  <c r="G190" i="9"/>
  <c r="F190" i="9"/>
  <c r="E190" i="9"/>
  <c r="D190" i="9"/>
  <c r="C190" i="9"/>
  <c r="BC190" i="9" s="1"/>
  <c r="A190" i="9"/>
  <c r="B190" i="9" s="1"/>
  <c r="BA189" i="9"/>
  <c r="AY189" i="9"/>
  <c r="AW189" i="9"/>
  <c r="AU189" i="9"/>
  <c r="AS189" i="9"/>
  <c r="AN189" i="9"/>
  <c r="Y189" i="9"/>
  <c r="X189" i="9"/>
  <c r="W189" i="9"/>
  <c r="V189" i="9"/>
  <c r="U189" i="9"/>
  <c r="T189" i="9"/>
  <c r="S189" i="9"/>
  <c r="J189" i="9"/>
  <c r="I189" i="9"/>
  <c r="H189" i="9"/>
  <c r="G189" i="9"/>
  <c r="F189" i="9"/>
  <c r="E189" i="9"/>
  <c r="D189" i="9"/>
  <c r="C189" i="9"/>
  <c r="A189" i="9"/>
  <c r="B189" i="9" s="1"/>
  <c r="BA188" i="9"/>
  <c r="AY188" i="9"/>
  <c r="AW188" i="9"/>
  <c r="AU188" i="9"/>
  <c r="AS188" i="9"/>
  <c r="AN188" i="9"/>
  <c r="AC188" i="9"/>
  <c r="Y188" i="9"/>
  <c r="X188" i="9"/>
  <c r="W188" i="9"/>
  <c r="V188" i="9"/>
  <c r="U188" i="9"/>
  <c r="T188" i="9"/>
  <c r="S188" i="9"/>
  <c r="R188" i="9"/>
  <c r="J188" i="9"/>
  <c r="AK188" i="9" s="1"/>
  <c r="I188" i="9"/>
  <c r="AJ188" i="9" s="1"/>
  <c r="H188" i="9"/>
  <c r="AI188" i="9" s="1"/>
  <c r="G188" i="9"/>
  <c r="F188" i="9"/>
  <c r="E188" i="9"/>
  <c r="D188" i="9"/>
  <c r="C188" i="9"/>
  <c r="BC188" i="9" s="1"/>
  <c r="B188" i="9"/>
  <c r="A188" i="9"/>
  <c r="BA187" i="9"/>
  <c r="AY187" i="9"/>
  <c r="AW187" i="9"/>
  <c r="AU187" i="9"/>
  <c r="AS187" i="9"/>
  <c r="AN187" i="9"/>
  <c r="Y187" i="9"/>
  <c r="X187" i="9"/>
  <c r="W187" i="9"/>
  <c r="V187" i="9"/>
  <c r="U187" i="9"/>
  <c r="T187" i="9"/>
  <c r="S187" i="9"/>
  <c r="R187" i="9"/>
  <c r="AD187" i="9" s="1"/>
  <c r="J187" i="9"/>
  <c r="AK187" i="9" s="1"/>
  <c r="I187" i="9"/>
  <c r="AJ187" i="9" s="1"/>
  <c r="H187" i="9"/>
  <c r="G187" i="9"/>
  <c r="F187" i="9"/>
  <c r="AG187" i="9" s="1"/>
  <c r="E187" i="9"/>
  <c r="AF187" i="9" s="1"/>
  <c r="D187" i="9"/>
  <c r="C187" i="9"/>
  <c r="B187" i="9"/>
  <c r="A187" i="9"/>
  <c r="AY186" i="9"/>
  <c r="AW186" i="9"/>
  <c r="BA186" i="9" s="1"/>
  <c r="AU186" i="9"/>
  <c r="AS186" i="9"/>
  <c r="AN186" i="9"/>
  <c r="AD186" i="9"/>
  <c r="AC186" i="9"/>
  <c r="AQ186" i="9" s="1"/>
  <c r="Y186" i="9"/>
  <c r="X186" i="9"/>
  <c r="W186" i="9"/>
  <c r="V186" i="9"/>
  <c r="U186" i="9"/>
  <c r="T186" i="9"/>
  <c r="S186" i="9"/>
  <c r="R186" i="9"/>
  <c r="J186" i="9"/>
  <c r="I186" i="9"/>
  <c r="AJ186" i="9" s="1"/>
  <c r="H186" i="9"/>
  <c r="G186" i="9"/>
  <c r="F186" i="9"/>
  <c r="E186" i="9"/>
  <c r="AF186" i="9" s="1"/>
  <c r="D186" i="9"/>
  <c r="C186" i="9"/>
  <c r="BC186" i="9" s="1"/>
  <c r="A186" i="9"/>
  <c r="B186" i="9" s="1"/>
  <c r="AY185" i="9"/>
  <c r="AW185" i="9"/>
  <c r="BA185" i="9" s="1"/>
  <c r="AU185" i="9"/>
  <c r="AS185" i="9"/>
  <c r="AN185" i="9"/>
  <c r="AD185" i="9"/>
  <c r="Y185" i="9"/>
  <c r="X185" i="9"/>
  <c r="W185" i="9"/>
  <c r="V185" i="9"/>
  <c r="U185" i="9"/>
  <c r="T185" i="9"/>
  <c r="S185" i="9"/>
  <c r="R185" i="9"/>
  <c r="J185" i="9"/>
  <c r="I185" i="9"/>
  <c r="AJ185" i="9" s="1"/>
  <c r="H185" i="9"/>
  <c r="G185" i="9"/>
  <c r="F185" i="9"/>
  <c r="E185" i="9"/>
  <c r="AF185" i="9" s="1"/>
  <c r="D185" i="9"/>
  <c r="C185" i="9"/>
  <c r="BC185" i="9" s="1"/>
  <c r="B185" i="9"/>
  <c r="A185" i="9"/>
  <c r="AY184" i="9"/>
  <c r="AW184" i="9"/>
  <c r="BA184" i="9" s="1"/>
  <c r="AU184" i="9"/>
  <c r="AS184" i="9"/>
  <c r="AN184" i="9"/>
  <c r="Y184" i="9"/>
  <c r="X184" i="9"/>
  <c r="W184" i="9"/>
  <c r="V184" i="9"/>
  <c r="U184" i="9"/>
  <c r="T184" i="9"/>
  <c r="S184" i="9"/>
  <c r="R184" i="9"/>
  <c r="AD184" i="9" s="1"/>
  <c r="J184" i="9"/>
  <c r="I184" i="9"/>
  <c r="AJ184" i="9" s="1"/>
  <c r="H184" i="9"/>
  <c r="G184" i="9"/>
  <c r="F184" i="9"/>
  <c r="E184" i="9"/>
  <c r="AF184" i="9" s="1"/>
  <c r="D184" i="9"/>
  <c r="C184" i="9"/>
  <c r="BC184" i="9" s="1"/>
  <c r="B184" i="9"/>
  <c r="A184" i="9"/>
  <c r="BA183" i="9"/>
  <c r="AY183" i="9"/>
  <c r="AW183" i="9"/>
  <c r="AU183" i="9"/>
  <c r="AS183" i="9"/>
  <c r="AN183" i="9"/>
  <c r="Y183" i="9"/>
  <c r="X183" i="9"/>
  <c r="W183" i="9"/>
  <c r="V183" i="9"/>
  <c r="U183" i="9"/>
  <c r="T183" i="9"/>
  <c r="S183" i="9"/>
  <c r="R183" i="9"/>
  <c r="AD183" i="9" s="1"/>
  <c r="J183" i="9"/>
  <c r="AK183" i="9" s="1"/>
  <c r="I183" i="9"/>
  <c r="AJ183" i="9" s="1"/>
  <c r="H183" i="9"/>
  <c r="AI183" i="9" s="1"/>
  <c r="G183" i="9"/>
  <c r="F183" i="9"/>
  <c r="E183" i="9"/>
  <c r="AF183" i="9" s="1"/>
  <c r="D183" i="9"/>
  <c r="C183" i="9"/>
  <c r="B183" i="9"/>
  <c r="A183" i="9"/>
  <c r="AY182" i="9"/>
  <c r="AW182" i="9"/>
  <c r="BA182" i="9" s="1"/>
  <c r="AU182" i="9"/>
  <c r="AS182" i="9"/>
  <c r="AN182" i="9"/>
  <c r="AD182" i="9"/>
  <c r="Y182" i="9"/>
  <c r="X182" i="9"/>
  <c r="W182" i="9"/>
  <c r="V182" i="9"/>
  <c r="U182" i="9"/>
  <c r="T182" i="9"/>
  <c r="S182" i="9"/>
  <c r="R182" i="9"/>
  <c r="J182" i="9"/>
  <c r="I182" i="9"/>
  <c r="AJ182" i="9" s="1"/>
  <c r="H182" i="9"/>
  <c r="G182" i="9"/>
  <c r="F182" i="9"/>
  <c r="E182" i="9"/>
  <c r="AF182" i="9" s="1"/>
  <c r="D182" i="9"/>
  <c r="C182" i="9"/>
  <c r="BC182" i="9" s="1"/>
  <c r="A182" i="9"/>
  <c r="B182" i="9" s="1"/>
  <c r="AY181" i="9"/>
  <c r="AW181" i="9"/>
  <c r="BA181" i="9" s="1"/>
  <c r="AU181" i="9"/>
  <c r="AS181" i="9"/>
  <c r="AN181" i="9"/>
  <c r="AD181" i="9"/>
  <c r="AC181" i="9"/>
  <c r="AQ181" i="9" s="1"/>
  <c r="Y181" i="9"/>
  <c r="X181" i="9"/>
  <c r="W181" i="9"/>
  <c r="V181" i="9"/>
  <c r="U181" i="9"/>
  <c r="T181" i="9"/>
  <c r="S181" i="9"/>
  <c r="R181" i="9"/>
  <c r="J181" i="9"/>
  <c r="I181" i="9"/>
  <c r="AJ181" i="9" s="1"/>
  <c r="H181" i="9"/>
  <c r="G181" i="9"/>
  <c r="F181" i="9"/>
  <c r="E181" i="9"/>
  <c r="AF181" i="9" s="1"/>
  <c r="D181" i="9"/>
  <c r="C181" i="9"/>
  <c r="BC181" i="9" s="1"/>
  <c r="B181" i="9"/>
  <c r="A181" i="9"/>
  <c r="AY180" i="9"/>
  <c r="AW180" i="9"/>
  <c r="BA180" i="9" s="1"/>
  <c r="AU180" i="9"/>
  <c r="AS180" i="9"/>
  <c r="AN180" i="9"/>
  <c r="AC180" i="9"/>
  <c r="AQ180" i="9" s="1"/>
  <c r="Y180" i="9"/>
  <c r="X180" i="9"/>
  <c r="W180" i="9"/>
  <c r="V180" i="9"/>
  <c r="U180" i="9"/>
  <c r="T180" i="9"/>
  <c r="S180" i="9"/>
  <c r="R180" i="9"/>
  <c r="AD180" i="9" s="1"/>
  <c r="J180" i="9"/>
  <c r="AK180" i="9" s="1"/>
  <c r="I180" i="9"/>
  <c r="AJ180" i="9" s="1"/>
  <c r="H180" i="9"/>
  <c r="AI180" i="9" s="1"/>
  <c r="G180" i="9"/>
  <c r="F180" i="9"/>
  <c r="E180" i="9"/>
  <c r="AF180" i="9" s="1"/>
  <c r="D180" i="9"/>
  <c r="C180" i="9"/>
  <c r="BC180" i="9" s="1"/>
  <c r="B180" i="9"/>
  <c r="A180" i="9"/>
  <c r="BA179" i="9"/>
  <c r="AY179" i="9"/>
  <c r="AW179" i="9"/>
  <c r="AU179" i="9"/>
  <c r="AS179" i="9"/>
  <c r="AN179" i="9"/>
  <c r="Y179" i="9"/>
  <c r="X179" i="9"/>
  <c r="W179" i="9"/>
  <c r="V179" i="9"/>
  <c r="U179" i="9"/>
  <c r="T179" i="9"/>
  <c r="J181" i="13" s="1"/>
  <c r="S179" i="9"/>
  <c r="R179" i="9"/>
  <c r="AD179" i="9" s="1"/>
  <c r="J179" i="9"/>
  <c r="I179" i="9"/>
  <c r="AJ179" i="9" s="1"/>
  <c r="H179" i="9"/>
  <c r="AI179" i="9" s="1"/>
  <c r="G179" i="9"/>
  <c r="F179" i="9"/>
  <c r="E179" i="9"/>
  <c r="AF179" i="9" s="1"/>
  <c r="D179" i="9"/>
  <c r="C179" i="9"/>
  <c r="B179" i="9"/>
  <c r="A179" i="9"/>
  <c r="AY178" i="9"/>
  <c r="AW178" i="9"/>
  <c r="BA178" i="9" s="1"/>
  <c r="AU178" i="9"/>
  <c r="AS178" i="9"/>
  <c r="AN178" i="9"/>
  <c r="AD178" i="9"/>
  <c r="Y178" i="9"/>
  <c r="X178" i="9"/>
  <c r="W178" i="9"/>
  <c r="V178" i="9"/>
  <c r="U178" i="9"/>
  <c r="T178" i="9"/>
  <c r="S178" i="9"/>
  <c r="R178" i="9"/>
  <c r="J178" i="9"/>
  <c r="I178" i="9"/>
  <c r="AJ178" i="9" s="1"/>
  <c r="H178" i="9"/>
  <c r="G178" i="9"/>
  <c r="F178" i="9"/>
  <c r="E178" i="9"/>
  <c r="AF178" i="9" s="1"/>
  <c r="D178" i="9"/>
  <c r="C178" i="9"/>
  <c r="BC178" i="9" s="1"/>
  <c r="A178" i="9"/>
  <c r="B178" i="9" s="1"/>
  <c r="AY177" i="9"/>
  <c r="AW177" i="9"/>
  <c r="BA177" i="9" s="1"/>
  <c r="AU177" i="9"/>
  <c r="AS177" i="9"/>
  <c r="AN177" i="9"/>
  <c r="AD177" i="9"/>
  <c r="AC177" i="9"/>
  <c r="AQ177" i="9" s="1"/>
  <c r="Y177" i="9"/>
  <c r="X177" i="9"/>
  <c r="W177" i="9"/>
  <c r="V177" i="9"/>
  <c r="U177" i="9"/>
  <c r="T177" i="9"/>
  <c r="S177" i="9"/>
  <c r="R177" i="9"/>
  <c r="J177" i="9"/>
  <c r="I177" i="9"/>
  <c r="AJ177" i="9" s="1"/>
  <c r="H177" i="9"/>
  <c r="G177" i="9"/>
  <c r="F177" i="9"/>
  <c r="E177" i="9"/>
  <c r="AF177" i="9" s="1"/>
  <c r="D177" i="9"/>
  <c r="C177" i="9"/>
  <c r="BC177" i="9" s="1"/>
  <c r="B177" i="9"/>
  <c r="A177" i="9"/>
  <c r="AY176" i="9"/>
  <c r="AW176" i="9"/>
  <c r="BA176" i="9" s="1"/>
  <c r="AU176" i="9"/>
  <c r="AS176" i="9"/>
  <c r="AN176" i="9"/>
  <c r="AC176" i="9"/>
  <c r="AQ176" i="9" s="1"/>
  <c r="Y176" i="9"/>
  <c r="X176" i="9"/>
  <c r="W176" i="9"/>
  <c r="V176" i="9"/>
  <c r="U176" i="9"/>
  <c r="T176" i="9"/>
  <c r="S176" i="9"/>
  <c r="R176" i="9"/>
  <c r="AD176" i="9" s="1"/>
  <c r="J176" i="9"/>
  <c r="AK176" i="9" s="1"/>
  <c r="I176" i="9"/>
  <c r="AJ176" i="9" s="1"/>
  <c r="H176" i="9"/>
  <c r="AI176" i="9" s="1"/>
  <c r="G176" i="9"/>
  <c r="F176" i="9"/>
  <c r="AG176" i="9" s="1"/>
  <c r="E176" i="9"/>
  <c r="AF176" i="9" s="1"/>
  <c r="D176" i="9"/>
  <c r="C176" i="9"/>
  <c r="BC176" i="9" s="1"/>
  <c r="B176" i="9"/>
  <c r="A176" i="9"/>
  <c r="BA175" i="9"/>
  <c r="AY175" i="9"/>
  <c r="AW175" i="9"/>
  <c r="AU175" i="9"/>
  <c r="AS175" i="9"/>
  <c r="AN175" i="9"/>
  <c r="Y175" i="9"/>
  <c r="X175" i="9"/>
  <c r="W175" i="9"/>
  <c r="V175" i="9"/>
  <c r="U175" i="9"/>
  <c r="T175" i="9"/>
  <c r="S175" i="9"/>
  <c r="R175" i="9"/>
  <c r="AD175" i="9" s="1"/>
  <c r="J175" i="9"/>
  <c r="AK175" i="9" s="1"/>
  <c r="I175" i="9"/>
  <c r="AJ175" i="9" s="1"/>
  <c r="H175" i="9"/>
  <c r="G175" i="9"/>
  <c r="F175" i="9"/>
  <c r="AG175" i="9" s="1"/>
  <c r="E175" i="9"/>
  <c r="AF175" i="9" s="1"/>
  <c r="D175" i="9"/>
  <c r="C175" i="9"/>
  <c r="B175" i="9"/>
  <c r="A175" i="9"/>
  <c r="AY174" i="9"/>
  <c r="AW174" i="9"/>
  <c r="BA174" i="9" s="1"/>
  <c r="AU174" i="9"/>
  <c r="AS174" i="9"/>
  <c r="AN174" i="9"/>
  <c r="AD174" i="9"/>
  <c r="Y174" i="9"/>
  <c r="X174" i="9"/>
  <c r="W174" i="9"/>
  <c r="V174" i="9"/>
  <c r="U174" i="9"/>
  <c r="T174" i="9"/>
  <c r="S174" i="9"/>
  <c r="R174" i="9"/>
  <c r="J174" i="9"/>
  <c r="I174" i="9"/>
  <c r="AJ174" i="9" s="1"/>
  <c r="H174" i="9"/>
  <c r="AI174" i="9" s="1"/>
  <c r="G174" i="9"/>
  <c r="F174" i="9"/>
  <c r="E174" i="9"/>
  <c r="AF174" i="9" s="1"/>
  <c r="D174" i="9"/>
  <c r="C174" i="9"/>
  <c r="BC174" i="9" s="1"/>
  <c r="A174" i="9"/>
  <c r="B174" i="9" s="1"/>
  <c r="AY173" i="9"/>
  <c r="AW173" i="9"/>
  <c r="BA173" i="9" s="1"/>
  <c r="AU173" i="9"/>
  <c r="AS173" i="9"/>
  <c r="AN173" i="9"/>
  <c r="AD173" i="9"/>
  <c r="AC173" i="9"/>
  <c r="AQ173" i="9" s="1"/>
  <c r="Y173" i="9"/>
  <c r="X173" i="9"/>
  <c r="W173" i="9"/>
  <c r="V173" i="9"/>
  <c r="U173" i="9"/>
  <c r="T173" i="9"/>
  <c r="S173" i="9"/>
  <c r="R173" i="9"/>
  <c r="J173" i="9"/>
  <c r="I173" i="9"/>
  <c r="AJ173" i="9" s="1"/>
  <c r="H173" i="9"/>
  <c r="G173" i="9"/>
  <c r="F173" i="9"/>
  <c r="E173" i="9"/>
  <c r="AF173" i="9" s="1"/>
  <c r="D173" i="9"/>
  <c r="C173" i="9"/>
  <c r="BC173" i="9" s="1"/>
  <c r="B173" i="9"/>
  <c r="A173" i="9"/>
  <c r="AY172" i="9"/>
  <c r="AW172" i="9"/>
  <c r="BA172" i="9" s="1"/>
  <c r="AU172" i="9"/>
  <c r="AS172" i="9"/>
  <c r="AN172" i="9"/>
  <c r="AC172" i="9"/>
  <c r="AQ172" i="9" s="1"/>
  <c r="Y172" i="9"/>
  <c r="X172" i="9"/>
  <c r="W172" i="9"/>
  <c r="V172" i="9"/>
  <c r="U172" i="9"/>
  <c r="T172" i="9"/>
  <c r="S172" i="9"/>
  <c r="R172" i="9"/>
  <c r="AD172" i="9" s="1"/>
  <c r="J172" i="9"/>
  <c r="I172" i="9"/>
  <c r="AJ172" i="9" s="1"/>
  <c r="H172" i="9"/>
  <c r="G172" i="9"/>
  <c r="F172" i="9"/>
  <c r="E172" i="9"/>
  <c r="AF172" i="9" s="1"/>
  <c r="D172" i="9"/>
  <c r="C172" i="9"/>
  <c r="BC172" i="9" s="1"/>
  <c r="B172" i="9"/>
  <c r="A172" i="9"/>
  <c r="AY171" i="9"/>
  <c r="AW171" i="9"/>
  <c r="BA171" i="9" s="1"/>
  <c r="AU171" i="9"/>
  <c r="AS171" i="9"/>
  <c r="AN171" i="9"/>
  <c r="Y171" i="9"/>
  <c r="X171" i="9"/>
  <c r="W171" i="9"/>
  <c r="V171" i="9"/>
  <c r="U171" i="9"/>
  <c r="T171" i="9"/>
  <c r="S171" i="9"/>
  <c r="R171" i="9"/>
  <c r="J171" i="9"/>
  <c r="I171" i="9"/>
  <c r="H171" i="9"/>
  <c r="G171" i="9"/>
  <c r="F171" i="9"/>
  <c r="E171" i="9"/>
  <c r="AF171" i="9" s="1"/>
  <c r="D171" i="9"/>
  <c r="C171" i="9"/>
  <c r="BC171" i="9" s="1"/>
  <c r="B171" i="9"/>
  <c r="A171" i="9"/>
  <c r="AY170" i="9"/>
  <c r="AW170" i="9"/>
  <c r="BA170" i="9" s="1"/>
  <c r="AU170" i="9"/>
  <c r="AS170" i="9"/>
  <c r="AN170" i="9"/>
  <c r="Y170" i="9"/>
  <c r="X170" i="9"/>
  <c r="W170" i="9"/>
  <c r="V170" i="9"/>
  <c r="U170" i="9"/>
  <c r="T170" i="9"/>
  <c r="S170" i="9"/>
  <c r="R170" i="9"/>
  <c r="J170" i="9"/>
  <c r="I170" i="9"/>
  <c r="AJ170" i="9" s="1"/>
  <c r="H170" i="9"/>
  <c r="G170" i="9"/>
  <c r="F170" i="9"/>
  <c r="E170" i="9"/>
  <c r="D170" i="9"/>
  <c r="C170" i="9"/>
  <c r="BC170" i="9" s="1"/>
  <c r="A170" i="9"/>
  <c r="B170" i="9" s="1"/>
  <c r="AY169" i="9"/>
  <c r="AW169" i="9"/>
  <c r="BA169" i="9" s="1"/>
  <c r="AU169" i="9"/>
  <c r="AS169" i="9"/>
  <c r="AN169" i="9"/>
  <c r="AC169" i="9"/>
  <c r="AQ169" i="9" s="1"/>
  <c r="Y169" i="9"/>
  <c r="X169" i="9"/>
  <c r="W169" i="9"/>
  <c r="V169" i="9"/>
  <c r="U169" i="9"/>
  <c r="T169" i="9"/>
  <c r="S169" i="9"/>
  <c r="R169" i="9"/>
  <c r="J169" i="9"/>
  <c r="I169" i="9"/>
  <c r="H169" i="9"/>
  <c r="G169" i="9"/>
  <c r="F169" i="9"/>
  <c r="E169" i="9"/>
  <c r="D169" i="9"/>
  <c r="C169" i="9"/>
  <c r="BC169" i="9" s="1"/>
  <c r="A169" i="9"/>
  <c r="B169" i="9" s="1"/>
  <c r="AY168" i="9"/>
  <c r="AW168" i="9"/>
  <c r="BA168" i="9" s="1"/>
  <c r="AU168" i="9"/>
  <c r="AS168" i="9"/>
  <c r="AN168" i="9"/>
  <c r="AC168" i="9"/>
  <c r="AQ168" i="9" s="1"/>
  <c r="Y168" i="9"/>
  <c r="X168" i="9"/>
  <c r="W168" i="9"/>
  <c r="V168" i="9"/>
  <c r="U168" i="9"/>
  <c r="T168" i="9"/>
  <c r="J170" i="13" s="1"/>
  <c r="S168" i="9"/>
  <c r="R168" i="9"/>
  <c r="J168" i="9"/>
  <c r="I168" i="9"/>
  <c r="AJ168" i="9" s="1"/>
  <c r="H168" i="9"/>
  <c r="G168" i="9"/>
  <c r="AH168" i="9" s="1"/>
  <c r="F168" i="9"/>
  <c r="E168" i="9"/>
  <c r="D168" i="9"/>
  <c r="C168" i="9"/>
  <c r="BC168" i="9" s="1"/>
  <c r="A168" i="9"/>
  <c r="B168" i="9" s="1"/>
  <c r="AY167" i="9"/>
  <c r="AW167" i="9"/>
  <c r="BA167" i="9" s="1"/>
  <c r="AU167" i="9"/>
  <c r="AS167" i="9"/>
  <c r="AN167" i="9"/>
  <c r="Y167" i="9"/>
  <c r="X167" i="9"/>
  <c r="W167" i="9"/>
  <c r="V167" i="9"/>
  <c r="U167" i="9"/>
  <c r="T167" i="9"/>
  <c r="S167" i="9"/>
  <c r="R167" i="9"/>
  <c r="J167" i="9"/>
  <c r="I167" i="9"/>
  <c r="AJ167" i="9" s="1"/>
  <c r="H167" i="9"/>
  <c r="G167" i="9"/>
  <c r="AH167" i="9" s="1"/>
  <c r="F167" i="9"/>
  <c r="E167" i="9"/>
  <c r="D167" i="9"/>
  <c r="C167" i="9"/>
  <c r="BC167" i="9" s="1"/>
  <c r="A167" i="9"/>
  <c r="B167" i="9" s="1"/>
  <c r="AY166" i="9"/>
  <c r="AW166" i="9"/>
  <c r="BA166" i="9" s="1"/>
  <c r="AU166" i="9"/>
  <c r="AS166" i="9"/>
  <c r="AN166" i="9"/>
  <c r="Y166" i="9"/>
  <c r="X166" i="9"/>
  <c r="W166" i="9"/>
  <c r="V166" i="9"/>
  <c r="U166" i="9"/>
  <c r="T166" i="9"/>
  <c r="S166" i="9"/>
  <c r="R166" i="9"/>
  <c r="J166" i="9"/>
  <c r="I166" i="9"/>
  <c r="AJ166" i="9" s="1"/>
  <c r="H166" i="9"/>
  <c r="G166" i="9"/>
  <c r="AH166" i="9" s="1"/>
  <c r="F166" i="9"/>
  <c r="E166" i="9"/>
  <c r="D166" i="9"/>
  <c r="C166" i="9"/>
  <c r="BC166" i="9" s="1"/>
  <c r="A166" i="9"/>
  <c r="B166" i="9" s="1"/>
  <c r="AY165" i="9"/>
  <c r="AW165" i="9"/>
  <c r="BA165" i="9" s="1"/>
  <c r="AU165" i="9"/>
  <c r="AS165" i="9"/>
  <c r="AN165" i="9"/>
  <c r="AC165" i="9"/>
  <c r="AQ165" i="9" s="1"/>
  <c r="Y165" i="9"/>
  <c r="X165" i="9"/>
  <c r="W165" i="9"/>
  <c r="V165" i="9"/>
  <c r="U165" i="9"/>
  <c r="T165" i="9"/>
  <c r="S165" i="9"/>
  <c r="R165" i="9"/>
  <c r="J165" i="9"/>
  <c r="I165" i="9"/>
  <c r="AJ165" i="9" s="1"/>
  <c r="H165" i="9"/>
  <c r="G165" i="9"/>
  <c r="AH165" i="9" s="1"/>
  <c r="F165" i="9"/>
  <c r="E165" i="9"/>
  <c r="D165" i="9"/>
  <c r="C165" i="9"/>
  <c r="BC165" i="9" s="1"/>
  <c r="A165" i="9"/>
  <c r="B165" i="9" s="1"/>
  <c r="AY164" i="9"/>
  <c r="AW164" i="9"/>
  <c r="BA164" i="9" s="1"/>
  <c r="AU164" i="9"/>
  <c r="AS164" i="9"/>
  <c r="AN164" i="9"/>
  <c r="AC164" i="9"/>
  <c r="AQ164" i="9" s="1"/>
  <c r="Y164" i="9"/>
  <c r="X164" i="9"/>
  <c r="W164" i="9"/>
  <c r="V164" i="9"/>
  <c r="U164" i="9"/>
  <c r="T164" i="9"/>
  <c r="S164" i="9"/>
  <c r="R164" i="9"/>
  <c r="J164" i="9"/>
  <c r="I164" i="9"/>
  <c r="AJ164" i="9" s="1"/>
  <c r="H164" i="9"/>
  <c r="G164" i="9"/>
  <c r="AH164" i="9" s="1"/>
  <c r="F164" i="9"/>
  <c r="E164" i="9"/>
  <c r="D164" i="9"/>
  <c r="C164" i="9"/>
  <c r="BC164" i="9" s="1"/>
  <c r="A164" i="9"/>
  <c r="B164" i="9" s="1"/>
  <c r="AY163" i="9"/>
  <c r="AW163" i="9"/>
  <c r="BA163" i="9" s="1"/>
  <c r="AU163" i="9"/>
  <c r="AS163" i="9"/>
  <c r="AN163" i="9"/>
  <c r="Y163" i="9"/>
  <c r="X163" i="9"/>
  <c r="W163" i="9"/>
  <c r="V163" i="9"/>
  <c r="U163" i="9"/>
  <c r="T163" i="9"/>
  <c r="S163" i="9"/>
  <c r="R163" i="9"/>
  <c r="J163" i="9"/>
  <c r="I163" i="9"/>
  <c r="AJ163" i="9" s="1"/>
  <c r="H163" i="9"/>
  <c r="G163" i="9"/>
  <c r="AH163" i="9" s="1"/>
  <c r="F163" i="9"/>
  <c r="E163" i="9"/>
  <c r="D163" i="9"/>
  <c r="C163" i="9"/>
  <c r="BC163" i="9" s="1"/>
  <c r="A163" i="9"/>
  <c r="B163" i="9" s="1"/>
  <c r="AY162" i="9"/>
  <c r="AW162" i="9"/>
  <c r="BA162" i="9" s="1"/>
  <c r="AU162" i="9"/>
  <c r="AS162" i="9"/>
  <c r="AN162" i="9"/>
  <c r="Y162" i="9"/>
  <c r="X162" i="9"/>
  <c r="W162" i="9"/>
  <c r="V162" i="9"/>
  <c r="U162" i="9"/>
  <c r="T162" i="9"/>
  <c r="S162" i="9"/>
  <c r="R162" i="9"/>
  <c r="J162" i="9"/>
  <c r="I162" i="9"/>
  <c r="AJ162" i="9" s="1"/>
  <c r="H162" i="9"/>
  <c r="G162" i="9"/>
  <c r="AH162" i="9" s="1"/>
  <c r="F162" i="9"/>
  <c r="E162" i="9"/>
  <c r="D162" i="9"/>
  <c r="C162" i="9"/>
  <c r="BC162" i="9" s="1"/>
  <c r="A162" i="9"/>
  <c r="B162" i="9" s="1"/>
  <c r="AY161" i="9"/>
  <c r="AW161" i="9"/>
  <c r="BA161" i="9" s="1"/>
  <c r="AU161" i="9"/>
  <c r="AS161" i="9"/>
  <c r="AN161" i="9"/>
  <c r="AC161" i="9"/>
  <c r="AQ161" i="9" s="1"/>
  <c r="Y161" i="9"/>
  <c r="X161" i="9"/>
  <c r="W161" i="9"/>
  <c r="V161" i="9"/>
  <c r="U161" i="9"/>
  <c r="T161" i="9"/>
  <c r="S161" i="9"/>
  <c r="R161" i="9"/>
  <c r="J161" i="9"/>
  <c r="I161" i="9"/>
  <c r="AJ161" i="9" s="1"/>
  <c r="H161" i="9"/>
  <c r="G161" i="9"/>
  <c r="F161" i="9"/>
  <c r="E161" i="9"/>
  <c r="D161" i="9"/>
  <c r="C161" i="9"/>
  <c r="BC161" i="9" s="1"/>
  <c r="A161" i="9"/>
  <c r="B161" i="9" s="1"/>
  <c r="AY160" i="9"/>
  <c r="AW160" i="9"/>
  <c r="BA160" i="9" s="1"/>
  <c r="AU160" i="9"/>
  <c r="AS160" i="9"/>
  <c r="AN160" i="9"/>
  <c r="AC160" i="9"/>
  <c r="AQ160" i="9" s="1"/>
  <c r="Y160" i="9"/>
  <c r="X160" i="9"/>
  <c r="W160" i="9"/>
  <c r="V160" i="9"/>
  <c r="U160" i="9"/>
  <c r="T160" i="9"/>
  <c r="S160" i="9"/>
  <c r="R160" i="9"/>
  <c r="J160" i="9"/>
  <c r="I160" i="9"/>
  <c r="AJ160" i="9" s="1"/>
  <c r="H160" i="9"/>
  <c r="AI160" i="9" s="1"/>
  <c r="G160" i="9"/>
  <c r="AH160" i="9" s="1"/>
  <c r="F160" i="9"/>
  <c r="E160" i="9"/>
  <c r="D160" i="9"/>
  <c r="AE160" i="9" s="1"/>
  <c r="C160" i="9"/>
  <c r="BC160" i="9" s="1"/>
  <c r="A160" i="9"/>
  <c r="B160" i="9" s="1"/>
  <c r="AY159" i="9"/>
  <c r="AW159" i="9"/>
  <c r="BA159" i="9" s="1"/>
  <c r="AU159" i="9"/>
  <c r="AS159" i="9"/>
  <c r="AN159" i="9"/>
  <c r="AC159" i="9"/>
  <c r="AQ159" i="9" s="1"/>
  <c r="Y159" i="9"/>
  <c r="X159" i="9"/>
  <c r="W159" i="9"/>
  <c r="V159" i="9"/>
  <c r="U159" i="9"/>
  <c r="T159" i="9"/>
  <c r="S159" i="9"/>
  <c r="R159" i="9"/>
  <c r="J159" i="9"/>
  <c r="I159" i="9"/>
  <c r="AJ159" i="9" s="1"/>
  <c r="H159" i="9"/>
  <c r="AI159" i="9" s="1"/>
  <c r="G159" i="9"/>
  <c r="F159" i="9"/>
  <c r="E159" i="9"/>
  <c r="D159" i="9"/>
  <c r="C159" i="9"/>
  <c r="BC159" i="9" s="1"/>
  <c r="A159" i="9"/>
  <c r="B159" i="9" s="1"/>
  <c r="AY158" i="9"/>
  <c r="AW158" i="9"/>
  <c r="BA158" i="9" s="1"/>
  <c r="AU158" i="9"/>
  <c r="AS158" i="9"/>
  <c r="AN158" i="9"/>
  <c r="Y158" i="9"/>
  <c r="X158" i="9"/>
  <c r="W158" i="9"/>
  <c r="V158" i="9"/>
  <c r="U158" i="9"/>
  <c r="T158" i="9"/>
  <c r="S158" i="9"/>
  <c r="R158" i="9"/>
  <c r="J158" i="9"/>
  <c r="I158" i="9"/>
  <c r="AJ158" i="9" s="1"/>
  <c r="H158" i="9"/>
  <c r="G158" i="9"/>
  <c r="AH158" i="9" s="1"/>
  <c r="F158" i="9"/>
  <c r="E158" i="9"/>
  <c r="D158" i="9"/>
  <c r="C158" i="9"/>
  <c r="BC158" i="9" s="1"/>
  <c r="A158" i="9"/>
  <c r="B158" i="9" s="1"/>
  <c r="AY157" i="9"/>
  <c r="AW157" i="9"/>
  <c r="BA157" i="9" s="1"/>
  <c r="AU157" i="9"/>
  <c r="AS157" i="9"/>
  <c r="AN157" i="9"/>
  <c r="AC157" i="9"/>
  <c r="AQ157" i="9" s="1"/>
  <c r="Y157" i="9"/>
  <c r="X157" i="9"/>
  <c r="W157" i="9"/>
  <c r="V157" i="9"/>
  <c r="U157" i="9"/>
  <c r="T157" i="9"/>
  <c r="S157" i="9"/>
  <c r="R157" i="9"/>
  <c r="J157" i="9"/>
  <c r="I157" i="9"/>
  <c r="AJ157" i="9" s="1"/>
  <c r="H157" i="9"/>
  <c r="G157" i="9"/>
  <c r="AH157" i="9" s="1"/>
  <c r="F157" i="9"/>
  <c r="E157" i="9"/>
  <c r="D157" i="9"/>
  <c r="C157" i="9"/>
  <c r="BC157" i="9" s="1"/>
  <c r="A157" i="9"/>
  <c r="B157" i="9" s="1"/>
  <c r="AY156" i="9"/>
  <c r="AW156" i="9"/>
  <c r="BA156" i="9" s="1"/>
  <c r="AU156" i="9"/>
  <c r="AS156" i="9"/>
  <c r="AN156" i="9"/>
  <c r="AC156" i="9"/>
  <c r="AQ156" i="9" s="1"/>
  <c r="Y156" i="9"/>
  <c r="X156" i="9"/>
  <c r="W156" i="9"/>
  <c r="V156" i="9"/>
  <c r="U156" i="9"/>
  <c r="T156" i="9"/>
  <c r="J158" i="13" s="1"/>
  <c r="S156" i="9"/>
  <c r="R156" i="9"/>
  <c r="J156" i="9"/>
  <c r="I156" i="9"/>
  <c r="AJ156" i="9" s="1"/>
  <c r="H156" i="9"/>
  <c r="G156" i="9"/>
  <c r="F156" i="9"/>
  <c r="E156" i="9"/>
  <c r="D156" i="9"/>
  <c r="C156" i="9"/>
  <c r="BC156" i="9" s="1"/>
  <c r="A156" i="9"/>
  <c r="B156" i="9" s="1"/>
  <c r="AY155" i="9"/>
  <c r="AW155" i="9"/>
  <c r="BA155" i="9" s="1"/>
  <c r="AU155" i="9"/>
  <c r="AS155" i="9"/>
  <c r="AN155" i="9"/>
  <c r="Y155" i="9"/>
  <c r="X155" i="9"/>
  <c r="W155" i="9"/>
  <c r="V155" i="9"/>
  <c r="U155" i="9"/>
  <c r="T155" i="9"/>
  <c r="S155" i="9"/>
  <c r="R155" i="9"/>
  <c r="J155" i="9"/>
  <c r="I155" i="9"/>
  <c r="H155" i="9"/>
  <c r="G155" i="9"/>
  <c r="F155" i="9"/>
  <c r="E155" i="9"/>
  <c r="D155" i="9"/>
  <c r="C155" i="9"/>
  <c r="BC155" i="9" s="1"/>
  <c r="A155" i="9"/>
  <c r="B155" i="9" s="1"/>
  <c r="AY154" i="9"/>
  <c r="AW154" i="9"/>
  <c r="BA154" i="9" s="1"/>
  <c r="AU154" i="9"/>
  <c r="AS154" i="9"/>
  <c r="AN154" i="9"/>
  <c r="Y154" i="9"/>
  <c r="X154" i="9"/>
  <c r="W154" i="9"/>
  <c r="V154" i="9"/>
  <c r="U154" i="9"/>
  <c r="T154" i="9"/>
  <c r="S154" i="9"/>
  <c r="R154" i="9"/>
  <c r="J154" i="9"/>
  <c r="I154" i="9"/>
  <c r="AJ154" i="9" s="1"/>
  <c r="H154" i="9"/>
  <c r="G154" i="9"/>
  <c r="F154" i="9"/>
  <c r="E154" i="9"/>
  <c r="D154" i="9"/>
  <c r="C154" i="9"/>
  <c r="BC154" i="9" s="1"/>
  <c r="A154" i="9"/>
  <c r="B154" i="9" s="1"/>
  <c r="AY153" i="9"/>
  <c r="AW153" i="9"/>
  <c r="BA153" i="9" s="1"/>
  <c r="AU153" i="9"/>
  <c r="AS153" i="9"/>
  <c r="AN153" i="9"/>
  <c r="AC153" i="9"/>
  <c r="AQ153" i="9" s="1"/>
  <c r="Y153" i="9"/>
  <c r="X153" i="9"/>
  <c r="W153" i="9"/>
  <c r="V153" i="9"/>
  <c r="U153" i="9"/>
  <c r="T153" i="9"/>
  <c r="S153" i="9"/>
  <c r="R153" i="9"/>
  <c r="J153" i="9"/>
  <c r="I153" i="9"/>
  <c r="AJ153" i="9" s="1"/>
  <c r="H153" i="9"/>
  <c r="AI153" i="9" s="1"/>
  <c r="G153" i="9"/>
  <c r="AH153" i="9" s="1"/>
  <c r="F153" i="9"/>
  <c r="E153" i="9"/>
  <c r="D153" i="9"/>
  <c r="C153" i="9"/>
  <c r="BC153" i="9" s="1"/>
  <c r="A153" i="9"/>
  <c r="B153" i="9" s="1"/>
  <c r="AY152" i="9"/>
  <c r="AW152" i="9"/>
  <c r="BA152" i="9" s="1"/>
  <c r="AU152" i="9"/>
  <c r="AS152" i="9"/>
  <c r="AN152" i="9"/>
  <c r="AC152" i="9"/>
  <c r="AQ152" i="9" s="1"/>
  <c r="Y152" i="9"/>
  <c r="X152" i="9"/>
  <c r="W152" i="9"/>
  <c r="V152" i="9"/>
  <c r="U152" i="9"/>
  <c r="T152" i="9"/>
  <c r="S152" i="9"/>
  <c r="R152" i="9"/>
  <c r="J152" i="9"/>
  <c r="I152" i="9"/>
  <c r="H152" i="9"/>
  <c r="G152" i="9"/>
  <c r="AH152" i="9" s="1"/>
  <c r="F152" i="9"/>
  <c r="E152" i="9"/>
  <c r="D152" i="9"/>
  <c r="C152" i="9"/>
  <c r="BC152" i="9" s="1"/>
  <c r="A152" i="9"/>
  <c r="B152" i="9" s="1"/>
  <c r="AY151" i="9"/>
  <c r="AW151" i="9"/>
  <c r="BA151" i="9" s="1"/>
  <c r="AU151" i="9"/>
  <c r="AS151" i="9"/>
  <c r="AN151" i="9"/>
  <c r="Y151" i="9"/>
  <c r="X151" i="9"/>
  <c r="W151" i="9"/>
  <c r="V151" i="9"/>
  <c r="U151" i="9"/>
  <c r="T151" i="9"/>
  <c r="S151" i="9"/>
  <c r="R151" i="9"/>
  <c r="J151" i="9"/>
  <c r="I151" i="9"/>
  <c r="AJ151" i="9" s="1"/>
  <c r="H151" i="9"/>
  <c r="G151" i="9"/>
  <c r="AH151" i="9" s="1"/>
  <c r="F151" i="9"/>
  <c r="E151" i="9"/>
  <c r="D151" i="9"/>
  <c r="C151" i="9"/>
  <c r="BC151" i="9" s="1"/>
  <c r="A151" i="9"/>
  <c r="B151" i="9" s="1"/>
  <c r="AY150" i="9"/>
  <c r="AW150" i="9"/>
  <c r="BA150" i="9" s="1"/>
  <c r="AU150" i="9"/>
  <c r="AS150" i="9"/>
  <c r="AN150" i="9"/>
  <c r="Y150" i="9"/>
  <c r="X150" i="9"/>
  <c r="W150" i="9"/>
  <c r="V150" i="9"/>
  <c r="U150" i="9"/>
  <c r="T150" i="9"/>
  <c r="S150" i="9"/>
  <c r="R150" i="9"/>
  <c r="J150" i="9"/>
  <c r="I150" i="9"/>
  <c r="AJ150" i="9" s="1"/>
  <c r="H150" i="9"/>
  <c r="AI150" i="9" s="1"/>
  <c r="G150" i="9"/>
  <c r="AH150" i="9" s="1"/>
  <c r="F150" i="9"/>
  <c r="E150" i="9"/>
  <c r="D150" i="9"/>
  <c r="C150" i="9"/>
  <c r="BC150" i="9" s="1"/>
  <c r="A150" i="9"/>
  <c r="B150" i="9" s="1"/>
  <c r="AY149" i="9"/>
  <c r="AW149" i="9"/>
  <c r="BA149" i="9" s="1"/>
  <c r="AU149" i="9"/>
  <c r="AS149" i="9"/>
  <c r="AN149" i="9"/>
  <c r="AC149" i="9"/>
  <c r="AQ149" i="9" s="1"/>
  <c r="Y149" i="9"/>
  <c r="X149" i="9"/>
  <c r="W149" i="9"/>
  <c r="V149" i="9"/>
  <c r="U149" i="9"/>
  <c r="T149" i="9"/>
  <c r="S149" i="9"/>
  <c r="R149" i="9"/>
  <c r="J149" i="9"/>
  <c r="I149" i="9"/>
  <c r="AJ149" i="9" s="1"/>
  <c r="H149" i="9"/>
  <c r="G149" i="9"/>
  <c r="AH149" i="9" s="1"/>
  <c r="F149" i="9"/>
  <c r="E149" i="9"/>
  <c r="D149" i="9"/>
  <c r="C149" i="9"/>
  <c r="BC149" i="9" s="1"/>
  <c r="A149" i="9"/>
  <c r="B149" i="9" s="1"/>
  <c r="AY148" i="9"/>
  <c r="AW148" i="9"/>
  <c r="BA148" i="9" s="1"/>
  <c r="AU148" i="9"/>
  <c r="AS148" i="9"/>
  <c r="AN148" i="9"/>
  <c r="AC148" i="9"/>
  <c r="AQ148" i="9" s="1"/>
  <c r="Y148" i="9"/>
  <c r="X148" i="9"/>
  <c r="W148" i="9"/>
  <c r="V148" i="9"/>
  <c r="U148" i="9"/>
  <c r="T148" i="9"/>
  <c r="S148" i="9"/>
  <c r="R148" i="9"/>
  <c r="J148" i="9"/>
  <c r="I148" i="9"/>
  <c r="AJ148" i="9" s="1"/>
  <c r="H148" i="9"/>
  <c r="G148" i="9"/>
  <c r="F148" i="9"/>
  <c r="E148" i="9"/>
  <c r="D148" i="9"/>
  <c r="C148" i="9"/>
  <c r="BC148" i="9" s="1"/>
  <c r="A148" i="9"/>
  <c r="B148" i="9" s="1"/>
  <c r="AY147" i="9"/>
  <c r="AW147" i="9"/>
  <c r="BA147" i="9" s="1"/>
  <c r="AU147" i="9"/>
  <c r="AS147" i="9"/>
  <c r="AN147" i="9"/>
  <c r="Y147" i="9"/>
  <c r="X147" i="9"/>
  <c r="W147" i="9"/>
  <c r="V147" i="9"/>
  <c r="U147" i="9"/>
  <c r="T147" i="9"/>
  <c r="J149" i="13" s="1"/>
  <c r="S147" i="9"/>
  <c r="R147" i="9"/>
  <c r="J147" i="9"/>
  <c r="I147" i="9"/>
  <c r="AJ147" i="9" s="1"/>
  <c r="H147" i="9"/>
  <c r="G147" i="9"/>
  <c r="F147" i="9"/>
  <c r="E147" i="9"/>
  <c r="D147" i="9"/>
  <c r="C147" i="9"/>
  <c r="BC147" i="9" s="1"/>
  <c r="A147" i="9"/>
  <c r="B147" i="9" s="1"/>
  <c r="AY146" i="9"/>
  <c r="AW146" i="9"/>
  <c r="BA146" i="9" s="1"/>
  <c r="AU146" i="9"/>
  <c r="AS146" i="9"/>
  <c r="AN146" i="9"/>
  <c r="Y146" i="9"/>
  <c r="X146" i="9"/>
  <c r="W146" i="9"/>
  <c r="V146" i="9"/>
  <c r="U146" i="9"/>
  <c r="T146" i="9"/>
  <c r="S146" i="9"/>
  <c r="R146" i="9"/>
  <c r="J146" i="9"/>
  <c r="I146" i="9"/>
  <c r="AJ146" i="9" s="1"/>
  <c r="H146" i="9"/>
  <c r="G146" i="9"/>
  <c r="F146" i="9"/>
  <c r="E146" i="9"/>
  <c r="D146" i="9"/>
  <c r="C146" i="9"/>
  <c r="BC146" i="9" s="1"/>
  <c r="A146" i="9"/>
  <c r="B146" i="9" s="1"/>
  <c r="AY145" i="9"/>
  <c r="AW145" i="9"/>
  <c r="BA145" i="9" s="1"/>
  <c r="AU145" i="9"/>
  <c r="AS145" i="9"/>
  <c r="AN145" i="9"/>
  <c r="AC145" i="9"/>
  <c r="AQ145" i="9" s="1"/>
  <c r="Y145" i="9"/>
  <c r="X145" i="9"/>
  <c r="W145" i="9"/>
  <c r="V145" i="9"/>
  <c r="U145" i="9"/>
  <c r="T145" i="9"/>
  <c r="S145" i="9"/>
  <c r="R145" i="9"/>
  <c r="J145" i="9"/>
  <c r="I145" i="9"/>
  <c r="H145" i="9"/>
  <c r="G145" i="9"/>
  <c r="F145" i="9"/>
  <c r="E145" i="9"/>
  <c r="D145" i="9"/>
  <c r="C145" i="9"/>
  <c r="BC145" i="9" s="1"/>
  <c r="A145" i="9"/>
  <c r="B145" i="9" s="1"/>
  <c r="AY144" i="9"/>
  <c r="AW144" i="9"/>
  <c r="BA144" i="9" s="1"/>
  <c r="AU144" i="9"/>
  <c r="AS144" i="9"/>
  <c r="AN144" i="9"/>
  <c r="AC144" i="9"/>
  <c r="AQ144" i="9" s="1"/>
  <c r="Y144" i="9"/>
  <c r="X144" i="9"/>
  <c r="W144" i="9"/>
  <c r="V144" i="9"/>
  <c r="U144" i="9"/>
  <c r="T144" i="9"/>
  <c r="S144" i="9"/>
  <c r="R144" i="9"/>
  <c r="J144" i="9"/>
  <c r="I144" i="9"/>
  <c r="AJ144" i="9" s="1"/>
  <c r="H144" i="9"/>
  <c r="G144" i="9"/>
  <c r="F144" i="9"/>
  <c r="E144" i="9"/>
  <c r="D144" i="9"/>
  <c r="C144" i="9"/>
  <c r="BC144" i="9" s="1"/>
  <c r="A144" i="9"/>
  <c r="B144" i="9" s="1"/>
  <c r="AY143" i="9"/>
  <c r="AW143" i="9"/>
  <c r="BA143" i="9" s="1"/>
  <c r="AU143" i="9"/>
  <c r="AS143" i="9"/>
  <c r="AN143" i="9"/>
  <c r="Y143" i="9"/>
  <c r="X143" i="9"/>
  <c r="W143" i="9"/>
  <c r="V143" i="9"/>
  <c r="U143" i="9"/>
  <c r="T143" i="9"/>
  <c r="S143" i="9"/>
  <c r="R143" i="9"/>
  <c r="J143" i="9"/>
  <c r="I143" i="9"/>
  <c r="AJ143" i="9" s="1"/>
  <c r="H143" i="9"/>
  <c r="G143" i="9"/>
  <c r="F143" i="9"/>
  <c r="E143" i="9"/>
  <c r="D143" i="9"/>
  <c r="C143" i="9"/>
  <c r="BC143" i="9" s="1"/>
  <c r="A143" i="9"/>
  <c r="B143" i="9" s="1"/>
  <c r="AY142" i="9"/>
  <c r="AW142" i="9"/>
  <c r="BA142" i="9" s="1"/>
  <c r="AU142" i="9"/>
  <c r="AS142" i="9"/>
  <c r="AN142" i="9"/>
  <c r="Y142" i="9"/>
  <c r="X142" i="9"/>
  <c r="W142" i="9"/>
  <c r="V142" i="9"/>
  <c r="U142" i="9"/>
  <c r="T142" i="9"/>
  <c r="S142" i="9"/>
  <c r="R142" i="9"/>
  <c r="J142" i="9"/>
  <c r="I142" i="9"/>
  <c r="AJ142" i="9" s="1"/>
  <c r="H142" i="9"/>
  <c r="G142" i="9"/>
  <c r="F142" i="9"/>
  <c r="E142" i="9"/>
  <c r="D142" i="9"/>
  <c r="C142" i="9"/>
  <c r="BC142" i="9" s="1"/>
  <c r="A142" i="9"/>
  <c r="B142" i="9" s="1"/>
  <c r="AY141" i="9"/>
  <c r="AW141" i="9"/>
  <c r="BA141" i="9" s="1"/>
  <c r="AU141" i="9"/>
  <c r="AS141" i="9"/>
  <c r="AN141" i="9"/>
  <c r="AC141" i="9"/>
  <c r="AQ141" i="9" s="1"/>
  <c r="Y141" i="9"/>
  <c r="X141" i="9"/>
  <c r="W141" i="9"/>
  <c r="V141" i="9"/>
  <c r="U141" i="9"/>
  <c r="T141" i="9"/>
  <c r="S141" i="9"/>
  <c r="R141" i="9"/>
  <c r="J141" i="9"/>
  <c r="I141" i="9"/>
  <c r="AJ141" i="9" s="1"/>
  <c r="H141" i="9"/>
  <c r="G141" i="9"/>
  <c r="AH141" i="9" s="1"/>
  <c r="F141" i="9"/>
  <c r="E141" i="9"/>
  <c r="D141" i="9"/>
  <c r="C141" i="9"/>
  <c r="BC141" i="9" s="1"/>
  <c r="A141" i="9"/>
  <c r="B141" i="9" s="1"/>
  <c r="AY140" i="9"/>
  <c r="AW140" i="9"/>
  <c r="BA140" i="9" s="1"/>
  <c r="AU140" i="9"/>
  <c r="AS140" i="9"/>
  <c r="AN140" i="9"/>
  <c r="AC140" i="9"/>
  <c r="AQ140" i="9" s="1"/>
  <c r="Y140" i="9"/>
  <c r="X140" i="9"/>
  <c r="W140" i="9"/>
  <c r="V140" i="9"/>
  <c r="U140" i="9"/>
  <c r="T140" i="9"/>
  <c r="S140" i="9"/>
  <c r="R140" i="9"/>
  <c r="J140" i="9"/>
  <c r="I140" i="9"/>
  <c r="H140" i="9"/>
  <c r="AI140" i="9" s="1"/>
  <c r="G140" i="9"/>
  <c r="F140" i="9"/>
  <c r="E140" i="9"/>
  <c r="D140" i="9"/>
  <c r="C140" i="9"/>
  <c r="BC140" i="9" s="1"/>
  <c r="A140" i="9"/>
  <c r="B140" i="9" s="1"/>
  <c r="AY139" i="9"/>
  <c r="AW139" i="9"/>
  <c r="BA139" i="9" s="1"/>
  <c r="AU139" i="9"/>
  <c r="AS139" i="9"/>
  <c r="AN139" i="9"/>
  <c r="Y139" i="9"/>
  <c r="X139" i="9"/>
  <c r="W139" i="9"/>
  <c r="V139" i="9"/>
  <c r="U139" i="9"/>
  <c r="T139" i="9"/>
  <c r="S139" i="9"/>
  <c r="R139" i="9"/>
  <c r="J139" i="9"/>
  <c r="I139" i="9"/>
  <c r="AJ139" i="9" s="1"/>
  <c r="H139" i="9"/>
  <c r="G139" i="9"/>
  <c r="F139" i="9"/>
  <c r="E139" i="9"/>
  <c r="D139" i="9"/>
  <c r="C139" i="9"/>
  <c r="BC139" i="9" s="1"/>
  <c r="A139" i="9"/>
  <c r="B139" i="9" s="1"/>
  <c r="AY138" i="9"/>
  <c r="AW138" i="9"/>
  <c r="BA138" i="9" s="1"/>
  <c r="AU138" i="9"/>
  <c r="AS138" i="9"/>
  <c r="AN138" i="9"/>
  <c r="Y138" i="9"/>
  <c r="X138" i="9"/>
  <c r="W138" i="9"/>
  <c r="V138" i="9"/>
  <c r="U138" i="9"/>
  <c r="T138" i="9"/>
  <c r="S138" i="9"/>
  <c r="R138" i="9"/>
  <c r="J138" i="9"/>
  <c r="I138" i="9"/>
  <c r="AJ138" i="9" s="1"/>
  <c r="H138" i="9"/>
  <c r="G138" i="9"/>
  <c r="F138" i="9"/>
  <c r="E138" i="9"/>
  <c r="D138" i="9"/>
  <c r="AE138" i="9" s="1"/>
  <c r="C138" i="9"/>
  <c r="BC138" i="9" s="1"/>
  <c r="A138" i="9"/>
  <c r="B138" i="9" s="1"/>
  <c r="AY137" i="9"/>
  <c r="AW137" i="9"/>
  <c r="BA137" i="9" s="1"/>
  <c r="AU137" i="9"/>
  <c r="AS137" i="9"/>
  <c r="AN137" i="9"/>
  <c r="AC137" i="9"/>
  <c r="AQ137" i="9" s="1"/>
  <c r="Y137" i="9"/>
  <c r="X137" i="9"/>
  <c r="W137" i="9"/>
  <c r="V137" i="9"/>
  <c r="U137" i="9"/>
  <c r="T137" i="9"/>
  <c r="S137" i="9"/>
  <c r="R137" i="9"/>
  <c r="J137" i="9"/>
  <c r="I137" i="9"/>
  <c r="AJ137" i="9" s="1"/>
  <c r="H137" i="9"/>
  <c r="G137" i="9"/>
  <c r="AH137" i="9" s="1"/>
  <c r="F137" i="9"/>
  <c r="E137" i="9"/>
  <c r="D137" i="9"/>
  <c r="C137" i="9"/>
  <c r="BC137" i="9" s="1"/>
  <c r="A137" i="9"/>
  <c r="B137" i="9" s="1"/>
  <c r="AY136" i="9"/>
  <c r="AW136" i="9"/>
  <c r="BA136" i="9" s="1"/>
  <c r="AU136" i="9"/>
  <c r="AS136" i="9"/>
  <c r="AN136" i="9"/>
  <c r="AC136" i="9"/>
  <c r="AQ136" i="9" s="1"/>
  <c r="Y136" i="9"/>
  <c r="X136" i="9"/>
  <c r="W136" i="9"/>
  <c r="V136" i="9"/>
  <c r="U136" i="9"/>
  <c r="T136" i="9"/>
  <c r="S136" i="9"/>
  <c r="R136" i="9"/>
  <c r="J136" i="9"/>
  <c r="I136" i="9"/>
  <c r="AJ136" i="9" s="1"/>
  <c r="H136" i="9"/>
  <c r="G136" i="9"/>
  <c r="F136" i="9"/>
  <c r="E136" i="9"/>
  <c r="D136" i="9"/>
  <c r="C136" i="9"/>
  <c r="BC136" i="9" s="1"/>
  <c r="A136" i="9"/>
  <c r="B136" i="9" s="1"/>
  <c r="AY135" i="9"/>
  <c r="AW135" i="9"/>
  <c r="BA135" i="9" s="1"/>
  <c r="AU135" i="9"/>
  <c r="AS135" i="9"/>
  <c r="AN135" i="9"/>
  <c r="Y135" i="9"/>
  <c r="X135" i="9"/>
  <c r="W135" i="9"/>
  <c r="V135" i="9"/>
  <c r="U135" i="9"/>
  <c r="T135" i="9"/>
  <c r="S135" i="9"/>
  <c r="R135" i="9"/>
  <c r="J135" i="9"/>
  <c r="I135" i="9"/>
  <c r="AJ135" i="9" s="1"/>
  <c r="H135" i="9"/>
  <c r="G135" i="9"/>
  <c r="AH135" i="9" s="1"/>
  <c r="F135" i="9"/>
  <c r="E135" i="9"/>
  <c r="D135" i="9"/>
  <c r="C135" i="9"/>
  <c r="BC135" i="9" s="1"/>
  <c r="A135" i="9"/>
  <c r="B135" i="9" s="1"/>
  <c r="AY134" i="9"/>
  <c r="AW134" i="9"/>
  <c r="BA134" i="9" s="1"/>
  <c r="AU134" i="9"/>
  <c r="AS134" i="9"/>
  <c r="AN134" i="9"/>
  <c r="Y134" i="9"/>
  <c r="X134" i="9"/>
  <c r="W134" i="9"/>
  <c r="V134" i="9"/>
  <c r="U134" i="9"/>
  <c r="T134" i="9"/>
  <c r="S134" i="9"/>
  <c r="R134" i="9"/>
  <c r="J134" i="9"/>
  <c r="I134" i="9"/>
  <c r="AJ134" i="9" s="1"/>
  <c r="H134" i="9"/>
  <c r="G134" i="9"/>
  <c r="F134" i="9"/>
  <c r="E134" i="9"/>
  <c r="D134" i="9"/>
  <c r="C134" i="9"/>
  <c r="BC134" i="9" s="1"/>
  <c r="A134" i="9"/>
  <c r="B134" i="9" s="1"/>
  <c r="AY133" i="9"/>
  <c r="AW133" i="9"/>
  <c r="BA133" i="9" s="1"/>
  <c r="AU133" i="9"/>
  <c r="AS133" i="9"/>
  <c r="AN133" i="9"/>
  <c r="AC133" i="9"/>
  <c r="AQ133" i="9" s="1"/>
  <c r="Y133" i="9"/>
  <c r="X133" i="9"/>
  <c r="W133" i="9"/>
  <c r="V133" i="9"/>
  <c r="U133" i="9"/>
  <c r="T133" i="9"/>
  <c r="S133" i="9"/>
  <c r="R133" i="9"/>
  <c r="J133" i="9"/>
  <c r="I133" i="9"/>
  <c r="AJ133" i="9" s="1"/>
  <c r="H133" i="9"/>
  <c r="G133" i="9"/>
  <c r="AH133" i="9" s="1"/>
  <c r="F133" i="9"/>
  <c r="E133" i="9"/>
  <c r="D133" i="9"/>
  <c r="C133" i="9"/>
  <c r="BC133" i="9" s="1"/>
  <c r="A133" i="9"/>
  <c r="B133" i="9" s="1"/>
  <c r="AY132" i="9"/>
  <c r="AW132" i="9"/>
  <c r="BA132" i="9" s="1"/>
  <c r="AU132" i="9"/>
  <c r="AS132" i="9"/>
  <c r="AN132" i="9"/>
  <c r="AC132" i="9"/>
  <c r="AQ132" i="9" s="1"/>
  <c r="Y132" i="9"/>
  <c r="X132" i="9"/>
  <c r="W132" i="9"/>
  <c r="V132" i="9"/>
  <c r="U132" i="9"/>
  <c r="T132" i="9"/>
  <c r="S132" i="9"/>
  <c r="R132" i="9"/>
  <c r="J132" i="9"/>
  <c r="I132" i="9"/>
  <c r="AJ132" i="9" s="1"/>
  <c r="H132" i="9"/>
  <c r="G132" i="9"/>
  <c r="F132" i="9"/>
  <c r="E132" i="9"/>
  <c r="D132" i="9"/>
  <c r="C132" i="9"/>
  <c r="BC132" i="9" s="1"/>
  <c r="A132" i="9"/>
  <c r="B132" i="9" s="1"/>
  <c r="AY131" i="9"/>
  <c r="AW131" i="9"/>
  <c r="BA131" i="9" s="1"/>
  <c r="AU131" i="9"/>
  <c r="AS131" i="9"/>
  <c r="AN131" i="9"/>
  <c r="Y131" i="9"/>
  <c r="X131" i="9"/>
  <c r="W131" i="9"/>
  <c r="V131" i="9"/>
  <c r="U131" i="9"/>
  <c r="T131" i="9"/>
  <c r="S131" i="9"/>
  <c r="R131" i="9"/>
  <c r="J131" i="9"/>
  <c r="I131" i="9"/>
  <c r="H131" i="9"/>
  <c r="AI131" i="9" s="1"/>
  <c r="G131" i="9"/>
  <c r="AH131" i="9" s="1"/>
  <c r="F131" i="9"/>
  <c r="E131" i="9"/>
  <c r="D131" i="9"/>
  <c r="C131" i="9"/>
  <c r="BC131" i="9" s="1"/>
  <c r="A131" i="9"/>
  <c r="B131" i="9" s="1"/>
  <c r="AY130" i="9"/>
  <c r="AW130" i="9"/>
  <c r="BA130" i="9" s="1"/>
  <c r="AU130" i="9"/>
  <c r="AS130" i="9"/>
  <c r="AN130" i="9"/>
  <c r="Y130" i="9"/>
  <c r="X130" i="9"/>
  <c r="W130" i="9"/>
  <c r="V130" i="9"/>
  <c r="U130" i="9"/>
  <c r="T130" i="9"/>
  <c r="J132" i="13" s="1"/>
  <c r="S130" i="9"/>
  <c r="R130" i="9"/>
  <c r="J130" i="9"/>
  <c r="I130" i="9"/>
  <c r="AJ130" i="9" s="1"/>
  <c r="H130" i="9"/>
  <c r="G130" i="9"/>
  <c r="F130" i="9"/>
  <c r="E130" i="9"/>
  <c r="D130" i="9"/>
  <c r="C130" i="9"/>
  <c r="BC130" i="9" s="1"/>
  <c r="A130" i="9"/>
  <c r="B130" i="9" s="1"/>
  <c r="AY129" i="9"/>
  <c r="AW129" i="9"/>
  <c r="BA129" i="9" s="1"/>
  <c r="AU129" i="9"/>
  <c r="AS129" i="9"/>
  <c r="AN129" i="9"/>
  <c r="AC129" i="9"/>
  <c r="AQ129" i="9" s="1"/>
  <c r="Y129" i="9"/>
  <c r="X129" i="9"/>
  <c r="W129" i="9"/>
  <c r="V129" i="9"/>
  <c r="U129" i="9"/>
  <c r="T129" i="9"/>
  <c r="S129" i="9"/>
  <c r="R129" i="9"/>
  <c r="J129" i="9"/>
  <c r="I129" i="9"/>
  <c r="H129" i="9"/>
  <c r="G129" i="9"/>
  <c r="AH129" i="9" s="1"/>
  <c r="F129" i="9"/>
  <c r="E129" i="9"/>
  <c r="D129" i="9"/>
  <c r="C129" i="9"/>
  <c r="BC129" i="9" s="1"/>
  <c r="A129" i="9"/>
  <c r="B129" i="9" s="1"/>
  <c r="AY128" i="9"/>
  <c r="AW128" i="9"/>
  <c r="BA128" i="9" s="1"/>
  <c r="AU128" i="9"/>
  <c r="AS128" i="9"/>
  <c r="AN128" i="9"/>
  <c r="AC128" i="9"/>
  <c r="AQ128" i="9" s="1"/>
  <c r="Y128" i="9"/>
  <c r="X128" i="9"/>
  <c r="W128" i="9"/>
  <c r="V128" i="9"/>
  <c r="U128" i="9"/>
  <c r="T128" i="9"/>
  <c r="S128" i="9"/>
  <c r="R128" i="9"/>
  <c r="J128" i="9"/>
  <c r="I128" i="9"/>
  <c r="AJ128" i="9" s="1"/>
  <c r="H128" i="9"/>
  <c r="G128" i="9"/>
  <c r="AH128" i="9" s="1"/>
  <c r="F128" i="9"/>
  <c r="E128" i="9"/>
  <c r="D128" i="9"/>
  <c r="C128" i="9"/>
  <c r="BC128" i="9" s="1"/>
  <c r="A128" i="9"/>
  <c r="B128" i="9" s="1"/>
  <c r="AY127" i="9"/>
  <c r="AW127" i="9"/>
  <c r="BA127" i="9" s="1"/>
  <c r="AU127" i="9"/>
  <c r="AS127" i="9"/>
  <c r="AN127" i="9"/>
  <c r="Y127" i="9"/>
  <c r="X127" i="9"/>
  <c r="W127" i="9"/>
  <c r="V127" i="9"/>
  <c r="U127" i="9"/>
  <c r="T127" i="9"/>
  <c r="S127" i="9"/>
  <c r="R127" i="9"/>
  <c r="J127" i="9"/>
  <c r="I127" i="9"/>
  <c r="H127" i="9"/>
  <c r="AI127" i="9" s="1"/>
  <c r="G127" i="9"/>
  <c r="AH127" i="9" s="1"/>
  <c r="F127" i="9"/>
  <c r="E127" i="9"/>
  <c r="D127" i="9"/>
  <c r="AE127" i="9" s="1"/>
  <c r="C127" i="9"/>
  <c r="BC127" i="9" s="1"/>
  <c r="A127" i="9"/>
  <c r="B127" i="9" s="1"/>
  <c r="AY126" i="9"/>
  <c r="AW126" i="9"/>
  <c r="BA126" i="9" s="1"/>
  <c r="AU126" i="9"/>
  <c r="AS126" i="9"/>
  <c r="AN126" i="9"/>
  <c r="Y126" i="9"/>
  <c r="X126" i="9"/>
  <c r="W126" i="9"/>
  <c r="V126" i="9"/>
  <c r="U126" i="9"/>
  <c r="T126" i="9"/>
  <c r="J128" i="13" s="1"/>
  <c r="S126" i="9"/>
  <c r="R126" i="9"/>
  <c r="J126" i="9"/>
  <c r="I126" i="9"/>
  <c r="AJ126" i="9" s="1"/>
  <c r="H126" i="9"/>
  <c r="G126" i="9"/>
  <c r="F126" i="9"/>
  <c r="E126" i="9"/>
  <c r="D126" i="9"/>
  <c r="C126" i="9"/>
  <c r="BC126" i="9" s="1"/>
  <c r="A126" i="9"/>
  <c r="B126" i="9" s="1"/>
  <c r="AY125" i="9"/>
  <c r="AW125" i="9"/>
  <c r="BA125" i="9" s="1"/>
  <c r="AU125" i="9"/>
  <c r="AS125" i="9"/>
  <c r="AN125" i="9"/>
  <c r="AC125" i="9"/>
  <c r="AQ125" i="9" s="1"/>
  <c r="Y125" i="9"/>
  <c r="X125" i="9"/>
  <c r="W125" i="9"/>
  <c r="V125" i="9"/>
  <c r="U125" i="9"/>
  <c r="T125" i="9"/>
  <c r="S125" i="9"/>
  <c r="R125" i="9"/>
  <c r="J125" i="9"/>
  <c r="I125" i="9"/>
  <c r="AJ125" i="9" s="1"/>
  <c r="H125" i="9"/>
  <c r="G125" i="9"/>
  <c r="AH125" i="9" s="1"/>
  <c r="F125" i="9"/>
  <c r="E125" i="9"/>
  <c r="D125" i="9"/>
  <c r="C125" i="9"/>
  <c r="BC125" i="9" s="1"/>
  <c r="A125" i="9"/>
  <c r="B125" i="9" s="1"/>
  <c r="AY124" i="9"/>
  <c r="AW124" i="9"/>
  <c r="BA124" i="9" s="1"/>
  <c r="AU124" i="9"/>
  <c r="AS124" i="9"/>
  <c r="AN124" i="9"/>
  <c r="AC124" i="9"/>
  <c r="AQ124" i="9" s="1"/>
  <c r="Y124" i="9"/>
  <c r="X124" i="9"/>
  <c r="W124" i="9"/>
  <c r="V124" i="9"/>
  <c r="U124" i="9"/>
  <c r="T124" i="9"/>
  <c r="S124" i="9"/>
  <c r="R124" i="9"/>
  <c r="J124" i="9"/>
  <c r="I124" i="9"/>
  <c r="AJ124" i="9" s="1"/>
  <c r="H124" i="9"/>
  <c r="G124" i="9"/>
  <c r="F124" i="9"/>
  <c r="E124" i="9"/>
  <c r="D124" i="9"/>
  <c r="C124" i="9"/>
  <c r="BC124" i="9" s="1"/>
  <c r="A124" i="9"/>
  <c r="B124" i="9" s="1"/>
  <c r="AY123" i="9"/>
  <c r="AW123" i="9"/>
  <c r="BA123" i="9" s="1"/>
  <c r="AU123" i="9"/>
  <c r="AS123" i="9"/>
  <c r="AN123" i="9"/>
  <c r="Y123" i="9"/>
  <c r="X123" i="9"/>
  <c r="W123" i="9"/>
  <c r="V123" i="9"/>
  <c r="U123" i="9"/>
  <c r="T123" i="9"/>
  <c r="J125" i="13" s="1"/>
  <c r="S123" i="9"/>
  <c r="R123" i="9"/>
  <c r="J123" i="9"/>
  <c r="I123" i="9"/>
  <c r="AJ123" i="9" s="1"/>
  <c r="H123" i="9"/>
  <c r="G123" i="9"/>
  <c r="AH123" i="9" s="1"/>
  <c r="F123" i="9"/>
  <c r="E123" i="9"/>
  <c r="D123" i="9"/>
  <c r="C123" i="9"/>
  <c r="BC123" i="9" s="1"/>
  <c r="A123" i="9"/>
  <c r="B123" i="9" s="1"/>
  <c r="AY122" i="9"/>
  <c r="AW122" i="9"/>
  <c r="BA122" i="9" s="1"/>
  <c r="AU122" i="9"/>
  <c r="AS122" i="9"/>
  <c r="AN122" i="9"/>
  <c r="Y122" i="9"/>
  <c r="X122" i="9"/>
  <c r="W122" i="9"/>
  <c r="V122" i="9"/>
  <c r="U122" i="9"/>
  <c r="T122" i="9"/>
  <c r="S122" i="9"/>
  <c r="R122" i="9"/>
  <c r="J122" i="9"/>
  <c r="I122" i="9"/>
  <c r="AJ122" i="9" s="1"/>
  <c r="H122" i="9"/>
  <c r="G122" i="9"/>
  <c r="AH122" i="9" s="1"/>
  <c r="F122" i="9"/>
  <c r="E122" i="9"/>
  <c r="D122" i="9"/>
  <c r="C122" i="9"/>
  <c r="BC122" i="9" s="1"/>
  <c r="A122" i="9"/>
  <c r="B122" i="9" s="1"/>
  <c r="AY121" i="9"/>
  <c r="AW121" i="9"/>
  <c r="BA121" i="9" s="1"/>
  <c r="AU121" i="9"/>
  <c r="AS121" i="9"/>
  <c r="AN121" i="9"/>
  <c r="AC121" i="9"/>
  <c r="AQ121" i="9" s="1"/>
  <c r="Y121" i="9"/>
  <c r="X121" i="9"/>
  <c r="W121" i="9"/>
  <c r="V121" i="9"/>
  <c r="U121" i="9"/>
  <c r="T121" i="9"/>
  <c r="S121" i="9"/>
  <c r="R121" i="9"/>
  <c r="J121" i="9"/>
  <c r="I121" i="9"/>
  <c r="AJ121" i="9" s="1"/>
  <c r="H121" i="9"/>
  <c r="G121" i="9"/>
  <c r="AH121" i="9" s="1"/>
  <c r="F121" i="9"/>
  <c r="E121" i="9"/>
  <c r="D121" i="9"/>
  <c r="AE121" i="9" s="1"/>
  <c r="C121" i="9"/>
  <c r="BC121" i="9" s="1"/>
  <c r="A121" i="9"/>
  <c r="B121" i="9" s="1"/>
  <c r="AY120" i="9"/>
  <c r="AW120" i="9"/>
  <c r="BA120" i="9" s="1"/>
  <c r="AU120" i="9"/>
  <c r="AS120" i="9"/>
  <c r="AN120" i="9"/>
  <c r="AC120" i="9"/>
  <c r="AQ120" i="9" s="1"/>
  <c r="Y120" i="9"/>
  <c r="X120" i="9"/>
  <c r="W120" i="9"/>
  <c r="V120" i="9"/>
  <c r="U120" i="9"/>
  <c r="T120" i="9"/>
  <c r="S120" i="9"/>
  <c r="R120" i="9"/>
  <c r="J120" i="9"/>
  <c r="I120" i="9"/>
  <c r="H120" i="9"/>
  <c r="G120" i="9"/>
  <c r="AH120" i="9" s="1"/>
  <c r="F120" i="9"/>
  <c r="E120" i="9"/>
  <c r="D120" i="9"/>
  <c r="C120" i="9"/>
  <c r="BC120" i="9" s="1"/>
  <c r="A120" i="9"/>
  <c r="B120" i="9" s="1"/>
  <c r="AY119" i="9"/>
  <c r="AW119" i="9"/>
  <c r="BA119" i="9" s="1"/>
  <c r="AU119" i="9"/>
  <c r="AS119" i="9"/>
  <c r="AN119" i="9"/>
  <c r="AC119" i="9"/>
  <c r="AQ119" i="9" s="1"/>
  <c r="Y119" i="9"/>
  <c r="X119" i="9"/>
  <c r="W119" i="9"/>
  <c r="V119" i="9"/>
  <c r="U119" i="9"/>
  <c r="T119" i="9"/>
  <c r="S119" i="9"/>
  <c r="R119" i="9"/>
  <c r="J119" i="9"/>
  <c r="I119" i="9"/>
  <c r="AJ119" i="9" s="1"/>
  <c r="H119" i="9"/>
  <c r="G119" i="9"/>
  <c r="AH119" i="9" s="1"/>
  <c r="F119" i="9"/>
  <c r="E119" i="9"/>
  <c r="D119" i="9"/>
  <c r="C119" i="9"/>
  <c r="BC119" i="9" s="1"/>
  <c r="A119" i="9"/>
  <c r="B119" i="9" s="1"/>
  <c r="AY118" i="9"/>
  <c r="AW118" i="9"/>
  <c r="BA118" i="9" s="1"/>
  <c r="AU118" i="9"/>
  <c r="AS118" i="9"/>
  <c r="AN118" i="9"/>
  <c r="Y118" i="9"/>
  <c r="X118" i="9"/>
  <c r="W118" i="9"/>
  <c r="V118" i="9"/>
  <c r="U118" i="9"/>
  <c r="T118" i="9"/>
  <c r="J120" i="13" s="1"/>
  <c r="S118" i="9"/>
  <c r="R118" i="9"/>
  <c r="J118" i="9"/>
  <c r="I118" i="9"/>
  <c r="AJ118" i="9" s="1"/>
  <c r="H118" i="9"/>
  <c r="AI118" i="9" s="1"/>
  <c r="G118" i="9"/>
  <c r="AH118" i="9" s="1"/>
  <c r="F118" i="9"/>
  <c r="E118" i="9"/>
  <c r="D118" i="9"/>
  <c r="C118" i="9"/>
  <c r="BC118" i="9" s="1"/>
  <c r="A118" i="9"/>
  <c r="B118" i="9" s="1"/>
  <c r="AY117" i="9"/>
  <c r="AW117" i="9"/>
  <c r="BA117" i="9" s="1"/>
  <c r="AU117" i="9"/>
  <c r="AS117" i="9"/>
  <c r="AN117" i="9"/>
  <c r="Y117" i="9"/>
  <c r="X117" i="9"/>
  <c r="W117" i="9"/>
  <c r="V117" i="9"/>
  <c r="U117" i="9"/>
  <c r="T117" i="9"/>
  <c r="S117" i="9"/>
  <c r="R117" i="9"/>
  <c r="J117" i="9"/>
  <c r="I117" i="9"/>
  <c r="AJ117" i="9" s="1"/>
  <c r="H117" i="9"/>
  <c r="G117" i="9"/>
  <c r="AH117" i="9" s="1"/>
  <c r="F117" i="9"/>
  <c r="E117" i="9"/>
  <c r="D117" i="9"/>
  <c r="AE117" i="9" s="1"/>
  <c r="C117" i="9"/>
  <c r="BC117" i="9" s="1"/>
  <c r="A117" i="9"/>
  <c r="B117" i="9" s="1"/>
  <c r="AY116" i="9"/>
  <c r="AW116" i="9"/>
  <c r="BA116" i="9" s="1"/>
  <c r="AU116" i="9"/>
  <c r="AS116" i="9"/>
  <c r="AN116" i="9"/>
  <c r="AC116" i="9"/>
  <c r="AQ116" i="9" s="1"/>
  <c r="Y116" i="9"/>
  <c r="X116" i="9"/>
  <c r="W116" i="9"/>
  <c r="V116" i="9"/>
  <c r="U116" i="9"/>
  <c r="T116" i="9"/>
  <c r="S116" i="9"/>
  <c r="R116" i="9"/>
  <c r="J116" i="9"/>
  <c r="I116" i="9"/>
  <c r="H116" i="9"/>
  <c r="G116" i="9"/>
  <c r="F116" i="9"/>
  <c r="E116" i="9"/>
  <c r="D116" i="9"/>
  <c r="C116" i="9"/>
  <c r="BC116" i="9" s="1"/>
  <c r="A116" i="9"/>
  <c r="B116" i="9" s="1"/>
  <c r="AY115" i="9"/>
  <c r="AW115" i="9"/>
  <c r="BA115" i="9" s="1"/>
  <c r="AU115" i="9"/>
  <c r="AS115" i="9"/>
  <c r="AN115" i="9"/>
  <c r="AC115" i="9"/>
  <c r="AQ115" i="9" s="1"/>
  <c r="Y115" i="9"/>
  <c r="X115" i="9"/>
  <c r="W115" i="9"/>
  <c r="V115" i="9"/>
  <c r="U115" i="9"/>
  <c r="T115" i="9"/>
  <c r="S115" i="9"/>
  <c r="R115" i="9"/>
  <c r="J115" i="9"/>
  <c r="I115" i="9"/>
  <c r="AJ115" i="9" s="1"/>
  <c r="H115" i="9"/>
  <c r="G115" i="9"/>
  <c r="AH115" i="9" s="1"/>
  <c r="F115" i="9"/>
  <c r="E115" i="9"/>
  <c r="D115" i="9"/>
  <c r="C115" i="9"/>
  <c r="BC115" i="9" s="1"/>
  <c r="A115" i="9"/>
  <c r="B115" i="9" s="1"/>
  <c r="AY114" i="9"/>
  <c r="AW114" i="9"/>
  <c r="BA114" i="9" s="1"/>
  <c r="AU114" i="9"/>
  <c r="AS114" i="9"/>
  <c r="AN114" i="9"/>
  <c r="AC114" i="9"/>
  <c r="AQ114" i="9" s="1"/>
  <c r="Y114" i="9"/>
  <c r="X114" i="9"/>
  <c r="W114" i="9"/>
  <c r="V114" i="9"/>
  <c r="U114" i="9"/>
  <c r="T114" i="9"/>
  <c r="S114" i="9"/>
  <c r="R114" i="9"/>
  <c r="J114" i="9"/>
  <c r="I114" i="9"/>
  <c r="H114" i="9"/>
  <c r="G114" i="9"/>
  <c r="F114" i="9"/>
  <c r="E114" i="9"/>
  <c r="D114" i="9"/>
  <c r="C114" i="9"/>
  <c r="BC114" i="9" s="1"/>
  <c r="A114" i="9"/>
  <c r="B114" i="9" s="1"/>
  <c r="AY113" i="9"/>
  <c r="AW113" i="9"/>
  <c r="BA113" i="9" s="1"/>
  <c r="AU113" i="9"/>
  <c r="AS113" i="9"/>
  <c r="AN113" i="9"/>
  <c r="Y113" i="9"/>
  <c r="X113" i="9"/>
  <c r="W113" i="9"/>
  <c r="V113" i="9"/>
  <c r="U113" i="9"/>
  <c r="T113" i="9"/>
  <c r="J115" i="13" s="1"/>
  <c r="S113" i="9"/>
  <c r="J113" i="9"/>
  <c r="I113" i="9"/>
  <c r="H113" i="9"/>
  <c r="G113" i="9"/>
  <c r="F113" i="9"/>
  <c r="E113" i="9"/>
  <c r="D113" i="9"/>
  <c r="C113" i="9"/>
  <c r="A113" i="9"/>
  <c r="B113" i="9" s="1"/>
  <c r="AY112" i="9"/>
  <c r="AW112" i="9"/>
  <c r="BA112" i="9" s="1"/>
  <c r="AU112" i="9"/>
  <c r="AS112" i="9"/>
  <c r="AN112" i="9"/>
  <c r="AC112" i="9"/>
  <c r="AQ112" i="9" s="1"/>
  <c r="Y112" i="9"/>
  <c r="X112" i="9"/>
  <c r="W112" i="9"/>
  <c r="V112" i="9"/>
  <c r="U112" i="9"/>
  <c r="T112" i="9"/>
  <c r="S112" i="9"/>
  <c r="R112" i="9"/>
  <c r="J112" i="9"/>
  <c r="I112" i="9"/>
  <c r="AJ112" i="9" s="1"/>
  <c r="H112" i="9"/>
  <c r="G112" i="9"/>
  <c r="AH112" i="9" s="1"/>
  <c r="F112" i="9"/>
  <c r="E112" i="9"/>
  <c r="D112" i="9"/>
  <c r="C112" i="9"/>
  <c r="BC112" i="9" s="1"/>
  <c r="A112" i="9"/>
  <c r="B112" i="9" s="1"/>
  <c r="AY111" i="9"/>
  <c r="AW111" i="9"/>
  <c r="BA111" i="9" s="1"/>
  <c r="AU111" i="9"/>
  <c r="AS111" i="9"/>
  <c r="AN111" i="9"/>
  <c r="Y111" i="9"/>
  <c r="X111" i="9"/>
  <c r="W111" i="9"/>
  <c r="V111" i="9"/>
  <c r="U111" i="9"/>
  <c r="T111" i="9"/>
  <c r="S111" i="9"/>
  <c r="R111" i="9"/>
  <c r="J111" i="9"/>
  <c r="I111" i="9"/>
  <c r="AJ111" i="9" s="1"/>
  <c r="H111" i="9"/>
  <c r="G111" i="9"/>
  <c r="F111" i="9"/>
  <c r="E111" i="9"/>
  <c r="D111" i="9"/>
  <c r="C111" i="9"/>
  <c r="BC111" i="9" s="1"/>
  <c r="A111" i="9"/>
  <c r="B111" i="9" s="1"/>
  <c r="AY110" i="9"/>
  <c r="AW110" i="9"/>
  <c r="BA110" i="9" s="1"/>
  <c r="AU110" i="9"/>
  <c r="AS110" i="9"/>
  <c r="AN110" i="9"/>
  <c r="Y110" i="9"/>
  <c r="X110" i="9"/>
  <c r="W110" i="9"/>
  <c r="V110" i="9"/>
  <c r="U110" i="9"/>
  <c r="T110" i="9"/>
  <c r="S110" i="9"/>
  <c r="R110" i="9"/>
  <c r="J110" i="9"/>
  <c r="I110" i="9"/>
  <c r="AJ110" i="9" s="1"/>
  <c r="H110" i="9"/>
  <c r="G110" i="9"/>
  <c r="AH110" i="9" s="1"/>
  <c r="F110" i="9"/>
  <c r="E110" i="9"/>
  <c r="D110" i="9"/>
  <c r="AE110" i="9" s="1"/>
  <c r="C110" i="9"/>
  <c r="BC110" i="9" s="1"/>
  <c r="A110" i="9"/>
  <c r="B110" i="9" s="1"/>
  <c r="AY109" i="9"/>
  <c r="AW109" i="9"/>
  <c r="BA109" i="9" s="1"/>
  <c r="AU109" i="9"/>
  <c r="AS109" i="9"/>
  <c r="AN109" i="9"/>
  <c r="Y109" i="9"/>
  <c r="X109" i="9"/>
  <c r="W109" i="9"/>
  <c r="V109" i="9"/>
  <c r="U109" i="9"/>
  <c r="T109" i="9"/>
  <c r="S109" i="9"/>
  <c r="J109" i="9"/>
  <c r="I109" i="9"/>
  <c r="H109" i="9"/>
  <c r="G109" i="9"/>
  <c r="F109" i="9"/>
  <c r="E109" i="9"/>
  <c r="D109" i="9"/>
  <c r="C109" i="9"/>
  <c r="A109" i="9"/>
  <c r="B109" i="9" s="1"/>
  <c r="AY108" i="9"/>
  <c r="AW108" i="9"/>
  <c r="BA108" i="9" s="1"/>
  <c r="AU108" i="9"/>
  <c r="AS108" i="9"/>
  <c r="AN108" i="9"/>
  <c r="AC108" i="9"/>
  <c r="AQ108" i="9" s="1"/>
  <c r="Y108" i="9"/>
  <c r="X108" i="9"/>
  <c r="W108" i="9"/>
  <c r="V108" i="9"/>
  <c r="U108" i="9"/>
  <c r="T108" i="9"/>
  <c r="S108" i="9"/>
  <c r="R108" i="9"/>
  <c r="J108" i="9"/>
  <c r="I108" i="9"/>
  <c r="AJ108" i="9" s="1"/>
  <c r="H108" i="9"/>
  <c r="G108" i="9"/>
  <c r="F108" i="9"/>
  <c r="E108" i="9"/>
  <c r="D108" i="9"/>
  <c r="C108" i="9"/>
  <c r="BC108" i="9" s="1"/>
  <c r="A108" i="9"/>
  <c r="B108" i="9" s="1"/>
  <c r="AY107" i="9"/>
  <c r="AW107" i="9"/>
  <c r="BA107" i="9" s="1"/>
  <c r="AU107" i="9"/>
  <c r="AS107" i="9"/>
  <c r="AN107" i="9"/>
  <c r="AC107" i="9"/>
  <c r="AQ107" i="9" s="1"/>
  <c r="Y107" i="9"/>
  <c r="X107" i="9"/>
  <c r="W107" i="9"/>
  <c r="V107" i="9"/>
  <c r="U107" i="9"/>
  <c r="T107" i="9"/>
  <c r="S107" i="9"/>
  <c r="R107" i="9"/>
  <c r="J107" i="9"/>
  <c r="I107" i="9"/>
  <c r="AJ107" i="9" s="1"/>
  <c r="H107" i="9"/>
  <c r="G107" i="9"/>
  <c r="AH107" i="9" s="1"/>
  <c r="F107" i="9"/>
  <c r="E107" i="9"/>
  <c r="D107" i="9"/>
  <c r="C107" i="9"/>
  <c r="BC107" i="9" s="1"/>
  <c r="A107" i="9"/>
  <c r="B107" i="9" s="1"/>
  <c r="AY106" i="9"/>
  <c r="AW106" i="9"/>
  <c r="BA106" i="9" s="1"/>
  <c r="AU106" i="9"/>
  <c r="AS106" i="9"/>
  <c r="AN106" i="9"/>
  <c r="Y106" i="9"/>
  <c r="X106" i="9"/>
  <c r="W106" i="9"/>
  <c r="V106" i="9"/>
  <c r="U106" i="9"/>
  <c r="T106" i="9"/>
  <c r="S106" i="9"/>
  <c r="R106" i="9"/>
  <c r="J106" i="9"/>
  <c r="I106" i="9"/>
  <c r="AJ106" i="9" s="1"/>
  <c r="H106" i="9"/>
  <c r="G106" i="9"/>
  <c r="AH106" i="9" s="1"/>
  <c r="F106" i="9"/>
  <c r="E106" i="9"/>
  <c r="D106" i="9"/>
  <c r="C106" i="9"/>
  <c r="BC106" i="9" s="1"/>
  <c r="A106" i="9"/>
  <c r="B106" i="9" s="1"/>
  <c r="AY105" i="9"/>
  <c r="AW105" i="9"/>
  <c r="BA105" i="9" s="1"/>
  <c r="AU105" i="9"/>
  <c r="AS105" i="9"/>
  <c r="AN105" i="9"/>
  <c r="Y105" i="9"/>
  <c r="X105" i="9"/>
  <c r="W105" i="9"/>
  <c r="V105" i="9"/>
  <c r="U105" i="9"/>
  <c r="T105" i="9"/>
  <c r="S105" i="9"/>
  <c r="J105" i="9"/>
  <c r="I105" i="9"/>
  <c r="H105" i="9"/>
  <c r="G105" i="9"/>
  <c r="F105" i="9"/>
  <c r="E105" i="9"/>
  <c r="D105" i="9"/>
  <c r="C105" i="9"/>
  <c r="A105" i="9"/>
  <c r="B105" i="9" s="1"/>
  <c r="AY104" i="9"/>
  <c r="AW104" i="9"/>
  <c r="BA104" i="9" s="1"/>
  <c r="AU104" i="9"/>
  <c r="AS104" i="9"/>
  <c r="AN104" i="9"/>
  <c r="AC104" i="9"/>
  <c r="AQ104" i="9" s="1"/>
  <c r="Y104" i="9"/>
  <c r="X104" i="9"/>
  <c r="W104" i="9"/>
  <c r="V104" i="9"/>
  <c r="U104" i="9"/>
  <c r="T104" i="9"/>
  <c r="S104" i="9"/>
  <c r="R104" i="9"/>
  <c r="J104" i="9"/>
  <c r="I104" i="9"/>
  <c r="AJ104" i="9" s="1"/>
  <c r="H104" i="9"/>
  <c r="AI104" i="9" s="1"/>
  <c r="G104" i="9"/>
  <c r="AH104" i="9" s="1"/>
  <c r="F104" i="9"/>
  <c r="E104" i="9"/>
  <c r="D104" i="9"/>
  <c r="C104" i="9"/>
  <c r="BC104" i="9" s="1"/>
  <c r="A104" i="9"/>
  <c r="B104" i="9" s="1"/>
  <c r="AY103" i="9"/>
  <c r="AW103" i="9"/>
  <c r="BA103" i="9" s="1"/>
  <c r="AU103" i="9"/>
  <c r="AS103" i="9"/>
  <c r="AN103" i="9"/>
  <c r="Y103" i="9"/>
  <c r="X103" i="9"/>
  <c r="W103" i="9"/>
  <c r="V103" i="9"/>
  <c r="U103" i="9"/>
  <c r="T103" i="9"/>
  <c r="S103" i="9"/>
  <c r="R103" i="9"/>
  <c r="J103" i="9"/>
  <c r="I103" i="9"/>
  <c r="AJ103" i="9" s="1"/>
  <c r="H103" i="9"/>
  <c r="AI103" i="9" s="1"/>
  <c r="G103" i="9"/>
  <c r="AH103" i="9" s="1"/>
  <c r="F103" i="9"/>
  <c r="E103" i="9"/>
  <c r="D103" i="9"/>
  <c r="C103" i="9"/>
  <c r="BC103" i="9" s="1"/>
  <c r="A103" i="9"/>
  <c r="B103" i="9" s="1"/>
  <c r="AY102" i="9"/>
  <c r="AW102" i="9"/>
  <c r="BA102" i="9" s="1"/>
  <c r="AU102" i="9"/>
  <c r="AS102" i="9"/>
  <c r="AN102" i="9"/>
  <c r="Y102" i="9"/>
  <c r="X102" i="9"/>
  <c r="W102" i="9"/>
  <c r="V102" i="9"/>
  <c r="U102" i="9"/>
  <c r="T102" i="9"/>
  <c r="S102" i="9"/>
  <c r="R102" i="9"/>
  <c r="J102" i="9"/>
  <c r="I102" i="9"/>
  <c r="AJ102" i="9" s="1"/>
  <c r="H102" i="9"/>
  <c r="AI102" i="9" s="1"/>
  <c r="G102" i="9"/>
  <c r="AH102" i="9" s="1"/>
  <c r="F102" i="9"/>
  <c r="E102" i="9"/>
  <c r="D102" i="9"/>
  <c r="C102" i="9"/>
  <c r="BC102" i="9" s="1"/>
  <c r="A102" i="9"/>
  <c r="B102" i="9" s="1"/>
  <c r="AY101" i="9"/>
  <c r="AW101" i="9"/>
  <c r="BA101" i="9" s="1"/>
  <c r="AU101" i="9"/>
  <c r="AS101" i="9"/>
  <c r="AN101" i="9"/>
  <c r="Y101" i="9"/>
  <c r="X101" i="9"/>
  <c r="W101" i="9"/>
  <c r="V101" i="9"/>
  <c r="U101" i="9"/>
  <c r="T101" i="9"/>
  <c r="S101" i="9"/>
  <c r="J101" i="9"/>
  <c r="I101" i="9"/>
  <c r="H101" i="9"/>
  <c r="G101" i="9"/>
  <c r="F101" i="9"/>
  <c r="E101" i="9"/>
  <c r="D101" i="9"/>
  <c r="C101" i="9"/>
  <c r="A101" i="9"/>
  <c r="B101" i="9" s="1"/>
  <c r="AY100" i="9"/>
  <c r="AW100" i="9"/>
  <c r="BA100" i="9" s="1"/>
  <c r="AU100" i="9"/>
  <c r="AS100" i="9"/>
  <c r="AN100" i="9"/>
  <c r="AC100" i="9"/>
  <c r="AQ100" i="9" s="1"/>
  <c r="Y100" i="9"/>
  <c r="X100" i="9"/>
  <c r="W100" i="9"/>
  <c r="V100" i="9"/>
  <c r="U100" i="9"/>
  <c r="T100" i="9"/>
  <c r="S100" i="9"/>
  <c r="R100" i="9"/>
  <c r="J100" i="9"/>
  <c r="I100" i="9"/>
  <c r="AJ100" i="9" s="1"/>
  <c r="H100" i="9"/>
  <c r="G100" i="9"/>
  <c r="AH100" i="9" s="1"/>
  <c r="F100" i="9"/>
  <c r="E100" i="9"/>
  <c r="D100" i="9"/>
  <c r="C100" i="9"/>
  <c r="BC100" i="9" s="1"/>
  <c r="A100" i="9"/>
  <c r="B100" i="9" s="1"/>
  <c r="AY99" i="9"/>
  <c r="AW99" i="9"/>
  <c r="BA99" i="9" s="1"/>
  <c r="AU99" i="9"/>
  <c r="AS99" i="9"/>
  <c r="AN99" i="9"/>
  <c r="AC99" i="9"/>
  <c r="AQ99" i="9" s="1"/>
  <c r="Y99" i="9"/>
  <c r="X99" i="9"/>
  <c r="W99" i="9"/>
  <c r="V99" i="9"/>
  <c r="U99" i="9"/>
  <c r="T99" i="9"/>
  <c r="J101" i="13" s="1"/>
  <c r="S99" i="9"/>
  <c r="R99" i="9"/>
  <c r="J99" i="9"/>
  <c r="I99" i="9"/>
  <c r="AJ99" i="9" s="1"/>
  <c r="H99" i="9"/>
  <c r="G99" i="9"/>
  <c r="F99" i="9"/>
  <c r="E99" i="9"/>
  <c r="D99" i="9"/>
  <c r="C99" i="9"/>
  <c r="BC99" i="9" s="1"/>
  <c r="A99" i="9"/>
  <c r="B99" i="9" s="1"/>
  <c r="AY98" i="9"/>
  <c r="AW98" i="9"/>
  <c r="BA98" i="9" s="1"/>
  <c r="AU98" i="9"/>
  <c r="AS98" i="9"/>
  <c r="AN98" i="9"/>
  <c r="Y98" i="9"/>
  <c r="X98" i="9"/>
  <c r="W98" i="9"/>
  <c r="V98" i="9"/>
  <c r="U98" i="9"/>
  <c r="T98" i="9"/>
  <c r="S98" i="9"/>
  <c r="R98" i="9"/>
  <c r="J98" i="9"/>
  <c r="I98" i="9"/>
  <c r="H98" i="9"/>
  <c r="AI98" i="9" s="1"/>
  <c r="G98" i="9"/>
  <c r="AH98" i="9" s="1"/>
  <c r="F98" i="9"/>
  <c r="E98" i="9"/>
  <c r="D98" i="9"/>
  <c r="C98" i="9"/>
  <c r="BC98" i="9" s="1"/>
  <c r="A98" i="9"/>
  <c r="B98" i="9" s="1"/>
  <c r="AY97" i="9"/>
  <c r="AW97" i="9"/>
  <c r="BA97" i="9" s="1"/>
  <c r="AU97" i="9"/>
  <c r="AS97" i="9"/>
  <c r="AN97" i="9"/>
  <c r="Y97" i="9"/>
  <c r="X97" i="9"/>
  <c r="W97" i="9"/>
  <c r="V97" i="9"/>
  <c r="U97" i="9"/>
  <c r="T97" i="9"/>
  <c r="S97" i="9"/>
  <c r="J97" i="9"/>
  <c r="I97" i="9"/>
  <c r="H97" i="9"/>
  <c r="G97" i="9"/>
  <c r="F97" i="9"/>
  <c r="E97" i="9"/>
  <c r="D97" i="9"/>
  <c r="C97" i="9"/>
  <c r="A97" i="9"/>
  <c r="B97" i="9" s="1"/>
  <c r="AY96" i="9"/>
  <c r="AW96" i="9"/>
  <c r="BA96" i="9" s="1"/>
  <c r="AU96" i="9"/>
  <c r="AS96" i="9"/>
  <c r="AN96" i="9"/>
  <c r="AC96" i="9"/>
  <c r="AQ96" i="9" s="1"/>
  <c r="Y96" i="9"/>
  <c r="X96" i="9"/>
  <c r="W96" i="9"/>
  <c r="V96" i="9"/>
  <c r="U96" i="9"/>
  <c r="T96" i="9"/>
  <c r="S96" i="9"/>
  <c r="R96" i="9"/>
  <c r="J96" i="9"/>
  <c r="I96" i="9"/>
  <c r="AJ96" i="9" s="1"/>
  <c r="H96" i="9"/>
  <c r="G96" i="9"/>
  <c r="AH96" i="9" s="1"/>
  <c r="F96" i="9"/>
  <c r="E96" i="9"/>
  <c r="D96" i="9"/>
  <c r="C96" i="9"/>
  <c r="BC96" i="9" s="1"/>
  <c r="A96" i="9"/>
  <c r="B96" i="9" s="1"/>
  <c r="AY95" i="9"/>
  <c r="AW95" i="9"/>
  <c r="BA95" i="9" s="1"/>
  <c r="AU95" i="9"/>
  <c r="AS95" i="9"/>
  <c r="AN95" i="9"/>
  <c r="Y95" i="9"/>
  <c r="X95" i="9"/>
  <c r="W95" i="9"/>
  <c r="V95" i="9"/>
  <c r="U95" i="9"/>
  <c r="T95" i="9"/>
  <c r="S95" i="9"/>
  <c r="R95" i="9"/>
  <c r="J95" i="9"/>
  <c r="I95" i="9"/>
  <c r="AJ95" i="9" s="1"/>
  <c r="H95" i="9"/>
  <c r="G95" i="9"/>
  <c r="F95" i="9"/>
  <c r="E95" i="9"/>
  <c r="D95" i="9"/>
  <c r="C95" i="9"/>
  <c r="BC95" i="9" s="1"/>
  <c r="A95" i="9"/>
  <c r="B95" i="9" s="1"/>
  <c r="AY94" i="9"/>
  <c r="AW94" i="9"/>
  <c r="BA94" i="9" s="1"/>
  <c r="AU94" i="9"/>
  <c r="AS94" i="9"/>
  <c r="AN94" i="9"/>
  <c r="Y94" i="9"/>
  <c r="X94" i="9"/>
  <c r="W94" i="9"/>
  <c r="V94" i="9"/>
  <c r="U94" i="9"/>
  <c r="T94" i="9"/>
  <c r="S94" i="9"/>
  <c r="R94" i="9"/>
  <c r="J94" i="9"/>
  <c r="I94" i="9"/>
  <c r="AJ94" i="9" s="1"/>
  <c r="H94" i="9"/>
  <c r="G94" i="9"/>
  <c r="AH94" i="9" s="1"/>
  <c r="F94" i="9"/>
  <c r="E94" i="9"/>
  <c r="D94" i="9"/>
  <c r="C94" i="9"/>
  <c r="BC94" i="9" s="1"/>
  <c r="A94" i="9"/>
  <c r="B94" i="9" s="1"/>
  <c r="AY93" i="9"/>
  <c r="AW93" i="9"/>
  <c r="BA93" i="9" s="1"/>
  <c r="AU93" i="9"/>
  <c r="AS93" i="9"/>
  <c r="AN93" i="9"/>
  <c r="Y93" i="9"/>
  <c r="X93" i="9"/>
  <c r="W93" i="9"/>
  <c r="V93" i="9"/>
  <c r="U93" i="9"/>
  <c r="T93" i="9"/>
  <c r="S93" i="9"/>
  <c r="J93" i="9"/>
  <c r="I93" i="9"/>
  <c r="H93" i="9"/>
  <c r="G93" i="9"/>
  <c r="F93" i="9"/>
  <c r="E93" i="9"/>
  <c r="D93" i="9"/>
  <c r="C93" i="9"/>
  <c r="A93" i="9"/>
  <c r="B93" i="9" s="1"/>
  <c r="AY92" i="9"/>
  <c r="AW92" i="9"/>
  <c r="BA92" i="9" s="1"/>
  <c r="AU92" i="9"/>
  <c r="AS92" i="9"/>
  <c r="AN92" i="9"/>
  <c r="AC92" i="9"/>
  <c r="AQ92" i="9" s="1"/>
  <c r="Y92" i="9"/>
  <c r="X92" i="9"/>
  <c r="W92" i="9"/>
  <c r="V92" i="9"/>
  <c r="U92" i="9"/>
  <c r="T92" i="9"/>
  <c r="S92" i="9"/>
  <c r="R92" i="9"/>
  <c r="J92" i="9"/>
  <c r="I92" i="9"/>
  <c r="H92" i="9"/>
  <c r="G92" i="9"/>
  <c r="F92" i="9"/>
  <c r="E92" i="9"/>
  <c r="D92" i="9"/>
  <c r="C92" i="9"/>
  <c r="BC92" i="9" s="1"/>
  <c r="A92" i="9"/>
  <c r="B92" i="9" s="1"/>
  <c r="AY91" i="9"/>
  <c r="AW91" i="9"/>
  <c r="BA91" i="9" s="1"/>
  <c r="AU91" i="9"/>
  <c r="AS91" i="9"/>
  <c r="AN91" i="9"/>
  <c r="AC91" i="9"/>
  <c r="AQ91" i="9" s="1"/>
  <c r="Y91" i="9"/>
  <c r="X91" i="9"/>
  <c r="W91" i="9"/>
  <c r="V91" i="9"/>
  <c r="U91" i="9"/>
  <c r="T91" i="9"/>
  <c r="S91" i="9"/>
  <c r="R91" i="9"/>
  <c r="J91" i="9"/>
  <c r="I91" i="9"/>
  <c r="AJ91" i="9" s="1"/>
  <c r="H91" i="9"/>
  <c r="G91" i="9"/>
  <c r="AH91" i="9" s="1"/>
  <c r="F91" i="9"/>
  <c r="E91" i="9"/>
  <c r="D91" i="9"/>
  <c r="AE91" i="9" s="1"/>
  <c r="C91" i="9"/>
  <c r="BC91" i="9" s="1"/>
  <c r="A91" i="9"/>
  <c r="B91" i="9" s="1"/>
  <c r="AY90" i="9"/>
  <c r="AW90" i="9"/>
  <c r="BA90" i="9" s="1"/>
  <c r="AU90" i="9"/>
  <c r="AS90" i="9"/>
  <c r="AN90" i="9"/>
  <c r="AC90" i="9"/>
  <c r="AQ90" i="9" s="1"/>
  <c r="Y90" i="9"/>
  <c r="X90" i="9"/>
  <c r="W90" i="9"/>
  <c r="V90" i="9"/>
  <c r="U90" i="9"/>
  <c r="T90" i="9"/>
  <c r="S90" i="9"/>
  <c r="R90" i="9"/>
  <c r="J90" i="9"/>
  <c r="I90" i="9"/>
  <c r="AJ90" i="9" s="1"/>
  <c r="H90" i="9"/>
  <c r="G90" i="9"/>
  <c r="F90" i="9"/>
  <c r="E90" i="9"/>
  <c r="D90" i="9"/>
  <c r="C90" i="9"/>
  <c r="BC90" i="9" s="1"/>
  <c r="A90" i="9"/>
  <c r="B90" i="9" s="1"/>
  <c r="AY89" i="9"/>
  <c r="AW89" i="9"/>
  <c r="BA89" i="9" s="1"/>
  <c r="AU89" i="9"/>
  <c r="AS89" i="9"/>
  <c r="AN89" i="9"/>
  <c r="Y89" i="9"/>
  <c r="X89" i="9"/>
  <c r="W89" i="9"/>
  <c r="V89" i="9"/>
  <c r="U89" i="9"/>
  <c r="T89" i="9"/>
  <c r="J91" i="13" s="1"/>
  <c r="S89" i="9"/>
  <c r="J89" i="9"/>
  <c r="I89" i="9"/>
  <c r="H89" i="9"/>
  <c r="G89" i="9"/>
  <c r="F89" i="9"/>
  <c r="E89" i="9"/>
  <c r="D89" i="9"/>
  <c r="C89" i="9"/>
  <c r="A89" i="9"/>
  <c r="B89" i="9" s="1"/>
  <c r="AY88" i="9"/>
  <c r="AW88" i="9"/>
  <c r="BA88" i="9" s="1"/>
  <c r="AU88" i="9"/>
  <c r="AS88" i="9"/>
  <c r="AN88" i="9"/>
  <c r="AC88" i="9"/>
  <c r="AQ88" i="9" s="1"/>
  <c r="Y88" i="9"/>
  <c r="X88" i="9"/>
  <c r="W88" i="9"/>
  <c r="V88" i="9"/>
  <c r="U88" i="9"/>
  <c r="T88" i="9"/>
  <c r="S88" i="9"/>
  <c r="R88" i="9"/>
  <c r="J88" i="9"/>
  <c r="I88" i="9"/>
  <c r="H88" i="9"/>
  <c r="G88" i="9"/>
  <c r="F88" i="9"/>
  <c r="E88" i="9"/>
  <c r="D88" i="9"/>
  <c r="C88" i="9"/>
  <c r="BC88" i="9" s="1"/>
  <c r="A88" i="9"/>
  <c r="B88" i="9" s="1"/>
  <c r="AY87" i="9"/>
  <c r="AW87" i="9"/>
  <c r="BA87" i="9" s="1"/>
  <c r="AU87" i="9"/>
  <c r="AS87" i="9"/>
  <c r="AN87" i="9"/>
  <c r="Y87" i="9"/>
  <c r="X87" i="9"/>
  <c r="W87" i="9"/>
  <c r="V87" i="9"/>
  <c r="U87" i="9"/>
  <c r="T87" i="9"/>
  <c r="S87" i="9"/>
  <c r="R87" i="9"/>
  <c r="J87" i="9"/>
  <c r="I87" i="9"/>
  <c r="AJ87" i="9" s="1"/>
  <c r="H87" i="9"/>
  <c r="G87" i="9"/>
  <c r="F87" i="9"/>
  <c r="E87" i="9"/>
  <c r="D87" i="9"/>
  <c r="C87" i="9"/>
  <c r="BC87" i="9" s="1"/>
  <c r="A87" i="9"/>
  <c r="B87" i="9" s="1"/>
  <c r="AY86" i="9"/>
  <c r="AW86" i="9"/>
  <c r="BA86" i="9" s="1"/>
  <c r="AU86" i="9"/>
  <c r="AS86" i="9"/>
  <c r="AN86" i="9"/>
  <c r="AC86" i="9"/>
  <c r="AQ86" i="9" s="1"/>
  <c r="Y86" i="9"/>
  <c r="X86" i="9"/>
  <c r="W86" i="9"/>
  <c r="V86" i="9"/>
  <c r="U86" i="9"/>
  <c r="T86" i="9"/>
  <c r="S86" i="9"/>
  <c r="R86" i="9"/>
  <c r="J86" i="9"/>
  <c r="I86" i="9"/>
  <c r="AJ86" i="9" s="1"/>
  <c r="H86" i="9"/>
  <c r="G86" i="9"/>
  <c r="AH86" i="9" s="1"/>
  <c r="F86" i="9"/>
  <c r="E86" i="9"/>
  <c r="D86" i="9"/>
  <c r="C86" i="9"/>
  <c r="BC86" i="9" s="1"/>
  <c r="A86" i="9"/>
  <c r="B86" i="9" s="1"/>
  <c r="AY85" i="9"/>
  <c r="AW85" i="9"/>
  <c r="BA85" i="9" s="1"/>
  <c r="AU85" i="9"/>
  <c r="AS85" i="9"/>
  <c r="AN85" i="9"/>
  <c r="Y85" i="9"/>
  <c r="X85" i="9"/>
  <c r="W85" i="9"/>
  <c r="V85" i="9"/>
  <c r="U85" i="9"/>
  <c r="T85" i="9"/>
  <c r="S85" i="9"/>
  <c r="J85" i="9"/>
  <c r="I85" i="9"/>
  <c r="H85" i="9"/>
  <c r="G85" i="9"/>
  <c r="F85" i="9"/>
  <c r="E85" i="9"/>
  <c r="D85" i="9"/>
  <c r="C85" i="9"/>
  <c r="A85" i="9"/>
  <c r="B85" i="9" s="1"/>
  <c r="AY84" i="9"/>
  <c r="AW84" i="9"/>
  <c r="BA84" i="9" s="1"/>
  <c r="AU84" i="9"/>
  <c r="AS84" i="9"/>
  <c r="AN84" i="9"/>
  <c r="AC84" i="9"/>
  <c r="AQ84" i="9" s="1"/>
  <c r="Y84" i="9"/>
  <c r="X84" i="9"/>
  <c r="W84" i="9"/>
  <c r="V84" i="9"/>
  <c r="U84" i="9"/>
  <c r="T84" i="9"/>
  <c r="S84" i="9"/>
  <c r="R84" i="9"/>
  <c r="J84" i="9"/>
  <c r="I84" i="9"/>
  <c r="AJ84" i="9" s="1"/>
  <c r="H84" i="9"/>
  <c r="G84" i="9"/>
  <c r="AH84" i="9" s="1"/>
  <c r="F84" i="9"/>
  <c r="E84" i="9"/>
  <c r="D84" i="9"/>
  <c r="AE84" i="9" s="1"/>
  <c r="C84" i="9"/>
  <c r="BC84" i="9" s="1"/>
  <c r="A84" i="9"/>
  <c r="B84" i="9" s="1"/>
  <c r="AY83" i="9"/>
  <c r="AW83" i="9"/>
  <c r="BA83" i="9" s="1"/>
  <c r="AU83" i="9"/>
  <c r="AS83" i="9"/>
  <c r="AN83" i="9"/>
  <c r="AC83" i="9"/>
  <c r="AQ83" i="9" s="1"/>
  <c r="Y83" i="9"/>
  <c r="X83" i="9"/>
  <c r="W83" i="9"/>
  <c r="V83" i="9"/>
  <c r="U83" i="9"/>
  <c r="T83" i="9"/>
  <c r="S83" i="9"/>
  <c r="R83" i="9"/>
  <c r="J83" i="9"/>
  <c r="I83" i="9"/>
  <c r="AJ83" i="9" s="1"/>
  <c r="H83" i="9"/>
  <c r="G83" i="9"/>
  <c r="AH83" i="9" s="1"/>
  <c r="F83" i="9"/>
  <c r="E83" i="9"/>
  <c r="D83" i="9"/>
  <c r="C83" i="9"/>
  <c r="BC83" i="9" s="1"/>
  <c r="A83" i="9"/>
  <c r="B83" i="9" s="1"/>
  <c r="AY82" i="9"/>
  <c r="AW82" i="9"/>
  <c r="BA82" i="9" s="1"/>
  <c r="AU82" i="9"/>
  <c r="AS82" i="9"/>
  <c r="AN82" i="9"/>
  <c r="AC82" i="9"/>
  <c r="AQ82" i="9" s="1"/>
  <c r="Y82" i="9"/>
  <c r="X82" i="9"/>
  <c r="W82" i="9"/>
  <c r="V82" i="9"/>
  <c r="U82" i="9"/>
  <c r="T82" i="9"/>
  <c r="S82" i="9"/>
  <c r="R82" i="9"/>
  <c r="J82" i="9"/>
  <c r="I82" i="9"/>
  <c r="AJ82" i="9" s="1"/>
  <c r="H82" i="9"/>
  <c r="G82" i="9"/>
  <c r="AH82" i="9" s="1"/>
  <c r="F82" i="9"/>
  <c r="E82" i="9"/>
  <c r="D82" i="9"/>
  <c r="C82" i="9"/>
  <c r="BC82" i="9" s="1"/>
  <c r="A82" i="9"/>
  <c r="B82" i="9" s="1"/>
  <c r="AY81" i="9"/>
  <c r="AW81" i="9"/>
  <c r="BA81" i="9" s="1"/>
  <c r="AU81" i="9"/>
  <c r="AS81" i="9"/>
  <c r="AN81" i="9"/>
  <c r="Y81" i="9"/>
  <c r="X81" i="9"/>
  <c r="W81" i="9"/>
  <c r="V81" i="9"/>
  <c r="U81" i="9"/>
  <c r="T81" i="9"/>
  <c r="S81" i="9"/>
  <c r="J81" i="9"/>
  <c r="I81" i="9"/>
  <c r="H81" i="9"/>
  <c r="G81" i="9"/>
  <c r="F81" i="9"/>
  <c r="E81" i="9"/>
  <c r="D81" i="9"/>
  <c r="C81" i="9"/>
  <c r="A81" i="9"/>
  <c r="B81" i="9" s="1"/>
  <c r="AY80" i="9"/>
  <c r="AW80" i="9"/>
  <c r="BA80" i="9" s="1"/>
  <c r="AU80" i="9"/>
  <c r="AS80" i="9"/>
  <c r="AN80" i="9"/>
  <c r="AC80" i="9"/>
  <c r="AQ80" i="9" s="1"/>
  <c r="Y80" i="9"/>
  <c r="X80" i="9"/>
  <c r="W80" i="9"/>
  <c r="V80" i="9"/>
  <c r="U80" i="9"/>
  <c r="T80" i="9"/>
  <c r="S80" i="9"/>
  <c r="R80" i="9"/>
  <c r="J80" i="9"/>
  <c r="I80" i="9"/>
  <c r="AJ80" i="9" s="1"/>
  <c r="H80" i="9"/>
  <c r="AI80" i="9" s="1"/>
  <c r="G80" i="9"/>
  <c r="AH80" i="9" s="1"/>
  <c r="F80" i="9"/>
  <c r="E80" i="9"/>
  <c r="D80" i="9"/>
  <c r="C80" i="9"/>
  <c r="BC80" i="9" s="1"/>
  <c r="A80" i="9"/>
  <c r="B80" i="9" s="1"/>
  <c r="AY79" i="9"/>
  <c r="AW79" i="9"/>
  <c r="BA79" i="9" s="1"/>
  <c r="AU79" i="9"/>
  <c r="AS79" i="9"/>
  <c r="AN79" i="9"/>
  <c r="Y79" i="9"/>
  <c r="X79" i="9"/>
  <c r="W79" i="9"/>
  <c r="V79" i="9"/>
  <c r="U79" i="9"/>
  <c r="T79" i="9"/>
  <c r="S79" i="9"/>
  <c r="R79" i="9"/>
  <c r="J79" i="9"/>
  <c r="I79" i="9"/>
  <c r="AJ79" i="9" s="1"/>
  <c r="H79" i="9"/>
  <c r="G79" i="9"/>
  <c r="AH79" i="9" s="1"/>
  <c r="F79" i="9"/>
  <c r="E79" i="9"/>
  <c r="D79" i="9"/>
  <c r="AE79" i="9" s="1"/>
  <c r="C79" i="9"/>
  <c r="BC79" i="9" s="1"/>
  <c r="A79" i="9"/>
  <c r="B79" i="9" s="1"/>
  <c r="AY78" i="9"/>
  <c r="AW78" i="9"/>
  <c r="BA78" i="9" s="1"/>
  <c r="AU78" i="9"/>
  <c r="AS78" i="9"/>
  <c r="AN78" i="9"/>
  <c r="AC78" i="9"/>
  <c r="AQ78" i="9" s="1"/>
  <c r="Y78" i="9"/>
  <c r="X78" i="9"/>
  <c r="W78" i="9"/>
  <c r="V78" i="9"/>
  <c r="U78" i="9"/>
  <c r="T78" i="9"/>
  <c r="S78" i="9"/>
  <c r="R78" i="9"/>
  <c r="J78" i="9"/>
  <c r="I78" i="9"/>
  <c r="AJ78" i="9" s="1"/>
  <c r="H78" i="9"/>
  <c r="G78" i="9"/>
  <c r="F78" i="9"/>
  <c r="E78" i="9"/>
  <c r="D78" i="9"/>
  <c r="C78" i="9"/>
  <c r="BC78" i="9" s="1"/>
  <c r="A78" i="9"/>
  <c r="B78" i="9" s="1"/>
  <c r="AY77" i="9"/>
  <c r="AW77" i="9"/>
  <c r="BA77" i="9" s="1"/>
  <c r="AU77" i="9"/>
  <c r="AS77" i="9"/>
  <c r="AN77" i="9"/>
  <c r="Y77" i="9"/>
  <c r="X77" i="9"/>
  <c r="W77" i="9"/>
  <c r="V77" i="9"/>
  <c r="U77" i="9"/>
  <c r="T77" i="9"/>
  <c r="S77" i="9"/>
  <c r="J77" i="9"/>
  <c r="I77" i="9"/>
  <c r="H77" i="9"/>
  <c r="G77" i="9"/>
  <c r="F77" i="9"/>
  <c r="E77" i="9"/>
  <c r="D77" i="9"/>
  <c r="C77" i="9"/>
  <c r="A77" i="9"/>
  <c r="B77" i="9" s="1"/>
  <c r="AY76" i="9"/>
  <c r="AW76" i="9"/>
  <c r="BA76" i="9" s="1"/>
  <c r="AU76" i="9"/>
  <c r="AS76" i="9"/>
  <c r="AN76" i="9"/>
  <c r="AC76" i="9"/>
  <c r="AQ76" i="9" s="1"/>
  <c r="Y76" i="9"/>
  <c r="X76" i="9"/>
  <c r="W76" i="9"/>
  <c r="V76" i="9"/>
  <c r="U76" i="9"/>
  <c r="T76" i="9"/>
  <c r="S76" i="9"/>
  <c r="R76" i="9"/>
  <c r="J76" i="9"/>
  <c r="I76" i="9"/>
  <c r="AJ76" i="9" s="1"/>
  <c r="H76" i="9"/>
  <c r="G76" i="9"/>
  <c r="F76" i="9"/>
  <c r="E76" i="9"/>
  <c r="D76" i="9"/>
  <c r="C76" i="9"/>
  <c r="BC76" i="9" s="1"/>
  <c r="A76" i="9"/>
  <c r="B76" i="9" s="1"/>
  <c r="AY75" i="9"/>
  <c r="AW75" i="9"/>
  <c r="BA75" i="9" s="1"/>
  <c r="AU75" i="9"/>
  <c r="AS75" i="9"/>
  <c r="AN75" i="9"/>
  <c r="AC75" i="9"/>
  <c r="AQ75" i="9" s="1"/>
  <c r="Y75" i="9"/>
  <c r="X75" i="9"/>
  <c r="W75" i="9"/>
  <c r="V75" i="9"/>
  <c r="U75" i="9"/>
  <c r="T75" i="9"/>
  <c r="S75" i="9"/>
  <c r="R75" i="9"/>
  <c r="J75" i="9"/>
  <c r="I75" i="9"/>
  <c r="AJ75" i="9" s="1"/>
  <c r="H75" i="9"/>
  <c r="G75" i="9"/>
  <c r="F75" i="9"/>
  <c r="E75" i="9"/>
  <c r="D75" i="9"/>
  <c r="C75" i="9"/>
  <c r="BC75" i="9" s="1"/>
  <c r="A75" i="9"/>
  <c r="B75" i="9" s="1"/>
  <c r="AY74" i="9"/>
  <c r="AW74" i="9"/>
  <c r="BA74" i="9" s="1"/>
  <c r="AU74" i="9"/>
  <c r="AS74" i="9"/>
  <c r="AN74" i="9"/>
  <c r="AC74" i="9"/>
  <c r="AQ74" i="9" s="1"/>
  <c r="Y74" i="9"/>
  <c r="X74" i="9"/>
  <c r="W74" i="9"/>
  <c r="V74" i="9"/>
  <c r="U74" i="9"/>
  <c r="T74" i="9"/>
  <c r="S74" i="9"/>
  <c r="R74" i="9"/>
  <c r="J74" i="9"/>
  <c r="I74" i="9"/>
  <c r="AJ74" i="9" s="1"/>
  <c r="H74" i="9"/>
  <c r="G74" i="9"/>
  <c r="AH74" i="9" s="1"/>
  <c r="F74" i="9"/>
  <c r="E74" i="9"/>
  <c r="D74" i="9"/>
  <c r="C74" i="9"/>
  <c r="BC74" i="9" s="1"/>
  <c r="A74" i="9"/>
  <c r="B74" i="9" s="1"/>
  <c r="AY73" i="9"/>
  <c r="AW73" i="9"/>
  <c r="BA73" i="9" s="1"/>
  <c r="AU73" i="9"/>
  <c r="AS73" i="9"/>
  <c r="AN73" i="9"/>
  <c r="Y73" i="9"/>
  <c r="X73" i="9"/>
  <c r="W73" i="9"/>
  <c r="V73" i="9"/>
  <c r="U73" i="9"/>
  <c r="T73" i="9"/>
  <c r="S73" i="9"/>
  <c r="J73" i="9"/>
  <c r="I73" i="9"/>
  <c r="H73" i="9"/>
  <c r="G73" i="9"/>
  <c r="F73" i="9"/>
  <c r="E73" i="9"/>
  <c r="D73" i="9"/>
  <c r="C73" i="9"/>
  <c r="A73" i="9"/>
  <c r="B73" i="9" s="1"/>
  <c r="AY72" i="9"/>
  <c r="AW72" i="9"/>
  <c r="BA72" i="9" s="1"/>
  <c r="AU72" i="9"/>
  <c r="AS72" i="9"/>
  <c r="AN72" i="9"/>
  <c r="AC72" i="9"/>
  <c r="AQ72" i="9" s="1"/>
  <c r="Y72" i="9"/>
  <c r="X72" i="9"/>
  <c r="W72" i="9"/>
  <c r="V72" i="9"/>
  <c r="U72" i="9"/>
  <c r="T72" i="9"/>
  <c r="S72" i="9"/>
  <c r="R72" i="9"/>
  <c r="J72" i="9"/>
  <c r="I72" i="9"/>
  <c r="AJ72" i="9" s="1"/>
  <c r="H72" i="9"/>
  <c r="G72" i="9"/>
  <c r="AH72" i="9" s="1"/>
  <c r="F72" i="9"/>
  <c r="E72" i="9"/>
  <c r="D72" i="9"/>
  <c r="C72" i="9"/>
  <c r="BC72" i="9" s="1"/>
  <c r="A72" i="9"/>
  <c r="B72" i="9" s="1"/>
  <c r="AY71" i="9"/>
  <c r="AW71" i="9"/>
  <c r="BA71" i="9" s="1"/>
  <c r="AU71" i="9"/>
  <c r="AS71" i="9"/>
  <c r="AN71" i="9"/>
  <c r="Y71" i="9"/>
  <c r="X71" i="9"/>
  <c r="W71" i="9"/>
  <c r="V71" i="9"/>
  <c r="U71" i="9"/>
  <c r="T71" i="9"/>
  <c r="S71" i="9"/>
  <c r="R71" i="9"/>
  <c r="J71" i="9"/>
  <c r="I71" i="9"/>
  <c r="AJ71" i="9" s="1"/>
  <c r="H71" i="9"/>
  <c r="AI71" i="9" s="1"/>
  <c r="G71" i="9"/>
  <c r="F71" i="9"/>
  <c r="E71" i="9"/>
  <c r="D71" i="9"/>
  <c r="C71" i="9"/>
  <c r="BC71" i="9" s="1"/>
  <c r="A71" i="9"/>
  <c r="B71" i="9" s="1"/>
  <c r="BA70" i="9"/>
  <c r="AY70" i="9"/>
  <c r="AW70" i="9"/>
  <c r="AU70" i="9"/>
  <c r="AS70" i="9"/>
  <c r="AN70" i="9"/>
  <c r="Y70" i="9"/>
  <c r="X70" i="9"/>
  <c r="W70" i="9"/>
  <c r="V70" i="9"/>
  <c r="U70" i="9"/>
  <c r="T70" i="9"/>
  <c r="S70" i="9"/>
  <c r="R70" i="9"/>
  <c r="J70" i="9"/>
  <c r="I70" i="9"/>
  <c r="AJ70" i="9" s="1"/>
  <c r="H70" i="9"/>
  <c r="G70" i="9"/>
  <c r="F70" i="9"/>
  <c r="E70" i="9"/>
  <c r="D70" i="9"/>
  <c r="C70" i="9"/>
  <c r="BC70" i="9" s="1"/>
  <c r="A70" i="9"/>
  <c r="B70" i="9" s="1"/>
  <c r="BA69" i="9"/>
  <c r="AY69" i="9"/>
  <c r="AW69" i="9"/>
  <c r="AU69" i="9"/>
  <c r="AS69" i="9"/>
  <c r="AN69" i="9"/>
  <c r="Y69" i="9"/>
  <c r="X69" i="9"/>
  <c r="W69" i="9"/>
  <c r="V69" i="9"/>
  <c r="U69" i="9"/>
  <c r="T69" i="9"/>
  <c r="S69" i="9"/>
  <c r="J69" i="9"/>
  <c r="I69" i="9"/>
  <c r="H69" i="9"/>
  <c r="G69" i="9"/>
  <c r="F69" i="9"/>
  <c r="E69" i="9"/>
  <c r="D69" i="9"/>
  <c r="C69" i="9"/>
  <c r="A69" i="9"/>
  <c r="B69" i="9" s="1"/>
  <c r="BA68" i="9"/>
  <c r="AY68" i="9"/>
  <c r="AW68" i="9"/>
  <c r="AU68" i="9"/>
  <c r="AS68" i="9"/>
  <c r="AN68" i="9"/>
  <c r="AC68" i="9"/>
  <c r="Y68" i="9"/>
  <c r="X68" i="9"/>
  <c r="W68" i="9"/>
  <c r="V68" i="9"/>
  <c r="U68" i="9"/>
  <c r="T68" i="9"/>
  <c r="S68" i="9"/>
  <c r="R68" i="9"/>
  <c r="J68" i="9"/>
  <c r="I68" i="9"/>
  <c r="AJ68" i="9" s="1"/>
  <c r="H68" i="9"/>
  <c r="G68" i="9"/>
  <c r="F68" i="9"/>
  <c r="AG68" i="9" s="1"/>
  <c r="E68" i="9"/>
  <c r="D68" i="9"/>
  <c r="C68" i="9"/>
  <c r="BC68" i="9" s="1"/>
  <c r="A68" i="9"/>
  <c r="B68" i="9" s="1"/>
  <c r="AY67" i="9"/>
  <c r="AW67" i="9"/>
  <c r="BA67" i="9" s="1"/>
  <c r="AU67" i="9"/>
  <c r="AS67" i="9"/>
  <c r="AN67" i="9"/>
  <c r="AC67" i="9"/>
  <c r="Y67" i="9"/>
  <c r="X67" i="9"/>
  <c r="W67" i="9"/>
  <c r="V67" i="9"/>
  <c r="U67" i="9"/>
  <c r="T67" i="9"/>
  <c r="S67" i="9"/>
  <c r="R67" i="9"/>
  <c r="J67" i="9"/>
  <c r="I67" i="9"/>
  <c r="AJ67" i="9" s="1"/>
  <c r="H67" i="9"/>
  <c r="G67" i="9"/>
  <c r="F67" i="9"/>
  <c r="E67" i="9"/>
  <c r="D67" i="9"/>
  <c r="C67" i="9"/>
  <c r="BC67" i="9" s="1"/>
  <c r="A67" i="9"/>
  <c r="B67" i="9" s="1"/>
  <c r="BA66" i="9"/>
  <c r="AY66" i="9"/>
  <c r="AW66" i="9"/>
  <c r="AU66" i="9"/>
  <c r="AS66" i="9"/>
  <c r="AN66" i="9"/>
  <c r="Y66" i="9"/>
  <c r="X66" i="9"/>
  <c r="W66" i="9"/>
  <c r="V66" i="9"/>
  <c r="U66" i="9"/>
  <c r="T66" i="9"/>
  <c r="S66" i="9"/>
  <c r="R66" i="9"/>
  <c r="J66" i="9"/>
  <c r="I66" i="9"/>
  <c r="AJ66" i="9" s="1"/>
  <c r="H66" i="9"/>
  <c r="G66" i="9"/>
  <c r="F66" i="9"/>
  <c r="E66" i="9"/>
  <c r="D66" i="9"/>
  <c r="C66" i="9"/>
  <c r="BC66" i="9" s="1"/>
  <c r="A66" i="9"/>
  <c r="B66" i="9" s="1"/>
  <c r="AY65" i="9"/>
  <c r="AW65" i="9"/>
  <c r="BA65" i="9" s="1"/>
  <c r="AU65" i="9"/>
  <c r="AS65" i="9"/>
  <c r="AN65" i="9"/>
  <c r="Y65" i="9"/>
  <c r="X65" i="9"/>
  <c r="W65" i="9"/>
  <c r="V65" i="9"/>
  <c r="U65" i="9"/>
  <c r="T65" i="9"/>
  <c r="S65" i="9"/>
  <c r="J65" i="9"/>
  <c r="I65" i="9"/>
  <c r="H65" i="9"/>
  <c r="G65" i="9"/>
  <c r="F65" i="9"/>
  <c r="E65" i="9"/>
  <c r="D65" i="9"/>
  <c r="C65" i="9"/>
  <c r="A65" i="9"/>
  <c r="B65" i="9" s="1"/>
  <c r="BA64" i="9"/>
  <c r="AY64" i="9"/>
  <c r="AW64" i="9"/>
  <c r="AU64" i="9"/>
  <c r="AS64" i="9"/>
  <c r="AN64" i="9"/>
  <c r="AC64" i="9"/>
  <c r="Y64" i="9"/>
  <c r="X64" i="9"/>
  <c r="W64" i="9"/>
  <c r="V64" i="9"/>
  <c r="U64" i="9"/>
  <c r="T64" i="9"/>
  <c r="S64" i="9"/>
  <c r="R64" i="9"/>
  <c r="J64" i="9"/>
  <c r="I64" i="9"/>
  <c r="AJ64" i="9" s="1"/>
  <c r="H64" i="9"/>
  <c r="AI64" i="9" s="1"/>
  <c r="G64" i="9"/>
  <c r="AH64" i="9" s="1"/>
  <c r="F64" i="9"/>
  <c r="E64" i="9"/>
  <c r="D64" i="9"/>
  <c r="C64" i="9"/>
  <c r="BC64" i="9" s="1"/>
  <c r="A64" i="9"/>
  <c r="B64" i="9" s="1"/>
  <c r="AY63" i="9"/>
  <c r="AW63" i="9"/>
  <c r="BA63" i="9" s="1"/>
  <c r="AU63" i="9"/>
  <c r="AS63" i="9"/>
  <c r="AN63" i="9"/>
  <c r="Y63" i="9"/>
  <c r="X63" i="9"/>
  <c r="W63" i="9"/>
  <c r="V63" i="9"/>
  <c r="U63" i="9"/>
  <c r="T63" i="9"/>
  <c r="S63" i="9"/>
  <c r="R63" i="9"/>
  <c r="J63" i="9"/>
  <c r="I63" i="9"/>
  <c r="AJ63" i="9" s="1"/>
  <c r="H63" i="9"/>
  <c r="G63" i="9"/>
  <c r="F63" i="9"/>
  <c r="E63" i="9"/>
  <c r="D63" i="9"/>
  <c r="C63" i="9"/>
  <c r="BC63" i="9" s="1"/>
  <c r="A63" i="9"/>
  <c r="B63" i="9" s="1"/>
  <c r="BA62" i="9"/>
  <c r="AY62" i="9"/>
  <c r="AW62" i="9"/>
  <c r="AU62" i="9"/>
  <c r="AS62" i="9"/>
  <c r="AN62" i="9"/>
  <c r="Y62" i="9"/>
  <c r="X62" i="9"/>
  <c r="W62" i="9"/>
  <c r="V62" i="9"/>
  <c r="U62" i="9"/>
  <c r="T62" i="9"/>
  <c r="S62" i="9"/>
  <c r="R62" i="9"/>
  <c r="J62" i="9"/>
  <c r="I62" i="9"/>
  <c r="AJ62" i="9" s="1"/>
  <c r="H62" i="9"/>
  <c r="AI62" i="9" s="1"/>
  <c r="G62" i="9"/>
  <c r="AH62" i="9" s="1"/>
  <c r="F62" i="9"/>
  <c r="E62" i="9"/>
  <c r="D62" i="9"/>
  <c r="C62" i="9"/>
  <c r="BC62" i="9" s="1"/>
  <c r="A62" i="9"/>
  <c r="B62" i="9" s="1"/>
  <c r="AY61" i="9"/>
  <c r="AW61" i="9"/>
  <c r="BA61" i="9" s="1"/>
  <c r="AU61" i="9"/>
  <c r="AS61" i="9"/>
  <c r="AN61" i="9"/>
  <c r="Y61" i="9"/>
  <c r="X61" i="9"/>
  <c r="W61" i="9"/>
  <c r="V61" i="9"/>
  <c r="U61" i="9"/>
  <c r="T61" i="9"/>
  <c r="S61" i="9"/>
  <c r="J61" i="9"/>
  <c r="I61" i="9"/>
  <c r="H61" i="9"/>
  <c r="G61" i="9"/>
  <c r="F61" i="9"/>
  <c r="E61" i="9"/>
  <c r="D61" i="9"/>
  <c r="C61" i="9"/>
  <c r="A61" i="9"/>
  <c r="B61" i="9" s="1"/>
  <c r="AY60" i="9"/>
  <c r="AW60" i="9"/>
  <c r="BA60" i="9" s="1"/>
  <c r="AU60" i="9"/>
  <c r="AS60" i="9"/>
  <c r="AN60" i="9"/>
  <c r="AC60" i="9"/>
  <c r="Y60" i="9"/>
  <c r="X60" i="9"/>
  <c r="W60" i="9"/>
  <c r="V60" i="9"/>
  <c r="U60" i="9"/>
  <c r="T60" i="9"/>
  <c r="S60" i="9"/>
  <c r="R60" i="9"/>
  <c r="J60" i="9"/>
  <c r="AK60" i="9" s="1"/>
  <c r="I60" i="9"/>
  <c r="AJ60" i="9" s="1"/>
  <c r="H60" i="9"/>
  <c r="G60" i="9"/>
  <c r="AH60" i="9" s="1"/>
  <c r="F60" i="9"/>
  <c r="E60" i="9"/>
  <c r="D60" i="9"/>
  <c r="AE60" i="9" s="1"/>
  <c r="C60" i="9"/>
  <c r="BC60" i="9" s="1"/>
  <c r="A60" i="9"/>
  <c r="B60" i="9" s="1"/>
  <c r="BA59" i="9"/>
  <c r="AY59" i="9"/>
  <c r="AW59" i="9"/>
  <c r="AU59" i="9"/>
  <c r="AS59" i="9"/>
  <c r="AN59" i="9"/>
  <c r="AC59" i="9"/>
  <c r="Y59" i="9"/>
  <c r="X59" i="9"/>
  <c r="W59" i="9"/>
  <c r="V59" i="9"/>
  <c r="U59" i="9"/>
  <c r="T59" i="9"/>
  <c r="S59" i="9"/>
  <c r="R59" i="9"/>
  <c r="J59" i="9"/>
  <c r="I59" i="9"/>
  <c r="AJ59" i="9" s="1"/>
  <c r="H59" i="9"/>
  <c r="G59" i="9"/>
  <c r="AH59" i="9" s="1"/>
  <c r="F59" i="9"/>
  <c r="E59" i="9"/>
  <c r="D59" i="9"/>
  <c r="C59" i="9"/>
  <c r="BC59" i="9" s="1"/>
  <c r="A59" i="9"/>
  <c r="B59" i="9" s="1"/>
  <c r="AY58" i="9"/>
  <c r="AW58" i="9"/>
  <c r="BA58" i="9" s="1"/>
  <c r="AU58" i="9"/>
  <c r="AS58" i="9"/>
  <c r="AN58" i="9"/>
  <c r="Y58" i="9"/>
  <c r="X58" i="9"/>
  <c r="W58" i="9"/>
  <c r="V58" i="9"/>
  <c r="U58" i="9"/>
  <c r="T58" i="9"/>
  <c r="S58" i="9"/>
  <c r="R58" i="9"/>
  <c r="J58" i="9"/>
  <c r="I58" i="9"/>
  <c r="AJ58" i="9" s="1"/>
  <c r="H58" i="9"/>
  <c r="G58" i="9"/>
  <c r="F58" i="9"/>
  <c r="E58" i="9"/>
  <c r="D58" i="9"/>
  <c r="C58" i="9"/>
  <c r="BC58" i="9" s="1"/>
  <c r="A58" i="9"/>
  <c r="B58" i="9" s="1"/>
  <c r="BA57" i="9"/>
  <c r="AY57" i="9"/>
  <c r="AW57" i="9"/>
  <c r="AU57" i="9"/>
  <c r="AS57" i="9"/>
  <c r="AN57" i="9"/>
  <c r="Y57" i="9"/>
  <c r="X57" i="9"/>
  <c r="W57" i="9"/>
  <c r="V57" i="9"/>
  <c r="U57" i="9"/>
  <c r="T57" i="9"/>
  <c r="S57" i="9"/>
  <c r="J57" i="9"/>
  <c r="I57" i="9"/>
  <c r="H57" i="9"/>
  <c r="G57" i="9"/>
  <c r="F57" i="9"/>
  <c r="E57" i="9"/>
  <c r="D57" i="9"/>
  <c r="C57" i="9"/>
  <c r="A57" i="9"/>
  <c r="B57" i="9" s="1"/>
  <c r="AY56" i="9"/>
  <c r="AW56" i="9"/>
  <c r="BA56" i="9" s="1"/>
  <c r="AU56" i="9"/>
  <c r="AS56" i="9"/>
  <c r="AN56" i="9"/>
  <c r="AC56" i="9"/>
  <c r="Y56" i="9"/>
  <c r="X56" i="9"/>
  <c r="W56" i="9"/>
  <c r="V56" i="9"/>
  <c r="U56" i="9"/>
  <c r="T56" i="9"/>
  <c r="S56" i="9"/>
  <c r="R56" i="9"/>
  <c r="J56" i="9"/>
  <c r="I56" i="9"/>
  <c r="AJ56" i="9" s="1"/>
  <c r="H56" i="9"/>
  <c r="AI56" i="9" s="1"/>
  <c r="G56" i="9"/>
  <c r="F56" i="9"/>
  <c r="E56" i="9"/>
  <c r="D56" i="9"/>
  <c r="C56" i="9"/>
  <c r="BC56" i="9" s="1"/>
  <c r="A56" i="9"/>
  <c r="B56" i="9" s="1"/>
  <c r="BA55" i="9"/>
  <c r="AY55" i="9"/>
  <c r="AW55" i="9"/>
  <c r="AU55" i="9"/>
  <c r="AS55" i="9"/>
  <c r="AN55" i="9"/>
  <c r="Y55" i="9"/>
  <c r="X55" i="9"/>
  <c r="W55" i="9"/>
  <c r="V55" i="9"/>
  <c r="U55" i="9"/>
  <c r="T55" i="9"/>
  <c r="S55" i="9"/>
  <c r="R55" i="9"/>
  <c r="J55" i="9"/>
  <c r="I55" i="9"/>
  <c r="AJ55" i="9" s="1"/>
  <c r="H55" i="9"/>
  <c r="G55" i="9"/>
  <c r="AH55" i="9" s="1"/>
  <c r="F55" i="9"/>
  <c r="E55" i="9"/>
  <c r="D55" i="9"/>
  <c r="C55" i="9"/>
  <c r="BC55" i="9" s="1"/>
  <c r="A55" i="9"/>
  <c r="B55" i="9" s="1"/>
  <c r="AY54" i="9"/>
  <c r="AW54" i="9"/>
  <c r="BA54" i="9" s="1"/>
  <c r="AU54" i="9"/>
  <c r="AS54" i="9"/>
  <c r="AN54" i="9"/>
  <c r="Y54" i="9"/>
  <c r="X54" i="9"/>
  <c r="W54" i="9"/>
  <c r="V54" i="9"/>
  <c r="U54" i="9"/>
  <c r="T54" i="9"/>
  <c r="S54" i="9"/>
  <c r="R54" i="9"/>
  <c r="J54" i="9"/>
  <c r="I54" i="9"/>
  <c r="AJ54" i="9" s="1"/>
  <c r="H54" i="9"/>
  <c r="AI54" i="9" s="1"/>
  <c r="G54" i="9"/>
  <c r="F54" i="9"/>
  <c r="E54" i="9"/>
  <c r="D54" i="9"/>
  <c r="C54" i="9"/>
  <c r="A54" i="9"/>
  <c r="B54" i="9" s="1"/>
  <c r="AY53" i="9"/>
  <c r="AW53" i="9"/>
  <c r="BA53" i="9" s="1"/>
  <c r="AU53" i="9"/>
  <c r="AS53" i="9"/>
  <c r="AN53" i="9"/>
  <c r="Y53" i="9"/>
  <c r="X53" i="9"/>
  <c r="W53" i="9"/>
  <c r="V53" i="9"/>
  <c r="U53" i="9"/>
  <c r="T53" i="9"/>
  <c r="S53" i="9"/>
  <c r="J53" i="9"/>
  <c r="I53" i="9"/>
  <c r="H53" i="9"/>
  <c r="G53" i="9"/>
  <c r="F53" i="9"/>
  <c r="E53" i="9"/>
  <c r="D53" i="9"/>
  <c r="C53" i="9"/>
  <c r="A53" i="9"/>
  <c r="B53" i="9" s="1"/>
  <c r="AY52" i="9"/>
  <c r="AW52" i="9"/>
  <c r="BA52" i="9" s="1"/>
  <c r="AU52" i="9"/>
  <c r="AS52" i="9"/>
  <c r="AN52" i="9"/>
  <c r="AC52" i="9"/>
  <c r="BB52" i="9" s="1"/>
  <c r="Y52" i="9"/>
  <c r="X52" i="9"/>
  <c r="W52" i="9"/>
  <c r="V52" i="9"/>
  <c r="U52" i="9"/>
  <c r="T52" i="9"/>
  <c r="S52" i="9"/>
  <c r="R52" i="9"/>
  <c r="J52" i="9"/>
  <c r="I52" i="9"/>
  <c r="H52" i="9"/>
  <c r="G52" i="9"/>
  <c r="AH52" i="9" s="1"/>
  <c r="F52" i="9"/>
  <c r="E52" i="9"/>
  <c r="D52" i="9"/>
  <c r="C52" i="9"/>
  <c r="AD52" i="9" s="1"/>
  <c r="A52" i="9"/>
  <c r="B52" i="9" s="1"/>
  <c r="BC51" i="9"/>
  <c r="BA51" i="9"/>
  <c r="AY51" i="9"/>
  <c r="AW51" i="9"/>
  <c r="AU51" i="9"/>
  <c r="AS51" i="9"/>
  <c r="AQ51" i="9"/>
  <c r="AN51" i="9"/>
  <c r="AC51" i="9"/>
  <c r="BB51" i="9" s="1"/>
  <c r="Y51" i="9"/>
  <c r="X51" i="9"/>
  <c r="W51" i="9"/>
  <c r="V51" i="9"/>
  <c r="U51" i="9"/>
  <c r="T51" i="9"/>
  <c r="S51" i="9"/>
  <c r="R51" i="9"/>
  <c r="J51" i="9"/>
  <c r="I51" i="9"/>
  <c r="AJ51" i="9" s="1"/>
  <c r="H51" i="9"/>
  <c r="G51" i="9"/>
  <c r="F51" i="9"/>
  <c r="E51" i="9"/>
  <c r="D51" i="9"/>
  <c r="C51" i="9"/>
  <c r="AD51" i="9" s="1"/>
  <c r="A51" i="9"/>
  <c r="B51" i="9" s="1"/>
  <c r="AY50" i="9"/>
  <c r="BA50" i="9" s="1"/>
  <c r="AW50" i="9"/>
  <c r="AU50" i="9"/>
  <c r="AS50" i="9"/>
  <c r="AN50" i="9"/>
  <c r="Y50" i="9"/>
  <c r="X50" i="9"/>
  <c r="W50" i="9"/>
  <c r="V50" i="9"/>
  <c r="U50" i="9"/>
  <c r="T50" i="9"/>
  <c r="S50" i="9"/>
  <c r="R50" i="9"/>
  <c r="J50" i="9"/>
  <c r="I50" i="9"/>
  <c r="H50" i="9"/>
  <c r="G50" i="9"/>
  <c r="F50" i="9"/>
  <c r="E50" i="9"/>
  <c r="D50" i="9"/>
  <c r="C50" i="9"/>
  <c r="AD50" i="9" s="1"/>
  <c r="A50" i="9"/>
  <c r="B50" i="9" s="1"/>
  <c r="BA49" i="9"/>
  <c r="AY49" i="9"/>
  <c r="AW49" i="9"/>
  <c r="AU49" i="9"/>
  <c r="AS49" i="9"/>
  <c r="AN49" i="9"/>
  <c r="Y49" i="9"/>
  <c r="X49" i="9"/>
  <c r="W49" i="9"/>
  <c r="V49" i="9"/>
  <c r="U49" i="9"/>
  <c r="T49" i="9"/>
  <c r="S49" i="9"/>
  <c r="J49" i="9"/>
  <c r="I49" i="9"/>
  <c r="H49" i="9"/>
  <c r="G49" i="9"/>
  <c r="F49" i="9"/>
  <c r="E49" i="9"/>
  <c r="D49" i="9"/>
  <c r="C49" i="9"/>
  <c r="A49" i="9"/>
  <c r="B49" i="9" s="1"/>
  <c r="AY48" i="9"/>
  <c r="AW48" i="9"/>
  <c r="BA48" i="9" s="1"/>
  <c r="AU48" i="9"/>
  <c r="AS48" i="9"/>
  <c r="AQ48" i="9"/>
  <c r="AN48" i="9"/>
  <c r="AC48" i="9"/>
  <c r="BB48" i="9" s="1"/>
  <c r="Y48" i="9"/>
  <c r="X48" i="9"/>
  <c r="W48" i="9"/>
  <c r="V48" i="9"/>
  <c r="U48" i="9"/>
  <c r="T48" i="9"/>
  <c r="S48" i="9"/>
  <c r="R48" i="9"/>
  <c r="J48" i="9"/>
  <c r="I48" i="9"/>
  <c r="H48" i="9"/>
  <c r="G48" i="9"/>
  <c r="AH48" i="9" s="1"/>
  <c r="F48" i="9"/>
  <c r="E48" i="9"/>
  <c r="D48" i="9"/>
  <c r="C48" i="9"/>
  <c r="BC48" i="9" s="1"/>
  <c r="A48" i="9"/>
  <c r="B48" i="9" s="1"/>
  <c r="AY47" i="9"/>
  <c r="AW47" i="9"/>
  <c r="BA47" i="9" s="1"/>
  <c r="AU47" i="9"/>
  <c r="AS47" i="9"/>
  <c r="AN47" i="9"/>
  <c r="Y47" i="9"/>
  <c r="X47" i="9"/>
  <c r="W47" i="9"/>
  <c r="V47" i="9"/>
  <c r="U47" i="9"/>
  <c r="T47" i="9"/>
  <c r="S47" i="9"/>
  <c r="R47" i="9"/>
  <c r="J47" i="9"/>
  <c r="I47" i="9"/>
  <c r="H47" i="9"/>
  <c r="G47" i="9"/>
  <c r="F47" i="9"/>
  <c r="E47" i="9"/>
  <c r="D47" i="9"/>
  <c r="C47" i="9"/>
  <c r="BC47" i="9" s="1"/>
  <c r="A47" i="9"/>
  <c r="B47" i="9" s="1"/>
  <c r="AY46" i="9"/>
  <c r="AW46" i="9"/>
  <c r="BA46" i="9" s="1"/>
  <c r="AU46" i="9"/>
  <c r="AS46" i="9"/>
  <c r="AN46" i="9"/>
  <c r="Y46" i="9"/>
  <c r="X46" i="9"/>
  <c r="W46" i="9"/>
  <c r="V46" i="9"/>
  <c r="U46" i="9"/>
  <c r="T46" i="9"/>
  <c r="S46" i="9"/>
  <c r="R46" i="9"/>
  <c r="J46" i="9"/>
  <c r="I46" i="9"/>
  <c r="H46" i="9"/>
  <c r="G46" i="9"/>
  <c r="AH46" i="9" s="1"/>
  <c r="F46" i="9"/>
  <c r="E46" i="9"/>
  <c r="D46" i="9"/>
  <c r="C46" i="9"/>
  <c r="BC46" i="9" s="1"/>
  <c r="A46" i="9"/>
  <c r="B46" i="9" s="1"/>
  <c r="AY45" i="9"/>
  <c r="AW45" i="9"/>
  <c r="BA45" i="9" s="1"/>
  <c r="AU45" i="9"/>
  <c r="AS45" i="9"/>
  <c r="AN45" i="9"/>
  <c r="Y45" i="9"/>
  <c r="X45" i="9"/>
  <c r="W45" i="9"/>
  <c r="V45" i="9"/>
  <c r="U45" i="9"/>
  <c r="T45" i="9"/>
  <c r="S45" i="9"/>
  <c r="J45" i="9"/>
  <c r="I45" i="9"/>
  <c r="H45" i="9"/>
  <c r="G45" i="9"/>
  <c r="F45" i="9"/>
  <c r="E45" i="9"/>
  <c r="D45" i="9"/>
  <c r="C45" i="9"/>
  <c r="A45" i="9"/>
  <c r="B45" i="9" s="1"/>
  <c r="AY44" i="9"/>
  <c r="AW44" i="9"/>
  <c r="BA44" i="9" s="1"/>
  <c r="AU44" i="9"/>
  <c r="AS44" i="9"/>
  <c r="AQ44" i="9"/>
  <c r="AN44" i="9"/>
  <c r="AC44" i="9"/>
  <c r="BB44" i="9" s="1"/>
  <c r="Y44" i="9"/>
  <c r="X44" i="9"/>
  <c r="W44" i="9"/>
  <c r="V44" i="9"/>
  <c r="U44" i="9"/>
  <c r="T44" i="9"/>
  <c r="S44" i="9"/>
  <c r="R44" i="9"/>
  <c r="J44" i="9"/>
  <c r="I44" i="9"/>
  <c r="H44" i="9"/>
  <c r="G44" i="9"/>
  <c r="AH44" i="9" s="1"/>
  <c r="F44" i="9"/>
  <c r="E44" i="9"/>
  <c r="D44" i="9"/>
  <c r="C44" i="9"/>
  <c r="BC44" i="9" s="1"/>
  <c r="A44" i="9"/>
  <c r="B44" i="9" s="1"/>
  <c r="AY43" i="9"/>
  <c r="AW43" i="9"/>
  <c r="BA43" i="9" s="1"/>
  <c r="AU43" i="9"/>
  <c r="AS43" i="9"/>
  <c r="AQ43" i="9"/>
  <c r="AN43" i="9"/>
  <c r="AC43" i="9"/>
  <c r="BB43" i="9" s="1"/>
  <c r="Y43" i="9"/>
  <c r="X43" i="9"/>
  <c r="W43" i="9"/>
  <c r="V43" i="9"/>
  <c r="U43" i="9"/>
  <c r="T43" i="9"/>
  <c r="S43" i="9"/>
  <c r="R43" i="9"/>
  <c r="J43" i="9"/>
  <c r="I43" i="9"/>
  <c r="H43" i="9"/>
  <c r="G43" i="9"/>
  <c r="AH43" i="9" s="1"/>
  <c r="F43" i="9"/>
  <c r="E43" i="9"/>
  <c r="D43" i="9"/>
  <c r="C43" i="9"/>
  <c r="BC43" i="9" s="1"/>
  <c r="A43" i="9"/>
  <c r="B43" i="9" s="1"/>
  <c r="AY42" i="9"/>
  <c r="AW42" i="9"/>
  <c r="BA42" i="9" s="1"/>
  <c r="AU42" i="9"/>
  <c r="AS42" i="9"/>
  <c r="AN42" i="9"/>
  <c r="Y42" i="9"/>
  <c r="X42" i="9"/>
  <c r="W42" i="9"/>
  <c r="V42" i="9"/>
  <c r="U42" i="9"/>
  <c r="T42" i="9"/>
  <c r="J44" i="13" s="1"/>
  <c r="S42" i="9"/>
  <c r="R42" i="9"/>
  <c r="J42" i="9"/>
  <c r="I42" i="9"/>
  <c r="H42" i="9"/>
  <c r="G42" i="9"/>
  <c r="F42" i="9"/>
  <c r="E42" i="9"/>
  <c r="D42" i="9"/>
  <c r="C42" i="9"/>
  <c r="BC42" i="9" s="1"/>
  <c r="A42" i="9"/>
  <c r="B42" i="9" s="1"/>
  <c r="AY41" i="9"/>
  <c r="AW41" i="9"/>
  <c r="BA41" i="9" s="1"/>
  <c r="AU41" i="9"/>
  <c r="AS41" i="9"/>
  <c r="AN41" i="9"/>
  <c r="Y41" i="9"/>
  <c r="X41" i="9"/>
  <c r="W41" i="9"/>
  <c r="V41" i="9"/>
  <c r="U41" i="9"/>
  <c r="T41" i="9"/>
  <c r="S41" i="9"/>
  <c r="J41" i="9"/>
  <c r="I41" i="9"/>
  <c r="H41" i="9"/>
  <c r="G41" i="9"/>
  <c r="F41" i="9"/>
  <c r="E41" i="9"/>
  <c r="D41" i="9"/>
  <c r="C41" i="9"/>
  <c r="A41" i="9"/>
  <c r="B41" i="9" s="1"/>
  <c r="AY40" i="9"/>
  <c r="AW40" i="9"/>
  <c r="BA40" i="9" s="1"/>
  <c r="AU40" i="9"/>
  <c r="AS40" i="9"/>
  <c r="AQ40" i="9"/>
  <c r="AN40" i="9"/>
  <c r="AC40" i="9"/>
  <c r="BB40" i="9" s="1"/>
  <c r="Y40" i="9"/>
  <c r="X40" i="9"/>
  <c r="W40" i="9"/>
  <c r="V40" i="9"/>
  <c r="U40" i="9"/>
  <c r="T40" i="9"/>
  <c r="J42" i="13" s="1"/>
  <c r="S40" i="9"/>
  <c r="R40" i="9"/>
  <c r="J40" i="9"/>
  <c r="I40" i="9"/>
  <c r="H40" i="9"/>
  <c r="G40" i="9"/>
  <c r="F40" i="9"/>
  <c r="E40" i="9"/>
  <c r="D40" i="9"/>
  <c r="C40" i="9"/>
  <c r="BC40" i="9" s="1"/>
  <c r="A40" i="9"/>
  <c r="B40" i="9" s="1"/>
  <c r="AY39" i="9"/>
  <c r="AW39" i="9"/>
  <c r="BA39" i="9" s="1"/>
  <c r="AU39" i="9"/>
  <c r="AS39" i="9"/>
  <c r="AN39" i="9"/>
  <c r="Y39" i="9"/>
  <c r="X39" i="9"/>
  <c r="W39" i="9"/>
  <c r="V39" i="9"/>
  <c r="U39" i="9"/>
  <c r="T39" i="9"/>
  <c r="S39" i="9"/>
  <c r="R39" i="9"/>
  <c r="J39" i="9"/>
  <c r="I39" i="9"/>
  <c r="H39" i="9"/>
  <c r="G39" i="9"/>
  <c r="AH39" i="9" s="1"/>
  <c r="F39" i="9"/>
  <c r="E39" i="9"/>
  <c r="D39" i="9"/>
  <c r="C39" i="9"/>
  <c r="BC39" i="9" s="1"/>
  <c r="A39" i="9"/>
  <c r="B39" i="9" s="1"/>
  <c r="AY38" i="9"/>
  <c r="AW38" i="9"/>
  <c r="BA38" i="9" s="1"/>
  <c r="AU38" i="9"/>
  <c r="AS38" i="9"/>
  <c r="AN38" i="9"/>
  <c r="Y38" i="9"/>
  <c r="X38" i="9"/>
  <c r="W38" i="9"/>
  <c r="V38" i="9"/>
  <c r="U38" i="9"/>
  <c r="T38" i="9"/>
  <c r="S38" i="9"/>
  <c r="R38" i="9"/>
  <c r="J38" i="9"/>
  <c r="I38" i="9"/>
  <c r="H38" i="9"/>
  <c r="G38" i="9"/>
  <c r="AH38" i="9" s="1"/>
  <c r="F38" i="9"/>
  <c r="E38" i="9"/>
  <c r="D38" i="9"/>
  <c r="C38" i="9"/>
  <c r="BC38" i="9" s="1"/>
  <c r="A38" i="9"/>
  <c r="B38" i="9" s="1"/>
  <c r="AY37" i="9"/>
  <c r="AW37" i="9"/>
  <c r="BA37" i="9" s="1"/>
  <c r="AU37" i="9"/>
  <c r="AS37" i="9"/>
  <c r="AN37" i="9"/>
  <c r="Y37" i="9"/>
  <c r="X37" i="9"/>
  <c r="W37" i="9"/>
  <c r="V37" i="9"/>
  <c r="U37" i="9"/>
  <c r="T37" i="9"/>
  <c r="S37" i="9"/>
  <c r="J37" i="9"/>
  <c r="I37" i="9"/>
  <c r="H37" i="9"/>
  <c r="G37" i="9"/>
  <c r="F37" i="9"/>
  <c r="E37" i="9"/>
  <c r="D37" i="9"/>
  <c r="C37" i="9"/>
  <c r="A37" i="9"/>
  <c r="B37" i="9" s="1"/>
  <c r="AY36" i="9"/>
  <c r="AW36" i="9"/>
  <c r="BA36" i="9" s="1"/>
  <c r="AU36" i="9"/>
  <c r="AS36" i="9"/>
  <c r="AQ36" i="9"/>
  <c r="AN36" i="9"/>
  <c r="AC36" i="9"/>
  <c r="BB36" i="9" s="1"/>
  <c r="Y36" i="9"/>
  <c r="X36" i="9"/>
  <c r="W36" i="9"/>
  <c r="V36" i="9"/>
  <c r="U36" i="9"/>
  <c r="T36" i="9"/>
  <c r="S36" i="9"/>
  <c r="R36" i="9"/>
  <c r="J36" i="9"/>
  <c r="I36" i="9"/>
  <c r="H36" i="9"/>
  <c r="G36" i="9"/>
  <c r="F36" i="9"/>
  <c r="E36" i="9"/>
  <c r="D36" i="9"/>
  <c r="C36" i="9"/>
  <c r="BC36" i="9" s="1"/>
  <c r="A36" i="9"/>
  <c r="B36" i="9" s="1"/>
  <c r="AY35" i="9"/>
  <c r="AW35" i="9"/>
  <c r="BA35" i="9" s="1"/>
  <c r="AU35" i="9"/>
  <c r="AS35" i="9"/>
  <c r="AQ35" i="9"/>
  <c r="AN35" i="9"/>
  <c r="AC35" i="9"/>
  <c r="BB35" i="9" s="1"/>
  <c r="Y35" i="9"/>
  <c r="X35" i="9"/>
  <c r="W35" i="9"/>
  <c r="V35" i="9"/>
  <c r="U35" i="9"/>
  <c r="T35" i="9"/>
  <c r="S35" i="9"/>
  <c r="R35" i="9"/>
  <c r="J35" i="9"/>
  <c r="I35" i="9"/>
  <c r="H35" i="9"/>
  <c r="G35" i="9"/>
  <c r="F35" i="9"/>
  <c r="E35" i="9"/>
  <c r="D35" i="9"/>
  <c r="C35" i="9"/>
  <c r="BC35" i="9" s="1"/>
  <c r="A35" i="9"/>
  <c r="B35" i="9" s="1"/>
  <c r="AY34" i="9"/>
  <c r="AW34" i="9"/>
  <c r="BA34" i="9" s="1"/>
  <c r="AU34" i="9"/>
  <c r="AS34" i="9"/>
  <c r="AN34" i="9"/>
  <c r="Y34" i="9"/>
  <c r="X34" i="9"/>
  <c r="W34" i="9"/>
  <c r="V34" i="9"/>
  <c r="U34" i="9"/>
  <c r="T34" i="9"/>
  <c r="S34" i="9"/>
  <c r="R34" i="9"/>
  <c r="J34" i="9"/>
  <c r="I34" i="9"/>
  <c r="H34" i="9"/>
  <c r="G34" i="9"/>
  <c r="F34" i="9"/>
  <c r="E34" i="9"/>
  <c r="D34" i="9"/>
  <c r="C34" i="9"/>
  <c r="BC34" i="9" s="1"/>
  <c r="A34" i="9"/>
  <c r="B34" i="9" s="1"/>
  <c r="AY33" i="9"/>
  <c r="AW33" i="9"/>
  <c r="BA33" i="9" s="1"/>
  <c r="AU33" i="9"/>
  <c r="AS33" i="9"/>
  <c r="AN33" i="9"/>
  <c r="Y33" i="9"/>
  <c r="X33" i="9"/>
  <c r="W33" i="9"/>
  <c r="V33" i="9"/>
  <c r="U33" i="9"/>
  <c r="T33" i="9"/>
  <c r="J35" i="13" s="1"/>
  <c r="S33" i="9"/>
  <c r="J33" i="9"/>
  <c r="I33" i="9"/>
  <c r="H33" i="9"/>
  <c r="G33" i="9"/>
  <c r="F33" i="9"/>
  <c r="E33" i="9"/>
  <c r="D33" i="9"/>
  <c r="C33" i="9"/>
  <c r="A33" i="9"/>
  <c r="B33" i="9" s="1"/>
  <c r="AY32" i="9"/>
  <c r="AW32" i="9"/>
  <c r="BA32" i="9" s="1"/>
  <c r="AU32" i="9"/>
  <c r="AS32" i="9"/>
  <c r="AQ32" i="9"/>
  <c r="AN32" i="9"/>
  <c r="AC32" i="9"/>
  <c r="BB32" i="9" s="1"/>
  <c r="Y32" i="9"/>
  <c r="X32" i="9"/>
  <c r="W32" i="9"/>
  <c r="V32" i="9"/>
  <c r="U32" i="9"/>
  <c r="T32" i="9"/>
  <c r="S32" i="9"/>
  <c r="R32" i="9"/>
  <c r="J32" i="9"/>
  <c r="I32" i="9"/>
  <c r="H32" i="9"/>
  <c r="G32" i="9"/>
  <c r="AH32" i="9" s="1"/>
  <c r="F32" i="9"/>
  <c r="E32" i="9"/>
  <c r="D32" i="9"/>
  <c r="C32" i="9"/>
  <c r="BC32" i="9" s="1"/>
  <c r="A32" i="9"/>
  <c r="B32" i="9" s="1"/>
  <c r="AY31" i="9"/>
  <c r="AW31" i="9"/>
  <c r="BA31" i="9" s="1"/>
  <c r="AU31" i="9"/>
  <c r="AS31" i="9"/>
  <c r="AN31" i="9"/>
  <c r="Y31" i="9"/>
  <c r="X31" i="9"/>
  <c r="W31" i="9"/>
  <c r="V31" i="9"/>
  <c r="U31" i="9"/>
  <c r="T31" i="9"/>
  <c r="S31" i="9"/>
  <c r="R31" i="9"/>
  <c r="J31" i="9"/>
  <c r="I31" i="9"/>
  <c r="H31" i="9"/>
  <c r="G31" i="9"/>
  <c r="AH31" i="9" s="1"/>
  <c r="F31" i="9"/>
  <c r="E31" i="9"/>
  <c r="D31" i="9"/>
  <c r="C31" i="9"/>
  <c r="BC31" i="9" s="1"/>
  <c r="A31" i="9"/>
  <c r="B31" i="9" s="1"/>
  <c r="AY30" i="9"/>
  <c r="AW30" i="9"/>
  <c r="BA30" i="9" s="1"/>
  <c r="AU30" i="9"/>
  <c r="AS30" i="9"/>
  <c r="AN30" i="9"/>
  <c r="Y30" i="9"/>
  <c r="X30" i="9"/>
  <c r="W30" i="9"/>
  <c r="V30" i="9"/>
  <c r="U30" i="9"/>
  <c r="T30" i="9"/>
  <c r="S30" i="9"/>
  <c r="R30" i="9"/>
  <c r="J30" i="9"/>
  <c r="I30" i="9"/>
  <c r="H30" i="9"/>
  <c r="G30" i="9"/>
  <c r="AH30" i="9" s="1"/>
  <c r="F30" i="9"/>
  <c r="E30" i="9"/>
  <c r="D30" i="9"/>
  <c r="C30" i="9"/>
  <c r="BC30" i="9" s="1"/>
  <c r="A30" i="9"/>
  <c r="B30" i="9" s="1"/>
  <c r="AY29" i="9"/>
  <c r="AW29" i="9"/>
  <c r="BA29" i="9" s="1"/>
  <c r="AU29" i="9"/>
  <c r="AS29" i="9"/>
  <c r="AN29" i="9"/>
  <c r="Y29" i="9"/>
  <c r="X29" i="9"/>
  <c r="W29" i="9"/>
  <c r="V29" i="9"/>
  <c r="U29" i="9"/>
  <c r="T29" i="9"/>
  <c r="S29" i="9"/>
  <c r="J29" i="9"/>
  <c r="I29" i="9"/>
  <c r="H29" i="9"/>
  <c r="G29" i="9"/>
  <c r="F29" i="9"/>
  <c r="E29" i="9"/>
  <c r="D29" i="9"/>
  <c r="C29" i="9"/>
  <c r="A29" i="9"/>
  <c r="B29" i="9" s="1"/>
  <c r="AY28" i="9"/>
  <c r="AW28" i="9"/>
  <c r="BA28" i="9" s="1"/>
  <c r="AU28" i="9"/>
  <c r="AS28" i="9"/>
  <c r="AQ28" i="9"/>
  <c r="AN28" i="9"/>
  <c r="AC28" i="9"/>
  <c r="BB28" i="9" s="1"/>
  <c r="Y28" i="9"/>
  <c r="X28" i="9"/>
  <c r="W28" i="9"/>
  <c r="V28" i="9"/>
  <c r="U28" i="9"/>
  <c r="T28" i="9"/>
  <c r="S28" i="9"/>
  <c r="R28" i="9"/>
  <c r="J28" i="9"/>
  <c r="I28" i="9"/>
  <c r="H28" i="9"/>
  <c r="G28" i="9"/>
  <c r="F28" i="9"/>
  <c r="E28" i="9"/>
  <c r="D28" i="9"/>
  <c r="C28" i="9"/>
  <c r="BC28" i="9" s="1"/>
  <c r="A28" i="9"/>
  <c r="B28" i="9" s="1"/>
  <c r="AY27" i="9"/>
  <c r="AW27" i="9"/>
  <c r="BA27" i="9" s="1"/>
  <c r="AU27" i="9"/>
  <c r="AS27" i="9"/>
  <c r="AQ27" i="9"/>
  <c r="AN27" i="9"/>
  <c r="AC27" i="9"/>
  <c r="BB27" i="9" s="1"/>
  <c r="Y27" i="9"/>
  <c r="X27" i="9"/>
  <c r="W27" i="9"/>
  <c r="V27" i="9"/>
  <c r="U27" i="9"/>
  <c r="T27" i="9"/>
  <c r="S27" i="9"/>
  <c r="R27" i="9"/>
  <c r="J27" i="9"/>
  <c r="I27" i="9"/>
  <c r="H27" i="9"/>
  <c r="G27" i="9"/>
  <c r="F27" i="9"/>
  <c r="E27" i="9"/>
  <c r="D27" i="9"/>
  <c r="C27" i="9"/>
  <c r="BC27" i="9" s="1"/>
  <c r="A27" i="9"/>
  <c r="B27" i="9" s="1"/>
  <c r="AY26" i="9"/>
  <c r="AW26" i="9"/>
  <c r="BA26" i="9" s="1"/>
  <c r="AU26" i="9"/>
  <c r="AS26" i="9"/>
  <c r="AN26" i="9"/>
  <c r="Y26" i="9"/>
  <c r="X26" i="9"/>
  <c r="W26" i="9"/>
  <c r="V26" i="9"/>
  <c r="U26" i="9"/>
  <c r="T26" i="9"/>
  <c r="S26" i="9"/>
  <c r="J26" i="9"/>
  <c r="I26" i="9"/>
  <c r="H26" i="9"/>
  <c r="G26" i="9"/>
  <c r="F26" i="9"/>
  <c r="E26" i="9"/>
  <c r="D26" i="9"/>
  <c r="C26" i="9"/>
  <c r="A26" i="9"/>
  <c r="B26" i="9" s="1"/>
  <c r="AY25" i="9"/>
  <c r="AW25" i="9"/>
  <c r="BA25" i="9" s="1"/>
  <c r="AU25" i="9"/>
  <c r="AS25" i="9"/>
  <c r="AN25" i="9"/>
  <c r="Y25" i="9"/>
  <c r="X25" i="9"/>
  <c r="W25" i="9"/>
  <c r="V25" i="9"/>
  <c r="U25" i="9"/>
  <c r="T25" i="9"/>
  <c r="S25" i="9"/>
  <c r="J25" i="9"/>
  <c r="I25" i="9"/>
  <c r="H25" i="9"/>
  <c r="G25" i="9"/>
  <c r="F25" i="9"/>
  <c r="E25" i="9"/>
  <c r="D25" i="9"/>
  <c r="C25" i="9"/>
  <c r="A25" i="9"/>
  <c r="B25" i="9" s="1"/>
  <c r="AY24" i="9"/>
  <c r="AW24" i="9"/>
  <c r="BA24" i="9" s="1"/>
  <c r="AU24" i="9"/>
  <c r="AS24" i="9"/>
  <c r="AQ24" i="9"/>
  <c r="AN24" i="9"/>
  <c r="AC24" i="9"/>
  <c r="BB24" i="9" s="1"/>
  <c r="Y24" i="9"/>
  <c r="X24" i="9"/>
  <c r="W24" i="9"/>
  <c r="V24" i="9"/>
  <c r="U24" i="9"/>
  <c r="T24" i="9"/>
  <c r="S24" i="9"/>
  <c r="R24" i="9"/>
  <c r="J24" i="9"/>
  <c r="I24" i="9"/>
  <c r="H24" i="9"/>
  <c r="G24" i="9"/>
  <c r="AH24" i="9" s="1"/>
  <c r="F24" i="9"/>
  <c r="E24" i="9"/>
  <c r="D24" i="9"/>
  <c r="C24" i="9"/>
  <c r="BC24" i="9" s="1"/>
  <c r="A24" i="9"/>
  <c r="B24" i="9" s="1"/>
  <c r="AY23" i="9"/>
  <c r="AW23" i="9"/>
  <c r="BA23" i="9" s="1"/>
  <c r="AU23" i="9"/>
  <c r="AS23" i="9"/>
  <c r="AN23" i="9"/>
  <c r="Y23" i="9"/>
  <c r="X23" i="9"/>
  <c r="W23" i="9"/>
  <c r="V23" i="9"/>
  <c r="U23" i="9"/>
  <c r="T23" i="9"/>
  <c r="S23" i="9"/>
  <c r="R23" i="9"/>
  <c r="J23" i="9"/>
  <c r="I23" i="9"/>
  <c r="H23" i="9"/>
  <c r="G23" i="9"/>
  <c r="F23" i="9"/>
  <c r="E23" i="9"/>
  <c r="D23" i="9"/>
  <c r="C23" i="9"/>
  <c r="BC23" i="9" s="1"/>
  <c r="A23" i="9"/>
  <c r="B23" i="9" s="1"/>
  <c r="AY22" i="9"/>
  <c r="AW22" i="9"/>
  <c r="BA22" i="9" s="1"/>
  <c r="AU22" i="9"/>
  <c r="AS22" i="9"/>
  <c r="AN22" i="9"/>
  <c r="Y22" i="9"/>
  <c r="X22" i="9"/>
  <c r="W22" i="9"/>
  <c r="V22" i="9"/>
  <c r="U22" i="9"/>
  <c r="T22" i="9"/>
  <c r="S22" i="9"/>
  <c r="J22" i="9"/>
  <c r="I22" i="9"/>
  <c r="H22" i="9"/>
  <c r="G22" i="9"/>
  <c r="F22" i="9"/>
  <c r="E22" i="9"/>
  <c r="D22" i="9"/>
  <c r="C22" i="9"/>
  <c r="A22" i="9"/>
  <c r="B22" i="9" s="1"/>
  <c r="AY21" i="9"/>
  <c r="AW21" i="9"/>
  <c r="BA21" i="9" s="1"/>
  <c r="AU21" i="9"/>
  <c r="AS21" i="9"/>
  <c r="AN21" i="9"/>
  <c r="Y21" i="9"/>
  <c r="X21" i="9"/>
  <c r="W21" i="9"/>
  <c r="V21" i="9"/>
  <c r="U21" i="9"/>
  <c r="T21" i="9"/>
  <c r="S21" i="9"/>
  <c r="J21" i="9"/>
  <c r="I21" i="9"/>
  <c r="H21" i="9"/>
  <c r="G21" i="9"/>
  <c r="F21" i="9"/>
  <c r="E21" i="9"/>
  <c r="D21" i="9"/>
  <c r="C21" i="9"/>
  <c r="A21" i="9"/>
  <c r="B21" i="9" s="1"/>
  <c r="AY20" i="9"/>
  <c r="AW20" i="9"/>
  <c r="BA20" i="9" s="1"/>
  <c r="AU20" i="9"/>
  <c r="AS20" i="9"/>
  <c r="AQ20" i="9"/>
  <c r="AN20" i="9"/>
  <c r="AC20" i="9"/>
  <c r="BB20" i="9" s="1"/>
  <c r="Y20" i="9"/>
  <c r="X20" i="9"/>
  <c r="W20" i="9"/>
  <c r="V20" i="9"/>
  <c r="U20" i="9"/>
  <c r="T20" i="9"/>
  <c r="S20" i="9"/>
  <c r="R20" i="9"/>
  <c r="J20" i="9"/>
  <c r="I20" i="9"/>
  <c r="H20" i="9"/>
  <c r="G20" i="9"/>
  <c r="F20" i="9"/>
  <c r="E20" i="9"/>
  <c r="D20" i="9"/>
  <c r="C20" i="9"/>
  <c r="BC20" i="9" s="1"/>
  <c r="A20" i="9"/>
  <c r="B20" i="9" s="1"/>
  <c r="AY19" i="9"/>
  <c r="AW19" i="9"/>
  <c r="BA19" i="9" s="1"/>
  <c r="AU19" i="9"/>
  <c r="AS19" i="9"/>
  <c r="AN19" i="9"/>
  <c r="Y19" i="9"/>
  <c r="X19" i="9"/>
  <c r="W19" i="9"/>
  <c r="V19" i="9"/>
  <c r="U19" i="9"/>
  <c r="T19" i="9"/>
  <c r="S19" i="9"/>
  <c r="R19" i="9"/>
  <c r="J19" i="9"/>
  <c r="I19" i="9"/>
  <c r="H19" i="9"/>
  <c r="G19" i="9"/>
  <c r="F19" i="9"/>
  <c r="E19" i="9"/>
  <c r="D19" i="9"/>
  <c r="C19" i="9"/>
  <c r="BC19" i="9" s="1"/>
  <c r="A19" i="9"/>
  <c r="B19" i="9" s="1"/>
  <c r="AY18" i="9"/>
  <c r="AW18" i="9"/>
  <c r="BA18" i="9" s="1"/>
  <c r="AU18" i="9"/>
  <c r="AS18" i="9"/>
  <c r="AN18" i="9"/>
  <c r="Y18" i="9"/>
  <c r="X18" i="9"/>
  <c r="W18" i="9"/>
  <c r="V18" i="9"/>
  <c r="U18" i="9"/>
  <c r="T18" i="9"/>
  <c r="S18" i="9"/>
  <c r="J18" i="9"/>
  <c r="I18" i="9"/>
  <c r="H18" i="9"/>
  <c r="G18" i="9"/>
  <c r="F18" i="9"/>
  <c r="E18" i="9"/>
  <c r="D18" i="9"/>
  <c r="C18" i="9"/>
  <c r="A18" i="9"/>
  <c r="B18" i="9" s="1"/>
  <c r="AY17" i="9"/>
  <c r="AW17" i="9"/>
  <c r="BA17" i="9" s="1"/>
  <c r="AU17" i="9"/>
  <c r="AS17" i="9"/>
  <c r="AN17" i="9"/>
  <c r="Y17" i="9"/>
  <c r="X17" i="9"/>
  <c r="W17" i="9"/>
  <c r="V17" i="9"/>
  <c r="U17" i="9"/>
  <c r="T17" i="9"/>
  <c r="J19" i="13" s="1"/>
  <c r="S17" i="9"/>
  <c r="J17" i="9"/>
  <c r="I17" i="9"/>
  <c r="H17" i="9"/>
  <c r="G17" i="9"/>
  <c r="F17" i="9"/>
  <c r="E17" i="9"/>
  <c r="D17" i="9"/>
  <c r="C17" i="9"/>
  <c r="A17" i="9"/>
  <c r="B17" i="9" s="1"/>
  <c r="AY16" i="9"/>
  <c r="AW16" i="9"/>
  <c r="BA16" i="9" s="1"/>
  <c r="AU16" i="9"/>
  <c r="AS16" i="9"/>
  <c r="AQ16" i="9"/>
  <c r="AN16" i="9"/>
  <c r="AC16" i="9"/>
  <c r="BB16" i="9" s="1"/>
  <c r="Y16" i="9"/>
  <c r="X16" i="9"/>
  <c r="W16" i="9"/>
  <c r="V16" i="9"/>
  <c r="U16" i="9"/>
  <c r="T16" i="9"/>
  <c r="S16" i="9"/>
  <c r="R16" i="9"/>
  <c r="J16" i="9"/>
  <c r="I16" i="9"/>
  <c r="H16" i="9"/>
  <c r="G16" i="9"/>
  <c r="F16" i="9"/>
  <c r="E16" i="9"/>
  <c r="D16" i="9"/>
  <c r="C16" i="9"/>
  <c r="BC16" i="9" s="1"/>
  <c r="A16" i="9"/>
  <c r="B16" i="9" s="1"/>
  <c r="AY15" i="9"/>
  <c r="AW15" i="9"/>
  <c r="BA15" i="9" s="1"/>
  <c r="AU15" i="9"/>
  <c r="AS15" i="9"/>
  <c r="AQ15" i="9"/>
  <c r="AN15" i="9"/>
  <c r="AC15" i="9"/>
  <c r="BB15" i="9" s="1"/>
  <c r="Y15" i="9"/>
  <c r="X15" i="9"/>
  <c r="W15" i="9"/>
  <c r="V15" i="9"/>
  <c r="U15" i="9"/>
  <c r="T15" i="9"/>
  <c r="S15" i="9"/>
  <c r="R15" i="9"/>
  <c r="J15" i="9"/>
  <c r="I15" i="9"/>
  <c r="H15" i="9"/>
  <c r="G15" i="9"/>
  <c r="F15" i="9"/>
  <c r="E15" i="9"/>
  <c r="D15" i="9"/>
  <c r="C15" i="9"/>
  <c r="BC15" i="9" s="1"/>
  <c r="A15" i="9"/>
  <c r="B15" i="9" s="1"/>
  <c r="AY14" i="9"/>
  <c r="AW14" i="9"/>
  <c r="BA14" i="9" s="1"/>
  <c r="AU14" i="9"/>
  <c r="AS14" i="9"/>
  <c r="AN14" i="9"/>
  <c r="Y14" i="9"/>
  <c r="X14" i="9"/>
  <c r="W14" i="9"/>
  <c r="V14" i="9"/>
  <c r="U14" i="9"/>
  <c r="T14" i="9"/>
  <c r="S14" i="9"/>
  <c r="J14" i="9"/>
  <c r="I14" i="9"/>
  <c r="H14" i="9"/>
  <c r="G14" i="9"/>
  <c r="F14" i="9"/>
  <c r="E14" i="9"/>
  <c r="D14" i="9"/>
  <c r="C14" i="9"/>
  <c r="A14" i="9"/>
  <c r="B14" i="9" s="1"/>
  <c r="AY13" i="9"/>
  <c r="AW13" i="9"/>
  <c r="BA13" i="9" s="1"/>
  <c r="AU13" i="9"/>
  <c r="AS13" i="9"/>
  <c r="AN13" i="9"/>
  <c r="Y13" i="9"/>
  <c r="X13" i="9"/>
  <c r="W13" i="9"/>
  <c r="V13" i="9"/>
  <c r="U13" i="9"/>
  <c r="T13" i="9"/>
  <c r="S13" i="9"/>
  <c r="J13" i="9"/>
  <c r="I13" i="9"/>
  <c r="H13" i="9"/>
  <c r="G13" i="9"/>
  <c r="F13" i="9"/>
  <c r="E13" i="9"/>
  <c r="D13" i="9"/>
  <c r="C13" i="9"/>
  <c r="A13" i="9"/>
  <c r="B13" i="9" s="1"/>
  <c r="AY12" i="9"/>
  <c r="AW12" i="9"/>
  <c r="BA12" i="9" s="1"/>
  <c r="AU12" i="9"/>
  <c r="AS12" i="9"/>
  <c r="AN12" i="9"/>
  <c r="Y12" i="9"/>
  <c r="X12" i="9"/>
  <c r="W12" i="9"/>
  <c r="V12" i="9"/>
  <c r="U12" i="9"/>
  <c r="T12" i="9"/>
  <c r="S12" i="9"/>
  <c r="R12" i="9"/>
  <c r="J12" i="9"/>
  <c r="I12" i="9"/>
  <c r="H12" i="9"/>
  <c r="G12" i="9"/>
  <c r="AH12" i="9" s="1"/>
  <c r="F12" i="9"/>
  <c r="E12" i="9"/>
  <c r="D12" i="9"/>
  <c r="C12" i="9"/>
  <c r="BC12" i="9" s="1"/>
  <c r="A12" i="9"/>
  <c r="B12" i="9" s="1"/>
  <c r="AY11" i="9"/>
  <c r="AW11" i="9"/>
  <c r="BA11" i="9" s="1"/>
  <c r="AU11" i="9"/>
  <c r="AS11" i="9"/>
  <c r="AN11" i="9"/>
  <c r="Y11" i="9"/>
  <c r="X11" i="9"/>
  <c r="W11" i="9"/>
  <c r="V11" i="9"/>
  <c r="U11" i="9"/>
  <c r="T11" i="9"/>
  <c r="S11" i="9"/>
  <c r="R11" i="9"/>
  <c r="J11" i="9"/>
  <c r="I11" i="9"/>
  <c r="H11" i="9"/>
  <c r="G11" i="9"/>
  <c r="AH11" i="9" s="1"/>
  <c r="F11" i="9"/>
  <c r="E11" i="9"/>
  <c r="D11" i="9"/>
  <c r="C11" i="9"/>
  <c r="A11" i="9"/>
  <c r="B11" i="9" s="1"/>
  <c r="A9" i="9"/>
  <c r="C10" i="2"/>
  <c r="H633" i="13"/>
  <c r="B633" i="13"/>
  <c r="A633" i="13"/>
  <c r="B632" i="13"/>
  <c r="A632" i="13"/>
  <c r="B631" i="13"/>
  <c r="A631" i="13"/>
  <c r="J630" i="13"/>
  <c r="H630" i="13"/>
  <c r="B630" i="13"/>
  <c r="A630" i="13"/>
  <c r="H629" i="13"/>
  <c r="B629" i="13"/>
  <c r="A629" i="13"/>
  <c r="B628" i="13"/>
  <c r="A628" i="13"/>
  <c r="B627" i="13"/>
  <c r="A627" i="13"/>
  <c r="H626" i="13"/>
  <c r="B626" i="13"/>
  <c r="A626" i="13"/>
  <c r="B625" i="13"/>
  <c r="A625" i="13"/>
  <c r="H624" i="13"/>
  <c r="B624" i="13"/>
  <c r="A624" i="13"/>
  <c r="B623" i="13"/>
  <c r="A623" i="13"/>
  <c r="B622" i="13"/>
  <c r="A622" i="13"/>
  <c r="J621" i="13"/>
  <c r="H621" i="13"/>
  <c r="B621" i="13"/>
  <c r="A621" i="13"/>
  <c r="B620" i="13"/>
  <c r="A620" i="13"/>
  <c r="B619" i="13"/>
  <c r="A619" i="13"/>
  <c r="H618" i="13"/>
  <c r="B618" i="13"/>
  <c r="A618" i="13"/>
  <c r="J617" i="13"/>
  <c r="H617" i="13"/>
  <c r="B617" i="13"/>
  <c r="A617" i="13"/>
  <c r="H616" i="13"/>
  <c r="B616" i="13"/>
  <c r="A616" i="13"/>
  <c r="H615" i="13"/>
  <c r="B615" i="13"/>
  <c r="A615" i="13"/>
  <c r="B614" i="13"/>
  <c r="A614" i="13"/>
  <c r="B613" i="13"/>
  <c r="A613" i="13"/>
  <c r="B612" i="13"/>
  <c r="A612" i="13"/>
  <c r="B611" i="13"/>
  <c r="A611" i="13"/>
  <c r="H610" i="13"/>
  <c r="B610" i="13"/>
  <c r="A610" i="13"/>
  <c r="H609" i="13"/>
  <c r="B609" i="13"/>
  <c r="A609" i="13"/>
  <c r="B608" i="13"/>
  <c r="A608" i="13"/>
  <c r="B607" i="13"/>
  <c r="A607" i="13"/>
  <c r="H606" i="13"/>
  <c r="B606" i="13"/>
  <c r="A606" i="13"/>
  <c r="H605" i="13"/>
  <c r="B605" i="13"/>
  <c r="A605" i="13"/>
  <c r="B604" i="13"/>
  <c r="A604" i="13"/>
  <c r="H603" i="13"/>
  <c r="B603" i="13"/>
  <c r="A603" i="13"/>
  <c r="J602" i="13"/>
  <c r="H602" i="13"/>
  <c r="B602" i="13"/>
  <c r="A602" i="13"/>
  <c r="H601" i="13"/>
  <c r="B601" i="13"/>
  <c r="A601" i="13"/>
  <c r="B600" i="13"/>
  <c r="A600" i="13"/>
  <c r="H599" i="13"/>
  <c r="B599" i="13"/>
  <c r="A599" i="13"/>
  <c r="B598" i="13"/>
  <c r="A598" i="13"/>
  <c r="B597" i="13"/>
  <c r="A597" i="13"/>
  <c r="H596" i="13"/>
  <c r="B596" i="13"/>
  <c r="A596" i="13"/>
  <c r="J595" i="13"/>
  <c r="B595" i="13"/>
  <c r="A595" i="13"/>
  <c r="B594" i="13"/>
  <c r="A594" i="13"/>
  <c r="J593" i="13"/>
  <c r="H593" i="13"/>
  <c r="B593" i="13"/>
  <c r="A593" i="13"/>
  <c r="B592" i="13"/>
  <c r="A592" i="13"/>
  <c r="H591" i="13"/>
  <c r="B591" i="13"/>
  <c r="A591" i="13"/>
  <c r="B590" i="13"/>
  <c r="A590" i="13"/>
  <c r="H589" i="13"/>
  <c r="B589" i="13"/>
  <c r="A589" i="13"/>
  <c r="H588" i="13"/>
  <c r="B588" i="13"/>
  <c r="A588" i="13"/>
  <c r="B587" i="13"/>
  <c r="A587" i="13"/>
  <c r="B586" i="13"/>
  <c r="A586" i="13"/>
  <c r="H585" i="13"/>
  <c r="B585" i="13"/>
  <c r="A585" i="13"/>
  <c r="B584" i="13"/>
  <c r="A584" i="13"/>
  <c r="B583" i="13"/>
  <c r="A583" i="13"/>
  <c r="B582" i="13"/>
  <c r="A582" i="13"/>
  <c r="J581" i="13"/>
  <c r="H581" i="13"/>
  <c r="B581" i="13"/>
  <c r="A581" i="13"/>
  <c r="H580" i="13"/>
  <c r="B580" i="13"/>
  <c r="A580" i="13"/>
  <c r="B579" i="13"/>
  <c r="A579" i="13"/>
  <c r="H578" i="13"/>
  <c r="B578" i="13"/>
  <c r="A578" i="13"/>
  <c r="H577" i="13"/>
  <c r="B577" i="13"/>
  <c r="A577" i="13"/>
  <c r="H576" i="13"/>
  <c r="B576" i="13"/>
  <c r="A576" i="13"/>
  <c r="B575" i="13"/>
  <c r="A575" i="13"/>
  <c r="H574" i="13"/>
  <c r="B574" i="13"/>
  <c r="A574" i="13"/>
  <c r="B573" i="13"/>
  <c r="A573" i="13"/>
  <c r="H572" i="13"/>
  <c r="B572" i="13"/>
  <c r="A572" i="13"/>
  <c r="B571" i="13"/>
  <c r="A571" i="13"/>
  <c r="B570" i="13"/>
  <c r="A570" i="13"/>
  <c r="H569" i="13"/>
  <c r="B569" i="13"/>
  <c r="A569" i="13"/>
  <c r="B568" i="13"/>
  <c r="A568" i="13"/>
  <c r="B567" i="13"/>
  <c r="A567" i="13"/>
  <c r="J566" i="13"/>
  <c r="B566" i="13"/>
  <c r="A566" i="13"/>
  <c r="H565" i="13"/>
  <c r="B565" i="13"/>
  <c r="A565" i="13"/>
  <c r="H564" i="13"/>
  <c r="B564" i="13"/>
  <c r="A564" i="13"/>
  <c r="B563" i="13"/>
  <c r="A563" i="13"/>
  <c r="H562" i="13"/>
  <c r="B562" i="13"/>
  <c r="A562" i="13"/>
  <c r="H561" i="13"/>
  <c r="B561" i="13"/>
  <c r="A561" i="13"/>
  <c r="H560" i="13"/>
  <c r="B560" i="13"/>
  <c r="A560" i="13"/>
  <c r="B559" i="13"/>
  <c r="A559" i="13"/>
  <c r="H558" i="13"/>
  <c r="B558" i="13"/>
  <c r="A558" i="13"/>
  <c r="B557" i="13"/>
  <c r="A557" i="13"/>
  <c r="H556" i="13"/>
  <c r="B556" i="13"/>
  <c r="A556" i="13"/>
  <c r="B555" i="13"/>
  <c r="A555" i="13"/>
  <c r="B554" i="13"/>
  <c r="A554" i="13"/>
  <c r="J553" i="13"/>
  <c r="H553" i="13"/>
  <c r="B553" i="13"/>
  <c r="A553" i="13"/>
  <c r="J552" i="13"/>
  <c r="B552" i="13"/>
  <c r="A552" i="13"/>
  <c r="B551" i="13"/>
  <c r="A551" i="13"/>
  <c r="J550" i="13"/>
  <c r="B550" i="13"/>
  <c r="A550" i="13"/>
  <c r="H549" i="13"/>
  <c r="B549" i="13"/>
  <c r="A549" i="13"/>
  <c r="J548" i="13"/>
  <c r="H548" i="13"/>
  <c r="B548" i="13"/>
  <c r="A548" i="13"/>
  <c r="B547" i="13"/>
  <c r="A547" i="13"/>
  <c r="H546" i="13"/>
  <c r="B546" i="13"/>
  <c r="A546" i="13"/>
  <c r="H545" i="13"/>
  <c r="B545" i="13"/>
  <c r="A545" i="13"/>
  <c r="H544" i="13"/>
  <c r="B544" i="13"/>
  <c r="A544" i="13"/>
  <c r="B543" i="13"/>
  <c r="A543" i="13"/>
  <c r="J542" i="13"/>
  <c r="H542" i="13"/>
  <c r="B542" i="13"/>
  <c r="A542" i="13"/>
  <c r="B541" i="13"/>
  <c r="A541" i="13"/>
  <c r="J540" i="13"/>
  <c r="H540" i="13"/>
  <c r="B540" i="13"/>
  <c r="A540" i="13"/>
  <c r="B539" i="13"/>
  <c r="A539" i="13"/>
  <c r="B538" i="13"/>
  <c r="A538" i="13"/>
  <c r="H537" i="13"/>
  <c r="B537" i="13"/>
  <c r="A537" i="13"/>
  <c r="B536" i="13"/>
  <c r="A536" i="13"/>
  <c r="B535" i="13"/>
  <c r="A535" i="13"/>
  <c r="J534" i="13"/>
  <c r="B534" i="13"/>
  <c r="A534" i="13"/>
  <c r="B533" i="13"/>
  <c r="A533" i="13"/>
  <c r="J532" i="13"/>
  <c r="H532" i="13"/>
  <c r="B532" i="13"/>
  <c r="A532" i="13"/>
  <c r="H531" i="13"/>
  <c r="B531" i="13"/>
  <c r="A531" i="13"/>
  <c r="B530" i="13"/>
  <c r="A530" i="13"/>
  <c r="B529" i="13"/>
  <c r="A529" i="13"/>
  <c r="J528" i="13"/>
  <c r="H528" i="13"/>
  <c r="B528" i="13"/>
  <c r="A528" i="13"/>
  <c r="B527" i="13"/>
  <c r="A527" i="13"/>
  <c r="B526" i="13"/>
  <c r="A526" i="13"/>
  <c r="H525" i="13"/>
  <c r="B525" i="13"/>
  <c r="A525" i="13"/>
  <c r="H524" i="13"/>
  <c r="B524" i="13"/>
  <c r="A524" i="13"/>
  <c r="J523" i="13"/>
  <c r="B523" i="13"/>
  <c r="A523" i="13"/>
  <c r="H522" i="13"/>
  <c r="B522" i="13"/>
  <c r="A522" i="13"/>
  <c r="B521" i="13"/>
  <c r="A521" i="13"/>
  <c r="H520" i="13"/>
  <c r="B520" i="13"/>
  <c r="A520" i="13"/>
  <c r="B519" i="13"/>
  <c r="A519" i="13"/>
  <c r="B518" i="13"/>
  <c r="A518" i="13"/>
  <c r="H517" i="13"/>
  <c r="B517" i="13"/>
  <c r="A517" i="13"/>
  <c r="H516" i="13"/>
  <c r="B516" i="13"/>
  <c r="A516" i="13"/>
  <c r="B515" i="13"/>
  <c r="A515" i="13"/>
  <c r="H514" i="13"/>
  <c r="B514" i="13"/>
  <c r="A514" i="13"/>
  <c r="B513" i="13"/>
  <c r="A513" i="13"/>
  <c r="H512" i="13"/>
  <c r="B512" i="13"/>
  <c r="A512" i="13"/>
  <c r="B511" i="13"/>
  <c r="A511" i="13"/>
  <c r="B510" i="13"/>
  <c r="A510" i="13"/>
  <c r="H509" i="13"/>
  <c r="B509" i="13"/>
  <c r="A509" i="13"/>
  <c r="H508" i="13"/>
  <c r="B508" i="13"/>
  <c r="A508" i="13"/>
  <c r="B507" i="13"/>
  <c r="A507" i="13"/>
  <c r="H506" i="13"/>
  <c r="B506" i="13"/>
  <c r="A506" i="13"/>
  <c r="B505" i="13"/>
  <c r="A505" i="13"/>
  <c r="H504" i="13"/>
  <c r="B504" i="13"/>
  <c r="A504" i="13"/>
  <c r="B503" i="13"/>
  <c r="A503" i="13"/>
  <c r="B502" i="13"/>
  <c r="A502" i="13"/>
  <c r="H501" i="13"/>
  <c r="B501" i="13"/>
  <c r="A501" i="13"/>
  <c r="H500" i="13"/>
  <c r="B500" i="13"/>
  <c r="A500" i="13"/>
  <c r="B499" i="13"/>
  <c r="A499" i="13"/>
  <c r="H498" i="13"/>
  <c r="B498" i="13"/>
  <c r="A498" i="13"/>
  <c r="B497" i="13"/>
  <c r="A497" i="13"/>
  <c r="J496" i="13"/>
  <c r="H496" i="13"/>
  <c r="B496" i="13"/>
  <c r="A496" i="13"/>
  <c r="B495" i="13"/>
  <c r="A495" i="13"/>
  <c r="B494" i="13"/>
  <c r="A494" i="13"/>
  <c r="H493" i="13"/>
  <c r="B493" i="13"/>
  <c r="A493" i="13"/>
  <c r="H492" i="13"/>
  <c r="B492" i="13"/>
  <c r="A492" i="13"/>
  <c r="B491" i="13"/>
  <c r="A491" i="13"/>
  <c r="H490" i="13"/>
  <c r="B490" i="13"/>
  <c r="A490" i="13"/>
  <c r="H489" i="13"/>
  <c r="B489" i="13"/>
  <c r="A489" i="13"/>
  <c r="H488" i="13"/>
  <c r="B488" i="13"/>
  <c r="A488" i="13"/>
  <c r="B487" i="13"/>
  <c r="A487" i="13"/>
  <c r="H486" i="13"/>
  <c r="B486" i="13"/>
  <c r="A486" i="13"/>
  <c r="H485" i="13"/>
  <c r="B485" i="13"/>
  <c r="A485" i="13"/>
  <c r="B484" i="13"/>
  <c r="A484" i="13"/>
  <c r="B483" i="13"/>
  <c r="A483" i="13"/>
  <c r="J482" i="13"/>
  <c r="B482" i="13"/>
  <c r="A482" i="13"/>
  <c r="B481" i="13"/>
  <c r="A481" i="13"/>
  <c r="J480" i="13"/>
  <c r="H480" i="13"/>
  <c r="B480" i="13"/>
  <c r="A480" i="13"/>
  <c r="B479" i="13"/>
  <c r="A479" i="13"/>
  <c r="B478" i="13"/>
  <c r="A478" i="13"/>
  <c r="H477" i="13"/>
  <c r="B477" i="13"/>
  <c r="A477" i="13"/>
  <c r="H476" i="13"/>
  <c r="B476" i="13"/>
  <c r="A476" i="13"/>
  <c r="B475" i="13"/>
  <c r="A475" i="13"/>
  <c r="H474" i="13"/>
  <c r="B474" i="13"/>
  <c r="A474" i="13"/>
  <c r="J473" i="13"/>
  <c r="H473" i="13"/>
  <c r="B473" i="13"/>
  <c r="A473" i="13"/>
  <c r="H472" i="13"/>
  <c r="B472" i="13"/>
  <c r="A472" i="13"/>
  <c r="B471" i="13"/>
  <c r="A471" i="13"/>
  <c r="B470" i="13"/>
  <c r="A470" i="13"/>
  <c r="H469" i="13"/>
  <c r="B469" i="13"/>
  <c r="A469" i="13"/>
  <c r="H468" i="13"/>
  <c r="B468" i="13"/>
  <c r="A468" i="13"/>
  <c r="B467" i="13"/>
  <c r="A467" i="13"/>
  <c r="B466" i="13"/>
  <c r="A466" i="13"/>
  <c r="J465" i="13"/>
  <c r="B465" i="13"/>
  <c r="A465" i="13"/>
  <c r="H464" i="13"/>
  <c r="B464" i="13"/>
  <c r="A464" i="13"/>
  <c r="J463" i="13"/>
  <c r="B463" i="13"/>
  <c r="A463" i="13"/>
  <c r="B462" i="13"/>
  <c r="A462" i="13"/>
  <c r="H461" i="13"/>
  <c r="B461" i="13"/>
  <c r="A461" i="13"/>
  <c r="H460" i="13"/>
  <c r="B460" i="13"/>
  <c r="A460" i="13"/>
  <c r="B459" i="13"/>
  <c r="A459" i="13"/>
  <c r="H458" i="13"/>
  <c r="B458" i="13"/>
  <c r="A458" i="13"/>
  <c r="H457" i="13"/>
  <c r="B457" i="13"/>
  <c r="A457" i="13"/>
  <c r="H456" i="13"/>
  <c r="B456" i="13"/>
  <c r="A456" i="13"/>
  <c r="B455" i="13"/>
  <c r="A455" i="13"/>
  <c r="B454" i="13"/>
  <c r="A454" i="13"/>
  <c r="B453" i="13"/>
  <c r="A453" i="13"/>
  <c r="B452" i="13"/>
  <c r="A452" i="13"/>
  <c r="B451" i="13"/>
  <c r="A451" i="13"/>
  <c r="H450" i="13"/>
  <c r="B450" i="13"/>
  <c r="A450" i="13"/>
  <c r="H449" i="13"/>
  <c r="B449" i="13"/>
  <c r="A449" i="13"/>
  <c r="J448" i="13"/>
  <c r="B448" i="13"/>
  <c r="A448" i="13"/>
  <c r="J447" i="13"/>
  <c r="H447" i="13"/>
  <c r="B447" i="13"/>
  <c r="A447" i="13"/>
  <c r="H446" i="13"/>
  <c r="B446" i="13"/>
  <c r="A446" i="13"/>
  <c r="H445" i="13"/>
  <c r="B445" i="13"/>
  <c r="A445" i="13"/>
  <c r="B444" i="13"/>
  <c r="A444" i="13"/>
  <c r="H443" i="13"/>
  <c r="B443" i="13"/>
  <c r="A443" i="13"/>
  <c r="J442" i="13"/>
  <c r="B442" i="13"/>
  <c r="A442" i="13"/>
  <c r="H441" i="13"/>
  <c r="B441" i="13"/>
  <c r="A441" i="13"/>
  <c r="B440" i="13"/>
  <c r="A440" i="13"/>
  <c r="B439" i="13"/>
  <c r="A439" i="13"/>
  <c r="H438" i="13"/>
  <c r="B438" i="13"/>
  <c r="A438" i="13"/>
  <c r="H437" i="13"/>
  <c r="B437" i="13"/>
  <c r="A437" i="13"/>
  <c r="B436" i="13"/>
  <c r="A436" i="13"/>
  <c r="J435" i="13"/>
  <c r="B435" i="13"/>
  <c r="A435" i="13"/>
  <c r="H434" i="13"/>
  <c r="B434" i="13"/>
  <c r="A434" i="13"/>
  <c r="H433" i="13"/>
  <c r="B433" i="13"/>
  <c r="A433" i="13"/>
  <c r="B432" i="13"/>
  <c r="A432" i="13"/>
  <c r="H431" i="13"/>
  <c r="B431" i="13"/>
  <c r="A431" i="13"/>
  <c r="H430" i="13"/>
  <c r="B430" i="13"/>
  <c r="A430" i="13"/>
  <c r="H429" i="13"/>
  <c r="B429" i="13"/>
  <c r="A429" i="13"/>
  <c r="B428" i="13"/>
  <c r="A428" i="13"/>
  <c r="J427" i="13"/>
  <c r="H427" i="13"/>
  <c r="B427" i="13"/>
  <c r="A427" i="13"/>
  <c r="B426" i="13"/>
  <c r="A426" i="13"/>
  <c r="B425" i="13"/>
  <c r="A425" i="13"/>
  <c r="B424" i="13"/>
  <c r="A424" i="13"/>
  <c r="J423" i="13"/>
  <c r="B423" i="13"/>
  <c r="A423" i="13"/>
  <c r="H422" i="13"/>
  <c r="B422" i="13"/>
  <c r="A422" i="13"/>
  <c r="B421" i="13"/>
  <c r="A421" i="13"/>
  <c r="H420" i="13"/>
  <c r="B420" i="13"/>
  <c r="A420" i="13"/>
  <c r="B419" i="13"/>
  <c r="A419" i="13"/>
  <c r="H418" i="13"/>
  <c r="B418" i="13"/>
  <c r="A418" i="13"/>
  <c r="B417" i="13"/>
  <c r="A417" i="13"/>
  <c r="H416" i="13"/>
  <c r="B416" i="13"/>
  <c r="A416" i="13"/>
  <c r="B415" i="13"/>
  <c r="A415" i="13"/>
  <c r="H414" i="13"/>
  <c r="B414" i="13"/>
  <c r="A414" i="13"/>
  <c r="B413" i="13"/>
  <c r="A413" i="13"/>
  <c r="H412" i="13"/>
  <c r="B412" i="13"/>
  <c r="A412" i="13"/>
  <c r="B411" i="13"/>
  <c r="A411" i="13"/>
  <c r="B410" i="13"/>
  <c r="A410" i="13"/>
  <c r="B409" i="13"/>
  <c r="A409" i="13"/>
  <c r="J408" i="13"/>
  <c r="H408" i="13"/>
  <c r="B408" i="13"/>
  <c r="A408" i="13"/>
  <c r="H407" i="13"/>
  <c r="B407" i="13"/>
  <c r="A407" i="13"/>
  <c r="B406" i="13"/>
  <c r="A406" i="13"/>
  <c r="B405" i="13"/>
  <c r="A405" i="13"/>
  <c r="H404" i="13"/>
  <c r="B404" i="13"/>
  <c r="A404" i="13"/>
  <c r="J403" i="13"/>
  <c r="H403" i="13"/>
  <c r="B403" i="13"/>
  <c r="A403" i="13"/>
  <c r="H402" i="13"/>
  <c r="B402" i="13"/>
  <c r="A402" i="13"/>
  <c r="B401" i="13"/>
  <c r="A401" i="13"/>
  <c r="H400" i="13"/>
  <c r="B400" i="13"/>
  <c r="A400" i="13"/>
  <c r="B399" i="13"/>
  <c r="A399" i="13"/>
  <c r="H398" i="13"/>
  <c r="B398" i="13"/>
  <c r="A398" i="13"/>
  <c r="B397" i="13"/>
  <c r="A397" i="13"/>
  <c r="J396" i="13"/>
  <c r="H396" i="13"/>
  <c r="B396" i="13"/>
  <c r="A396" i="13"/>
  <c r="B395" i="13"/>
  <c r="A395" i="13"/>
  <c r="J394" i="13"/>
  <c r="B394" i="13"/>
  <c r="A394" i="13"/>
  <c r="B393" i="13"/>
  <c r="A393" i="13"/>
  <c r="H392" i="13"/>
  <c r="B392" i="13"/>
  <c r="A392" i="13"/>
  <c r="H391" i="13"/>
  <c r="B391" i="13"/>
  <c r="A391" i="13"/>
  <c r="B390" i="13"/>
  <c r="A390" i="13"/>
  <c r="B389" i="13"/>
  <c r="A389" i="13"/>
  <c r="H388" i="13"/>
  <c r="B388" i="13"/>
  <c r="A388" i="13"/>
  <c r="J387" i="13"/>
  <c r="H387" i="13"/>
  <c r="B387" i="13"/>
  <c r="A387" i="13"/>
  <c r="J386" i="13"/>
  <c r="H386" i="13"/>
  <c r="B386" i="13"/>
  <c r="A386" i="13"/>
  <c r="B385" i="13"/>
  <c r="A385" i="13"/>
  <c r="H384" i="13"/>
  <c r="B384" i="13"/>
  <c r="A384" i="13"/>
  <c r="B383" i="13"/>
  <c r="A383" i="13"/>
  <c r="H382" i="13"/>
  <c r="B382" i="13"/>
  <c r="A382" i="13"/>
  <c r="B381" i="13"/>
  <c r="A381" i="13"/>
  <c r="J380" i="13"/>
  <c r="H380" i="13"/>
  <c r="B380" i="13"/>
  <c r="A380" i="13"/>
  <c r="B379" i="13"/>
  <c r="A379" i="13"/>
  <c r="J378" i="13"/>
  <c r="B378" i="13"/>
  <c r="A378" i="13"/>
  <c r="B377" i="13"/>
  <c r="A377" i="13"/>
  <c r="H376" i="13"/>
  <c r="B376" i="13"/>
  <c r="A376" i="13"/>
  <c r="H375" i="13"/>
  <c r="B375" i="13"/>
  <c r="A375" i="13"/>
  <c r="B374" i="13"/>
  <c r="A374" i="13"/>
  <c r="J373" i="13"/>
  <c r="B373" i="13"/>
  <c r="A373" i="13"/>
  <c r="H372" i="13"/>
  <c r="B372" i="13"/>
  <c r="A372" i="13"/>
  <c r="J371" i="13"/>
  <c r="H371" i="13"/>
  <c r="B371" i="13"/>
  <c r="A371" i="13"/>
  <c r="H370" i="13"/>
  <c r="B370" i="13"/>
  <c r="A370" i="13"/>
  <c r="B369" i="13"/>
  <c r="A369" i="13"/>
  <c r="H368" i="13"/>
  <c r="B368" i="13"/>
  <c r="A368" i="13"/>
  <c r="H367" i="13"/>
  <c r="B367" i="13"/>
  <c r="A367" i="13"/>
  <c r="B366" i="13"/>
  <c r="A366" i="13"/>
  <c r="B365" i="13"/>
  <c r="A365" i="13"/>
  <c r="H364" i="13"/>
  <c r="B364" i="13"/>
  <c r="A364" i="13"/>
  <c r="J363" i="13"/>
  <c r="B363" i="13"/>
  <c r="A363" i="13"/>
  <c r="B362" i="13"/>
  <c r="A362" i="13"/>
  <c r="H361" i="13"/>
  <c r="B361" i="13"/>
  <c r="A361" i="13"/>
  <c r="H360" i="13"/>
  <c r="B360" i="13"/>
  <c r="A360" i="13"/>
  <c r="H359" i="13"/>
  <c r="B359" i="13"/>
  <c r="A359" i="13"/>
  <c r="B358" i="13"/>
  <c r="A358" i="13"/>
  <c r="B357" i="13"/>
  <c r="A357" i="13"/>
  <c r="H356" i="13"/>
  <c r="B356" i="13"/>
  <c r="A356" i="13"/>
  <c r="H355" i="13"/>
  <c r="B355" i="13"/>
  <c r="A355" i="13"/>
  <c r="J354" i="13"/>
  <c r="B354" i="13"/>
  <c r="A354" i="13"/>
  <c r="H353" i="13"/>
  <c r="B353" i="13"/>
  <c r="A353" i="13"/>
  <c r="B352" i="13"/>
  <c r="A352" i="13"/>
  <c r="H351" i="13"/>
  <c r="B351" i="13"/>
  <c r="A351" i="13"/>
  <c r="B350" i="13"/>
  <c r="A350" i="13"/>
  <c r="B349" i="13"/>
  <c r="A349" i="13"/>
  <c r="H348" i="13"/>
  <c r="B348" i="13"/>
  <c r="A348" i="13"/>
  <c r="H347" i="13"/>
  <c r="B347" i="13"/>
  <c r="A347" i="13"/>
  <c r="B346" i="13"/>
  <c r="A346" i="13"/>
  <c r="H345" i="13"/>
  <c r="B345" i="13"/>
  <c r="A345" i="13"/>
  <c r="H344" i="13"/>
  <c r="B344" i="13"/>
  <c r="A344" i="13"/>
  <c r="H343" i="13"/>
  <c r="B343" i="13"/>
  <c r="A343" i="13"/>
  <c r="B342" i="13"/>
  <c r="A342" i="13"/>
  <c r="B341" i="13"/>
  <c r="A341" i="13"/>
  <c r="H340" i="13"/>
  <c r="B340" i="13"/>
  <c r="A340" i="13"/>
  <c r="H339" i="13"/>
  <c r="B339" i="13"/>
  <c r="A339" i="13"/>
  <c r="B338" i="13"/>
  <c r="A338" i="13"/>
  <c r="H337" i="13"/>
  <c r="B337" i="13"/>
  <c r="A337" i="13"/>
  <c r="B336" i="13"/>
  <c r="A336" i="13"/>
  <c r="H335" i="13"/>
  <c r="B335" i="13"/>
  <c r="A335" i="13"/>
  <c r="J334" i="13"/>
  <c r="B334" i="13"/>
  <c r="A334" i="13"/>
  <c r="B333" i="13"/>
  <c r="A333" i="13"/>
  <c r="H332" i="13"/>
  <c r="B332" i="13"/>
  <c r="A332" i="13"/>
  <c r="J331" i="13"/>
  <c r="B331" i="13"/>
  <c r="A331" i="13"/>
  <c r="B330" i="13"/>
  <c r="A330" i="13"/>
  <c r="H329" i="13"/>
  <c r="B329" i="13"/>
  <c r="A329" i="13"/>
  <c r="H328" i="13"/>
  <c r="B328" i="13"/>
  <c r="A328" i="13"/>
  <c r="H327" i="13"/>
  <c r="B327" i="13"/>
  <c r="A327" i="13"/>
  <c r="J326" i="13"/>
  <c r="B326" i="13"/>
  <c r="A326" i="13"/>
  <c r="B325" i="13"/>
  <c r="A325" i="13"/>
  <c r="H324" i="13"/>
  <c r="B324" i="13"/>
  <c r="A324" i="13"/>
  <c r="H323" i="13"/>
  <c r="B323" i="13"/>
  <c r="A323" i="13"/>
  <c r="B322" i="13"/>
  <c r="A322" i="13"/>
  <c r="H321" i="13"/>
  <c r="B321" i="13"/>
  <c r="A321" i="13"/>
  <c r="B320" i="13"/>
  <c r="A320" i="13"/>
  <c r="H319" i="13"/>
  <c r="B319" i="13"/>
  <c r="A319" i="13"/>
  <c r="B318" i="13"/>
  <c r="A318" i="13"/>
  <c r="B317" i="13"/>
  <c r="A317" i="13"/>
  <c r="H316" i="13"/>
  <c r="B316" i="13"/>
  <c r="A316" i="13"/>
  <c r="B315" i="13"/>
  <c r="A315" i="13"/>
  <c r="B314" i="13"/>
  <c r="A314" i="13"/>
  <c r="H313" i="13"/>
  <c r="B313" i="13"/>
  <c r="A313" i="13"/>
  <c r="B312" i="13"/>
  <c r="A312" i="13"/>
  <c r="H311" i="13"/>
  <c r="B311" i="13"/>
  <c r="A311" i="13"/>
  <c r="B310" i="13"/>
  <c r="A310" i="13"/>
  <c r="B309" i="13"/>
  <c r="A309" i="13"/>
  <c r="H308" i="13"/>
  <c r="B308" i="13"/>
  <c r="A308" i="13"/>
  <c r="H307" i="13"/>
  <c r="B307" i="13"/>
  <c r="A307" i="13"/>
  <c r="B306" i="13"/>
  <c r="A306" i="13"/>
  <c r="J305" i="13"/>
  <c r="H305" i="13"/>
  <c r="B305" i="13"/>
  <c r="A305" i="13"/>
  <c r="H304" i="13"/>
  <c r="B304" i="13"/>
  <c r="A304" i="13"/>
  <c r="H303" i="13"/>
  <c r="B303" i="13"/>
  <c r="A303" i="13"/>
  <c r="H302" i="13"/>
  <c r="B302" i="13"/>
  <c r="A302" i="13"/>
  <c r="B301" i="13"/>
  <c r="A301" i="13"/>
  <c r="H300" i="13"/>
  <c r="B300" i="13"/>
  <c r="A300" i="13"/>
  <c r="H299" i="13"/>
  <c r="B299" i="13"/>
  <c r="A299" i="13"/>
  <c r="J298" i="13"/>
  <c r="H298" i="13"/>
  <c r="B298" i="13"/>
  <c r="A298" i="13"/>
  <c r="B297" i="13"/>
  <c r="A297" i="13"/>
  <c r="H296" i="13"/>
  <c r="B296" i="13"/>
  <c r="A296" i="13"/>
  <c r="H295" i="13"/>
  <c r="B295" i="13"/>
  <c r="A295" i="13"/>
  <c r="H294" i="13"/>
  <c r="B294" i="13"/>
  <c r="A294" i="13"/>
  <c r="B293" i="13"/>
  <c r="A293" i="13"/>
  <c r="H292" i="13"/>
  <c r="B292" i="13"/>
  <c r="A292" i="13"/>
  <c r="H291" i="13"/>
  <c r="B291" i="13"/>
  <c r="A291" i="13"/>
  <c r="H290" i="13"/>
  <c r="B290" i="13"/>
  <c r="A290" i="13"/>
  <c r="B289" i="13"/>
  <c r="A289" i="13"/>
  <c r="H288" i="13"/>
  <c r="B288" i="13"/>
  <c r="A288" i="13"/>
  <c r="H287" i="13"/>
  <c r="B287" i="13"/>
  <c r="A287" i="13"/>
  <c r="H286" i="13"/>
  <c r="B286" i="13"/>
  <c r="A286" i="13"/>
  <c r="B285" i="13"/>
  <c r="A285" i="13"/>
  <c r="H284" i="13"/>
  <c r="B284" i="13"/>
  <c r="A284" i="13"/>
  <c r="H283" i="13"/>
  <c r="B283" i="13"/>
  <c r="A283" i="13"/>
  <c r="H282" i="13"/>
  <c r="B282" i="13"/>
  <c r="A282" i="13"/>
  <c r="B281" i="13"/>
  <c r="A281" i="13"/>
  <c r="H280" i="13"/>
  <c r="B280" i="13"/>
  <c r="A280" i="13"/>
  <c r="H279" i="13"/>
  <c r="B279" i="13"/>
  <c r="A279" i="13"/>
  <c r="H278" i="13"/>
  <c r="B278" i="13"/>
  <c r="A278" i="13"/>
  <c r="B277" i="13"/>
  <c r="A277" i="13"/>
  <c r="H276" i="13"/>
  <c r="B276" i="13"/>
  <c r="A276" i="13"/>
  <c r="H275" i="13"/>
  <c r="B275" i="13"/>
  <c r="A275" i="13"/>
  <c r="H274" i="13"/>
  <c r="B274" i="13"/>
  <c r="A274" i="13"/>
  <c r="J273" i="13"/>
  <c r="H273" i="13"/>
  <c r="B273" i="13"/>
  <c r="A273" i="13"/>
  <c r="J272" i="13"/>
  <c r="H272" i="13"/>
  <c r="B272" i="13"/>
  <c r="A272" i="13"/>
  <c r="B271" i="13"/>
  <c r="A271" i="13"/>
  <c r="B270" i="13"/>
  <c r="A270" i="13"/>
  <c r="H269" i="13"/>
  <c r="B269" i="13"/>
  <c r="A269" i="13"/>
  <c r="B268" i="13"/>
  <c r="A268" i="13"/>
  <c r="B267" i="13"/>
  <c r="A267" i="13"/>
  <c r="B266" i="13"/>
  <c r="A266" i="13"/>
  <c r="H265" i="13"/>
  <c r="B265" i="13"/>
  <c r="A265" i="13"/>
  <c r="H264" i="13"/>
  <c r="B264" i="13"/>
  <c r="A264" i="13"/>
  <c r="B263" i="13"/>
  <c r="A263" i="13"/>
  <c r="B262" i="13"/>
  <c r="A262" i="13"/>
  <c r="H261" i="13"/>
  <c r="B261" i="13"/>
  <c r="A261" i="13"/>
  <c r="H260" i="13"/>
  <c r="B260" i="13"/>
  <c r="A260" i="13"/>
  <c r="B259" i="13"/>
  <c r="A259" i="13"/>
  <c r="H258" i="13"/>
  <c r="B258" i="13"/>
  <c r="A258" i="13"/>
  <c r="H257" i="13"/>
  <c r="B257" i="13"/>
  <c r="A257" i="13"/>
  <c r="H256" i="13"/>
  <c r="B256" i="13"/>
  <c r="A256" i="13"/>
  <c r="B255" i="13"/>
  <c r="A255" i="13"/>
  <c r="B254" i="13"/>
  <c r="A254" i="13"/>
  <c r="B253" i="13"/>
  <c r="A253" i="13"/>
  <c r="H252" i="13"/>
  <c r="B252" i="13"/>
  <c r="A252" i="13"/>
  <c r="H251" i="13"/>
  <c r="B251" i="13"/>
  <c r="A251" i="13"/>
  <c r="B250" i="13"/>
  <c r="A250" i="13"/>
  <c r="B249" i="13"/>
  <c r="A249" i="13"/>
  <c r="J248" i="13"/>
  <c r="H248" i="13"/>
  <c r="B248" i="13"/>
  <c r="A248" i="13"/>
  <c r="B247" i="13"/>
  <c r="A247" i="13"/>
  <c r="B246" i="13"/>
  <c r="A246" i="13"/>
  <c r="H245" i="13"/>
  <c r="B245" i="13"/>
  <c r="A245" i="13"/>
  <c r="H244" i="13"/>
  <c r="B244" i="13"/>
  <c r="A244" i="13"/>
  <c r="B243" i="13"/>
  <c r="A243" i="13"/>
  <c r="B242" i="13"/>
  <c r="A242" i="13"/>
  <c r="H241" i="13"/>
  <c r="B241" i="13"/>
  <c r="A241" i="13"/>
  <c r="H240" i="13"/>
  <c r="B240" i="13"/>
  <c r="A240" i="13"/>
  <c r="B239" i="13"/>
  <c r="A239" i="13"/>
  <c r="B238" i="13"/>
  <c r="A238" i="13"/>
  <c r="B237" i="13"/>
  <c r="A237" i="13"/>
  <c r="H236" i="13"/>
  <c r="B236" i="13"/>
  <c r="A236" i="13"/>
  <c r="B235" i="13"/>
  <c r="A235" i="13"/>
  <c r="B234" i="13"/>
  <c r="A234" i="13"/>
  <c r="H233" i="13"/>
  <c r="B233" i="13"/>
  <c r="A233" i="13"/>
  <c r="H232" i="13"/>
  <c r="B232" i="13"/>
  <c r="A232" i="13"/>
  <c r="B231" i="13"/>
  <c r="A231" i="13"/>
  <c r="B230" i="13"/>
  <c r="A230" i="13"/>
  <c r="B229" i="13"/>
  <c r="A229" i="13"/>
  <c r="H228" i="13"/>
  <c r="B228" i="13"/>
  <c r="A228" i="13"/>
  <c r="H227" i="13"/>
  <c r="B227" i="13"/>
  <c r="A227" i="13"/>
  <c r="B226" i="13"/>
  <c r="A226" i="13"/>
  <c r="B225" i="13"/>
  <c r="A225" i="13"/>
  <c r="J224" i="13"/>
  <c r="H224" i="13"/>
  <c r="B224" i="13"/>
  <c r="A224" i="13"/>
  <c r="B223" i="13"/>
  <c r="A223" i="13"/>
  <c r="B222" i="13"/>
  <c r="A222" i="13"/>
  <c r="H221" i="13"/>
  <c r="B221" i="13"/>
  <c r="A221" i="13"/>
  <c r="H220" i="13"/>
  <c r="B220" i="13"/>
  <c r="A220" i="13"/>
  <c r="H219" i="13"/>
  <c r="B219" i="13"/>
  <c r="A219" i="13"/>
  <c r="B218" i="13"/>
  <c r="A218" i="13"/>
  <c r="B217" i="13"/>
  <c r="A217" i="13"/>
  <c r="H216" i="13"/>
  <c r="B216" i="13"/>
  <c r="A216" i="13"/>
  <c r="J215" i="13"/>
  <c r="B215" i="13"/>
  <c r="A215" i="13"/>
  <c r="B214" i="13"/>
  <c r="A214" i="13"/>
  <c r="H213" i="13"/>
  <c r="B213" i="13"/>
  <c r="A213" i="13"/>
  <c r="H212" i="13"/>
  <c r="B212" i="13"/>
  <c r="A212" i="13"/>
  <c r="H211" i="13"/>
  <c r="B211" i="13"/>
  <c r="A211" i="13"/>
  <c r="B210" i="13"/>
  <c r="A210" i="13"/>
  <c r="B209" i="13"/>
  <c r="A209" i="13"/>
  <c r="H208" i="13"/>
  <c r="B208" i="13"/>
  <c r="A208" i="13"/>
  <c r="B207" i="13"/>
  <c r="A207" i="13"/>
  <c r="B206" i="13"/>
  <c r="A206" i="13"/>
  <c r="H205" i="13"/>
  <c r="B205" i="13"/>
  <c r="A205" i="13"/>
  <c r="H204" i="13"/>
  <c r="B204" i="13"/>
  <c r="A204" i="13"/>
  <c r="H203" i="13"/>
  <c r="B203" i="13"/>
  <c r="A203" i="13"/>
  <c r="B202" i="13"/>
  <c r="A202" i="13"/>
  <c r="B201" i="13"/>
  <c r="A201" i="13"/>
  <c r="H200" i="13"/>
  <c r="B200" i="13"/>
  <c r="A200" i="13"/>
  <c r="B199" i="13"/>
  <c r="A199" i="13"/>
  <c r="B198" i="13"/>
  <c r="A198" i="13"/>
  <c r="H197" i="13"/>
  <c r="B197" i="13"/>
  <c r="A197" i="13"/>
  <c r="H196" i="13"/>
  <c r="B196" i="13"/>
  <c r="A196" i="13"/>
  <c r="H195" i="13"/>
  <c r="B195" i="13"/>
  <c r="A195" i="13"/>
  <c r="B194" i="13"/>
  <c r="A194" i="13"/>
  <c r="B193" i="13"/>
  <c r="A193" i="13"/>
  <c r="H192" i="13"/>
  <c r="B192" i="13"/>
  <c r="A192" i="13"/>
  <c r="B191" i="13"/>
  <c r="A191" i="13"/>
  <c r="H190" i="13"/>
  <c r="B190" i="13"/>
  <c r="A190" i="13"/>
  <c r="B189" i="13"/>
  <c r="A189" i="13"/>
  <c r="H188" i="13"/>
  <c r="B188" i="13"/>
  <c r="A188" i="13"/>
  <c r="B187" i="13"/>
  <c r="A187" i="13"/>
  <c r="B186" i="13"/>
  <c r="A186" i="13"/>
  <c r="B185" i="13"/>
  <c r="A185" i="13"/>
  <c r="B184" i="13"/>
  <c r="A184" i="13"/>
  <c r="H183" i="13"/>
  <c r="B183" i="13"/>
  <c r="A183" i="13"/>
  <c r="H182" i="13"/>
  <c r="B182" i="13"/>
  <c r="A182" i="13"/>
  <c r="B181" i="13"/>
  <c r="A181" i="13"/>
  <c r="B180" i="13"/>
  <c r="A180" i="13"/>
  <c r="H179" i="13"/>
  <c r="B179" i="13"/>
  <c r="A179" i="13"/>
  <c r="H178" i="13"/>
  <c r="B178" i="13"/>
  <c r="A178" i="13"/>
  <c r="B177" i="13"/>
  <c r="A177" i="13"/>
  <c r="B176" i="13"/>
  <c r="A176" i="13"/>
  <c r="H175" i="13"/>
  <c r="B175" i="13"/>
  <c r="A175" i="13"/>
  <c r="H174" i="13"/>
  <c r="B174" i="13"/>
  <c r="A174" i="13"/>
  <c r="B173" i="13"/>
  <c r="A173" i="13"/>
  <c r="B172" i="13"/>
  <c r="A172" i="13"/>
  <c r="H171" i="13"/>
  <c r="B171" i="13"/>
  <c r="A171" i="13"/>
  <c r="H170" i="13"/>
  <c r="B170" i="13"/>
  <c r="A170" i="13"/>
  <c r="B169" i="13"/>
  <c r="A169" i="13"/>
  <c r="B168" i="13"/>
  <c r="A168" i="13"/>
  <c r="H167" i="13"/>
  <c r="B167" i="13"/>
  <c r="A167" i="13"/>
  <c r="H166" i="13"/>
  <c r="B166" i="13"/>
  <c r="A166" i="13"/>
  <c r="B165" i="13"/>
  <c r="A165" i="13"/>
  <c r="B164" i="13"/>
  <c r="A164" i="13"/>
  <c r="H163" i="13"/>
  <c r="B163" i="13"/>
  <c r="A163" i="13"/>
  <c r="H162" i="13"/>
  <c r="B162" i="13"/>
  <c r="A162" i="13"/>
  <c r="H161" i="13"/>
  <c r="B161" i="13"/>
  <c r="A161" i="13"/>
  <c r="B160" i="13"/>
  <c r="A160" i="13"/>
  <c r="H159" i="13"/>
  <c r="B159" i="13"/>
  <c r="A159" i="13"/>
  <c r="H158" i="13"/>
  <c r="B158" i="13"/>
  <c r="A158" i="13"/>
  <c r="B157" i="13"/>
  <c r="A157" i="13"/>
  <c r="B156" i="13"/>
  <c r="A156" i="13"/>
  <c r="H155" i="13"/>
  <c r="B155" i="13"/>
  <c r="A155" i="13"/>
  <c r="H154" i="13"/>
  <c r="B154" i="13"/>
  <c r="A154" i="13"/>
  <c r="B153" i="13"/>
  <c r="A153" i="13"/>
  <c r="B152" i="13"/>
  <c r="A152" i="13"/>
  <c r="H151" i="13"/>
  <c r="B151" i="13"/>
  <c r="A151" i="13"/>
  <c r="H150" i="13"/>
  <c r="B150" i="13"/>
  <c r="A150" i="13"/>
  <c r="B149" i="13"/>
  <c r="A149" i="13"/>
  <c r="B148" i="13"/>
  <c r="A148" i="13"/>
  <c r="H147" i="13"/>
  <c r="B147" i="13"/>
  <c r="A147" i="13"/>
  <c r="H146" i="13"/>
  <c r="B146" i="13"/>
  <c r="A146" i="13"/>
  <c r="B145" i="13"/>
  <c r="A145" i="13"/>
  <c r="B144" i="13"/>
  <c r="A144" i="13"/>
  <c r="H143" i="13"/>
  <c r="B143" i="13"/>
  <c r="A143" i="13"/>
  <c r="H142" i="13"/>
  <c r="B142" i="13"/>
  <c r="A142" i="13"/>
  <c r="B141" i="13"/>
  <c r="A141" i="13"/>
  <c r="B140" i="13"/>
  <c r="A140" i="13"/>
  <c r="H139" i="13"/>
  <c r="B139" i="13"/>
  <c r="A139" i="13"/>
  <c r="H138" i="13"/>
  <c r="B138" i="13"/>
  <c r="A138" i="13"/>
  <c r="B137" i="13"/>
  <c r="A137" i="13"/>
  <c r="B136" i="13"/>
  <c r="A136" i="13"/>
  <c r="H135" i="13"/>
  <c r="B135" i="13"/>
  <c r="A135" i="13"/>
  <c r="H134" i="13"/>
  <c r="B134" i="13"/>
  <c r="A134" i="13"/>
  <c r="B133" i="13"/>
  <c r="A133" i="13"/>
  <c r="B132" i="13"/>
  <c r="A132" i="13"/>
  <c r="H131" i="13"/>
  <c r="B131" i="13"/>
  <c r="A131" i="13"/>
  <c r="H130" i="13"/>
  <c r="B130" i="13"/>
  <c r="A130" i="13"/>
  <c r="B129" i="13"/>
  <c r="A129" i="13"/>
  <c r="B128" i="13"/>
  <c r="A128" i="13"/>
  <c r="H127" i="13"/>
  <c r="B127" i="13"/>
  <c r="A127" i="13"/>
  <c r="H126" i="13"/>
  <c r="B126" i="13"/>
  <c r="A126" i="13"/>
  <c r="B125" i="13"/>
  <c r="A125" i="13"/>
  <c r="B124" i="13"/>
  <c r="A124" i="13"/>
  <c r="H123" i="13"/>
  <c r="B123" i="13"/>
  <c r="A123" i="13"/>
  <c r="H122" i="13"/>
  <c r="B122" i="13"/>
  <c r="A122" i="13"/>
  <c r="H121" i="13"/>
  <c r="B121" i="13"/>
  <c r="A121" i="13"/>
  <c r="B120" i="13"/>
  <c r="A120" i="13"/>
  <c r="B119" i="13"/>
  <c r="A119" i="13"/>
  <c r="H118" i="13"/>
  <c r="B118" i="13"/>
  <c r="A118" i="13"/>
  <c r="H117" i="13"/>
  <c r="B117" i="13"/>
  <c r="A117" i="13"/>
  <c r="H116" i="13"/>
  <c r="B116" i="13"/>
  <c r="A116" i="13"/>
  <c r="B115" i="13"/>
  <c r="A115" i="13"/>
  <c r="H114" i="13"/>
  <c r="B114" i="13"/>
  <c r="A114" i="13"/>
  <c r="B113" i="13"/>
  <c r="A113" i="13"/>
  <c r="B112" i="13"/>
  <c r="A112" i="13"/>
  <c r="B111" i="13"/>
  <c r="A111" i="13"/>
  <c r="H110" i="13"/>
  <c r="B110" i="13"/>
  <c r="A110" i="13"/>
  <c r="H109" i="13"/>
  <c r="B109" i="13"/>
  <c r="A109" i="13"/>
  <c r="B108" i="13"/>
  <c r="A108" i="13"/>
  <c r="B107" i="13"/>
  <c r="A107" i="13"/>
  <c r="J106" i="13"/>
  <c r="H106" i="13"/>
  <c r="B106" i="13"/>
  <c r="A106" i="13"/>
  <c r="J105" i="13"/>
  <c r="B105" i="13"/>
  <c r="A105" i="13"/>
  <c r="B104" i="13"/>
  <c r="A104" i="13"/>
  <c r="B103" i="13"/>
  <c r="A103" i="13"/>
  <c r="H102" i="13"/>
  <c r="B102" i="13"/>
  <c r="A102" i="13"/>
  <c r="H101" i="13"/>
  <c r="B101" i="13"/>
  <c r="A101" i="13"/>
  <c r="B100" i="13"/>
  <c r="A100" i="13"/>
  <c r="B99" i="13"/>
  <c r="A99" i="13"/>
  <c r="H98" i="13"/>
  <c r="B98" i="13"/>
  <c r="A98" i="13"/>
  <c r="B97" i="13"/>
  <c r="A97" i="13"/>
  <c r="B96" i="13"/>
  <c r="A96" i="13"/>
  <c r="B95" i="13"/>
  <c r="A95" i="13"/>
  <c r="H94" i="13"/>
  <c r="B94" i="13"/>
  <c r="A94" i="13"/>
  <c r="H93" i="13"/>
  <c r="B93" i="13"/>
  <c r="A93" i="13"/>
  <c r="H92" i="13"/>
  <c r="B92" i="13"/>
  <c r="A92" i="13"/>
  <c r="B91" i="13"/>
  <c r="A91" i="13"/>
  <c r="H90" i="13"/>
  <c r="B90" i="13"/>
  <c r="A90" i="13"/>
  <c r="B89" i="13"/>
  <c r="A89" i="13"/>
  <c r="H88" i="13"/>
  <c r="B88" i="13"/>
  <c r="A88" i="13"/>
  <c r="B87" i="13"/>
  <c r="A87" i="13"/>
  <c r="H86" i="13"/>
  <c r="B86" i="13"/>
  <c r="A86" i="13"/>
  <c r="H85" i="13"/>
  <c r="B85" i="13"/>
  <c r="A85" i="13"/>
  <c r="H84" i="13"/>
  <c r="B84" i="13"/>
  <c r="A84" i="13"/>
  <c r="B83" i="13"/>
  <c r="A83" i="13"/>
  <c r="H82" i="13"/>
  <c r="B82" i="13"/>
  <c r="A82" i="13"/>
  <c r="B81" i="13"/>
  <c r="A81" i="13"/>
  <c r="H80" i="13"/>
  <c r="B80" i="13"/>
  <c r="A80" i="13"/>
  <c r="B79" i="13"/>
  <c r="A79" i="13"/>
  <c r="H78" i="13"/>
  <c r="B78" i="13"/>
  <c r="A78" i="13"/>
  <c r="H77" i="13"/>
  <c r="B77" i="13"/>
  <c r="A77" i="13"/>
  <c r="H76" i="13"/>
  <c r="B76" i="13"/>
  <c r="A76" i="13"/>
  <c r="B75" i="13"/>
  <c r="A75" i="13"/>
  <c r="H74" i="13"/>
  <c r="B74" i="13"/>
  <c r="A74" i="13"/>
  <c r="B73" i="13"/>
  <c r="A73" i="13"/>
  <c r="B72" i="13"/>
  <c r="A72" i="13"/>
  <c r="B71" i="13"/>
  <c r="A71" i="13"/>
  <c r="H70" i="13"/>
  <c r="B70" i="13"/>
  <c r="A70" i="13"/>
  <c r="H69" i="13"/>
  <c r="B69" i="13"/>
  <c r="A69" i="13"/>
  <c r="B68" i="13"/>
  <c r="A68" i="13"/>
  <c r="B67" i="13"/>
  <c r="A67" i="13"/>
  <c r="H66" i="13"/>
  <c r="B66" i="13"/>
  <c r="A66" i="13"/>
  <c r="B65" i="13"/>
  <c r="A65" i="13"/>
  <c r="B64" i="13"/>
  <c r="A64" i="13"/>
  <c r="B63" i="13"/>
  <c r="A63" i="13"/>
  <c r="H62" i="13"/>
  <c r="B62" i="13"/>
  <c r="A62" i="13"/>
  <c r="H61" i="13"/>
  <c r="B61" i="13"/>
  <c r="A61" i="13"/>
  <c r="B60" i="13"/>
  <c r="A60" i="13"/>
  <c r="B59" i="13"/>
  <c r="A59" i="13"/>
  <c r="H58" i="13"/>
  <c r="B58" i="13"/>
  <c r="A58" i="13"/>
  <c r="B57" i="13"/>
  <c r="A57" i="13"/>
  <c r="B56" i="13"/>
  <c r="A56" i="13"/>
  <c r="B55" i="13"/>
  <c r="A55" i="13"/>
  <c r="H54" i="13"/>
  <c r="B54" i="13"/>
  <c r="A54" i="13"/>
  <c r="H53" i="13"/>
  <c r="B53" i="13"/>
  <c r="A53" i="13"/>
  <c r="B52" i="13"/>
  <c r="A52" i="13"/>
  <c r="B51" i="13"/>
  <c r="A51" i="13"/>
  <c r="J50" i="13"/>
  <c r="H50" i="13"/>
  <c r="B50" i="13"/>
  <c r="A50" i="13"/>
  <c r="B49" i="13"/>
  <c r="A49" i="13"/>
  <c r="B48" i="13"/>
  <c r="A48" i="13"/>
  <c r="B47" i="13"/>
  <c r="A47" i="13"/>
  <c r="H46" i="13"/>
  <c r="B46" i="13"/>
  <c r="A46" i="13"/>
  <c r="H45" i="13"/>
  <c r="B45" i="13"/>
  <c r="A45" i="13"/>
  <c r="B44" i="13"/>
  <c r="A44" i="13"/>
  <c r="B43" i="13"/>
  <c r="A43" i="13"/>
  <c r="H42" i="13"/>
  <c r="B42" i="13"/>
  <c r="A42" i="13"/>
  <c r="B41" i="13"/>
  <c r="A41" i="13"/>
  <c r="B40" i="13"/>
  <c r="A40" i="13"/>
  <c r="B39" i="13"/>
  <c r="A39" i="13"/>
  <c r="H38" i="13"/>
  <c r="B38" i="13"/>
  <c r="A38" i="13"/>
  <c r="H37" i="13"/>
  <c r="B37" i="13"/>
  <c r="A37" i="13"/>
  <c r="B36" i="13"/>
  <c r="A36" i="13"/>
  <c r="B35" i="13"/>
  <c r="A35" i="13"/>
  <c r="H34" i="13"/>
  <c r="B34" i="13"/>
  <c r="A34" i="13"/>
  <c r="B33" i="13"/>
  <c r="A33" i="13"/>
  <c r="J32" i="13"/>
  <c r="B32" i="13"/>
  <c r="A32" i="13"/>
  <c r="B31" i="13"/>
  <c r="A31" i="13"/>
  <c r="H30" i="13"/>
  <c r="B30" i="13"/>
  <c r="A30" i="13"/>
  <c r="H29" i="13"/>
  <c r="B29" i="13"/>
  <c r="A29" i="13"/>
  <c r="B28" i="13"/>
  <c r="A28" i="13"/>
  <c r="B27" i="13"/>
  <c r="A27" i="13"/>
  <c r="H26" i="13"/>
  <c r="B26" i="13"/>
  <c r="A26" i="13"/>
  <c r="B25" i="13"/>
  <c r="A25" i="13"/>
  <c r="B24" i="13"/>
  <c r="A24" i="13"/>
  <c r="B23" i="13"/>
  <c r="A23" i="13"/>
  <c r="H22" i="13"/>
  <c r="B22" i="13"/>
  <c r="A22" i="13"/>
  <c r="B21" i="13"/>
  <c r="A21" i="13"/>
  <c r="B20" i="13"/>
  <c r="A20" i="13"/>
  <c r="B19" i="13"/>
  <c r="A19" i="13"/>
  <c r="H18" i="13"/>
  <c r="B18" i="13"/>
  <c r="A18" i="13"/>
  <c r="H17" i="13"/>
  <c r="B17" i="13"/>
  <c r="A17" i="13"/>
  <c r="B16" i="13"/>
  <c r="A16" i="13"/>
  <c r="B15" i="13"/>
  <c r="A15" i="13"/>
  <c r="B14" i="13"/>
  <c r="A14" i="13"/>
  <c r="B13" i="13"/>
  <c r="A13" i="13"/>
  <c r="A11" i="13"/>
  <c r="A8" i="40"/>
  <c r="E5" i="40"/>
  <c r="C5" i="40"/>
  <c r="F5" i="40" s="1"/>
  <c r="B5" i="40"/>
  <c r="E624" i="28"/>
  <c r="F624" i="28" s="1"/>
  <c r="D624" i="28"/>
  <c r="F623" i="28"/>
  <c r="E623" i="28"/>
  <c r="D623" i="28"/>
  <c r="F622" i="28"/>
  <c r="E622" i="28"/>
  <c r="D622" i="28"/>
  <c r="E621" i="28"/>
  <c r="F621" i="28" s="1"/>
  <c r="D621" i="28"/>
  <c r="E620" i="28"/>
  <c r="F620" i="28" s="1"/>
  <c r="D620" i="28"/>
  <c r="F618" i="28"/>
  <c r="E618" i="28"/>
  <c r="D618" i="28"/>
  <c r="F616" i="28"/>
  <c r="E616" i="28"/>
  <c r="D616" i="28"/>
  <c r="E614" i="28"/>
  <c r="F614" i="28" s="1"/>
  <c r="D614" i="28"/>
  <c r="E612" i="28"/>
  <c r="F612" i="28" s="1"/>
  <c r="D612" i="28"/>
  <c r="F609" i="28"/>
  <c r="E609" i="28"/>
  <c r="D609" i="28"/>
  <c r="F608" i="28"/>
  <c r="E608" i="28"/>
  <c r="D608" i="28"/>
  <c r="E607" i="28"/>
  <c r="F607" i="28" s="1"/>
  <c r="D607" i="28"/>
  <c r="E605" i="28"/>
  <c r="F605" i="28" s="1"/>
  <c r="D605" i="28"/>
  <c r="F604" i="28"/>
  <c r="E604" i="28"/>
  <c r="D604" i="28"/>
  <c r="F602" i="28"/>
  <c r="E602" i="28"/>
  <c r="D602" i="28"/>
  <c r="E600" i="28"/>
  <c r="F600" i="28" s="1"/>
  <c r="D600" i="28"/>
  <c r="E598" i="28"/>
  <c r="F598" i="28" s="1"/>
  <c r="D598" i="28"/>
  <c r="F597" i="28"/>
  <c r="E597" i="28"/>
  <c r="D597" i="28"/>
  <c r="F596" i="28"/>
  <c r="E596" i="28"/>
  <c r="D596" i="28"/>
  <c r="E595" i="28"/>
  <c r="F595" i="28" s="1"/>
  <c r="D595" i="28"/>
  <c r="E592" i="28"/>
  <c r="F592" i="28" s="1"/>
  <c r="D592" i="28"/>
  <c r="F591" i="28"/>
  <c r="E591" i="28"/>
  <c r="D591" i="28"/>
  <c r="F589" i="28"/>
  <c r="E589" i="28"/>
  <c r="D589" i="28"/>
  <c r="E587" i="28"/>
  <c r="F587" i="28" s="1"/>
  <c r="D587" i="28"/>
  <c r="E585" i="28"/>
  <c r="F585" i="28" s="1"/>
  <c r="D585" i="28"/>
  <c r="F581" i="28"/>
  <c r="E581" i="28"/>
  <c r="D581" i="28"/>
  <c r="F576" i="28"/>
  <c r="E576" i="28"/>
  <c r="D576" i="28"/>
  <c r="E573" i="28"/>
  <c r="F573" i="28" s="1"/>
  <c r="D573" i="28"/>
  <c r="E572" i="28"/>
  <c r="F572" i="28" s="1"/>
  <c r="D572" i="28"/>
  <c r="F568" i="28"/>
  <c r="E568" i="28"/>
  <c r="D568" i="28"/>
  <c r="F567" i="28"/>
  <c r="E567" i="28"/>
  <c r="D567" i="28"/>
  <c r="E566" i="28"/>
  <c r="F566" i="28" s="1"/>
  <c r="D566" i="28"/>
  <c r="E565" i="28"/>
  <c r="F565" i="28" s="1"/>
  <c r="D565" i="28"/>
  <c r="F560" i="28"/>
  <c r="E560" i="28"/>
  <c r="D560" i="28"/>
  <c r="F556" i="28"/>
  <c r="E556" i="28"/>
  <c r="D556" i="28"/>
  <c r="E555" i="28"/>
  <c r="F555" i="28" s="1"/>
  <c r="D555" i="28"/>
  <c r="E554" i="28"/>
  <c r="F554" i="28" s="1"/>
  <c r="D554" i="28"/>
  <c r="F553" i="28"/>
  <c r="E553" i="28"/>
  <c r="D553" i="28"/>
  <c r="F550" i="28"/>
  <c r="E550" i="28"/>
  <c r="D550" i="28"/>
  <c r="E549" i="28"/>
  <c r="F549" i="28" s="1"/>
  <c r="D549" i="28"/>
  <c r="E548" i="28"/>
  <c r="F548" i="28" s="1"/>
  <c r="D548" i="28"/>
  <c r="F547" i="28"/>
  <c r="E547" i="28"/>
  <c r="D547" i="28"/>
  <c r="F546" i="28"/>
  <c r="E546" i="28"/>
  <c r="D546" i="28"/>
  <c r="E545" i="28"/>
  <c r="F545" i="28" s="1"/>
  <c r="D545" i="28"/>
  <c r="E544" i="28"/>
  <c r="F544" i="28" s="1"/>
  <c r="D544" i="28"/>
  <c r="F542" i="28"/>
  <c r="E542" i="28"/>
  <c r="D542" i="28"/>
  <c r="F541" i="28"/>
  <c r="E541" i="28"/>
  <c r="D541" i="28"/>
  <c r="E540" i="28"/>
  <c r="F540" i="28" s="1"/>
  <c r="D540" i="28"/>
  <c r="E539" i="28"/>
  <c r="F539" i="28" s="1"/>
  <c r="D539" i="28"/>
  <c r="F538" i="28"/>
  <c r="E538" i="28"/>
  <c r="D538" i="28"/>
  <c r="F537" i="28"/>
  <c r="E537" i="28"/>
  <c r="D537" i="28"/>
  <c r="E535" i="28"/>
  <c r="F535" i="28" s="1"/>
  <c r="D535" i="28"/>
  <c r="E533" i="28"/>
  <c r="F533" i="28" s="1"/>
  <c r="D533" i="28"/>
  <c r="F532" i="28"/>
  <c r="E532" i="28"/>
  <c r="D532" i="28"/>
  <c r="F530" i="28"/>
  <c r="E530" i="28"/>
  <c r="D530" i="28"/>
  <c r="E529" i="28"/>
  <c r="F529" i="28" s="1"/>
  <c r="D529" i="28"/>
  <c r="E528" i="28"/>
  <c r="F528" i="28" s="1"/>
  <c r="D528" i="28"/>
  <c r="F527" i="28"/>
  <c r="E527" i="28"/>
  <c r="D527" i="28"/>
  <c r="F525" i="28"/>
  <c r="E525" i="28"/>
  <c r="D525" i="28"/>
  <c r="E524" i="28"/>
  <c r="F524" i="28" s="1"/>
  <c r="D524" i="28"/>
  <c r="E522" i="28"/>
  <c r="F522" i="28" s="1"/>
  <c r="D522" i="28"/>
  <c r="F520" i="28"/>
  <c r="E520" i="28"/>
  <c r="D520" i="28"/>
  <c r="F519" i="28"/>
  <c r="E519" i="28"/>
  <c r="D519" i="28"/>
  <c r="E518" i="28"/>
  <c r="F518" i="28" s="1"/>
  <c r="D518" i="28"/>
  <c r="E517" i="28"/>
  <c r="F517" i="28" s="1"/>
  <c r="D517" i="28"/>
  <c r="F516" i="28"/>
  <c r="E516" i="28"/>
  <c r="D516" i="28"/>
  <c r="F512" i="28"/>
  <c r="E512" i="28"/>
  <c r="D512" i="28"/>
  <c r="E511" i="28"/>
  <c r="F511" i="28" s="1"/>
  <c r="D511" i="28"/>
  <c r="E509" i="28"/>
  <c r="F509" i="28" s="1"/>
  <c r="D509" i="28"/>
  <c r="F508" i="28"/>
  <c r="E508" i="28"/>
  <c r="D508" i="28"/>
  <c r="F507" i="28"/>
  <c r="E507" i="28"/>
  <c r="D507" i="28"/>
  <c r="E504" i="28"/>
  <c r="F504" i="28" s="1"/>
  <c r="D504" i="28"/>
  <c r="E503" i="28"/>
  <c r="F503" i="28" s="1"/>
  <c r="D503" i="28"/>
  <c r="F502" i="28"/>
  <c r="E502" i="28"/>
  <c r="D502" i="28"/>
  <c r="F500" i="28"/>
  <c r="E500" i="28"/>
  <c r="D500" i="28"/>
  <c r="E498" i="28"/>
  <c r="F498" i="28" s="1"/>
  <c r="D498" i="28"/>
  <c r="E497" i="28"/>
  <c r="F497" i="28" s="1"/>
  <c r="D497" i="28"/>
  <c r="F496" i="28"/>
  <c r="E496" i="28"/>
  <c r="D496" i="28"/>
  <c r="F495" i="28"/>
  <c r="E495" i="28"/>
  <c r="D495" i="28"/>
  <c r="E494" i="28"/>
  <c r="F494" i="28" s="1"/>
  <c r="D494" i="28"/>
  <c r="E493" i="28"/>
  <c r="F493" i="28" s="1"/>
  <c r="D493" i="28"/>
  <c r="F491" i="28"/>
  <c r="E491" i="28"/>
  <c r="D491" i="28"/>
  <c r="F487" i="28"/>
  <c r="E487" i="28"/>
  <c r="D487" i="28"/>
  <c r="E482" i="28"/>
  <c r="F482" i="28" s="1"/>
  <c r="D482" i="28"/>
  <c r="E479" i="28"/>
  <c r="F479" i="28" s="1"/>
  <c r="D479" i="28"/>
  <c r="F448" i="28"/>
  <c r="E448" i="28"/>
  <c r="D448" i="28"/>
  <c r="F441" i="28"/>
  <c r="E441" i="28"/>
  <c r="D441" i="28"/>
  <c r="E440" i="28"/>
  <c r="F440" i="28" s="1"/>
  <c r="D440" i="28"/>
  <c r="E439" i="28"/>
  <c r="F439" i="28" s="1"/>
  <c r="D439" i="28"/>
  <c r="F427" i="28"/>
  <c r="E427" i="28"/>
  <c r="D427" i="28"/>
  <c r="F424" i="28"/>
  <c r="E424" i="28"/>
  <c r="D424" i="28"/>
  <c r="E422" i="28"/>
  <c r="F422" i="28" s="1"/>
  <c r="D422" i="28"/>
  <c r="E420" i="28"/>
  <c r="F420" i="28" s="1"/>
  <c r="D420" i="28"/>
  <c r="F419" i="28"/>
  <c r="E419" i="28"/>
  <c r="D419" i="28"/>
  <c r="F418" i="28"/>
  <c r="E418" i="28"/>
  <c r="D418" i="28"/>
  <c r="E417" i="28"/>
  <c r="F417" i="28" s="1"/>
  <c r="D417" i="28"/>
  <c r="E416" i="28"/>
  <c r="F416" i="28" s="1"/>
  <c r="D416" i="28"/>
  <c r="F414" i="28"/>
  <c r="E414" i="28"/>
  <c r="D414" i="28"/>
  <c r="F407" i="28"/>
  <c r="E407" i="28"/>
  <c r="D407" i="28"/>
  <c r="E406" i="28"/>
  <c r="F406" i="28" s="1"/>
  <c r="D406" i="28"/>
  <c r="E404" i="28"/>
  <c r="F404" i="28" s="1"/>
  <c r="D404" i="28"/>
  <c r="F403" i="28"/>
  <c r="E403" i="28"/>
  <c r="D403" i="28"/>
  <c r="F401" i="28"/>
  <c r="E401" i="28"/>
  <c r="D401" i="28"/>
  <c r="E397" i="28"/>
  <c r="F397" i="28" s="1"/>
  <c r="D397" i="28"/>
  <c r="E394" i="28"/>
  <c r="F394" i="28" s="1"/>
  <c r="D394" i="28"/>
  <c r="F393" i="28"/>
  <c r="E393" i="28"/>
  <c r="D393" i="28"/>
  <c r="F392" i="28"/>
  <c r="E392" i="28"/>
  <c r="D392" i="28"/>
  <c r="E388" i="28"/>
  <c r="F388" i="28" s="1"/>
  <c r="D388" i="28"/>
  <c r="E386" i="28"/>
  <c r="F386" i="28" s="1"/>
  <c r="D386" i="28"/>
  <c r="F384" i="28"/>
  <c r="E384" i="28"/>
  <c r="D384" i="28"/>
  <c r="F382" i="28"/>
  <c r="E382" i="28"/>
  <c r="D382" i="28"/>
  <c r="E378" i="28"/>
  <c r="F378" i="28" s="1"/>
  <c r="D378" i="28"/>
  <c r="E375" i="28"/>
  <c r="F375" i="28" s="1"/>
  <c r="D375" i="28"/>
  <c r="F372" i="28"/>
  <c r="E372" i="28"/>
  <c r="D372" i="28"/>
  <c r="F371" i="28"/>
  <c r="E371" i="28"/>
  <c r="D371" i="28"/>
  <c r="E370" i="28"/>
  <c r="F370" i="28" s="1"/>
  <c r="D370" i="28"/>
  <c r="E369" i="28"/>
  <c r="F369" i="28" s="1"/>
  <c r="D369" i="28"/>
  <c r="F366" i="28"/>
  <c r="E366" i="28"/>
  <c r="D366" i="28"/>
  <c r="F363" i="28"/>
  <c r="E363" i="28"/>
  <c r="D363" i="28"/>
  <c r="E360" i="28"/>
  <c r="F360" i="28" s="1"/>
  <c r="D360" i="28"/>
  <c r="E359" i="28"/>
  <c r="F359" i="28" s="1"/>
  <c r="D359" i="28"/>
  <c r="F358" i="28"/>
  <c r="E358" i="28"/>
  <c r="D358" i="28"/>
  <c r="F354" i="28"/>
  <c r="E354" i="28"/>
  <c r="D354" i="28"/>
  <c r="E351" i="28"/>
  <c r="F351" i="28" s="1"/>
  <c r="D351" i="28"/>
  <c r="E350" i="28"/>
  <c r="F350" i="28" s="1"/>
  <c r="D350" i="28"/>
  <c r="F346" i="28"/>
  <c r="E346" i="28"/>
  <c r="D346" i="28"/>
  <c r="F345" i="28"/>
  <c r="E345" i="28"/>
  <c r="D345" i="28"/>
  <c r="E341" i="28"/>
  <c r="F341" i="28" s="1"/>
  <c r="D341" i="28"/>
  <c r="E339" i="28"/>
  <c r="F339" i="28" s="1"/>
  <c r="D339" i="28"/>
  <c r="F338" i="28"/>
  <c r="E338" i="28"/>
  <c r="D338" i="28"/>
  <c r="F337" i="28"/>
  <c r="E337" i="28"/>
  <c r="D337" i="28"/>
  <c r="E336" i="28"/>
  <c r="F336" i="28" s="1"/>
  <c r="D336" i="28"/>
  <c r="E332" i="28"/>
  <c r="F332" i="28" s="1"/>
  <c r="D332" i="28"/>
  <c r="F330" i="28"/>
  <c r="E330" i="28"/>
  <c r="D330" i="28"/>
  <c r="F329" i="28"/>
  <c r="E329" i="28"/>
  <c r="D329" i="28"/>
  <c r="E316" i="28"/>
  <c r="F316" i="28" s="1"/>
  <c r="D316" i="28"/>
  <c r="E315" i="28"/>
  <c r="F315" i="28" s="1"/>
  <c r="D315" i="28"/>
  <c r="F312" i="28"/>
  <c r="E312" i="28"/>
  <c r="D312" i="28"/>
  <c r="F311" i="28"/>
  <c r="E311" i="28"/>
  <c r="D311" i="28"/>
  <c r="E310" i="28"/>
  <c r="F310" i="28" s="1"/>
  <c r="D310" i="28"/>
  <c r="F309" i="28"/>
  <c r="F308" i="28"/>
  <c r="F306" i="28"/>
  <c r="F305" i="28"/>
  <c r="F301" i="28"/>
  <c r="F297" i="28"/>
  <c r="F295" i="28"/>
  <c r="F294" i="28"/>
  <c r="F293" i="28"/>
  <c r="F292" i="28"/>
  <c r="F291" i="28"/>
  <c r="F289" i="28"/>
  <c r="F286" i="28"/>
  <c r="F285" i="28"/>
  <c r="F284" i="28"/>
  <c r="F283" i="28"/>
  <c r="F282" i="28"/>
  <c r="F281" i="28"/>
  <c r="F279" i="28"/>
  <c r="F277" i="28"/>
  <c r="F276" i="28"/>
  <c r="F274" i="28"/>
  <c r="F269" i="28"/>
  <c r="F267" i="28"/>
  <c r="E265" i="28"/>
  <c r="F265" i="28" s="1"/>
  <c r="D265" i="28"/>
  <c r="F264" i="28"/>
  <c r="E264" i="28"/>
  <c r="D264" i="28"/>
  <c r="F263" i="28"/>
  <c r="E263" i="28"/>
  <c r="D263" i="28"/>
  <c r="E261" i="28"/>
  <c r="F261" i="28" s="1"/>
  <c r="D261" i="28"/>
  <c r="E260" i="28"/>
  <c r="F260" i="28" s="1"/>
  <c r="D260" i="28"/>
  <c r="F259" i="28"/>
  <c r="E259" i="28"/>
  <c r="D259" i="28"/>
  <c r="F258" i="28"/>
  <c r="E258" i="28"/>
  <c r="D258" i="28"/>
  <c r="E255" i="28"/>
  <c r="F255" i="28" s="1"/>
  <c r="D255" i="28"/>
  <c r="E253" i="28"/>
  <c r="F253" i="28" s="1"/>
  <c r="D253" i="28"/>
  <c r="F249" i="28"/>
  <c r="E249" i="28"/>
  <c r="D249" i="28"/>
  <c r="F248" i="28"/>
  <c r="E248" i="28"/>
  <c r="D248" i="28"/>
  <c r="E246" i="28"/>
  <c r="F246" i="28" s="1"/>
  <c r="D246" i="28"/>
  <c r="E244" i="28"/>
  <c r="F244" i="28" s="1"/>
  <c r="D244" i="28"/>
  <c r="F242" i="28"/>
  <c r="E242" i="28"/>
  <c r="D242" i="28"/>
  <c r="F241" i="28"/>
  <c r="E241" i="28"/>
  <c r="D241" i="28"/>
  <c r="F240" i="28"/>
  <c r="F239" i="28"/>
  <c r="E239" i="28"/>
  <c r="D239" i="28"/>
  <c r="E237" i="28"/>
  <c r="F237" i="28" s="1"/>
  <c r="D237" i="28"/>
  <c r="E235" i="28"/>
  <c r="F235" i="28" s="1"/>
  <c r="D235" i="28"/>
  <c r="F233" i="28"/>
  <c r="E233" i="28"/>
  <c r="D233" i="28"/>
  <c r="F232" i="28"/>
  <c r="E232" i="28"/>
  <c r="D232" i="28"/>
  <c r="E231" i="28"/>
  <c r="F231" i="28" s="1"/>
  <c r="D231" i="28"/>
  <c r="E227" i="28"/>
  <c r="F227" i="28" s="1"/>
  <c r="D227" i="28"/>
  <c r="F226" i="28"/>
  <c r="E226" i="28"/>
  <c r="D226" i="28"/>
  <c r="F222" i="28"/>
  <c r="E222" i="28"/>
  <c r="D222" i="28"/>
  <c r="E220" i="28"/>
  <c r="F220" i="28" s="1"/>
  <c r="D220" i="28"/>
  <c r="E215" i="28"/>
  <c r="F215" i="28" s="1"/>
  <c r="D215" i="28"/>
  <c r="F214" i="28"/>
  <c r="E214" i="28"/>
  <c r="D214" i="28"/>
  <c r="F205" i="28"/>
  <c r="E205" i="28"/>
  <c r="D205" i="28"/>
  <c r="E204" i="28"/>
  <c r="F204" i="28" s="1"/>
  <c r="D204" i="28"/>
  <c r="E202" i="28"/>
  <c r="F202" i="28" s="1"/>
  <c r="D202" i="28"/>
  <c r="F201" i="28"/>
  <c r="E201" i="28"/>
  <c r="D201" i="28"/>
  <c r="F200" i="28"/>
  <c r="E200" i="28"/>
  <c r="D200" i="28"/>
  <c r="E199" i="28"/>
  <c r="F199" i="28" s="1"/>
  <c r="D199" i="28"/>
  <c r="E198" i="28"/>
  <c r="F198" i="28" s="1"/>
  <c r="D198" i="28"/>
  <c r="F195" i="28"/>
  <c r="E195" i="28"/>
  <c r="D195" i="28"/>
  <c r="F194" i="28"/>
  <c r="E194" i="28"/>
  <c r="D194" i="28"/>
  <c r="E191" i="28"/>
  <c r="F191" i="28" s="1"/>
  <c r="D191" i="28"/>
  <c r="E190" i="28"/>
  <c r="F190" i="28" s="1"/>
  <c r="D190" i="28"/>
  <c r="F188" i="28"/>
  <c r="E188" i="28"/>
  <c r="D188" i="28"/>
  <c r="F187" i="28"/>
  <c r="E187" i="28"/>
  <c r="D187" i="28"/>
  <c r="F186" i="28"/>
  <c r="F184" i="28"/>
  <c r="F182" i="28"/>
  <c r="E182" i="28"/>
  <c r="D182" i="28"/>
  <c r="F178" i="28"/>
  <c r="E178" i="28"/>
  <c r="D178" i="28"/>
  <c r="E177" i="28"/>
  <c r="F177" i="28" s="1"/>
  <c r="D177" i="28"/>
  <c r="E176" i="28"/>
  <c r="F176" i="28" s="1"/>
  <c r="D176" i="28"/>
  <c r="F175" i="28"/>
  <c r="E175" i="28"/>
  <c r="D175" i="28"/>
  <c r="F174" i="28"/>
  <c r="E174" i="28"/>
  <c r="D174" i="28"/>
  <c r="E173" i="28"/>
  <c r="F173" i="28" s="1"/>
  <c r="D173" i="28"/>
  <c r="E172" i="28"/>
  <c r="F172" i="28" s="1"/>
  <c r="D172" i="28"/>
  <c r="F171" i="28"/>
  <c r="E171" i="28"/>
  <c r="D171" i="28"/>
  <c r="F170" i="28"/>
  <c r="E170" i="28"/>
  <c r="D170" i="28"/>
  <c r="E169" i="28"/>
  <c r="F169" i="28" s="1"/>
  <c r="D169" i="28"/>
  <c r="E168" i="28"/>
  <c r="F168" i="28" s="1"/>
  <c r="D168" i="28"/>
  <c r="F166" i="28"/>
  <c r="E166" i="28"/>
  <c r="D166" i="28"/>
  <c r="F165" i="28"/>
  <c r="E165" i="28"/>
  <c r="D165" i="28"/>
  <c r="E164" i="28"/>
  <c r="F164" i="28" s="1"/>
  <c r="D164" i="28"/>
  <c r="E158" i="28"/>
  <c r="F158" i="28" s="1"/>
  <c r="D158" i="28"/>
  <c r="F157" i="28"/>
  <c r="E157" i="28"/>
  <c r="D157" i="28"/>
  <c r="F156" i="28"/>
  <c r="E156" i="28"/>
  <c r="D156" i="28"/>
  <c r="E154" i="28"/>
  <c r="F154" i="28" s="1"/>
  <c r="D154" i="28"/>
  <c r="E151" i="28"/>
  <c r="F151" i="28" s="1"/>
  <c r="D151" i="28"/>
  <c r="F150" i="28"/>
  <c r="E150" i="28"/>
  <c r="D150" i="28"/>
  <c r="F138" i="28"/>
  <c r="F133" i="28"/>
  <c r="E124" i="28"/>
  <c r="F124" i="28" s="1"/>
  <c r="D124" i="28"/>
  <c r="F118" i="28"/>
  <c r="E118" i="28"/>
  <c r="D118" i="28"/>
  <c r="F112" i="28"/>
  <c r="F111" i="28"/>
  <c r="E109" i="28"/>
  <c r="F109" i="28" s="1"/>
  <c r="D109" i="28"/>
  <c r="F108" i="28"/>
  <c r="E108" i="28"/>
  <c r="D108" i="28"/>
  <c r="F106" i="28"/>
  <c r="E106" i="28"/>
  <c r="D106" i="28"/>
  <c r="E104" i="28"/>
  <c r="F104" i="28" s="1"/>
  <c r="D104" i="28"/>
  <c r="E103" i="28"/>
  <c r="F103" i="28" s="1"/>
  <c r="D103" i="28"/>
  <c r="F102" i="28"/>
  <c r="E102" i="28"/>
  <c r="D102" i="28"/>
  <c r="F101" i="28"/>
  <c r="E101" i="28"/>
  <c r="D101" i="28"/>
  <c r="E100" i="28"/>
  <c r="F100" i="28" s="1"/>
  <c r="D100" i="28"/>
  <c r="E95" i="28"/>
  <c r="F95" i="28" s="1"/>
  <c r="D95" i="28"/>
  <c r="F94" i="28"/>
  <c r="E94" i="28"/>
  <c r="D94" i="28"/>
  <c r="F92" i="28"/>
  <c r="E92" i="28"/>
  <c r="D92" i="28"/>
  <c r="E91" i="28"/>
  <c r="F91" i="28" s="1"/>
  <c r="D91" i="28"/>
  <c r="E88" i="28"/>
  <c r="F88" i="28" s="1"/>
  <c r="D88" i="28"/>
  <c r="F87" i="28"/>
  <c r="E87" i="28"/>
  <c r="D87" i="28"/>
  <c r="F85" i="28"/>
  <c r="F81" i="28"/>
  <c r="E81" i="28"/>
  <c r="D81" i="28"/>
  <c r="F80" i="28"/>
  <c r="F75" i="28"/>
  <c r="E75" i="28"/>
  <c r="D75" i="28"/>
  <c r="F72" i="28"/>
  <c r="F71" i="28"/>
  <c r="E70" i="28"/>
  <c r="F70" i="28" s="1"/>
  <c r="D70" i="28"/>
  <c r="F66" i="28"/>
  <c r="E66" i="28"/>
  <c r="D66" i="28"/>
  <c r="F60" i="28"/>
  <c r="E60" i="28"/>
  <c r="D60" i="28"/>
  <c r="E59" i="28"/>
  <c r="F59" i="28" s="1"/>
  <c r="D59" i="28"/>
  <c r="E58" i="28"/>
  <c r="F58" i="28" s="1"/>
  <c r="D58" i="28"/>
  <c r="F57" i="28"/>
  <c r="E56" i="28"/>
  <c r="F56" i="28" s="1"/>
  <c r="D56" i="28"/>
  <c r="F55" i="28"/>
  <c r="F54" i="28"/>
  <c r="E51" i="28"/>
  <c r="F51" i="28" s="1"/>
  <c r="D51" i="28"/>
  <c r="E41" i="28"/>
  <c r="F41" i="28" s="1"/>
  <c r="D41" i="28"/>
  <c r="F36" i="28"/>
  <c r="E36" i="28"/>
  <c r="D36" i="28"/>
  <c r="F35" i="28"/>
  <c r="E35" i="28"/>
  <c r="D35" i="28"/>
  <c r="E32" i="28"/>
  <c r="F32" i="28" s="1"/>
  <c r="D32" i="28"/>
  <c r="E29" i="28"/>
  <c r="F29" i="28" s="1"/>
  <c r="D29" i="28"/>
  <c r="F27" i="28"/>
  <c r="E27" i="28"/>
  <c r="D27" i="28"/>
  <c r="F19" i="28"/>
  <c r="E19" i="28"/>
  <c r="D19" i="28"/>
  <c r="E18" i="28"/>
  <c r="F18" i="28" s="1"/>
  <c r="D18" i="28"/>
  <c r="E11" i="28"/>
  <c r="F11" i="28" s="1"/>
  <c r="D11" i="28"/>
  <c r="E7" i="28"/>
  <c r="D7" i="28"/>
  <c r="E6" i="28"/>
  <c r="D6" i="28"/>
  <c r="A6" i="28"/>
  <c r="A6" i="20"/>
  <c r="AK563" i="9" l="1"/>
  <c r="AK487" i="9"/>
  <c r="AI117" i="9"/>
  <c r="AG564" i="9"/>
  <c r="AG567" i="9"/>
  <c r="AE151" i="9"/>
  <c r="AE56" i="9"/>
  <c r="AG185" i="9"/>
  <c r="AI138" i="9"/>
  <c r="AK218" i="9"/>
  <c r="AG543" i="9"/>
  <c r="AK529" i="9"/>
  <c r="AK359" i="9"/>
  <c r="AI55" i="9"/>
  <c r="AI456" i="9"/>
  <c r="AK461" i="9"/>
  <c r="AI231" i="9"/>
  <c r="AI151" i="9"/>
  <c r="AG441" i="9"/>
  <c r="AG463" i="9"/>
  <c r="AK496" i="9"/>
  <c r="AK241" i="9"/>
  <c r="AI459" i="9"/>
  <c r="AI130" i="9"/>
  <c r="AI556" i="9"/>
  <c r="AI558" i="9"/>
  <c r="AE92" i="9"/>
  <c r="AI479" i="9"/>
  <c r="AK526" i="9"/>
  <c r="AG619" i="9"/>
  <c r="AI123" i="9"/>
  <c r="AG551" i="9"/>
  <c r="AE567" i="9"/>
  <c r="AE169" i="9"/>
  <c r="AI187" i="9"/>
  <c r="AI206" i="9"/>
  <c r="AI242" i="9"/>
  <c r="AG569" i="9"/>
  <c r="AI599" i="9"/>
  <c r="AE229" i="9"/>
  <c r="AI478" i="9"/>
  <c r="AI480" i="9"/>
  <c r="AI121" i="9"/>
  <c r="AK172" i="9"/>
  <c r="AG215" i="9"/>
  <c r="AG217" i="9"/>
  <c r="AI470" i="9"/>
  <c r="AK511" i="9"/>
  <c r="AE142" i="9"/>
  <c r="AI563" i="9"/>
  <c r="AI582" i="9"/>
  <c r="AK514" i="9"/>
  <c r="AI570" i="9"/>
  <c r="AE565" i="9"/>
  <c r="AG538" i="9"/>
  <c r="AE76" i="9"/>
  <c r="AE149" i="9"/>
  <c r="AI463" i="9"/>
  <c r="AG522" i="9"/>
  <c r="AI537" i="9"/>
  <c r="AG549" i="9"/>
  <c r="AG550" i="9"/>
  <c r="AI603" i="9"/>
  <c r="AI132" i="9"/>
  <c r="AI79" i="9"/>
  <c r="AG494" i="9"/>
  <c r="AI604" i="9"/>
  <c r="AG613" i="9"/>
  <c r="AH27" i="9"/>
  <c r="AJ171" i="9"/>
  <c r="AJ273" i="9"/>
  <c r="AH71" i="9"/>
  <c r="AH95" i="9"/>
  <c r="AJ98" i="9"/>
  <c r="AH108" i="9"/>
  <c r="AH126" i="9"/>
  <c r="AH134" i="9"/>
  <c r="AJ116" i="9"/>
  <c r="AJ127" i="9"/>
  <c r="AH147" i="9"/>
  <c r="AG211" i="9"/>
  <c r="AG518" i="9"/>
  <c r="AG531" i="9"/>
  <c r="AI178" i="9"/>
  <c r="AI445" i="9"/>
  <c r="AE131" i="9"/>
  <c r="AI156" i="9"/>
  <c r="AI487" i="9"/>
  <c r="AK448" i="9"/>
  <c r="AI76" i="9"/>
  <c r="AH92" i="9"/>
  <c r="AJ120" i="9"/>
  <c r="AJ155" i="9"/>
  <c r="AH252" i="9"/>
  <c r="AH299" i="9"/>
  <c r="AH302" i="9"/>
  <c r="AH316" i="9"/>
  <c r="AH341" i="9"/>
  <c r="AH368" i="9"/>
  <c r="AH405" i="9"/>
  <c r="AH513" i="9"/>
  <c r="AH556" i="9"/>
  <c r="AJ88" i="9"/>
  <c r="AH132" i="9"/>
  <c r="AH140" i="9"/>
  <c r="AJ152" i="9"/>
  <c r="AH154" i="9"/>
  <c r="AJ198" i="9"/>
  <c r="AH227" i="9"/>
  <c r="AH249" i="9"/>
  <c r="AH283" i="9"/>
  <c r="AJ300" i="9"/>
  <c r="AH342" i="9"/>
  <c r="AH350" i="9"/>
  <c r="AH366" i="9"/>
  <c r="AF564" i="9"/>
  <c r="AH99" i="9"/>
  <c r="Z600" i="9"/>
  <c r="AG546" i="9"/>
  <c r="AE71" i="9"/>
  <c r="AI72" i="9"/>
  <c r="AI135" i="9"/>
  <c r="AE156" i="9"/>
  <c r="AK235" i="9"/>
  <c r="AE98" i="9"/>
  <c r="AG601" i="9"/>
  <c r="AI551" i="9"/>
  <c r="AG542" i="9"/>
  <c r="AI110" i="9"/>
  <c r="AE75" i="9"/>
  <c r="AK504" i="9"/>
  <c r="AK534" i="9"/>
  <c r="AI438" i="9"/>
  <c r="AE436" i="9"/>
  <c r="AI59" i="9"/>
  <c r="AG482" i="9"/>
  <c r="AE59" i="9"/>
  <c r="AG563" i="9"/>
  <c r="AK449" i="9"/>
  <c r="AI351" i="9"/>
  <c r="AK441" i="9"/>
  <c r="AI74" i="9"/>
  <c r="AK459" i="9"/>
  <c r="AG597" i="9"/>
  <c r="AH19" i="9"/>
  <c r="AH23" i="9"/>
  <c r="AJ92" i="9"/>
  <c r="AH136" i="9"/>
  <c r="AH139" i="9"/>
  <c r="AH155" i="9"/>
  <c r="AH226" i="9"/>
  <c r="AH241" i="9"/>
  <c r="AH258" i="9"/>
  <c r="AH297" i="9"/>
  <c r="AH312" i="9"/>
  <c r="AH315" i="9"/>
  <c r="AH317" i="9"/>
  <c r="AH357" i="9"/>
  <c r="AF610" i="9"/>
  <c r="AH28" i="9"/>
  <c r="AJ140" i="9"/>
  <c r="AH15" i="9"/>
  <c r="AH146" i="9"/>
  <c r="AH242" i="9"/>
  <c r="AH273" i="9"/>
  <c r="AH67" i="9"/>
  <c r="AH114" i="9"/>
  <c r="AH169" i="9"/>
  <c r="AH267" i="9"/>
  <c r="AH271" i="9"/>
  <c r="AH275" i="9"/>
  <c r="AH314" i="9"/>
  <c r="AH318" i="9"/>
  <c r="AH372" i="9"/>
  <c r="AH404" i="9"/>
  <c r="AH34" i="9"/>
  <c r="AH116" i="9"/>
  <c r="AH124" i="9"/>
  <c r="AI166" i="9"/>
  <c r="AH276" i="9"/>
  <c r="AH289" i="9"/>
  <c r="AH344" i="9"/>
  <c r="AJ577" i="9"/>
  <c r="AI202" i="9"/>
  <c r="AI461" i="9"/>
  <c r="AI496" i="9"/>
  <c r="AK226" i="9"/>
  <c r="AI497" i="9"/>
  <c r="AG449" i="9"/>
  <c r="AI243" i="9"/>
  <c r="AK502" i="9"/>
  <c r="AI546" i="9"/>
  <c r="AI585" i="9"/>
  <c r="AI593" i="9"/>
  <c r="AK467" i="9"/>
  <c r="AG558" i="9"/>
  <c r="AG544" i="9"/>
  <c r="AK531" i="9"/>
  <c r="AI548" i="9"/>
  <c r="AI184" i="9"/>
  <c r="AK214" i="9"/>
  <c r="AE50" i="9"/>
  <c r="AG450" i="9"/>
  <c r="AI473" i="9"/>
  <c r="AK494" i="9"/>
  <c r="AG521" i="9"/>
  <c r="AG530" i="9"/>
  <c r="AE544" i="9"/>
  <c r="AG477" i="9"/>
  <c r="AK510" i="9"/>
  <c r="AK486" i="9"/>
  <c r="AI543" i="9"/>
  <c r="AE102" i="9"/>
  <c r="AK173" i="9"/>
  <c r="AK433" i="9"/>
  <c r="AE107" i="9"/>
  <c r="AE95" i="9"/>
  <c r="AI136" i="9"/>
  <c r="AI158" i="9"/>
  <c r="AK513" i="9"/>
  <c r="AG514" i="9"/>
  <c r="AG209" i="9"/>
  <c r="AI185" i="9"/>
  <c r="AG499" i="9"/>
  <c r="AI169" i="9"/>
  <c r="AE62" i="9"/>
  <c r="AG70" i="9"/>
  <c r="AK474" i="9"/>
  <c r="AI186" i="9"/>
  <c r="AE120" i="9"/>
  <c r="AI451" i="9"/>
  <c r="AI564" i="9"/>
  <c r="AI504" i="9"/>
  <c r="AK521" i="9"/>
  <c r="AK554" i="9"/>
  <c r="AG495" i="9"/>
  <c r="AE80" i="9"/>
  <c r="AE166" i="9"/>
  <c r="AI229" i="9"/>
  <c r="AI466" i="9"/>
  <c r="AI87" i="9"/>
  <c r="AK185" i="9"/>
  <c r="AI197" i="9"/>
  <c r="AG554" i="9"/>
  <c r="AI67" i="9"/>
  <c r="AI559" i="9"/>
  <c r="AK465" i="9"/>
  <c r="AE146" i="9"/>
  <c r="AK221" i="9"/>
  <c r="AE222" i="9"/>
  <c r="AG362" i="9"/>
  <c r="AI149" i="9"/>
  <c r="AK219" i="9"/>
  <c r="AE155" i="9"/>
  <c r="AK349" i="9"/>
  <c r="AK601" i="9"/>
  <c r="AE63" i="9"/>
  <c r="AI233" i="9"/>
  <c r="AI144" i="9"/>
  <c r="AE161" i="9"/>
  <c r="AI205" i="9"/>
  <c r="AG465" i="9"/>
  <c r="AK499" i="9"/>
  <c r="AI125" i="9"/>
  <c r="AE133" i="9"/>
  <c r="AI106" i="9"/>
  <c r="AE118" i="9"/>
  <c r="AG435" i="9"/>
  <c r="AG448" i="9"/>
  <c r="AI58" i="9"/>
  <c r="AI108" i="9"/>
  <c r="AI358" i="9"/>
  <c r="AI133" i="9"/>
  <c r="AE141" i="9"/>
  <c r="AE546" i="9"/>
  <c r="AI82" i="9"/>
  <c r="AE550" i="9"/>
  <c r="AI175" i="9"/>
  <c r="AE96" i="9"/>
  <c r="AE64" i="9"/>
  <c r="AE136" i="9"/>
  <c r="AI353" i="9"/>
  <c r="AI107" i="9"/>
  <c r="AI168" i="9"/>
  <c r="AI471" i="9"/>
  <c r="AG487" i="9"/>
  <c r="AI120" i="9"/>
  <c r="AE128" i="9"/>
  <c r="AI147" i="9"/>
  <c r="AE152" i="9"/>
  <c r="AI161" i="9"/>
  <c r="AG436" i="9"/>
  <c r="AI444" i="9"/>
  <c r="AK472" i="9"/>
  <c r="AI586" i="9"/>
  <c r="AG454" i="9"/>
  <c r="AE540" i="9"/>
  <c r="AI152" i="9"/>
  <c r="AG502" i="9"/>
  <c r="AE108" i="9"/>
  <c r="AK495" i="9"/>
  <c r="AI112" i="9"/>
  <c r="AE88" i="9"/>
  <c r="AK490" i="9"/>
  <c r="AE83" i="9"/>
  <c r="AE119" i="9"/>
  <c r="AG210" i="9"/>
  <c r="AK483" i="9"/>
  <c r="AG183" i="9"/>
  <c r="AE153" i="9"/>
  <c r="AG474" i="9"/>
  <c r="AI191" i="9"/>
  <c r="AG490" i="9"/>
  <c r="AE548" i="9"/>
  <c r="AI78" i="9"/>
  <c r="AE112" i="9"/>
  <c r="AE147" i="9"/>
  <c r="AE144" i="9"/>
  <c r="AK457" i="9"/>
  <c r="AI462" i="9"/>
  <c r="AG497" i="9"/>
  <c r="AI75" i="9"/>
  <c r="AI63" i="9"/>
  <c r="AK67" i="9"/>
  <c r="AI146" i="9"/>
  <c r="AI346" i="9"/>
  <c r="AE114" i="9"/>
  <c r="AE126" i="9"/>
  <c r="AG459" i="9"/>
  <c r="AG537" i="9"/>
  <c r="AG556" i="9"/>
  <c r="AE607" i="9"/>
  <c r="AI50" i="9"/>
  <c r="AE68" i="9"/>
  <c r="AE115" i="9"/>
  <c r="AI167" i="9"/>
  <c r="AI237" i="9"/>
  <c r="AE54" i="9"/>
  <c r="AE168" i="9"/>
  <c r="AG535" i="9"/>
  <c r="AE90" i="9"/>
  <c r="AI115" i="9"/>
  <c r="AG188" i="9"/>
  <c r="AG486" i="9"/>
  <c r="AI503" i="9"/>
  <c r="AI549" i="9"/>
  <c r="AI141" i="9"/>
  <c r="AG218" i="9"/>
  <c r="AI222" i="9"/>
  <c r="AI139" i="9"/>
  <c r="AE158" i="9"/>
  <c r="AK436" i="9"/>
  <c r="AI447" i="9"/>
  <c r="AK477" i="9"/>
  <c r="AE163" i="9"/>
  <c r="AG479" i="9"/>
  <c r="AE569" i="9"/>
  <c r="AI155" i="9"/>
  <c r="AK618" i="9"/>
  <c r="AI88" i="9"/>
  <c r="AG467" i="9"/>
  <c r="AI488" i="9"/>
  <c r="AK497" i="9"/>
  <c r="AE139" i="9"/>
  <c r="AK556" i="9"/>
  <c r="AI450" i="9"/>
  <c r="AG475" i="9"/>
  <c r="AK484" i="9"/>
  <c r="AE72" i="9"/>
  <c r="AE154" i="9"/>
  <c r="AE103" i="9"/>
  <c r="AE106" i="9"/>
  <c r="AE170" i="9"/>
  <c r="AG181" i="9"/>
  <c r="AG515" i="9"/>
  <c r="AI207" i="9"/>
  <c r="AG488" i="9"/>
  <c r="AK209" i="9"/>
  <c r="AG605" i="9"/>
  <c r="AI83" i="9"/>
  <c r="AH278" i="9"/>
  <c r="AH353" i="9"/>
  <c r="AH40" i="9"/>
  <c r="AJ145" i="9"/>
  <c r="AG513" i="9"/>
  <c r="AH413" i="9"/>
  <c r="AF423" i="9"/>
  <c r="AH75" i="9"/>
  <c r="AJ129" i="9"/>
  <c r="AH287" i="9"/>
  <c r="AH296" i="9"/>
  <c r="AH335" i="9"/>
  <c r="AG533" i="9"/>
  <c r="AK450" i="9"/>
  <c r="AE554" i="9"/>
  <c r="M13" i="13"/>
  <c r="L14" i="13"/>
  <c r="M16" i="13"/>
  <c r="L17" i="13"/>
  <c r="L18" i="13"/>
  <c r="L20" i="13"/>
  <c r="M21" i="13"/>
  <c r="L22" i="13"/>
  <c r="L24" i="13"/>
  <c r="M25" i="13"/>
  <c r="L26" i="13"/>
  <c r="L28" i="13"/>
  <c r="M29" i="13"/>
  <c r="M30" i="13"/>
  <c r="M35" i="13"/>
  <c r="L36" i="13"/>
  <c r="AH35" i="9"/>
  <c r="AH36" i="9"/>
  <c r="M45" i="13"/>
  <c r="M46" i="13"/>
  <c r="M51" i="13"/>
  <c r="M66" i="13"/>
  <c r="M69" i="13"/>
  <c r="M73" i="13"/>
  <c r="L74" i="13"/>
  <c r="M75" i="13"/>
  <c r="L76" i="13"/>
  <c r="M78" i="13"/>
  <c r="L79" i="13"/>
  <c r="AH78" i="9"/>
  <c r="L89" i="13"/>
  <c r="AH88" i="9"/>
  <c r="L91" i="13"/>
  <c r="AH90" i="9"/>
  <c r="L94" i="13"/>
  <c r="M95" i="13"/>
  <c r="M97" i="13"/>
  <c r="L98" i="13"/>
  <c r="M99" i="13"/>
  <c r="L100" i="13"/>
  <c r="M101" i="13"/>
  <c r="M110" i="13"/>
  <c r="M112" i="13"/>
  <c r="L113" i="13"/>
  <c r="M114" i="13"/>
  <c r="L115" i="13"/>
  <c r="M116" i="13"/>
  <c r="L118" i="13"/>
  <c r="M122" i="13"/>
  <c r="L124" i="13"/>
  <c r="M125" i="13"/>
  <c r="M128" i="13"/>
  <c r="L129" i="13"/>
  <c r="M130" i="13"/>
  <c r="AI129" i="9"/>
  <c r="L132" i="13"/>
  <c r="M133" i="13"/>
  <c r="L134" i="13"/>
  <c r="M136" i="13"/>
  <c r="M138" i="13"/>
  <c r="L140" i="13"/>
  <c r="M141" i="13"/>
  <c r="AH142" i="9"/>
  <c r="AH144" i="9"/>
  <c r="L148" i="13"/>
  <c r="M149" i="13"/>
  <c r="L150" i="13"/>
  <c r="M152" i="13"/>
  <c r="M154" i="13"/>
  <c r="M157" i="13"/>
  <c r="L158" i="13"/>
  <c r="M160" i="13"/>
  <c r="L161" i="13"/>
  <c r="AH161" i="9"/>
  <c r="AE162" i="9"/>
  <c r="L167" i="13"/>
  <c r="M171" i="13"/>
  <c r="L173" i="13"/>
  <c r="AG177" i="9"/>
  <c r="AG179" i="9"/>
  <c r="M187" i="13"/>
  <c r="M190" i="13"/>
  <c r="L192" i="13"/>
  <c r="L194" i="13"/>
  <c r="L197" i="13"/>
  <c r="L199" i="13"/>
  <c r="M200" i="13"/>
  <c r="M202" i="13"/>
  <c r="L203" i="13"/>
  <c r="M205" i="13"/>
  <c r="L206" i="13"/>
  <c r="M207" i="13"/>
  <c r="AF206" i="9"/>
  <c r="BD206" i="9" s="1"/>
  <c r="L208" i="13"/>
  <c r="L210" i="13"/>
  <c r="M216" i="13"/>
  <c r="L219" i="13"/>
  <c r="M222" i="13"/>
  <c r="M225" i="13"/>
  <c r="L226" i="13"/>
  <c r="M228" i="13"/>
  <c r="L229" i="13"/>
  <c r="AH231" i="9"/>
  <c r="J234" i="13"/>
  <c r="L234" i="13"/>
  <c r="M235" i="13"/>
  <c r="AH234" i="9"/>
  <c r="M237" i="13"/>
  <c r="J241" i="13"/>
  <c r="M243" i="13"/>
  <c r="J244" i="13"/>
  <c r="M247" i="13"/>
  <c r="M248" i="13"/>
  <c r="L254" i="13"/>
  <c r="L256" i="13"/>
  <c r="M258" i="13"/>
  <c r="L262" i="13"/>
  <c r="AH263" i="9"/>
  <c r="J268" i="13"/>
  <c r="L268" i="13"/>
  <c r="M269" i="13"/>
  <c r="M273" i="13"/>
  <c r="AF273" i="9"/>
  <c r="L275" i="13"/>
  <c r="M280" i="13"/>
  <c r="AH281" i="9"/>
  <c r="L285" i="13"/>
  <c r="L288" i="13"/>
  <c r="L291" i="13"/>
  <c r="AH291" i="9"/>
  <c r="L294" i="13"/>
  <c r="AH294" i="9"/>
  <c r="M299" i="13"/>
  <c r="L301" i="13"/>
  <c r="M302" i="13"/>
  <c r="L304" i="13"/>
  <c r="M310" i="13"/>
  <c r="L312" i="13"/>
  <c r="M313" i="13"/>
  <c r="M316" i="13"/>
  <c r="L318" i="13"/>
  <c r="M320" i="13"/>
  <c r="L321" i="13"/>
  <c r="L322" i="13"/>
  <c r="M323" i="13"/>
  <c r="M324" i="13"/>
  <c r="M325" i="13"/>
  <c r="M342" i="13"/>
  <c r="J343" i="13"/>
  <c r="L345" i="13"/>
  <c r="M348" i="13"/>
  <c r="M350" i="13"/>
  <c r="AI349" i="9"/>
  <c r="J352" i="13"/>
  <c r="M355" i="13"/>
  <c r="M359" i="13"/>
  <c r="M360" i="13"/>
  <c r="M369" i="13"/>
  <c r="AF368" i="9"/>
  <c r="L370" i="13"/>
  <c r="AH370" i="9"/>
  <c r="AH381" i="9"/>
  <c r="L384" i="13"/>
  <c r="L386" i="13"/>
  <c r="M388" i="13"/>
  <c r="L389" i="13"/>
  <c r="L391" i="13"/>
  <c r="L400" i="13"/>
  <c r="L402" i="13"/>
  <c r="AH402" i="9"/>
  <c r="L407" i="13"/>
  <c r="J416" i="13"/>
  <c r="L418" i="13"/>
  <c r="L423" i="13"/>
  <c r="AH422" i="9"/>
  <c r="L425" i="13"/>
  <c r="L430" i="13"/>
  <c r="AF429" i="9"/>
  <c r="L431" i="13"/>
  <c r="L436" i="13"/>
  <c r="AF436" i="9"/>
  <c r="P438" i="13" s="1"/>
  <c r="Q438" i="13" s="1"/>
  <c r="L438" i="13"/>
  <c r="L439" i="13"/>
  <c r="M444" i="13"/>
  <c r="M449" i="13"/>
  <c r="L451" i="13"/>
  <c r="M455" i="13"/>
  <c r="M457" i="13"/>
  <c r="L461" i="13"/>
  <c r="M464" i="13"/>
  <c r="J467" i="13"/>
  <c r="L467" i="13"/>
  <c r="L469" i="13"/>
  <c r="M472" i="13"/>
  <c r="L474" i="13"/>
  <c r="L476" i="13"/>
  <c r="L479" i="13"/>
  <c r="AG478" i="9"/>
  <c r="L481" i="13"/>
  <c r="L485" i="13"/>
  <c r="L488" i="13"/>
  <c r="M490" i="13"/>
  <c r="M491" i="13"/>
  <c r="M493" i="13"/>
  <c r="M494" i="13"/>
  <c r="L495" i="13"/>
  <c r="L497" i="13"/>
  <c r="L501" i="13"/>
  <c r="L502" i="13"/>
  <c r="M503" i="13"/>
  <c r="M505" i="13"/>
  <c r="L508" i="13"/>
  <c r="L510" i="13"/>
  <c r="M511" i="13"/>
  <c r="AH512" i="9"/>
  <c r="L515" i="13"/>
  <c r="L516" i="13"/>
  <c r="L518" i="13"/>
  <c r="M519" i="13"/>
  <c r="M521" i="13"/>
  <c r="M524" i="13"/>
  <c r="L525" i="13"/>
  <c r="L527" i="13"/>
  <c r="J529" i="13"/>
  <c r="M535" i="13"/>
  <c r="J537" i="13"/>
  <c r="L537" i="13"/>
  <c r="L539" i="13"/>
  <c r="M551" i="13"/>
  <c r="M553" i="13"/>
  <c r="M554" i="13"/>
  <c r="L558" i="13"/>
  <c r="L560" i="13"/>
  <c r="M561" i="13"/>
  <c r="J562" i="13"/>
  <c r="L562" i="13"/>
  <c r="L564" i="13"/>
  <c r="M566" i="13"/>
  <c r="M567" i="13"/>
  <c r="M568" i="13"/>
  <c r="M570" i="13"/>
  <c r="M571" i="13"/>
  <c r="M572" i="13"/>
  <c r="M592" i="13"/>
  <c r="L597" i="13"/>
  <c r="M604" i="13"/>
  <c r="L613" i="13"/>
  <c r="M614" i="13"/>
  <c r="L615" i="13"/>
  <c r="M616" i="13"/>
  <c r="L618" i="13"/>
  <c r="M621" i="13"/>
  <c r="M622" i="13"/>
  <c r="L625" i="13"/>
  <c r="J626" i="13"/>
  <c r="L626" i="13"/>
  <c r="J628" i="13"/>
  <c r="L628" i="13"/>
  <c r="M630" i="13"/>
  <c r="L631" i="13"/>
  <c r="J18" i="13"/>
  <c r="J142" i="13"/>
  <c r="J145" i="13"/>
  <c r="J150" i="13"/>
  <c r="J153" i="13"/>
  <c r="J192" i="13"/>
  <c r="J199" i="13"/>
  <c r="J254" i="13"/>
  <c r="J315" i="13"/>
  <c r="J318" i="13"/>
  <c r="J322" i="13"/>
  <c r="J425" i="13"/>
  <c r="J429" i="13"/>
  <c r="J481" i="13"/>
  <c r="J499" i="13"/>
  <c r="J541" i="13"/>
  <c r="J15" i="13"/>
  <c r="L15" i="13"/>
  <c r="M19" i="13"/>
  <c r="M23" i="13"/>
  <c r="M27" i="13"/>
  <c r="L31" i="13"/>
  <c r="M32" i="13"/>
  <c r="J33" i="13"/>
  <c r="L33" i="13"/>
  <c r="M34" i="13"/>
  <c r="L39" i="13"/>
  <c r="M40" i="13"/>
  <c r="J41" i="13"/>
  <c r="L41" i="13"/>
  <c r="M42" i="13"/>
  <c r="J47" i="13"/>
  <c r="L47" i="13"/>
  <c r="M48" i="13"/>
  <c r="L49" i="13"/>
  <c r="M50" i="13"/>
  <c r="L52" i="13"/>
  <c r="M53" i="13"/>
  <c r="L54" i="13"/>
  <c r="M55" i="13"/>
  <c r="L56" i="13"/>
  <c r="M57" i="13"/>
  <c r="M60" i="13"/>
  <c r="L61" i="13"/>
  <c r="J62" i="13"/>
  <c r="L62" i="13"/>
  <c r="M63" i="13"/>
  <c r="J64" i="13"/>
  <c r="L64" i="13"/>
  <c r="J67" i="13"/>
  <c r="L67" i="13"/>
  <c r="M68" i="13"/>
  <c r="J70" i="13"/>
  <c r="L70" i="13"/>
  <c r="M72" i="13"/>
  <c r="M77" i="13"/>
  <c r="L81" i="13"/>
  <c r="M82" i="13"/>
  <c r="J83" i="13"/>
  <c r="L83" i="13"/>
  <c r="M84" i="13"/>
  <c r="J86" i="13"/>
  <c r="L86" i="13"/>
  <c r="M87" i="13"/>
  <c r="J88" i="13"/>
  <c r="L88" i="13"/>
  <c r="J93" i="13"/>
  <c r="L93" i="13"/>
  <c r="J102" i="13"/>
  <c r="L102" i="13"/>
  <c r="M103" i="13"/>
  <c r="J104" i="13"/>
  <c r="L104" i="13"/>
  <c r="M105" i="13"/>
  <c r="L106" i="13"/>
  <c r="M107" i="13"/>
  <c r="J108" i="13"/>
  <c r="L108" i="13"/>
  <c r="M109" i="13"/>
  <c r="J117" i="13"/>
  <c r="L117" i="13"/>
  <c r="M119" i="13"/>
  <c r="L120" i="13"/>
  <c r="M121" i="13"/>
  <c r="J123" i="13"/>
  <c r="L123" i="13"/>
  <c r="M127" i="13"/>
  <c r="J131" i="13"/>
  <c r="L131" i="13"/>
  <c r="M135" i="13"/>
  <c r="J139" i="13"/>
  <c r="L139" i="13"/>
  <c r="M143" i="13"/>
  <c r="J147" i="13"/>
  <c r="L147" i="13"/>
  <c r="M151" i="13"/>
  <c r="J155" i="13"/>
  <c r="L155" i="13"/>
  <c r="M159" i="13"/>
  <c r="M162" i="13"/>
  <c r="J164" i="13"/>
  <c r="L164" i="13"/>
  <c r="M165" i="13"/>
  <c r="J166" i="13"/>
  <c r="L166" i="13"/>
  <c r="M168" i="13"/>
  <c r="J169" i="13"/>
  <c r="L169" i="13"/>
  <c r="M170" i="13"/>
  <c r="J172" i="13"/>
  <c r="L172" i="13"/>
  <c r="M174" i="13"/>
  <c r="M175" i="13"/>
  <c r="M176" i="13"/>
  <c r="M177" i="13"/>
  <c r="M178" i="13"/>
  <c r="M179" i="13"/>
  <c r="M180" i="13"/>
  <c r="M181" i="13"/>
  <c r="M182" i="13"/>
  <c r="M183" i="13"/>
  <c r="M184" i="13"/>
  <c r="M185" i="13"/>
  <c r="M186" i="13"/>
  <c r="L188" i="13"/>
  <c r="L191" i="13"/>
  <c r="M193" i="13"/>
  <c r="AJ192" i="9"/>
  <c r="L196" i="13"/>
  <c r="L201" i="13"/>
  <c r="M204" i="13"/>
  <c r="AF204" i="9"/>
  <c r="P206" i="13" s="1"/>
  <c r="Q206" i="13" s="1"/>
  <c r="AJ204" i="9"/>
  <c r="M209" i="13"/>
  <c r="AF208" i="9"/>
  <c r="AJ208" i="9"/>
  <c r="L212" i="13"/>
  <c r="L213" i="13"/>
  <c r="AF212" i="9"/>
  <c r="AJ212" i="9"/>
  <c r="M215" i="13"/>
  <c r="M217" i="13"/>
  <c r="L218" i="13"/>
  <c r="J220" i="13"/>
  <c r="L220" i="13"/>
  <c r="L223" i="13"/>
  <c r="M224" i="13"/>
  <c r="M227" i="13"/>
  <c r="L230" i="13"/>
  <c r="M231" i="13"/>
  <c r="L232" i="13"/>
  <c r="M238" i="13"/>
  <c r="L239" i="13"/>
  <c r="M240" i="13"/>
  <c r="M242" i="13"/>
  <c r="M245" i="13"/>
  <c r="M246" i="13"/>
  <c r="L249" i="13"/>
  <c r="L252" i="13"/>
  <c r="L253" i="13"/>
  <c r="L255" i="13"/>
  <c r="M257" i="13"/>
  <c r="L261" i="13"/>
  <c r="L263" i="13"/>
  <c r="M264" i="13"/>
  <c r="L266" i="13"/>
  <c r="L271" i="13"/>
  <c r="M272" i="13"/>
  <c r="L274" i="13"/>
  <c r="M276" i="13"/>
  <c r="M279" i="13"/>
  <c r="J281" i="13"/>
  <c r="L281" i="13"/>
  <c r="M282" i="13"/>
  <c r="L284" i="13"/>
  <c r="L287" i="13"/>
  <c r="M289" i="13"/>
  <c r="J290" i="13"/>
  <c r="L290" i="13"/>
  <c r="M292" i="13"/>
  <c r="M295" i="13"/>
  <c r="L297" i="13"/>
  <c r="M298" i="13"/>
  <c r="J300" i="13"/>
  <c r="L300" i="13"/>
  <c r="L303" i="13"/>
  <c r="M305" i="13"/>
  <c r="M306" i="13"/>
  <c r="L307" i="13"/>
  <c r="L308" i="13"/>
  <c r="L309" i="13"/>
  <c r="M326" i="13"/>
  <c r="L327" i="13"/>
  <c r="L328" i="13"/>
  <c r="L329" i="13"/>
  <c r="L330" i="13"/>
  <c r="M331" i="13"/>
  <c r="J332" i="13"/>
  <c r="L332" i="13"/>
  <c r="J333" i="13"/>
  <c r="L333" i="13"/>
  <c r="M334" i="13"/>
  <c r="J335" i="13"/>
  <c r="L335" i="13"/>
  <c r="L336" i="13"/>
  <c r="M337" i="13"/>
  <c r="M338" i="13"/>
  <c r="L339" i="13"/>
  <c r="L340" i="13"/>
  <c r="L341" i="13"/>
  <c r="M347" i="13"/>
  <c r="M349" i="13"/>
  <c r="L351" i="13"/>
  <c r="M353" i="13"/>
  <c r="M354" i="13"/>
  <c r="L356" i="13"/>
  <c r="L357" i="13"/>
  <c r="M358" i="13"/>
  <c r="L361" i="13"/>
  <c r="L362" i="13"/>
  <c r="M363" i="13"/>
  <c r="L364" i="13"/>
  <c r="L365" i="13"/>
  <c r="M366" i="13"/>
  <c r="L367" i="13"/>
  <c r="M371" i="13"/>
  <c r="M376" i="13"/>
  <c r="L377" i="13"/>
  <c r="M378" i="13"/>
  <c r="L379" i="13"/>
  <c r="M380" i="13"/>
  <c r="L381" i="13"/>
  <c r="M382" i="13"/>
  <c r="M387" i="13"/>
  <c r="M392" i="13"/>
  <c r="L393" i="13"/>
  <c r="M394" i="13"/>
  <c r="L395" i="13"/>
  <c r="M396" i="13"/>
  <c r="J397" i="13"/>
  <c r="L397" i="13"/>
  <c r="M398" i="13"/>
  <c r="M403" i="13"/>
  <c r="M408" i="13"/>
  <c r="L409" i="13"/>
  <c r="M410" i="13"/>
  <c r="L411" i="13"/>
  <c r="M412" i="13"/>
  <c r="L413" i="13"/>
  <c r="M414" i="13"/>
  <c r="M419" i="13"/>
  <c r="L420" i="13"/>
  <c r="M421" i="13"/>
  <c r="J422" i="13"/>
  <c r="L422" i="13"/>
  <c r="L426" i="13"/>
  <c r="M427" i="13"/>
  <c r="M432" i="13"/>
  <c r="L433" i="13"/>
  <c r="L434" i="13"/>
  <c r="L435" i="13"/>
  <c r="M437" i="13"/>
  <c r="M440" i="13"/>
  <c r="M441" i="13"/>
  <c r="M442" i="13"/>
  <c r="J445" i="13"/>
  <c r="L445" i="13"/>
  <c r="M447" i="13"/>
  <c r="M448" i="13"/>
  <c r="M450" i="13"/>
  <c r="M452" i="13"/>
  <c r="J456" i="13"/>
  <c r="L456" i="13"/>
  <c r="M458" i="13"/>
  <c r="M460" i="13"/>
  <c r="M463" i="13"/>
  <c r="M465" i="13"/>
  <c r="J466" i="13"/>
  <c r="L466" i="13"/>
  <c r="M468" i="13"/>
  <c r="J470" i="13"/>
  <c r="L470" i="13"/>
  <c r="M471" i="13"/>
  <c r="M473" i="13"/>
  <c r="L475" i="13"/>
  <c r="J477" i="13"/>
  <c r="L477" i="13"/>
  <c r="J478" i="13"/>
  <c r="L478" i="13"/>
  <c r="M480" i="13"/>
  <c r="M482" i="13"/>
  <c r="J484" i="13"/>
  <c r="L484" i="13"/>
  <c r="J486" i="13"/>
  <c r="L486" i="13"/>
  <c r="J487" i="13"/>
  <c r="L487" i="13"/>
  <c r="J489" i="13"/>
  <c r="L489" i="13"/>
  <c r="J492" i="13"/>
  <c r="L492" i="13"/>
  <c r="M496" i="13"/>
  <c r="M498" i="13"/>
  <c r="M500" i="13"/>
  <c r="J504" i="13"/>
  <c r="L504" i="13"/>
  <c r="L506" i="13"/>
  <c r="J507" i="13"/>
  <c r="L507" i="13"/>
  <c r="L512" i="13"/>
  <c r="M513" i="13"/>
  <c r="M517" i="13"/>
  <c r="L520" i="13"/>
  <c r="L522" i="13"/>
  <c r="M523" i="13"/>
  <c r="M528" i="13"/>
  <c r="L531" i="13"/>
  <c r="M532" i="13"/>
  <c r="L533" i="13"/>
  <c r="M534" i="13"/>
  <c r="L536" i="13"/>
  <c r="L538" i="13"/>
  <c r="M540" i="13"/>
  <c r="M542" i="13"/>
  <c r="L544" i="13"/>
  <c r="L545" i="13"/>
  <c r="L546" i="13"/>
  <c r="M548" i="13"/>
  <c r="M549" i="13"/>
  <c r="M550" i="13"/>
  <c r="L555" i="13"/>
  <c r="L556" i="13"/>
  <c r="L557" i="13"/>
  <c r="L559" i="13"/>
  <c r="L563" i="13"/>
  <c r="J565" i="13"/>
  <c r="L565" i="13"/>
  <c r="L574" i="13"/>
  <c r="J575" i="13"/>
  <c r="L575" i="13"/>
  <c r="L576" i="13"/>
  <c r="M577" i="13"/>
  <c r="L578" i="13"/>
  <c r="L580" i="13"/>
  <c r="M581" i="13"/>
  <c r="L582" i="13"/>
  <c r="L583" i="13"/>
  <c r="J584" i="13"/>
  <c r="L584" i="13"/>
  <c r="L585" i="13"/>
  <c r="J586" i="13"/>
  <c r="L586" i="13"/>
  <c r="M587" i="13"/>
  <c r="M589" i="13"/>
  <c r="M590" i="13"/>
  <c r="L591" i="13"/>
  <c r="L593" i="13"/>
  <c r="L594" i="13"/>
  <c r="M595" i="13"/>
  <c r="M596" i="13"/>
  <c r="M598" i="13"/>
  <c r="L601" i="13"/>
  <c r="F602" i="13"/>
  <c r="M602" i="13"/>
  <c r="L603" i="13"/>
  <c r="L605" i="13"/>
  <c r="M607" i="13"/>
  <c r="M608" i="13"/>
  <c r="M609" i="13"/>
  <c r="M610" i="13"/>
  <c r="AH609" i="9"/>
  <c r="M611" i="13"/>
  <c r="L612" i="13"/>
  <c r="M617" i="13"/>
  <c r="L619" i="13"/>
  <c r="M620" i="13"/>
  <c r="M623" i="13"/>
  <c r="J624" i="13"/>
  <c r="L624" i="13"/>
  <c r="J627" i="13"/>
  <c r="L627" i="13"/>
  <c r="M629" i="13"/>
  <c r="M632" i="13"/>
  <c r="M633" i="13"/>
  <c r="J14" i="13"/>
  <c r="J34" i="13"/>
  <c r="J59" i="13"/>
  <c r="J94" i="13"/>
  <c r="J113" i="13"/>
  <c r="J118" i="13"/>
  <c r="J126" i="13"/>
  <c r="J134" i="13"/>
  <c r="J137" i="13"/>
  <c r="J148" i="13"/>
  <c r="J156" i="13"/>
  <c r="J180" i="13"/>
  <c r="J194" i="13"/>
  <c r="J208" i="13"/>
  <c r="J271" i="13"/>
  <c r="J288" i="13"/>
  <c r="J321" i="13"/>
  <c r="J346" i="13"/>
  <c r="J402" i="13"/>
  <c r="J407" i="13"/>
  <c r="J439" i="13"/>
  <c r="J462" i="13"/>
  <c r="J479" i="13"/>
  <c r="J506" i="13"/>
  <c r="J527" i="13"/>
  <c r="J582" i="13"/>
  <c r="J613" i="13"/>
  <c r="L13" i="13"/>
  <c r="M14" i="13"/>
  <c r="L16" i="13"/>
  <c r="N16" i="13" s="1"/>
  <c r="M17" i="13"/>
  <c r="M18" i="13"/>
  <c r="M20" i="13"/>
  <c r="L21" i="13"/>
  <c r="N21" i="13" s="1"/>
  <c r="M22" i="13"/>
  <c r="M24" i="13"/>
  <c r="L25" i="13"/>
  <c r="M26" i="13"/>
  <c r="M28" i="13"/>
  <c r="L29" i="13"/>
  <c r="L30" i="13"/>
  <c r="L35" i="13"/>
  <c r="N35" i="13" s="1"/>
  <c r="M36" i="13"/>
  <c r="L37" i="13"/>
  <c r="L38" i="13"/>
  <c r="L43" i="13"/>
  <c r="M44" i="13"/>
  <c r="L45" i="13"/>
  <c r="L46" i="13"/>
  <c r="N46" i="13" s="1"/>
  <c r="L51" i="13"/>
  <c r="L58" i="13"/>
  <c r="M59" i="13"/>
  <c r="M65" i="13"/>
  <c r="J66" i="13"/>
  <c r="L66" i="13"/>
  <c r="L69" i="13"/>
  <c r="M71" i="13"/>
  <c r="L73" i="13"/>
  <c r="M74" i="13"/>
  <c r="L75" i="13"/>
  <c r="M76" i="13"/>
  <c r="L78" i="13"/>
  <c r="M79" i="13"/>
  <c r="L80" i="13"/>
  <c r="L85" i="13"/>
  <c r="M89" i="13"/>
  <c r="L90" i="13"/>
  <c r="M91" i="13"/>
  <c r="L92" i="13"/>
  <c r="M94" i="13"/>
  <c r="L95" i="13"/>
  <c r="M96" i="13"/>
  <c r="L97" i="13"/>
  <c r="N97" i="13" s="1"/>
  <c r="M98" i="13"/>
  <c r="J99" i="13"/>
  <c r="L99" i="13"/>
  <c r="M100" i="13"/>
  <c r="L101" i="13"/>
  <c r="L110" i="13"/>
  <c r="M111" i="13"/>
  <c r="L112" i="13"/>
  <c r="N112" i="13" s="1"/>
  <c r="M113" i="13"/>
  <c r="J114" i="13"/>
  <c r="L114" i="13"/>
  <c r="M115" i="13"/>
  <c r="L116" i="13"/>
  <c r="M118" i="13"/>
  <c r="L122" i="13"/>
  <c r="M124" i="13"/>
  <c r="L125" i="13"/>
  <c r="M126" i="13"/>
  <c r="L128" i="13"/>
  <c r="N128" i="13" s="1"/>
  <c r="M129" i="13"/>
  <c r="L130" i="13"/>
  <c r="N130" i="13" s="1"/>
  <c r="M132" i="13"/>
  <c r="L133" i="13"/>
  <c r="M134" i="13"/>
  <c r="L136" i="13"/>
  <c r="M137" i="13"/>
  <c r="J138" i="13"/>
  <c r="L138" i="13"/>
  <c r="N138" i="13" s="1"/>
  <c r="M140" i="13"/>
  <c r="L141" i="13"/>
  <c r="M142" i="13"/>
  <c r="L144" i="13"/>
  <c r="M145" i="13"/>
  <c r="L146" i="13"/>
  <c r="M148" i="13"/>
  <c r="L149" i="13"/>
  <c r="M150" i="13"/>
  <c r="J152" i="13"/>
  <c r="L152" i="13"/>
  <c r="N152" i="13" s="1"/>
  <c r="M153" i="13"/>
  <c r="L154" i="13"/>
  <c r="M156" i="13"/>
  <c r="L157" i="13"/>
  <c r="M158" i="13"/>
  <c r="L160" i="13"/>
  <c r="M161" i="13"/>
  <c r="L163" i="13"/>
  <c r="M167" i="13"/>
  <c r="J171" i="13"/>
  <c r="L171" i="13"/>
  <c r="M173" i="13"/>
  <c r="L187" i="13"/>
  <c r="N187" i="13" s="1"/>
  <c r="L189" i="13"/>
  <c r="L190" i="13"/>
  <c r="M192" i="13"/>
  <c r="M194" i="13"/>
  <c r="L195" i="13"/>
  <c r="M197" i="13"/>
  <c r="L198" i="13"/>
  <c r="M199" i="13"/>
  <c r="L200" i="13"/>
  <c r="N200" i="13" s="1"/>
  <c r="L202" i="13"/>
  <c r="M203" i="13"/>
  <c r="L205" i="13"/>
  <c r="M206" i="13"/>
  <c r="L207" i="13"/>
  <c r="M208" i="13"/>
  <c r="M210" i="13"/>
  <c r="L211" i="13"/>
  <c r="M214" i="13"/>
  <c r="L216" i="13"/>
  <c r="N216" i="13" s="1"/>
  <c r="M219" i="13"/>
  <c r="L221" i="13"/>
  <c r="L222" i="13"/>
  <c r="J225" i="13"/>
  <c r="L225" i="13"/>
  <c r="N225" i="13" s="1"/>
  <c r="M226" i="13"/>
  <c r="L228" i="13"/>
  <c r="M229" i="13"/>
  <c r="L233" i="13"/>
  <c r="M234" i="13"/>
  <c r="L235" i="13"/>
  <c r="L236" i="13"/>
  <c r="L237" i="13"/>
  <c r="N237" i="13" s="1"/>
  <c r="M241" i="13"/>
  <c r="L243" i="13"/>
  <c r="Z242" i="9"/>
  <c r="AV242" i="9" s="1"/>
  <c r="M244" i="13"/>
  <c r="L247" i="13"/>
  <c r="L248" i="13"/>
  <c r="L250" i="13"/>
  <c r="M251" i="13"/>
  <c r="Z252" i="9"/>
  <c r="M254" i="13"/>
  <c r="M256" i="13"/>
  <c r="L258" i="13"/>
  <c r="M259" i="13"/>
  <c r="L260" i="13"/>
  <c r="M262" i="13"/>
  <c r="L265" i="13"/>
  <c r="L267" i="13"/>
  <c r="M268" i="13"/>
  <c r="L269" i="13"/>
  <c r="M270" i="13"/>
  <c r="L273" i="13"/>
  <c r="N273" i="13" s="1"/>
  <c r="M275" i="13"/>
  <c r="L277" i="13"/>
  <c r="M278" i="13"/>
  <c r="L280" i="13"/>
  <c r="L283" i="13"/>
  <c r="M285" i="13"/>
  <c r="L286" i="13"/>
  <c r="M288" i="13"/>
  <c r="M291" i="13"/>
  <c r="L293" i="13"/>
  <c r="Z292" i="9"/>
  <c r="M294" i="13"/>
  <c r="L296" i="13"/>
  <c r="L299" i="13"/>
  <c r="M301" i="13"/>
  <c r="L302" i="13"/>
  <c r="N302" i="13" s="1"/>
  <c r="M304" i="13"/>
  <c r="L310" i="13"/>
  <c r="M311" i="13"/>
  <c r="M312" i="13"/>
  <c r="L313" i="13"/>
  <c r="N313" i="13" s="1"/>
  <c r="J314" i="13"/>
  <c r="L314" i="13"/>
  <c r="M315" i="13"/>
  <c r="J316" i="13"/>
  <c r="L316" i="13"/>
  <c r="N316" i="13" s="1"/>
  <c r="L317" i="13"/>
  <c r="M318" i="13"/>
  <c r="L319" i="13"/>
  <c r="L320" i="13"/>
  <c r="Z319" i="9"/>
  <c r="AV319" i="9" s="1"/>
  <c r="M321" i="13"/>
  <c r="Z320" i="9"/>
  <c r="M322" i="13"/>
  <c r="L323" i="13"/>
  <c r="N323" i="13" s="1"/>
  <c r="L324" i="13"/>
  <c r="J325" i="13"/>
  <c r="L325" i="13"/>
  <c r="N325" i="13" s="1"/>
  <c r="L342" i="13"/>
  <c r="N342" i="13" s="1"/>
  <c r="M343" i="13"/>
  <c r="M344" i="13"/>
  <c r="M345" i="13"/>
  <c r="M346" i="13"/>
  <c r="L348" i="13"/>
  <c r="N348" i="13" s="1"/>
  <c r="L350" i="13"/>
  <c r="M352" i="13"/>
  <c r="L355" i="13"/>
  <c r="L359" i="13"/>
  <c r="J360" i="13"/>
  <c r="L360" i="13"/>
  <c r="M368" i="13"/>
  <c r="J369" i="13"/>
  <c r="L369" i="13"/>
  <c r="M370" i="13"/>
  <c r="J372" i="13"/>
  <c r="L372" i="13"/>
  <c r="M373" i="13"/>
  <c r="L374" i="13"/>
  <c r="M375" i="13"/>
  <c r="L383" i="13"/>
  <c r="M384" i="13"/>
  <c r="L385" i="13"/>
  <c r="M386" i="13"/>
  <c r="L388" i="13"/>
  <c r="M389" i="13"/>
  <c r="L390" i="13"/>
  <c r="M391" i="13"/>
  <c r="L399" i="13"/>
  <c r="M400" i="13"/>
  <c r="L401" i="13"/>
  <c r="M402" i="13"/>
  <c r="L404" i="13"/>
  <c r="M405" i="13"/>
  <c r="L406" i="13"/>
  <c r="M407" i="13"/>
  <c r="J415" i="13"/>
  <c r="L415" i="13"/>
  <c r="M416" i="13"/>
  <c r="L417" i="13"/>
  <c r="M418" i="13"/>
  <c r="M423" i="13"/>
  <c r="L424" i="13"/>
  <c r="M425" i="13"/>
  <c r="L428" i="13"/>
  <c r="M429" i="13"/>
  <c r="M430" i="13"/>
  <c r="M431" i="13"/>
  <c r="M436" i="13"/>
  <c r="M438" i="13"/>
  <c r="M439" i="13"/>
  <c r="L443" i="13"/>
  <c r="L444" i="13"/>
  <c r="L446" i="13"/>
  <c r="L449" i="13"/>
  <c r="M451" i="13"/>
  <c r="L453" i="13"/>
  <c r="AH452" i="9"/>
  <c r="M454" i="13"/>
  <c r="L455" i="13"/>
  <c r="N455" i="13" s="1"/>
  <c r="L457" i="13"/>
  <c r="M459" i="13"/>
  <c r="M461" i="13"/>
  <c r="AH460" i="9"/>
  <c r="M462" i="13"/>
  <c r="L464" i="13"/>
  <c r="M467" i="13"/>
  <c r="M469" i="13"/>
  <c r="L472" i="13"/>
  <c r="N472" i="13" s="1"/>
  <c r="M474" i="13"/>
  <c r="M476" i="13"/>
  <c r="M479" i="13"/>
  <c r="M481" i="13"/>
  <c r="L483" i="13"/>
  <c r="M485" i="13"/>
  <c r="M488" i="13"/>
  <c r="L490" i="13"/>
  <c r="N490" i="13" s="1"/>
  <c r="L491" i="13"/>
  <c r="L493" i="13"/>
  <c r="N493" i="13" s="1"/>
  <c r="L494" i="13"/>
  <c r="AH493" i="9"/>
  <c r="M495" i="13"/>
  <c r="M497" i="13"/>
  <c r="M499" i="13"/>
  <c r="M501" i="13"/>
  <c r="AH500" i="9"/>
  <c r="M502" i="13"/>
  <c r="L503" i="13"/>
  <c r="L505" i="13"/>
  <c r="M508" i="13"/>
  <c r="L509" i="13"/>
  <c r="M510" i="13"/>
  <c r="L511" i="13"/>
  <c r="N511" i="13" s="1"/>
  <c r="L514" i="13"/>
  <c r="M515" i="13"/>
  <c r="M516" i="13"/>
  <c r="M518" i="13"/>
  <c r="L519" i="13"/>
  <c r="N519" i="13" s="1"/>
  <c r="L521" i="13"/>
  <c r="N521" i="13" s="1"/>
  <c r="L524" i="13"/>
  <c r="N524" i="13" s="1"/>
  <c r="M525" i="13"/>
  <c r="L526" i="13"/>
  <c r="M527" i="13"/>
  <c r="M529" i="13"/>
  <c r="L530" i="13"/>
  <c r="L535" i="13"/>
  <c r="M537" i="13"/>
  <c r="M539" i="13"/>
  <c r="M541" i="13"/>
  <c r="L543" i="13"/>
  <c r="M547" i="13"/>
  <c r="L551" i="13"/>
  <c r="N551" i="13" s="1"/>
  <c r="L552" i="13"/>
  <c r="L553" i="13"/>
  <c r="L554" i="13"/>
  <c r="M558" i="13"/>
  <c r="M560" i="13"/>
  <c r="L561" i="13"/>
  <c r="M562" i="13"/>
  <c r="M564" i="13"/>
  <c r="L566" i="13"/>
  <c r="N566" i="13" s="1"/>
  <c r="L567" i="13"/>
  <c r="N567" i="13" s="1"/>
  <c r="L568" i="13"/>
  <c r="N568" i="13" s="1"/>
  <c r="L569" i="13"/>
  <c r="L570" i="13"/>
  <c r="L571" i="13"/>
  <c r="L572" i="13"/>
  <c r="L573" i="13"/>
  <c r="L579" i="13"/>
  <c r="L588" i="13"/>
  <c r="L592" i="13"/>
  <c r="N592" i="13" s="1"/>
  <c r="M597" i="13"/>
  <c r="L599" i="13"/>
  <c r="L600" i="13"/>
  <c r="J604" i="13"/>
  <c r="L604" i="13"/>
  <c r="J606" i="13"/>
  <c r="L606" i="13"/>
  <c r="M613" i="13"/>
  <c r="J614" i="13"/>
  <c r="L614" i="13"/>
  <c r="M615" i="13"/>
  <c r="L616" i="13"/>
  <c r="M618" i="13"/>
  <c r="L621" i="13"/>
  <c r="L622" i="13"/>
  <c r="M625" i="13"/>
  <c r="M626" i="13"/>
  <c r="M628" i="13"/>
  <c r="L630" i="13"/>
  <c r="N630" i="13" s="1"/>
  <c r="M631" i="13"/>
  <c r="M37" i="13"/>
  <c r="M38" i="13"/>
  <c r="M43" i="13"/>
  <c r="L44" i="13"/>
  <c r="M58" i="13"/>
  <c r="L59" i="13"/>
  <c r="L65" i="13"/>
  <c r="L71" i="13"/>
  <c r="AH76" i="9"/>
  <c r="M80" i="13"/>
  <c r="M85" i="13"/>
  <c r="M90" i="13"/>
  <c r="M92" i="13"/>
  <c r="L96" i="13"/>
  <c r="L111" i="13"/>
  <c r="L126" i="13"/>
  <c r="L137" i="13"/>
  <c r="L142" i="13"/>
  <c r="M144" i="13"/>
  <c r="L145" i="13"/>
  <c r="M146" i="13"/>
  <c r="L153" i="13"/>
  <c r="L156" i="13"/>
  <c r="M163" i="13"/>
  <c r="M189" i="13"/>
  <c r="M195" i="13"/>
  <c r="M198" i="13"/>
  <c r="J203" i="13"/>
  <c r="M211" i="13"/>
  <c r="L214" i="13"/>
  <c r="N214" i="13" s="1"/>
  <c r="J219" i="13"/>
  <c r="M221" i="13"/>
  <c r="J229" i="13"/>
  <c r="M233" i="13"/>
  <c r="M236" i="13"/>
  <c r="L241" i="13"/>
  <c r="L244" i="13"/>
  <c r="M250" i="13"/>
  <c r="L251" i="13"/>
  <c r="L259" i="13"/>
  <c r="M260" i="13"/>
  <c r="J262" i="13"/>
  <c r="M265" i="13"/>
  <c r="M267" i="13"/>
  <c r="L270" i="13"/>
  <c r="N270" i="13" s="1"/>
  <c r="J275" i="13"/>
  <c r="M277" i="13"/>
  <c r="L278" i="13"/>
  <c r="M283" i="13"/>
  <c r="J285" i="13"/>
  <c r="M286" i="13"/>
  <c r="M293" i="13"/>
  <c r="M296" i="13"/>
  <c r="J304" i="13"/>
  <c r="L311" i="13"/>
  <c r="J312" i="13"/>
  <c r="M314" i="13"/>
  <c r="L315" i="13"/>
  <c r="N315" i="13" s="1"/>
  <c r="M317" i="13"/>
  <c r="M319" i="13"/>
  <c r="L343" i="13"/>
  <c r="L344" i="13"/>
  <c r="N344" i="13" s="1"/>
  <c r="L346" i="13"/>
  <c r="L352" i="13"/>
  <c r="N352" i="13" s="1"/>
  <c r="L368" i="13"/>
  <c r="J370" i="13"/>
  <c r="M372" i="13"/>
  <c r="L373" i="13"/>
  <c r="M374" i="13"/>
  <c r="L375" i="13"/>
  <c r="M383" i="13"/>
  <c r="M385" i="13"/>
  <c r="M390" i="13"/>
  <c r="M399" i="13"/>
  <c r="M401" i="13"/>
  <c r="M404" i="13"/>
  <c r="L405" i="13"/>
  <c r="M406" i="13"/>
  <c r="M415" i="13"/>
  <c r="L416" i="13"/>
  <c r="N416" i="13" s="1"/>
  <c r="M417" i="13"/>
  <c r="M424" i="13"/>
  <c r="M428" i="13"/>
  <c r="L429" i="13"/>
  <c r="M443" i="13"/>
  <c r="M446" i="13"/>
  <c r="M453" i="13"/>
  <c r="L454" i="13"/>
  <c r="N454" i="13" s="1"/>
  <c r="L459" i="13"/>
  <c r="N459" i="13" s="1"/>
  <c r="L462" i="13"/>
  <c r="N462" i="13" s="1"/>
  <c r="M483" i="13"/>
  <c r="J485" i="13"/>
  <c r="L499" i="13"/>
  <c r="M509" i="13"/>
  <c r="J510" i="13"/>
  <c r="M514" i="13"/>
  <c r="J516" i="13"/>
  <c r="J525" i="13"/>
  <c r="M526" i="13"/>
  <c r="L529" i="13"/>
  <c r="M530" i="13"/>
  <c r="J539" i="13"/>
  <c r="L541" i="13"/>
  <c r="M543" i="13"/>
  <c r="L547" i="13"/>
  <c r="M552" i="13"/>
  <c r="J558" i="13"/>
  <c r="J560" i="13"/>
  <c r="M569" i="13"/>
  <c r="M573" i="13"/>
  <c r="M579" i="13"/>
  <c r="M588" i="13"/>
  <c r="M599" i="13"/>
  <c r="M600" i="13"/>
  <c r="M606" i="13"/>
  <c r="J20" i="13"/>
  <c r="J74" i="13"/>
  <c r="J124" i="13"/>
  <c r="J129" i="13"/>
  <c r="J140" i="13"/>
  <c r="J256" i="13"/>
  <c r="J291" i="13"/>
  <c r="J311" i="13"/>
  <c r="J344" i="13"/>
  <c r="J345" i="13"/>
  <c r="J389" i="13"/>
  <c r="J418" i="13"/>
  <c r="J461" i="13"/>
  <c r="J497" i="13"/>
  <c r="J502" i="13"/>
  <c r="J625" i="13"/>
  <c r="M15" i="13"/>
  <c r="L19" i="13"/>
  <c r="J23" i="13"/>
  <c r="L23" i="13"/>
  <c r="J27" i="13"/>
  <c r="L27" i="13"/>
  <c r="M31" i="13"/>
  <c r="L32" i="13"/>
  <c r="N32" i="13" s="1"/>
  <c r="M33" i="13"/>
  <c r="L34" i="13"/>
  <c r="M39" i="13"/>
  <c r="J40" i="13"/>
  <c r="L40" i="13"/>
  <c r="N40" i="13" s="1"/>
  <c r="M41" i="13"/>
  <c r="L42" i="13"/>
  <c r="N42" i="13" s="1"/>
  <c r="M47" i="13"/>
  <c r="J48" i="13"/>
  <c r="L48" i="13"/>
  <c r="M49" i="13"/>
  <c r="L50" i="13"/>
  <c r="M52" i="13"/>
  <c r="L53" i="13"/>
  <c r="M54" i="13"/>
  <c r="L55" i="13"/>
  <c r="M56" i="13"/>
  <c r="J57" i="13"/>
  <c r="L57" i="13"/>
  <c r="N57" i="13" s="1"/>
  <c r="L60" i="13"/>
  <c r="M61" i="13"/>
  <c r="M62" i="13"/>
  <c r="L63" i="13"/>
  <c r="N63" i="13" s="1"/>
  <c r="M64" i="13"/>
  <c r="M67" i="13"/>
  <c r="L68" i="13"/>
  <c r="M70" i="13"/>
  <c r="J72" i="13"/>
  <c r="L72" i="13"/>
  <c r="N72" i="13" s="1"/>
  <c r="J77" i="13"/>
  <c r="L77" i="13"/>
  <c r="M81" i="13"/>
  <c r="L82" i="13"/>
  <c r="M83" i="13"/>
  <c r="J84" i="13"/>
  <c r="L84" i="13"/>
  <c r="M86" i="13"/>
  <c r="L87" i="13"/>
  <c r="N87" i="13" s="1"/>
  <c r="M88" i="13"/>
  <c r="M93" i="13"/>
  <c r="M102" i="13"/>
  <c r="L103" i="13"/>
  <c r="M104" i="13"/>
  <c r="L105" i="13"/>
  <c r="M106" i="13"/>
  <c r="L107" i="13"/>
  <c r="N107" i="13" s="1"/>
  <c r="M108" i="13"/>
  <c r="L109" i="13"/>
  <c r="N109" i="13" s="1"/>
  <c r="M117" i="13"/>
  <c r="L119" i="13"/>
  <c r="M120" i="13"/>
  <c r="L121" i="13"/>
  <c r="M123" i="13"/>
  <c r="L127" i="13"/>
  <c r="M131" i="13"/>
  <c r="L135" i="13"/>
  <c r="M139" i="13"/>
  <c r="L143" i="13"/>
  <c r="M147" i="13"/>
  <c r="L151" i="13"/>
  <c r="M155" i="13"/>
  <c r="L159" i="13"/>
  <c r="J162" i="13"/>
  <c r="L162" i="13"/>
  <c r="M164" i="13"/>
  <c r="L165" i="13"/>
  <c r="M166" i="13"/>
  <c r="J168" i="13"/>
  <c r="L168" i="13"/>
  <c r="M169" i="13"/>
  <c r="L170" i="13"/>
  <c r="M172" i="13"/>
  <c r="J174" i="13"/>
  <c r="L174" i="13"/>
  <c r="N174" i="13" s="1"/>
  <c r="L175" i="13"/>
  <c r="J176" i="13"/>
  <c r="L176" i="13"/>
  <c r="J177" i="13"/>
  <c r="L177" i="13"/>
  <c r="N177" i="13" s="1"/>
  <c r="L178" i="13"/>
  <c r="J179" i="13"/>
  <c r="L179" i="13"/>
  <c r="L180" i="13"/>
  <c r="N180" i="13" s="1"/>
  <c r="L181" i="13"/>
  <c r="J182" i="13"/>
  <c r="L182" i="13"/>
  <c r="N182" i="13" s="1"/>
  <c r="J183" i="13"/>
  <c r="L183" i="13"/>
  <c r="L184" i="13"/>
  <c r="L185" i="13"/>
  <c r="J186" i="13"/>
  <c r="L186" i="13"/>
  <c r="M188" i="13"/>
  <c r="M191" i="13"/>
  <c r="J193" i="13"/>
  <c r="L193" i="13"/>
  <c r="M196" i="13"/>
  <c r="M201" i="13"/>
  <c r="J204" i="13"/>
  <c r="L204" i="13"/>
  <c r="N204" i="13" s="1"/>
  <c r="L209" i="13"/>
  <c r="M212" i="13"/>
  <c r="M213" i="13"/>
  <c r="L215" i="13"/>
  <c r="J217" i="13"/>
  <c r="L217" i="13"/>
  <c r="M218" i="13"/>
  <c r="M220" i="13"/>
  <c r="M223" i="13"/>
  <c r="L224" i="13"/>
  <c r="L227" i="13"/>
  <c r="M230" i="13"/>
  <c r="L231" i="13"/>
  <c r="M232" i="13"/>
  <c r="L238" i="13"/>
  <c r="M239" i="13"/>
  <c r="L240" i="13"/>
  <c r="L242" i="13"/>
  <c r="L245" i="13"/>
  <c r="L246" i="13"/>
  <c r="M249" i="13"/>
  <c r="M252" i="13"/>
  <c r="M253" i="13"/>
  <c r="M255" i="13"/>
  <c r="L257" i="13"/>
  <c r="M261" i="13"/>
  <c r="M263" i="13"/>
  <c r="L264" i="13"/>
  <c r="M266" i="13"/>
  <c r="M271" i="13"/>
  <c r="L272" i="13"/>
  <c r="M274" i="13"/>
  <c r="L276" i="13"/>
  <c r="L279" i="13"/>
  <c r="M281" i="13"/>
  <c r="L282" i="13"/>
  <c r="M284" i="13"/>
  <c r="M287" i="13"/>
  <c r="L289" i="13"/>
  <c r="M290" i="13"/>
  <c r="L292" i="13"/>
  <c r="N292" i="13" s="1"/>
  <c r="L295" i="13"/>
  <c r="M297" i="13"/>
  <c r="L298" i="13"/>
  <c r="M300" i="13"/>
  <c r="M303" i="13"/>
  <c r="L305" i="13"/>
  <c r="N305" i="13" s="1"/>
  <c r="L306" i="13"/>
  <c r="M307" i="13"/>
  <c r="M308" i="13"/>
  <c r="M309" i="13"/>
  <c r="L326" i="13"/>
  <c r="M327" i="13"/>
  <c r="M328" i="13"/>
  <c r="M329" i="13"/>
  <c r="M330" i="13"/>
  <c r="L331" i="13"/>
  <c r="M332" i="13"/>
  <c r="M333" i="13"/>
  <c r="L334" i="13"/>
  <c r="M335" i="13"/>
  <c r="M336" i="13"/>
  <c r="L337" i="13"/>
  <c r="N337" i="13" s="1"/>
  <c r="L338" i="13"/>
  <c r="M339" i="13"/>
  <c r="M340" i="13"/>
  <c r="M341" i="13"/>
  <c r="L347" i="13"/>
  <c r="L349" i="13"/>
  <c r="N349" i="13" s="1"/>
  <c r="M351" i="13"/>
  <c r="L353" i="13"/>
  <c r="N353" i="13" s="1"/>
  <c r="L354" i="13"/>
  <c r="M356" i="13"/>
  <c r="M357" i="13"/>
  <c r="L358" i="13"/>
  <c r="N358" i="13" s="1"/>
  <c r="M361" i="13"/>
  <c r="M362" i="13"/>
  <c r="L363" i="13"/>
  <c r="M364" i="13"/>
  <c r="M365" i="13"/>
  <c r="L366" i="13"/>
  <c r="N366" i="13" s="1"/>
  <c r="M367" i="13"/>
  <c r="L371" i="13"/>
  <c r="N371" i="13" s="1"/>
  <c r="L376" i="13"/>
  <c r="M377" i="13"/>
  <c r="L378" i="13"/>
  <c r="M379" i="13"/>
  <c r="L380" i="13"/>
  <c r="M381" i="13"/>
  <c r="L382" i="13"/>
  <c r="L387" i="13"/>
  <c r="N387" i="13" s="1"/>
  <c r="L392" i="13"/>
  <c r="M393" i="13"/>
  <c r="L394" i="13"/>
  <c r="M395" i="13"/>
  <c r="L396" i="13"/>
  <c r="M397" i="13"/>
  <c r="L398" i="13"/>
  <c r="L403" i="13"/>
  <c r="N403" i="13" s="1"/>
  <c r="L408" i="13"/>
  <c r="M409" i="13"/>
  <c r="L410" i="13"/>
  <c r="M411" i="13"/>
  <c r="L412" i="13"/>
  <c r="M413" i="13"/>
  <c r="L414" i="13"/>
  <c r="L419" i="13"/>
  <c r="N419" i="13" s="1"/>
  <c r="M420" i="13"/>
  <c r="L421" i="13"/>
  <c r="M422" i="13"/>
  <c r="M426" i="13"/>
  <c r="L427" i="13"/>
  <c r="L432" i="13"/>
  <c r="M433" i="13"/>
  <c r="M434" i="13"/>
  <c r="M435" i="13"/>
  <c r="L437" i="13"/>
  <c r="L440" i="13"/>
  <c r="L441" i="13"/>
  <c r="L442" i="13"/>
  <c r="M445" i="13"/>
  <c r="L447" i="13"/>
  <c r="N447" i="13" s="1"/>
  <c r="L448" i="13"/>
  <c r="L450" i="13"/>
  <c r="L452" i="13"/>
  <c r="N452" i="13" s="1"/>
  <c r="M456" i="13"/>
  <c r="L458" i="13"/>
  <c r="N458" i="13" s="1"/>
  <c r="L460" i="13"/>
  <c r="L463" i="13"/>
  <c r="N463" i="13" s="1"/>
  <c r="L465" i="13"/>
  <c r="M466" i="13"/>
  <c r="L468" i="13"/>
  <c r="M470" i="13"/>
  <c r="L471" i="13"/>
  <c r="L473" i="13"/>
  <c r="M475" i="13"/>
  <c r="M477" i="13"/>
  <c r="M478" i="13"/>
  <c r="L480" i="13"/>
  <c r="N480" i="13" s="1"/>
  <c r="L482" i="13"/>
  <c r="M484" i="13"/>
  <c r="M486" i="13"/>
  <c r="M487" i="13"/>
  <c r="M489" i="13"/>
  <c r="M492" i="13"/>
  <c r="L496" i="13"/>
  <c r="L498" i="13"/>
  <c r="N498" i="13" s="1"/>
  <c r="L500" i="13"/>
  <c r="M504" i="13"/>
  <c r="M506" i="13"/>
  <c r="M507" i="13"/>
  <c r="M512" i="13"/>
  <c r="L513" i="13"/>
  <c r="N513" i="13" s="1"/>
  <c r="L517" i="13"/>
  <c r="N517" i="13" s="1"/>
  <c r="M520" i="13"/>
  <c r="M522" i="13"/>
  <c r="L523" i="13"/>
  <c r="N523" i="13" s="1"/>
  <c r="L528" i="13"/>
  <c r="N528" i="13" s="1"/>
  <c r="M531" i="13"/>
  <c r="L532" i="13"/>
  <c r="M533" i="13"/>
  <c r="L534" i="13"/>
  <c r="N534" i="13" s="1"/>
  <c r="M536" i="13"/>
  <c r="M538" i="13"/>
  <c r="L540" i="13"/>
  <c r="N540" i="13" s="1"/>
  <c r="L542" i="13"/>
  <c r="N542" i="13" s="1"/>
  <c r="M544" i="13"/>
  <c r="M545" i="13"/>
  <c r="M546" i="13"/>
  <c r="L548" i="13"/>
  <c r="N548" i="13" s="1"/>
  <c r="L549" i="13"/>
  <c r="L550" i="13"/>
  <c r="M555" i="13"/>
  <c r="M556" i="13"/>
  <c r="M557" i="13"/>
  <c r="M559" i="13"/>
  <c r="M563" i="13"/>
  <c r="M565" i="13"/>
  <c r="M574" i="13"/>
  <c r="M575" i="13"/>
  <c r="M576" i="13"/>
  <c r="J577" i="13"/>
  <c r="L577" i="13"/>
  <c r="N577" i="13" s="1"/>
  <c r="M578" i="13"/>
  <c r="M580" i="13"/>
  <c r="L581" i="13"/>
  <c r="M582" i="13"/>
  <c r="M583" i="13"/>
  <c r="M584" i="13"/>
  <c r="M585" i="13"/>
  <c r="M586" i="13"/>
  <c r="J587" i="13"/>
  <c r="L587" i="13"/>
  <c r="J589" i="13"/>
  <c r="L589" i="13"/>
  <c r="N589" i="13" s="1"/>
  <c r="J590" i="13"/>
  <c r="L590" i="13"/>
  <c r="N590" i="13" s="1"/>
  <c r="M591" i="13"/>
  <c r="M593" i="13"/>
  <c r="M594" i="13"/>
  <c r="L595" i="13"/>
  <c r="N595" i="13" s="1"/>
  <c r="L596" i="13"/>
  <c r="N596" i="13" s="1"/>
  <c r="L598" i="13"/>
  <c r="M601" i="13"/>
  <c r="L602" i="13"/>
  <c r="N602" i="13" s="1"/>
  <c r="M603" i="13"/>
  <c r="M605" i="13"/>
  <c r="L607" i="13"/>
  <c r="L608" i="13"/>
  <c r="N608" i="13" s="1"/>
  <c r="L609" i="13"/>
  <c r="L610" i="13"/>
  <c r="N610" i="13" s="1"/>
  <c r="L611" i="13"/>
  <c r="M612" i="13"/>
  <c r="L617" i="13"/>
  <c r="M619" i="13"/>
  <c r="L620" i="13"/>
  <c r="L623" i="13"/>
  <c r="M624" i="13"/>
  <c r="M627" i="13"/>
  <c r="D629" i="13"/>
  <c r="L629" i="13"/>
  <c r="J632" i="13"/>
  <c r="L632" i="13"/>
  <c r="N632" i="13" s="1"/>
  <c r="L633" i="13"/>
  <c r="AI483" i="9"/>
  <c r="AG213" i="9"/>
  <c r="AG461" i="9"/>
  <c r="AI531" i="9"/>
  <c r="AK58" i="9"/>
  <c r="AI100" i="9"/>
  <c r="AE129" i="9"/>
  <c r="AE137" i="9"/>
  <c r="AI162" i="9"/>
  <c r="AE164" i="9"/>
  <c r="AI170" i="9"/>
  <c r="AK181" i="9"/>
  <c r="AG184" i="9"/>
  <c r="AK213" i="9"/>
  <c r="AK515" i="9"/>
  <c r="AK540" i="9"/>
  <c r="AK547" i="9"/>
  <c r="AI91" i="9"/>
  <c r="AI84" i="9"/>
  <c r="AI436" i="9"/>
  <c r="AI472" i="9"/>
  <c r="AE124" i="9"/>
  <c r="AI214" i="9"/>
  <c r="AI154" i="9"/>
  <c r="AI619" i="9"/>
  <c r="AE99" i="9"/>
  <c r="AI114" i="9"/>
  <c r="AI128" i="9"/>
  <c r="AI567" i="9"/>
  <c r="AE597" i="9"/>
  <c r="AI181" i="9"/>
  <c r="AG180" i="9"/>
  <c r="AI111" i="9"/>
  <c r="AK353" i="9"/>
  <c r="AI68" i="9"/>
  <c r="AI95" i="9"/>
  <c r="AE134" i="9"/>
  <c r="AG51" i="9"/>
  <c r="AK551" i="9"/>
  <c r="AK564" i="9"/>
  <c r="AH577" i="9"/>
  <c r="AH625" i="9"/>
  <c r="AH442" i="9"/>
  <c r="AH453" i="9"/>
  <c r="AH489" i="9"/>
  <c r="AH492" i="9"/>
  <c r="AH501" i="9"/>
  <c r="AH507" i="9"/>
  <c r="Z563" i="9"/>
  <c r="AV563" i="9" s="1"/>
  <c r="Z164" i="9"/>
  <c r="F166" i="13" s="1"/>
  <c r="Z167" i="9"/>
  <c r="AH189" i="9"/>
  <c r="AH216" i="9"/>
  <c r="AF584" i="9"/>
  <c r="AJ584" i="9"/>
  <c r="AE55" i="9"/>
  <c r="AI119" i="9"/>
  <c r="AE123" i="9"/>
  <c r="AI198" i="9"/>
  <c r="AI126" i="9"/>
  <c r="AG472" i="9"/>
  <c r="AE157" i="9"/>
  <c r="AI163" i="9"/>
  <c r="AI432" i="9"/>
  <c r="AK435" i="9"/>
  <c r="AI443" i="9"/>
  <c r="AG445" i="9"/>
  <c r="AI454" i="9"/>
  <c r="AE145" i="9"/>
  <c r="AG455" i="9"/>
  <c r="AI474" i="9"/>
  <c r="AI96" i="9"/>
  <c r="AI190" i="9"/>
  <c r="AG534" i="9"/>
  <c r="AE86" i="9"/>
  <c r="AI137" i="9"/>
  <c r="AI145" i="9"/>
  <c r="AI475" i="9"/>
  <c r="AG457" i="9"/>
  <c r="AG524" i="9"/>
  <c r="AK51" i="9"/>
  <c r="AE58" i="9"/>
  <c r="AE70" i="9"/>
  <c r="AG498" i="9"/>
  <c r="AG565" i="9"/>
  <c r="AE353" i="9"/>
  <c r="AG483" i="9"/>
  <c r="AE150" i="9"/>
  <c r="AI90" i="9"/>
  <c r="AI193" i="9"/>
  <c r="AI209" i="9"/>
  <c r="AG443" i="9"/>
  <c r="AG473" i="9"/>
  <c r="AH47" i="9"/>
  <c r="AH54" i="9"/>
  <c r="AH68" i="9"/>
  <c r="Z239" i="9"/>
  <c r="AH13" i="9"/>
  <c r="AH29" i="9"/>
  <c r="AH37" i="9"/>
  <c r="AH45" i="9"/>
  <c r="AJ61" i="9"/>
  <c r="AH532" i="9"/>
  <c r="AH552" i="9"/>
  <c r="Z569" i="9"/>
  <c r="AV569" i="9" s="1"/>
  <c r="AH571" i="9"/>
  <c r="AH596" i="9"/>
  <c r="AH623" i="9"/>
  <c r="Z30" i="9"/>
  <c r="Z32" i="9"/>
  <c r="Z38" i="9"/>
  <c r="Z40" i="9"/>
  <c r="AH51" i="9"/>
  <c r="AH70" i="9"/>
  <c r="BD176" i="9"/>
  <c r="Z177" i="9"/>
  <c r="Z178" i="9"/>
  <c r="AX178" i="9" s="1"/>
  <c r="BD179" i="9"/>
  <c r="BD180" i="9"/>
  <c r="BD183" i="9"/>
  <c r="BD184" i="9"/>
  <c r="Z46" i="9"/>
  <c r="Z48" i="9"/>
  <c r="F50" i="13" s="1"/>
  <c r="AH171" i="9"/>
  <c r="BD173" i="9"/>
  <c r="BD177" i="9"/>
  <c r="BD181" i="9"/>
  <c r="AH192" i="9"/>
  <c r="AH204" i="9"/>
  <c r="AH208" i="9"/>
  <c r="AH212" i="9"/>
  <c r="AJ224" i="9"/>
  <c r="AH516" i="9"/>
  <c r="AH536" i="9"/>
  <c r="AH557" i="9"/>
  <c r="AH561" i="9"/>
  <c r="AJ573" i="9"/>
  <c r="Z585" i="9"/>
  <c r="AF588" i="9"/>
  <c r="AJ588" i="9"/>
  <c r="AH592" i="9"/>
  <c r="AF602" i="9"/>
  <c r="AJ602" i="9"/>
  <c r="Z603" i="9"/>
  <c r="BD608" i="9"/>
  <c r="AH620" i="9"/>
  <c r="AF623" i="9"/>
  <c r="Z162" i="9"/>
  <c r="AH459" i="9"/>
  <c r="AH467" i="9"/>
  <c r="AH472" i="9"/>
  <c r="AH474" i="9"/>
  <c r="AH479" i="9"/>
  <c r="AH486" i="9"/>
  <c r="AH495" i="9"/>
  <c r="AH497" i="9"/>
  <c r="AH499" i="9"/>
  <c r="Z580" i="9"/>
  <c r="O628" i="9"/>
  <c r="AI195" i="9"/>
  <c r="AE439" i="9"/>
  <c r="AI347" i="9"/>
  <c r="AG599" i="9"/>
  <c r="AI60" i="9"/>
  <c r="AE78" i="9"/>
  <c r="AE125" i="9"/>
  <c r="AG625" i="9"/>
  <c r="AK625" i="9"/>
  <c r="AI143" i="9"/>
  <c r="AE551" i="9"/>
  <c r="AE435" i="9"/>
  <c r="AI625" i="9"/>
  <c r="AK473" i="9"/>
  <c r="D633" i="13"/>
  <c r="D225" i="13"/>
  <c r="D508" i="13"/>
  <c r="D627" i="13"/>
  <c r="AH20" i="9"/>
  <c r="AH42" i="9"/>
  <c r="AH87" i="9"/>
  <c r="AH130" i="9"/>
  <c r="AJ131" i="9"/>
  <c r="AH138" i="9"/>
  <c r="AH156" i="9"/>
  <c r="AH159" i="9"/>
  <c r="AJ169" i="9"/>
  <c r="Z171" i="9"/>
  <c r="F173" i="13" s="1"/>
  <c r="Z223" i="9"/>
  <c r="AH243" i="9"/>
  <c r="AJ285" i="9"/>
  <c r="AH293" i="9"/>
  <c r="AJ307" i="9"/>
  <c r="AH351" i="9"/>
  <c r="AJ362" i="9"/>
  <c r="AH390" i="9"/>
  <c r="AF393" i="9"/>
  <c r="AH401" i="9"/>
  <c r="AH449" i="9"/>
  <c r="AH521" i="9"/>
  <c r="Z549" i="9"/>
  <c r="AH550" i="9"/>
  <c r="Z556" i="9"/>
  <c r="AH560" i="9"/>
  <c r="AH581" i="9"/>
  <c r="AJ630" i="9"/>
  <c r="J25" i="13"/>
  <c r="J30" i="13"/>
  <c r="J56" i="13"/>
  <c r="J69" i="13"/>
  <c r="J73" i="13"/>
  <c r="J90" i="13"/>
  <c r="J97" i="13"/>
  <c r="J110" i="13"/>
  <c r="J130" i="13"/>
  <c r="J154" i="13"/>
  <c r="J189" i="13"/>
  <c r="J195" i="13"/>
  <c r="J198" i="13"/>
  <c r="J221" i="13"/>
  <c r="J239" i="13"/>
  <c r="J307" i="13"/>
  <c r="J336" i="13"/>
  <c r="J339" i="13"/>
  <c r="J364" i="13"/>
  <c r="J367" i="13"/>
  <c r="J377" i="13"/>
  <c r="J409" i="13"/>
  <c r="J411" i="13"/>
  <c r="J413" i="13"/>
  <c r="J420" i="13"/>
  <c r="J426" i="13"/>
  <c r="J433" i="13"/>
  <c r="J493" i="13"/>
  <c r="J520" i="13"/>
  <c r="J522" i="13"/>
  <c r="J545" i="13"/>
  <c r="J578" i="13"/>
  <c r="AF57" i="9"/>
  <c r="AJ57" i="9"/>
  <c r="Z68" i="9"/>
  <c r="AH69" i="9"/>
  <c r="AJ73" i="9"/>
  <c r="AH77" i="9"/>
  <c r="Z79" i="9"/>
  <c r="AH89" i="9"/>
  <c r="Z91" i="9"/>
  <c r="AV91" i="9" s="1"/>
  <c r="AJ93" i="9"/>
  <c r="AJ97" i="9"/>
  <c r="AH109" i="9"/>
  <c r="AH113" i="9"/>
  <c r="Z115" i="9"/>
  <c r="Z118" i="9"/>
  <c r="Z121" i="9"/>
  <c r="Z129" i="9"/>
  <c r="Z137" i="9"/>
  <c r="AF224" i="9"/>
  <c r="AH236" i="9"/>
  <c r="AH240" i="9"/>
  <c r="AH244" i="9"/>
  <c r="AJ251" i="9"/>
  <c r="AJ253" i="9"/>
  <c r="AF261" i="9"/>
  <c r="AJ261" i="9"/>
  <c r="AF269" i="9"/>
  <c r="AJ269" i="9"/>
  <c r="AH324" i="9"/>
  <c r="Z341" i="9"/>
  <c r="O343" i="9"/>
  <c r="Z344" i="9"/>
  <c r="F346" i="13" s="1"/>
  <c r="AH356" i="9"/>
  <c r="AF375" i="9"/>
  <c r="AJ375" i="9"/>
  <c r="AF379" i="9"/>
  <c r="AJ379" i="9"/>
  <c r="Z384" i="9"/>
  <c r="Z389" i="9"/>
  <c r="AF391" i="9"/>
  <c r="AJ391" i="9"/>
  <c r="AF395" i="9"/>
  <c r="AJ395" i="9"/>
  <c r="Z398" i="9"/>
  <c r="Z400" i="9"/>
  <c r="AF407" i="9"/>
  <c r="AJ407" i="9"/>
  <c r="AF411" i="9"/>
  <c r="AJ411" i="9"/>
  <c r="Z414" i="9"/>
  <c r="Z416" i="9"/>
  <c r="AH419" i="9"/>
  <c r="AF424" i="9"/>
  <c r="AJ424" i="9"/>
  <c r="Z427" i="9"/>
  <c r="Z429" i="9"/>
  <c r="AH430" i="9"/>
  <c r="AH464" i="9"/>
  <c r="AH476" i="9"/>
  <c r="AH485" i="9"/>
  <c r="O504" i="9"/>
  <c r="BD505" i="9"/>
  <c r="Z505" i="9"/>
  <c r="AH506" i="9"/>
  <c r="Z507" i="9"/>
  <c r="AR507" i="9" s="1"/>
  <c r="AH525" i="9"/>
  <c r="AH527" i="9"/>
  <c r="AH539" i="9"/>
  <c r="AH545" i="9"/>
  <c r="Z548" i="9"/>
  <c r="AH555" i="9"/>
  <c r="Z559" i="9"/>
  <c r="Z565" i="9"/>
  <c r="AV565" i="9" s="1"/>
  <c r="AF568" i="9"/>
  <c r="AH584" i="9"/>
  <c r="Z591" i="9"/>
  <c r="AV591" i="9" s="1"/>
  <c r="AF596" i="9"/>
  <c r="AJ596" i="9"/>
  <c r="Z611" i="9"/>
  <c r="Z615" i="9"/>
  <c r="AX615" i="9" s="1"/>
  <c r="Z622" i="9"/>
  <c r="AJ114" i="9"/>
  <c r="AJ301" i="9"/>
  <c r="AH364" i="9"/>
  <c r="AH412" i="9"/>
  <c r="Z560" i="9"/>
  <c r="J21" i="13"/>
  <c r="J75" i="13"/>
  <c r="J85" i="13"/>
  <c r="J92" i="13"/>
  <c r="J116" i="13"/>
  <c r="J122" i="13"/>
  <c r="J141" i="13"/>
  <c r="J144" i="13"/>
  <c r="J157" i="13"/>
  <c r="J160" i="13"/>
  <c r="J202" i="13"/>
  <c r="J233" i="13"/>
  <c r="J249" i="13"/>
  <c r="J252" i="13"/>
  <c r="J253" i="13"/>
  <c r="J255" i="13"/>
  <c r="J266" i="13"/>
  <c r="J274" i="13"/>
  <c r="J284" i="13"/>
  <c r="J287" i="13"/>
  <c r="J297" i="13"/>
  <c r="J329" i="13"/>
  <c r="J330" i="13"/>
  <c r="J351" i="13"/>
  <c r="J356" i="13"/>
  <c r="J365" i="13"/>
  <c r="J379" i="13"/>
  <c r="J393" i="13"/>
  <c r="J436" i="13"/>
  <c r="J438" i="13"/>
  <c r="J440" i="13"/>
  <c r="J446" i="13"/>
  <c r="J472" i="13"/>
  <c r="J503" i="13"/>
  <c r="D509" i="13"/>
  <c r="J597" i="13"/>
  <c r="J598" i="13"/>
  <c r="J603" i="13"/>
  <c r="J607" i="13"/>
  <c r="J608" i="13"/>
  <c r="J612" i="13"/>
  <c r="J618" i="13"/>
  <c r="J622" i="13"/>
  <c r="O11" i="9"/>
  <c r="D13" i="13" s="1"/>
  <c r="Z19" i="9"/>
  <c r="Z28" i="9"/>
  <c r="Z36" i="9"/>
  <c r="Z43" i="9"/>
  <c r="AF49" i="9"/>
  <c r="O54" i="9"/>
  <c r="AT54" i="9" s="1"/>
  <c r="Z67" i="9"/>
  <c r="AV67" i="9" s="1"/>
  <c r="Z71" i="9"/>
  <c r="Z76" i="9"/>
  <c r="Z78" i="9"/>
  <c r="Z83" i="9"/>
  <c r="Z88" i="9"/>
  <c r="Z90" i="9"/>
  <c r="Z95" i="9"/>
  <c r="AX95" i="9" s="1"/>
  <c r="Z99" i="9"/>
  <c r="Z108" i="9"/>
  <c r="Z110" i="9"/>
  <c r="Z112" i="9"/>
  <c r="Z114" i="9"/>
  <c r="Z120" i="9"/>
  <c r="Z123" i="9"/>
  <c r="Z126" i="9"/>
  <c r="AV126" i="9" s="1"/>
  <c r="Z128" i="9"/>
  <c r="Z131" i="9"/>
  <c r="Z134" i="9"/>
  <c r="Z136" i="9"/>
  <c r="Z139" i="9"/>
  <c r="Z142" i="9"/>
  <c r="AX142" i="9" s="1"/>
  <c r="Z144" i="9"/>
  <c r="Z147" i="9"/>
  <c r="AX147" i="9" s="1"/>
  <c r="Z150" i="9"/>
  <c r="Z152" i="9"/>
  <c r="AX152" i="9" s="1"/>
  <c r="Z155" i="9"/>
  <c r="Z158" i="9"/>
  <c r="AV158" i="9" s="1"/>
  <c r="Z161" i="9"/>
  <c r="Z169" i="9"/>
  <c r="Z237" i="9"/>
  <c r="Z247" i="9"/>
  <c r="AX247" i="9" s="1"/>
  <c r="Z250" i="9"/>
  <c r="Z259" i="9"/>
  <c r="Z264" i="9"/>
  <c r="Z272" i="9"/>
  <c r="AX272" i="9" s="1"/>
  <c r="Z279" i="9"/>
  <c r="Z282" i="9"/>
  <c r="F284" i="13" s="1"/>
  <c r="Z285" i="9"/>
  <c r="Z288" i="9"/>
  <c r="AX288" i="9" s="1"/>
  <c r="Z295" i="9"/>
  <c r="Z298" i="9"/>
  <c r="Z301" i="9"/>
  <c r="Z305" i="9"/>
  <c r="F307" i="13" s="1"/>
  <c r="Z306" i="9"/>
  <c r="Z307" i="9"/>
  <c r="Z325" i="9"/>
  <c r="Z326" i="9"/>
  <c r="Z327" i="9"/>
  <c r="Z328" i="9"/>
  <c r="Z330" i="9"/>
  <c r="Z331" i="9"/>
  <c r="AV331" i="9" s="1"/>
  <c r="Z333" i="9"/>
  <c r="Z334" i="9"/>
  <c r="Z337" i="9"/>
  <c r="Z338" i="9"/>
  <c r="AV338" i="9" s="1"/>
  <c r="Z339" i="9"/>
  <c r="Z349" i="9"/>
  <c r="Z354" i="9"/>
  <c r="Z355" i="9"/>
  <c r="AX355" i="9" s="1"/>
  <c r="Z359" i="9"/>
  <c r="Z360" i="9"/>
  <c r="Z362" i="9"/>
  <c r="Z363" i="9"/>
  <c r="AX363" i="9" s="1"/>
  <c r="Z365" i="9"/>
  <c r="Z377" i="9"/>
  <c r="Z393" i="9"/>
  <c r="Z409" i="9"/>
  <c r="Z418" i="9"/>
  <c r="Z420" i="9"/>
  <c r="Z431" i="9"/>
  <c r="Z432" i="9"/>
  <c r="AH436" i="9"/>
  <c r="Z520" i="9"/>
  <c r="Z543" i="9"/>
  <c r="AJ557" i="9"/>
  <c r="Z558" i="9"/>
  <c r="AJ561" i="9"/>
  <c r="AJ568" i="9"/>
  <c r="AJ592" i="9"/>
  <c r="Z595" i="9"/>
  <c r="Z601" i="9"/>
  <c r="Z605" i="9"/>
  <c r="Z606" i="9"/>
  <c r="AV606" i="9" s="1"/>
  <c r="Z610" i="9"/>
  <c r="BD610" i="9"/>
  <c r="K627" i="9"/>
  <c r="Z627" i="9"/>
  <c r="AX627" i="9" s="1"/>
  <c r="Z630" i="9"/>
  <c r="K631" i="9"/>
  <c r="AH16" i="9"/>
  <c r="AH56" i="9"/>
  <c r="AH111" i="9"/>
  <c r="AH143" i="9"/>
  <c r="AH148" i="9"/>
  <c r="AH262" i="9"/>
  <c r="AJ272" i="9"/>
  <c r="AJ360" i="9"/>
  <c r="AH369" i="9"/>
  <c r="AH374" i="9"/>
  <c r="AH378" i="9"/>
  <c r="AH385" i="9"/>
  <c r="AF434" i="9"/>
  <c r="AK482" i="9"/>
  <c r="Z540" i="9"/>
  <c r="Z550" i="9"/>
  <c r="Z587" i="9"/>
  <c r="J16" i="13"/>
  <c r="J29" i="13"/>
  <c r="J37" i="13"/>
  <c r="J45" i="13"/>
  <c r="J46" i="13"/>
  <c r="J51" i="13"/>
  <c r="J52" i="13"/>
  <c r="J68" i="13"/>
  <c r="J78" i="13"/>
  <c r="J80" i="13"/>
  <c r="J95" i="13"/>
  <c r="J112" i="13"/>
  <c r="J133" i="13"/>
  <c r="J136" i="13"/>
  <c r="J146" i="13"/>
  <c r="J163" i="13"/>
  <c r="J207" i="13"/>
  <c r="J216" i="13"/>
  <c r="J261" i="13"/>
  <c r="J263" i="13"/>
  <c r="J308" i="13"/>
  <c r="J309" i="13"/>
  <c r="J327" i="13"/>
  <c r="J340" i="13"/>
  <c r="J341" i="13"/>
  <c r="J357" i="13"/>
  <c r="J361" i="13"/>
  <c r="J362" i="13"/>
  <c r="J381" i="13"/>
  <c r="J395" i="13"/>
  <c r="J434" i="13"/>
  <c r="J514" i="13"/>
  <c r="J544" i="13"/>
  <c r="J563" i="13"/>
  <c r="J568" i="13"/>
  <c r="J594" i="13"/>
  <c r="BD172" i="9"/>
  <c r="BD175" i="9"/>
  <c r="AH181" i="9"/>
  <c r="AH202" i="9"/>
  <c r="AH207" i="9"/>
  <c r="AH213" i="9"/>
  <c r="AH215" i="9"/>
  <c r="AH223" i="9"/>
  <c r="AH224" i="9"/>
  <c r="AH437" i="9"/>
  <c r="AH509" i="9"/>
  <c r="AH511" i="9"/>
  <c r="AH517" i="9"/>
  <c r="AH519" i="9"/>
  <c r="AH541" i="9"/>
  <c r="AJ571" i="9"/>
  <c r="AH573" i="9"/>
  <c r="BD585" i="9"/>
  <c r="AF609" i="9"/>
  <c r="AJ609" i="9"/>
  <c r="AH612" i="9"/>
  <c r="AH617" i="9"/>
  <c r="AH621" i="9"/>
  <c r="AI134" i="9"/>
  <c r="AI142" i="9"/>
  <c r="AE231" i="9"/>
  <c r="AI554" i="9"/>
  <c r="AE563" i="9"/>
  <c r="AK177" i="9"/>
  <c r="AK443" i="9"/>
  <c r="AI51" i="9"/>
  <c r="AI124" i="9"/>
  <c r="AK565" i="9"/>
  <c r="AG447" i="9"/>
  <c r="AI482" i="9"/>
  <c r="AE111" i="9"/>
  <c r="AE130" i="9"/>
  <c r="AI495" i="9"/>
  <c r="AI540" i="9"/>
  <c r="AE574" i="9"/>
  <c r="AE122" i="9"/>
  <c r="AE135" i="9"/>
  <c r="AE74" i="9"/>
  <c r="AE143" i="9"/>
  <c r="AE159" i="9"/>
  <c r="AE165" i="9"/>
  <c r="AK444" i="9"/>
  <c r="AE167" i="9"/>
  <c r="AG172" i="9"/>
  <c r="AE100" i="9"/>
  <c r="AG219" i="9"/>
  <c r="AG512" i="9"/>
  <c r="AK179" i="9"/>
  <c r="AK630" i="9"/>
  <c r="AK357" i="9"/>
  <c r="AG503" i="9"/>
  <c r="AE51" i="9"/>
  <c r="AI92" i="9"/>
  <c r="AK68" i="9"/>
  <c r="AI70" i="9"/>
  <c r="AE82" i="9"/>
  <c r="AI157" i="9"/>
  <c r="AE116" i="9"/>
  <c r="AE132" i="9"/>
  <c r="AG438" i="9"/>
  <c r="AE547" i="9"/>
  <c r="AK567" i="9"/>
  <c r="AG610" i="9"/>
  <c r="AG173" i="9"/>
  <c r="AI210" i="9"/>
  <c r="AI218" i="9"/>
  <c r="AI226" i="9"/>
  <c r="AE140" i="9"/>
  <c r="P441" i="13"/>
  <c r="Q441" i="13" s="1"/>
  <c r="P510" i="13"/>
  <c r="Q510" i="13" s="1"/>
  <c r="P574" i="13"/>
  <c r="Q574" i="13" s="1"/>
  <c r="P588" i="13"/>
  <c r="Q588" i="13" s="1"/>
  <c r="P598" i="13"/>
  <c r="Q598" i="13" s="1"/>
  <c r="P602" i="13"/>
  <c r="Q602" i="13" s="1"/>
  <c r="P609" i="13"/>
  <c r="Q609" i="13" s="1"/>
  <c r="P566" i="13"/>
  <c r="Q566" i="13" s="1"/>
  <c r="P589" i="13"/>
  <c r="Q589" i="13" s="1"/>
  <c r="P591" i="13"/>
  <c r="Q591" i="13" s="1"/>
  <c r="D232" i="13"/>
  <c r="P585" i="13"/>
  <c r="Q585" i="13" s="1"/>
  <c r="P593" i="13"/>
  <c r="Q593" i="13" s="1"/>
  <c r="BD597" i="9"/>
  <c r="P599" i="13"/>
  <c r="Q599" i="13" s="1"/>
  <c r="P606" i="13"/>
  <c r="Q606" i="13" s="1"/>
  <c r="BD604" i="9"/>
  <c r="AT624" i="9"/>
  <c r="D626" i="13"/>
  <c r="Z11" i="9"/>
  <c r="AJ15" i="9"/>
  <c r="AJ20" i="9"/>
  <c r="AJ22" i="9"/>
  <c r="AJ26" i="9"/>
  <c r="AJ34" i="9"/>
  <c r="Z35" i="9"/>
  <c r="Z44" i="9"/>
  <c r="Z54" i="9"/>
  <c r="AV54" i="9" s="1"/>
  <c r="AF65" i="9"/>
  <c r="AH66" i="9"/>
  <c r="Z66" i="9"/>
  <c r="Z100" i="9"/>
  <c r="Z106" i="9"/>
  <c r="AX106" i="9" s="1"/>
  <c r="AH145" i="9"/>
  <c r="Z145" i="9"/>
  <c r="AH173" i="9"/>
  <c r="Z174" i="9"/>
  <c r="AV174" i="9" s="1"/>
  <c r="AH182" i="9"/>
  <c r="AH183" i="9"/>
  <c r="AH184" i="9"/>
  <c r="P188" i="13"/>
  <c r="Q188" i="13" s="1"/>
  <c r="P196" i="13"/>
  <c r="Q196" i="13" s="1"/>
  <c r="P201" i="13"/>
  <c r="Q201" i="13" s="1"/>
  <c r="P220" i="13"/>
  <c r="Q220" i="13" s="1"/>
  <c r="Z230" i="9"/>
  <c r="P260" i="13"/>
  <c r="Q260" i="13" s="1"/>
  <c r="AH260" i="9"/>
  <c r="Z260" i="9"/>
  <c r="AV260" i="9" s="1"/>
  <c r="Z266" i="9"/>
  <c r="P277" i="13"/>
  <c r="Q277" i="13" s="1"/>
  <c r="AF281" i="9"/>
  <c r="Z289" i="9"/>
  <c r="P293" i="13"/>
  <c r="Q293" i="13" s="1"/>
  <c r="P296" i="13"/>
  <c r="Q296" i="13" s="1"/>
  <c r="Z309" i="9"/>
  <c r="Z310" i="9"/>
  <c r="P314" i="13"/>
  <c r="Q314" i="13" s="1"/>
  <c r="Z313" i="9"/>
  <c r="P316" i="13"/>
  <c r="Q316" i="13" s="1"/>
  <c r="Z316" i="9"/>
  <c r="AX316" i="9" s="1"/>
  <c r="P319" i="13"/>
  <c r="Q319" i="13" s="1"/>
  <c r="P325" i="13"/>
  <c r="Q325" i="13" s="1"/>
  <c r="Z342" i="9"/>
  <c r="Z350" i="9"/>
  <c r="Z368" i="9"/>
  <c r="P383" i="13"/>
  <c r="Q383" i="13" s="1"/>
  <c r="P404" i="13"/>
  <c r="Q404" i="13" s="1"/>
  <c r="P413" i="13"/>
  <c r="Q413" i="13" s="1"/>
  <c r="P424" i="13"/>
  <c r="Q424" i="13" s="1"/>
  <c r="Z423" i="9"/>
  <c r="Z436" i="9"/>
  <c r="AH438" i="9"/>
  <c r="AJ439" i="9"/>
  <c r="AH457" i="9"/>
  <c r="AJ462" i="9"/>
  <c r="AH465" i="9"/>
  <c r="AH477" i="9"/>
  <c r="AF506" i="9"/>
  <c r="AT507" i="9"/>
  <c r="AJ510" i="9"/>
  <c r="AJ513" i="9"/>
  <c r="AJ515" i="9"/>
  <c r="Z554" i="9"/>
  <c r="AH562" i="9"/>
  <c r="AJ575" i="9"/>
  <c r="Z578" i="9"/>
  <c r="Z581" i="9"/>
  <c r="AJ12" i="9"/>
  <c r="AJ16" i="9"/>
  <c r="AJ18" i="9"/>
  <c r="Z23" i="9"/>
  <c r="AJ24" i="9"/>
  <c r="Z27" i="9"/>
  <c r="AJ42" i="9"/>
  <c r="AH50" i="9"/>
  <c r="AH58" i="9"/>
  <c r="AH63" i="9"/>
  <c r="Z63" i="9"/>
  <c r="Z84" i="9"/>
  <c r="Z86" i="9"/>
  <c r="Z102" i="9"/>
  <c r="Z104" i="9"/>
  <c r="Z153" i="9"/>
  <c r="AH170" i="9"/>
  <c r="Z170" i="9"/>
  <c r="AH172" i="9"/>
  <c r="Z173" i="9"/>
  <c r="AH174" i="9"/>
  <c r="AH175" i="9"/>
  <c r="AH176" i="9"/>
  <c r="AH177" i="9"/>
  <c r="AH178" i="9"/>
  <c r="AH179" i="9"/>
  <c r="AH180" i="9"/>
  <c r="Z181" i="9"/>
  <c r="Z182" i="9"/>
  <c r="AH191" i="9"/>
  <c r="P210" i="13"/>
  <c r="Q210" i="13" s="1"/>
  <c r="P212" i="13"/>
  <c r="Q212" i="13" s="1"/>
  <c r="P213" i="13"/>
  <c r="Q213" i="13" s="1"/>
  <c r="P214" i="13"/>
  <c r="Q214" i="13" s="1"/>
  <c r="Z249" i="9"/>
  <c r="AH254" i="9"/>
  <c r="Z254" i="9"/>
  <c r="P258" i="13"/>
  <c r="Q258" i="13" s="1"/>
  <c r="P265" i="13"/>
  <c r="Q265" i="13" s="1"/>
  <c r="P269" i="13"/>
  <c r="Q269" i="13" s="1"/>
  <c r="P273" i="13"/>
  <c r="Q273" i="13" s="1"/>
  <c r="Z273" i="9"/>
  <c r="Z276" i="9"/>
  <c r="P280" i="13"/>
  <c r="Q280" i="13" s="1"/>
  <c r="Z283" i="9"/>
  <c r="AX283" i="9" s="1"/>
  <c r="P286" i="13"/>
  <c r="Q286" i="13" s="1"/>
  <c r="Z286" i="9"/>
  <c r="P299" i="13"/>
  <c r="Q299" i="13" s="1"/>
  <c r="Z299" i="9"/>
  <c r="P302" i="13"/>
  <c r="Q302" i="13" s="1"/>
  <c r="Z302" i="9"/>
  <c r="P313" i="13"/>
  <c r="Q313" i="13" s="1"/>
  <c r="P317" i="13"/>
  <c r="Q317" i="13" s="1"/>
  <c r="P320" i="13"/>
  <c r="Q320" i="13" s="1"/>
  <c r="P323" i="13"/>
  <c r="Q323" i="13" s="1"/>
  <c r="P324" i="13"/>
  <c r="Q324" i="13" s="1"/>
  <c r="Z343" i="9"/>
  <c r="AV343" i="9" s="1"/>
  <c r="Z366" i="9"/>
  <c r="P372" i="13"/>
  <c r="Q372" i="13" s="1"/>
  <c r="P374" i="13"/>
  <c r="Q374" i="13" s="1"/>
  <c r="Z373" i="9"/>
  <c r="Z382" i="9"/>
  <c r="P388" i="13"/>
  <c r="Q388" i="13" s="1"/>
  <c r="P390" i="13"/>
  <c r="Q390" i="13" s="1"/>
  <c r="P399" i="13"/>
  <c r="Q399" i="13" s="1"/>
  <c r="P406" i="13"/>
  <c r="Q406" i="13" s="1"/>
  <c r="Z405" i="9"/>
  <c r="P415" i="13"/>
  <c r="Q415" i="13" s="1"/>
  <c r="Z428" i="9"/>
  <c r="P435" i="13"/>
  <c r="Q435" i="13" s="1"/>
  <c r="Z438" i="9"/>
  <c r="AJ453" i="9"/>
  <c r="AJ455" i="9"/>
  <c r="AH483" i="9"/>
  <c r="AJ517" i="9"/>
  <c r="AJ519" i="9"/>
  <c r="AG523" i="9"/>
  <c r="AH526" i="9"/>
  <c r="AJ529" i="9"/>
  <c r="AH530" i="9"/>
  <c r="AJ531" i="9"/>
  <c r="AJ534" i="9"/>
  <c r="AJ536" i="9"/>
  <c r="AH538" i="9"/>
  <c r="Z542" i="9"/>
  <c r="Z562" i="9"/>
  <c r="Z579" i="9"/>
  <c r="BD589" i="9"/>
  <c r="P592" i="13"/>
  <c r="Q592" i="13" s="1"/>
  <c r="AJ597" i="9"/>
  <c r="AJ599" i="9"/>
  <c r="AH603" i="9"/>
  <c r="AJ604" i="9"/>
  <c r="AJ607" i="9"/>
  <c r="AH628" i="9"/>
  <c r="J61" i="13"/>
  <c r="J103" i="13"/>
  <c r="J119" i="13"/>
  <c r="J121" i="13"/>
  <c r="J188" i="13"/>
  <c r="J212" i="13"/>
  <c r="J230" i="13"/>
  <c r="J236" i="13"/>
  <c r="J247" i="13"/>
  <c r="J250" i="13"/>
  <c r="J260" i="13"/>
  <c r="J277" i="13"/>
  <c r="J280" i="13"/>
  <c r="J286" i="13"/>
  <c r="J293" i="13"/>
  <c r="J296" i="13"/>
  <c r="J302" i="13"/>
  <c r="J317" i="13"/>
  <c r="J319" i="13"/>
  <c r="J323" i="13"/>
  <c r="J348" i="13"/>
  <c r="J359" i="13"/>
  <c r="J374" i="13"/>
  <c r="J383" i="13"/>
  <c r="J390" i="13"/>
  <c r="J399" i="13"/>
  <c r="J424" i="13"/>
  <c r="J441" i="13"/>
  <c r="J457" i="13"/>
  <c r="J464" i="13"/>
  <c r="J483" i="13"/>
  <c r="J505" i="13"/>
  <c r="J531" i="13"/>
  <c r="J546" i="13"/>
  <c r="J588" i="13"/>
  <c r="J599" i="13"/>
  <c r="J609" i="13"/>
  <c r="AJ13" i="9"/>
  <c r="AH14" i="9"/>
  <c r="AJ29" i="9"/>
  <c r="AJ31" i="9"/>
  <c r="AH33" i="9"/>
  <c r="AJ37" i="9"/>
  <c r="AJ39" i="9"/>
  <c r="AH41" i="9"/>
  <c r="AJ45" i="9"/>
  <c r="AJ47" i="9"/>
  <c r="AH49" i="9"/>
  <c r="AF53" i="9"/>
  <c r="AJ53" i="9"/>
  <c r="AF61" i="9"/>
  <c r="AJ65" i="9"/>
  <c r="AH81" i="9"/>
  <c r="AJ85" i="9"/>
  <c r="AJ101" i="9"/>
  <c r="AJ105" i="9"/>
  <c r="P173" i="13"/>
  <c r="Q173" i="13" s="1"/>
  <c r="P187" i="13"/>
  <c r="Q187" i="13" s="1"/>
  <c r="P189" i="13"/>
  <c r="Q189" i="13" s="1"/>
  <c r="AJ189" i="9"/>
  <c r="AH190" i="9"/>
  <c r="P195" i="13"/>
  <c r="Q195" i="13" s="1"/>
  <c r="AH195" i="9"/>
  <c r="AH197" i="9"/>
  <c r="P200" i="13"/>
  <c r="Q200" i="13" s="1"/>
  <c r="AH201" i="9"/>
  <c r="P205" i="13"/>
  <c r="Q205" i="13" s="1"/>
  <c r="P207" i="13"/>
  <c r="Q207" i="13" s="1"/>
  <c r="AH206" i="9"/>
  <c r="P211" i="13"/>
  <c r="Q211" i="13" s="1"/>
  <c r="P216" i="13"/>
  <c r="Q216" i="13" s="1"/>
  <c r="AF216" i="9"/>
  <c r="AJ216" i="9"/>
  <c r="AH217" i="9"/>
  <c r="P221" i="13"/>
  <c r="Q221" i="13" s="1"/>
  <c r="AF228" i="9"/>
  <c r="AJ228" i="9"/>
  <c r="AH232" i="9"/>
  <c r="AJ248" i="9"/>
  <c r="AH257" i="9"/>
  <c r="P264" i="13"/>
  <c r="Q264" i="13" s="1"/>
  <c r="AF265" i="9"/>
  <c r="AJ265" i="9"/>
  <c r="AH268" i="9"/>
  <c r="P272" i="13"/>
  <c r="Q272" i="13" s="1"/>
  <c r="P276" i="13"/>
  <c r="Q276" i="13" s="1"/>
  <c r="P279" i="13"/>
  <c r="Q279" i="13" s="1"/>
  <c r="P282" i="13"/>
  <c r="Q282" i="13" s="1"/>
  <c r="P289" i="13"/>
  <c r="Q289" i="13" s="1"/>
  <c r="P292" i="13"/>
  <c r="Q292" i="13" s="1"/>
  <c r="P295" i="13"/>
  <c r="Q295" i="13" s="1"/>
  <c r="P298" i="13"/>
  <c r="Q298" i="13" s="1"/>
  <c r="P305" i="13"/>
  <c r="Q305" i="13" s="1"/>
  <c r="P306" i="13"/>
  <c r="Q306" i="13" s="1"/>
  <c r="AF308" i="9"/>
  <c r="AJ308" i="9"/>
  <c r="P331" i="13"/>
  <c r="Q331" i="13" s="1"/>
  <c r="P334" i="13"/>
  <c r="Q334" i="13" s="1"/>
  <c r="P337" i="13"/>
  <c r="Q337" i="13" s="1"/>
  <c r="P338" i="13"/>
  <c r="Q338" i="13" s="1"/>
  <c r="AF340" i="9"/>
  <c r="AJ340" i="9"/>
  <c r="P366" i="13"/>
  <c r="Q366" i="13" s="1"/>
  <c r="AF367" i="9"/>
  <c r="AJ367" i="9"/>
  <c r="P371" i="13"/>
  <c r="Q371" i="13" s="1"/>
  <c r="AH371" i="9"/>
  <c r="P376" i="13"/>
  <c r="Q376" i="13" s="1"/>
  <c r="P378" i="13"/>
  <c r="Q378" i="13" s="1"/>
  <c r="P380" i="13"/>
  <c r="Q380" i="13" s="1"/>
  <c r="P382" i="13"/>
  <c r="Q382" i="13" s="1"/>
  <c r="AF383" i="9"/>
  <c r="AJ383" i="9"/>
  <c r="P387" i="13"/>
  <c r="Q387" i="13" s="1"/>
  <c r="AH387" i="9"/>
  <c r="P392" i="13"/>
  <c r="Q392" i="13" s="1"/>
  <c r="P394" i="13"/>
  <c r="Q394" i="13" s="1"/>
  <c r="P396" i="13"/>
  <c r="Q396" i="13" s="1"/>
  <c r="P398" i="13"/>
  <c r="Q398" i="13" s="1"/>
  <c r="AF399" i="9"/>
  <c r="AJ399" i="9"/>
  <c r="P403" i="13"/>
  <c r="Q403" i="13" s="1"/>
  <c r="AH403" i="9"/>
  <c r="P408" i="13"/>
  <c r="Q408" i="13" s="1"/>
  <c r="P410" i="13"/>
  <c r="Q410" i="13" s="1"/>
  <c r="P412" i="13"/>
  <c r="Q412" i="13" s="1"/>
  <c r="P414" i="13"/>
  <c r="Q414" i="13" s="1"/>
  <c r="AF415" i="9"/>
  <c r="AJ415" i="9"/>
  <c r="P419" i="13"/>
  <c r="Q419" i="13" s="1"/>
  <c r="AH421" i="9"/>
  <c r="P427" i="13"/>
  <c r="Q427" i="13" s="1"/>
  <c r="AF426" i="9"/>
  <c r="AJ426" i="9"/>
  <c r="AF435" i="9"/>
  <c r="BD438" i="9"/>
  <c r="P440" i="13"/>
  <c r="Q440" i="13" s="1"/>
  <c r="AF440" i="9"/>
  <c r="AH443" i="9"/>
  <c r="AH454" i="9"/>
  <c r="AJ456" i="9"/>
  <c r="AJ458" i="9"/>
  <c r="AJ461" i="9"/>
  <c r="AJ463" i="9"/>
  <c r="AJ466" i="9"/>
  <c r="AH468" i="9"/>
  <c r="AH473" i="9"/>
  <c r="AH475" i="9"/>
  <c r="AH482" i="9"/>
  <c r="AH484" i="9"/>
  <c r="AH487" i="9"/>
  <c r="AH490" i="9"/>
  <c r="AH502" i="9"/>
  <c r="AH504" i="9"/>
  <c r="P507" i="13"/>
  <c r="Q507" i="13" s="1"/>
  <c r="AT506" i="9"/>
  <c r="AJ509" i="9"/>
  <c r="AJ512" i="9"/>
  <c r="AJ514" i="9"/>
  <c r="AJ516" i="9"/>
  <c r="AH518" i="9"/>
  <c r="AJ522" i="9"/>
  <c r="AH523" i="9"/>
  <c r="AJ524" i="9"/>
  <c r="AJ528" i="9"/>
  <c r="AJ533" i="9"/>
  <c r="AH535" i="9"/>
  <c r="AH537" i="9"/>
  <c r="AH563" i="9"/>
  <c r="AH565" i="9"/>
  <c r="P567" i="13"/>
  <c r="Q567" i="13" s="1"/>
  <c r="AH569" i="9"/>
  <c r="P571" i="13"/>
  <c r="Q571" i="13" s="1"/>
  <c r="AH585" i="9"/>
  <c r="AH587" i="9"/>
  <c r="AH591" i="9"/>
  <c r="P595" i="13"/>
  <c r="Q595" i="13" s="1"/>
  <c r="P596" i="13"/>
  <c r="Q596" i="13" s="1"/>
  <c r="AH595" i="9"/>
  <c r="AH605" i="9"/>
  <c r="AH606" i="9"/>
  <c r="P610" i="13"/>
  <c r="Q610" i="13" s="1"/>
  <c r="P620" i="13"/>
  <c r="Q620" i="13" s="1"/>
  <c r="P621" i="13"/>
  <c r="Q621" i="13" s="1"/>
  <c r="AF621" i="9"/>
  <c r="AJ621" i="9"/>
  <c r="AH622" i="9"/>
  <c r="AJ624" i="9"/>
  <c r="AF629" i="9"/>
  <c r="AJ629" i="9"/>
  <c r="AH630" i="9"/>
  <c r="J17" i="13"/>
  <c r="J26" i="13"/>
  <c r="J28" i="13"/>
  <c r="J31" i="13"/>
  <c r="J49" i="13"/>
  <c r="J53" i="13"/>
  <c r="J63" i="13"/>
  <c r="J76" i="13"/>
  <c r="J82" i="13"/>
  <c r="J87" i="13"/>
  <c r="J89" i="13"/>
  <c r="J96" i="13"/>
  <c r="J98" i="13"/>
  <c r="J111" i="13"/>
  <c r="J127" i="13"/>
  <c r="J135" i="13"/>
  <c r="J143" i="13"/>
  <c r="J151" i="13"/>
  <c r="J159" i="13"/>
  <c r="J161" i="13"/>
  <c r="J165" i="13"/>
  <c r="J187" i="13"/>
  <c r="J200" i="13"/>
  <c r="J218" i="13"/>
  <c r="J222" i="13"/>
  <c r="J226" i="13"/>
  <c r="J235" i="13"/>
  <c r="J240" i="13"/>
  <c r="J242" i="13"/>
  <c r="J265" i="13"/>
  <c r="J279" i="13"/>
  <c r="J295" i="13"/>
  <c r="J306" i="13"/>
  <c r="J320" i="13"/>
  <c r="J349" i="13"/>
  <c r="J353" i="13"/>
  <c r="J366" i="13"/>
  <c r="J376" i="13"/>
  <c r="J392" i="13"/>
  <c r="J414" i="13"/>
  <c r="J421" i="13"/>
  <c r="J428" i="13"/>
  <c r="J443" i="13"/>
  <c r="J444" i="13"/>
  <c r="J449" i="13"/>
  <c r="J458" i="13"/>
  <c r="J468" i="13"/>
  <c r="J490" i="13"/>
  <c r="J491" i="13"/>
  <c r="J498" i="13"/>
  <c r="J515" i="13"/>
  <c r="J517" i="13"/>
  <c r="J518" i="13"/>
  <c r="J519" i="13"/>
  <c r="J524" i="13"/>
  <c r="J533" i="13"/>
  <c r="J535" i="13"/>
  <c r="J536" i="13"/>
  <c r="J547" i="13"/>
  <c r="J555" i="13"/>
  <c r="J569" i="13"/>
  <c r="J572" i="13"/>
  <c r="J573" i="13"/>
  <c r="J576" i="13"/>
  <c r="J592" i="13"/>
  <c r="J600" i="13"/>
  <c r="J615" i="13"/>
  <c r="D625" i="13"/>
  <c r="D628" i="13"/>
  <c r="J631" i="13"/>
  <c r="AJ11" i="9"/>
  <c r="Z12" i="9"/>
  <c r="AJ14" i="9"/>
  <c r="Z15" i="9"/>
  <c r="Z16" i="9"/>
  <c r="AX16" i="9" s="1"/>
  <c r="AH17" i="9"/>
  <c r="AJ19" i="9"/>
  <c r="Z20" i="9"/>
  <c r="AH21" i="9"/>
  <c r="AJ23" i="9"/>
  <c r="Z24" i="9"/>
  <c r="AH25" i="9"/>
  <c r="AJ27" i="9"/>
  <c r="AJ28" i="9"/>
  <c r="AJ33" i="9"/>
  <c r="Z34" i="9"/>
  <c r="AJ35" i="9"/>
  <c r="AJ36" i="9"/>
  <c r="AJ41" i="9"/>
  <c r="Z42" i="9"/>
  <c r="AJ43" i="9"/>
  <c r="AJ44" i="9"/>
  <c r="Z51" i="9"/>
  <c r="Z56" i="9"/>
  <c r="AX56" i="9" s="1"/>
  <c r="AH57" i="9"/>
  <c r="Z59" i="9"/>
  <c r="AX59" i="9" s="1"/>
  <c r="AJ69" i="9"/>
  <c r="Z70" i="9"/>
  <c r="AV70" i="9" s="1"/>
  <c r="AH73" i="9"/>
  <c r="Z75" i="9"/>
  <c r="AJ77" i="9"/>
  <c r="Z80" i="9"/>
  <c r="Z82" i="9"/>
  <c r="AJ89" i="9"/>
  <c r="AH93" i="9"/>
  <c r="AH97" i="9"/>
  <c r="Z103" i="9"/>
  <c r="Z107" i="9"/>
  <c r="AJ109" i="9"/>
  <c r="AJ113" i="9"/>
  <c r="Z117" i="9"/>
  <c r="Z119" i="9"/>
  <c r="AV121" i="9"/>
  <c r="AX121" i="9"/>
  <c r="Z125" i="9"/>
  <c r="Z133" i="9"/>
  <c r="Z141" i="9"/>
  <c r="Z149" i="9"/>
  <c r="AV149" i="9" s="1"/>
  <c r="Z157" i="9"/>
  <c r="Z160" i="9"/>
  <c r="Z163" i="9"/>
  <c r="AX164" i="9"/>
  <c r="Z166" i="9"/>
  <c r="AX167" i="9"/>
  <c r="Z168" i="9"/>
  <c r="AV168" i="9" s="1"/>
  <c r="P174" i="13"/>
  <c r="Q174" i="13" s="1"/>
  <c r="P175" i="13"/>
  <c r="Q175" i="13" s="1"/>
  <c r="P176" i="13"/>
  <c r="Q176" i="13" s="1"/>
  <c r="P177" i="13"/>
  <c r="Q177" i="13" s="1"/>
  <c r="P178" i="13"/>
  <c r="Q178" i="13" s="1"/>
  <c r="P179" i="13"/>
  <c r="Q179" i="13" s="1"/>
  <c r="P180" i="13"/>
  <c r="Q180" i="13" s="1"/>
  <c r="P181" i="13"/>
  <c r="Q181" i="13" s="1"/>
  <c r="P182" i="13"/>
  <c r="Q182" i="13" s="1"/>
  <c r="P183" i="13"/>
  <c r="Q183" i="13" s="1"/>
  <c r="P184" i="13"/>
  <c r="Q184" i="13" s="1"/>
  <c r="P185" i="13"/>
  <c r="Q185" i="13" s="1"/>
  <c r="P186" i="13"/>
  <c r="Q186" i="13" s="1"/>
  <c r="Z186" i="9"/>
  <c r="AH186" i="9"/>
  <c r="BD194" i="9"/>
  <c r="AH194" i="9"/>
  <c r="AF196" i="9"/>
  <c r="AJ196" i="9"/>
  <c r="BD199" i="9"/>
  <c r="AH199" i="9"/>
  <c r="AF200" i="9"/>
  <c r="AJ200" i="9"/>
  <c r="P204" i="13"/>
  <c r="Q204" i="13" s="1"/>
  <c r="P209" i="13"/>
  <c r="Q209" i="13" s="1"/>
  <c r="BD210" i="9"/>
  <c r="AH210" i="9"/>
  <c r="BD211" i="9"/>
  <c r="AH211" i="9"/>
  <c r="P215" i="13"/>
  <c r="Q215" i="13" s="1"/>
  <c r="P217" i="13"/>
  <c r="Q217" i="13" s="1"/>
  <c r="AH218" i="9"/>
  <c r="AF220" i="9"/>
  <c r="AJ220" i="9"/>
  <c r="O221" i="9"/>
  <c r="AH221" i="9"/>
  <c r="Z233" i="9"/>
  <c r="Z234" i="9"/>
  <c r="Z235" i="9"/>
  <c r="AJ236" i="9"/>
  <c r="AV239" i="9"/>
  <c r="AJ240" i="9"/>
  <c r="Z241" i="9"/>
  <c r="AJ244" i="9"/>
  <c r="Z245" i="9"/>
  <c r="Z246" i="9"/>
  <c r="AH251" i="9"/>
  <c r="AH253" i="9"/>
  <c r="Z256" i="9"/>
  <c r="Z258" i="9"/>
  <c r="P262" i="13"/>
  <c r="Q262" i="13" s="1"/>
  <c r="AH261" i="9"/>
  <c r="Z263" i="9"/>
  <c r="P268" i="13"/>
  <c r="Q268" i="13" s="1"/>
  <c r="Z267" i="9"/>
  <c r="AH269" i="9"/>
  <c r="Z271" i="9"/>
  <c r="Z275" i="9"/>
  <c r="P278" i="13"/>
  <c r="Q278" i="13" s="1"/>
  <c r="Z278" i="9"/>
  <c r="Z281" i="9"/>
  <c r="P285" i="13"/>
  <c r="Q285" i="13" s="1"/>
  <c r="Z284" i="9"/>
  <c r="AV284" i="9" s="1"/>
  <c r="P288" i="13"/>
  <c r="Q288" i="13" s="1"/>
  <c r="P291" i="13"/>
  <c r="Q291" i="13" s="1"/>
  <c r="Z291" i="9"/>
  <c r="P294" i="13"/>
  <c r="Q294" i="13" s="1"/>
  <c r="Z294" i="9"/>
  <c r="Z297" i="9"/>
  <c r="AX297" i="9" s="1"/>
  <c r="P301" i="13"/>
  <c r="Q301" i="13" s="1"/>
  <c r="Z300" i="9"/>
  <c r="P304" i="13"/>
  <c r="Q304" i="13" s="1"/>
  <c r="P311" i="13"/>
  <c r="Q311" i="13" s="1"/>
  <c r="AV309" i="9"/>
  <c r="AX309" i="9"/>
  <c r="P312" i="13"/>
  <c r="Q312" i="13" s="1"/>
  <c r="Z311" i="9"/>
  <c r="Z312" i="9"/>
  <c r="P315" i="13"/>
  <c r="Q315" i="13" s="1"/>
  <c r="Z314" i="9"/>
  <c r="Z315" i="9"/>
  <c r="P318" i="13"/>
  <c r="Q318" i="13" s="1"/>
  <c r="Z317" i="9"/>
  <c r="AV317" i="9" s="1"/>
  <c r="Z318" i="9"/>
  <c r="P321" i="13"/>
  <c r="Q321" i="13" s="1"/>
  <c r="P322" i="13"/>
  <c r="Q322" i="13" s="1"/>
  <c r="AV320" i="9"/>
  <c r="AX320" i="9"/>
  <c r="Z321" i="9"/>
  <c r="Z322" i="9"/>
  <c r="Z323" i="9"/>
  <c r="AX323" i="9" s="1"/>
  <c r="AF324" i="9"/>
  <c r="AJ324" i="9"/>
  <c r="P343" i="13"/>
  <c r="Q343" i="13" s="1"/>
  <c r="P344" i="13"/>
  <c r="Q344" i="13" s="1"/>
  <c r="AV342" i="9"/>
  <c r="P345" i="13"/>
  <c r="Q345" i="13" s="1"/>
  <c r="Z346" i="9"/>
  <c r="Z348" i="9"/>
  <c r="Z353" i="9"/>
  <c r="AJ356" i="9"/>
  <c r="Z357" i="9"/>
  <c r="Z358" i="9"/>
  <c r="P368" i="13"/>
  <c r="Q368" i="13" s="1"/>
  <c r="P370" i="13"/>
  <c r="Q370" i="13" s="1"/>
  <c r="Z370" i="9"/>
  <c r="Z372" i="9"/>
  <c r="P375" i="13"/>
  <c r="Q375" i="13" s="1"/>
  <c r="AH375" i="9"/>
  <c r="AH379" i="9"/>
  <c r="Z381" i="9"/>
  <c r="P384" i="13"/>
  <c r="Q384" i="13" s="1"/>
  <c r="P386" i="13"/>
  <c r="Q386" i="13" s="1"/>
  <c r="Z386" i="9"/>
  <c r="Z388" i="9"/>
  <c r="P391" i="13"/>
  <c r="Q391" i="13" s="1"/>
  <c r="AH391" i="9"/>
  <c r="AH395" i="9"/>
  <c r="Z397" i="9"/>
  <c r="P400" i="13"/>
  <c r="Q400" i="13" s="1"/>
  <c r="P402" i="13"/>
  <c r="Q402" i="13" s="1"/>
  <c r="AV400" i="9"/>
  <c r="Z402" i="9"/>
  <c r="Z404" i="9"/>
  <c r="P407" i="13"/>
  <c r="Q407" i="13" s="1"/>
  <c r="AH407" i="9"/>
  <c r="AH411" i="9"/>
  <c r="Z413" i="9"/>
  <c r="AX413" i="9" s="1"/>
  <c r="P416" i="13"/>
  <c r="Q416" i="13" s="1"/>
  <c r="P418" i="13"/>
  <c r="Q418" i="13" s="1"/>
  <c r="AF419" i="9"/>
  <c r="AJ419" i="9"/>
  <c r="Z422" i="9"/>
  <c r="P425" i="13"/>
  <c r="Q425" i="13" s="1"/>
  <c r="AH424" i="9"/>
  <c r="P429" i="13"/>
  <c r="Q429" i="13" s="1"/>
  <c r="P430" i="13"/>
  <c r="Q430" i="13" s="1"/>
  <c r="AX429" i="9"/>
  <c r="AF430" i="9"/>
  <c r="AJ430" i="9"/>
  <c r="Z433" i="9"/>
  <c r="AJ436" i="9"/>
  <c r="Z439" i="9"/>
  <c r="AH439" i="9"/>
  <c r="AH441" i="9"/>
  <c r="AH444" i="9"/>
  <c r="AH447" i="9"/>
  <c r="AH451" i="9"/>
  <c r="AH455" i="9"/>
  <c r="AJ457" i="9"/>
  <c r="AJ459" i="9"/>
  <c r="AJ460" i="9"/>
  <c r="AH462" i="9"/>
  <c r="AJ465" i="9"/>
  <c r="AJ467" i="9"/>
  <c r="AH470" i="9"/>
  <c r="AJ472" i="9"/>
  <c r="AJ474" i="9"/>
  <c r="AH481" i="9"/>
  <c r="AH488" i="9"/>
  <c r="AH491" i="9"/>
  <c r="AH503" i="9"/>
  <c r="Z510" i="9"/>
  <c r="AJ511" i="9"/>
  <c r="Z513" i="9"/>
  <c r="AV513" i="9" s="1"/>
  <c r="Z515" i="9"/>
  <c r="AH515" i="9"/>
  <c r="AJ521" i="9"/>
  <c r="AJ526" i="9"/>
  <c r="AH529" i="9"/>
  <c r="AJ530" i="9"/>
  <c r="AH531" i="9"/>
  <c r="AJ532" i="9"/>
  <c r="AH534" i="9"/>
  <c r="AJ538" i="9"/>
  <c r="Z544" i="9"/>
  <c r="Z546" i="9"/>
  <c r="Z551" i="9"/>
  <c r="AJ562" i="9"/>
  <c r="Z566" i="9"/>
  <c r="AH566" i="9"/>
  <c r="Z567" i="9"/>
  <c r="AH567" i="9"/>
  <c r="Z570" i="9"/>
  <c r="AH570" i="9"/>
  <c r="BD572" i="9"/>
  <c r="AH572" i="9"/>
  <c r="Z574" i="9"/>
  <c r="Z583" i="9"/>
  <c r="AH583" i="9"/>
  <c r="P587" i="13"/>
  <c r="Q587" i="13" s="1"/>
  <c r="Z586" i="9"/>
  <c r="AH586" i="9"/>
  <c r="BD587" i="9"/>
  <c r="BD591" i="9"/>
  <c r="AH597" i="9"/>
  <c r="Z599" i="9"/>
  <c r="BD600" i="9"/>
  <c r="AF603" i="9"/>
  <c r="AH604" i="9"/>
  <c r="BD607" i="9"/>
  <c r="AH607" i="9"/>
  <c r="P612" i="13"/>
  <c r="Q612" i="13" s="1"/>
  <c r="Z614" i="9"/>
  <c r="AV615" i="9"/>
  <c r="K624" i="9"/>
  <c r="P630" i="13"/>
  <c r="Q630" i="13" s="1"/>
  <c r="Z631" i="9"/>
  <c r="J13" i="13"/>
  <c r="J22" i="13"/>
  <c r="J24" i="13"/>
  <c r="J36" i="13"/>
  <c r="J38" i="13"/>
  <c r="J39" i="13"/>
  <c r="J43" i="13"/>
  <c r="J54" i="13"/>
  <c r="J55" i="13"/>
  <c r="J58" i="13"/>
  <c r="J60" i="13"/>
  <c r="J65" i="13"/>
  <c r="J71" i="13"/>
  <c r="J79" i="13"/>
  <c r="J81" i="13"/>
  <c r="J100" i="13"/>
  <c r="J107" i="13"/>
  <c r="J109" i="13"/>
  <c r="J167" i="13"/>
  <c r="J173" i="13"/>
  <c r="J175" i="13"/>
  <c r="J178" i="13"/>
  <c r="J184" i="13"/>
  <c r="J185" i="13"/>
  <c r="J190" i="13"/>
  <c r="J191" i="13"/>
  <c r="J196" i="13"/>
  <c r="J201" i="13"/>
  <c r="J205" i="13"/>
  <c r="J211" i="13"/>
  <c r="J213" i="13"/>
  <c r="J223" i="13"/>
  <c r="J227" i="13"/>
  <c r="J237" i="13"/>
  <c r="J238" i="13"/>
  <c r="J243" i="13"/>
  <c r="F244" i="13"/>
  <c r="J245" i="13"/>
  <c r="J251" i="13"/>
  <c r="J258" i="13"/>
  <c r="J259" i="13"/>
  <c r="J264" i="13"/>
  <c r="J267" i="13"/>
  <c r="J269" i="13"/>
  <c r="J270" i="13"/>
  <c r="J276" i="13"/>
  <c r="J278" i="13"/>
  <c r="J283" i="13"/>
  <c r="J289" i="13"/>
  <c r="J292" i="13"/>
  <c r="J294" i="13"/>
  <c r="J299" i="13"/>
  <c r="J313" i="13"/>
  <c r="J324" i="13"/>
  <c r="J337" i="13"/>
  <c r="J342" i="13"/>
  <c r="J347" i="13"/>
  <c r="J355" i="13"/>
  <c r="J358" i="13"/>
  <c r="J368" i="13"/>
  <c r="J375" i="13"/>
  <c r="J382" i="13"/>
  <c r="J384" i="13"/>
  <c r="J391" i="13"/>
  <c r="J398" i="13"/>
  <c r="J400" i="13"/>
  <c r="J401" i="13"/>
  <c r="J404" i="13"/>
  <c r="J405" i="13"/>
  <c r="J410" i="13"/>
  <c r="J412" i="13"/>
  <c r="J417" i="13"/>
  <c r="J419" i="13"/>
  <c r="J430" i="13"/>
  <c r="J432" i="13"/>
  <c r="J437" i="13"/>
  <c r="J450" i="13"/>
  <c r="J451" i="13"/>
  <c r="J452" i="13"/>
  <c r="J453" i="13"/>
  <c r="J454" i="13"/>
  <c r="J455" i="13"/>
  <c r="J460" i="13"/>
  <c r="J469" i="13"/>
  <c r="J471" i="13"/>
  <c r="J476" i="13"/>
  <c r="J500" i="13"/>
  <c r="J508" i="13"/>
  <c r="J512" i="13"/>
  <c r="J513" i="13"/>
  <c r="J521" i="13"/>
  <c r="J526" i="13"/>
  <c r="J538" i="13"/>
  <c r="J549" i="13"/>
  <c r="J559" i="13"/>
  <c r="J564" i="13"/>
  <c r="J570" i="13"/>
  <c r="J574" i="13"/>
  <c r="J580" i="13"/>
  <c r="J585" i="13"/>
  <c r="J591" i="13"/>
  <c r="J596" i="13"/>
  <c r="J605" i="13"/>
  <c r="J629" i="13"/>
  <c r="J633" i="13"/>
  <c r="AJ17" i="9"/>
  <c r="AH18" i="9"/>
  <c r="AJ21" i="9"/>
  <c r="AH22" i="9"/>
  <c r="AJ25" i="9"/>
  <c r="AH26" i="9"/>
  <c r="AJ30" i="9"/>
  <c r="Z31" i="9"/>
  <c r="AJ32" i="9"/>
  <c r="AV38" i="9"/>
  <c r="AJ38" i="9"/>
  <c r="Z39" i="9"/>
  <c r="AV39" i="9" s="1"/>
  <c r="AJ40" i="9"/>
  <c r="AJ46" i="9"/>
  <c r="Z47" i="9"/>
  <c r="AJ48" i="9"/>
  <c r="AJ49" i="9"/>
  <c r="AH53" i="9"/>
  <c r="AH61" i="9"/>
  <c r="AH65" i="9"/>
  <c r="Z72" i="9"/>
  <c r="Z74" i="9"/>
  <c r="AJ81" i="9"/>
  <c r="AH85" i="9"/>
  <c r="Z87" i="9"/>
  <c r="Z92" i="9"/>
  <c r="Z94" i="9"/>
  <c r="Z96" i="9"/>
  <c r="Z98" i="9"/>
  <c r="AH101" i="9"/>
  <c r="AH105" i="9"/>
  <c r="Z111" i="9"/>
  <c r="Z116" i="9"/>
  <c r="AV120" i="9"/>
  <c r="Z122" i="9"/>
  <c r="Z124" i="9"/>
  <c r="Z127" i="9"/>
  <c r="AV128" i="9"/>
  <c r="Z130" i="9"/>
  <c r="Z132" i="9"/>
  <c r="Z135" i="9"/>
  <c r="AV136" i="9"/>
  <c r="Z138" i="9"/>
  <c r="AV138" i="9" s="1"/>
  <c r="Z140" i="9"/>
  <c r="AV140" i="9" s="1"/>
  <c r="Z143" i="9"/>
  <c r="Z146" i="9"/>
  <c r="Z148" i="9"/>
  <c r="Z151" i="9"/>
  <c r="AX151" i="9" s="1"/>
  <c r="Z154" i="9"/>
  <c r="Z156" i="9"/>
  <c r="Z159" i="9"/>
  <c r="AV159" i="9" s="1"/>
  <c r="Z165" i="9"/>
  <c r="AX169" i="9"/>
  <c r="O171" i="9"/>
  <c r="Q171" i="9" s="1"/>
  <c r="Z185" i="9"/>
  <c r="AH185" i="9"/>
  <c r="BD185" i="9"/>
  <c r="BD187" i="9"/>
  <c r="AH187" i="9"/>
  <c r="AH188" i="9"/>
  <c r="BD193" i="9"/>
  <c r="AH193" i="9"/>
  <c r="P197" i="13"/>
  <c r="Q197" i="13" s="1"/>
  <c r="AH196" i="9"/>
  <c r="P199" i="13"/>
  <c r="Q199" i="13" s="1"/>
  <c r="BD198" i="9"/>
  <c r="AH198" i="9"/>
  <c r="AH200" i="9"/>
  <c r="P203" i="13"/>
  <c r="Q203" i="13" s="1"/>
  <c r="BD203" i="9"/>
  <c r="AH203" i="9"/>
  <c r="BD205" i="9"/>
  <c r="AH205" i="9"/>
  <c r="BD209" i="9"/>
  <c r="AH209" i="9"/>
  <c r="BD214" i="9"/>
  <c r="AH214" i="9"/>
  <c r="P219" i="13"/>
  <c r="Q219" i="13" s="1"/>
  <c r="BD219" i="9"/>
  <c r="AH219" i="9"/>
  <c r="AH220" i="9"/>
  <c r="Z226" i="9"/>
  <c r="AX226" i="9" s="1"/>
  <c r="AH228" i="9"/>
  <c r="AH230" i="9"/>
  <c r="AJ232" i="9"/>
  <c r="Z238" i="9"/>
  <c r="Z243" i="9"/>
  <c r="AH248" i="9"/>
  <c r="Z255" i="9"/>
  <c r="AF257" i="9"/>
  <c r="AJ257" i="9"/>
  <c r="P261" i="13"/>
  <c r="Q261" i="13" s="1"/>
  <c r="Z262" i="9"/>
  <c r="P266" i="13"/>
  <c r="Q266" i="13" s="1"/>
  <c r="AH265" i="9"/>
  <c r="AF268" i="9"/>
  <c r="AJ268" i="9"/>
  <c r="Z270" i="9"/>
  <c r="P274" i="13"/>
  <c r="Q274" i="13" s="1"/>
  <c r="Z274" i="9"/>
  <c r="Z277" i="9"/>
  <c r="P281" i="13"/>
  <c r="Q281" i="13" s="1"/>
  <c r="Z280" i="9"/>
  <c r="P284" i="13"/>
  <c r="Q284" i="13" s="1"/>
  <c r="P287" i="13"/>
  <c r="Q287" i="13" s="1"/>
  <c r="Z287" i="9"/>
  <c r="P290" i="13"/>
  <c r="Q290" i="13" s="1"/>
  <c r="Z290" i="9"/>
  <c r="Z293" i="9"/>
  <c r="P297" i="13"/>
  <c r="Q297" i="13" s="1"/>
  <c r="Z296" i="9"/>
  <c r="P300" i="13"/>
  <c r="Q300" i="13" s="1"/>
  <c r="P303" i="13"/>
  <c r="Q303" i="13" s="1"/>
  <c r="Z303" i="9"/>
  <c r="Z304" i="9"/>
  <c r="P307" i="13"/>
  <c r="Q307" i="13" s="1"/>
  <c r="P308" i="13"/>
  <c r="Q308" i="13" s="1"/>
  <c r="P309" i="13"/>
  <c r="Q309" i="13" s="1"/>
  <c r="AH308" i="9"/>
  <c r="P327" i="13"/>
  <c r="Q327" i="13" s="1"/>
  <c r="P328" i="13"/>
  <c r="Q328" i="13" s="1"/>
  <c r="P329" i="13"/>
  <c r="Q329" i="13" s="1"/>
  <c r="P330" i="13"/>
  <c r="Q330" i="13" s="1"/>
  <c r="Z329" i="9"/>
  <c r="P332" i="13"/>
  <c r="Q332" i="13" s="1"/>
  <c r="P333" i="13"/>
  <c r="Q333" i="13" s="1"/>
  <c r="Z332" i="9"/>
  <c r="P335" i="13"/>
  <c r="Q335" i="13" s="1"/>
  <c r="P336" i="13"/>
  <c r="Q336" i="13" s="1"/>
  <c r="Z335" i="9"/>
  <c r="Z336" i="9"/>
  <c r="P339" i="13"/>
  <c r="Q339" i="13" s="1"/>
  <c r="P340" i="13"/>
  <c r="Q340" i="13" s="1"/>
  <c r="P341" i="13"/>
  <c r="Q341" i="13" s="1"/>
  <c r="AH340" i="9"/>
  <c r="Z347" i="9"/>
  <c r="Z351" i="9"/>
  <c r="Z352" i="9"/>
  <c r="AV355" i="9"/>
  <c r="Z361" i="9"/>
  <c r="Z364" i="9"/>
  <c r="P367" i="13"/>
  <c r="Q367" i="13" s="1"/>
  <c r="AH367" i="9"/>
  <c r="Z369" i="9"/>
  <c r="AF371" i="9"/>
  <c r="AJ371" i="9"/>
  <c r="Z374" i="9"/>
  <c r="Z376" i="9"/>
  <c r="P379" i="13"/>
  <c r="Q379" i="13" s="1"/>
  <c r="Z378" i="9"/>
  <c r="Z380" i="9"/>
  <c r="AH383" i="9"/>
  <c r="Z385" i="9"/>
  <c r="AF387" i="9"/>
  <c r="AJ387" i="9"/>
  <c r="Z390" i="9"/>
  <c r="Z392" i="9"/>
  <c r="Z394" i="9"/>
  <c r="Z396" i="9"/>
  <c r="AH399" i="9"/>
  <c r="Z401" i="9"/>
  <c r="AF403" i="9"/>
  <c r="AJ403" i="9"/>
  <c r="Z406" i="9"/>
  <c r="Z408" i="9"/>
  <c r="P411" i="13"/>
  <c r="Q411" i="13" s="1"/>
  <c r="Z410" i="9"/>
  <c r="Z412" i="9"/>
  <c r="AH415" i="9"/>
  <c r="Z417" i="9"/>
  <c r="P420" i="13"/>
  <c r="Q420" i="13" s="1"/>
  <c r="P422" i="13"/>
  <c r="Q422" i="13" s="1"/>
  <c r="AF421" i="9"/>
  <c r="AJ421" i="9"/>
  <c r="Z425" i="9"/>
  <c r="AH426" i="9"/>
  <c r="P433" i="13"/>
  <c r="Q433" i="13" s="1"/>
  <c r="P434" i="13"/>
  <c r="Q434" i="13" s="1"/>
  <c r="Z434" i="9"/>
  <c r="AH434" i="9"/>
  <c r="Z435" i="9"/>
  <c r="AH435" i="9"/>
  <c r="AF437" i="9"/>
  <c r="AH440" i="9"/>
  <c r="AH445" i="9"/>
  <c r="AH446" i="9"/>
  <c r="AH448" i="9"/>
  <c r="AH450" i="9"/>
  <c r="AJ454" i="9"/>
  <c r="AH456" i="9"/>
  <c r="AH458" i="9"/>
  <c r="AH461" i="9"/>
  <c r="AH463" i="9"/>
  <c r="AJ464" i="9"/>
  <c r="AH466" i="9"/>
  <c r="AH469" i="9"/>
  <c r="AH471" i="9"/>
  <c r="AJ473" i="9"/>
  <c r="AH478" i="9"/>
  <c r="AH480" i="9"/>
  <c r="AH494" i="9"/>
  <c r="AH496" i="9"/>
  <c r="AH498" i="9"/>
  <c r="O508" i="9"/>
  <c r="Z512" i="9"/>
  <c r="Z514" i="9"/>
  <c r="AH514" i="9"/>
  <c r="AJ518" i="9"/>
  <c r="AJ520" i="9"/>
  <c r="AH522" i="9"/>
  <c r="AJ523" i="9"/>
  <c r="AH524" i="9"/>
  <c r="AJ525" i="9"/>
  <c r="AJ527" i="9"/>
  <c r="AH528" i="9"/>
  <c r="AH533" i="9"/>
  <c r="AJ535" i="9"/>
  <c r="AJ537" i="9"/>
  <c r="Z547" i="9"/>
  <c r="Z553" i="9"/>
  <c r="BD564" i="9"/>
  <c r="AH564" i="9"/>
  <c r="AJ565" i="9"/>
  <c r="AH568" i="9"/>
  <c r="AJ569" i="9"/>
  <c r="AJ576" i="9"/>
  <c r="Z582" i="9"/>
  <c r="BD583" i="9"/>
  <c r="BD586" i="9"/>
  <c r="AH588" i="9"/>
  <c r="Z589" i="9"/>
  <c r="AH589" i="9"/>
  <c r="Z590" i="9"/>
  <c r="AH590" i="9"/>
  <c r="BD590" i="9"/>
  <c r="AF592" i="9"/>
  <c r="Z593" i="9"/>
  <c r="AH593" i="9"/>
  <c r="Z594" i="9"/>
  <c r="AX594" i="9" s="1"/>
  <c r="AH594" i="9"/>
  <c r="P597" i="13"/>
  <c r="Q597" i="13" s="1"/>
  <c r="AH598" i="9"/>
  <c r="AV600" i="9"/>
  <c r="AJ600" i="9"/>
  <c r="AJ601" i="9"/>
  <c r="AH602" i="9"/>
  <c r="AF606" i="9"/>
  <c r="Z608" i="9"/>
  <c r="AJ612" i="9"/>
  <c r="Z613" i="9"/>
  <c r="L614" i="9"/>
  <c r="AA614" i="9"/>
  <c r="Z616" i="9"/>
  <c r="AF617" i="9"/>
  <c r="AJ617" i="9"/>
  <c r="Z618" i="9"/>
  <c r="BD618" i="9"/>
  <c r="Z619" i="9"/>
  <c r="AV619" i="9" s="1"/>
  <c r="AF620" i="9"/>
  <c r="AJ620" i="9"/>
  <c r="P624" i="13"/>
  <c r="Q624" i="13" s="1"/>
  <c r="AF625" i="9"/>
  <c r="AF626" i="9"/>
  <c r="AH629" i="9"/>
  <c r="P632" i="13"/>
  <c r="Q632" i="13" s="1"/>
  <c r="AJ631" i="9"/>
  <c r="AK530" i="9"/>
  <c r="AI116" i="9"/>
  <c r="AK184" i="9"/>
  <c r="AI194" i="9"/>
  <c r="AI544" i="9"/>
  <c r="AE87" i="9"/>
  <c r="AI203" i="9"/>
  <c r="AA598" i="9"/>
  <c r="AA608" i="9"/>
  <c r="AI122" i="9"/>
  <c r="AI94" i="9"/>
  <c r="AI165" i="9"/>
  <c r="AG359" i="9"/>
  <c r="AK537" i="9"/>
  <c r="AE148" i="9"/>
  <c r="AI631" i="9"/>
  <c r="AK53" i="9"/>
  <c r="P629" i="9"/>
  <c r="AI581" i="9"/>
  <c r="AI99" i="9"/>
  <c r="AE543" i="9"/>
  <c r="AI550" i="9"/>
  <c r="AI86" i="9"/>
  <c r="AI164" i="9"/>
  <c r="AG221" i="9"/>
  <c r="AG439" i="9"/>
  <c r="AI148" i="9"/>
  <c r="AE94" i="9"/>
  <c r="AI435" i="9"/>
  <c r="AI547" i="9"/>
  <c r="AI177" i="9"/>
  <c r="AI182" i="9"/>
  <c r="AK358" i="9"/>
  <c r="AG462" i="9"/>
  <c r="AI465" i="9"/>
  <c r="AI467" i="9"/>
  <c r="AI486" i="9"/>
  <c r="AE253" i="9"/>
  <c r="AI253" i="9"/>
  <c r="AE261" i="9"/>
  <c r="AI261" i="9"/>
  <c r="AE269" i="9"/>
  <c r="AI269" i="9"/>
  <c r="AG324" i="9"/>
  <c r="AK324" i="9"/>
  <c r="AE623" i="9"/>
  <c r="AI232" i="9"/>
  <c r="AE516" i="9"/>
  <c r="AI516" i="9"/>
  <c r="AK612" i="9"/>
  <c r="P615" i="9"/>
  <c r="AA356" i="9"/>
  <c r="P359" i="9"/>
  <c r="L579" i="9"/>
  <c r="L602" i="9"/>
  <c r="AA603" i="9"/>
  <c r="L610" i="9"/>
  <c r="AA610" i="9"/>
  <c r="AA612" i="9"/>
  <c r="AK224" i="9"/>
  <c r="AE506" i="9"/>
  <c r="AI506" i="9"/>
  <c r="P182" i="9"/>
  <c r="AA184" i="9"/>
  <c r="L224" i="9"/>
  <c r="P227" i="9"/>
  <c r="AA242" i="9"/>
  <c r="P344" i="9"/>
  <c r="AK253" i="9"/>
  <c r="AG261" i="9"/>
  <c r="AK261" i="9"/>
  <c r="AG269" i="9"/>
  <c r="AK269" i="9"/>
  <c r="AE324" i="9"/>
  <c r="AI324" i="9"/>
  <c r="AA60" i="9"/>
  <c r="AA240" i="9"/>
  <c r="AE104" i="9"/>
  <c r="AK240" i="9"/>
  <c r="P238" i="9"/>
  <c r="AI248" i="9"/>
  <c r="L434" i="9"/>
  <c r="AG65" i="9"/>
  <c r="AA72" i="9"/>
  <c r="AG73" i="9"/>
  <c r="AK73" i="9"/>
  <c r="AA74" i="9"/>
  <c r="AA77" i="9"/>
  <c r="AA87" i="9"/>
  <c r="AA89" i="9"/>
  <c r="AA92" i="9"/>
  <c r="AG93" i="9"/>
  <c r="AK93" i="9"/>
  <c r="AA94" i="9"/>
  <c r="AA96" i="9"/>
  <c r="AG97" i="9"/>
  <c r="AK97" i="9"/>
  <c r="AA98" i="9"/>
  <c r="AA109" i="9"/>
  <c r="AA111" i="9"/>
  <c r="AA113" i="9"/>
  <c r="AA116" i="9"/>
  <c r="AA122" i="9"/>
  <c r="AA124" i="9"/>
  <c r="AA127" i="9"/>
  <c r="AA130" i="9"/>
  <c r="AA132" i="9"/>
  <c r="AA135" i="9"/>
  <c r="AG248" i="9"/>
  <c r="AK248" i="9"/>
  <c r="AA353" i="9"/>
  <c r="AI85" i="9"/>
  <c r="AE240" i="9"/>
  <c r="P244" i="9"/>
  <c r="AI244" i="9"/>
  <c r="AG344" i="9"/>
  <c r="AK344" i="9"/>
  <c r="AA346" i="9"/>
  <c r="P370" i="9"/>
  <c r="AA437" i="9"/>
  <c r="AG442" i="9"/>
  <c r="AK442" i="9"/>
  <c r="P443" i="9"/>
  <c r="AA443" i="9"/>
  <c r="P452" i="9"/>
  <c r="AI452" i="9"/>
  <c r="AG453" i="9"/>
  <c r="AK453" i="9"/>
  <c r="P454" i="9"/>
  <c r="AA454" i="9"/>
  <c r="P460" i="9"/>
  <c r="AI460" i="9"/>
  <c r="AA464" i="9"/>
  <c r="P468" i="9"/>
  <c r="AA468" i="9"/>
  <c r="P473" i="9"/>
  <c r="AA473" i="9"/>
  <c r="P475" i="9"/>
  <c r="AA475" i="9"/>
  <c r="AA476" i="9"/>
  <c r="AG489" i="9"/>
  <c r="AK489" i="9"/>
  <c r="AG492" i="9"/>
  <c r="AK492" i="9"/>
  <c r="AI493" i="9"/>
  <c r="AI500" i="9"/>
  <c r="AG501" i="9"/>
  <c r="AK501" i="9"/>
  <c r="AG517" i="9"/>
  <c r="AK517" i="9"/>
  <c r="AG519" i="9"/>
  <c r="AK519" i="9"/>
  <c r="AI532" i="9"/>
  <c r="AG536" i="9"/>
  <c r="AK536" i="9"/>
  <c r="AE541" i="9"/>
  <c r="AI541" i="9"/>
  <c r="AG545" i="9"/>
  <c r="AK545" i="9"/>
  <c r="L560" i="9"/>
  <c r="AE85" i="9"/>
  <c r="AG21" i="9"/>
  <c r="AK21" i="9"/>
  <c r="AG25" i="9"/>
  <c r="AK25" i="9"/>
  <c r="AE29" i="9"/>
  <c r="AI29" i="9"/>
  <c r="AE37" i="9"/>
  <c r="AI37" i="9"/>
  <c r="AE45" i="9"/>
  <c r="AI45" i="9"/>
  <c r="AK49" i="9"/>
  <c r="P181" i="9"/>
  <c r="AA181" i="9"/>
  <c r="AA188" i="9"/>
  <c r="P189" i="9"/>
  <c r="P203" i="9"/>
  <c r="AA203" i="9"/>
  <c r="P209" i="9"/>
  <c r="AA209" i="9"/>
  <c r="P214" i="9"/>
  <c r="AA214" i="9"/>
  <c r="P216" i="9"/>
  <c r="P225" i="9"/>
  <c r="AA228" i="9"/>
  <c r="AG236" i="9"/>
  <c r="P237" i="9"/>
  <c r="AA237" i="9"/>
  <c r="AK244" i="9"/>
  <c r="AA247" i="9"/>
  <c r="P324" i="9"/>
  <c r="P345" i="9"/>
  <c r="P361" i="9"/>
  <c r="P364" i="9"/>
  <c r="P367" i="9"/>
  <c r="P369" i="9"/>
  <c r="P376" i="9"/>
  <c r="P383" i="9"/>
  <c r="P392" i="9"/>
  <c r="P396" i="9"/>
  <c r="P399" i="9"/>
  <c r="P401" i="9"/>
  <c r="P406" i="9"/>
  <c r="P412" i="9"/>
  <c r="AG568" i="9"/>
  <c r="AK568" i="9"/>
  <c r="AE568" i="9"/>
  <c r="L568" i="9"/>
  <c r="AI568" i="9"/>
  <c r="AE577" i="9"/>
  <c r="AI577" i="9"/>
  <c r="AI588" i="9"/>
  <c r="AG596" i="9"/>
  <c r="AK596" i="9"/>
  <c r="AG609" i="9"/>
  <c r="AK617" i="9"/>
  <c r="AK620" i="9"/>
  <c r="AI621" i="9"/>
  <c r="AA52" i="9"/>
  <c r="L66" i="9"/>
  <c r="AA226" i="9"/>
  <c r="AE561" i="9"/>
  <c r="AI561" i="9"/>
  <c r="P12" i="9"/>
  <c r="AG14" i="9"/>
  <c r="AK14" i="9"/>
  <c r="P15" i="9"/>
  <c r="P16" i="9"/>
  <c r="P17" i="9"/>
  <c r="AE18" i="9"/>
  <c r="AI18" i="9"/>
  <c r="P20" i="9"/>
  <c r="P21" i="9"/>
  <c r="AE22" i="9"/>
  <c r="AI22" i="9"/>
  <c r="P24" i="9"/>
  <c r="P25" i="9"/>
  <c r="AE26" i="9"/>
  <c r="AI26" i="9"/>
  <c r="AG33" i="9"/>
  <c r="AK33" i="9"/>
  <c r="P34" i="9"/>
  <c r="AG41" i="9"/>
  <c r="AK41" i="9"/>
  <c r="P42" i="9"/>
  <c r="AA51" i="9"/>
  <c r="L59" i="9"/>
  <c r="AG59" i="9"/>
  <c r="AK59" i="9"/>
  <c r="AI61" i="9"/>
  <c r="AI189" i="9"/>
  <c r="AG232" i="9"/>
  <c r="AK232" i="9"/>
  <c r="P245" i="9"/>
  <c r="AA245" i="9"/>
  <c r="P257" i="9"/>
  <c r="P259" i="9"/>
  <c r="P268" i="9"/>
  <c r="P272" i="9"/>
  <c r="P279" i="9"/>
  <c r="P282" i="9"/>
  <c r="P285" i="9"/>
  <c r="P295" i="9"/>
  <c r="P298" i="9"/>
  <c r="P301" i="9"/>
  <c r="P305" i="9"/>
  <c r="P306" i="9"/>
  <c r="P325" i="9"/>
  <c r="P326" i="9"/>
  <c r="P327" i="9"/>
  <c r="P328" i="9"/>
  <c r="P330" i="9"/>
  <c r="P331" i="9"/>
  <c r="P333" i="9"/>
  <c r="P334" i="9"/>
  <c r="P337" i="9"/>
  <c r="P338" i="9"/>
  <c r="P339" i="9"/>
  <c r="AA344" i="9"/>
  <c r="AI344" i="9"/>
  <c r="AA509" i="9"/>
  <c r="P512" i="9"/>
  <c r="P522" i="9"/>
  <c r="P524" i="9"/>
  <c r="AA524" i="9"/>
  <c r="AA528" i="9"/>
  <c r="P533" i="9"/>
  <c r="P536" i="9"/>
  <c r="AG557" i="9"/>
  <c r="AK557" i="9"/>
  <c r="L562" i="9"/>
  <c r="AG571" i="9"/>
  <c r="AK571" i="9"/>
  <c r="AE592" i="9"/>
  <c r="AI592" i="9"/>
  <c r="P600" i="9"/>
  <c r="P601" i="9"/>
  <c r="AA601" i="9"/>
  <c r="AA605" i="9"/>
  <c r="L615" i="9"/>
  <c r="AA615" i="9"/>
  <c r="AA617" i="9"/>
  <c r="L53" i="9"/>
  <c r="AK61" i="9"/>
  <c r="AG85" i="9"/>
  <c r="AK85" i="9"/>
  <c r="AG101" i="9"/>
  <c r="AK101" i="9"/>
  <c r="P173" i="9"/>
  <c r="AG224" i="9"/>
  <c r="P243" i="9"/>
  <c r="AE251" i="9"/>
  <c r="P253" i="9"/>
  <c r="P261" i="9"/>
  <c r="P263" i="9"/>
  <c r="P269" i="9"/>
  <c r="P271" i="9"/>
  <c r="P278" i="9"/>
  <c r="P284" i="9"/>
  <c r="P297" i="9"/>
  <c r="P300" i="9"/>
  <c r="P312" i="9"/>
  <c r="P314" i="9"/>
  <c r="P315" i="9"/>
  <c r="P317" i="9"/>
  <c r="P318" i="9"/>
  <c r="P347" i="9"/>
  <c r="AA347" i="9"/>
  <c r="AI356" i="9"/>
  <c r="AE375" i="9"/>
  <c r="AI375" i="9"/>
  <c r="AE379" i="9"/>
  <c r="AI379" i="9"/>
  <c r="AE391" i="9"/>
  <c r="AI391" i="9"/>
  <c r="AE395" i="9"/>
  <c r="AI395" i="9"/>
  <c r="AE407" i="9"/>
  <c r="AI407" i="9"/>
  <c r="AE411" i="9"/>
  <c r="AI411" i="9"/>
  <c r="AG419" i="9"/>
  <c r="AK419" i="9"/>
  <c r="AE424" i="9"/>
  <c r="AI424" i="9"/>
  <c r="AG430" i="9"/>
  <c r="AK430" i="9"/>
  <c r="AA436" i="9"/>
  <c r="L507" i="9"/>
  <c r="AK561" i="9"/>
  <c r="AG577" i="9"/>
  <c r="AK577" i="9"/>
  <c r="AI596" i="9"/>
  <c r="AG598" i="9"/>
  <c r="AK598" i="9"/>
  <c r="AA599" i="9"/>
  <c r="AE609" i="9"/>
  <c r="AI609" i="9"/>
  <c r="P482" i="9"/>
  <c r="AA482" i="9"/>
  <c r="P484" i="9"/>
  <c r="AA484" i="9"/>
  <c r="AA485" i="9"/>
  <c r="P487" i="9"/>
  <c r="AA487" i="9"/>
  <c r="P490" i="9"/>
  <c r="AA490" i="9"/>
  <c r="P493" i="9"/>
  <c r="P500" i="9"/>
  <c r="P502" i="9"/>
  <c r="AA502" i="9"/>
  <c r="P504" i="9"/>
  <c r="AA504" i="9"/>
  <c r="AA505" i="9"/>
  <c r="AA507" i="9"/>
  <c r="AE557" i="9"/>
  <c r="L557" i="9"/>
  <c r="AI557" i="9"/>
  <c r="L594" i="9"/>
  <c r="L608" i="9"/>
  <c r="AG49" i="9"/>
  <c r="AG50" i="9"/>
  <c r="AK50" i="9"/>
  <c r="AI52" i="9"/>
  <c r="AE57" i="9"/>
  <c r="AI57" i="9"/>
  <c r="AG62" i="9"/>
  <c r="AK62" i="9"/>
  <c r="AE65" i="9"/>
  <c r="AI65" i="9"/>
  <c r="AG105" i="9"/>
  <c r="AK105" i="9"/>
  <c r="AE171" i="9"/>
  <c r="AI171" i="9"/>
  <c r="AI196" i="9"/>
  <c r="AI200" i="9"/>
  <c r="AG212" i="9"/>
  <c r="AK212" i="9"/>
  <c r="AG225" i="9"/>
  <c r="AK225" i="9"/>
  <c r="AG227" i="9"/>
  <c r="AK227" i="9"/>
  <c r="AE228" i="9"/>
  <c r="AI228" i="9"/>
  <c r="P321" i="9"/>
  <c r="P322" i="9"/>
  <c r="AA345" i="9"/>
  <c r="AI345" i="9"/>
  <c r="AA351" i="9"/>
  <c r="P352" i="9"/>
  <c r="P353" i="9"/>
  <c r="P357" i="9"/>
  <c r="AA358" i="9"/>
  <c r="P360" i="9"/>
  <c r="AG367" i="9"/>
  <c r="AK367" i="9"/>
  <c r="AE371" i="9"/>
  <c r="AI371" i="9"/>
  <c r="P373" i="9"/>
  <c r="P382" i="9"/>
  <c r="AG383" i="9"/>
  <c r="AK383" i="9"/>
  <c r="P384" i="9"/>
  <c r="AE387" i="9"/>
  <c r="AI387" i="9"/>
  <c r="P389" i="9"/>
  <c r="P398" i="9"/>
  <c r="AG399" i="9"/>
  <c r="AK399" i="9"/>
  <c r="P400" i="9"/>
  <c r="AE403" i="9"/>
  <c r="AI403" i="9"/>
  <c r="P405" i="9"/>
  <c r="P414" i="9"/>
  <c r="AG415" i="9"/>
  <c r="AK415" i="9"/>
  <c r="P416" i="9"/>
  <c r="P419" i="9"/>
  <c r="AE421" i="9"/>
  <c r="AI421" i="9"/>
  <c r="P423" i="9"/>
  <c r="AG426" i="9"/>
  <c r="AK426" i="9"/>
  <c r="P427" i="9"/>
  <c r="P428" i="9"/>
  <c r="P429" i="9"/>
  <c r="P430" i="9"/>
  <c r="L432" i="9"/>
  <c r="AG432" i="9"/>
  <c r="AE434" i="9"/>
  <c r="AI434" i="9"/>
  <c r="AA439" i="9"/>
  <c r="AG440" i="9"/>
  <c r="AK440" i="9"/>
  <c r="AA441" i="9"/>
  <c r="AA442" i="9"/>
  <c r="P444" i="9"/>
  <c r="AA444" i="9"/>
  <c r="AG446" i="9"/>
  <c r="AK446" i="9"/>
  <c r="AG63" i="9"/>
  <c r="P11" i="9"/>
  <c r="AA136" i="9"/>
  <c r="AA139" i="9"/>
  <c r="AA142" i="9"/>
  <c r="AA144" i="9"/>
  <c r="AA147" i="9"/>
  <c r="AA150" i="9"/>
  <c r="AA152" i="9"/>
  <c r="AA155" i="9"/>
  <c r="AA158" i="9"/>
  <c r="AA161" i="9"/>
  <c r="AA169" i="9"/>
  <c r="P174" i="9"/>
  <c r="AA176" i="9"/>
  <c r="AG189" i="9"/>
  <c r="P190" i="9"/>
  <c r="P195" i="9"/>
  <c r="AA195" i="9"/>
  <c r="P197" i="9"/>
  <c r="AA197" i="9"/>
  <c r="P201" i="9"/>
  <c r="P206" i="9"/>
  <c r="AA208" i="9"/>
  <c r="AA212" i="9"/>
  <c r="P217" i="9"/>
  <c r="AA217" i="9"/>
  <c r="AA223" i="9"/>
  <c r="AI223" i="9"/>
  <c r="P226" i="9"/>
  <c r="AA230" i="9"/>
  <c r="AI230" i="9"/>
  <c r="P239" i="9"/>
  <c r="AA239" i="9"/>
  <c r="P250" i="9"/>
  <c r="AA250" i="9"/>
  <c r="AK251" i="9"/>
  <c r="P255" i="9"/>
  <c r="P265" i="9"/>
  <c r="P274" i="9"/>
  <c r="P290" i="9"/>
  <c r="P293" i="9"/>
  <c r="P308" i="9"/>
  <c r="P350" i="9"/>
  <c r="AA350" i="9"/>
  <c r="P363" i="9"/>
  <c r="P365" i="9"/>
  <c r="P371" i="9"/>
  <c r="P377" i="9"/>
  <c r="P393" i="9"/>
  <c r="P403" i="9"/>
  <c r="P409" i="9"/>
  <c r="P418" i="9"/>
  <c r="P420" i="9"/>
  <c r="P421" i="9"/>
  <c r="P431" i="9"/>
  <c r="P433" i="9"/>
  <c r="AA440" i="9"/>
  <c r="P442" i="9"/>
  <c r="AG590" i="9"/>
  <c r="AK590" i="9"/>
  <c r="AK63" i="9"/>
  <c r="AG13" i="9"/>
  <c r="AK13" i="9"/>
  <c r="P14" i="9"/>
  <c r="AE17" i="9"/>
  <c r="AI17" i="9"/>
  <c r="AE21" i="9"/>
  <c r="AI21" i="9"/>
  <c r="AE25" i="9"/>
  <c r="AI25" i="9"/>
  <c r="AG29" i="9"/>
  <c r="AK29" i="9"/>
  <c r="P30" i="9"/>
  <c r="P32" i="9"/>
  <c r="P33" i="9"/>
  <c r="AG37" i="9"/>
  <c r="AK37" i="9"/>
  <c r="P38" i="9"/>
  <c r="P40" i="9"/>
  <c r="AE40" i="9"/>
  <c r="P41" i="9"/>
  <c r="AG45" i="9"/>
  <c r="AK45" i="9"/>
  <c r="P46" i="9"/>
  <c r="P48" i="9"/>
  <c r="P49" i="9"/>
  <c r="AI49" i="9"/>
  <c r="P52" i="9"/>
  <c r="AA54" i="9"/>
  <c r="P55" i="9"/>
  <c r="AG55" i="9"/>
  <c r="AK55" i="9"/>
  <c r="L56" i="9"/>
  <c r="AG56" i="9"/>
  <c r="P57" i="9"/>
  <c r="AA61" i="9"/>
  <c r="P64" i="9"/>
  <c r="L65" i="9"/>
  <c r="L67" i="9"/>
  <c r="AA68" i="9"/>
  <c r="AG69" i="9"/>
  <c r="AK69" i="9"/>
  <c r="AE73" i="9"/>
  <c r="AI73" i="9"/>
  <c r="AA75" i="9"/>
  <c r="AA80" i="9"/>
  <c r="AA82" i="9"/>
  <c r="AA85" i="9"/>
  <c r="AE93" i="9"/>
  <c r="AI93" i="9"/>
  <c r="AE97" i="9"/>
  <c r="AI97" i="9"/>
  <c r="AA101" i="9"/>
  <c r="AA103" i="9"/>
  <c r="AA105" i="9"/>
  <c r="AA107" i="9"/>
  <c r="AB107" i="9" s="1"/>
  <c r="AA117" i="9"/>
  <c r="AA119" i="9"/>
  <c r="AA125" i="9"/>
  <c r="AA133" i="9"/>
  <c r="AB133" i="9" s="1"/>
  <c r="AA141" i="9"/>
  <c r="AA149" i="9"/>
  <c r="AA157" i="9"/>
  <c r="AB157" i="9" s="1"/>
  <c r="AA160" i="9"/>
  <c r="AA163" i="9"/>
  <c r="AA166" i="9"/>
  <c r="AA168" i="9"/>
  <c r="AB168" i="9" s="1"/>
  <c r="P177" i="9"/>
  <c r="AA177" i="9"/>
  <c r="AA189" i="9"/>
  <c r="P192" i="9"/>
  <c r="AI192" i="9"/>
  <c r="P194" i="9"/>
  <c r="AA194" i="9"/>
  <c r="P199" i="9"/>
  <c r="AA199" i="9"/>
  <c r="P204" i="9"/>
  <c r="AI204" i="9"/>
  <c r="P208" i="9"/>
  <c r="AI208" i="9"/>
  <c r="P210" i="9"/>
  <c r="AA210" i="9"/>
  <c r="P211" i="9"/>
  <c r="AA211" i="9"/>
  <c r="P212" i="9"/>
  <c r="AI212" i="9"/>
  <c r="AA216" i="9"/>
  <c r="P218" i="9"/>
  <c r="AA218" i="9"/>
  <c r="AG220" i="9"/>
  <c r="AK220" i="9"/>
  <c r="P221" i="9"/>
  <c r="AG223" i="9"/>
  <c r="AK223" i="9"/>
  <c r="AI225" i="9"/>
  <c r="AI227" i="9"/>
  <c r="AG228" i="9"/>
  <c r="AK228" i="9"/>
  <c r="AG230" i="9"/>
  <c r="AK230" i="9"/>
  <c r="P232" i="9"/>
  <c r="AE236" i="9"/>
  <c r="AI236" i="9"/>
  <c r="P242" i="9"/>
  <c r="AE245" i="9"/>
  <c r="AA249" i="9"/>
  <c r="AB249" i="9" s="1"/>
  <c r="AA251" i="9"/>
  <c r="P252" i="9"/>
  <c r="P254" i="9"/>
  <c r="P260" i="9"/>
  <c r="P266" i="9"/>
  <c r="P273" i="9"/>
  <c r="P276" i="9"/>
  <c r="P283" i="9"/>
  <c r="P289" i="9"/>
  <c r="P292" i="9"/>
  <c r="P302" i="9"/>
  <c r="P309" i="9"/>
  <c r="P310" i="9"/>
  <c r="P320" i="9"/>
  <c r="AG345" i="9"/>
  <c r="AE347" i="9"/>
  <c r="AE367" i="9"/>
  <c r="AI367" i="9"/>
  <c r="AG371" i="9"/>
  <c r="AG437" i="9"/>
  <c r="AK437" i="9"/>
  <c r="P596" i="9"/>
  <c r="AG585" i="9"/>
  <c r="AK585" i="9"/>
  <c r="AA616" i="9"/>
  <c r="AA618" i="9"/>
  <c r="AA621" i="9"/>
  <c r="AG623" i="9"/>
  <c r="AK623" i="9"/>
  <c r="AI507" i="9"/>
  <c r="AK583" i="9"/>
  <c r="P447" i="9"/>
  <c r="AA447" i="9"/>
  <c r="P451" i="9"/>
  <c r="AA451" i="9"/>
  <c r="AA453" i="9"/>
  <c r="P455" i="9"/>
  <c r="AA455" i="9"/>
  <c r="P462" i="9"/>
  <c r="AA462" i="9"/>
  <c r="P464" i="9"/>
  <c r="AI464" i="9"/>
  <c r="AG469" i="9"/>
  <c r="AK469" i="9"/>
  <c r="P470" i="9"/>
  <c r="AA470" i="9"/>
  <c r="P476" i="9"/>
  <c r="AI476" i="9"/>
  <c r="P481" i="9"/>
  <c r="AA481" i="9"/>
  <c r="P485" i="9"/>
  <c r="AI485" i="9"/>
  <c r="P488" i="9"/>
  <c r="AA488" i="9"/>
  <c r="AA489" i="9"/>
  <c r="P491" i="9"/>
  <c r="AA491" i="9"/>
  <c r="AA492" i="9"/>
  <c r="AA501" i="9"/>
  <c r="P503" i="9"/>
  <c r="AA503" i="9"/>
  <c r="AG509" i="9"/>
  <c r="AK509" i="9"/>
  <c r="P510" i="9"/>
  <c r="AA510" i="9"/>
  <c r="P515" i="9"/>
  <c r="AG516" i="9"/>
  <c r="AK516" i="9"/>
  <c r="AE517" i="9"/>
  <c r="AI517" i="9"/>
  <c r="AE519" i="9"/>
  <c r="AI519" i="9"/>
  <c r="P525" i="9"/>
  <c r="AI525" i="9"/>
  <c r="P527" i="9"/>
  <c r="AI527" i="9"/>
  <c r="AG528" i="9"/>
  <c r="AK528" i="9"/>
  <c r="P529" i="9"/>
  <c r="AA529" i="9"/>
  <c r="P531" i="9"/>
  <c r="AA531" i="9"/>
  <c r="P534" i="9"/>
  <c r="AA536" i="9"/>
  <c r="P539" i="9"/>
  <c r="AI539" i="9"/>
  <c r="AE560" i="9"/>
  <c r="AI560" i="9"/>
  <c r="AG573" i="9"/>
  <c r="AK573" i="9"/>
  <c r="AI584" i="9"/>
  <c r="AG594" i="9"/>
  <c r="AK594" i="9"/>
  <c r="AI598" i="9"/>
  <c r="AG608" i="9"/>
  <c r="L609" i="9"/>
  <c r="AA611" i="9"/>
  <c r="P614" i="9"/>
  <c r="AI620" i="9"/>
  <c r="AK621" i="9"/>
  <c r="AA623" i="9"/>
  <c r="L625" i="9"/>
  <c r="AA625" i="9"/>
  <c r="AA626" i="9"/>
  <c r="AI626" i="9"/>
  <c r="AG629" i="9"/>
  <c r="AK629" i="9"/>
  <c r="AG58" i="9"/>
  <c r="AE61" i="9"/>
  <c r="L61" i="9"/>
  <c r="AG178" i="9"/>
  <c r="AK178" i="9"/>
  <c r="P50" i="9"/>
  <c r="P51" i="9"/>
  <c r="AG53" i="9"/>
  <c r="AK56" i="9"/>
  <c r="AG57" i="9"/>
  <c r="AK57" i="9"/>
  <c r="AG79" i="9"/>
  <c r="AK79" i="9"/>
  <c r="AG81" i="9"/>
  <c r="AK81" i="9"/>
  <c r="AG84" i="9"/>
  <c r="AK84" i="9"/>
  <c r="AG86" i="9"/>
  <c r="AK86" i="9"/>
  <c r="AG91" i="9"/>
  <c r="AK91" i="9"/>
  <c r="AG100" i="9"/>
  <c r="AK100" i="9"/>
  <c r="AG102" i="9"/>
  <c r="AK102" i="9"/>
  <c r="AG104" i="9"/>
  <c r="AK104" i="9"/>
  <c r="AG106" i="9"/>
  <c r="AK106" i="9"/>
  <c r="AG115" i="9"/>
  <c r="AK115" i="9"/>
  <c r="AG118" i="9"/>
  <c r="AK118" i="9"/>
  <c r="AG121" i="9"/>
  <c r="AK121" i="9"/>
  <c r="AG129" i="9"/>
  <c r="AK129" i="9"/>
  <c r="AG137" i="9"/>
  <c r="AK137" i="9"/>
  <c r="AG145" i="9"/>
  <c r="AK145" i="9"/>
  <c r="AG153" i="9"/>
  <c r="AK153" i="9"/>
  <c r="AG162" i="9"/>
  <c r="AK162" i="9"/>
  <c r="AG164" i="9"/>
  <c r="AK164" i="9"/>
  <c r="AG167" i="9"/>
  <c r="AK167" i="9"/>
  <c r="AG170" i="9"/>
  <c r="AK170" i="9"/>
  <c r="AG191" i="9"/>
  <c r="AK191" i="9"/>
  <c r="AG202" i="9"/>
  <c r="AK202" i="9"/>
  <c r="AG207" i="9"/>
  <c r="AK207" i="9"/>
  <c r="AI30" i="9"/>
  <c r="AG31" i="9"/>
  <c r="AE32" i="9"/>
  <c r="AI38" i="9"/>
  <c r="AG39" i="9"/>
  <c r="AK39" i="9"/>
  <c r="AI40" i="9"/>
  <c r="AE46" i="9"/>
  <c r="AI46" i="9"/>
  <c r="AG47" i="9"/>
  <c r="AK47" i="9"/>
  <c r="AE48" i="9"/>
  <c r="AI48" i="9"/>
  <c r="AK54" i="9"/>
  <c r="AG71" i="9"/>
  <c r="AK71" i="9"/>
  <c r="AG76" i="9"/>
  <c r="AK76" i="9"/>
  <c r="AG78" i="9"/>
  <c r="AK78" i="9"/>
  <c r="AG83" i="9"/>
  <c r="AK83" i="9"/>
  <c r="AG88" i="9"/>
  <c r="AK88" i="9"/>
  <c r="AG90" i="9"/>
  <c r="AK90" i="9"/>
  <c r="AG95" i="9"/>
  <c r="AK95" i="9"/>
  <c r="AG99" i="9"/>
  <c r="AK99" i="9"/>
  <c r="AE30" i="9"/>
  <c r="AK31" i="9"/>
  <c r="AI32" i="9"/>
  <c r="AE38" i="9"/>
  <c r="AG11" i="9"/>
  <c r="AK11" i="9"/>
  <c r="AE12" i="9"/>
  <c r="AI12" i="9"/>
  <c r="AE15" i="9"/>
  <c r="AI15" i="9"/>
  <c r="AE16" i="9"/>
  <c r="AI16" i="9"/>
  <c r="AG19" i="9"/>
  <c r="AK19" i="9"/>
  <c r="AE20" i="9"/>
  <c r="AI20" i="9"/>
  <c r="AG23" i="9"/>
  <c r="AK23" i="9"/>
  <c r="AE24" i="9"/>
  <c r="AI24" i="9"/>
  <c r="AG27" i="9"/>
  <c r="AK27" i="9"/>
  <c r="AG28" i="9"/>
  <c r="AK28" i="9"/>
  <c r="AE34" i="9"/>
  <c r="AI34" i="9"/>
  <c r="AG35" i="9"/>
  <c r="AK35" i="9"/>
  <c r="AG36" i="9"/>
  <c r="AK36" i="9"/>
  <c r="AE42" i="9"/>
  <c r="AI42" i="9"/>
  <c r="AG43" i="9"/>
  <c r="AK43" i="9"/>
  <c r="AG44" i="9"/>
  <c r="AK44" i="9"/>
  <c r="P61" i="9"/>
  <c r="P62" i="9"/>
  <c r="L63" i="9"/>
  <c r="AG64" i="9"/>
  <c r="AK64" i="9"/>
  <c r="AK65" i="9"/>
  <c r="AK70" i="9"/>
  <c r="AE221" i="9"/>
  <c r="AI221" i="9"/>
  <c r="AG222" i="9"/>
  <c r="AK222" i="9"/>
  <c r="AG234" i="9"/>
  <c r="AG349" i="9"/>
  <c r="AE101" i="9"/>
  <c r="AI101" i="9"/>
  <c r="AE105" i="9"/>
  <c r="AI105" i="9"/>
  <c r="AG108" i="9"/>
  <c r="AK108" i="9"/>
  <c r="AG110" i="9"/>
  <c r="AK110" i="9"/>
  <c r="AG112" i="9"/>
  <c r="AK112" i="9"/>
  <c r="AG114" i="9"/>
  <c r="AK114" i="9"/>
  <c r="AG120" i="9"/>
  <c r="AK120" i="9"/>
  <c r="AG123" i="9"/>
  <c r="AK123" i="9"/>
  <c r="AG126" i="9"/>
  <c r="AK126" i="9"/>
  <c r="AG128" i="9"/>
  <c r="AK128" i="9"/>
  <c r="AG131" i="9"/>
  <c r="AK131" i="9"/>
  <c r="AG134" i="9"/>
  <c r="AK134" i="9"/>
  <c r="AG186" i="9"/>
  <c r="AK186" i="9"/>
  <c r="P233" i="9"/>
  <c r="AE233" i="9"/>
  <c r="AG235" i="9"/>
  <c r="AE243" i="9"/>
  <c r="AK249" i="9"/>
  <c r="AG354" i="9"/>
  <c r="AK354" i="9"/>
  <c r="AG355" i="9"/>
  <c r="AK355" i="9"/>
  <c r="P358" i="9"/>
  <c r="AE358" i="9"/>
  <c r="AK362" i="9"/>
  <c r="AG366" i="9"/>
  <c r="AK366" i="9"/>
  <c r="AG368" i="9"/>
  <c r="AK368" i="9"/>
  <c r="AE370" i="9"/>
  <c r="AI370" i="9"/>
  <c r="AE576" i="9"/>
  <c r="L576" i="9"/>
  <c r="P576" i="9"/>
  <c r="AE588" i="9"/>
  <c r="L588" i="9"/>
  <c r="P620" i="9"/>
  <c r="AG620" i="9"/>
  <c r="AE621" i="9"/>
  <c r="L621" i="9"/>
  <c r="AE13" i="9"/>
  <c r="AI13" i="9"/>
  <c r="AG17" i="9"/>
  <c r="AK17" i="9"/>
  <c r="P18" i="9"/>
  <c r="P22" i="9"/>
  <c r="P26" i="9"/>
  <c r="AG30" i="9"/>
  <c r="AK30" i="9"/>
  <c r="P31" i="9"/>
  <c r="AE31" i="9"/>
  <c r="AI31" i="9"/>
  <c r="AG32" i="9"/>
  <c r="AK32" i="9"/>
  <c r="AG38" i="9"/>
  <c r="AK38" i="9"/>
  <c r="P39" i="9"/>
  <c r="AE39" i="9"/>
  <c r="AI39" i="9"/>
  <c r="AG40" i="9"/>
  <c r="AK40" i="9"/>
  <c r="AG46" i="9"/>
  <c r="AK46" i="9"/>
  <c r="P47" i="9"/>
  <c r="AE47" i="9"/>
  <c r="AI47" i="9"/>
  <c r="AG48" i="9"/>
  <c r="AK48" i="9"/>
  <c r="AG52" i="9"/>
  <c r="AK52" i="9"/>
  <c r="AA56" i="9"/>
  <c r="AA58" i="9"/>
  <c r="AG60" i="9"/>
  <c r="AA63" i="9"/>
  <c r="AE66" i="9"/>
  <c r="AI66" i="9"/>
  <c r="P66" i="9"/>
  <c r="AG66" i="9"/>
  <c r="AK66" i="9"/>
  <c r="AA69" i="9"/>
  <c r="AG75" i="9"/>
  <c r="AK75" i="9"/>
  <c r="AE77" i="9"/>
  <c r="AI77" i="9"/>
  <c r="AA79" i="9"/>
  <c r="AG80" i="9"/>
  <c r="AK80" i="9"/>
  <c r="AA81" i="9"/>
  <c r="AG82" i="9"/>
  <c r="AK82" i="9"/>
  <c r="AA84" i="9"/>
  <c r="AA86" i="9"/>
  <c r="AE89" i="9"/>
  <c r="AI89" i="9"/>
  <c r="AA91" i="9"/>
  <c r="AA100" i="9"/>
  <c r="AA102" i="9"/>
  <c r="AG103" i="9"/>
  <c r="AK103" i="9"/>
  <c r="AA104" i="9"/>
  <c r="AA106" i="9"/>
  <c r="AG107" i="9"/>
  <c r="AK107" i="9"/>
  <c r="AE109" i="9"/>
  <c r="AI109" i="9"/>
  <c r="AE113" i="9"/>
  <c r="AI113" i="9"/>
  <c r="AA115" i="9"/>
  <c r="AG117" i="9"/>
  <c r="AK117" i="9"/>
  <c r="AA118" i="9"/>
  <c r="AB118" i="9" s="1"/>
  <c r="AG119" i="9"/>
  <c r="AK119" i="9"/>
  <c r="AA121" i="9"/>
  <c r="AG125" i="9"/>
  <c r="AK125" i="9"/>
  <c r="AA129" i="9"/>
  <c r="AG133" i="9"/>
  <c r="AK133" i="9"/>
  <c r="AA137" i="9"/>
  <c r="AG141" i="9"/>
  <c r="AK141" i="9"/>
  <c r="AA145" i="9"/>
  <c r="AB145" i="9" s="1"/>
  <c r="AG149" i="9"/>
  <c r="AK149" i="9"/>
  <c r="AA153" i="9"/>
  <c r="AG157" i="9"/>
  <c r="AK157" i="9"/>
  <c r="AG160" i="9"/>
  <c r="AK160" i="9"/>
  <c r="AA162" i="9"/>
  <c r="AB162" i="9" s="1"/>
  <c r="AG163" i="9"/>
  <c r="AK163" i="9"/>
  <c r="AA164" i="9"/>
  <c r="AG166" i="9"/>
  <c r="AK166" i="9"/>
  <c r="AA167" i="9"/>
  <c r="AG168" i="9"/>
  <c r="AK168" i="9"/>
  <c r="AA170" i="9"/>
  <c r="AE172" i="9"/>
  <c r="AI172" i="9"/>
  <c r="AG174" i="9"/>
  <c r="AK174" i="9"/>
  <c r="P178" i="9"/>
  <c r="AA180" i="9"/>
  <c r="AG182" i="9"/>
  <c r="AK182" i="9"/>
  <c r="P191" i="9"/>
  <c r="AG194" i="9"/>
  <c r="AK194" i="9"/>
  <c r="P196" i="9"/>
  <c r="AG199" i="9"/>
  <c r="AK199" i="9"/>
  <c r="P200" i="9"/>
  <c r="P202" i="9"/>
  <c r="AA202" i="9"/>
  <c r="P207" i="9"/>
  <c r="AA207" i="9"/>
  <c r="P213" i="9"/>
  <c r="AA213" i="9"/>
  <c r="P215" i="9"/>
  <c r="AA215" i="9"/>
  <c r="P220" i="9"/>
  <c r="AE223" i="9"/>
  <c r="P223" i="9"/>
  <c r="AA225" i="9"/>
  <c r="AE232" i="9"/>
  <c r="AA232" i="9"/>
  <c r="P234" i="9"/>
  <c r="AA234" i="9"/>
  <c r="AI234" i="9"/>
  <c r="AE234" i="9"/>
  <c r="P349" i="9"/>
  <c r="AE349" i="9"/>
  <c r="AA349" i="9"/>
  <c r="P356" i="9"/>
  <c r="AE356" i="9"/>
  <c r="AE11" i="9"/>
  <c r="AI11" i="9"/>
  <c r="AG12" i="9"/>
  <c r="AK12" i="9"/>
  <c r="P13" i="9"/>
  <c r="AE14" i="9"/>
  <c r="AI14" i="9"/>
  <c r="AG15" i="9"/>
  <c r="AK15" i="9"/>
  <c r="AG16" i="9"/>
  <c r="AK16" i="9"/>
  <c r="AG18" i="9"/>
  <c r="AK18" i="9"/>
  <c r="P19" i="9"/>
  <c r="AE19" i="9"/>
  <c r="AI19" i="9"/>
  <c r="AG20" i="9"/>
  <c r="AK20" i="9"/>
  <c r="AG22" i="9"/>
  <c r="AK22" i="9"/>
  <c r="P23" i="9"/>
  <c r="AE23" i="9"/>
  <c r="AI23" i="9"/>
  <c r="AG24" i="9"/>
  <c r="AK24" i="9"/>
  <c r="AG26" i="9"/>
  <c r="AK26" i="9"/>
  <c r="P27" i="9"/>
  <c r="AE27" i="9"/>
  <c r="AI27" i="9"/>
  <c r="P28" i="9"/>
  <c r="AE28" i="9"/>
  <c r="AI28" i="9"/>
  <c r="P29" i="9"/>
  <c r="AE33" i="9"/>
  <c r="AI33" i="9"/>
  <c r="AG34" i="9"/>
  <c r="AK34" i="9"/>
  <c r="P35" i="9"/>
  <c r="AE35" i="9"/>
  <c r="AI35" i="9"/>
  <c r="P36" i="9"/>
  <c r="AE36" i="9"/>
  <c r="AI36" i="9"/>
  <c r="P37" i="9"/>
  <c r="AE41" i="9"/>
  <c r="AI41" i="9"/>
  <c r="AG42" i="9"/>
  <c r="AK42" i="9"/>
  <c r="P43" i="9"/>
  <c r="AE43" i="9"/>
  <c r="AI43" i="9"/>
  <c r="P44" i="9"/>
  <c r="AE44" i="9"/>
  <c r="AI44" i="9"/>
  <c r="P45" i="9"/>
  <c r="AA49" i="9"/>
  <c r="AE52" i="9"/>
  <c r="AA53" i="9"/>
  <c r="AI53" i="9"/>
  <c r="AG61" i="9"/>
  <c r="AA65" i="9"/>
  <c r="AG67" i="9"/>
  <c r="AE69" i="9"/>
  <c r="AI69" i="9"/>
  <c r="AA70" i="9"/>
  <c r="AA71" i="9"/>
  <c r="AG72" i="9"/>
  <c r="AK72" i="9"/>
  <c r="AA73" i="9"/>
  <c r="AG74" i="9"/>
  <c r="AK74" i="9"/>
  <c r="AA76" i="9"/>
  <c r="AB76" i="9" s="1"/>
  <c r="AG77" i="9"/>
  <c r="AK77" i="9"/>
  <c r="AA78" i="9"/>
  <c r="AE81" i="9"/>
  <c r="AI81" i="9"/>
  <c r="AA83" i="9"/>
  <c r="AG87" i="9"/>
  <c r="AK87" i="9"/>
  <c r="AA88" i="9"/>
  <c r="AG89" i="9"/>
  <c r="AK89" i="9"/>
  <c r="AA90" i="9"/>
  <c r="AB90" i="9" s="1"/>
  <c r="AG92" i="9"/>
  <c r="AK92" i="9"/>
  <c r="AA93" i="9"/>
  <c r="AG94" i="9"/>
  <c r="AK94" i="9"/>
  <c r="AA95" i="9"/>
  <c r="AG96" i="9"/>
  <c r="AK96" i="9"/>
  <c r="AA97" i="9"/>
  <c r="AG98" i="9"/>
  <c r="AK98" i="9"/>
  <c r="AA99" i="9"/>
  <c r="AA108" i="9"/>
  <c r="AG109" i="9"/>
  <c r="AK109" i="9"/>
  <c r="AA110" i="9"/>
  <c r="AB110" i="9" s="1"/>
  <c r="AG111" i="9"/>
  <c r="AK111" i="9"/>
  <c r="AA112" i="9"/>
  <c r="AG113" i="9"/>
  <c r="AK113" i="9"/>
  <c r="AA114" i="9"/>
  <c r="AG116" i="9"/>
  <c r="AK116" i="9"/>
  <c r="AA120" i="9"/>
  <c r="AG122" i="9"/>
  <c r="AK122" i="9"/>
  <c r="AA123" i="9"/>
  <c r="AB123" i="9" s="1"/>
  <c r="AG124" i="9"/>
  <c r="AK124" i="9"/>
  <c r="AA126" i="9"/>
  <c r="AG127" i="9"/>
  <c r="AK127" i="9"/>
  <c r="AA128" i="9"/>
  <c r="AG130" i="9"/>
  <c r="AK130" i="9"/>
  <c r="AA131" i="9"/>
  <c r="AG132" i="9"/>
  <c r="AK132" i="9"/>
  <c r="AA134" i="9"/>
  <c r="AB134" i="9" s="1"/>
  <c r="AG135" i="9"/>
  <c r="AK135" i="9"/>
  <c r="AG138" i="9"/>
  <c r="P185" i="9"/>
  <c r="AA185" i="9"/>
  <c r="P186" i="9"/>
  <c r="AA224" i="9"/>
  <c r="AA227" i="9"/>
  <c r="AE230" i="9"/>
  <c r="P230" i="9"/>
  <c r="AA233" i="9"/>
  <c r="AK233" i="9"/>
  <c r="P235" i="9"/>
  <c r="AE235" i="9"/>
  <c r="AI235" i="9"/>
  <c r="P240" i="9"/>
  <c r="AA243" i="9"/>
  <c r="AK243" i="9"/>
  <c r="P249" i="9"/>
  <c r="AE249" i="9"/>
  <c r="P251" i="9"/>
  <c r="P354" i="9"/>
  <c r="AA354" i="9"/>
  <c r="AB354" i="9" s="1"/>
  <c r="AI354" i="9"/>
  <c r="P355" i="9"/>
  <c r="AE355" i="9"/>
  <c r="AA355" i="9"/>
  <c r="AG358" i="9"/>
  <c r="P362" i="9"/>
  <c r="AE362" i="9"/>
  <c r="AI362" i="9"/>
  <c r="P366" i="9"/>
  <c r="AE366" i="9"/>
  <c r="AI366" i="9"/>
  <c r="P368" i="9"/>
  <c r="AE368" i="9"/>
  <c r="AI368" i="9"/>
  <c r="AG370" i="9"/>
  <c r="AK370" i="9"/>
  <c r="AG372" i="9"/>
  <c r="AK138" i="9"/>
  <c r="AG140" i="9"/>
  <c r="AK140" i="9"/>
  <c r="AG143" i="9"/>
  <c r="AK143" i="9"/>
  <c r="AG146" i="9"/>
  <c r="AK146" i="9"/>
  <c r="AG148" i="9"/>
  <c r="AK148" i="9"/>
  <c r="AG151" i="9"/>
  <c r="AK151" i="9"/>
  <c r="AG154" i="9"/>
  <c r="AK154" i="9"/>
  <c r="AG156" i="9"/>
  <c r="AK156" i="9"/>
  <c r="AG159" i="9"/>
  <c r="AK159" i="9"/>
  <c r="AG165" i="9"/>
  <c r="AK165" i="9"/>
  <c r="AG171" i="9"/>
  <c r="AK171" i="9"/>
  <c r="AE173" i="9"/>
  <c r="AI173" i="9"/>
  <c r="AK189" i="9"/>
  <c r="AG190" i="9"/>
  <c r="AK190" i="9"/>
  <c r="AG192" i="9"/>
  <c r="AK192" i="9"/>
  <c r="P193" i="9"/>
  <c r="AA193" i="9"/>
  <c r="AG195" i="9"/>
  <c r="AK195" i="9"/>
  <c r="AA196" i="9"/>
  <c r="AG197" i="9"/>
  <c r="AK197" i="9"/>
  <c r="P198" i="9"/>
  <c r="AA198" i="9"/>
  <c r="AA200" i="9"/>
  <c r="AG201" i="9"/>
  <c r="AK201" i="9"/>
  <c r="AG204" i="9"/>
  <c r="AK204" i="9"/>
  <c r="P205" i="9"/>
  <c r="AA205" i="9"/>
  <c r="AG206" i="9"/>
  <c r="AK206" i="9"/>
  <c r="AG208" i="9"/>
  <c r="AK208" i="9"/>
  <c r="AI216" i="9"/>
  <c r="P219" i="9"/>
  <c r="AE219" i="9"/>
  <c r="AI219" i="9"/>
  <c r="AE220" i="9"/>
  <c r="AI220" i="9"/>
  <c r="AI224" i="9"/>
  <c r="AE227" i="9"/>
  <c r="AK236" i="9"/>
  <c r="AI239" i="9"/>
  <c r="AE239" i="9"/>
  <c r="P241" i="9"/>
  <c r="AE241" i="9"/>
  <c r="AI241" i="9"/>
  <c r="AE252" i="9"/>
  <c r="AI252" i="9"/>
  <c r="AG253" i="9"/>
  <c r="AE255" i="9"/>
  <c r="AI255" i="9"/>
  <c r="AG259" i="9"/>
  <c r="AK259" i="9"/>
  <c r="P262" i="9"/>
  <c r="AE262" i="9"/>
  <c r="AI262" i="9"/>
  <c r="AG264" i="9"/>
  <c r="AK264" i="9"/>
  <c r="P270" i="9"/>
  <c r="AE270" i="9"/>
  <c r="AI270" i="9"/>
  <c r="AG272" i="9"/>
  <c r="AK272" i="9"/>
  <c r="AE274" i="9"/>
  <c r="AI274" i="9"/>
  <c r="P277" i="9"/>
  <c r="AE277" i="9"/>
  <c r="AI277" i="9"/>
  <c r="AG279" i="9"/>
  <c r="AK279" i="9"/>
  <c r="P280" i="9"/>
  <c r="AE280" i="9"/>
  <c r="AI280" i="9"/>
  <c r="AG282" i="9"/>
  <c r="AK282" i="9"/>
  <c r="AG285" i="9"/>
  <c r="AK285" i="9"/>
  <c r="P287" i="9"/>
  <c r="AE287" i="9"/>
  <c r="AI287" i="9"/>
  <c r="AG288" i="9"/>
  <c r="AK288" i="9"/>
  <c r="AE290" i="9"/>
  <c r="AI290" i="9"/>
  <c r="AE293" i="9"/>
  <c r="AI293" i="9"/>
  <c r="AG295" i="9"/>
  <c r="AK295" i="9"/>
  <c r="P296" i="9"/>
  <c r="AE296" i="9"/>
  <c r="AI296" i="9"/>
  <c r="AG298" i="9"/>
  <c r="AK298" i="9"/>
  <c r="AG301" i="9"/>
  <c r="AK301" i="9"/>
  <c r="P303" i="9"/>
  <c r="AE303" i="9"/>
  <c r="AI303" i="9"/>
  <c r="P304" i="9"/>
  <c r="AE304" i="9"/>
  <c r="AI304" i="9"/>
  <c r="AG305" i="9"/>
  <c r="AK305" i="9"/>
  <c r="AG306" i="9"/>
  <c r="AK306" i="9"/>
  <c r="AG307" i="9"/>
  <c r="AK307" i="9"/>
  <c r="AG325" i="9"/>
  <c r="AK325" i="9"/>
  <c r="AG326" i="9"/>
  <c r="AK326" i="9"/>
  <c r="AG327" i="9"/>
  <c r="AK327" i="9"/>
  <c r="AG328" i="9"/>
  <c r="AK328" i="9"/>
  <c r="P329" i="9"/>
  <c r="AE329" i="9"/>
  <c r="AI329" i="9"/>
  <c r="AG330" i="9"/>
  <c r="AK330" i="9"/>
  <c r="AG331" i="9"/>
  <c r="AK331" i="9"/>
  <c r="P332" i="9"/>
  <c r="AE332" i="9"/>
  <c r="AI332" i="9"/>
  <c r="AG333" i="9"/>
  <c r="AK333" i="9"/>
  <c r="AG334" i="9"/>
  <c r="AK334" i="9"/>
  <c r="P335" i="9"/>
  <c r="AE335" i="9"/>
  <c r="AI335" i="9"/>
  <c r="P336" i="9"/>
  <c r="AE336" i="9"/>
  <c r="AI336" i="9"/>
  <c r="AG337" i="9"/>
  <c r="AK337" i="9"/>
  <c r="AG338" i="9"/>
  <c r="AK338" i="9"/>
  <c r="AG339" i="9"/>
  <c r="AK339" i="9"/>
  <c r="P340" i="9"/>
  <c r="AE346" i="9"/>
  <c r="P346" i="9"/>
  <c r="P348" i="9"/>
  <c r="AE348" i="9"/>
  <c r="AI348" i="9"/>
  <c r="AG351" i="9"/>
  <c r="AK351" i="9"/>
  <c r="AG136" i="9"/>
  <c r="AK136" i="9"/>
  <c r="AA138" i="9"/>
  <c r="AB138" i="9" s="1"/>
  <c r="AG139" i="9"/>
  <c r="AK139" i="9"/>
  <c r="AA140" i="9"/>
  <c r="AG142" i="9"/>
  <c r="AK142" i="9"/>
  <c r="AA143" i="9"/>
  <c r="AG144" i="9"/>
  <c r="AK144" i="9"/>
  <c r="AA146" i="9"/>
  <c r="AG147" i="9"/>
  <c r="AK147" i="9"/>
  <c r="AA148" i="9"/>
  <c r="AG150" i="9"/>
  <c r="AK150" i="9"/>
  <c r="AA151" i="9"/>
  <c r="AG152" i="9"/>
  <c r="AK152" i="9"/>
  <c r="AA154" i="9"/>
  <c r="AG155" i="9"/>
  <c r="AK155" i="9"/>
  <c r="AA156" i="9"/>
  <c r="AG158" i="9"/>
  <c r="AK158" i="9"/>
  <c r="AA159" i="9"/>
  <c r="AG161" i="9"/>
  <c r="AK161" i="9"/>
  <c r="AA165" i="9"/>
  <c r="AG169" i="9"/>
  <c r="AK169" i="9"/>
  <c r="AG193" i="9"/>
  <c r="AK193" i="9"/>
  <c r="AG196" i="9"/>
  <c r="AK196" i="9"/>
  <c r="AG198" i="9"/>
  <c r="AK198" i="9"/>
  <c r="AG200" i="9"/>
  <c r="AK200" i="9"/>
  <c r="AA201" i="9"/>
  <c r="AG203" i="9"/>
  <c r="AK203" i="9"/>
  <c r="AA204" i="9"/>
  <c r="AG205" i="9"/>
  <c r="AK205" i="9"/>
  <c r="AA206" i="9"/>
  <c r="AG216" i="9"/>
  <c r="AK216" i="9"/>
  <c r="AI217" i="9"/>
  <c r="AE225" i="9"/>
  <c r="AG226" i="9"/>
  <c r="AG229" i="9"/>
  <c r="AK229" i="9"/>
  <c r="AG231" i="9"/>
  <c r="AK231" i="9"/>
  <c r="AG239" i="9"/>
  <c r="AG241" i="9"/>
  <c r="AA244" i="9"/>
  <c r="AE248" i="9"/>
  <c r="AA248" i="9"/>
  <c r="AG252" i="9"/>
  <c r="AG255" i="9"/>
  <c r="AK255" i="9"/>
  <c r="AE259" i="9"/>
  <c r="AI259" i="9"/>
  <c r="AG262" i="9"/>
  <c r="AK262" i="9"/>
  <c r="P264" i="9"/>
  <c r="AE264" i="9"/>
  <c r="AI264" i="9"/>
  <c r="AG270" i="9"/>
  <c r="AK270" i="9"/>
  <c r="AE272" i="9"/>
  <c r="AI272" i="9"/>
  <c r="AG274" i="9"/>
  <c r="AK274" i="9"/>
  <c r="AG277" i="9"/>
  <c r="AK277" i="9"/>
  <c r="AE279" i="9"/>
  <c r="AI279" i="9"/>
  <c r="AG280" i="9"/>
  <c r="AK280" i="9"/>
  <c r="AE282" i="9"/>
  <c r="AI282" i="9"/>
  <c r="AE285" i="9"/>
  <c r="AI285" i="9"/>
  <c r="AG287" i="9"/>
  <c r="AK287" i="9"/>
  <c r="P288" i="9"/>
  <c r="AE288" i="9"/>
  <c r="AI288" i="9"/>
  <c r="AG290" i="9"/>
  <c r="AK290" i="9"/>
  <c r="AG293" i="9"/>
  <c r="AK293" i="9"/>
  <c r="AE295" i="9"/>
  <c r="AI295" i="9"/>
  <c r="AG296" i="9"/>
  <c r="AK296" i="9"/>
  <c r="AE298" i="9"/>
  <c r="AI298" i="9"/>
  <c r="AE301" i="9"/>
  <c r="AI301" i="9"/>
  <c r="AG303" i="9"/>
  <c r="AK303" i="9"/>
  <c r="AG304" i="9"/>
  <c r="AK304" i="9"/>
  <c r="AE305" i="9"/>
  <c r="AI305" i="9"/>
  <c r="AE306" i="9"/>
  <c r="AI306" i="9"/>
  <c r="P307" i="9"/>
  <c r="AE307" i="9"/>
  <c r="AI307" i="9"/>
  <c r="AE325" i="9"/>
  <c r="AI325" i="9"/>
  <c r="AE326" i="9"/>
  <c r="AI326" i="9"/>
  <c r="AE327" i="9"/>
  <c r="AI327" i="9"/>
  <c r="AE328" i="9"/>
  <c r="AI328" i="9"/>
  <c r="AG329" i="9"/>
  <c r="AK329" i="9"/>
  <c r="AE330" i="9"/>
  <c r="AI330" i="9"/>
  <c r="AE331" i="9"/>
  <c r="AI331" i="9"/>
  <c r="AG332" i="9"/>
  <c r="AK332" i="9"/>
  <c r="AE333" i="9"/>
  <c r="AI333" i="9"/>
  <c r="AE334" i="9"/>
  <c r="AI334" i="9"/>
  <c r="AG335" i="9"/>
  <c r="AK335" i="9"/>
  <c r="AG336" i="9"/>
  <c r="AK336" i="9"/>
  <c r="AE337" i="9"/>
  <c r="AI337" i="9"/>
  <c r="AE338" i="9"/>
  <c r="AI338" i="9"/>
  <c r="AE339" i="9"/>
  <c r="AI339" i="9"/>
  <c r="AG347" i="9"/>
  <c r="AK347" i="9"/>
  <c r="AG348" i="9"/>
  <c r="P351" i="9"/>
  <c r="AE351" i="9"/>
  <c r="AK372" i="9"/>
  <c r="AE373" i="9"/>
  <c r="AI373" i="9"/>
  <c r="AG381" i="9"/>
  <c r="AK381" i="9"/>
  <c r="AE382" i="9"/>
  <c r="AI382" i="9"/>
  <c r="AE384" i="9"/>
  <c r="AI384" i="9"/>
  <c r="AG386" i="9"/>
  <c r="AK386" i="9"/>
  <c r="AG388" i="9"/>
  <c r="AK388" i="9"/>
  <c r="AE389" i="9"/>
  <c r="AI389" i="9"/>
  <c r="AG397" i="9"/>
  <c r="AK397" i="9"/>
  <c r="AE398" i="9"/>
  <c r="AI398" i="9"/>
  <c r="AE400" i="9"/>
  <c r="AI400" i="9"/>
  <c r="AG402" i="9"/>
  <c r="AK402" i="9"/>
  <c r="AG404" i="9"/>
  <c r="AK404" i="9"/>
  <c r="AE405" i="9"/>
  <c r="AI405" i="9"/>
  <c r="AG413" i="9"/>
  <c r="AK413" i="9"/>
  <c r="AE414" i="9"/>
  <c r="AI414" i="9"/>
  <c r="AE416" i="9"/>
  <c r="AI416" i="9"/>
  <c r="AG422" i="9"/>
  <c r="AK422" i="9"/>
  <c r="AE423" i="9"/>
  <c r="AI423" i="9"/>
  <c r="AE427" i="9"/>
  <c r="AI427" i="9"/>
  <c r="AE428" i="9"/>
  <c r="AI428" i="9"/>
  <c r="AE429" i="9"/>
  <c r="AI429" i="9"/>
  <c r="AI510" i="9"/>
  <c r="AE513" i="9"/>
  <c r="AI513" i="9"/>
  <c r="AE515" i="9"/>
  <c r="AI515" i="9"/>
  <c r="AE237" i="9"/>
  <c r="AE238" i="9"/>
  <c r="AI240" i="9"/>
  <c r="AE242" i="9"/>
  <c r="AI245" i="9"/>
  <c r="AG246" i="9"/>
  <c r="AG247" i="9"/>
  <c r="AK247" i="9"/>
  <c r="AI250" i="9"/>
  <c r="AE250" i="9"/>
  <c r="AG251" i="9"/>
  <c r="AG254" i="9"/>
  <c r="AK254" i="9"/>
  <c r="P256" i="9"/>
  <c r="AE256" i="9"/>
  <c r="AI256" i="9"/>
  <c r="AG257" i="9"/>
  <c r="AK257" i="9"/>
  <c r="P258" i="9"/>
  <c r="AE258" i="9"/>
  <c r="AI258" i="9"/>
  <c r="AG260" i="9"/>
  <c r="AK260" i="9"/>
  <c r="AE263" i="9"/>
  <c r="AI263" i="9"/>
  <c r="AE265" i="9"/>
  <c r="AI265" i="9"/>
  <c r="AG266" i="9"/>
  <c r="AK266" i="9"/>
  <c r="P267" i="9"/>
  <c r="AE267" i="9"/>
  <c r="AI267" i="9"/>
  <c r="AG268" i="9"/>
  <c r="AK268" i="9"/>
  <c r="AE271" i="9"/>
  <c r="AI271" i="9"/>
  <c r="AG273" i="9"/>
  <c r="AK273" i="9"/>
  <c r="P275" i="9"/>
  <c r="AE275" i="9"/>
  <c r="AI275" i="9"/>
  <c r="AG276" i="9"/>
  <c r="AK276" i="9"/>
  <c r="AE278" i="9"/>
  <c r="AI278" i="9"/>
  <c r="P281" i="9"/>
  <c r="AE281" i="9"/>
  <c r="AI281" i="9"/>
  <c r="AG283" i="9"/>
  <c r="AK283" i="9"/>
  <c r="AE284" i="9"/>
  <c r="AI284" i="9"/>
  <c r="AG286" i="9"/>
  <c r="AK286" i="9"/>
  <c r="AG289" i="9"/>
  <c r="AK289" i="9"/>
  <c r="P291" i="9"/>
  <c r="AE291" i="9"/>
  <c r="AI291" i="9"/>
  <c r="AG292" i="9"/>
  <c r="AK292" i="9"/>
  <c r="P294" i="9"/>
  <c r="AE294" i="9"/>
  <c r="AI294" i="9"/>
  <c r="AE297" i="9"/>
  <c r="AI297" i="9"/>
  <c r="AG299" i="9"/>
  <c r="AK299" i="9"/>
  <c r="AE300" i="9"/>
  <c r="AI300" i="9"/>
  <c r="AG302" i="9"/>
  <c r="AK302" i="9"/>
  <c r="AE308" i="9"/>
  <c r="AI308" i="9"/>
  <c r="AG309" i="9"/>
  <c r="AK309" i="9"/>
  <c r="AG310" i="9"/>
  <c r="AK310" i="9"/>
  <c r="P311" i="9"/>
  <c r="AE311" i="9"/>
  <c r="AI311" i="9"/>
  <c r="AE312" i="9"/>
  <c r="AI312" i="9"/>
  <c r="AG313" i="9"/>
  <c r="AK313" i="9"/>
  <c r="AE314" i="9"/>
  <c r="AI314" i="9"/>
  <c r="AE315" i="9"/>
  <c r="AI315" i="9"/>
  <c r="AG316" i="9"/>
  <c r="AK316" i="9"/>
  <c r="AE317" i="9"/>
  <c r="AI317" i="9"/>
  <c r="AE318" i="9"/>
  <c r="AI318" i="9"/>
  <c r="AG319" i="9"/>
  <c r="AK319" i="9"/>
  <c r="AG320" i="9"/>
  <c r="AK320" i="9"/>
  <c r="AE321" i="9"/>
  <c r="AI321" i="9"/>
  <c r="AE322" i="9"/>
  <c r="AI322" i="9"/>
  <c r="P323" i="9"/>
  <c r="AE323" i="9"/>
  <c r="AI323" i="9"/>
  <c r="AE340" i="9"/>
  <c r="AI340" i="9"/>
  <c r="AG341" i="9"/>
  <c r="AK341" i="9"/>
  <c r="AG342" i="9"/>
  <c r="AK342" i="9"/>
  <c r="AG343" i="9"/>
  <c r="AK343" i="9"/>
  <c r="AI350" i="9"/>
  <c r="AG352" i="9"/>
  <c r="AG353" i="9"/>
  <c r="AG356" i="9"/>
  <c r="AK356" i="9"/>
  <c r="AE357" i="9"/>
  <c r="AI357" i="9"/>
  <c r="AE359" i="9"/>
  <c r="AI359" i="9"/>
  <c r="AG360" i="9"/>
  <c r="AK360" i="9"/>
  <c r="AE361" i="9"/>
  <c r="AI361" i="9"/>
  <c r="AE363" i="9"/>
  <c r="AI363" i="9"/>
  <c r="AG364" i="9"/>
  <c r="AK364" i="9"/>
  <c r="AE365" i="9"/>
  <c r="AI365" i="9"/>
  <c r="AG369" i="9"/>
  <c r="AK369" i="9"/>
  <c r="AG374" i="9"/>
  <c r="AK374" i="9"/>
  <c r="AG376" i="9"/>
  <c r="AK376" i="9"/>
  <c r="AE377" i="9"/>
  <c r="AI377" i="9"/>
  <c r="AG378" i="9"/>
  <c r="AK378" i="9"/>
  <c r="AG380" i="9"/>
  <c r="AK380" i="9"/>
  <c r="AE578" i="9"/>
  <c r="L578" i="9"/>
  <c r="P236" i="9"/>
  <c r="AG237" i="9"/>
  <c r="AK237" i="9"/>
  <c r="AA238" i="9"/>
  <c r="AK238" i="9"/>
  <c r="AG240" i="9"/>
  <c r="AG242" i="9"/>
  <c r="AK242" i="9"/>
  <c r="AE244" i="9"/>
  <c r="AG245" i="9"/>
  <c r="P246" i="9"/>
  <c r="AE246" i="9"/>
  <c r="AI246" i="9"/>
  <c r="P247" i="9"/>
  <c r="AE247" i="9"/>
  <c r="P248" i="9"/>
  <c r="AG250" i="9"/>
  <c r="AI251" i="9"/>
  <c r="AE254" i="9"/>
  <c r="AI254" i="9"/>
  <c r="AG256" i="9"/>
  <c r="AK256" i="9"/>
  <c r="AE257" i="9"/>
  <c r="AI257" i="9"/>
  <c r="AG258" i="9"/>
  <c r="AK258" i="9"/>
  <c r="AE260" i="9"/>
  <c r="AI260" i="9"/>
  <c r="AG263" i="9"/>
  <c r="AK263" i="9"/>
  <c r="AG265" i="9"/>
  <c r="AK265" i="9"/>
  <c r="AE266" i="9"/>
  <c r="AI266" i="9"/>
  <c r="AG267" i="9"/>
  <c r="AK267" i="9"/>
  <c r="AE268" i="9"/>
  <c r="AI268" i="9"/>
  <c r="AG271" i="9"/>
  <c r="AK271" i="9"/>
  <c r="AE273" i="9"/>
  <c r="AI273" i="9"/>
  <c r="AG275" i="9"/>
  <c r="AK275" i="9"/>
  <c r="AE276" i="9"/>
  <c r="AI276" i="9"/>
  <c r="AG278" i="9"/>
  <c r="AK278" i="9"/>
  <c r="AG281" i="9"/>
  <c r="AK281" i="9"/>
  <c r="AE283" i="9"/>
  <c r="AI283" i="9"/>
  <c r="AG284" i="9"/>
  <c r="AK284" i="9"/>
  <c r="P286" i="9"/>
  <c r="AE286" i="9"/>
  <c r="AI286" i="9"/>
  <c r="AE289" i="9"/>
  <c r="AI289" i="9"/>
  <c r="AG291" i="9"/>
  <c r="AK291" i="9"/>
  <c r="AE292" i="9"/>
  <c r="AI292" i="9"/>
  <c r="AG294" i="9"/>
  <c r="AK294" i="9"/>
  <c r="AG297" i="9"/>
  <c r="AK297" i="9"/>
  <c r="P299" i="9"/>
  <c r="AE299" i="9"/>
  <c r="AI299" i="9"/>
  <c r="AG300" i="9"/>
  <c r="AK300" i="9"/>
  <c r="AE302" i="9"/>
  <c r="AI302" i="9"/>
  <c r="AG308" i="9"/>
  <c r="AK308" i="9"/>
  <c r="AE309" i="9"/>
  <c r="AI309" i="9"/>
  <c r="AE310" i="9"/>
  <c r="AI310" i="9"/>
  <c r="AG311" i="9"/>
  <c r="AK311" i="9"/>
  <c r="AG312" i="9"/>
  <c r="AK312" i="9"/>
  <c r="P313" i="9"/>
  <c r="AE313" i="9"/>
  <c r="AI313" i="9"/>
  <c r="AG314" i="9"/>
  <c r="AK314" i="9"/>
  <c r="AG315" i="9"/>
  <c r="AK315" i="9"/>
  <c r="P316" i="9"/>
  <c r="AE316" i="9"/>
  <c r="AI316" i="9"/>
  <c r="AG317" i="9"/>
  <c r="AK317" i="9"/>
  <c r="AG318" i="9"/>
  <c r="AK318" i="9"/>
  <c r="P319" i="9"/>
  <c r="AE319" i="9"/>
  <c r="AI319" i="9"/>
  <c r="AE320" i="9"/>
  <c r="AI320" i="9"/>
  <c r="AG321" i="9"/>
  <c r="AK321" i="9"/>
  <c r="AG322" i="9"/>
  <c r="AK322" i="9"/>
  <c r="AG323" i="9"/>
  <c r="AK323" i="9"/>
  <c r="AG340" i="9"/>
  <c r="AK340" i="9"/>
  <c r="P341" i="9"/>
  <c r="AE341" i="9"/>
  <c r="AI341" i="9"/>
  <c r="P342" i="9"/>
  <c r="AE342" i="9"/>
  <c r="AI342" i="9"/>
  <c r="P343" i="9"/>
  <c r="AE343" i="9"/>
  <c r="AI343" i="9"/>
  <c r="AE344" i="9"/>
  <c r="AE345" i="9"/>
  <c r="AG350" i="9"/>
  <c r="AK350" i="9"/>
  <c r="AE352" i="9"/>
  <c r="AI352" i="9"/>
  <c r="AG357" i="9"/>
  <c r="AE360" i="9"/>
  <c r="AI360" i="9"/>
  <c r="AG361" i="9"/>
  <c r="AG363" i="9"/>
  <c r="AK363" i="9"/>
  <c r="AE364" i="9"/>
  <c r="AI364" i="9"/>
  <c r="AG365" i="9"/>
  <c r="AK365" i="9"/>
  <c r="AE369" i="9"/>
  <c r="AI369" i="9"/>
  <c r="P374" i="9"/>
  <c r="AE374" i="9"/>
  <c r="AI374" i="9"/>
  <c r="AG375" i="9"/>
  <c r="AK375" i="9"/>
  <c r="AE376" i="9"/>
  <c r="AI376" i="9"/>
  <c r="AG377" i="9"/>
  <c r="AK377" i="9"/>
  <c r="P378" i="9"/>
  <c r="AE378" i="9"/>
  <c r="AI378" i="9"/>
  <c r="AG379" i="9"/>
  <c r="AK379" i="9"/>
  <c r="P380" i="9"/>
  <c r="AE380" i="9"/>
  <c r="AI380" i="9"/>
  <c r="P385" i="9"/>
  <c r="AG561" i="9"/>
  <c r="L561" i="9"/>
  <c r="AE585" i="9"/>
  <c r="L585" i="9"/>
  <c r="AI529" i="9"/>
  <c r="AE534" i="9"/>
  <c r="AI534" i="9"/>
  <c r="AE558" i="9"/>
  <c r="L558" i="9"/>
  <c r="AE559" i="9"/>
  <c r="L559" i="9"/>
  <c r="AE583" i="9"/>
  <c r="L583" i="9"/>
  <c r="AE584" i="9"/>
  <c r="L584" i="9"/>
  <c r="AE385" i="9"/>
  <c r="AI385" i="9"/>
  <c r="P390" i="9"/>
  <c r="AE390" i="9"/>
  <c r="AI390" i="9"/>
  <c r="AG391" i="9"/>
  <c r="AK391" i="9"/>
  <c r="AE392" i="9"/>
  <c r="AI392" i="9"/>
  <c r="AG393" i="9"/>
  <c r="AK393" i="9"/>
  <c r="P394" i="9"/>
  <c r="AE394" i="9"/>
  <c r="AI394" i="9"/>
  <c r="AG395" i="9"/>
  <c r="AK395" i="9"/>
  <c r="AE396" i="9"/>
  <c r="AI396" i="9"/>
  <c r="AE401" i="9"/>
  <c r="AI401" i="9"/>
  <c r="AE406" i="9"/>
  <c r="AI406" i="9"/>
  <c r="AG407" i="9"/>
  <c r="AK407" i="9"/>
  <c r="P408" i="9"/>
  <c r="AE408" i="9"/>
  <c r="AI408" i="9"/>
  <c r="AG409" i="9"/>
  <c r="AK409" i="9"/>
  <c r="P410" i="9"/>
  <c r="AE410" i="9"/>
  <c r="AI410" i="9"/>
  <c r="AG411" i="9"/>
  <c r="AK411" i="9"/>
  <c r="AE412" i="9"/>
  <c r="AI412" i="9"/>
  <c r="P415" i="9"/>
  <c r="P417" i="9"/>
  <c r="AE417" i="9"/>
  <c r="AI417" i="9"/>
  <c r="AG418" i="9"/>
  <c r="AK418" i="9"/>
  <c r="AE419" i="9"/>
  <c r="AI419" i="9"/>
  <c r="AG420" i="9"/>
  <c r="AK420" i="9"/>
  <c r="AG424" i="9"/>
  <c r="AK424" i="9"/>
  <c r="P425" i="9"/>
  <c r="AE425" i="9"/>
  <c r="AI425" i="9"/>
  <c r="P426" i="9"/>
  <c r="AE430" i="9"/>
  <c r="AI430" i="9"/>
  <c r="AG431" i="9"/>
  <c r="AK431" i="9"/>
  <c r="P432" i="9"/>
  <c r="AK432" i="9"/>
  <c r="AE433" i="9"/>
  <c r="AI433" i="9"/>
  <c r="AK434" i="9"/>
  <c r="P438" i="9"/>
  <c r="AE441" i="9"/>
  <c r="AI441" i="9"/>
  <c r="AE505" i="9"/>
  <c r="P505" i="9"/>
  <c r="AI505" i="9"/>
  <c r="AG560" i="9"/>
  <c r="AK560" i="9"/>
  <c r="AG572" i="9"/>
  <c r="L572" i="9"/>
  <c r="AE580" i="9"/>
  <c r="L580" i="9"/>
  <c r="AE589" i="9"/>
  <c r="L589" i="9"/>
  <c r="P624" i="9"/>
  <c r="L624" i="9"/>
  <c r="AG627" i="9"/>
  <c r="AG385" i="9"/>
  <c r="AK385" i="9"/>
  <c r="P387" i="9"/>
  <c r="AG390" i="9"/>
  <c r="AK390" i="9"/>
  <c r="AG392" i="9"/>
  <c r="AK392" i="9"/>
  <c r="AE393" i="9"/>
  <c r="AI393" i="9"/>
  <c r="AG394" i="9"/>
  <c r="AK394" i="9"/>
  <c r="AG396" i="9"/>
  <c r="AK396" i="9"/>
  <c r="AG401" i="9"/>
  <c r="AK401" i="9"/>
  <c r="AG406" i="9"/>
  <c r="AK406" i="9"/>
  <c r="AG408" i="9"/>
  <c r="AK408" i="9"/>
  <c r="AE409" i="9"/>
  <c r="AI409" i="9"/>
  <c r="AG410" i="9"/>
  <c r="AK410" i="9"/>
  <c r="AG412" i="9"/>
  <c r="AK412" i="9"/>
  <c r="AG417" i="9"/>
  <c r="AK417" i="9"/>
  <c r="AE418" i="9"/>
  <c r="AI418" i="9"/>
  <c r="AE420" i="9"/>
  <c r="AI420" i="9"/>
  <c r="AG425" i="9"/>
  <c r="AK425" i="9"/>
  <c r="AE431" i="9"/>
  <c r="AI431" i="9"/>
  <c r="AE437" i="9"/>
  <c r="AI437" i="9"/>
  <c r="AA438" i="9"/>
  <c r="AB438" i="9" s="1"/>
  <c r="AE440" i="9"/>
  <c r="AI440" i="9"/>
  <c r="AI442" i="9"/>
  <c r="P445" i="9"/>
  <c r="AA445" i="9"/>
  <c r="AA446" i="9"/>
  <c r="P448" i="9"/>
  <c r="AA448" i="9"/>
  <c r="P450" i="9"/>
  <c r="AA450" i="9"/>
  <c r="AG452" i="9"/>
  <c r="AK452" i="9"/>
  <c r="P453" i="9"/>
  <c r="AI453" i="9"/>
  <c r="P456" i="9"/>
  <c r="AA456" i="9"/>
  <c r="P458" i="9"/>
  <c r="AA458" i="9"/>
  <c r="AG460" i="9"/>
  <c r="AK460" i="9"/>
  <c r="P461" i="9"/>
  <c r="AA461" i="9"/>
  <c r="P463" i="9"/>
  <c r="AA463" i="9"/>
  <c r="P466" i="9"/>
  <c r="AA466" i="9"/>
  <c r="AA469" i="9"/>
  <c r="P471" i="9"/>
  <c r="AA471" i="9"/>
  <c r="AE512" i="9"/>
  <c r="AI512" i="9"/>
  <c r="AE514" i="9"/>
  <c r="AI514" i="9"/>
  <c r="AE522" i="9"/>
  <c r="AI522" i="9"/>
  <c r="AG532" i="9"/>
  <c r="AK532" i="9"/>
  <c r="AE533" i="9"/>
  <c r="AI533" i="9"/>
  <c r="AI536" i="9"/>
  <c r="AG541" i="9"/>
  <c r="AK541" i="9"/>
  <c r="AE545" i="9"/>
  <c r="AI545" i="9"/>
  <c r="AE570" i="9"/>
  <c r="P570" i="9"/>
  <c r="AE575" i="9"/>
  <c r="L575" i="9"/>
  <c r="P575" i="9"/>
  <c r="AE582" i="9"/>
  <c r="L582" i="9"/>
  <c r="AE606" i="9"/>
  <c r="L606" i="9"/>
  <c r="P616" i="9"/>
  <c r="AG616" i="9"/>
  <c r="AK371" i="9"/>
  <c r="P372" i="9"/>
  <c r="AE372" i="9"/>
  <c r="AI372" i="9"/>
  <c r="AG373" i="9"/>
  <c r="AK373" i="9"/>
  <c r="P375" i="9"/>
  <c r="P379" i="9"/>
  <c r="P381" i="9"/>
  <c r="AE381" i="9"/>
  <c r="AI381" i="9"/>
  <c r="AG382" i="9"/>
  <c r="AK382" i="9"/>
  <c r="AE383" i="9"/>
  <c r="AI383" i="9"/>
  <c r="AG384" i="9"/>
  <c r="AK384" i="9"/>
  <c r="P386" i="9"/>
  <c r="AE386" i="9"/>
  <c r="AI386" i="9"/>
  <c r="AG387" i="9"/>
  <c r="AK387" i="9"/>
  <c r="P388" i="9"/>
  <c r="AE388" i="9"/>
  <c r="AI388" i="9"/>
  <c r="AG389" i="9"/>
  <c r="AK389" i="9"/>
  <c r="P391" i="9"/>
  <c r="P395" i="9"/>
  <c r="P397" i="9"/>
  <c r="AE397" i="9"/>
  <c r="AI397" i="9"/>
  <c r="AG398" i="9"/>
  <c r="AK398" i="9"/>
  <c r="AE399" i="9"/>
  <c r="AI399" i="9"/>
  <c r="AG400" i="9"/>
  <c r="AK400" i="9"/>
  <c r="P402" i="9"/>
  <c r="AE402" i="9"/>
  <c r="AI402" i="9"/>
  <c r="AG403" i="9"/>
  <c r="AK403" i="9"/>
  <c r="P404" i="9"/>
  <c r="AE404" i="9"/>
  <c r="AI404" i="9"/>
  <c r="AG405" i="9"/>
  <c r="AK405" i="9"/>
  <c r="P407" i="9"/>
  <c r="P411" i="9"/>
  <c r="P413" i="9"/>
  <c r="AE413" i="9"/>
  <c r="AI413" i="9"/>
  <c r="AG414" i="9"/>
  <c r="AK414" i="9"/>
  <c r="AE415" i="9"/>
  <c r="AI415" i="9"/>
  <c r="AG416" i="9"/>
  <c r="AK416" i="9"/>
  <c r="AG421" i="9"/>
  <c r="AK421" i="9"/>
  <c r="P422" i="9"/>
  <c r="AE422" i="9"/>
  <c r="AI422" i="9"/>
  <c r="AG423" i="9"/>
  <c r="AK423" i="9"/>
  <c r="P424" i="9"/>
  <c r="AE426" i="9"/>
  <c r="AI426" i="9"/>
  <c r="AG427" i="9"/>
  <c r="AK427" i="9"/>
  <c r="AG428" i="9"/>
  <c r="AK428" i="9"/>
  <c r="AG429" i="9"/>
  <c r="AK429" i="9"/>
  <c r="L433" i="9"/>
  <c r="AG433" i="9"/>
  <c r="AA435" i="9"/>
  <c r="L438" i="9"/>
  <c r="L441" i="9"/>
  <c r="P446" i="9"/>
  <c r="AI446" i="9"/>
  <c r="P449" i="9"/>
  <c r="AA449" i="9"/>
  <c r="AA452" i="9"/>
  <c r="P457" i="9"/>
  <c r="AE509" i="9"/>
  <c r="P509" i="9"/>
  <c r="AI509" i="9"/>
  <c r="AE581" i="9"/>
  <c r="L581" i="9"/>
  <c r="AE595" i="9"/>
  <c r="L595" i="9"/>
  <c r="AE590" i="9"/>
  <c r="AI590" i="9"/>
  <c r="AG600" i="9"/>
  <c r="AK600" i="9"/>
  <c r="P611" i="9"/>
  <c r="AG611" i="9"/>
  <c r="P612" i="9"/>
  <c r="AG612" i="9"/>
  <c r="AE613" i="9"/>
  <c r="L613" i="9"/>
  <c r="P617" i="9"/>
  <c r="AG617" i="9"/>
  <c r="AE618" i="9"/>
  <c r="L618" i="9"/>
  <c r="AE619" i="9"/>
  <c r="L619" i="9"/>
  <c r="AE631" i="9"/>
  <c r="AA631" i="9"/>
  <c r="P478" i="9"/>
  <c r="AA478" i="9"/>
  <c r="P480" i="9"/>
  <c r="AA480" i="9"/>
  <c r="P489" i="9"/>
  <c r="AI489" i="9"/>
  <c r="P492" i="9"/>
  <c r="AI492" i="9"/>
  <c r="AG493" i="9"/>
  <c r="AK493" i="9"/>
  <c r="P494" i="9"/>
  <c r="AA494" i="9"/>
  <c r="P496" i="9"/>
  <c r="AA496" i="9"/>
  <c r="P498" i="9"/>
  <c r="AA498" i="9"/>
  <c r="AG500" i="9"/>
  <c r="AK500" i="9"/>
  <c r="P501" i="9"/>
  <c r="AI501" i="9"/>
  <c r="AG505" i="9"/>
  <c r="AK505" i="9"/>
  <c r="AA506" i="9"/>
  <c r="AG507" i="9"/>
  <c r="AK507" i="9"/>
  <c r="P511" i="9"/>
  <c r="AE511" i="9"/>
  <c r="AI511" i="9"/>
  <c r="P521" i="9"/>
  <c r="AE521" i="9"/>
  <c r="AI521" i="9"/>
  <c r="AG525" i="9"/>
  <c r="AK525" i="9"/>
  <c r="P526" i="9"/>
  <c r="AA526" i="9"/>
  <c r="AI526" i="9"/>
  <c r="AG527" i="9"/>
  <c r="AK527" i="9"/>
  <c r="P528" i="9"/>
  <c r="AI528" i="9"/>
  <c r="P530" i="9"/>
  <c r="AA530" i="9"/>
  <c r="AI530" i="9"/>
  <c r="AA532" i="9"/>
  <c r="P538" i="9"/>
  <c r="AA538" i="9"/>
  <c r="AG539" i="9"/>
  <c r="AK539" i="9"/>
  <c r="AE552" i="9"/>
  <c r="AI552" i="9"/>
  <c r="AG555" i="9"/>
  <c r="AK555" i="9"/>
  <c r="L556" i="9"/>
  <c r="AK562" i="9"/>
  <c r="AE566" i="9"/>
  <c r="P566" i="9"/>
  <c r="AG575" i="9"/>
  <c r="AK575" i="9"/>
  <c r="AE587" i="9"/>
  <c r="L587" i="9"/>
  <c r="AG588" i="9"/>
  <c r="AK588" i="9"/>
  <c r="L592" i="9"/>
  <c r="AE593" i="9"/>
  <c r="L593" i="9"/>
  <c r="AE596" i="9"/>
  <c r="L596" i="9"/>
  <c r="AE600" i="9"/>
  <c r="L600" i="9"/>
  <c r="AI600" i="9"/>
  <c r="AA607" i="9"/>
  <c r="AE611" i="9"/>
  <c r="L611" i="9"/>
  <c r="AE612" i="9"/>
  <c r="L612" i="9"/>
  <c r="AI612" i="9"/>
  <c r="P613" i="9"/>
  <c r="AE617" i="9"/>
  <c r="L617" i="9"/>
  <c r="AI617" i="9"/>
  <c r="P618" i="9"/>
  <c r="AG618" i="9"/>
  <c r="P619" i="9"/>
  <c r="AA620" i="9"/>
  <c r="AE624" i="9"/>
  <c r="AI624" i="9"/>
  <c r="AA457" i="9"/>
  <c r="P459" i="9"/>
  <c r="AA459" i="9"/>
  <c r="AA460" i="9"/>
  <c r="AG464" i="9"/>
  <c r="AK464" i="9"/>
  <c r="P465" i="9"/>
  <c r="AA465" i="9"/>
  <c r="P467" i="9"/>
  <c r="AA467" i="9"/>
  <c r="P469" i="9"/>
  <c r="AI469" i="9"/>
  <c r="P472" i="9"/>
  <c r="AA472" i="9"/>
  <c r="P474" i="9"/>
  <c r="AA474" i="9"/>
  <c r="AG476" i="9"/>
  <c r="AK476" i="9"/>
  <c r="P477" i="9"/>
  <c r="AA477" i="9"/>
  <c r="P479" i="9"/>
  <c r="AA479" i="9"/>
  <c r="P483" i="9"/>
  <c r="AA483" i="9"/>
  <c r="AG485" i="9"/>
  <c r="AK485" i="9"/>
  <c r="P486" i="9"/>
  <c r="AA486" i="9"/>
  <c r="AA493" i="9"/>
  <c r="P495" i="9"/>
  <c r="AA495" i="9"/>
  <c r="P497" i="9"/>
  <c r="AA497" i="9"/>
  <c r="P499" i="9"/>
  <c r="AA499" i="9"/>
  <c r="AA500" i="9"/>
  <c r="AG506" i="9"/>
  <c r="AK506" i="9"/>
  <c r="AA508" i="9"/>
  <c r="P518" i="9"/>
  <c r="AE518" i="9"/>
  <c r="AI518" i="9"/>
  <c r="P520" i="9"/>
  <c r="AE520" i="9"/>
  <c r="AI520" i="9"/>
  <c r="P523" i="9"/>
  <c r="AA523" i="9"/>
  <c r="AI523" i="9"/>
  <c r="AA525" i="9"/>
  <c r="AA527" i="9"/>
  <c r="P532" i="9"/>
  <c r="P535" i="9"/>
  <c r="AA535" i="9"/>
  <c r="P537" i="9"/>
  <c r="AA537" i="9"/>
  <c r="AA539" i="9"/>
  <c r="AE564" i="9"/>
  <c r="L564" i="9"/>
  <c r="AG584" i="9"/>
  <c r="AK584" i="9"/>
  <c r="AE586" i="9"/>
  <c r="L586" i="9"/>
  <c r="L590" i="9"/>
  <c r="AE591" i="9"/>
  <c r="L591" i="9"/>
  <c r="AA597" i="9"/>
  <c r="AE599" i="9"/>
  <c r="L599" i="9"/>
  <c r="AA600" i="9"/>
  <c r="AB600" i="9" s="1"/>
  <c r="AE601" i="9"/>
  <c r="L601" i="9"/>
  <c r="AI601" i="9"/>
  <c r="AA602" i="9"/>
  <c r="AE616" i="9"/>
  <c r="L616" i="9"/>
  <c r="AE620" i="9"/>
  <c r="L620" i="9"/>
  <c r="P621" i="9"/>
  <c r="AG621" i="9"/>
  <c r="L622" i="9"/>
  <c r="AE622" i="9"/>
  <c r="AG624" i="9"/>
  <c r="AK624" i="9"/>
  <c r="AI627" i="9"/>
  <c r="P628" i="9"/>
  <c r="AA628" i="9"/>
  <c r="AE628" i="9"/>
  <c r="P630" i="9"/>
  <c r="AE630" i="9"/>
  <c r="AI630" i="9"/>
  <c r="AG552" i="9"/>
  <c r="AK552" i="9"/>
  <c r="AE555" i="9"/>
  <c r="AI555" i="9"/>
  <c r="AG559" i="9"/>
  <c r="AK559" i="9"/>
  <c r="AE562" i="9"/>
  <c r="AI562" i="9"/>
  <c r="AE571" i="9"/>
  <c r="AI571" i="9"/>
  <c r="AE572" i="9"/>
  <c r="AI572" i="9"/>
  <c r="AE573" i="9"/>
  <c r="AI573" i="9"/>
  <c r="AE579" i="9"/>
  <c r="AI579" i="9"/>
  <c r="AG580" i="9"/>
  <c r="AK580" i="9"/>
  <c r="AG581" i="9"/>
  <c r="AK581" i="9"/>
  <c r="AG582" i="9"/>
  <c r="AK582" i="9"/>
  <c r="AG583" i="9"/>
  <c r="AG586" i="9"/>
  <c r="AK586" i="9"/>
  <c r="AG587" i="9"/>
  <c r="AK587" i="9"/>
  <c r="AG589" i="9"/>
  <c r="AK589" i="9"/>
  <c r="AG591" i="9"/>
  <c r="AK591" i="9"/>
  <c r="AG592" i="9"/>
  <c r="AK592" i="9"/>
  <c r="AG593" i="9"/>
  <c r="AK593" i="9"/>
  <c r="AG595" i="9"/>
  <c r="AK595" i="9"/>
  <c r="AA596" i="9"/>
  <c r="AE602" i="9"/>
  <c r="AI602" i="9"/>
  <c r="P602" i="9"/>
  <c r="AA604" i="9"/>
  <c r="AA606" i="9"/>
  <c r="P608" i="9"/>
  <c r="AK608" i="9"/>
  <c r="P609" i="9"/>
  <c r="P610" i="9"/>
  <c r="AK610" i="9"/>
  <c r="AA613" i="9"/>
  <c r="AE614" i="9"/>
  <c r="AI614" i="9"/>
  <c r="AE615" i="9"/>
  <c r="AI615" i="9"/>
  <c r="AA619" i="9"/>
  <c r="AA622" i="9"/>
  <c r="AG626" i="9"/>
  <c r="AK626" i="9"/>
  <c r="AE629" i="9"/>
  <c r="AI629" i="9"/>
  <c r="AG631" i="9"/>
  <c r="AK631" i="9"/>
  <c r="AE594" i="9"/>
  <c r="AI594" i="9"/>
  <c r="AG602" i="9"/>
  <c r="AK602" i="9"/>
  <c r="AE608" i="9"/>
  <c r="AI608" i="9"/>
  <c r="AE610" i="9"/>
  <c r="AI610" i="9"/>
  <c r="AK614" i="9"/>
  <c r="AG614" i="9"/>
  <c r="AK615" i="9"/>
  <c r="AG615" i="9"/>
  <c r="AI623" i="9"/>
  <c r="AE626" i="9"/>
  <c r="D5" i="40"/>
  <c r="AV19" i="9"/>
  <c r="AV44" i="9"/>
  <c r="Z50" i="9"/>
  <c r="AA50" i="9"/>
  <c r="AF50" i="9"/>
  <c r="K51" i="9"/>
  <c r="AX51" i="9"/>
  <c r="Z52" i="9"/>
  <c r="AF52" i="9"/>
  <c r="AQ52" i="9"/>
  <c r="K53" i="9"/>
  <c r="P53" i="9"/>
  <c r="AE53" i="9"/>
  <c r="AG54" i="9"/>
  <c r="L55" i="9"/>
  <c r="Z55" i="9"/>
  <c r="P56" i="9"/>
  <c r="AF56" i="9"/>
  <c r="L57" i="9"/>
  <c r="AA57" i="9"/>
  <c r="AA59" i="9"/>
  <c r="AQ59" i="9"/>
  <c r="BB59" i="9"/>
  <c r="L62" i="9"/>
  <c r="Z62" i="9"/>
  <c r="P63" i="9"/>
  <c r="AF63" i="9"/>
  <c r="L64" i="9"/>
  <c r="Z64" i="9"/>
  <c r="P65" i="9"/>
  <c r="AA66" i="9"/>
  <c r="AQ67" i="9"/>
  <c r="BB67" i="9"/>
  <c r="AV75" i="9"/>
  <c r="AV107" i="9"/>
  <c r="AX107" i="9"/>
  <c r="AX133" i="9"/>
  <c r="AX141" i="9"/>
  <c r="AV157" i="9"/>
  <c r="AX157" i="9"/>
  <c r="AV163" i="9"/>
  <c r="AV166" i="9"/>
  <c r="AD11" i="9"/>
  <c r="AD12" i="9"/>
  <c r="AD15" i="9"/>
  <c r="AD16" i="9"/>
  <c r="AD19" i="9"/>
  <c r="AD20" i="9"/>
  <c r="AD23" i="9"/>
  <c r="AD24" i="9"/>
  <c r="AD27" i="9"/>
  <c r="AD28" i="9"/>
  <c r="AD30" i="9"/>
  <c r="AD31" i="9"/>
  <c r="AD32" i="9"/>
  <c r="AD34" i="9"/>
  <c r="AD35" i="9"/>
  <c r="AD36" i="9"/>
  <c r="AD38" i="9"/>
  <c r="AD39" i="9"/>
  <c r="AD40" i="9"/>
  <c r="AX40" i="9"/>
  <c r="AD42" i="9"/>
  <c r="AD43" i="9"/>
  <c r="AD44" i="9"/>
  <c r="AX44" i="9"/>
  <c r="AD46" i="9"/>
  <c r="AD47" i="9"/>
  <c r="AD48" i="9"/>
  <c r="AE49" i="9"/>
  <c r="O50" i="9"/>
  <c r="BC50" i="9"/>
  <c r="L51" i="9"/>
  <c r="O52" i="9"/>
  <c r="BC52" i="9"/>
  <c r="BC54" i="9"/>
  <c r="AD54" i="9"/>
  <c r="K54" i="9"/>
  <c r="P54" i="9"/>
  <c r="AA55" i="9"/>
  <c r="L58" i="9"/>
  <c r="Z58" i="9"/>
  <c r="P59" i="9"/>
  <c r="AF59" i="9"/>
  <c r="L60" i="9"/>
  <c r="Z60" i="9"/>
  <c r="AA62" i="9"/>
  <c r="AA64" i="9"/>
  <c r="AQ64" i="9"/>
  <c r="BB64" i="9"/>
  <c r="AF66" i="9"/>
  <c r="AA67" i="9"/>
  <c r="AF68" i="9"/>
  <c r="AQ68" i="9"/>
  <c r="BB68" i="9"/>
  <c r="AV87" i="9"/>
  <c r="AX116" i="9"/>
  <c r="AX132" i="9"/>
  <c r="AX148" i="9"/>
  <c r="AX165" i="9"/>
  <c r="AX181" i="9"/>
  <c r="K11" i="9"/>
  <c r="AA11" i="9"/>
  <c r="K12" i="9"/>
  <c r="O12" i="9"/>
  <c r="AA12" i="9"/>
  <c r="K13" i="9"/>
  <c r="O13" i="9"/>
  <c r="AA13" i="9"/>
  <c r="K14" i="9"/>
  <c r="O14" i="9"/>
  <c r="AA14" i="9"/>
  <c r="K15" i="9"/>
  <c r="O15" i="9"/>
  <c r="AA15" i="9"/>
  <c r="K16" i="9"/>
  <c r="O16" i="9"/>
  <c r="AA16" i="9"/>
  <c r="K17" i="9"/>
  <c r="O17" i="9"/>
  <c r="AA17" i="9"/>
  <c r="K18" i="9"/>
  <c r="O18" i="9"/>
  <c r="AA18" i="9"/>
  <c r="K19" i="9"/>
  <c r="O19" i="9"/>
  <c r="AA19" i="9"/>
  <c r="K20" i="9"/>
  <c r="O20" i="9"/>
  <c r="AA20" i="9"/>
  <c r="K21" i="9"/>
  <c r="O21" i="9"/>
  <c r="AA21" i="9"/>
  <c r="K22" i="9"/>
  <c r="O22" i="9"/>
  <c r="AA22" i="9"/>
  <c r="K23" i="9"/>
  <c r="O23" i="9"/>
  <c r="AA23" i="9"/>
  <c r="K24" i="9"/>
  <c r="O24" i="9"/>
  <c r="AA24" i="9"/>
  <c r="AB24" i="9" s="1"/>
  <c r="K25" i="9"/>
  <c r="O25" i="9"/>
  <c r="AA25" i="9"/>
  <c r="K26" i="9"/>
  <c r="O26" i="9"/>
  <c r="AA26" i="9"/>
  <c r="K27" i="9"/>
  <c r="O27" i="9"/>
  <c r="AA27" i="9"/>
  <c r="K28" i="9"/>
  <c r="O28" i="9"/>
  <c r="AA28" i="9"/>
  <c r="K29" i="9"/>
  <c r="O29" i="9"/>
  <c r="AA29" i="9"/>
  <c r="K30" i="9"/>
  <c r="O30" i="9"/>
  <c r="AA30" i="9"/>
  <c r="K31" i="9"/>
  <c r="O31" i="9"/>
  <c r="AA31" i="9"/>
  <c r="K32" i="9"/>
  <c r="O32" i="9"/>
  <c r="AA32" i="9"/>
  <c r="K33" i="9"/>
  <c r="O33" i="9"/>
  <c r="AA33" i="9"/>
  <c r="K34" i="9"/>
  <c r="O34" i="9"/>
  <c r="AA34" i="9"/>
  <c r="K35" i="9"/>
  <c r="O35" i="9"/>
  <c r="AA35" i="9"/>
  <c r="K36" i="9"/>
  <c r="O36" i="9"/>
  <c r="AA36" i="9"/>
  <c r="K37" i="9"/>
  <c r="O37" i="9"/>
  <c r="AA37" i="9"/>
  <c r="K38" i="9"/>
  <c r="O38" i="9"/>
  <c r="AA38" i="9"/>
  <c r="K39" i="9"/>
  <c r="O39" i="9"/>
  <c r="AA39" i="9"/>
  <c r="AB39" i="9" s="1"/>
  <c r="K40" i="9"/>
  <c r="O40" i="9"/>
  <c r="AA40" i="9"/>
  <c r="AB40" i="9" s="1"/>
  <c r="K41" i="9"/>
  <c r="O41" i="9"/>
  <c r="AA41" i="9"/>
  <c r="K42" i="9"/>
  <c r="O42" i="9"/>
  <c r="AA42" i="9"/>
  <c r="K43" i="9"/>
  <c r="O43" i="9"/>
  <c r="AA43" i="9"/>
  <c r="K44" i="9"/>
  <c r="O44" i="9"/>
  <c r="AA44" i="9"/>
  <c r="AB44" i="9" s="1"/>
  <c r="K45" i="9"/>
  <c r="O45" i="9"/>
  <c r="AA45" i="9"/>
  <c r="K46" i="9"/>
  <c r="O46" i="9"/>
  <c r="AA46" i="9"/>
  <c r="K47" i="9"/>
  <c r="O47" i="9"/>
  <c r="AA47" i="9"/>
  <c r="K48" i="9"/>
  <c r="O48" i="9"/>
  <c r="AA48" i="9"/>
  <c r="K49" i="9"/>
  <c r="O49" i="9"/>
  <c r="K50" i="9"/>
  <c r="AF51" i="9"/>
  <c r="AV51" i="9"/>
  <c r="K52" i="9"/>
  <c r="L54" i="9"/>
  <c r="AF55" i="9"/>
  <c r="AQ60" i="9"/>
  <c r="BB60" i="9"/>
  <c r="AF62" i="9"/>
  <c r="AF64" i="9"/>
  <c r="AE67" i="9"/>
  <c r="P67" i="9"/>
  <c r="AF69" i="9"/>
  <c r="AF70" i="9"/>
  <c r="L11" i="9"/>
  <c r="AF11" i="9"/>
  <c r="L12" i="9"/>
  <c r="AF12" i="9"/>
  <c r="L13" i="9"/>
  <c r="AF13" i="9"/>
  <c r="L14" i="9"/>
  <c r="AF14" i="9"/>
  <c r="L15" i="9"/>
  <c r="AF15" i="9"/>
  <c r="L16" i="9"/>
  <c r="AF16" i="9"/>
  <c r="L17" i="9"/>
  <c r="AF17" i="9"/>
  <c r="L18" i="9"/>
  <c r="AF18" i="9"/>
  <c r="L19" i="9"/>
  <c r="AF19" i="9"/>
  <c r="L20" i="9"/>
  <c r="AF20" i="9"/>
  <c r="L21" i="9"/>
  <c r="AF21" i="9"/>
  <c r="L22" i="9"/>
  <c r="AF22" i="9"/>
  <c r="L23" i="9"/>
  <c r="AF23" i="9"/>
  <c r="L24" i="9"/>
  <c r="AF24" i="9"/>
  <c r="L25" i="9"/>
  <c r="AF25" i="9"/>
  <c r="L26" i="9"/>
  <c r="AF26" i="9"/>
  <c r="L27" i="9"/>
  <c r="AF27" i="9"/>
  <c r="L28" i="9"/>
  <c r="AF28" i="9"/>
  <c r="L29" i="9"/>
  <c r="AF29" i="9"/>
  <c r="L30" i="9"/>
  <c r="AF30" i="9"/>
  <c r="L31" i="9"/>
  <c r="AF31" i="9"/>
  <c r="L32" i="9"/>
  <c r="AF32" i="9"/>
  <c r="L33" i="9"/>
  <c r="AF33" i="9"/>
  <c r="L34" i="9"/>
  <c r="AF34" i="9"/>
  <c r="L35" i="9"/>
  <c r="AF35" i="9"/>
  <c r="L36" i="9"/>
  <c r="AF36" i="9"/>
  <c r="L37" i="9"/>
  <c r="AF37" i="9"/>
  <c r="L38" i="9"/>
  <c r="AF38" i="9"/>
  <c r="L39" i="9"/>
  <c r="AF39" i="9"/>
  <c r="L40" i="9"/>
  <c r="AF40" i="9"/>
  <c r="L41" i="9"/>
  <c r="AF41" i="9"/>
  <c r="L42" i="9"/>
  <c r="AF42" i="9"/>
  <c r="L43" i="9"/>
  <c r="AF43" i="9"/>
  <c r="L44" i="9"/>
  <c r="AF44" i="9"/>
  <c r="L45" i="9"/>
  <c r="AF45" i="9"/>
  <c r="L46" i="9"/>
  <c r="AF46" i="9"/>
  <c r="L47" i="9"/>
  <c r="AF47" i="9"/>
  <c r="L48" i="9"/>
  <c r="AF48" i="9"/>
  <c r="L49" i="9"/>
  <c r="L50" i="9"/>
  <c r="AJ50" i="9"/>
  <c r="O51" i="9"/>
  <c r="L52" i="9"/>
  <c r="AJ52" i="9"/>
  <c r="O53" i="9"/>
  <c r="AF54" i="9"/>
  <c r="AQ56" i="9"/>
  <c r="BB56" i="9"/>
  <c r="P58" i="9"/>
  <c r="AF58" i="9"/>
  <c r="P60" i="9"/>
  <c r="AF60" i="9"/>
  <c r="AF67" i="9"/>
  <c r="L68" i="9"/>
  <c r="P68" i="9"/>
  <c r="L69" i="9"/>
  <c r="P69" i="9"/>
  <c r="L70" i="9"/>
  <c r="P70" i="9"/>
  <c r="L71" i="9"/>
  <c r="P71" i="9"/>
  <c r="AF71" i="9"/>
  <c r="L72" i="9"/>
  <c r="P72" i="9"/>
  <c r="AF72" i="9"/>
  <c r="L73" i="9"/>
  <c r="P73" i="9"/>
  <c r="AF73" i="9"/>
  <c r="L74" i="9"/>
  <c r="P74" i="9"/>
  <c r="AF74" i="9"/>
  <c r="L75" i="9"/>
  <c r="P75" i="9"/>
  <c r="AF75" i="9"/>
  <c r="L76" i="9"/>
  <c r="P76" i="9"/>
  <c r="AF76" i="9"/>
  <c r="L77" i="9"/>
  <c r="P77" i="9"/>
  <c r="AF77" i="9"/>
  <c r="L78" i="9"/>
  <c r="P78" i="9"/>
  <c r="AF78" i="9"/>
  <c r="L79" i="9"/>
  <c r="P79" i="9"/>
  <c r="AF79" i="9"/>
  <c r="L80" i="9"/>
  <c r="P80" i="9"/>
  <c r="AF80" i="9"/>
  <c r="L81" i="9"/>
  <c r="P81" i="9"/>
  <c r="AF81" i="9"/>
  <c r="L82" i="9"/>
  <c r="P82" i="9"/>
  <c r="AF82" i="9"/>
  <c r="L83" i="9"/>
  <c r="P83" i="9"/>
  <c r="AF83" i="9"/>
  <c r="L84" i="9"/>
  <c r="P84" i="9"/>
  <c r="AF84" i="9"/>
  <c r="L85" i="9"/>
  <c r="P85" i="9"/>
  <c r="AF85" i="9"/>
  <c r="L86" i="9"/>
  <c r="P86" i="9"/>
  <c r="AF86" i="9"/>
  <c r="L87" i="9"/>
  <c r="P87" i="9"/>
  <c r="AF87" i="9"/>
  <c r="L88" i="9"/>
  <c r="P88" i="9"/>
  <c r="AF88" i="9"/>
  <c r="L89" i="9"/>
  <c r="P89" i="9"/>
  <c r="AF89" i="9"/>
  <c r="L90" i="9"/>
  <c r="P90" i="9"/>
  <c r="AF90" i="9"/>
  <c r="L91" i="9"/>
  <c r="P91" i="9"/>
  <c r="AF91" i="9"/>
  <c r="L92" i="9"/>
  <c r="P92" i="9"/>
  <c r="AF92" i="9"/>
  <c r="L93" i="9"/>
  <c r="P93" i="9"/>
  <c r="AF93" i="9"/>
  <c r="L94" i="9"/>
  <c r="P94" i="9"/>
  <c r="AF94" i="9"/>
  <c r="L95" i="9"/>
  <c r="P95" i="9"/>
  <c r="AF95" i="9"/>
  <c r="L96" i="9"/>
  <c r="P96" i="9"/>
  <c r="AF96" i="9"/>
  <c r="L97" i="9"/>
  <c r="P97" i="9"/>
  <c r="AF97" i="9"/>
  <c r="L98" i="9"/>
  <c r="P98" i="9"/>
  <c r="AF98" i="9"/>
  <c r="L99" i="9"/>
  <c r="P99" i="9"/>
  <c r="AF99" i="9"/>
  <c r="L100" i="9"/>
  <c r="P100" i="9"/>
  <c r="AF100" i="9"/>
  <c r="L101" i="9"/>
  <c r="P101" i="9"/>
  <c r="AF101" i="9"/>
  <c r="L102" i="9"/>
  <c r="P102" i="9"/>
  <c r="AF102" i="9"/>
  <c r="L103" i="9"/>
  <c r="P103" i="9"/>
  <c r="AF103" i="9"/>
  <c r="L104" i="9"/>
  <c r="P104" i="9"/>
  <c r="AF104" i="9"/>
  <c r="L105" i="9"/>
  <c r="P105" i="9"/>
  <c r="AF105" i="9"/>
  <c r="L106" i="9"/>
  <c r="P106" i="9"/>
  <c r="AF106" i="9"/>
  <c r="L107" i="9"/>
  <c r="P107" i="9"/>
  <c r="AF107" i="9"/>
  <c r="L108" i="9"/>
  <c r="P108" i="9"/>
  <c r="AF108" i="9"/>
  <c r="L109" i="9"/>
  <c r="P109" i="9"/>
  <c r="AF109" i="9"/>
  <c r="L110" i="9"/>
  <c r="P110" i="9"/>
  <c r="AF110" i="9"/>
  <c r="L111" i="9"/>
  <c r="P111" i="9"/>
  <c r="AF111" i="9"/>
  <c r="L112" i="9"/>
  <c r="P112" i="9"/>
  <c r="AF112" i="9"/>
  <c r="L113" i="9"/>
  <c r="P113" i="9"/>
  <c r="AF113" i="9"/>
  <c r="L114" i="9"/>
  <c r="P114" i="9"/>
  <c r="AF114" i="9"/>
  <c r="L115" i="9"/>
  <c r="P115" i="9"/>
  <c r="AF115" i="9"/>
  <c r="L116" i="9"/>
  <c r="P116" i="9"/>
  <c r="AF116" i="9"/>
  <c r="L117" i="9"/>
  <c r="P117" i="9"/>
  <c r="AF117" i="9"/>
  <c r="L118" i="9"/>
  <c r="P118" i="9"/>
  <c r="AF118" i="9"/>
  <c r="L119" i="9"/>
  <c r="P119" i="9"/>
  <c r="AF119" i="9"/>
  <c r="L120" i="9"/>
  <c r="P120" i="9"/>
  <c r="AF120" i="9"/>
  <c r="L121" i="9"/>
  <c r="P121" i="9"/>
  <c r="AF121" i="9"/>
  <c r="L122" i="9"/>
  <c r="P122" i="9"/>
  <c r="AF122" i="9"/>
  <c r="L123" i="9"/>
  <c r="P123" i="9"/>
  <c r="AF123" i="9"/>
  <c r="L124" i="9"/>
  <c r="P124" i="9"/>
  <c r="AF124" i="9"/>
  <c r="L125" i="9"/>
  <c r="P125" i="9"/>
  <c r="AF125" i="9"/>
  <c r="L126" i="9"/>
  <c r="P126" i="9"/>
  <c r="AF126" i="9"/>
  <c r="L127" i="9"/>
  <c r="P127" i="9"/>
  <c r="AF127" i="9"/>
  <c r="L128" i="9"/>
  <c r="P128" i="9"/>
  <c r="AF128" i="9"/>
  <c r="L129" i="9"/>
  <c r="P129" i="9"/>
  <c r="AF129" i="9"/>
  <c r="L130" i="9"/>
  <c r="P130" i="9"/>
  <c r="AF130" i="9"/>
  <c r="L131" i="9"/>
  <c r="P131" i="9"/>
  <c r="AF131" i="9"/>
  <c r="L132" i="9"/>
  <c r="P132" i="9"/>
  <c r="AF132" i="9"/>
  <c r="L133" i="9"/>
  <c r="P133" i="9"/>
  <c r="AF133" i="9"/>
  <c r="L134" i="9"/>
  <c r="P134" i="9"/>
  <c r="AF134" i="9"/>
  <c r="L135" i="9"/>
  <c r="P135" i="9"/>
  <c r="AF135" i="9"/>
  <c r="L136" i="9"/>
  <c r="P136" i="9"/>
  <c r="AF136" i="9"/>
  <c r="L137" i="9"/>
  <c r="P137" i="9"/>
  <c r="AF137" i="9"/>
  <c r="L138" i="9"/>
  <c r="P138" i="9"/>
  <c r="AF138" i="9"/>
  <c r="L139" i="9"/>
  <c r="P139" i="9"/>
  <c r="AF139" i="9"/>
  <c r="L140" i="9"/>
  <c r="P140" i="9"/>
  <c r="AF140" i="9"/>
  <c r="L141" i="9"/>
  <c r="P141" i="9"/>
  <c r="AF141" i="9"/>
  <c r="L142" i="9"/>
  <c r="P142" i="9"/>
  <c r="AF142" i="9"/>
  <c r="L143" i="9"/>
  <c r="P143" i="9"/>
  <c r="AF143" i="9"/>
  <c r="L144" i="9"/>
  <c r="P144" i="9"/>
  <c r="AF144" i="9"/>
  <c r="L145" i="9"/>
  <c r="P145" i="9"/>
  <c r="AF145" i="9"/>
  <c r="L146" i="9"/>
  <c r="P146" i="9"/>
  <c r="AF146" i="9"/>
  <c r="L147" i="9"/>
  <c r="P147" i="9"/>
  <c r="AF147" i="9"/>
  <c r="L148" i="9"/>
  <c r="P148" i="9"/>
  <c r="AF148" i="9"/>
  <c r="L149" i="9"/>
  <c r="P149" i="9"/>
  <c r="AF149" i="9"/>
  <c r="L150" i="9"/>
  <c r="P150" i="9"/>
  <c r="AF150" i="9"/>
  <c r="L151" i="9"/>
  <c r="P151" i="9"/>
  <c r="AF151" i="9"/>
  <c r="L152" i="9"/>
  <c r="P152" i="9"/>
  <c r="AF152" i="9"/>
  <c r="L153" i="9"/>
  <c r="P153" i="9"/>
  <c r="AF153" i="9"/>
  <c r="L154" i="9"/>
  <c r="P154" i="9"/>
  <c r="AF154" i="9"/>
  <c r="L155" i="9"/>
  <c r="P155" i="9"/>
  <c r="AF155" i="9"/>
  <c r="L156" i="9"/>
  <c r="P156" i="9"/>
  <c r="AF156" i="9"/>
  <c r="L157" i="9"/>
  <c r="P157" i="9"/>
  <c r="AF157" i="9"/>
  <c r="L158" i="9"/>
  <c r="P158" i="9"/>
  <c r="AF158" i="9"/>
  <c r="L159" i="9"/>
  <c r="P159" i="9"/>
  <c r="AF159" i="9"/>
  <c r="L160" i="9"/>
  <c r="P160" i="9"/>
  <c r="AF160" i="9"/>
  <c r="L161" i="9"/>
  <c r="P161" i="9"/>
  <c r="AF161" i="9"/>
  <c r="L162" i="9"/>
  <c r="P162" i="9"/>
  <c r="AF162" i="9"/>
  <c r="L163" i="9"/>
  <c r="P163" i="9"/>
  <c r="AF163" i="9"/>
  <c r="L164" i="9"/>
  <c r="P164" i="9"/>
  <c r="AF164" i="9"/>
  <c r="L165" i="9"/>
  <c r="P165" i="9"/>
  <c r="AF165" i="9"/>
  <c r="L166" i="9"/>
  <c r="P166" i="9"/>
  <c r="AF166" i="9"/>
  <c r="L167" i="9"/>
  <c r="P167" i="9"/>
  <c r="AF167" i="9"/>
  <c r="L168" i="9"/>
  <c r="P168" i="9"/>
  <c r="AF168" i="9"/>
  <c r="L169" i="9"/>
  <c r="P169" i="9"/>
  <c r="AF169" i="9"/>
  <c r="L170" i="9"/>
  <c r="P170" i="9"/>
  <c r="AF170" i="9"/>
  <c r="AA171" i="9"/>
  <c r="Z172" i="9"/>
  <c r="BB173" i="9"/>
  <c r="BD174" i="9"/>
  <c r="Z176" i="9"/>
  <c r="BB177" i="9"/>
  <c r="BD178" i="9"/>
  <c r="Z180" i="9"/>
  <c r="BB181" i="9"/>
  <c r="BD182" i="9"/>
  <c r="Z184" i="9"/>
  <c r="AV186" i="9"/>
  <c r="BD186" i="9"/>
  <c r="AD188" i="9"/>
  <c r="Z188" i="9"/>
  <c r="AQ188" i="9"/>
  <c r="BB188" i="9"/>
  <c r="BD218" i="9"/>
  <c r="BB172" i="9"/>
  <c r="AV173" i="9"/>
  <c r="Z175" i="9"/>
  <c r="BB176" i="9"/>
  <c r="Z179" i="9"/>
  <c r="BB180" i="9"/>
  <c r="Z183" i="9"/>
  <c r="Z187" i="9"/>
  <c r="AF189" i="9"/>
  <c r="AF190" i="9"/>
  <c r="AQ190" i="9"/>
  <c r="BB190" i="9"/>
  <c r="AD55" i="9"/>
  <c r="AD56" i="9"/>
  <c r="AD58" i="9"/>
  <c r="AD59" i="9"/>
  <c r="AD60" i="9"/>
  <c r="AD62" i="9"/>
  <c r="AD63" i="9"/>
  <c r="AD64" i="9"/>
  <c r="AD66" i="9"/>
  <c r="AD67" i="9"/>
  <c r="AD68" i="9"/>
  <c r="AD70" i="9"/>
  <c r="AD71" i="9"/>
  <c r="AD72" i="9"/>
  <c r="BB72" i="9"/>
  <c r="AD74" i="9"/>
  <c r="BB74" i="9"/>
  <c r="AD75" i="9"/>
  <c r="BB75" i="9"/>
  <c r="AD76" i="9"/>
  <c r="BB76" i="9"/>
  <c r="AD78" i="9"/>
  <c r="BB78" i="9"/>
  <c r="AD79" i="9"/>
  <c r="AD80" i="9"/>
  <c r="BB80" i="9"/>
  <c r="AD82" i="9"/>
  <c r="BB82" i="9"/>
  <c r="AD83" i="9"/>
  <c r="BB83" i="9"/>
  <c r="AD84" i="9"/>
  <c r="BB84" i="9"/>
  <c r="AD86" i="9"/>
  <c r="BB86" i="9"/>
  <c r="AD87" i="9"/>
  <c r="AD88" i="9"/>
  <c r="BB88" i="9"/>
  <c r="AD90" i="9"/>
  <c r="BB90" i="9"/>
  <c r="AD91" i="9"/>
  <c r="BB91" i="9"/>
  <c r="AD92" i="9"/>
  <c r="BB92" i="9"/>
  <c r="AD94" i="9"/>
  <c r="AD95" i="9"/>
  <c r="AD96" i="9"/>
  <c r="BB96" i="9"/>
  <c r="AD98" i="9"/>
  <c r="AD99" i="9"/>
  <c r="BB99" i="9"/>
  <c r="AD100" i="9"/>
  <c r="BB100" i="9"/>
  <c r="AD102" i="9"/>
  <c r="AD103" i="9"/>
  <c r="AD104" i="9"/>
  <c r="BB104" i="9"/>
  <c r="AD106" i="9"/>
  <c r="AD107" i="9"/>
  <c r="BB107" i="9"/>
  <c r="AD108" i="9"/>
  <c r="BB108" i="9"/>
  <c r="AD110" i="9"/>
  <c r="AD111" i="9"/>
  <c r="AD112" i="9"/>
  <c r="BB112" i="9"/>
  <c r="AD114" i="9"/>
  <c r="BB114" i="9"/>
  <c r="AD115" i="9"/>
  <c r="BB115" i="9"/>
  <c r="AD116" i="9"/>
  <c r="BB116" i="9"/>
  <c r="AD117" i="9"/>
  <c r="AD118" i="9"/>
  <c r="AD119" i="9"/>
  <c r="BB119" i="9"/>
  <c r="AD120" i="9"/>
  <c r="BB120" i="9"/>
  <c r="AD121" i="9"/>
  <c r="BB121" i="9"/>
  <c r="AD122" i="9"/>
  <c r="AD123" i="9"/>
  <c r="AD124" i="9"/>
  <c r="BB124" i="9"/>
  <c r="AD125" i="9"/>
  <c r="BB125" i="9"/>
  <c r="AD126" i="9"/>
  <c r="AD127" i="9"/>
  <c r="AD128" i="9"/>
  <c r="BB128" i="9"/>
  <c r="AD129" i="9"/>
  <c r="BB129" i="9"/>
  <c r="AD130" i="9"/>
  <c r="AD131" i="9"/>
  <c r="AD132" i="9"/>
  <c r="BB132" i="9"/>
  <c r="AD133" i="9"/>
  <c r="BB133" i="9"/>
  <c r="AD134" i="9"/>
  <c r="AD135" i="9"/>
  <c r="AD136" i="9"/>
  <c r="BB136" i="9"/>
  <c r="AD137" i="9"/>
  <c r="BB137" i="9"/>
  <c r="AD138" i="9"/>
  <c r="AD139" i="9"/>
  <c r="AD140" i="9"/>
  <c r="BB140" i="9"/>
  <c r="AD141" i="9"/>
  <c r="BB141" i="9"/>
  <c r="AD142" i="9"/>
  <c r="AD143" i="9"/>
  <c r="AD144" i="9"/>
  <c r="BB144" i="9"/>
  <c r="AD145" i="9"/>
  <c r="BB145" i="9"/>
  <c r="AD146" i="9"/>
  <c r="AD147" i="9"/>
  <c r="AD148" i="9"/>
  <c r="BB148" i="9"/>
  <c r="AD149" i="9"/>
  <c r="BB149" i="9"/>
  <c r="AD150" i="9"/>
  <c r="AD151" i="9"/>
  <c r="AD152" i="9"/>
  <c r="BB152" i="9"/>
  <c r="AD153" i="9"/>
  <c r="BB153" i="9"/>
  <c r="AD154" i="9"/>
  <c r="AD155" i="9"/>
  <c r="AD156" i="9"/>
  <c r="BB156" i="9"/>
  <c r="AD157" i="9"/>
  <c r="BB157" i="9"/>
  <c r="AD158" i="9"/>
  <c r="AD159" i="9"/>
  <c r="BB159" i="9"/>
  <c r="AD160" i="9"/>
  <c r="BB160" i="9"/>
  <c r="AD161" i="9"/>
  <c r="BB161" i="9"/>
  <c r="AD162" i="9"/>
  <c r="AD163" i="9"/>
  <c r="AD164" i="9"/>
  <c r="BB164" i="9"/>
  <c r="AD165" i="9"/>
  <c r="BB165" i="9"/>
  <c r="AD166" i="9"/>
  <c r="AD167" i="9"/>
  <c r="AD168" i="9"/>
  <c r="BB168" i="9"/>
  <c r="AD169" i="9"/>
  <c r="BB169" i="9"/>
  <c r="AD170" i="9"/>
  <c r="K171" i="9"/>
  <c r="AD171" i="9"/>
  <c r="BD171" i="9" s="1"/>
  <c r="P172" i="9"/>
  <c r="BC175" i="9"/>
  <c r="AA175" i="9"/>
  <c r="P176" i="9"/>
  <c r="BC179" i="9"/>
  <c r="AA179" i="9"/>
  <c r="P180" i="9"/>
  <c r="BC183" i="9"/>
  <c r="AA183" i="9"/>
  <c r="P184" i="9"/>
  <c r="BC187" i="9"/>
  <c r="AA187" i="9"/>
  <c r="P188" i="9"/>
  <c r="AA190" i="9"/>
  <c r="AF191" i="9"/>
  <c r="BD202" i="9"/>
  <c r="BD207" i="9"/>
  <c r="BD213" i="9"/>
  <c r="BD215" i="9"/>
  <c r="K55" i="9"/>
  <c r="O55" i="9"/>
  <c r="K56" i="9"/>
  <c r="O56" i="9"/>
  <c r="K57" i="9"/>
  <c r="O57" i="9"/>
  <c r="K58" i="9"/>
  <c r="O58" i="9"/>
  <c r="K59" i="9"/>
  <c r="O59" i="9"/>
  <c r="K60" i="9"/>
  <c r="O60" i="9"/>
  <c r="K61" i="9"/>
  <c r="O61" i="9"/>
  <c r="K62" i="9"/>
  <c r="O62" i="9"/>
  <c r="K63" i="9"/>
  <c r="O63" i="9"/>
  <c r="K64" i="9"/>
  <c r="O64" i="9"/>
  <c r="K65" i="9"/>
  <c r="O65" i="9"/>
  <c r="K66" i="9"/>
  <c r="O66" i="9"/>
  <c r="K67" i="9"/>
  <c r="O67" i="9"/>
  <c r="K68" i="9"/>
  <c r="O68" i="9"/>
  <c r="K69" i="9"/>
  <c r="O69" i="9"/>
  <c r="K70" i="9"/>
  <c r="O70" i="9"/>
  <c r="K71" i="9"/>
  <c r="O71" i="9"/>
  <c r="K72" i="9"/>
  <c r="O72" i="9"/>
  <c r="K73" i="9"/>
  <c r="O73" i="9"/>
  <c r="K74" i="9"/>
  <c r="O74" i="9"/>
  <c r="K75" i="9"/>
  <c r="O75" i="9"/>
  <c r="K76" i="9"/>
  <c r="O76" i="9"/>
  <c r="K77" i="9"/>
  <c r="O77" i="9"/>
  <c r="K78" i="9"/>
  <c r="O78" i="9"/>
  <c r="K79" i="9"/>
  <c r="O79" i="9"/>
  <c r="K80" i="9"/>
  <c r="O80" i="9"/>
  <c r="K81" i="9"/>
  <c r="O81" i="9"/>
  <c r="K82" i="9"/>
  <c r="O82" i="9"/>
  <c r="K83" i="9"/>
  <c r="O83" i="9"/>
  <c r="K84" i="9"/>
  <c r="O84" i="9"/>
  <c r="K85" i="9"/>
  <c r="O85" i="9"/>
  <c r="K86" i="9"/>
  <c r="O86" i="9"/>
  <c r="K87" i="9"/>
  <c r="O87" i="9"/>
  <c r="K88" i="9"/>
  <c r="O88" i="9"/>
  <c r="K89" i="9"/>
  <c r="O89" i="9"/>
  <c r="K90" i="9"/>
  <c r="O90" i="9"/>
  <c r="K91" i="9"/>
  <c r="O91" i="9"/>
  <c r="K92" i="9"/>
  <c r="O92" i="9"/>
  <c r="K93" i="9"/>
  <c r="O93" i="9"/>
  <c r="K94" i="9"/>
  <c r="O94" i="9"/>
  <c r="K95" i="9"/>
  <c r="O95" i="9"/>
  <c r="K96" i="9"/>
  <c r="O96" i="9"/>
  <c r="K97" i="9"/>
  <c r="O97" i="9"/>
  <c r="K98" i="9"/>
  <c r="O98" i="9"/>
  <c r="K99" i="9"/>
  <c r="O99" i="9"/>
  <c r="K100" i="9"/>
  <c r="O100" i="9"/>
  <c r="K101" i="9"/>
  <c r="O101" i="9"/>
  <c r="K102" i="9"/>
  <c r="O102" i="9"/>
  <c r="K103" i="9"/>
  <c r="O103" i="9"/>
  <c r="K104" i="9"/>
  <c r="O104" i="9"/>
  <c r="K105" i="9"/>
  <c r="O105" i="9"/>
  <c r="K106" i="9"/>
  <c r="O106" i="9"/>
  <c r="K107" i="9"/>
  <c r="O107" i="9"/>
  <c r="K108" i="9"/>
  <c r="O108" i="9"/>
  <c r="K109" i="9"/>
  <c r="O109" i="9"/>
  <c r="K110" i="9"/>
  <c r="O110" i="9"/>
  <c r="K111" i="9"/>
  <c r="O111" i="9"/>
  <c r="K112" i="9"/>
  <c r="O112" i="9"/>
  <c r="K113" i="9"/>
  <c r="O113" i="9"/>
  <c r="K114" i="9"/>
  <c r="O114" i="9"/>
  <c r="K115" i="9"/>
  <c r="O115" i="9"/>
  <c r="K116" i="9"/>
  <c r="O116" i="9"/>
  <c r="K117" i="9"/>
  <c r="O117" i="9"/>
  <c r="K118" i="9"/>
  <c r="O118" i="9"/>
  <c r="K119" i="9"/>
  <c r="O119" i="9"/>
  <c r="K120" i="9"/>
  <c r="O120" i="9"/>
  <c r="K121" i="9"/>
  <c r="O121" i="9"/>
  <c r="K122" i="9"/>
  <c r="O122" i="9"/>
  <c r="K123" i="9"/>
  <c r="O123" i="9"/>
  <c r="K124" i="9"/>
  <c r="O124" i="9"/>
  <c r="K125" i="9"/>
  <c r="O125" i="9"/>
  <c r="K126" i="9"/>
  <c r="O126" i="9"/>
  <c r="K127" i="9"/>
  <c r="O127" i="9"/>
  <c r="K128" i="9"/>
  <c r="O128" i="9"/>
  <c r="K129" i="9"/>
  <c r="O129" i="9"/>
  <c r="K130" i="9"/>
  <c r="O130" i="9"/>
  <c r="K131" i="9"/>
  <c r="O131" i="9"/>
  <c r="K132" i="9"/>
  <c r="O132" i="9"/>
  <c r="K133" i="9"/>
  <c r="O133" i="9"/>
  <c r="K134" i="9"/>
  <c r="O134" i="9"/>
  <c r="K135" i="9"/>
  <c r="O135" i="9"/>
  <c r="K136" i="9"/>
  <c r="O136" i="9"/>
  <c r="K137" i="9"/>
  <c r="O137" i="9"/>
  <c r="K138" i="9"/>
  <c r="O138" i="9"/>
  <c r="K139" i="9"/>
  <c r="O139" i="9"/>
  <c r="K140" i="9"/>
  <c r="O140" i="9"/>
  <c r="K141" i="9"/>
  <c r="O141" i="9"/>
  <c r="K142" i="9"/>
  <c r="O142" i="9"/>
  <c r="K143" i="9"/>
  <c r="O143" i="9"/>
  <c r="K144" i="9"/>
  <c r="O144" i="9"/>
  <c r="K145" i="9"/>
  <c r="O145" i="9"/>
  <c r="K146" i="9"/>
  <c r="O146" i="9"/>
  <c r="K147" i="9"/>
  <c r="O147" i="9"/>
  <c r="K148" i="9"/>
  <c r="O148" i="9"/>
  <c r="K149" i="9"/>
  <c r="O149" i="9"/>
  <c r="K150" i="9"/>
  <c r="O150" i="9"/>
  <c r="K151" i="9"/>
  <c r="O151" i="9"/>
  <c r="K152" i="9"/>
  <c r="O152" i="9"/>
  <c r="K153" i="9"/>
  <c r="O153" i="9"/>
  <c r="K154" i="9"/>
  <c r="O154" i="9"/>
  <c r="K155" i="9"/>
  <c r="O155" i="9"/>
  <c r="K156" i="9"/>
  <c r="O156" i="9"/>
  <c r="K157" i="9"/>
  <c r="O157" i="9"/>
  <c r="K158" i="9"/>
  <c r="O158" i="9"/>
  <c r="K159" i="9"/>
  <c r="O159" i="9"/>
  <c r="K160" i="9"/>
  <c r="O160" i="9"/>
  <c r="K161" i="9"/>
  <c r="O161" i="9"/>
  <c r="K162" i="9"/>
  <c r="O162" i="9"/>
  <c r="K163" i="9"/>
  <c r="O163" i="9"/>
  <c r="K164" i="9"/>
  <c r="O164" i="9"/>
  <c r="K165" i="9"/>
  <c r="O165" i="9"/>
  <c r="K166" i="9"/>
  <c r="O166" i="9"/>
  <c r="K167" i="9"/>
  <c r="O167" i="9"/>
  <c r="K168" i="9"/>
  <c r="O168" i="9"/>
  <c r="K169" i="9"/>
  <c r="O169" i="9"/>
  <c r="K170" i="9"/>
  <c r="O170" i="9"/>
  <c r="P171" i="9"/>
  <c r="AA174" i="9"/>
  <c r="P175" i="9"/>
  <c r="AA178" i="9"/>
  <c r="AB178" i="9" s="1"/>
  <c r="P179" i="9"/>
  <c r="AA182" i="9"/>
  <c r="P183" i="9"/>
  <c r="AA186" i="9"/>
  <c r="AB186" i="9" s="1"/>
  <c r="BB186" i="9"/>
  <c r="P187" i="9"/>
  <c r="AF188" i="9"/>
  <c r="AA191" i="9"/>
  <c r="AF192" i="9"/>
  <c r="AA192" i="9"/>
  <c r="BD195" i="9"/>
  <c r="BD197" i="9"/>
  <c r="BD201" i="9"/>
  <c r="BD217" i="9"/>
  <c r="K222" i="9"/>
  <c r="P222" i="9"/>
  <c r="AT223" i="9"/>
  <c r="AF223" i="9"/>
  <c r="K224" i="9"/>
  <c r="P224" i="9"/>
  <c r="AE224" i="9"/>
  <c r="O225" i="9"/>
  <c r="BC225" i="9"/>
  <c r="L226" i="9"/>
  <c r="AE226" i="9"/>
  <c r="O227" i="9"/>
  <c r="BC227" i="9"/>
  <c r="L228" i="9"/>
  <c r="K229" i="9"/>
  <c r="P229" i="9"/>
  <c r="AT230" i="9"/>
  <c r="AF230" i="9"/>
  <c r="K231" i="9"/>
  <c r="P231" i="9"/>
  <c r="BC231" i="9"/>
  <c r="AF232" i="9"/>
  <c r="O232" i="9"/>
  <c r="AF233" i="9"/>
  <c r="O233" i="9"/>
  <c r="AQ234" i="9"/>
  <c r="K235" i="9"/>
  <c r="AA235" i="9"/>
  <c r="AA236" i="9"/>
  <c r="BC237" i="9"/>
  <c r="AF238" i="9"/>
  <c r="O238" i="9"/>
  <c r="AQ239" i="9"/>
  <c r="K240" i="9"/>
  <c r="K241" i="9"/>
  <c r="AA241" i="9"/>
  <c r="AB241" i="9" s="1"/>
  <c r="BC242" i="9"/>
  <c r="AF243" i="9"/>
  <c r="O243" i="9"/>
  <c r="K246" i="9"/>
  <c r="AA246" i="9"/>
  <c r="BC247" i="9"/>
  <c r="AF248" i="9"/>
  <c r="O248" i="9"/>
  <c r="AF249" i="9"/>
  <c r="O249" i="9"/>
  <c r="AQ250" i="9"/>
  <c r="K251" i="9"/>
  <c r="K252" i="9"/>
  <c r="AA252" i="9"/>
  <c r="AB252" i="9" s="1"/>
  <c r="Z190" i="9"/>
  <c r="Z191" i="9"/>
  <c r="Z193" i="9"/>
  <c r="BB193" i="9"/>
  <c r="Z194" i="9"/>
  <c r="BB194" i="9"/>
  <c r="Z195" i="9"/>
  <c r="BB195" i="9"/>
  <c r="Z197" i="9"/>
  <c r="Z198" i="9"/>
  <c r="BB198" i="9"/>
  <c r="Z199" i="9"/>
  <c r="Z201" i="9"/>
  <c r="BB201" i="9"/>
  <c r="Z202" i="9"/>
  <c r="BB202" i="9"/>
  <c r="Z203" i="9"/>
  <c r="BB203" i="9"/>
  <c r="Z205" i="9"/>
  <c r="Z206" i="9"/>
  <c r="BB206" i="9"/>
  <c r="Z207" i="9"/>
  <c r="Z209" i="9"/>
  <c r="BB209" i="9"/>
  <c r="Z210" i="9"/>
  <c r="BB210" i="9"/>
  <c r="Z211" i="9"/>
  <c r="BB211" i="9"/>
  <c r="Z213" i="9"/>
  <c r="Z214" i="9"/>
  <c r="Z215" i="9"/>
  <c r="Z217" i="9"/>
  <c r="Z218" i="9"/>
  <c r="Z219" i="9"/>
  <c r="Z221" i="9"/>
  <c r="AX221" i="9" s="1"/>
  <c r="AD221" i="9"/>
  <c r="L222" i="9"/>
  <c r="AR223" i="9"/>
  <c r="K225" i="9"/>
  <c r="AF226" i="9"/>
  <c r="K227" i="9"/>
  <c r="L229" i="9"/>
  <c r="L231" i="9"/>
  <c r="AG233" i="9"/>
  <c r="AF234" i="9"/>
  <c r="O234" i="9"/>
  <c r="K236" i="9"/>
  <c r="K237" i="9"/>
  <c r="AG238" i="9"/>
  <c r="AF239" i="9"/>
  <c r="O239" i="9"/>
  <c r="K242" i="9"/>
  <c r="AG243" i="9"/>
  <c r="AF244" i="9"/>
  <c r="O244" i="9"/>
  <c r="AG244" i="9"/>
  <c r="AF245" i="9"/>
  <c r="O245" i="9"/>
  <c r="AQ246" i="9"/>
  <c r="K247" i="9"/>
  <c r="AG249" i="9"/>
  <c r="AF250" i="9"/>
  <c r="O250" i="9"/>
  <c r="K253" i="9"/>
  <c r="AF254" i="9"/>
  <c r="AQ254" i="9"/>
  <c r="BB254" i="9"/>
  <c r="K172" i="9"/>
  <c r="O172" i="9"/>
  <c r="AA172" i="9"/>
  <c r="K173" i="9"/>
  <c r="O173" i="9"/>
  <c r="AA173" i="9"/>
  <c r="K174" i="9"/>
  <c r="O174" i="9"/>
  <c r="AE174" i="9"/>
  <c r="K175" i="9"/>
  <c r="O175" i="9"/>
  <c r="AE175" i="9"/>
  <c r="K176" i="9"/>
  <c r="O176" i="9"/>
  <c r="AE176" i="9"/>
  <c r="K177" i="9"/>
  <c r="O177" i="9"/>
  <c r="AE177" i="9"/>
  <c r="K178" i="9"/>
  <c r="O178" i="9"/>
  <c r="AE178" i="9"/>
  <c r="K179" i="9"/>
  <c r="O179" i="9"/>
  <c r="AE179" i="9"/>
  <c r="K180" i="9"/>
  <c r="O180" i="9"/>
  <c r="AE180" i="9"/>
  <c r="K181" i="9"/>
  <c r="O181" i="9"/>
  <c r="AE181" i="9"/>
  <c r="K182" i="9"/>
  <c r="O182" i="9"/>
  <c r="AE182" i="9"/>
  <c r="K183" i="9"/>
  <c r="O183" i="9"/>
  <c r="AE183" i="9"/>
  <c r="K184" i="9"/>
  <c r="O184" i="9"/>
  <c r="AE184" i="9"/>
  <c r="K185" i="9"/>
  <c r="O185" i="9"/>
  <c r="AE185" i="9"/>
  <c r="K186" i="9"/>
  <c r="O186" i="9"/>
  <c r="AE186" i="9"/>
  <c r="K187" i="9"/>
  <c r="O187" i="9"/>
  <c r="AE187" i="9"/>
  <c r="K188" i="9"/>
  <c r="O188" i="9"/>
  <c r="AE188" i="9"/>
  <c r="K189" i="9"/>
  <c r="O189" i="9"/>
  <c r="AE189" i="9"/>
  <c r="K190" i="9"/>
  <c r="O190" i="9"/>
  <c r="AE190" i="9"/>
  <c r="K191" i="9"/>
  <c r="O191" i="9"/>
  <c r="AE191" i="9"/>
  <c r="K192" i="9"/>
  <c r="O192" i="9"/>
  <c r="AE192" i="9"/>
  <c r="K193" i="9"/>
  <c r="O193" i="9"/>
  <c r="AE193" i="9"/>
  <c r="K194" i="9"/>
  <c r="O194" i="9"/>
  <c r="AE194" i="9"/>
  <c r="K195" i="9"/>
  <c r="O195" i="9"/>
  <c r="AE195" i="9"/>
  <c r="K196" i="9"/>
  <c r="O196" i="9"/>
  <c r="AE196" i="9"/>
  <c r="K197" i="9"/>
  <c r="O197" i="9"/>
  <c r="AE197" i="9"/>
  <c r="K198" i="9"/>
  <c r="O198" i="9"/>
  <c r="AE198" i="9"/>
  <c r="K199" i="9"/>
  <c r="O199" i="9"/>
  <c r="AE199" i="9"/>
  <c r="K200" i="9"/>
  <c r="O200" i="9"/>
  <c r="AE200" i="9"/>
  <c r="K201" i="9"/>
  <c r="O201" i="9"/>
  <c r="AE201" i="9"/>
  <c r="K202" i="9"/>
  <c r="O202" i="9"/>
  <c r="AE202" i="9"/>
  <c r="K203" i="9"/>
  <c r="O203" i="9"/>
  <c r="AE203" i="9"/>
  <c r="K204" i="9"/>
  <c r="O204" i="9"/>
  <c r="AE204" i="9"/>
  <c r="K205" i="9"/>
  <c r="O205" i="9"/>
  <c r="AE205" i="9"/>
  <c r="K206" i="9"/>
  <c r="O206" i="9"/>
  <c r="AE206" i="9"/>
  <c r="K207" i="9"/>
  <c r="O207" i="9"/>
  <c r="AE207" i="9"/>
  <c r="K208" i="9"/>
  <c r="O208" i="9"/>
  <c r="AE208" i="9"/>
  <c r="K209" i="9"/>
  <c r="O209" i="9"/>
  <c r="AE209" i="9"/>
  <c r="K210" i="9"/>
  <c r="O210" i="9"/>
  <c r="AE210" i="9"/>
  <c r="K211" i="9"/>
  <c r="O211" i="9"/>
  <c r="AE211" i="9"/>
  <c r="K212" i="9"/>
  <c r="O212" i="9"/>
  <c r="AE212" i="9"/>
  <c r="K213" i="9"/>
  <c r="O213" i="9"/>
  <c r="AE213" i="9"/>
  <c r="K214" i="9"/>
  <c r="O214" i="9"/>
  <c r="AE214" i="9"/>
  <c r="K215" i="9"/>
  <c r="O215" i="9"/>
  <c r="AE215" i="9"/>
  <c r="K216" i="9"/>
  <c r="O216" i="9"/>
  <c r="AE216" i="9"/>
  <c r="K217" i="9"/>
  <c r="O217" i="9"/>
  <c r="AE217" i="9"/>
  <c r="K218" i="9"/>
  <c r="O218" i="9"/>
  <c r="AE218" i="9"/>
  <c r="K219" i="9"/>
  <c r="O219" i="9"/>
  <c r="AA219" i="9"/>
  <c r="K220" i="9"/>
  <c r="O220" i="9"/>
  <c r="AA220" i="9"/>
  <c r="K221" i="9"/>
  <c r="AA221" i="9"/>
  <c r="Z222" i="9"/>
  <c r="AA222" i="9"/>
  <c r="AF222" i="9"/>
  <c r="AQ222" i="9"/>
  <c r="K223" i="9"/>
  <c r="L225" i="9"/>
  <c r="AJ225" i="9"/>
  <c r="O226" i="9"/>
  <c r="L227" i="9"/>
  <c r="AJ227" i="9"/>
  <c r="O228" i="9"/>
  <c r="Z229" i="9"/>
  <c r="AA229" i="9"/>
  <c r="AF229" i="9"/>
  <c r="K230" i="9"/>
  <c r="Z231" i="9"/>
  <c r="AA231" i="9"/>
  <c r="AF231" i="9"/>
  <c r="AQ231" i="9"/>
  <c r="K232" i="9"/>
  <c r="K233" i="9"/>
  <c r="BC234" i="9"/>
  <c r="AF235" i="9"/>
  <c r="O235" i="9"/>
  <c r="BD238" i="9"/>
  <c r="K238" i="9"/>
  <c r="BC239" i="9"/>
  <c r="AF240" i="9"/>
  <c r="O240" i="9"/>
  <c r="AF241" i="9"/>
  <c r="O241" i="9"/>
  <c r="AV241" i="9"/>
  <c r="AX241" i="9"/>
  <c r="AQ242" i="9"/>
  <c r="K243" i="9"/>
  <c r="AF246" i="9"/>
  <c r="O246" i="9"/>
  <c r="K248" i="9"/>
  <c r="K249" i="9"/>
  <c r="AF251" i="9"/>
  <c r="O251" i="9"/>
  <c r="AF252" i="9"/>
  <c r="O252" i="9"/>
  <c r="AV252" i="9"/>
  <c r="AF255" i="9"/>
  <c r="AV264" i="9"/>
  <c r="AX264" i="9"/>
  <c r="AV282" i="9"/>
  <c r="AX285" i="9"/>
  <c r="AX298" i="9"/>
  <c r="AX301" i="9"/>
  <c r="AX307" i="9"/>
  <c r="AX325" i="9"/>
  <c r="AX326" i="9"/>
  <c r="AX328" i="9"/>
  <c r="AV330" i="9"/>
  <c r="AX331" i="9"/>
  <c r="AV334" i="9"/>
  <c r="AX337" i="9"/>
  <c r="L171" i="9"/>
  <c r="L172" i="9"/>
  <c r="L173" i="9"/>
  <c r="L174" i="9"/>
  <c r="L175" i="9"/>
  <c r="L176" i="9"/>
  <c r="L177" i="9"/>
  <c r="L178" i="9"/>
  <c r="L179" i="9"/>
  <c r="L180" i="9"/>
  <c r="L181" i="9"/>
  <c r="L182" i="9"/>
  <c r="L183" i="9"/>
  <c r="L184" i="9"/>
  <c r="L185" i="9"/>
  <c r="L186" i="9"/>
  <c r="L187" i="9"/>
  <c r="L188" i="9"/>
  <c r="L189" i="9"/>
  <c r="L190" i="9"/>
  <c r="L191" i="9"/>
  <c r="L192" i="9"/>
  <c r="L193" i="9"/>
  <c r="L194" i="9"/>
  <c r="L195" i="9"/>
  <c r="L196" i="9"/>
  <c r="L197" i="9"/>
  <c r="L198" i="9"/>
  <c r="L199" i="9"/>
  <c r="L200" i="9"/>
  <c r="L201" i="9"/>
  <c r="L202" i="9"/>
  <c r="L203" i="9"/>
  <c r="L204" i="9"/>
  <c r="L205" i="9"/>
  <c r="L206" i="9"/>
  <c r="L207" i="9"/>
  <c r="L208" i="9"/>
  <c r="L209" i="9"/>
  <c r="L210" i="9"/>
  <c r="L211" i="9"/>
  <c r="L212" i="9"/>
  <c r="L213" i="9"/>
  <c r="L214" i="9"/>
  <c r="L215" i="9"/>
  <c r="L216" i="9"/>
  <c r="L217" i="9"/>
  <c r="L218" i="9"/>
  <c r="L219" i="9"/>
  <c r="L220" i="9"/>
  <c r="L221" i="9"/>
  <c r="AF221" i="9"/>
  <c r="O222" i="9"/>
  <c r="BC222" i="9"/>
  <c r="L223" i="9"/>
  <c r="Q223" i="9"/>
  <c r="O224" i="9"/>
  <c r="Z225" i="9"/>
  <c r="AF225" i="9"/>
  <c r="AQ225" i="9"/>
  <c r="K226" i="9"/>
  <c r="Z227" i="9"/>
  <c r="AF227" i="9"/>
  <c r="K228" i="9"/>
  <c r="P228" i="9"/>
  <c r="O229" i="9"/>
  <c r="BC229" i="9"/>
  <c r="L230" i="9"/>
  <c r="Q230" i="9"/>
  <c r="O231" i="9"/>
  <c r="K234" i="9"/>
  <c r="BC235" i="9"/>
  <c r="AF236" i="9"/>
  <c r="O236" i="9"/>
  <c r="AF237" i="9"/>
  <c r="O237" i="9"/>
  <c r="AV237" i="9"/>
  <c r="AQ238" i="9"/>
  <c r="K239" i="9"/>
  <c r="BC241" i="9"/>
  <c r="AF242" i="9"/>
  <c r="O242" i="9"/>
  <c r="AX242" i="9"/>
  <c r="AQ243" i="9"/>
  <c r="K244" i="9"/>
  <c r="K245" i="9"/>
  <c r="BC246" i="9"/>
  <c r="AF247" i="9"/>
  <c r="O247" i="9"/>
  <c r="AQ249" i="9"/>
  <c r="K250" i="9"/>
  <c r="BC252" i="9"/>
  <c r="AF253" i="9"/>
  <c r="O253" i="9"/>
  <c r="AV258" i="9"/>
  <c r="AV271" i="9"/>
  <c r="AX271" i="9"/>
  <c r="AV275" i="9"/>
  <c r="AX281" i="9"/>
  <c r="AX294" i="9"/>
  <c r="AX312" i="9"/>
  <c r="AX314" i="9"/>
  <c r="AX315" i="9"/>
  <c r="AX321" i="9"/>
  <c r="AV323" i="9"/>
  <c r="Q343" i="9"/>
  <c r="AD254" i="9"/>
  <c r="AD255" i="9"/>
  <c r="BB255" i="9"/>
  <c r="AD256" i="9"/>
  <c r="BD256" i="9" s="1"/>
  <c r="BB256" i="9"/>
  <c r="AD258" i="9"/>
  <c r="BD258" i="9" s="1"/>
  <c r="BB258" i="9"/>
  <c r="AD259" i="9"/>
  <c r="BD259" i="9" s="1"/>
  <c r="BB259" i="9"/>
  <c r="AD260" i="9"/>
  <c r="BD260" i="9" s="1"/>
  <c r="AD262" i="9"/>
  <c r="BD262" i="9" s="1"/>
  <c r="BB262" i="9"/>
  <c r="AD263" i="9"/>
  <c r="BD263" i="9" s="1"/>
  <c r="BB263" i="9"/>
  <c r="AD264" i="9"/>
  <c r="BD264" i="9" s="1"/>
  <c r="AD266" i="9"/>
  <c r="BD266" i="9" s="1"/>
  <c r="AD267" i="9"/>
  <c r="BD267" i="9" s="1"/>
  <c r="BB267" i="9"/>
  <c r="AD270" i="9"/>
  <c r="BD270" i="9" s="1"/>
  <c r="BB270" i="9"/>
  <c r="AD271" i="9"/>
  <c r="BD271" i="9" s="1"/>
  <c r="BB271" i="9"/>
  <c r="AD272" i="9"/>
  <c r="BD272" i="9" s="1"/>
  <c r="BB272" i="9"/>
  <c r="AD273" i="9"/>
  <c r="BB273" i="9"/>
  <c r="AD274" i="9"/>
  <c r="BD274" i="9" s="1"/>
  <c r="BB274" i="9"/>
  <c r="AD275" i="9"/>
  <c r="BD275" i="9" s="1"/>
  <c r="AD276" i="9"/>
  <c r="BD276" i="9" s="1"/>
  <c r="BB276" i="9"/>
  <c r="AD277" i="9"/>
  <c r="BD277" i="9" s="1"/>
  <c r="BB277" i="9"/>
  <c r="AD278" i="9"/>
  <c r="BD278" i="9" s="1"/>
  <c r="BB278" i="9"/>
  <c r="AD279" i="9"/>
  <c r="BD279" i="9" s="1"/>
  <c r="AD280" i="9"/>
  <c r="BD280" i="9" s="1"/>
  <c r="BB280" i="9"/>
  <c r="AD281" i="9"/>
  <c r="BD281" i="9" s="1"/>
  <c r="BB281" i="9"/>
  <c r="AD282" i="9"/>
  <c r="BD282" i="9" s="1"/>
  <c r="BB282" i="9"/>
  <c r="AD283" i="9"/>
  <c r="BD283" i="9" s="1"/>
  <c r="AD284" i="9"/>
  <c r="BD284" i="9" s="1"/>
  <c r="BB284" i="9"/>
  <c r="AD285" i="9"/>
  <c r="BD285" i="9" s="1"/>
  <c r="BB285" i="9"/>
  <c r="AD286" i="9"/>
  <c r="BD286" i="9" s="1"/>
  <c r="BB286" i="9"/>
  <c r="AD287" i="9"/>
  <c r="BD287" i="9" s="1"/>
  <c r="AD288" i="9"/>
  <c r="BD288" i="9" s="1"/>
  <c r="BB288" i="9"/>
  <c r="AD289" i="9"/>
  <c r="BD289" i="9" s="1"/>
  <c r="BB289" i="9"/>
  <c r="AD290" i="9"/>
  <c r="BD290" i="9" s="1"/>
  <c r="BB290" i="9"/>
  <c r="AD291" i="9"/>
  <c r="BD291" i="9" s="1"/>
  <c r="AD292" i="9"/>
  <c r="BD292" i="9" s="1"/>
  <c r="BB292" i="9"/>
  <c r="AD293" i="9"/>
  <c r="BD293" i="9" s="1"/>
  <c r="BB293" i="9"/>
  <c r="AD294" i="9"/>
  <c r="BD294" i="9" s="1"/>
  <c r="BB294" i="9"/>
  <c r="AD295" i="9"/>
  <c r="BD295" i="9" s="1"/>
  <c r="AD296" i="9"/>
  <c r="BD296" i="9" s="1"/>
  <c r="BB296" i="9"/>
  <c r="AD297" i="9"/>
  <c r="BD297" i="9" s="1"/>
  <c r="BB297" i="9"/>
  <c r="AD298" i="9"/>
  <c r="BD298" i="9" s="1"/>
  <c r="BB298" i="9"/>
  <c r="AD299" i="9"/>
  <c r="BD299" i="9" s="1"/>
  <c r="AD300" i="9"/>
  <c r="BD300" i="9" s="1"/>
  <c r="BB300" i="9"/>
  <c r="AD301" i="9"/>
  <c r="BD301" i="9" s="1"/>
  <c r="BB301" i="9"/>
  <c r="AD302" i="9"/>
  <c r="BD302" i="9" s="1"/>
  <c r="BB302" i="9"/>
  <c r="AD303" i="9"/>
  <c r="BD303" i="9" s="1"/>
  <c r="AD304" i="9"/>
  <c r="BD304" i="9" s="1"/>
  <c r="AD305" i="9"/>
  <c r="BD305" i="9" s="1"/>
  <c r="AD306" i="9"/>
  <c r="BD306" i="9" s="1"/>
  <c r="AD307" i="9"/>
  <c r="BD307" i="9" s="1"/>
  <c r="AD309" i="9"/>
  <c r="BD309" i="9" s="1"/>
  <c r="AD310" i="9"/>
  <c r="BD310" i="9" s="1"/>
  <c r="AD311" i="9"/>
  <c r="BD311" i="9" s="1"/>
  <c r="AD312" i="9"/>
  <c r="BD312" i="9" s="1"/>
  <c r="AD313" i="9"/>
  <c r="BD313" i="9" s="1"/>
  <c r="AD314" i="9"/>
  <c r="BD314" i="9" s="1"/>
  <c r="AD315" i="9"/>
  <c r="BD315" i="9" s="1"/>
  <c r="AD316" i="9"/>
  <c r="BD316" i="9" s="1"/>
  <c r="AD317" i="9"/>
  <c r="BD317" i="9" s="1"/>
  <c r="AD318" i="9"/>
  <c r="BD318" i="9" s="1"/>
  <c r="AD319" i="9"/>
  <c r="BD319" i="9" s="1"/>
  <c r="AD320" i="9"/>
  <c r="BD320" i="9" s="1"/>
  <c r="AD321" i="9"/>
  <c r="BD321" i="9" s="1"/>
  <c r="AD322" i="9"/>
  <c r="BD322" i="9" s="1"/>
  <c r="AD323" i="9"/>
  <c r="BD323" i="9" s="1"/>
  <c r="AD325" i="9"/>
  <c r="BD325" i="9" s="1"/>
  <c r="AD326" i="9"/>
  <c r="BD326" i="9" s="1"/>
  <c r="AD327" i="9"/>
  <c r="BD327" i="9" s="1"/>
  <c r="AD328" i="9"/>
  <c r="BD328" i="9" s="1"/>
  <c r="AD329" i="9"/>
  <c r="BD329" i="9" s="1"/>
  <c r="AD330" i="9"/>
  <c r="BD330" i="9" s="1"/>
  <c r="AD331" i="9"/>
  <c r="BD331" i="9" s="1"/>
  <c r="AD332" i="9"/>
  <c r="BD332" i="9" s="1"/>
  <c r="AD333" i="9"/>
  <c r="BD333" i="9" s="1"/>
  <c r="AD334" i="9"/>
  <c r="BD334" i="9" s="1"/>
  <c r="AD335" i="9"/>
  <c r="BD335" i="9" s="1"/>
  <c r="AD336" i="9"/>
  <c r="BD336" i="9" s="1"/>
  <c r="AD337" i="9"/>
  <c r="BD337" i="9" s="1"/>
  <c r="AD338" i="9"/>
  <c r="BD338" i="9" s="1"/>
  <c r="AD339" i="9"/>
  <c r="BD339" i="9" s="1"/>
  <c r="AD341" i="9"/>
  <c r="BD341" i="9" s="1"/>
  <c r="AD342" i="9"/>
  <c r="BD342" i="9" s="1"/>
  <c r="AD343" i="9"/>
  <c r="BD343" i="9" s="1"/>
  <c r="AT343" i="9"/>
  <c r="BC343" i="9"/>
  <c r="L344" i="9"/>
  <c r="O345" i="9"/>
  <c r="BC345" i="9"/>
  <c r="L346" i="9"/>
  <c r="K348" i="9"/>
  <c r="AA348" i="9"/>
  <c r="BC349" i="9"/>
  <c r="AF350" i="9"/>
  <c r="O350" i="9"/>
  <c r="AE350" i="9"/>
  <c r="AQ351" i="9"/>
  <c r="K352" i="9"/>
  <c r="AA352" i="9"/>
  <c r="BC353" i="9"/>
  <c r="AF354" i="9"/>
  <c r="O354" i="9"/>
  <c r="AX354" i="9"/>
  <c r="AE354" i="9"/>
  <c r="K356" i="9"/>
  <c r="K357" i="9"/>
  <c r="AA357" i="9"/>
  <c r="BC358" i="9"/>
  <c r="AF359" i="9"/>
  <c r="AV360" i="9"/>
  <c r="AF362" i="9"/>
  <c r="AQ362" i="9"/>
  <c r="BB362" i="9"/>
  <c r="AV372" i="9"/>
  <c r="AX372" i="9"/>
  <c r="AV397" i="9"/>
  <c r="AX402" i="9"/>
  <c r="AX422" i="9"/>
  <c r="AX433" i="9"/>
  <c r="BD433" i="9"/>
  <c r="AA253" i="9"/>
  <c r="K254" i="9"/>
  <c r="O254" i="9"/>
  <c r="AA254" i="9"/>
  <c r="K255" i="9"/>
  <c r="O255" i="9"/>
  <c r="AA255" i="9"/>
  <c r="K256" i="9"/>
  <c r="O256" i="9"/>
  <c r="AA256" i="9"/>
  <c r="K257" i="9"/>
  <c r="O257" i="9"/>
  <c r="AA257" i="9"/>
  <c r="K258" i="9"/>
  <c r="O258" i="9"/>
  <c r="AA258" i="9"/>
  <c r="K259" i="9"/>
  <c r="O259" i="9"/>
  <c r="AA259" i="9"/>
  <c r="K260" i="9"/>
  <c r="O260" i="9"/>
  <c r="AA260" i="9"/>
  <c r="K261" i="9"/>
  <c r="O261" i="9"/>
  <c r="AA261" i="9"/>
  <c r="K262" i="9"/>
  <c r="O262" i="9"/>
  <c r="AA262" i="9"/>
  <c r="AB262" i="9" s="1"/>
  <c r="K263" i="9"/>
  <c r="O263" i="9"/>
  <c r="AA263" i="9"/>
  <c r="AB263" i="9" s="1"/>
  <c r="K264" i="9"/>
  <c r="O264" i="9"/>
  <c r="AA264" i="9"/>
  <c r="K265" i="9"/>
  <c r="O265" i="9"/>
  <c r="AA265" i="9"/>
  <c r="K266" i="9"/>
  <c r="O266" i="9"/>
  <c r="AA266" i="9"/>
  <c r="K267" i="9"/>
  <c r="O267" i="9"/>
  <c r="AA267" i="9"/>
  <c r="K268" i="9"/>
  <c r="O268" i="9"/>
  <c r="AA268" i="9"/>
  <c r="K269" i="9"/>
  <c r="O269" i="9"/>
  <c r="AA269" i="9"/>
  <c r="K270" i="9"/>
  <c r="O270" i="9"/>
  <c r="AA270" i="9"/>
  <c r="K271" i="9"/>
  <c r="O271" i="9"/>
  <c r="AA271" i="9"/>
  <c r="AB271" i="9" s="1"/>
  <c r="K272" i="9"/>
  <c r="O272" i="9"/>
  <c r="AA272" i="9"/>
  <c r="K273" i="9"/>
  <c r="O273" i="9"/>
  <c r="AA273" i="9"/>
  <c r="AB273" i="9" s="1"/>
  <c r="K274" i="9"/>
  <c r="O274" i="9"/>
  <c r="AA274" i="9"/>
  <c r="K275" i="9"/>
  <c r="O275" i="9"/>
  <c r="AA275" i="9"/>
  <c r="K276" i="9"/>
  <c r="O276" i="9"/>
  <c r="AA276" i="9"/>
  <c r="K277" i="9"/>
  <c r="O277" i="9"/>
  <c r="AA277" i="9"/>
  <c r="K278" i="9"/>
  <c r="O278" i="9"/>
  <c r="AA278" i="9"/>
  <c r="K279" i="9"/>
  <c r="O279" i="9"/>
  <c r="AA279" i="9"/>
  <c r="K280" i="9"/>
  <c r="O280" i="9"/>
  <c r="AA280" i="9"/>
  <c r="K281" i="9"/>
  <c r="O281" i="9"/>
  <c r="AA281" i="9"/>
  <c r="K282" i="9"/>
  <c r="O282" i="9"/>
  <c r="AA282" i="9"/>
  <c r="K283" i="9"/>
  <c r="O283" i="9"/>
  <c r="AA283" i="9"/>
  <c r="K284" i="9"/>
  <c r="O284" i="9"/>
  <c r="AA284" i="9"/>
  <c r="K285" i="9"/>
  <c r="O285" i="9"/>
  <c r="AA285" i="9"/>
  <c r="AB285" i="9" s="1"/>
  <c r="K286" i="9"/>
  <c r="O286" i="9"/>
  <c r="AA286" i="9"/>
  <c r="K287" i="9"/>
  <c r="O287" i="9"/>
  <c r="AA287" i="9"/>
  <c r="K288" i="9"/>
  <c r="O288" i="9"/>
  <c r="AA288" i="9"/>
  <c r="K289" i="9"/>
  <c r="O289" i="9"/>
  <c r="AA289" i="9"/>
  <c r="K290" i="9"/>
  <c r="O290" i="9"/>
  <c r="AA290" i="9"/>
  <c r="K291" i="9"/>
  <c r="O291" i="9"/>
  <c r="AA291" i="9"/>
  <c r="K292" i="9"/>
  <c r="O292" i="9"/>
  <c r="AA292" i="9"/>
  <c r="K293" i="9"/>
  <c r="O293" i="9"/>
  <c r="AA293" i="9"/>
  <c r="K294" i="9"/>
  <c r="O294" i="9"/>
  <c r="AA294" i="9"/>
  <c r="K295" i="9"/>
  <c r="O295" i="9"/>
  <c r="AA295" i="9"/>
  <c r="K296" i="9"/>
  <c r="O296" i="9"/>
  <c r="AA296" i="9"/>
  <c r="K297" i="9"/>
  <c r="O297" i="9"/>
  <c r="AA297" i="9"/>
  <c r="K298" i="9"/>
  <c r="O298" i="9"/>
  <c r="AA298" i="9"/>
  <c r="K299" i="9"/>
  <c r="O299" i="9"/>
  <c r="AA299" i="9"/>
  <c r="K300" i="9"/>
  <c r="O300" i="9"/>
  <c r="AA300" i="9"/>
  <c r="K301" i="9"/>
  <c r="O301" i="9"/>
  <c r="AA301" i="9"/>
  <c r="AB301" i="9" s="1"/>
  <c r="K302" i="9"/>
  <c r="O302" i="9"/>
  <c r="AA302" i="9"/>
  <c r="K303" i="9"/>
  <c r="O303" i="9"/>
  <c r="AA303" i="9"/>
  <c r="K304" i="9"/>
  <c r="O304" i="9"/>
  <c r="AA304" i="9"/>
  <c r="K305" i="9"/>
  <c r="O305" i="9"/>
  <c r="AA305" i="9"/>
  <c r="K306" i="9"/>
  <c r="O306" i="9"/>
  <c r="AA306" i="9"/>
  <c r="K307" i="9"/>
  <c r="O307" i="9"/>
  <c r="AA307" i="9"/>
  <c r="K308" i="9"/>
  <c r="O308" i="9"/>
  <c r="AA308" i="9"/>
  <c r="K309" i="9"/>
  <c r="O309" i="9"/>
  <c r="AA309" i="9"/>
  <c r="AB309" i="9" s="1"/>
  <c r="K310" i="9"/>
  <c r="O310" i="9"/>
  <c r="AA310" i="9"/>
  <c r="K311" i="9"/>
  <c r="O311" i="9"/>
  <c r="AA311" i="9"/>
  <c r="K312" i="9"/>
  <c r="O312" i="9"/>
  <c r="AA312" i="9"/>
  <c r="K313" i="9"/>
  <c r="O313" i="9"/>
  <c r="AA313" i="9"/>
  <c r="K314" i="9"/>
  <c r="O314" i="9"/>
  <c r="AA314" i="9"/>
  <c r="K315" i="9"/>
  <c r="O315" i="9"/>
  <c r="AA315" i="9"/>
  <c r="AB315" i="9" s="1"/>
  <c r="K316" i="9"/>
  <c r="O316" i="9"/>
  <c r="AA316" i="9"/>
  <c r="K317" i="9"/>
  <c r="O317" i="9"/>
  <c r="AA317" i="9"/>
  <c r="K318" i="9"/>
  <c r="O318" i="9"/>
  <c r="AA318" i="9"/>
  <c r="K319" i="9"/>
  <c r="O319" i="9"/>
  <c r="AA319" i="9"/>
  <c r="K320" i="9"/>
  <c r="O320" i="9"/>
  <c r="AA320" i="9"/>
  <c r="K321" i="9"/>
  <c r="O321" i="9"/>
  <c r="AA321" i="9"/>
  <c r="K322" i="9"/>
  <c r="O322" i="9"/>
  <c r="AA322" i="9"/>
  <c r="K323" i="9"/>
  <c r="O323" i="9"/>
  <c r="AA323" i="9"/>
  <c r="K324" i="9"/>
  <c r="O324" i="9"/>
  <c r="AA324" i="9"/>
  <c r="K325" i="9"/>
  <c r="O325" i="9"/>
  <c r="AA325" i="9"/>
  <c r="AB325" i="9" s="1"/>
  <c r="K326" i="9"/>
  <c r="O326" i="9"/>
  <c r="AA326" i="9"/>
  <c r="K327" i="9"/>
  <c r="O327" i="9"/>
  <c r="AA327" i="9"/>
  <c r="K328" i="9"/>
  <c r="O328" i="9"/>
  <c r="AA328" i="9"/>
  <c r="K329" i="9"/>
  <c r="O329" i="9"/>
  <c r="AA329" i="9"/>
  <c r="K330" i="9"/>
  <c r="O330" i="9"/>
  <c r="AA330" i="9"/>
  <c r="AB330" i="9" s="1"/>
  <c r="K331" i="9"/>
  <c r="O331" i="9"/>
  <c r="AA331" i="9"/>
  <c r="AB331" i="9" s="1"/>
  <c r="K332" i="9"/>
  <c r="O332" i="9"/>
  <c r="AA332" i="9"/>
  <c r="K333" i="9"/>
  <c r="O333" i="9"/>
  <c r="AA333" i="9"/>
  <c r="K334" i="9"/>
  <c r="O334" i="9"/>
  <c r="AA334" i="9"/>
  <c r="K335" i="9"/>
  <c r="O335" i="9"/>
  <c r="AA335" i="9"/>
  <c r="K336" i="9"/>
  <c r="O336" i="9"/>
  <c r="AA336" i="9"/>
  <c r="K337" i="9"/>
  <c r="O337" i="9"/>
  <c r="AA337" i="9"/>
  <c r="AB337" i="9" s="1"/>
  <c r="K338" i="9"/>
  <c r="O338" i="9"/>
  <c r="AA338" i="9"/>
  <c r="K339" i="9"/>
  <c r="O339" i="9"/>
  <c r="AA339" i="9"/>
  <c r="K340" i="9"/>
  <c r="O340" i="9"/>
  <c r="AA340" i="9"/>
  <c r="K341" i="9"/>
  <c r="O341" i="9"/>
  <c r="AA341" i="9"/>
  <c r="K342" i="9"/>
  <c r="O342" i="9"/>
  <c r="AA342" i="9"/>
  <c r="K343" i="9"/>
  <c r="AA343" i="9"/>
  <c r="AF344" i="9"/>
  <c r="K345" i="9"/>
  <c r="AF346" i="9"/>
  <c r="BD346" i="9" s="1"/>
  <c r="AF347" i="9"/>
  <c r="O347" i="9"/>
  <c r="K349" i="9"/>
  <c r="AF351" i="9"/>
  <c r="O351" i="9"/>
  <c r="K353" i="9"/>
  <c r="AF355" i="9"/>
  <c r="O355" i="9"/>
  <c r="AQ357" i="9"/>
  <c r="K358" i="9"/>
  <c r="AQ359" i="9"/>
  <c r="BB359" i="9"/>
  <c r="AF363" i="9"/>
  <c r="AX431" i="9"/>
  <c r="AV438" i="9"/>
  <c r="L232" i="9"/>
  <c r="L233" i="9"/>
  <c r="L234" i="9"/>
  <c r="L235" i="9"/>
  <c r="L236" i="9"/>
  <c r="L237" i="9"/>
  <c r="L238" i="9"/>
  <c r="L239" i="9"/>
  <c r="L240" i="9"/>
  <c r="L241" i="9"/>
  <c r="L242" i="9"/>
  <c r="L243" i="9"/>
  <c r="L244" i="9"/>
  <c r="L245" i="9"/>
  <c r="L246" i="9"/>
  <c r="L247" i="9"/>
  <c r="M247" i="9" s="1"/>
  <c r="L248" i="9"/>
  <c r="L249" i="9"/>
  <c r="L250" i="9"/>
  <c r="L251" i="9"/>
  <c r="L252" i="9"/>
  <c r="L253" i="9"/>
  <c r="L254" i="9"/>
  <c r="L255" i="9"/>
  <c r="L256" i="9"/>
  <c r="L257" i="9"/>
  <c r="L258" i="9"/>
  <c r="L259" i="9"/>
  <c r="L260" i="9"/>
  <c r="L261" i="9"/>
  <c r="L262" i="9"/>
  <c r="L263" i="9"/>
  <c r="L264" i="9"/>
  <c r="L265" i="9"/>
  <c r="L266" i="9"/>
  <c r="L267" i="9"/>
  <c r="L268" i="9"/>
  <c r="L269" i="9"/>
  <c r="L270" i="9"/>
  <c r="L271" i="9"/>
  <c r="L272" i="9"/>
  <c r="L273" i="9"/>
  <c r="L274" i="9"/>
  <c r="L275" i="9"/>
  <c r="L276" i="9"/>
  <c r="L277" i="9"/>
  <c r="L278" i="9"/>
  <c r="L279" i="9"/>
  <c r="L280" i="9"/>
  <c r="L281" i="9"/>
  <c r="L282" i="9"/>
  <c r="L283" i="9"/>
  <c r="L284" i="9"/>
  <c r="L285" i="9"/>
  <c r="L286" i="9"/>
  <c r="L287" i="9"/>
  <c r="L288" i="9"/>
  <c r="L289" i="9"/>
  <c r="L290" i="9"/>
  <c r="L291" i="9"/>
  <c r="L292" i="9"/>
  <c r="L293" i="9"/>
  <c r="L294" i="9"/>
  <c r="L295" i="9"/>
  <c r="L296" i="9"/>
  <c r="L297" i="9"/>
  <c r="L298" i="9"/>
  <c r="L299" i="9"/>
  <c r="L300" i="9"/>
  <c r="L301" i="9"/>
  <c r="L302" i="9"/>
  <c r="L303" i="9"/>
  <c r="L304" i="9"/>
  <c r="L305" i="9"/>
  <c r="L306" i="9"/>
  <c r="L307" i="9"/>
  <c r="L308" i="9"/>
  <c r="L309" i="9"/>
  <c r="L310" i="9"/>
  <c r="L311" i="9"/>
  <c r="L312" i="9"/>
  <c r="L313" i="9"/>
  <c r="L314" i="9"/>
  <c r="L315" i="9"/>
  <c r="L316" i="9"/>
  <c r="L317" i="9"/>
  <c r="L318" i="9"/>
  <c r="L319" i="9"/>
  <c r="L320" i="9"/>
  <c r="L321" i="9"/>
  <c r="L322" i="9"/>
  <c r="L323" i="9"/>
  <c r="L324" i="9"/>
  <c r="L325" i="9"/>
  <c r="L326" i="9"/>
  <c r="L327" i="9"/>
  <c r="L328" i="9"/>
  <c r="L329" i="9"/>
  <c r="L330" i="9"/>
  <c r="L331" i="9"/>
  <c r="L332" i="9"/>
  <c r="L333" i="9"/>
  <c r="L334" i="9"/>
  <c r="L335" i="9"/>
  <c r="L336" i="9"/>
  <c r="L337" i="9"/>
  <c r="L338" i="9"/>
  <c r="L339" i="9"/>
  <c r="L340" i="9"/>
  <c r="L341" i="9"/>
  <c r="L342" i="9"/>
  <c r="L343" i="9"/>
  <c r="O344" i="9"/>
  <c r="BC344" i="9"/>
  <c r="L345" i="9"/>
  <c r="O346" i="9"/>
  <c r="BC347" i="9"/>
  <c r="AF348" i="9"/>
  <c r="O348" i="9"/>
  <c r="AQ349" i="9"/>
  <c r="K350" i="9"/>
  <c r="BC351" i="9"/>
  <c r="AF352" i="9"/>
  <c r="O352" i="9"/>
  <c r="AQ353" i="9"/>
  <c r="K354" i="9"/>
  <c r="BC355" i="9"/>
  <c r="AF356" i="9"/>
  <c r="O356" i="9"/>
  <c r="AF357" i="9"/>
  <c r="O357" i="9"/>
  <c r="AQ358" i="9"/>
  <c r="BC359" i="9"/>
  <c r="O359" i="9"/>
  <c r="AD359" i="9"/>
  <c r="K359" i="9"/>
  <c r="AF360" i="9"/>
  <c r="K344" i="9"/>
  <c r="Z345" i="9"/>
  <c r="AF345" i="9"/>
  <c r="AQ345" i="9"/>
  <c r="K346" i="9"/>
  <c r="K347" i="9"/>
  <c r="AF349" i="9"/>
  <c r="O349" i="9"/>
  <c r="AX349" i="9"/>
  <c r="K351" i="9"/>
  <c r="AF353" i="9"/>
  <c r="O353" i="9"/>
  <c r="AV353" i="9"/>
  <c r="AQ354" i="9"/>
  <c r="K355" i="9"/>
  <c r="AF358" i="9"/>
  <c r="O358" i="9"/>
  <c r="AF361" i="9"/>
  <c r="AV393" i="9"/>
  <c r="AX393" i="9"/>
  <c r="AV409" i="9"/>
  <c r="AD360" i="9"/>
  <c r="AD361" i="9"/>
  <c r="AD362" i="9"/>
  <c r="AD363" i="9"/>
  <c r="AD364" i="9"/>
  <c r="BD364" i="9" s="1"/>
  <c r="AD365" i="9"/>
  <c r="BD365" i="9" s="1"/>
  <c r="BB365" i="9"/>
  <c r="AD366" i="9"/>
  <c r="BD366" i="9" s="1"/>
  <c r="BB366" i="9"/>
  <c r="AD368" i="9"/>
  <c r="BD368" i="9" s="1"/>
  <c r="BB368" i="9"/>
  <c r="AD369" i="9"/>
  <c r="BD369" i="9" s="1"/>
  <c r="BB369" i="9"/>
  <c r="AD370" i="9"/>
  <c r="BD370" i="9" s="1"/>
  <c r="BB370" i="9"/>
  <c r="AD372" i="9"/>
  <c r="BD372" i="9" s="1"/>
  <c r="AD373" i="9"/>
  <c r="BD373" i="9" s="1"/>
  <c r="BB373" i="9"/>
  <c r="AD374" i="9"/>
  <c r="BD374" i="9" s="1"/>
  <c r="BB374" i="9"/>
  <c r="AD376" i="9"/>
  <c r="BD376" i="9" s="1"/>
  <c r="AD377" i="9"/>
  <c r="BD377" i="9" s="1"/>
  <c r="AD378" i="9"/>
  <c r="BD378" i="9" s="1"/>
  <c r="BB378" i="9"/>
  <c r="AD380" i="9"/>
  <c r="BD380" i="9" s="1"/>
  <c r="BB380" i="9"/>
  <c r="AD381" i="9"/>
  <c r="BD381" i="9" s="1"/>
  <c r="AD382" i="9"/>
  <c r="BD382" i="9" s="1"/>
  <c r="BB382" i="9"/>
  <c r="AD384" i="9"/>
  <c r="BD384" i="9" s="1"/>
  <c r="BB384" i="9"/>
  <c r="AD385" i="9"/>
  <c r="BD385" i="9" s="1"/>
  <c r="BB385" i="9"/>
  <c r="AD386" i="9"/>
  <c r="BD386" i="9" s="1"/>
  <c r="BB386" i="9"/>
  <c r="AD388" i="9"/>
  <c r="BD388" i="9" s="1"/>
  <c r="AD389" i="9"/>
  <c r="BD389" i="9" s="1"/>
  <c r="BB389" i="9"/>
  <c r="AD390" i="9"/>
  <c r="BD390" i="9" s="1"/>
  <c r="BB390" i="9"/>
  <c r="AD392" i="9"/>
  <c r="BD392" i="9" s="1"/>
  <c r="AD393" i="9"/>
  <c r="BD393" i="9" s="1"/>
  <c r="AD394" i="9"/>
  <c r="BD394" i="9" s="1"/>
  <c r="BB394" i="9"/>
  <c r="AD396" i="9"/>
  <c r="BD396" i="9" s="1"/>
  <c r="BB396" i="9"/>
  <c r="AD397" i="9"/>
  <c r="BD397" i="9" s="1"/>
  <c r="AD398" i="9"/>
  <c r="BD398" i="9" s="1"/>
  <c r="BB398" i="9"/>
  <c r="AD400" i="9"/>
  <c r="BD400" i="9" s="1"/>
  <c r="BB400" i="9"/>
  <c r="AD401" i="9"/>
  <c r="BD401" i="9" s="1"/>
  <c r="BB401" i="9"/>
  <c r="AD402" i="9"/>
  <c r="BD402" i="9" s="1"/>
  <c r="BB402" i="9"/>
  <c r="AD404" i="9"/>
  <c r="BD404" i="9" s="1"/>
  <c r="AD405" i="9"/>
  <c r="BD405" i="9" s="1"/>
  <c r="BB405" i="9"/>
  <c r="AD406" i="9"/>
  <c r="BD406" i="9" s="1"/>
  <c r="BB406" i="9"/>
  <c r="AD408" i="9"/>
  <c r="BD408" i="9" s="1"/>
  <c r="AD409" i="9"/>
  <c r="BD409" i="9" s="1"/>
  <c r="AD410" i="9"/>
  <c r="BD410" i="9" s="1"/>
  <c r="BB410" i="9"/>
  <c r="AD412" i="9"/>
  <c r="BD412" i="9" s="1"/>
  <c r="BB412" i="9"/>
  <c r="AD413" i="9"/>
  <c r="BD413" i="9" s="1"/>
  <c r="AD414" i="9"/>
  <c r="BD414" i="9" s="1"/>
  <c r="BB414" i="9"/>
  <c r="AD416" i="9"/>
  <c r="BD416" i="9" s="1"/>
  <c r="BB416" i="9"/>
  <c r="AD417" i="9"/>
  <c r="BD417" i="9" s="1"/>
  <c r="AD418" i="9"/>
  <c r="BD418" i="9" s="1"/>
  <c r="BB418" i="9"/>
  <c r="AD420" i="9"/>
  <c r="BD420" i="9" s="1"/>
  <c r="AD422" i="9"/>
  <c r="BD422" i="9" s="1"/>
  <c r="AD423" i="9"/>
  <c r="AD425" i="9"/>
  <c r="BD425" i="9" s="1"/>
  <c r="AD427" i="9"/>
  <c r="BD427" i="9" s="1"/>
  <c r="AD428" i="9"/>
  <c r="BD428" i="9" s="1"/>
  <c r="AD429" i="9"/>
  <c r="AD431" i="9"/>
  <c r="BD431" i="9" s="1"/>
  <c r="AG434" i="9"/>
  <c r="P434" i="9"/>
  <c r="AD434" i="9"/>
  <c r="BD434" i="9" s="1"/>
  <c r="BC435" i="9"/>
  <c r="L435" i="9"/>
  <c r="P436" i="9"/>
  <c r="AD436" i="9"/>
  <c r="L437" i="9"/>
  <c r="AJ437" i="9"/>
  <c r="P439" i="9"/>
  <c r="AD439" i="9"/>
  <c r="BD439" i="9" s="1"/>
  <c r="L440" i="9"/>
  <c r="AJ440" i="9"/>
  <c r="AD441" i="9"/>
  <c r="Z441" i="9"/>
  <c r="AA359" i="9"/>
  <c r="K360" i="9"/>
  <c r="O360" i="9"/>
  <c r="AA360" i="9"/>
  <c r="K361" i="9"/>
  <c r="O361" i="9"/>
  <c r="AA361" i="9"/>
  <c r="AB361" i="9" s="1"/>
  <c r="K362" i="9"/>
  <c r="O362" i="9"/>
  <c r="AA362" i="9"/>
  <c r="AB362" i="9" s="1"/>
  <c r="K363" i="9"/>
  <c r="O363" i="9"/>
  <c r="AA363" i="9"/>
  <c r="K364" i="9"/>
  <c r="O364" i="9"/>
  <c r="AA364" i="9"/>
  <c r="K365" i="9"/>
  <c r="O365" i="9"/>
  <c r="AA365" i="9"/>
  <c r="K366" i="9"/>
  <c r="O366" i="9"/>
  <c r="AA366" i="9"/>
  <c r="AB366" i="9" s="1"/>
  <c r="K367" i="9"/>
  <c r="O367" i="9"/>
  <c r="AA367" i="9"/>
  <c r="K368" i="9"/>
  <c r="O368" i="9"/>
  <c r="AA368" i="9"/>
  <c r="K369" i="9"/>
  <c r="O369" i="9"/>
  <c r="AA369" i="9"/>
  <c r="AB369" i="9" s="1"/>
  <c r="K370" i="9"/>
  <c r="O370" i="9"/>
  <c r="AA370" i="9"/>
  <c r="K371" i="9"/>
  <c r="O371" i="9"/>
  <c r="AA371" i="9"/>
  <c r="K372" i="9"/>
  <c r="O372" i="9"/>
  <c r="AA372" i="9"/>
  <c r="AB372" i="9" s="1"/>
  <c r="K373" i="9"/>
  <c r="O373" i="9"/>
  <c r="AA373" i="9"/>
  <c r="K374" i="9"/>
  <c r="O374" i="9"/>
  <c r="AA374" i="9"/>
  <c r="K375" i="9"/>
  <c r="O375" i="9"/>
  <c r="AA375" i="9"/>
  <c r="K376" i="9"/>
  <c r="O376" i="9"/>
  <c r="AA376" i="9"/>
  <c r="AB376" i="9" s="1"/>
  <c r="K377" i="9"/>
  <c r="O377" i="9"/>
  <c r="AA377" i="9"/>
  <c r="AB377" i="9" s="1"/>
  <c r="K378" i="9"/>
  <c r="O378" i="9"/>
  <c r="AA378" i="9"/>
  <c r="K379" i="9"/>
  <c r="O379" i="9"/>
  <c r="AA379" i="9"/>
  <c r="K380" i="9"/>
  <c r="O380" i="9"/>
  <c r="AA380" i="9"/>
  <c r="K381" i="9"/>
  <c r="O381" i="9"/>
  <c r="AA381" i="9"/>
  <c r="AB381" i="9" s="1"/>
  <c r="K382" i="9"/>
  <c r="O382" i="9"/>
  <c r="AA382" i="9"/>
  <c r="K383" i="9"/>
  <c r="O383" i="9"/>
  <c r="AA383" i="9"/>
  <c r="K384" i="9"/>
  <c r="O384" i="9"/>
  <c r="AA384" i="9"/>
  <c r="K385" i="9"/>
  <c r="O385" i="9"/>
  <c r="AA385" i="9"/>
  <c r="K386" i="9"/>
  <c r="O386" i="9"/>
  <c r="AA386" i="9"/>
  <c r="K387" i="9"/>
  <c r="O387" i="9"/>
  <c r="AA387" i="9"/>
  <c r="K388" i="9"/>
  <c r="O388" i="9"/>
  <c r="AA388" i="9"/>
  <c r="K389" i="9"/>
  <c r="O389" i="9"/>
  <c r="AA389" i="9"/>
  <c r="AB389" i="9" s="1"/>
  <c r="K390" i="9"/>
  <c r="O390" i="9"/>
  <c r="AA390" i="9"/>
  <c r="AB390" i="9" s="1"/>
  <c r="K391" i="9"/>
  <c r="O391" i="9"/>
  <c r="AA391" i="9"/>
  <c r="K392" i="9"/>
  <c r="O392" i="9"/>
  <c r="AA392" i="9"/>
  <c r="K393" i="9"/>
  <c r="O393" i="9"/>
  <c r="AA393" i="9"/>
  <c r="AB393" i="9" s="1"/>
  <c r="K394" i="9"/>
  <c r="O394" i="9"/>
  <c r="AA394" i="9"/>
  <c r="K395" i="9"/>
  <c r="O395" i="9"/>
  <c r="AA395" i="9"/>
  <c r="K396" i="9"/>
  <c r="O396" i="9"/>
  <c r="AA396" i="9"/>
  <c r="K397" i="9"/>
  <c r="O397" i="9"/>
  <c r="AA397" i="9"/>
  <c r="AB397" i="9" s="1"/>
  <c r="K398" i="9"/>
  <c r="O398" i="9"/>
  <c r="AA398" i="9"/>
  <c r="K399" i="9"/>
  <c r="O399" i="9"/>
  <c r="AA399" i="9"/>
  <c r="K400" i="9"/>
  <c r="O400" i="9"/>
  <c r="AA400" i="9"/>
  <c r="K401" i="9"/>
  <c r="O401" i="9"/>
  <c r="AA401" i="9"/>
  <c r="K402" i="9"/>
  <c r="O402" i="9"/>
  <c r="AA402" i="9"/>
  <c r="AB402" i="9" s="1"/>
  <c r="K403" i="9"/>
  <c r="O403" i="9"/>
  <c r="AA403" i="9"/>
  <c r="K404" i="9"/>
  <c r="O404" i="9"/>
  <c r="AA404" i="9"/>
  <c r="K405" i="9"/>
  <c r="O405" i="9"/>
  <c r="AA405" i="9"/>
  <c r="AB405" i="9" s="1"/>
  <c r="K406" i="9"/>
  <c r="O406" i="9"/>
  <c r="AA406" i="9"/>
  <c r="AB406" i="9" s="1"/>
  <c r="K407" i="9"/>
  <c r="O407" i="9"/>
  <c r="AA407" i="9"/>
  <c r="K408" i="9"/>
  <c r="O408" i="9"/>
  <c r="AA408" i="9"/>
  <c r="K409" i="9"/>
  <c r="O409" i="9"/>
  <c r="AA409" i="9"/>
  <c r="K410" i="9"/>
  <c r="O410" i="9"/>
  <c r="AA410" i="9"/>
  <c r="K411" i="9"/>
  <c r="O411" i="9"/>
  <c r="AA411" i="9"/>
  <c r="K412" i="9"/>
  <c r="O412" i="9"/>
  <c r="AA412" i="9"/>
  <c r="AB412" i="9" s="1"/>
  <c r="K413" i="9"/>
  <c r="O413" i="9"/>
  <c r="AA413" i="9"/>
  <c r="K414" i="9"/>
  <c r="O414" i="9"/>
  <c r="AA414" i="9"/>
  <c r="K415" i="9"/>
  <c r="O415" i="9"/>
  <c r="AA415" i="9"/>
  <c r="K416" i="9"/>
  <c r="O416" i="9"/>
  <c r="AA416" i="9"/>
  <c r="AB416" i="9" s="1"/>
  <c r="K417" i="9"/>
  <c r="O417" i="9"/>
  <c r="AA417" i="9"/>
  <c r="K418" i="9"/>
  <c r="O418" i="9"/>
  <c r="AA418" i="9"/>
  <c r="K419" i="9"/>
  <c r="O419" i="9"/>
  <c r="AA419" i="9"/>
  <c r="K420" i="9"/>
  <c r="O420" i="9"/>
  <c r="AA420" i="9"/>
  <c r="K421" i="9"/>
  <c r="O421" i="9"/>
  <c r="AA421" i="9"/>
  <c r="K422" i="9"/>
  <c r="O422" i="9"/>
  <c r="AA422" i="9"/>
  <c r="K423" i="9"/>
  <c r="O423" i="9"/>
  <c r="AA423" i="9"/>
  <c r="K424" i="9"/>
  <c r="O424" i="9"/>
  <c r="AA424" i="9"/>
  <c r="K425" i="9"/>
  <c r="O425" i="9"/>
  <c r="AA425" i="9"/>
  <c r="K426" i="9"/>
  <c r="O426" i="9"/>
  <c r="AA426" i="9"/>
  <c r="K427" i="9"/>
  <c r="O427" i="9"/>
  <c r="AA427" i="9"/>
  <c r="AB427" i="9" s="1"/>
  <c r="K428" i="9"/>
  <c r="O428" i="9"/>
  <c r="AA428" i="9"/>
  <c r="K429" i="9"/>
  <c r="O429" i="9"/>
  <c r="AA429" i="9"/>
  <c r="K430" i="9"/>
  <c r="O430" i="9"/>
  <c r="AA430" i="9"/>
  <c r="K431" i="9"/>
  <c r="O431" i="9"/>
  <c r="AA431" i="9"/>
  <c r="AB431" i="9" s="1"/>
  <c r="BC432" i="9"/>
  <c r="O432" i="9"/>
  <c r="K432" i="9"/>
  <c r="AD432" i="9"/>
  <c r="BD432" i="9" s="1"/>
  <c r="AJ435" i="9"/>
  <c r="BD506" i="9"/>
  <c r="L347" i="9"/>
  <c r="L348" i="9"/>
  <c r="L349" i="9"/>
  <c r="L350" i="9"/>
  <c r="L351" i="9"/>
  <c r="L352" i="9"/>
  <c r="L353" i="9"/>
  <c r="L354" i="9"/>
  <c r="L355" i="9"/>
  <c r="L356" i="9"/>
  <c r="L357" i="9"/>
  <c r="L358" i="9"/>
  <c r="L359" i="9"/>
  <c r="L360" i="9"/>
  <c r="L361" i="9"/>
  <c r="L362" i="9"/>
  <c r="L363" i="9"/>
  <c r="L364" i="9"/>
  <c r="L365" i="9"/>
  <c r="L366" i="9"/>
  <c r="L367" i="9"/>
  <c r="L368" i="9"/>
  <c r="L369" i="9"/>
  <c r="L370" i="9"/>
  <c r="L371" i="9"/>
  <c r="L372" i="9"/>
  <c r="L373" i="9"/>
  <c r="L374" i="9"/>
  <c r="L375" i="9"/>
  <c r="L376" i="9"/>
  <c r="L377" i="9"/>
  <c r="L378" i="9"/>
  <c r="L379" i="9"/>
  <c r="L380" i="9"/>
  <c r="L381" i="9"/>
  <c r="L382" i="9"/>
  <c r="L383" i="9"/>
  <c r="L384" i="9"/>
  <c r="L385" i="9"/>
  <c r="L386" i="9"/>
  <c r="L387" i="9"/>
  <c r="L388" i="9"/>
  <c r="L389" i="9"/>
  <c r="L390" i="9"/>
  <c r="L391" i="9"/>
  <c r="L392" i="9"/>
  <c r="L393" i="9"/>
  <c r="L394" i="9"/>
  <c r="L395" i="9"/>
  <c r="L396" i="9"/>
  <c r="L397" i="9"/>
  <c r="L398" i="9"/>
  <c r="L399" i="9"/>
  <c r="L400" i="9"/>
  <c r="L401" i="9"/>
  <c r="L402" i="9"/>
  <c r="L403" i="9"/>
  <c r="L404" i="9"/>
  <c r="L405" i="9"/>
  <c r="L406" i="9"/>
  <c r="L407" i="9"/>
  <c r="L408" i="9"/>
  <c r="L409" i="9"/>
  <c r="L410" i="9"/>
  <c r="L411" i="9"/>
  <c r="L412" i="9"/>
  <c r="L413" i="9"/>
  <c r="L414" i="9"/>
  <c r="L415" i="9"/>
  <c r="L416" i="9"/>
  <c r="L417" i="9"/>
  <c r="L418" i="9"/>
  <c r="L419" i="9"/>
  <c r="L420" i="9"/>
  <c r="L421" i="9"/>
  <c r="L422" i="9"/>
  <c r="L423" i="9"/>
  <c r="L424" i="9"/>
  <c r="L425" i="9"/>
  <c r="L426" i="9"/>
  <c r="L427" i="9"/>
  <c r="L428" i="9"/>
  <c r="L429" i="9"/>
  <c r="L430" i="9"/>
  <c r="L431" i="9"/>
  <c r="P435" i="9"/>
  <c r="AD435" i="9"/>
  <c r="BD435" i="9" s="1"/>
  <c r="BC436" i="9"/>
  <c r="L436" i="9"/>
  <c r="P437" i="9"/>
  <c r="BC439" i="9"/>
  <c r="L439" i="9"/>
  <c r="P440" i="9"/>
  <c r="AV505" i="9"/>
  <c r="AX505" i="9"/>
  <c r="Q508" i="9"/>
  <c r="AT508" i="9"/>
  <c r="AA432" i="9"/>
  <c r="AA433" i="9"/>
  <c r="AB433" i="9" s="1"/>
  <c r="AA434" i="9"/>
  <c r="P441" i="9"/>
  <c r="AX513" i="9"/>
  <c r="AX515" i="9"/>
  <c r="K433" i="9"/>
  <c r="O433" i="9"/>
  <c r="K434" i="9"/>
  <c r="O434" i="9"/>
  <c r="K435" i="9"/>
  <c r="O435" i="9"/>
  <c r="K436" i="9"/>
  <c r="O436" i="9"/>
  <c r="K437" i="9"/>
  <c r="O437" i="9"/>
  <c r="K438" i="9"/>
  <c r="O438" i="9"/>
  <c r="K439" i="9"/>
  <c r="O439" i="9"/>
  <c r="K440" i="9"/>
  <c r="O440" i="9"/>
  <c r="K441" i="9"/>
  <c r="O441" i="9"/>
  <c r="K442" i="9"/>
  <c r="O442" i="9"/>
  <c r="AE442" i="9"/>
  <c r="K443" i="9"/>
  <c r="O443" i="9"/>
  <c r="AE443" i="9"/>
  <c r="K444" i="9"/>
  <c r="O444" i="9"/>
  <c r="AE444" i="9"/>
  <c r="K445" i="9"/>
  <c r="O445" i="9"/>
  <c r="AE445" i="9"/>
  <c r="K446" i="9"/>
  <c r="O446" i="9"/>
  <c r="AE446" i="9"/>
  <c r="K447" i="9"/>
  <c r="O447" i="9"/>
  <c r="AE447" i="9"/>
  <c r="K448" i="9"/>
  <c r="O448" i="9"/>
  <c r="AE448" i="9"/>
  <c r="K449" i="9"/>
  <c r="O449" i="9"/>
  <c r="AE449" i="9"/>
  <c r="K450" i="9"/>
  <c r="O450" i="9"/>
  <c r="AE450" i="9"/>
  <c r="K451" i="9"/>
  <c r="O451" i="9"/>
  <c r="AE451" i="9"/>
  <c r="K452" i="9"/>
  <c r="O452" i="9"/>
  <c r="AE452" i="9"/>
  <c r="K453" i="9"/>
  <c r="O453" i="9"/>
  <c r="AE453" i="9"/>
  <c r="K454" i="9"/>
  <c r="O454" i="9"/>
  <c r="AE454" i="9"/>
  <c r="K455" i="9"/>
  <c r="O455" i="9"/>
  <c r="AE455" i="9"/>
  <c r="K456" i="9"/>
  <c r="O456" i="9"/>
  <c r="AE456" i="9"/>
  <c r="K457" i="9"/>
  <c r="O457" i="9"/>
  <c r="AE457" i="9"/>
  <c r="K458" i="9"/>
  <c r="O458" i="9"/>
  <c r="AE458" i="9"/>
  <c r="K459" i="9"/>
  <c r="O459" i="9"/>
  <c r="AE459" i="9"/>
  <c r="K460" i="9"/>
  <c r="O460" i="9"/>
  <c r="AE460" i="9"/>
  <c r="K461" i="9"/>
  <c r="O461" i="9"/>
  <c r="AE461" i="9"/>
  <c r="K462" i="9"/>
  <c r="O462" i="9"/>
  <c r="AE462" i="9"/>
  <c r="K463" i="9"/>
  <c r="O463" i="9"/>
  <c r="AE463" i="9"/>
  <c r="K464" i="9"/>
  <c r="O464" i="9"/>
  <c r="AE464" i="9"/>
  <c r="K465" i="9"/>
  <c r="O465" i="9"/>
  <c r="AE465" i="9"/>
  <c r="K466" i="9"/>
  <c r="O466" i="9"/>
  <c r="AE466" i="9"/>
  <c r="K467" i="9"/>
  <c r="O467" i="9"/>
  <c r="AE467" i="9"/>
  <c r="K468" i="9"/>
  <c r="O468" i="9"/>
  <c r="AE468" i="9"/>
  <c r="K469" i="9"/>
  <c r="O469" i="9"/>
  <c r="AE469" i="9"/>
  <c r="K470" i="9"/>
  <c r="O470" i="9"/>
  <c r="AE470" i="9"/>
  <c r="K471" i="9"/>
  <c r="O471" i="9"/>
  <c r="AE471" i="9"/>
  <c r="K472" i="9"/>
  <c r="O472" i="9"/>
  <c r="AE472" i="9"/>
  <c r="K473" i="9"/>
  <c r="O473" i="9"/>
  <c r="AE473" i="9"/>
  <c r="K474" i="9"/>
  <c r="O474" i="9"/>
  <c r="AE474" i="9"/>
  <c r="K475" i="9"/>
  <c r="O475" i="9"/>
  <c r="AE475" i="9"/>
  <c r="K476" i="9"/>
  <c r="O476" i="9"/>
  <c r="AE476" i="9"/>
  <c r="K477" i="9"/>
  <c r="O477" i="9"/>
  <c r="AE477" i="9"/>
  <c r="K478" i="9"/>
  <c r="O478" i="9"/>
  <c r="AE478" i="9"/>
  <c r="K479" i="9"/>
  <c r="O479" i="9"/>
  <c r="AE479" i="9"/>
  <c r="K480" i="9"/>
  <c r="O480" i="9"/>
  <c r="AE480" i="9"/>
  <c r="K481" i="9"/>
  <c r="O481" i="9"/>
  <c r="AE481" i="9"/>
  <c r="K482" i="9"/>
  <c r="O482" i="9"/>
  <c r="AE482" i="9"/>
  <c r="K483" i="9"/>
  <c r="O483" i="9"/>
  <c r="AE483" i="9"/>
  <c r="K484" i="9"/>
  <c r="O484" i="9"/>
  <c r="AE484" i="9"/>
  <c r="K485" i="9"/>
  <c r="O485" i="9"/>
  <c r="AE485" i="9"/>
  <c r="K486" i="9"/>
  <c r="O486" i="9"/>
  <c r="AE486" i="9"/>
  <c r="K487" i="9"/>
  <c r="O487" i="9"/>
  <c r="AE487" i="9"/>
  <c r="K488" i="9"/>
  <c r="O488" i="9"/>
  <c r="AE488" i="9"/>
  <c r="K489" i="9"/>
  <c r="O489" i="9"/>
  <c r="AE489" i="9"/>
  <c r="K490" i="9"/>
  <c r="O490" i="9"/>
  <c r="AE490" i="9"/>
  <c r="K491" i="9"/>
  <c r="O491" i="9"/>
  <c r="AE491" i="9"/>
  <c r="K492" i="9"/>
  <c r="O492" i="9"/>
  <c r="AE492" i="9"/>
  <c r="K493" i="9"/>
  <c r="O493" i="9"/>
  <c r="AE493" i="9"/>
  <c r="K494" i="9"/>
  <c r="O494" i="9"/>
  <c r="AE494" i="9"/>
  <c r="K495" i="9"/>
  <c r="O495" i="9"/>
  <c r="AE495" i="9"/>
  <c r="K496" i="9"/>
  <c r="O496" i="9"/>
  <c r="AE496" i="9"/>
  <c r="K497" i="9"/>
  <c r="O497" i="9"/>
  <c r="AE497" i="9"/>
  <c r="K498" i="9"/>
  <c r="O498" i="9"/>
  <c r="AE498" i="9"/>
  <c r="K499" i="9"/>
  <c r="O499" i="9"/>
  <c r="AE499" i="9"/>
  <c r="K500" i="9"/>
  <c r="O500" i="9"/>
  <c r="AE500" i="9"/>
  <c r="K501" i="9"/>
  <c r="O501" i="9"/>
  <c r="AE501" i="9"/>
  <c r="K502" i="9"/>
  <c r="O502" i="9"/>
  <c r="AE502" i="9"/>
  <c r="K503" i="9"/>
  <c r="O503" i="9"/>
  <c r="AE503" i="9"/>
  <c r="K504" i="9"/>
  <c r="AE504" i="9"/>
  <c r="AQ504" i="9"/>
  <c r="L505" i="9"/>
  <c r="AJ505" i="9"/>
  <c r="BC505" i="9"/>
  <c r="K506" i="9"/>
  <c r="P506" i="9"/>
  <c r="AE507" i="9"/>
  <c r="AJ507" i="9"/>
  <c r="BC507" i="9"/>
  <c r="K508" i="9"/>
  <c r="P508" i="9"/>
  <c r="AD508" i="9"/>
  <c r="BD508" i="9" s="1"/>
  <c r="O509" i="9"/>
  <c r="AE510" i="9"/>
  <c r="AD512" i="9"/>
  <c r="P513" i="9"/>
  <c r="P514" i="9"/>
  <c r="AV515" i="9"/>
  <c r="AD515" i="9"/>
  <c r="P516" i="9"/>
  <c r="P517" i="9"/>
  <c r="Z518" i="9"/>
  <c r="AD520" i="9"/>
  <c r="AF441" i="9"/>
  <c r="AJ441" i="9"/>
  <c r="L442" i="9"/>
  <c r="AF442" i="9"/>
  <c r="AJ442" i="9"/>
  <c r="L443" i="9"/>
  <c r="AF443" i="9"/>
  <c r="AJ443" i="9"/>
  <c r="L444" i="9"/>
  <c r="AF444" i="9"/>
  <c r="AJ444" i="9"/>
  <c r="L445" i="9"/>
  <c r="AF445" i="9"/>
  <c r="AJ445" i="9"/>
  <c r="L446" i="9"/>
  <c r="AF446" i="9"/>
  <c r="AJ446" i="9"/>
  <c r="L447" i="9"/>
  <c r="AF447" i="9"/>
  <c r="AJ447" i="9"/>
  <c r="L448" i="9"/>
  <c r="AF448" i="9"/>
  <c r="AJ448" i="9"/>
  <c r="L449" i="9"/>
  <c r="AF449" i="9"/>
  <c r="AJ449" i="9"/>
  <c r="L450" i="9"/>
  <c r="AF450" i="9"/>
  <c r="AJ450" i="9"/>
  <c r="L451" i="9"/>
  <c r="AF451" i="9"/>
  <c r="AJ451" i="9"/>
  <c r="L452" i="9"/>
  <c r="AF452" i="9"/>
  <c r="AJ452" i="9"/>
  <c r="L453" i="9"/>
  <c r="AF453" i="9"/>
  <c r="L454" i="9"/>
  <c r="AF454" i="9"/>
  <c r="L455" i="9"/>
  <c r="AF455" i="9"/>
  <c r="L456" i="9"/>
  <c r="AF456" i="9"/>
  <c r="L457" i="9"/>
  <c r="AF457" i="9"/>
  <c r="L458" i="9"/>
  <c r="AF458" i="9"/>
  <c r="L459" i="9"/>
  <c r="AF459" i="9"/>
  <c r="L460" i="9"/>
  <c r="AF460" i="9"/>
  <c r="L461" i="9"/>
  <c r="AF461" i="9"/>
  <c r="L462" i="9"/>
  <c r="AF462" i="9"/>
  <c r="L463" i="9"/>
  <c r="AF463" i="9"/>
  <c r="L464" i="9"/>
  <c r="AF464" i="9"/>
  <c r="L465" i="9"/>
  <c r="AF465" i="9"/>
  <c r="L466" i="9"/>
  <c r="AF466" i="9"/>
  <c r="L467" i="9"/>
  <c r="AF467" i="9"/>
  <c r="L468" i="9"/>
  <c r="AF468" i="9"/>
  <c r="AJ468" i="9"/>
  <c r="L469" i="9"/>
  <c r="AF469" i="9"/>
  <c r="AJ469" i="9"/>
  <c r="L470" i="9"/>
  <c r="AF470" i="9"/>
  <c r="AJ470" i="9"/>
  <c r="L471" i="9"/>
  <c r="AF471" i="9"/>
  <c r="AJ471" i="9"/>
  <c r="L472" i="9"/>
  <c r="AF472" i="9"/>
  <c r="L473" i="9"/>
  <c r="AF473" i="9"/>
  <c r="L474" i="9"/>
  <c r="AF474" i="9"/>
  <c r="L475" i="9"/>
  <c r="AF475" i="9"/>
  <c r="AJ475" i="9"/>
  <c r="L476" i="9"/>
  <c r="AF476" i="9"/>
  <c r="AJ476" i="9"/>
  <c r="L477" i="9"/>
  <c r="AF477" i="9"/>
  <c r="AJ477" i="9"/>
  <c r="L478" i="9"/>
  <c r="AF478" i="9"/>
  <c r="AJ478" i="9"/>
  <c r="L479" i="9"/>
  <c r="AF479" i="9"/>
  <c r="AJ479" i="9"/>
  <c r="L480" i="9"/>
  <c r="AF480" i="9"/>
  <c r="AJ480" i="9"/>
  <c r="L481" i="9"/>
  <c r="AF481" i="9"/>
  <c r="AJ481" i="9"/>
  <c r="L482" i="9"/>
  <c r="AF482" i="9"/>
  <c r="AJ482" i="9"/>
  <c r="L483" i="9"/>
  <c r="AF483" i="9"/>
  <c r="AJ483" i="9"/>
  <c r="L484" i="9"/>
  <c r="AF484" i="9"/>
  <c r="AJ484" i="9"/>
  <c r="L485" i="9"/>
  <c r="AF485" i="9"/>
  <c r="AJ485" i="9"/>
  <c r="L486" i="9"/>
  <c r="AF486" i="9"/>
  <c r="AJ486" i="9"/>
  <c r="L487" i="9"/>
  <c r="AF487" i="9"/>
  <c r="AJ487" i="9"/>
  <c r="L488" i="9"/>
  <c r="AF488" i="9"/>
  <c r="AJ488" i="9"/>
  <c r="L489" i="9"/>
  <c r="AF489" i="9"/>
  <c r="AJ489" i="9"/>
  <c r="L490" i="9"/>
  <c r="AF490" i="9"/>
  <c r="AJ490" i="9"/>
  <c r="L491" i="9"/>
  <c r="AF491" i="9"/>
  <c r="AJ491" i="9"/>
  <c r="L492" i="9"/>
  <c r="AF492" i="9"/>
  <c r="AJ492" i="9"/>
  <c r="L493" i="9"/>
  <c r="AF493" i="9"/>
  <c r="AJ493" i="9"/>
  <c r="L494" i="9"/>
  <c r="AF494" i="9"/>
  <c r="AJ494" i="9"/>
  <c r="L495" i="9"/>
  <c r="AF495" i="9"/>
  <c r="AJ495" i="9"/>
  <c r="L496" i="9"/>
  <c r="AF496" i="9"/>
  <c r="AJ496" i="9"/>
  <c r="L497" i="9"/>
  <c r="AF497" i="9"/>
  <c r="AJ497" i="9"/>
  <c r="L498" i="9"/>
  <c r="AF498" i="9"/>
  <c r="AJ498" i="9"/>
  <c r="L499" i="9"/>
  <c r="AF499" i="9"/>
  <c r="AJ499" i="9"/>
  <c r="L500" i="9"/>
  <c r="AF500" i="9"/>
  <c r="AJ500" i="9"/>
  <c r="L501" i="9"/>
  <c r="AF501" i="9"/>
  <c r="AJ501" i="9"/>
  <c r="L502" i="9"/>
  <c r="AF502" i="9"/>
  <c r="AJ502" i="9"/>
  <c r="L503" i="9"/>
  <c r="AF503" i="9"/>
  <c r="AJ503" i="9"/>
  <c r="L504" i="9"/>
  <c r="AF504" i="9"/>
  <c r="AJ504" i="9"/>
  <c r="L506" i="9"/>
  <c r="Z506" i="9"/>
  <c r="Q507" i="9"/>
  <c r="AF507" i="9"/>
  <c r="L508" i="9"/>
  <c r="Z508" i="9"/>
  <c r="K509" i="9"/>
  <c r="K510" i="9"/>
  <c r="BC515" i="9"/>
  <c r="O505" i="9"/>
  <c r="AJ506" i="9"/>
  <c r="K507" i="9"/>
  <c r="P507" i="9"/>
  <c r="L509" i="9"/>
  <c r="Z511" i="9"/>
  <c r="P519" i="9"/>
  <c r="AX559" i="9"/>
  <c r="Z443" i="9"/>
  <c r="Z444" i="9"/>
  <c r="Z445" i="9"/>
  <c r="Z447" i="9"/>
  <c r="Z448" i="9"/>
  <c r="Z449" i="9"/>
  <c r="Z450" i="9"/>
  <c r="Z451" i="9"/>
  <c r="Z454" i="9"/>
  <c r="Z455" i="9"/>
  <c r="Z456" i="9"/>
  <c r="Z457" i="9"/>
  <c r="Z458" i="9"/>
  <c r="Z459" i="9"/>
  <c r="Z461" i="9"/>
  <c r="Z462" i="9"/>
  <c r="Z463" i="9"/>
  <c r="Z465" i="9"/>
  <c r="Z466" i="9"/>
  <c r="Z467" i="9"/>
  <c r="Z468" i="9"/>
  <c r="Z470" i="9"/>
  <c r="Z471" i="9"/>
  <c r="Z472" i="9"/>
  <c r="Z473" i="9"/>
  <c r="Z474" i="9"/>
  <c r="Z475" i="9"/>
  <c r="Z477" i="9"/>
  <c r="Z478" i="9"/>
  <c r="Z479" i="9"/>
  <c r="Z480" i="9"/>
  <c r="Z481" i="9"/>
  <c r="Z482" i="9"/>
  <c r="Z483" i="9"/>
  <c r="Z484" i="9"/>
  <c r="Z486" i="9"/>
  <c r="Z487" i="9"/>
  <c r="Z488" i="9"/>
  <c r="Z490" i="9"/>
  <c r="Z491" i="9"/>
  <c r="Z494" i="9"/>
  <c r="Z495" i="9"/>
  <c r="Z496" i="9"/>
  <c r="Z497" i="9"/>
  <c r="Z498" i="9"/>
  <c r="Z499" i="9"/>
  <c r="Z502" i="9"/>
  <c r="Z503" i="9"/>
  <c r="Z504" i="9"/>
  <c r="AD504" i="9"/>
  <c r="K505" i="9"/>
  <c r="BA505" i="9"/>
  <c r="Q506" i="9"/>
  <c r="BA507" i="9"/>
  <c r="AF509" i="9"/>
  <c r="O510" i="9"/>
  <c r="AD510" i="9"/>
  <c r="BC513" i="9"/>
  <c r="BC514" i="9"/>
  <c r="BC518" i="9"/>
  <c r="AX548" i="9"/>
  <c r="AV549" i="9"/>
  <c r="AX549" i="9"/>
  <c r="AX556" i="9"/>
  <c r="AX560" i="9"/>
  <c r="AX566" i="9"/>
  <c r="AX570" i="9"/>
  <c r="Z521" i="9"/>
  <c r="Z522" i="9"/>
  <c r="Z523" i="9"/>
  <c r="Z524" i="9"/>
  <c r="Z526" i="9"/>
  <c r="Z529" i="9"/>
  <c r="Z530" i="9"/>
  <c r="Z531" i="9"/>
  <c r="Z533" i="9"/>
  <c r="Z534" i="9"/>
  <c r="Z535" i="9"/>
  <c r="Z537" i="9"/>
  <c r="Z538" i="9"/>
  <c r="P540" i="9"/>
  <c r="P541" i="9"/>
  <c r="P542" i="9"/>
  <c r="P543" i="9"/>
  <c r="P544" i="9"/>
  <c r="P545" i="9"/>
  <c r="P546" i="9"/>
  <c r="P547" i="9"/>
  <c r="P548" i="9"/>
  <c r="P549" i="9"/>
  <c r="P550" i="9"/>
  <c r="P551" i="9"/>
  <c r="P552" i="9"/>
  <c r="P553" i="9"/>
  <c r="P554" i="9"/>
  <c r="P555" i="9"/>
  <c r="P556" i="9"/>
  <c r="P557" i="9"/>
  <c r="P558" i="9"/>
  <c r="P559" i="9"/>
  <c r="P560" i="9"/>
  <c r="P561" i="9"/>
  <c r="AG562" i="9"/>
  <c r="P562" i="9"/>
  <c r="BB562" i="9"/>
  <c r="L563" i="9"/>
  <c r="P565" i="9"/>
  <c r="AD565" i="9"/>
  <c r="BD565" i="9" s="1"/>
  <c r="AJ566" i="9"/>
  <c r="L567" i="9"/>
  <c r="P569" i="9"/>
  <c r="AD569" i="9"/>
  <c r="BD569" i="9" s="1"/>
  <c r="AJ570" i="9"/>
  <c r="BB570" i="9"/>
  <c r="L571" i="9"/>
  <c r="P573" i="9"/>
  <c r="AF573" i="9"/>
  <c r="Z575" i="9"/>
  <c r="P577" i="9"/>
  <c r="AG579" i="9"/>
  <c r="AK579" i="9"/>
  <c r="BD595" i="9"/>
  <c r="AG607" i="9"/>
  <c r="L607" i="9"/>
  <c r="K511" i="9"/>
  <c r="O511" i="9"/>
  <c r="AA511" i="9"/>
  <c r="K512" i="9"/>
  <c r="O512" i="9"/>
  <c r="AA512" i="9"/>
  <c r="K513" i="9"/>
  <c r="O513" i="9"/>
  <c r="AA513" i="9"/>
  <c r="K514" i="9"/>
  <c r="O514" i="9"/>
  <c r="AA514" i="9"/>
  <c r="K515" i="9"/>
  <c r="O515" i="9"/>
  <c r="AA515" i="9"/>
  <c r="K516" i="9"/>
  <c r="O516" i="9"/>
  <c r="AA516" i="9"/>
  <c r="K517" i="9"/>
  <c r="O517" i="9"/>
  <c r="AA517" i="9"/>
  <c r="K518" i="9"/>
  <c r="O518" i="9"/>
  <c r="AA518" i="9"/>
  <c r="K519" i="9"/>
  <c r="O519" i="9"/>
  <c r="AA519" i="9"/>
  <c r="K520" i="9"/>
  <c r="O520" i="9"/>
  <c r="AA520" i="9"/>
  <c r="K521" i="9"/>
  <c r="O521" i="9"/>
  <c r="AA521" i="9"/>
  <c r="K522" i="9"/>
  <c r="O522" i="9"/>
  <c r="AA522" i="9"/>
  <c r="K523" i="9"/>
  <c r="O523" i="9"/>
  <c r="AE523" i="9"/>
  <c r="K524" i="9"/>
  <c r="O524" i="9"/>
  <c r="AE524" i="9"/>
  <c r="K525" i="9"/>
  <c r="O525" i="9"/>
  <c r="AE525" i="9"/>
  <c r="K526" i="9"/>
  <c r="O526" i="9"/>
  <c r="AE526" i="9"/>
  <c r="K527" i="9"/>
  <c r="O527" i="9"/>
  <c r="AE527" i="9"/>
  <c r="K528" i="9"/>
  <c r="O528" i="9"/>
  <c r="AE528" i="9"/>
  <c r="K529" i="9"/>
  <c r="O529" i="9"/>
  <c r="AE529" i="9"/>
  <c r="K530" i="9"/>
  <c r="O530" i="9"/>
  <c r="AE530" i="9"/>
  <c r="K531" i="9"/>
  <c r="O531" i="9"/>
  <c r="AE531" i="9"/>
  <c r="K532" i="9"/>
  <c r="O532" i="9"/>
  <c r="AE532" i="9"/>
  <c r="K533" i="9"/>
  <c r="O533" i="9"/>
  <c r="AA533" i="9"/>
  <c r="K534" i="9"/>
  <c r="O534" i="9"/>
  <c r="AA534" i="9"/>
  <c r="K535" i="9"/>
  <c r="O535" i="9"/>
  <c r="AE535" i="9"/>
  <c r="K536" i="9"/>
  <c r="O536" i="9"/>
  <c r="AE536" i="9"/>
  <c r="K537" i="9"/>
  <c r="O537" i="9"/>
  <c r="AE537" i="9"/>
  <c r="K538" i="9"/>
  <c r="O538" i="9"/>
  <c r="AE538" i="9"/>
  <c r="K539" i="9"/>
  <c r="O539" i="9"/>
  <c r="AE539" i="9"/>
  <c r="AJ539" i="9"/>
  <c r="BC540" i="9"/>
  <c r="L540" i="9"/>
  <c r="AD540" i="9"/>
  <c r="AJ540" i="9"/>
  <c r="BB540" i="9"/>
  <c r="L541" i="9"/>
  <c r="AJ541" i="9"/>
  <c r="BC542" i="9"/>
  <c r="L542" i="9"/>
  <c r="AD542" i="9"/>
  <c r="AJ542" i="9"/>
  <c r="BB542" i="9"/>
  <c r="BC543" i="9"/>
  <c r="L543" i="9"/>
  <c r="AD543" i="9"/>
  <c r="AJ543" i="9"/>
  <c r="BB543" i="9"/>
  <c r="BC544" i="9"/>
  <c r="L544" i="9"/>
  <c r="AD544" i="9"/>
  <c r="AJ544" i="9"/>
  <c r="BB544" i="9"/>
  <c r="L545" i="9"/>
  <c r="AJ545" i="9"/>
  <c r="BC546" i="9"/>
  <c r="L546" i="9"/>
  <c r="AD546" i="9"/>
  <c r="AJ546" i="9"/>
  <c r="BB546" i="9"/>
  <c r="L547" i="9"/>
  <c r="AD547" i="9"/>
  <c r="AJ547" i="9"/>
  <c r="BB547" i="9"/>
  <c r="L548" i="9"/>
  <c r="AD548" i="9"/>
  <c r="AJ548" i="9"/>
  <c r="L549" i="9"/>
  <c r="AJ549" i="9"/>
  <c r="L550" i="9"/>
  <c r="AJ550" i="9"/>
  <c r="L551" i="9"/>
  <c r="AJ551" i="9"/>
  <c r="BB551" i="9"/>
  <c r="L552" i="9"/>
  <c r="AJ552" i="9"/>
  <c r="L553" i="9"/>
  <c r="AJ553" i="9"/>
  <c r="L554" i="9"/>
  <c r="AJ554" i="9"/>
  <c r="BB554" i="9"/>
  <c r="L555" i="9"/>
  <c r="AJ555" i="9"/>
  <c r="BB563" i="9"/>
  <c r="Z564" i="9"/>
  <c r="AV566" i="9"/>
  <c r="BB567" i="9"/>
  <c r="AV570" i="9"/>
  <c r="Z572" i="9"/>
  <c r="AF576" i="9"/>
  <c r="AV586" i="9"/>
  <c r="AV587" i="9"/>
  <c r="AE603" i="9"/>
  <c r="P603" i="9"/>
  <c r="L603" i="9"/>
  <c r="AE605" i="9"/>
  <c r="P605" i="9"/>
  <c r="L605" i="9"/>
  <c r="Z607" i="9"/>
  <c r="AV618" i="9"/>
  <c r="AX618" i="9"/>
  <c r="L510" i="9"/>
  <c r="AF510" i="9"/>
  <c r="L511" i="9"/>
  <c r="M511" i="9" s="1"/>
  <c r="AF511" i="9"/>
  <c r="L512" i="9"/>
  <c r="AF512" i="9"/>
  <c r="L513" i="9"/>
  <c r="AF513" i="9"/>
  <c r="L514" i="9"/>
  <c r="AF514" i="9"/>
  <c r="L515" i="9"/>
  <c r="M515" i="9" s="1"/>
  <c r="AF515" i="9"/>
  <c r="L516" i="9"/>
  <c r="AF516" i="9"/>
  <c r="L517" i="9"/>
  <c r="AF517" i="9"/>
  <c r="L518" i="9"/>
  <c r="AF518" i="9"/>
  <c r="L519" i="9"/>
  <c r="M519" i="9" s="1"/>
  <c r="AF519" i="9"/>
  <c r="L520" i="9"/>
  <c r="AF520" i="9"/>
  <c r="L521" i="9"/>
  <c r="AF521" i="9"/>
  <c r="L522" i="9"/>
  <c r="AF522" i="9"/>
  <c r="L523" i="9"/>
  <c r="M523" i="9" s="1"/>
  <c r="AF523" i="9"/>
  <c r="L524" i="9"/>
  <c r="AF524" i="9"/>
  <c r="L525" i="9"/>
  <c r="AF525" i="9"/>
  <c r="L526" i="9"/>
  <c r="AF526" i="9"/>
  <c r="L527" i="9"/>
  <c r="M527" i="9" s="1"/>
  <c r="AF527" i="9"/>
  <c r="L528" i="9"/>
  <c r="AF528" i="9"/>
  <c r="L529" i="9"/>
  <c r="AF529" i="9"/>
  <c r="L530" i="9"/>
  <c r="AF530" i="9"/>
  <c r="L531" i="9"/>
  <c r="M531" i="9" s="1"/>
  <c r="AF531" i="9"/>
  <c r="L532" i="9"/>
  <c r="AF532" i="9"/>
  <c r="L533" i="9"/>
  <c r="AF533" i="9"/>
  <c r="L534" i="9"/>
  <c r="AF534" i="9"/>
  <c r="L535" i="9"/>
  <c r="M535" i="9" s="1"/>
  <c r="AF535" i="9"/>
  <c r="L536" i="9"/>
  <c r="AF536" i="9"/>
  <c r="L537" i="9"/>
  <c r="AF537" i="9"/>
  <c r="L538" i="9"/>
  <c r="AF538" i="9"/>
  <c r="L539" i="9"/>
  <c r="M539" i="9" s="1"/>
  <c r="AF539" i="9"/>
  <c r="AF540" i="9"/>
  <c r="AF541" i="9"/>
  <c r="AF542" i="9"/>
  <c r="AF543" i="9"/>
  <c r="AF544" i="9"/>
  <c r="AF545" i="9"/>
  <c r="AF546" i="9"/>
  <c r="AF547" i="9"/>
  <c r="AF548" i="9"/>
  <c r="AF549" i="9"/>
  <c r="AF550" i="9"/>
  <c r="AF551" i="9"/>
  <c r="AF552" i="9"/>
  <c r="AF553" i="9"/>
  <c r="AF554" i="9"/>
  <c r="AF555" i="9"/>
  <c r="AF556" i="9"/>
  <c r="AF557" i="9"/>
  <c r="AF558" i="9"/>
  <c r="AF559" i="9"/>
  <c r="AF560" i="9"/>
  <c r="AF561" i="9"/>
  <c r="AF562" i="9"/>
  <c r="P563" i="9"/>
  <c r="L565" i="9"/>
  <c r="AF566" i="9"/>
  <c r="P567" i="9"/>
  <c r="L569" i="9"/>
  <c r="AF570" i="9"/>
  <c r="P571" i="9"/>
  <c r="BB572" i="9"/>
  <c r="L573" i="9"/>
  <c r="L574" i="9"/>
  <c r="BB574" i="9"/>
  <c r="AF575" i="9"/>
  <c r="BD594" i="9"/>
  <c r="AE598" i="9"/>
  <c r="P598" i="9"/>
  <c r="L598" i="9"/>
  <c r="Z604" i="9"/>
  <c r="AX606" i="9"/>
  <c r="AV608" i="9"/>
  <c r="AX608" i="9"/>
  <c r="AA540" i="9"/>
  <c r="AA541" i="9"/>
  <c r="AA542" i="9"/>
  <c r="AA543" i="9"/>
  <c r="AB543" i="9" s="1"/>
  <c r="AA544" i="9"/>
  <c r="AB544" i="9" s="1"/>
  <c r="AA545" i="9"/>
  <c r="AA546" i="9"/>
  <c r="AB546" i="9" s="1"/>
  <c r="AA547" i="9"/>
  <c r="AA548" i="9"/>
  <c r="AA549" i="9"/>
  <c r="AB549" i="9" s="1"/>
  <c r="AA550" i="9"/>
  <c r="AA551" i="9"/>
  <c r="AA552" i="9"/>
  <c r="AA553" i="9"/>
  <c r="AB553" i="9" s="1"/>
  <c r="AA554" i="9"/>
  <c r="AA555" i="9"/>
  <c r="AA556" i="9"/>
  <c r="AA557" i="9"/>
  <c r="AA558" i="9"/>
  <c r="AA559" i="9"/>
  <c r="AA560" i="9"/>
  <c r="AA561" i="9"/>
  <c r="AA562" i="9"/>
  <c r="AF563" i="9"/>
  <c r="P564" i="9"/>
  <c r="L566" i="9"/>
  <c r="AF567" i="9"/>
  <c r="P568" i="9"/>
  <c r="L570" i="9"/>
  <c r="AF571" i="9"/>
  <c r="P572" i="9"/>
  <c r="P574" i="9"/>
  <c r="AV574" i="9"/>
  <c r="AF574" i="9"/>
  <c r="AG576" i="9"/>
  <c r="AK576" i="9"/>
  <c r="Z576" i="9"/>
  <c r="L577" i="9"/>
  <c r="AF577" i="9"/>
  <c r="AG578" i="9"/>
  <c r="AK578" i="9"/>
  <c r="AX586" i="9"/>
  <c r="AX587" i="9"/>
  <c r="AV593" i="9"/>
  <c r="BD593" i="9"/>
  <c r="AX593" i="9"/>
  <c r="Z597" i="9"/>
  <c r="AF598" i="9"/>
  <c r="AJ598" i="9"/>
  <c r="AX600" i="9"/>
  <c r="AX603" i="9"/>
  <c r="AV603" i="9"/>
  <c r="AF605" i="9"/>
  <c r="AV605" i="9"/>
  <c r="AX605" i="9"/>
  <c r="AJ605" i="9"/>
  <c r="P578" i="9"/>
  <c r="P579" i="9"/>
  <c r="P580" i="9"/>
  <c r="P581" i="9"/>
  <c r="P582" i="9"/>
  <c r="P583" i="9"/>
  <c r="P584" i="9"/>
  <c r="P585" i="9"/>
  <c r="P586" i="9"/>
  <c r="P587" i="9"/>
  <c r="P588" i="9"/>
  <c r="P589" i="9"/>
  <c r="P590" i="9"/>
  <c r="P591" i="9"/>
  <c r="P592" i="9"/>
  <c r="P593" i="9"/>
  <c r="P594" i="9"/>
  <c r="P595" i="9"/>
  <c r="P597" i="9"/>
  <c r="AF599" i="9"/>
  <c r="AX599" i="9"/>
  <c r="AF601" i="9"/>
  <c r="BC603" i="9"/>
  <c r="P604" i="9"/>
  <c r="BC605" i="9"/>
  <c r="P607" i="9"/>
  <c r="AK609" i="9"/>
  <c r="AA609" i="9"/>
  <c r="AF613" i="9"/>
  <c r="AF615" i="9"/>
  <c r="BD619" i="9"/>
  <c r="AL627" i="9"/>
  <c r="Q627" i="9"/>
  <c r="AF578" i="9"/>
  <c r="AF579" i="9"/>
  <c r="AF580" i="9"/>
  <c r="AF581" i="9"/>
  <c r="AF582" i="9"/>
  <c r="BC597" i="9"/>
  <c r="L597" i="9"/>
  <c r="AD603" i="9"/>
  <c r="BC604" i="9"/>
  <c r="L604" i="9"/>
  <c r="AF611" i="9"/>
  <c r="AX611" i="9"/>
  <c r="AF612" i="9"/>
  <c r="AF614" i="9"/>
  <c r="AF616" i="9"/>
  <c r="Q628" i="9"/>
  <c r="AA563" i="9"/>
  <c r="AA564" i="9"/>
  <c r="AA565" i="9"/>
  <c r="AA566" i="9"/>
  <c r="AB566" i="9" s="1"/>
  <c r="AA567" i="9"/>
  <c r="AA568" i="9"/>
  <c r="AA569" i="9"/>
  <c r="AA570" i="9"/>
  <c r="AB570" i="9" s="1"/>
  <c r="AA571" i="9"/>
  <c r="AA572" i="9"/>
  <c r="AA573" i="9"/>
  <c r="AA574" i="9"/>
  <c r="AB574" i="9" s="1"/>
  <c r="AA575" i="9"/>
  <c r="AA576" i="9"/>
  <c r="AB576" i="9" s="1"/>
  <c r="AA577" i="9"/>
  <c r="AA578" i="9"/>
  <c r="AA579" i="9"/>
  <c r="AB579" i="9" s="1"/>
  <c r="AA580" i="9"/>
  <c r="AA581" i="9"/>
  <c r="AA582" i="9"/>
  <c r="AA583" i="9"/>
  <c r="AA584" i="9"/>
  <c r="AA585" i="9"/>
  <c r="AA586" i="9"/>
  <c r="AB586" i="9" s="1"/>
  <c r="AA587" i="9"/>
  <c r="AB587" i="9" s="1"/>
  <c r="AA588" i="9"/>
  <c r="AA589" i="9"/>
  <c r="AA590" i="9"/>
  <c r="AA591" i="9"/>
  <c r="AA592" i="9"/>
  <c r="AA593" i="9"/>
  <c r="AA594" i="9"/>
  <c r="AA595" i="9"/>
  <c r="P599" i="9"/>
  <c r="P606" i="9"/>
  <c r="AV611" i="9"/>
  <c r="P622" i="9"/>
  <c r="AD622" i="9"/>
  <c r="BD622" i="9" s="1"/>
  <c r="Q623" i="9"/>
  <c r="AT623" i="9"/>
  <c r="AJ623" i="9"/>
  <c r="BA623" i="9"/>
  <c r="AF624" i="9"/>
  <c r="Q625" i="9"/>
  <c r="AJ625" i="9"/>
  <c r="P626" i="9"/>
  <c r="K628" i="9"/>
  <c r="AQ628" i="9"/>
  <c r="BA628" i="9"/>
  <c r="AF631" i="9"/>
  <c r="AT631" i="9"/>
  <c r="Q631" i="9"/>
  <c r="B5" i="8"/>
  <c r="AC11" i="9" s="1"/>
  <c r="O622" i="9"/>
  <c r="P623" i="9"/>
  <c r="Q624" i="9"/>
  <c r="P625" i="9"/>
  <c r="AE625" i="9"/>
  <c r="K626" i="9"/>
  <c r="AL626" i="9" s="1"/>
  <c r="Z626" i="9"/>
  <c r="AF627" i="9"/>
  <c r="AT627" i="9"/>
  <c r="AD628" i="9"/>
  <c r="BD628" i="9" s="1"/>
  <c r="O629" i="9"/>
  <c r="K629" i="9"/>
  <c r="AA629" i="9"/>
  <c r="AA630" i="9"/>
  <c r="AR631" i="9"/>
  <c r="G19" i="8"/>
  <c r="R25" i="9" s="1"/>
  <c r="Z25" i="9" s="1"/>
  <c r="B19" i="8"/>
  <c r="AC25" i="9" s="1"/>
  <c r="G20" i="8"/>
  <c r="R26" i="9" s="1"/>
  <c r="Z26" i="9" s="1"/>
  <c r="B20" i="8"/>
  <c r="AC26" i="9" s="1"/>
  <c r="K540" i="9"/>
  <c r="O540" i="9"/>
  <c r="K541" i="9"/>
  <c r="O541" i="9"/>
  <c r="K542" i="9"/>
  <c r="O542" i="9"/>
  <c r="K543" i="9"/>
  <c r="O543" i="9"/>
  <c r="K544" i="9"/>
  <c r="O544" i="9"/>
  <c r="K545" i="9"/>
  <c r="O545" i="9"/>
  <c r="K546" i="9"/>
  <c r="O546" i="9"/>
  <c r="K547" i="9"/>
  <c r="O547" i="9"/>
  <c r="K548" i="9"/>
  <c r="O548" i="9"/>
  <c r="K549" i="9"/>
  <c r="O549" i="9"/>
  <c r="K550" i="9"/>
  <c r="O550" i="9"/>
  <c r="K551" i="9"/>
  <c r="O551" i="9"/>
  <c r="K552" i="9"/>
  <c r="O552" i="9"/>
  <c r="K553" i="9"/>
  <c r="O553" i="9"/>
  <c r="K554" i="9"/>
  <c r="O554" i="9"/>
  <c r="K555" i="9"/>
  <c r="O555" i="9"/>
  <c r="K556" i="9"/>
  <c r="O556" i="9"/>
  <c r="K557" i="9"/>
  <c r="O557" i="9"/>
  <c r="K558" i="9"/>
  <c r="O558" i="9"/>
  <c r="K559" i="9"/>
  <c r="O559" i="9"/>
  <c r="K560" i="9"/>
  <c r="O560" i="9"/>
  <c r="K561" i="9"/>
  <c r="O561" i="9"/>
  <c r="K562" i="9"/>
  <c r="O562" i="9"/>
  <c r="K563" i="9"/>
  <c r="O563" i="9"/>
  <c r="K564" i="9"/>
  <c r="O564" i="9"/>
  <c r="K565" i="9"/>
  <c r="O565" i="9"/>
  <c r="K566" i="9"/>
  <c r="O566" i="9"/>
  <c r="K567" i="9"/>
  <c r="O567" i="9"/>
  <c r="K568" i="9"/>
  <c r="O568" i="9"/>
  <c r="K569" i="9"/>
  <c r="O569" i="9"/>
  <c r="K570" i="9"/>
  <c r="O570" i="9"/>
  <c r="K571" i="9"/>
  <c r="O571" i="9"/>
  <c r="K572" i="9"/>
  <c r="O572" i="9"/>
  <c r="K573" i="9"/>
  <c r="O573" i="9"/>
  <c r="K574" i="9"/>
  <c r="O574" i="9"/>
  <c r="K575" i="9"/>
  <c r="O575" i="9"/>
  <c r="K576" i="9"/>
  <c r="O576" i="9"/>
  <c r="K577" i="9"/>
  <c r="O577" i="9"/>
  <c r="K578" i="9"/>
  <c r="O578" i="9"/>
  <c r="K579" i="9"/>
  <c r="O579" i="9"/>
  <c r="K580" i="9"/>
  <c r="O580" i="9"/>
  <c r="K581" i="9"/>
  <c r="O581" i="9"/>
  <c r="K582" i="9"/>
  <c r="O582" i="9"/>
  <c r="K583" i="9"/>
  <c r="O583" i="9"/>
  <c r="K584" i="9"/>
  <c r="O584" i="9"/>
  <c r="K585" i="9"/>
  <c r="O585" i="9"/>
  <c r="K586" i="9"/>
  <c r="O586" i="9"/>
  <c r="K587" i="9"/>
  <c r="O587" i="9"/>
  <c r="K588" i="9"/>
  <c r="O588" i="9"/>
  <c r="K589" i="9"/>
  <c r="O589" i="9"/>
  <c r="K590" i="9"/>
  <c r="O590" i="9"/>
  <c r="K591" i="9"/>
  <c r="O591" i="9"/>
  <c r="K592" i="9"/>
  <c r="O592" i="9"/>
  <c r="K593" i="9"/>
  <c r="O593" i="9"/>
  <c r="K594" i="9"/>
  <c r="O594" i="9"/>
  <c r="K595" i="9"/>
  <c r="O595" i="9"/>
  <c r="K596" i="9"/>
  <c r="O596" i="9"/>
  <c r="K597" i="9"/>
  <c r="O597" i="9"/>
  <c r="K598" i="9"/>
  <c r="O598" i="9"/>
  <c r="K599" i="9"/>
  <c r="O599" i="9"/>
  <c r="K600" i="9"/>
  <c r="O600" i="9"/>
  <c r="K601" i="9"/>
  <c r="O601" i="9"/>
  <c r="K602" i="9"/>
  <c r="O602" i="9"/>
  <c r="K603" i="9"/>
  <c r="O603" i="9"/>
  <c r="K604" i="9"/>
  <c r="O604" i="9"/>
  <c r="K605" i="9"/>
  <c r="O605" i="9"/>
  <c r="K606" i="9"/>
  <c r="O606" i="9"/>
  <c r="BC607" i="9"/>
  <c r="K607" i="9"/>
  <c r="O607" i="9"/>
  <c r="K623" i="9"/>
  <c r="Z623" i="9"/>
  <c r="Z624" i="9"/>
  <c r="AD624" i="9"/>
  <c r="BA624" i="9"/>
  <c r="K625" i="9"/>
  <c r="AT625" i="9"/>
  <c r="BA626" i="9"/>
  <c r="AK627" i="9"/>
  <c r="AD629" i="9"/>
  <c r="BC630" i="9"/>
  <c r="B6" i="8"/>
  <c r="AC12" i="9" s="1"/>
  <c r="AA624" i="9"/>
  <c r="Q626" i="9"/>
  <c r="AT626" i="9"/>
  <c r="AJ626" i="9"/>
  <c r="AE627" i="9"/>
  <c r="AA627" i="9"/>
  <c r="Z628" i="9"/>
  <c r="G11" i="8"/>
  <c r="R17" i="9" s="1"/>
  <c r="Z17" i="9" s="1"/>
  <c r="B11" i="8"/>
  <c r="AC17" i="9" s="1"/>
  <c r="G12" i="8"/>
  <c r="R18" i="9" s="1"/>
  <c r="Z18" i="9" s="1"/>
  <c r="G27" i="8"/>
  <c r="R33" i="9" s="1"/>
  <c r="Z33" i="9" s="1"/>
  <c r="B27" i="8"/>
  <c r="AC33" i="9" s="1"/>
  <c r="K608" i="9"/>
  <c r="O608" i="9"/>
  <c r="K609" i="9"/>
  <c r="O609" i="9"/>
  <c r="K610" i="9"/>
  <c r="O610" i="9"/>
  <c r="K611" i="9"/>
  <c r="O611" i="9"/>
  <c r="K612" i="9"/>
  <c r="O612" i="9"/>
  <c r="K613" i="9"/>
  <c r="O613" i="9"/>
  <c r="K614" i="9"/>
  <c r="O614" i="9"/>
  <c r="K615" i="9"/>
  <c r="O615" i="9"/>
  <c r="K616" i="9"/>
  <c r="O616" i="9"/>
  <c r="K617" i="9"/>
  <c r="O617" i="9"/>
  <c r="K618" i="9"/>
  <c r="O618" i="9"/>
  <c r="K619" i="9"/>
  <c r="O619" i="9"/>
  <c r="K620" i="9"/>
  <c r="O620" i="9"/>
  <c r="K621" i="9"/>
  <c r="O621" i="9"/>
  <c r="K622" i="9"/>
  <c r="L623" i="9"/>
  <c r="L626" i="9"/>
  <c r="AR627" i="9"/>
  <c r="O630" i="9"/>
  <c r="G7" i="8"/>
  <c r="R13" i="9" s="1"/>
  <c r="Z13" i="9" s="1"/>
  <c r="B7" i="8"/>
  <c r="AC13" i="9" s="1"/>
  <c r="B8" i="8"/>
  <c r="AC14" i="9" s="1"/>
  <c r="G8" i="8"/>
  <c r="R14" i="9" s="1"/>
  <c r="Z14" i="9" s="1"/>
  <c r="G15" i="8"/>
  <c r="R21" i="9" s="1"/>
  <c r="Z21" i="9" s="1"/>
  <c r="B15" i="8"/>
  <c r="AC21" i="9" s="1"/>
  <c r="G16" i="8"/>
  <c r="R22" i="9" s="1"/>
  <c r="Z22" i="9" s="1"/>
  <c r="G43" i="8"/>
  <c r="R49" i="9" s="1"/>
  <c r="Z49" i="9" s="1"/>
  <c r="B43" i="8"/>
  <c r="AC49" i="9" s="1"/>
  <c r="P627" i="9"/>
  <c r="K630" i="9"/>
  <c r="AD630" i="9"/>
  <c r="BD630" i="9" s="1"/>
  <c r="P631" i="9"/>
  <c r="B17" i="8"/>
  <c r="AC23" i="9" s="1"/>
  <c r="G31" i="8"/>
  <c r="R37" i="9" s="1"/>
  <c r="Z37" i="9" s="1"/>
  <c r="B31" i="8"/>
  <c r="AC37" i="9" s="1"/>
  <c r="B33" i="8"/>
  <c r="AC39" i="9" s="1"/>
  <c r="G47" i="8"/>
  <c r="R53" i="9" s="1"/>
  <c r="B47" i="8"/>
  <c r="AC53" i="9" s="1"/>
  <c r="B49" i="8"/>
  <c r="AC55" i="9" s="1"/>
  <c r="G63" i="8"/>
  <c r="R69" i="9" s="1"/>
  <c r="Z69" i="9" s="1"/>
  <c r="B65" i="8"/>
  <c r="AC71" i="9" s="1"/>
  <c r="G79" i="8"/>
  <c r="R85" i="9" s="1"/>
  <c r="Z85" i="9" s="1"/>
  <c r="B79" i="8"/>
  <c r="AC85" i="9" s="1"/>
  <c r="B81" i="8"/>
  <c r="AC87" i="9" s="1"/>
  <c r="G95" i="8"/>
  <c r="R101" i="9" s="1"/>
  <c r="Z101" i="9" s="1"/>
  <c r="B95" i="8"/>
  <c r="AC101" i="9" s="1"/>
  <c r="B97" i="8"/>
  <c r="AC103" i="9" s="1"/>
  <c r="G35" i="8"/>
  <c r="R41" i="9" s="1"/>
  <c r="Z41" i="9" s="1"/>
  <c r="B35" i="8"/>
  <c r="AC41" i="9" s="1"/>
  <c r="G51" i="8"/>
  <c r="R57" i="9" s="1"/>
  <c r="Z57" i="9" s="1"/>
  <c r="B51" i="8"/>
  <c r="AC57" i="9" s="1"/>
  <c r="G67" i="8"/>
  <c r="R73" i="9" s="1"/>
  <c r="Z73" i="9" s="1"/>
  <c r="B67" i="8"/>
  <c r="AC73" i="9" s="1"/>
  <c r="G83" i="8"/>
  <c r="R89" i="9" s="1"/>
  <c r="Z89" i="9" s="1"/>
  <c r="B83" i="8"/>
  <c r="AC89" i="9" s="1"/>
  <c r="G99" i="8"/>
  <c r="R105" i="9" s="1"/>
  <c r="Z105" i="9" s="1"/>
  <c r="B99" i="8"/>
  <c r="AC105" i="9" s="1"/>
  <c r="B13" i="8"/>
  <c r="AC19" i="9" s="1"/>
  <c r="G23" i="8"/>
  <c r="R29" i="9" s="1"/>
  <c r="Z29" i="9" s="1"/>
  <c r="B25" i="8"/>
  <c r="AC31" i="9" s="1"/>
  <c r="G39" i="8"/>
  <c r="R45" i="9" s="1"/>
  <c r="Z45" i="9" s="1"/>
  <c r="B39" i="8"/>
  <c r="AC45" i="9" s="1"/>
  <c r="B41" i="8"/>
  <c r="AC47" i="9" s="1"/>
  <c r="G55" i="8"/>
  <c r="R61" i="9" s="1"/>
  <c r="Z61" i="9" s="1"/>
  <c r="B55" i="8"/>
  <c r="AC61" i="9" s="1"/>
  <c r="B57" i="8"/>
  <c r="AC63" i="9" s="1"/>
  <c r="G71" i="8"/>
  <c r="R77" i="9" s="1"/>
  <c r="Z77" i="9" s="1"/>
  <c r="B71" i="8"/>
  <c r="AC77" i="9" s="1"/>
  <c r="B73" i="8"/>
  <c r="AC79" i="9" s="1"/>
  <c r="G87" i="8"/>
  <c r="R93" i="9" s="1"/>
  <c r="Z93" i="9" s="1"/>
  <c r="B89" i="8"/>
  <c r="AC95" i="9" s="1"/>
  <c r="G103" i="8"/>
  <c r="R109" i="9" s="1"/>
  <c r="Z109" i="9" s="1"/>
  <c r="B103" i="8"/>
  <c r="AC109" i="9" s="1"/>
  <c r="B105" i="8"/>
  <c r="AC111" i="9" s="1"/>
  <c r="G59" i="8"/>
  <c r="R65" i="9" s="1"/>
  <c r="Z65" i="9" s="1"/>
  <c r="B59" i="8"/>
  <c r="AC65" i="9" s="1"/>
  <c r="G75" i="8"/>
  <c r="R81" i="9" s="1"/>
  <c r="Z81" i="9" s="1"/>
  <c r="G91" i="8"/>
  <c r="R97" i="9" s="1"/>
  <c r="Z97" i="9" s="1"/>
  <c r="B91" i="8"/>
  <c r="AC97" i="9" s="1"/>
  <c r="G107" i="8"/>
  <c r="R113" i="9" s="1"/>
  <c r="Z113" i="9" s="1"/>
  <c r="B111" i="8"/>
  <c r="AC117" i="9" s="1"/>
  <c r="B221" i="8"/>
  <c r="AC227" i="9" s="1"/>
  <c r="B229" i="8"/>
  <c r="AC235" i="9" s="1"/>
  <c r="G251" i="8"/>
  <c r="R257" i="9" s="1"/>
  <c r="Z257" i="9" s="1"/>
  <c r="G262" i="8"/>
  <c r="R268" i="9" s="1"/>
  <c r="Z268" i="9" s="1"/>
  <c r="B262" i="8"/>
  <c r="AC268" i="9" s="1"/>
  <c r="L627" i="9"/>
  <c r="M627" i="9" s="1"/>
  <c r="L628" i="9"/>
  <c r="L629" i="9"/>
  <c r="L630" i="9"/>
  <c r="M630" i="9" s="1"/>
  <c r="L631" i="9"/>
  <c r="M631" i="9" s="1"/>
  <c r="B24" i="8"/>
  <c r="AC30" i="9" s="1"/>
  <c r="B28" i="8"/>
  <c r="AC34" i="9" s="1"/>
  <c r="B32" i="8"/>
  <c r="AC38" i="9" s="1"/>
  <c r="B36" i="8"/>
  <c r="AC42" i="9" s="1"/>
  <c r="B40" i="8"/>
  <c r="AC46" i="9" s="1"/>
  <c r="B44" i="8"/>
  <c r="AC50" i="9" s="1"/>
  <c r="B48" i="8"/>
  <c r="AC54" i="9" s="1"/>
  <c r="B52" i="8"/>
  <c r="AC58" i="9" s="1"/>
  <c r="B56" i="8"/>
  <c r="AC62" i="9" s="1"/>
  <c r="B60" i="8"/>
  <c r="AC66" i="9" s="1"/>
  <c r="B64" i="8"/>
  <c r="AC70" i="9" s="1"/>
  <c r="B88" i="8"/>
  <c r="AC94" i="9" s="1"/>
  <c r="B92" i="8"/>
  <c r="AC98" i="9" s="1"/>
  <c r="B96" i="8"/>
  <c r="AC102" i="9" s="1"/>
  <c r="B100" i="8"/>
  <c r="AC106" i="9" s="1"/>
  <c r="B104" i="8"/>
  <c r="AC110" i="9" s="1"/>
  <c r="B112" i="8"/>
  <c r="AC118" i="9" s="1"/>
  <c r="B116" i="8"/>
  <c r="AC122" i="9" s="1"/>
  <c r="B120" i="8"/>
  <c r="AC126" i="9" s="1"/>
  <c r="B124" i="8"/>
  <c r="AC130" i="9" s="1"/>
  <c r="B128" i="8"/>
  <c r="AC134" i="9" s="1"/>
  <c r="B132" i="8"/>
  <c r="AC138" i="9" s="1"/>
  <c r="B136" i="8"/>
  <c r="AC142" i="9" s="1"/>
  <c r="B140" i="8"/>
  <c r="AC146" i="9" s="1"/>
  <c r="B144" i="8"/>
  <c r="AC150" i="9" s="1"/>
  <c r="B148" i="8"/>
  <c r="AC154" i="9" s="1"/>
  <c r="B152" i="8"/>
  <c r="AC158" i="9" s="1"/>
  <c r="B156" i="8"/>
  <c r="AC162" i="9" s="1"/>
  <c r="B160" i="8"/>
  <c r="AC166" i="9" s="1"/>
  <c r="B164" i="8"/>
  <c r="AC170" i="9" s="1"/>
  <c r="B168" i="8"/>
  <c r="AC174" i="9" s="1"/>
  <c r="B172" i="8"/>
  <c r="AC178" i="9" s="1"/>
  <c r="B176" i="8"/>
  <c r="AC182" i="9" s="1"/>
  <c r="B178" i="8"/>
  <c r="AC184" i="9" s="1"/>
  <c r="B181" i="8"/>
  <c r="AC187" i="9" s="1"/>
  <c r="G186" i="8"/>
  <c r="R192" i="9" s="1"/>
  <c r="BC192" i="9" s="1"/>
  <c r="B186" i="8"/>
  <c r="AC192" i="9" s="1"/>
  <c r="G194" i="8"/>
  <c r="R200" i="9" s="1"/>
  <c r="BC200" i="9" s="1"/>
  <c r="G202" i="8"/>
  <c r="R208" i="9" s="1"/>
  <c r="BC208" i="9" s="1"/>
  <c r="B202" i="8"/>
  <c r="AC208" i="9" s="1"/>
  <c r="G210" i="8"/>
  <c r="R216" i="9" s="1"/>
  <c r="BC216" i="9" s="1"/>
  <c r="G218" i="8"/>
  <c r="R224" i="9" s="1"/>
  <c r="Z224" i="9" s="1"/>
  <c r="B218" i="8"/>
  <c r="AC224" i="9" s="1"/>
  <c r="G226" i="8"/>
  <c r="R232" i="9" s="1"/>
  <c r="B227" i="8"/>
  <c r="AC233" i="9" s="1"/>
  <c r="G234" i="8"/>
  <c r="R240" i="9" s="1"/>
  <c r="Z240" i="9" s="1"/>
  <c r="B234" i="8"/>
  <c r="AC240" i="9" s="1"/>
  <c r="B235" i="8"/>
  <c r="AC241" i="9" s="1"/>
  <c r="G242" i="8"/>
  <c r="R248" i="9" s="1"/>
  <c r="AD248" i="9" s="1"/>
  <c r="B242" i="8"/>
  <c r="AC248" i="9" s="1"/>
  <c r="B117" i="8"/>
  <c r="AC123" i="9" s="1"/>
  <c r="B121" i="8"/>
  <c r="AC127" i="9" s="1"/>
  <c r="B125" i="8"/>
  <c r="AC131" i="9" s="1"/>
  <c r="B129" i="8"/>
  <c r="AC135" i="9" s="1"/>
  <c r="B133" i="8"/>
  <c r="AC139" i="9" s="1"/>
  <c r="B137" i="8"/>
  <c r="AC143" i="9" s="1"/>
  <c r="B141" i="8"/>
  <c r="AC147" i="9" s="1"/>
  <c r="B145" i="8"/>
  <c r="AC151" i="9" s="1"/>
  <c r="B149" i="8"/>
  <c r="AC155" i="9" s="1"/>
  <c r="B157" i="8"/>
  <c r="AC163" i="9" s="1"/>
  <c r="B161" i="8"/>
  <c r="AC167" i="9" s="1"/>
  <c r="B165" i="8"/>
  <c r="AC171" i="9" s="1"/>
  <c r="B169" i="8"/>
  <c r="AC175" i="9" s="1"/>
  <c r="B173" i="8"/>
  <c r="AC179" i="9" s="1"/>
  <c r="B177" i="8"/>
  <c r="AC183" i="9" s="1"/>
  <c r="B179" i="8"/>
  <c r="AC185" i="9" s="1"/>
  <c r="G183" i="8"/>
  <c r="R189" i="9" s="1"/>
  <c r="B185" i="8"/>
  <c r="AC191" i="9" s="1"/>
  <c r="B193" i="8"/>
  <c r="AC199" i="9" s="1"/>
  <c r="B201" i="8"/>
  <c r="AC207" i="9" s="1"/>
  <c r="B209" i="8"/>
  <c r="AC215" i="9" s="1"/>
  <c r="B217" i="8"/>
  <c r="AC223" i="9" s="1"/>
  <c r="B241" i="8"/>
  <c r="AC247" i="9" s="1"/>
  <c r="G245" i="8"/>
  <c r="R251" i="9" s="1"/>
  <c r="Z251" i="9" s="1"/>
  <c r="B245" i="8"/>
  <c r="AC251" i="9" s="1"/>
  <c r="B246" i="8"/>
  <c r="AC252" i="9" s="1"/>
  <c r="G190" i="8"/>
  <c r="R196" i="9" s="1"/>
  <c r="BC196" i="9" s="1"/>
  <c r="B190" i="8"/>
  <c r="AC196" i="9" s="1"/>
  <c r="B191" i="8"/>
  <c r="AC197" i="9" s="1"/>
  <c r="G198" i="8"/>
  <c r="R204" i="9" s="1"/>
  <c r="BC204" i="9" s="1"/>
  <c r="B198" i="8"/>
  <c r="AC204" i="9" s="1"/>
  <c r="B199" i="8"/>
  <c r="AC205" i="9" s="1"/>
  <c r="G206" i="8"/>
  <c r="R212" i="9" s="1"/>
  <c r="B206" i="8"/>
  <c r="AC212" i="9" s="1"/>
  <c r="B207" i="8"/>
  <c r="AC213" i="9" s="1"/>
  <c r="G214" i="8"/>
  <c r="R220" i="9" s="1"/>
  <c r="B215" i="8"/>
  <c r="AC221" i="9" s="1"/>
  <c r="G222" i="8"/>
  <c r="R228" i="9" s="1"/>
  <c r="AD228" i="9" s="1"/>
  <c r="B222" i="8"/>
  <c r="AC228" i="9" s="1"/>
  <c r="B223" i="8"/>
  <c r="AC229" i="9" s="1"/>
  <c r="G230" i="8"/>
  <c r="R236" i="9" s="1"/>
  <c r="Z236" i="9" s="1"/>
  <c r="B230" i="8"/>
  <c r="AC236" i="9" s="1"/>
  <c r="B231" i="8"/>
  <c r="AC237" i="9" s="1"/>
  <c r="G238" i="8"/>
  <c r="R244" i="9" s="1"/>
  <c r="B238" i="8"/>
  <c r="AC244" i="9" s="1"/>
  <c r="B239" i="8"/>
  <c r="AC245" i="9" s="1"/>
  <c r="G255" i="8"/>
  <c r="R261" i="9" s="1"/>
  <c r="Z261" i="9" s="1"/>
  <c r="G263" i="8"/>
  <c r="R269" i="9" s="1"/>
  <c r="Z269" i="9" s="1"/>
  <c r="B263" i="8"/>
  <c r="AC269" i="9" s="1"/>
  <c r="B323" i="8"/>
  <c r="AC329" i="9" s="1"/>
  <c r="B247" i="8"/>
  <c r="AC253" i="9" s="1"/>
  <c r="G259" i="8"/>
  <c r="R265" i="9" s="1"/>
  <c r="Z265" i="9" s="1"/>
  <c r="B259" i="8"/>
  <c r="AC265" i="9" s="1"/>
  <c r="B307" i="8"/>
  <c r="AC313" i="9" s="1"/>
  <c r="B355" i="8"/>
  <c r="AC361" i="9" s="1"/>
  <c r="G247" i="8"/>
  <c r="R253" i="9" s="1"/>
  <c r="Z253" i="9" s="1"/>
  <c r="B254" i="8"/>
  <c r="AC260" i="9" s="1"/>
  <c r="B258" i="8"/>
  <c r="AC264" i="9" s="1"/>
  <c r="B260" i="8"/>
  <c r="AC266" i="9" s="1"/>
  <c r="B269" i="8"/>
  <c r="AC275" i="9" s="1"/>
  <c r="B273" i="8"/>
  <c r="AC279" i="9" s="1"/>
  <c r="B277" i="8"/>
  <c r="AC283" i="9" s="1"/>
  <c r="B281" i="8"/>
  <c r="AC287" i="9" s="1"/>
  <c r="B285" i="8"/>
  <c r="AC291" i="9" s="1"/>
  <c r="B289" i="8"/>
  <c r="AC295" i="9" s="1"/>
  <c r="B293" i="8"/>
  <c r="AC299" i="9" s="1"/>
  <c r="B301" i="8"/>
  <c r="AC307" i="9" s="1"/>
  <c r="B304" i="8"/>
  <c r="AC310" i="9" s="1"/>
  <c r="B306" i="8"/>
  <c r="AC312" i="9" s="1"/>
  <c r="B317" i="8"/>
  <c r="AC323" i="9" s="1"/>
  <c r="B322" i="8"/>
  <c r="AC328" i="9" s="1"/>
  <c r="B333" i="8"/>
  <c r="AC339" i="9" s="1"/>
  <c r="B338" i="8"/>
  <c r="AC344" i="9" s="1"/>
  <c r="B349" i="8"/>
  <c r="AC355" i="9" s="1"/>
  <c r="B354" i="8"/>
  <c r="AC360" i="9" s="1"/>
  <c r="G361" i="8"/>
  <c r="R367" i="9" s="1"/>
  <c r="Z367" i="9" s="1"/>
  <c r="B361" i="8"/>
  <c r="AC367" i="9" s="1"/>
  <c r="G373" i="8"/>
  <c r="R379" i="9" s="1"/>
  <c r="Z379" i="9" s="1"/>
  <c r="B373" i="8"/>
  <c r="AC379" i="9" s="1"/>
  <c r="G389" i="8"/>
  <c r="R395" i="9" s="1"/>
  <c r="Z395" i="9" s="1"/>
  <c r="B389" i="8"/>
  <c r="AC395" i="9" s="1"/>
  <c r="G405" i="8"/>
  <c r="R411" i="9" s="1"/>
  <c r="Z411" i="9" s="1"/>
  <c r="B405" i="8"/>
  <c r="AC411" i="9" s="1"/>
  <c r="G446" i="8"/>
  <c r="R452" i="9" s="1"/>
  <c r="B446" i="8"/>
  <c r="AC452" i="9" s="1"/>
  <c r="B318" i="8"/>
  <c r="AC324" i="9" s="1"/>
  <c r="B371" i="8"/>
  <c r="AC377" i="9" s="1"/>
  <c r="G377" i="8"/>
  <c r="R383" i="9" s="1"/>
  <c r="Z383" i="9" s="1"/>
  <c r="B387" i="8"/>
  <c r="AC393" i="9" s="1"/>
  <c r="G393" i="8"/>
  <c r="R399" i="9" s="1"/>
  <c r="Z399" i="9" s="1"/>
  <c r="B393" i="8"/>
  <c r="AC399" i="9" s="1"/>
  <c r="B403" i="8"/>
  <c r="AC409" i="9" s="1"/>
  <c r="G409" i="8"/>
  <c r="R415" i="9" s="1"/>
  <c r="Z415" i="9" s="1"/>
  <c r="B409" i="8"/>
  <c r="AC415" i="9" s="1"/>
  <c r="B424" i="8"/>
  <c r="AC430" i="9" s="1"/>
  <c r="G424" i="8"/>
  <c r="R430" i="9" s="1"/>
  <c r="Z430" i="9" s="1"/>
  <c r="G440" i="8"/>
  <c r="R446" i="9" s="1"/>
  <c r="BC446" i="9" s="1"/>
  <c r="G458" i="8"/>
  <c r="R464" i="9" s="1"/>
  <c r="BC464" i="9" s="1"/>
  <c r="B298" i="8"/>
  <c r="AC304" i="9" s="1"/>
  <c r="G302" i="8"/>
  <c r="R308" i="9" s="1"/>
  <c r="Z308" i="9" s="1"/>
  <c r="B309" i="8"/>
  <c r="AC315" i="9" s="1"/>
  <c r="B312" i="8"/>
  <c r="AC318" i="9" s="1"/>
  <c r="B314" i="8"/>
  <c r="AC320" i="9" s="1"/>
  <c r="G318" i="8"/>
  <c r="R324" i="9" s="1"/>
  <c r="Z324" i="9" s="1"/>
  <c r="B325" i="8"/>
  <c r="AC331" i="9" s="1"/>
  <c r="B328" i="8"/>
  <c r="AC334" i="9" s="1"/>
  <c r="B330" i="8"/>
  <c r="AC336" i="9" s="1"/>
  <c r="G334" i="8"/>
  <c r="R340" i="9" s="1"/>
  <c r="Z340" i="9" s="1"/>
  <c r="B341" i="8"/>
  <c r="AC347" i="9" s="1"/>
  <c r="B344" i="8"/>
  <c r="AC350" i="9" s="1"/>
  <c r="B346" i="8"/>
  <c r="AC352" i="9" s="1"/>
  <c r="G350" i="8"/>
  <c r="R356" i="9" s="1"/>
  <c r="B357" i="8"/>
  <c r="AC363" i="9" s="1"/>
  <c r="B358" i="8"/>
  <c r="AC364" i="9" s="1"/>
  <c r="G365" i="8"/>
  <c r="R371" i="9" s="1"/>
  <c r="Z371" i="9" s="1"/>
  <c r="B365" i="8"/>
  <c r="AC371" i="9" s="1"/>
  <c r="B366" i="8"/>
  <c r="AC372" i="9" s="1"/>
  <c r="B375" i="8"/>
  <c r="AC381" i="9" s="1"/>
  <c r="G381" i="8"/>
  <c r="R387" i="9" s="1"/>
  <c r="Z387" i="9" s="1"/>
  <c r="B381" i="8"/>
  <c r="AC387" i="9" s="1"/>
  <c r="B382" i="8"/>
  <c r="AC388" i="9" s="1"/>
  <c r="B391" i="8"/>
  <c r="AC397" i="9" s="1"/>
  <c r="G397" i="8"/>
  <c r="R403" i="9" s="1"/>
  <c r="Z403" i="9" s="1"/>
  <c r="B397" i="8"/>
  <c r="AC403" i="9" s="1"/>
  <c r="B398" i="8"/>
  <c r="AC404" i="9" s="1"/>
  <c r="B407" i="8"/>
  <c r="AC413" i="9" s="1"/>
  <c r="G413" i="8"/>
  <c r="R419" i="9" s="1"/>
  <c r="Z419" i="9" s="1"/>
  <c r="B413" i="8"/>
  <c r="AC419" i="9" s="1"/>
  <c r="B310" i="8"/>
  <c r="AC316" i="9" s="1"/>
  <c r="B326" i="8"/>
  <c r="AC332" i="9" s="1"/>
  <c r="B342" i="8"/>
  <c r="AC348" i="9" s="1"/>
  <c r="G369" i="8"/>
  <c r="R375" i="9" s="1"/>
  <c r="Z375" i="9" s="1"/>
  <c r="B369" i="8"/>
  <c r="AC375" i="9" s="1"/>
  <c r="B370" i="8"/>
  <c r="AC376" i="9" s="1"/>
  <c r="G385" i="8"/>
  <c r="R391" i="9" s="1"/>
  <c r="Z391" i="9" s="1"/>
  <c r="B385" i="8"/>
  <c r="AC391" i="9" s="1"/>
  <c r="B386" i="8"/>
  <c r="AC392" i="9" s="1"/>
  <c r="G401" i="8"/>
  <c r="R407" i="9" s="1"/>
  <c r="Z407" i="9" s="1"/>
  <c r="B401" i="8"/>
  <c r="AC407" i="9" s="1"/>
  <c r="B402" i="8"/>
  <c r="AC408" i="9" s="1"/>
  <c r="B411" i="8"/>
  <c r="AC417" i="9" s="1"/>
  <c r="G415" i="8"/>
  <c r="R421" i="9" s="1"/>
  <c r="Z421" i="9" s="1"/>
  <c r="B415" i="8"/>
  <c r="AC421" i="9" s="1"/>
  <c r="B417" i="8"/>
  <c r="AC423" i="9" s="1"/>
  <c r="G418" i="8"/>
  <c r="R424" i="9" s="1"/>
  <c r="Z424" i="9" s="1"/>
  <c r="G431" i="8"/>
  <c r="R437" i="9" s="1"/>
  <c r="B431" i="8"/>
  <c r="AC437" i="9" s="1"/>
  <c r="G434" i="8"/>
  <c r="R440" i="9" s="1"/>
  <c r="G470" i="8"/>
  <c r="R476" i="9" s="1"/>
  <c r="B470" i="8"/>
  <c r="AC476" i="9" s="1"/>
  <c r="G487" i="8"/>
  <c r="R493" i="9" s="1"/>
  <c r="G494" i="8"/>
  <c r="R500" i="9" s="1"/>
  <c r="B494" i="8"/>
  <c r="AC500" i="9" s="1"/>
  <c r="G495" i="8"/>
  <c r="R501" i="9" s="1"/>
  <c r="G513" i="8"/>
  <c r="R519" i="9" s="1"/>
  <c r="G539" i="8"/>
  <c r="R545" i="9" s="1"/>
  <c r="B436" i="8"/>
  <c r="AC442" i="9" s="1"/>
  <c r="G447" i="8"/>
  <c r="R453" i="9" s="1"/>
  <c r="BC453" i="9" s="1"/>
  <c r="B457" i="8"/>
  <c r="AC463" i="9" s="1"/>
  <c r="G483" i="8"/>
  <c r="R489" i="9" s="1"/>
  <c r="G486" i="8"/>
  <c r="R492" i="9" s="1"/>
  <c r="B486" i="8"/>
  <c r="AC492" i="9" s="1"/>
  <c r="B416" i="8"/>
  <c r="AC422" i="9" s="1"/>
  <c r="G420" i="8"/>
  <c r="R426" i="9" s="1"/>
  <c r="Z426" i="9" s="1"/>
  <c r="B427" i="8"/>
  <c r="AC433" i="9" s="1"/>
  <c r="B432" i="8"/>
  <c r="AC438" i="9" s="1"/>
  <c r="G436" i="8"/>
  <c r="R442" i="9" s="1"/>
  <c r="B443" i="8"/>
  <c r="AC449" i="9" s="1"/>
  <c r="B445" i="8"/>
  <c r="AC451" i="9" s="1"/>
  <c r="B451" i="8"/>
  <c r="AC457" i="9" s="1"/>
  <c r="B455" i="8"/>
  <c r="AC461" i="9" s="1"/>
  <c r="B462" i="8"/>
  <c r="AC468" i="9" s="1"/>
  <c r="G463" i="8"/>
  <c r="R469" i="9" s="1"/>
  <c r="B473" i="8"/>
  <c r="AC479" i="9" s="1"/>
  <c r="B474" i="8"/>
  <c r="AC480" i="9" s="1"/>
  <c r="B476" i="8"/>
  <c r="AC482" i="9" s="1"/>
  <c r="B489" i="8"/>
  <c r="AC495" i="9" s="1"/>
  <c r="G503" i="8"/>
  <c r="R509" i="9" s="1"/>
  <c r="Z509" i="9" s="1"/>
  <c r="B505" i="8"/>
  <c r="AC511" i="9" s="1"/>
  <c r="G519" i="8"/>
  <c r="R525" i="9" s="1"/>
  <c r="G521" i="8"/>
  <c r="R527" i="9" s="1"/>
  <c r="G522" i="8"/>
  <c r="R528" i="9" s="1"/>
  <c r="B522" i="8"/>
  <c r="AC528" i="9" s="1"/>
  <c r="B571" i="8"/>
  <c r="AC577" i="9" s="1"/>
  <c r="G571" i="8"/>
  <c r="R577" i="9" s="1"/>
  <c r="B428" i="8"/>
  <c r="AC434" i="9" s="1"/>
  <c r="B444" i="8"/>
  <c r="AC450" i="9" s="1"/>
  <c r="G454" i="8"/>
  <c r="R460" i="9" s="1"/>
  <c r="B467" i="8"/>
  <c r="AC473" i="9" s="1"/>
  <c r="B471" i="8"/>
  <c r="AC477" i="9" s="1"/>
  <c r="B479" i="8"/>
  <c r="AC485" i="9" s="1"/>
  <c r="G479" i="8"/>
  <c r="R485" i="9" s="1"/>
  <c r="B497" i="8"/>
  <c r="AC503" i="9" s="1"/>
  <c r="G510" i="8"/>
  <c r="R516" i="9" s="1"/>
  <c r="B510" i="8"/>
  <c r="AC516" i="9" s="1"/>
  <c r="G555" i="8"/>
  <c r="R561" i="9" s="1"/>
  <c r="G526" i="8"/>
  <c r="R532" i="9" s="1"/>
  <c r="BC532" i="9" s="1"/>
  <c r="G530" i="8"/>
  <c r="R536" i="9" s="1"/>
  <c r="B530" i="8"/>
  <c r="AC536" i="9" s="1"/>
  <c r="G533" i="8"/>
  <c r="R539" i="9" s="1"/>
  <c r="G546" i="8"/>
  <c r="R552" i="9" s="1"/>
  <c r="BC552" i="9" s="1"/>
  <c r="B546" i="8"/>
  <c r="AC552" i="9" s="1"/>
  <c r="G549" i="8"/>
  <c r="R555" i="9" s="1"/>
  <c r="BC555" i="9" s="1"/>
  <c r="G562" i="8"/>
  <c r="R568" i="9" s="1"/>
  <c r="B562" i="8"/>
  <c r="AC568" i="9" s="1"/>
  <c r="G565" i="8"/>
  <c r="R571" i="9" s="1"/>
  <c r="G578" i="8"/>
  <c r="R584" i="9" s="1"/>
  <c r="BC584" i="9" s="1"/>
  <c r="B578" i="8"/>
  <c r="AC584" i="9" s="1"/>
  <c r="G582" i="8"/>
  <c r="R588" i="9" s="1"/>
  <c r="B459" i="8"/>
  <c r="AC465" i="9" s="1"/>
  <c r="B475" i="8"/>
  <c r="AC481" i="9" s="1"/>
  <c r="B491" i="8"/>
  <c r="AC497" i="9" s="1"/>
  <c r="B502" i="8"/>
  <c r="AC508" i="9" s="1"/>
  <c r="B507" i="8"/>
  <c r="AC513" i="9" s="1"/>
  <c r="G511" i="8"/>
  <c r="R517" i="9" s="1"/>
  <c r="BC517" i="9" s="1"/>
  <c r="B518" i="8"/>
  <c r="AC524" i="9" s="1"/>
  <c r="B525" i="8"/>
  <c r="AC531" i="9" s="1"/>
  <c r="B528" i="8"/>
  <c r="AC534" i="9" s="1"/>
  <c r="B544" i="8"/>
  <c r="AC550" i="9" s="1"/>
  <c r="B560" i="8"/>
  <c r="AC566" i="9" s="1"/>
  <c r="B576" i="8"/>
  <c r="AC582" i="9" s="1"/>
  <c r="B499" i="8"/>
  <c r="AC505" i="9" s="1"/>
  <c r="B515" i="8"/>
  <c r="AC521" i="9" s="1"/>
  <c r="B535" i="8"/>
  <c r="AC541" i="9" s="1"/>
  <c r="B567" i="8"/>
  <c r="AC573" i="9" s="1"/>
  <c r="G586" i="8"/>
  <c r="R592" i="9" s="1"/>
  <c r="BC592" i="9" s="1"/>
  <c r="B586" i="8"/>
  <c r="AC592" i="9" s="1"/>
  <c r="B587" i="8"/>
  <c r="AC593" i="9" s="1"/>
  <c r="G614" i="8"/>
  <c r="R620" i="9" s="1"/>
  <c r="BC620" i="9" s="1"/>
  <c r="B614" i="8"/>
  <c r="AC620" i="9" s="1"/>
  <c r="G615" i="8"/>
  <c r="R621" i="9" s="1"/>
  <c r="B531" i="8"/>
  <c r="AC537" i="9" s="1"/>
  <c r="G535" i="8"/>
  <c r="R541" i="9" s="1"/>
  <c r="BC541" i="9" s="1"/>
  <c r="B542" i="8"/>
  <c r="AC548" i="9" s="1"/>
  <c r="B547" i="8"/>
  <c r="AC553" i="9" s="1"/>
  <c r="G551" i="8"/>
  <c r="R557" i="9" s="1"/>
  <c r="BC557" i="9" s="1"/>
  <c r="B558" i="8"/>
  <c r="AC564" i="9" s="1"/>
  <c r="B563" i="8"/>
  <c r="AC569" i="9" s="1"/>
  <c r="G567" i="8"/>
  <c r="R573" i="9" s="1"/>
  <c r="B574" i="8"/>
  <c r="AC580" i="9" s="1"/>
  <c r="B579" i="8"/>
  <c r="AC585" i="9" s="1"/>
  <c r="B584" i="8"/>
  <c r="AC590" i="9" s="1"/>
  <c r="B589" i="8"/>
  <c r="AC595" i="9" s="1"/>
  <c r="G590" i="8"/>
  <c r="R596" i="9" s="1"/>
  <c r="B590" i="8"/>
  <c r="AC596" i="9" s="1"/>
  <c r="B596" i="8"/>
  <c r="AC602" i="9" s="1"/>
  <c r="G596" i="8"/>
  <c r="R602" i="9" s="1"/>
  <c r="B527" i="8"/>
  <c r="AC533" i="9" s="1"/>
  <c r="B543" i="8"/>
  <c r="AC549" i="9" s="1"/>
  <c r="B559" i="8"/>
  <c r="AC565" i="9" s="1"/>
  <c r="B575" i="8"/>
  <c r="AC581" i="9" s="1"/>
  <c r="G603" i="8"/>
  <c r="R609" i="9" s="1"/>
  <c r="B603" i="8"/>
  <c r="AC609" i="9" s="1"/>
  <c r="B605" i="8"/>
  <c r="AC611" i="9" s="1"/>
  <c r="G606" i="8"/>
  <c r="R612" i="9" s="1"/>
  <c r="B606" i="8"/>
  <c r="AC612" i="9" s="1"/>
  <c r="G619" i="8"/>
  <c r="R625" i="9" s="1"/>
  <c r="B620" i="8"/>
  <c r="AC626" i="9" s="1"/>
  <c r="G592" i="8"/>
  <c r="R598" i="9" s="1"/>
  <c r="B599" i="8"/>
  <c r="AC605" i="9" s="1"/>
  <c r="B604" i="8"/>
  <c r="AC610" i="9" s="1"/>
  <c r="G611" i="8"/>
  <c r="R617" i="9" s="1"/>
  <c r="BC617" i="9" s="1"/>
  <c r="B611" i="8"/>
  <c r="AC617" i="9" s="1"/>
  <c r="B612" i="8"/>
  <c r="AC618" i="9" s="1"/>
  <c r="B617" i="8"/>
  <c r="AC623" i="9" s="1"/>
  <c r="G623" i="8"/>
  <c r="R629" i="9" s="1"/>
  <c r="B623" i="8"/>
  <c r="AC629" i="9" s="1"/>
  <c r="B624" i="8"/>
  <c r="AC630" i="9" s="1"/>
  <c r="B600" i="8"/>
  <c r="AC606" i="9" s="1"/>
  <c r="AB624" i="9" l="1"/>
  <c r="AB154" i="9"/>
  <c r="M452" i="9"/>
  <c r="M448" i="9"/>
  <c r="M444" i="9"/>
  <c r="BD153" i="9"/>
  <c r="BD145" i="9"/>
  <c r="BD137" i="9"/>
  <c r="BD129" i="9"/>
  <c r="BD121" i="9"/>
  <c r="BD165" i="9"/>
  <c r="N429" i="13"/>
  <c r="N373" i="13"/>
  <c r="N126" i="13"/>
  <c r="N277" i="13"/>
  <c r="N45" i="13"/>
  <c r="AB590" i="9"/>
  <c r="AB323" i="9"/>
  <c r="AB255" i="9"/>
  <c r="N617" i="13"/>
  <c r="N496" i="13"/>
  <c r="N414" i="13"/>
  <c r="N410" i="13"/>
  <c r="N398" i="13"/>
  <c r="N217" i="13"/>
  <c r="N119" i="13"/>
  <c r="N53" i="13"/>
  <c r="N34" i="13"/>
  <c r="N547" i="13"/>
  <c r="N343" i="13"/>
  <c r="N604" i="13"/>
  <c r="N503" i="13"/>
  <c r="N205" i="13"/>
  <c r="N149" i="13"/>
  <c r="N144" i="13"/>
  <c r="N85" i="13"/>
  <c r="N38" i="13"/>
  <c r="N30" i="13"/>
  <c r="N25" i="13"/>
  <c r="N475" i="13"/>
  <c r="N435" i="13"/>
  <c r="N300" i="13"/>
  <c r="N274" i="13"/>
  <c r="N255" i="13"/>
  <c r="N239" i="13"/>
  <c r="N230" i="13"/>
  <c r="N220" i="13"/>
  <c r="N81" i="13"/>
  <c r="N64" i="13"/>
  <c r="N47" i="13"/>
  <c r="N560" i="13"/>
  <c r="N502" i="13"/>
  <c r="N430" i="13"/>
  <c r="N418" i="13"/>
  <c r="N291" i="13"/>
  <c r="N234" i="13"/>
  <c r="N140" i="13"/>
  <c r="AB351" i="9"/>
  <c r="N629" i="13"/>
  <c r="N437" i="13"/>
  <c r="N432" i="13"/>
  <c r="N276" i="13"/>
  <c r="N257" i="13"/>
  <c r="N240" i="13"/>
  <c r="N231" i="13"/>
  <c r="N209" i="13"/>
  <c r="N184" i="13"/>
  <c r="N176" i="13"/>
  <c r="N168" i="13"/>
  <c r="N82" i="13"/>
  <c r="N259" i="13"/>
  <c r="N241" i="13"/>
  <c r="N145" i="13"/>
  <c r="N616" i="13"/>
  <c r="N320" i="13"/>
  <c r="N93" i="13"/>
  <c r="N436" i="13"/>
  <c r="N304" i="13"/>
  <c r="N268" i="13"/>
  <c r="M253" i="9"/>
  <c r="M237" i="9"/>
  <c r="AB293" i="9"/>
  <c r="AB277" i="9"/>
  <c r="AB167" i="9"/>
  <c r="N550" i="13"/>
  <c r="N532" i="13"/>
  <c r="N450" i="13"/>
  <c r="N334" i="13"/>
  <c r="N282" i="13"/>
  <c r="N135" i="13"/>
  <c r="N571" i="13"/>
  <c r="N561" i="13"/>
  <c r="N553" i="13"/>
  <c r="N369" i="13"/>
  <c r="N243" i="13"/>
  <c r="N235" i="13"/>
  <c r="N222" i="13"/>
  <c r="N190" i="13"/>
  <c r="N141" i="13"/>
  <c r="N110" i="13"/>
  <c r="N66" i="13"/>
  <c r="AV230" i="9"/>
  <c r="AX230" i="9"/>
  <c r="N569" i="13"/>
  <c r="N443" i="13"/>
  <c r="N417" i="13"/>
  <c r="AV292" i="9"/>
  <c r="AX292" i="9"/>
  <c r="N92" i="13"/>
  <c r="N603" i="13"/>
  <c r="N565" i="13"/>
  <c r="N478" i="13"/>
  <c r="N456" i="13"/>
  <c r="N367" i="13"/>
  <c r="N357" i="13"/>
  <c r="N351" i="13"/>
  <c r="N340" i="13"/>
  <c r="N336" i="13"/>
  <c r="N510" i="13"/>
  <c r="N488" i="13"/>
  <c r="AB292" i="9"/>
  <c r="N623" i="13"/>
  <c r="N587" i="13"/>
  <c r="N421" i="13"/>
  <c r="N331" i="13"/>
  <c r="N529" i="13"/>
  <c r="N278" i="13"/>
  <c r="N449" i="13"/>
  <c r="N310" i="13"/>
  <c r="N299" i="13"/>
  <c r="N269" i="13"/>
  <c r="N61" i="13"/>
  <c r="N322" i="13"/>
  <c r="M628" i="9"/>
  <c r="AB627" i="9"/>
  <c r="AX619" i="9"/>
  <c r="AZ619" i="9" s="1"/>
  <c r="AB580" i="9"/>
  <c r="AB572" i="9"/>
  <c r="AB564" i="9"/>
  <c r="AB514" i="9"/>
  <c r="AX569" i="9"/>
  <c r="AX563" i="9"/>
  <c r="M347" i="9"/>
  <c r="AX284" i="9"/>
  <c r="AZ284" i="9" s="1"/>
  <c r="M218" i="9"/>
  <c r="M214" i="9"/>
  <c r="M210" i="9"/>
  <c r="M206" i="9"/>
  <c r="M202" i="9"/>
  <c r="M198" i="9"/>
  <c r="M194" i="9"/>
  <c r="M190" i="9"/>
  <c r="M186" i="9"/>
  <c r="M182" i="9"/>
  <c r="M178" i="9"/>
  <c r="M174" i="9"/>
  <c r="AX338" i="9"/>
  <c r="AZ338" i="9" s="1"/>
  <c r="AB619" i="9"/>
  <c r="AB185" i="9"/>
  <c r="AB230" i="9"/>
  <c r="AB242" i="9"/>
  <c r="F294" i="13"/>
  <c r="AR230" i="9"/>
  <c r="AV28" i="9"/>
  <c r="AX28" i="9"/>
  <c r="BD629" i="9"/>
  <c r="AB591" i="9"/>
  <c r="AB563" i="9"/>
  <c r="AB515" i="9"/>
  <c r="AT171" i="9"/>
  <c r="AX174" i="9"/>
  <c r="AX159" i="9"/>
  <c r="AZ159" i="9" s="1"/>
  <c r="AB159" i="9"/>
  <c r="F571" i="13"/>
  <c r="AV106" i="9"/>
  <c r="AB429" i="9"/>
  <c r="AB409" i="9"/>
  <c r="AB401" i="9"/>
  <c r="AB385" i="9"/>
  <c r="AB373" i="9"/>
  <c r="BD436" i="9"/>
  <c r="BD423" i="9"/>
  <c r="AB297" i="9"/>
  <c r="AB289" i="9"/>
  <c r="N633" i="13"/>
  <c r="N620" i="13"/>
  <c r="N611" i="13"/>
  <c r="N500" i="13"/>
  <c r="N468" i="13"/>
  <c r="N412" i="13"/>
  <c r="N408" i="13"/>
  <c r="N326" i="13"/>
  <c r="N306" i="13"/>
  <c r="N186" i="13"/>
  <c r="N178" i="13"/>
  <c r="N162" i="13"/>
  <c r="N151" i="13"/>
  <c r="N121" i="13"/>
  <c r="N84" i="13"/>
  <c r="N55" i="13"/>
  <c r="N50" i="13"/>
  <c r="N23" i="13"/>
  <c r="N541" i="13"/>
  <c r="N311" i="13"/>
  <c r="N111" i="13"/>
  <c r="N622" i="13"/>
  <c r="N606" i="13"/>
  <c r="N535" i="13"/>
  <c r="N526" i="13"/>
  <c r="N415" i="13"/>
  <c r="N350" i="13"/>
  <c r="N248" i="13"/>
  <c r="N228" i="13"/>
  <c r="N207" i="13"/>
  <c r="N202" i="13"/>
  <c r="N171" i="13"/>
  <c r="N146" i="13"/>
  <c r="N95" i="13"/>
  <c r="N58" i="13"/>
  <c r="N624" i="13"/>
  <c r="N583" i="13"/>
  <c r="N578" i="13"/>
  <c r="N506" i="13"/>
  <c r="N489" i="13"/>
  <c r="N486" i="13"/>
  <c r="N433" i="13"/>
  <c r="N422" i="13"/>
  <c r="N365" i="13"/>
  <c r="N361" i="13"/>
  <c r="N332" i="13"/>
  <c r="N290" i="13"/>
  <c r="N271" i="13"/>
  <c r="N261" i="13"/>
  <c r="N252" i="13"/>
  <c r="N232" i="13"/>
  <c r="N172" i="13"/>
  <c r="N613" i="13"/>
  <c r="N537" i="13"/>
  <c r="N527" i="13"/>
  <c r="N497" i="13"/>
  <c r="N481" i="13"/>
  <c r="N407" i="13"/>
  <c r="N94" i="13"/>
  <c r="AB174" i="9"/>
  <c r="AB59" i="9"/>
  <c r="AB622" i="9"/>
  <c r="AB606" i="9"/>
  <c r="N624" i="9"/>
  <c r="AM624" i="9" s="1"/>
  <c r="AB238" i="9"/>
  <c r="AB95" i="9"/>
  <c r="AB129" i="9"/>
  <c r="AB106" i="9"/>
  <c r="AB615" i="9"/>
  <c r="AB226" i="9"/>
  <c r="AB87" i="9"/>
  <c r="N598" i="13"/>
  <c r="N549" i="13"/>
  <c r="N473" i="13"/>
  <c r="N448" i="13"/>
  <c r="N441" i="13"/>
  <c r="N289" i="13"/>
  <c r="N272" i="13"/>
  <c r="N245" i="13"/>
  <c r="N238" i="13"/>
  <c r="N227" i="13"/>
  <c r="N175" i="13"/>
  <c r="N170" i="13"/>
  <c r="N375" i="13"/>
  <c r="N153" i="13"/>
  <c r="N142" i="13"/>
  <c r="N96" i="13"/>
  <c r="N59" i="13"/>
  <c r="N621" i="13"/>
  <c r="N614" i="13"/>
  <c r="N457" i="13"/>
  <c r="N388" i="13"/>
  <c r="N359" i="13"/>
  <c r="N280" i="13"/>
  <c r="N154" i="13"/>
  <c r="N78" i="13"/>
  <c r="N73" i="13"/>
  <c r="N213" i="13"/>
  <c r="N201" i="13"/>
  <c r="N41" i="13"/>
  <c r="N345" i="13"/>
  <c r="N254" i="13"/>
  <c r="AV151" i="9"/>
  <c r="AX96" i="9"/>
  <c r="AX74" i="9"/>
  <c r="AX31" i="9"/>
  <c r="AX64" i="9"/>
  <c r="AV31" i="9"/>
  <c r="AB70" i="9"/>
  <c r="AX514" i="9"/>
  <c r="AV378" i="9"/>
  <c r="AV165" i="9"/>
  <c r="AZ165" i="9" s="1"/>
  <c r="AV148" i="9"/>
  <c r="AZ148" i="9" s="1"/>
  <c r="AV135" i="9"/>
  <c r="AV72" i="9"/>
  <c r="F367" i="13"/>
  <c r="F254" i="13"/>
  <c r="AV312" i="9"/>
  <c r="P275" i="13"/>
  <c r="Q275" i="13" s="1"/>
  <c r="AX168" i="9"/>
  <c r="AZ168" i="9" s="1"/>
  <c r="AX42" i="9"/>
  <c r="AX34" i="9"/>
  <c r="AX20" i="9"/>
  <c r="AX15" i="9"/>
  <c r="F321" i="13"/>
  <c r="AV579" i="9"/>
  <c r="AX438" i="9"/>
  <c r="AZ438" i="9" s="1"/>
  <c r="AX405" i="9"/>
  <c r="AX302" i="9"/>
  <c r="AV276" i="9"/>
  <c r="AX249" i="9"/>
  <c r="AV181" i="9"/>
  <c r="AZ181" i="9" s="1"/>
  <c r="AX153" i="9"/>
  <c r="AX84" i="9"/>
  <c r="P586" i="13"/>
  <c r="Q586" i="13" s="1"/>
  <c r="AV627" i="9"/>
  <c r="AZ627" i="9" s="1"/>
  <c r="F608" i="13"/>
  <c r="AX432" i="9"/>
  <c r="AX409" i="9"/>
  <c r="AZ409" i="9" s="1"/>
  <c r="AV363" i="9"/>
  <c r="AX305" i="9"/>
  <c r="AV247" i="9"/>
  <c r="AV147" i="9"/>
  <c r="AZ147" i="9" s="1"/>
  <c r="AX136" i="9"/>
  <c r="AZ136" i="9" s="1"/>
  <c r="F128" i="13"/>
  <c r="AV112" i="9"/>
  <c r="F97" i="13"/>
  <c r="AX78" i="9"/>
  <c r="D56" i="13"/>
  <c r="AX591" i="9"/>
  <c r="AV559" i="9"/>
  <c r="AZ559" i="9" s="1"/>
  <c r="AV429" i="9"/>
  <c r="AZ429" i="9" s="1"/>
  <c r="P393" i="13"/>
  <c r="Q393" i="13" s="1"/>
  <c r="P381" i="13"/>
  <c r="Q381" i="13" s="1"/>
  <c r="F180" i="13"/>
  <c r="F241" i="13"/>
  <c r="N77" i="13"/>
  <c r="N65" i="13"/>
  <c r="N600" i="13"/>
  <c r="N588" i="13"/>
  <c r="N573" i="13"/>
  <c r="N543" i="13"/>
  <c r="N514" i="13"/>
  <c r="N446" i="13"/>
  <c r="N355" i="13"/>
  <c r="J8" i="45"/>
  <c r="N627" i="13"/>
  <c r="N619" i="13"/>
  <c r="N612" i="13"/>
  <c r="N188" i="13"/>
  <c r="N166" i="13"/>
  <c r="N147" i="13"/>
  <c r="N131" i="13"/>
  <c r="N120" i="13"/>
  <c r="N117" i="13"/>
  <c r="N106" i="13"/>
  <c r="N104" i="13"/>
  <c r="N86" i="13"/>
  <c r="N67" i="13"/>
  <c r="N56" i="13"/>
  <c r="N54" i="13"/>
  <c r="N52" i="13"/>
  <c r="N49" i="13"/>
  <c r="N39" i="13"/>
  <c r="N33" i="13"/>
  <c r="N618" i="13"/>
  <c r="N615" i="13"/>
  <c r="N597" i="13"/>
  <c r="N564" i="13"/>
  <c r="N516" i="13"/>
  <c r="N476" i="13"/>
  <c r="N467" i="13"/>
  <c r="N451" i="13"/>
  <c r="N438" i="13"/>
  <c r="N400" i="13"/>
  <c r="N389" i="13"/>
  <c r="N386" i="13"/>
  <c r="N312" i="13"/>
  <c r="N285" i="13"/>
  <c r="N199" i="13"/>
  <c r="N194" i="13"/>
  <c r="N79" i="13"/>
  <c r="N76" i="13"/>
  <c r="N74" i="13"/>
  <c r="N36" i="13"/>
  <c r="N28" i="13"/>
  <c r="N22" i="13"/>
  <c r="N20" i="13"/>
  <c r="N17" i="13"/>
  <c r="F589" i="13"/>
  <c r="P436" i="13"/>
  <c r="Q436" i="13" s="1"/>
  <c r="C629" i="13"/>
  <c r="AV362" i="9"/>
  <c r="AX330" i="9"/>
  <c r="AV325" i="9"/>
  <c r="AZ325" i="9" s="1"/>
  <c r="AV301" i="9"/>
  <c r="AZ301" i="9" s="1"/>
  <c r="AV285" i="9"/>
  <c r="AZ285" i="9" s="1"/>
  <c r="F266" i="13"/>
  <c r="AX155" i="9"/>
  <c r="AV123" i="9"/>
  <c r="AV76" i="9"/>
  <c r="P51" i="13"/>
  <c r="Q51" i="13" s="1"/>
  <c r="AX19" i="9"/>
  <c r="AZ19" i="9" s="1"/>
  <c r="F613" i="13"/>
  <c r="F507" i="13"/>
  <c r="AX427" i="9"/>
  <c r="D345" i="13"/>
  <c r="P271" i="13"/>
  <c r="Q271" i="13" s="1"/>
  <c r="P226" i="13"/>
  <c r="Q226" i="13" s="1"/>
  <c r="P395" i="13"/>
  <c r="Q395" i="13" s="1"/>
  <c r="F605" i="13"/>
  <c r="F179" i="13"/>
  <c r="N609" i="13"/>
  <c r="N607" i="13"/>
  <c r="N581" i="13"/>
  <c r="N482" i="13"/>
  <c r="N471" i="13"/>
  <c r="N465" i="13"/>
  <c r="N460" i="13"/>
  <c r="N442" i="13"/>
  <c r="N440" i="13"/>
  <c r="N427" i="13"/>
  <c r="N396" i="13"/>
  <c r="N394" i="13"/>
  <c r="N392" i="13"/>
  <c r="N382" i="13"/>
  <c r="N380" i="13"/>
  <c r="N378" i="13"/>
  <c r="N376" i="13"/>
  <c r="N363" i="13"/>
  <c r="N354" i="13"/>
  <c r="N347" i="13"/>
  <c r="N338" i="13"/>
  <c r="N298" i="13"/>
  <c r="N295" i="13"/>
  <c r="N279" i="13"/>
  <c r="N264" i="13"/>
  <c r="N246" i="13"/>
  <c r="N242" i="13"/>
  <c r="N224" i="13"/>
  <c r="N215" i="13"/>
  <c r="N193" i="13"/>
  <c r="N183" i="13"/>
  <c r="N181" i="13"/>
  <c r="N179" i="13"/>
  <c r="N165" i="13"/>
  <c r="N159" i="13"/>
  <c r="N143" i="13"/>
  <c r="N127" i="13"/>
  <c r="N105" i="13"/>
  <c r="N103" i="13"/>
  <c r="N68" i="13"/>
  <c r="N60" i="13"/>
  <c r="N48" i="13"/>
  <c r="N27" i="13"/>
  <c r="N19" i="13"/>
  <c r="N499" i="13"/>
  <c r="N405" i="13"/>
  <c r="N368" i="13"/>
  <c r="N346" i="13"/>
  <c r="N251" i="13"/>
  <c r="N244" i="13"/>
  <c r="N156" i="13"/>
  <c r="N286" i="13"/>
  <c r="N283" i="13"/>
  <c r="N265" i="13"/>
  <c r="N260" i="13"/>
  <c r="N258" i="13"/>
  <c r="N236" i="13"/>
  <c r="N221" i="13"/>
  <c r="N211" i="13"/>
  <c r="N198" i="13"/>
  <c r="N163" i="13"/>
  <c r="N160" i="13"/>
  <c r="N157" i="13"/>
  <c r="N136" i="13"/>
  <c r="N122" i="13"/>
  <c r="N116" i="13"/>
  <c r="N114" i="13"/>
  <c r="N101" i="13"/>
  <c r="N99" i="13"/>
  <c r="N80" i="13"/>
  <c r="N75" i="13"/>
  <c r="N69" i="13"/>
  <c r="N51" i="13"/>
  <c r="N43" i="13"/>
  <c r="N37" i="13"/>
  <c r="N13" i="13"/>
  <c r="N605" i="13"/>
  <c r="N601" i="13"/>
  <c r="N594" i="13"/>
  <c r="N591" i="13"/>
  <c r="N586" i="13"/>
  <c r="N585" i="13"/>
  <c r="N582" i="13"/>
  <c r="N580" i="13"/>
  <c r="N575" i="13"/>
  <c r="N574" i="13"/>
  <c r="N559" i="13"/>
  <c r="N556" i="13"/>
  <c r="N545" i="13"/>
  <c r="N538" i="13"/>
  <c r="N522" i="13"/>
  <c r="N512" i="13"/>
  <c r="N504" i="13"/>
  <c r="N470" i="13"/>
  <c r="N434" i="13"/>
  <c r="N426" i="13"/>
  <c r="N420" i="13"/>
  <c r="N395" i="13"/>
  <c r="N393" i="13"/>
  <c r="N381" i="13"/>
  <c r="N379" i="13"/>
  <c r="N377" i="13"/>
  <c r="N364" i="13"/>
  <c r="N362" i="13"/>
  <c r="N356" i="13"/>
  <c r="N341" i="13"/>
  <c r="N339" i="13"/>
  <c r="N335" i="13"/>
  <c r="N330" i="13"/>
  <c r="N328" i="13"/>
  <c r="N308" i="13"/>
  <c r="N303" i="13"/>
  <c r="N297" i="13"/>
  <c r="N287" i="13"/>
  <c r="N266" i="13"/>
  <c r="N263" i="13"/>
  <c r="N253" i="13"/>
  <c r="N249" i="13"/>
  <c r="N223" i="13"/>
  <c r="N212" i="13"/>
  <c r="N196" i="13"/>
  <c r="N508" i="13"/>
  <c r="N501" i="13"/>
  <c r="N495" i="13"/>
  <c r="N485" i="13"/>
  <c r="N431" i="13"/>
  <c r="N423" i="13"/>
  <c r="N301" i="13"/>
  <c r="N294" i="13"/>
  <c r="N275" i="13"/>
  <c r="N262" i="13"/>
  <c r="N256" i="13"/>
  <c r="N229" i="13"/>
  <c r="N208" i="13"/>
  <c r="N124" i="13"/>
  <c r="N118" i="13"/>
  <c r="N113" i="13"/>
  <c r="N100" i="13"/>
  <c r="N98" i="13"/>
  <c r="N14" i="13"/>
  <c r="AV531" i="9"/>
  <c r="BD626" i="9"/>
  <c r="AV425" i="9"/>
  <c r="AX386" i="9"/>
  <c r="AV370" i="9"/>
  <c r="AV300" i="9"/>
  <c r="AX275" i="9"/>
  <c r="AR54" i="9"/>
  <c r="AX558" i="9"/>
  <c r="AX418" i="9"/>
  <c r="AV327" i="9"/>
  <c r="AV295" i="9"/>
  <c r="AV279" i="9"/>
  <c r="AV250" i="9"/>
  <c r="AV150" i="9"/>
  <c r="AX128" i="9"/>
  <c r="AZ128" i="9" s="1"/>
  <c r="AX83" i="9"/>
  <c r="AX36" i="9"/>
  <c r="AX622" i="9"/>
  <c r="AT504" i="9"/>
  <c r="P426" i="13"/>
  <c r="Q426" i="13" s="1"/>
  <c r="F402" i="13"/>
  <c r="AX91" i="9"/>
  <c r="AZ91" i="9" s="1"/>
  <c r="P59" i="13"/>
  <c r="Q59" i="13" s="1"/>
  <c r="AV556" i="9"/>
  <c r="F582" i="13"/>
  <c r="P604" i="13"/>
  <c r="Q604" i="13" s="1"/>
  <c r="F587" i="13"/>
  <c r="F48" i="13"/>
  <c r="AV164" i="9"/>
  <c r="AZ164" i="9" s="1"/>
  <c r="N293" i="13"/>
  <c r="N233" i="13"/>
  <c r="N90" i="13"/>
  <c r="N593" i="13"/>
  <c r="N584" i="13"/>
  <c r="N576" i="13"/>
  <c r="N563" i="13"/>
  <c r="N557" i="13"/>
  <c r="N555" i="13"/>
  <c r="N546" i="13"/>
  <c r="N544" i="13"/>
  <c r="N536" i="13"/>
  <c r="N533" i="13"/>
  <c r="N531" i="13"/>
  <c r="N520" i="13"/>
  <c r="N507" i="13"/>
  <c r="N492" i="13"/>
  <c r="N487" i="13"/>
  <c r="N484" i="13"/>
  <c r="N477" i="13"/>
  <c r="N466" i="13"/>
  <c r="N445" i="13"/>
  <c r="N413" i="13"/>
  <c r="N411" i="13"/>
  <c r="N409" i="13"/>
  <c r="N397" i="13"/>
  <c r="N333" i="13"/>
  <c r="N329" i="13"/>
  <c r="N327" i="13"/>
  <c r="N309" i="13"/>
  <c r="N307" i="13"/>
  <c r="N284" i="13"/>
  <c r="N281" i="13"/>
  <c r="N218" i="13"/>
  <c r="N219" i="13"/>
  <c r="N210" i="13"/>
  <c r="N129" i="13"/>
  <c r="AL506" i="9"/>
  <c r="AB425" i="9"/>
  <c r="AB413" i="9"/>
  <c r="BD429" i="9"/>
  <c r="AR344" i="9"/>
  <c r="I346" i="13" s="1"/>
  <c r="AR351" i="9"/>
  <c r="AT347" i="9"/>
  <c r="AT345" i="9"/>
  <c r="AX300" i="9"/>
  <c r="AZ300" i="9" s="1"/>
  <c r="BD234" i="9"/>
  <c r="M229" i="9"/>
  <c r="AX626" i="9"/>
  <c r="BD624" i="9"/>
  <c r="AT622" i="9"/>
  <c r="BD603" i="9"/>
  <c r="BD615" i="9"/>
  <c r="BD531" i="9"/>
  <c r="BD523" i="9"/>
  <c r="BD521" i="9"/>
  <c r="AV572" i="9"/>
  <c r="AX575" i="9"/>
  <c r="AX441" i="9"/>
  <c r="AT358" i="9"/>
  <c r="AX346" i="9"/>
  <c r="AR346" i="9"/>
  <c r="I348" i="13" s="1"/>
  <c r="AB319" i="9"/>
  <c r="AB275" i="9"/>
  <c r="BD249" i="9"/>
  <c r="AB221" i="9"/>
  <c r="AO242" i="9"/>
  <c r="AR238" i="9"/>
  <c r="M54" i="9"/>
  <c r="AV96" i="9"/>
  <c r="AB56" i="9"/>
  <c r="AB80" i="9"/>
  <c r="AX185" i="9"/>
  <c r="AX140" i="9"/>
  <c r="AZ140" i="9" s="1"/>
  <c r="AV116" i="9"/>
  <c r="AV46" i="9"/>
  <c r="P431" i="13"/>
  <c r="Q431" i="13" s="1"/>
  <c r="AX353" i="9"/>
  <c r="AZ353" i="9" s="1"/>
  <c r="AX322" i="9"/>
  <c r="AV318" i="9"/>
  <c r="AV315" i="9"/>
  <c r="AZ315" i="9" s="1"/>
  <c r="AV297" i="9"/>
  <c r="AZ297" i="9" s="1"/>
  <c r="AX278" i="9"/>
  <c r="AX160" i="9"/>
  <c r="AV133" i="9"/>
  <c r="AX119" i="9"/>
  <c r="AV100" i="9"/>
  <c r="AV59" i="9"/>
  <c r="AZ59" i="9" s="1"/>
  <c r="AV366" i="9"/>
  <c r="AX104" i="9"/>
  <c r="AV313" i="9"/>
  <c r="AO627" i="9"/>
  <c r="AX631" i="9"/>
  <c r="AB593" i="9"/>
  <c r="AB585" i="9"/>
  <c r="AB569" i="9"/>
  <c r="AB565" i="9"/>
  <c r="BD611" i="9"/>
  <c r="AX613" i="9"/>
  <c r="AV590" i="9"/>
  <c r="AB559" i="9"/>
  <c r="AB551" i="9"/>
  <c r="AV599" i="9"/>
  <c r="AZ599" i="9" s="1"/>
  <c r="AB513" i="9"/>
  <c r="AV511" i="9"/>
  <c r="AB434" i="9"/>
  <c r="AV441" i="9"/>
  <c r="M428" i="9"/>
  <c r="M424" i="9"/>
  <c r="M420" i="9"/>
  <c r="M416" i="9"/>
  <c r="M412" i="9"/>
  <c r="M408" i="9"/>
  <c r="M404" i="9"/>
  <c r="M400" i="9"/>
  <c r="M396" i="9"/>
  <c r="M392" i="9"/>
  <c r="M388" i="9"/>
  <c r="M384" i="9"/>
  <c r="M380" i="9"/>
  <c r="M376" i="9"/>
  <c r="M372" i="9"/>
  <c r="M368" i="9"/>
  <c r="M364" i="9"/>
  <c r="M360" i="9"/>
  <c r="M356" i="9"/>
  <c r="AT394" i="9"/>
  <c r="AB363" i="9"/>
  <c r="AT378" i="9"/>
  <c r="BD363" i="9"/>
  <c r="AX439" i="9"/>
  <c r="AX365" i="9"/>
  <c r="BD359" i="9"/>
  <c r="AO358" i="9"/>
  <c r="AV346" i="9"/>
  <c r="AB320" i="9"/>
  <c r="AB288" i="9"/>
  <c r="AB284" i="9"/>
  <c r="AB276" i="9"/>
  <c r="AB272" i="9"/>
  <c r="AB260" i="9"/>
  <c r="AV433" i="9"/>
  <c r="AZ433" i="9" s="1"/>
  <c r="AV402" i="9"/>
  <c r="AX370" i="9"/>
  <c r="AR354" i="9"/>
  <c r="BD273" i="9"/>
  <c r="BD254" i="9"/>
  <c r="AV322" i="9"/>
  <c r="AV278" i="9"/>
  <c r="AV263" i="9"/>
  <c r="BD245" i="9"/>
  <c r="AV305" i="9"/>
  <c r="AV288" i="9"/>
  <c r="AZ288" i="9" s="1"/>
  <c r="AV272" i="9"/>
  <c r="AZ272" i="9" s="1"/>
  <c r="AX252" i="9"/>
  <c r="AT251" i="9"/>
  <c r="AV226" i="9"/>
  <c r="AZ226" i="9" s="1"/>
  <c r="AO241" i="9"/>
  <c r="C8" i="45"/>
  <c r="AV175" i="9"/>
  <c r="BD169" i="9"/>
  <c r="BD161" i="9"/>
  <c r="AV185" i="9"/>
  <c r="AB46" i="9"/>
  <c r="AB30" i="9"/>
  <c r="AX173" i="9"/>
  <c r="AZ173" i="9" s="1"/>
  <c r="AX154" i="9"/>
  <c r="AX143" i="9"/>
  <c r="AX122" i="9"/>
  <c r="AX87" i="9"/>
  <c r="AZ87" i="9" s="1"/>
  <c r="AX46" i="9"/>
  <c r="AX24" i="9"/>
  <c r="AX149" i="9"/>
  <c r="AZ149" i="9" s="1"/>
  <c r="AV119" i="9"/>
  <c r="AZ119" i="9" s="1"/>
  <c r="AX70" i="9"/>
  <c r="AX52" i="9"/>
  <c r="Q54" i="9"/>
  <c r="P208" i="13"/>
  <c r="Q208" i="13" s="1"/>
  <c r="AX158" i="9"/>
  <c r="AZ158" i="9" s="1"/>
  <c r="AX146" i="9"/>
  <c r="AX138" i="9"/>
  <c r="AZ138" i="9" s="1"/>
  <c r="AV130" i="9"/>
  <c r="AX112" i="9"/>
  <c r="AX92" i="9"/>
  <c r="AV78" i="9"/>
  <c r="F597" i="13"/>
  <c r="F565" i="13"/>
  <c r="F333" i="13"/>
  <c r="F80" i="13"/>
  <c r="AV422" i="9"/>
  <c r="AV405" i="9"/>
  <c r="AX400" i="9"/>
  <c r="AX397" i="9"/>
  <c r="AZ397" i="9" s="1"/>
  <c r="AV388" i="9"/>
  <c r="AV381" i="9"/>
  <c r="AX342" i="9"/>
  <c r="AZ342" i="9" s="1"/>
  <c r="AX319" i="9"/>
  <c r="AX317" i="9"/>
  <c r="AZ317" i="9" s="1"/>
  <c r="AV314" i="9"/>
  <c r="AV294" i="9"/>
  <c r="AZ294" i="9" s="1"/>
  <c r="AV291" i="9"/>
  <c r="AX239" i="9"/>
  <c r="AZ239" i="9" s="1"/>
  <c r="AX186" i="9"/>
  <c r="AZ186" i="9" s="1"/>
  <c r="AV125" i="9"/>
  <c r="AX117" i="9"/>
  <c r="AX82" i="9"/>
  <c r="F160" i="13"/>
  <c r="F629" i="13"/>
  <c r="F322" i="13"/>
  <c r="AV542" i="9"/>
  <c r="AV428" i="9"/>
  <c r="AX373" i="9"/>
  <c r="AR343" i="9"/>
  <c r="I345" i="13" s="1"/>
  <c r="AV299" i="9"/>
  <c r="AV283" i="9"/>
  <c r="AZ283" i="9" s="1"/>
  <c r="AV254" i="9"/>
  <c r="AX170" i="9"/>
  <c r="AX102" i="9"/>
  <c r="AV27" i="9"/>
  <c r="AX368" i="9"/>
  <c r="P611" i="13"/>
  <c r="Q611" i="13" s="1"/>
  <c r="AV550" i="9"/>
  <c r="C633" i="13"/>
  <c r="AV520" i="9"/>
  <c r="F422" i="13"/>
  <c r="AX377" i="9"/>
  <c r="F362" i="13"/>
  <c r="AV349" i="9"/>
  <c r="AZ349" i="9" s="1"/>
  <c r="AX334" i="9"/>
  <c r="F330" i="13"/>
  <c r="F309" i="13"/>
  <c r="AV298" i="9"/>
  <c r="AZ298" i="9" s="1"/>
  <c r="AX282" i="9"/>
  <c r="AZ282" i="9" s="1"/>
  <c r="AV259" i="9"/>
  <c r="AV169" i="9"/>
  <c r="AV152" i="9"/>
  <c r="AZ152" i="9" s="1"/>
  <c r="AV142" i="9"/>
  <c r="AZ142" i="9" s="1"/>
  <c r="AX131" i="9"/>
  <c r="AX120" i="9"/>
  <c r="AX108" i="9"/>
  <c r="F90" i="13"/>
  <c r="AX71" i="9"/>
  <c r="AV43" i="9"/>
  <c r="AT11" i="9"/>
  <c r="F562" i="13"/>
  <c r="AX414" i="9"/>
  <c r="P397" i="13"/>
  <c r="Q397" i="13" s="1"/>
  <c r="AX341" i="9"/>
  <c r="AX171" i="9"/>
  <c r="D630" i="13"/>
  <c r="P625" i="13"/>
  <c r="Q625" i="13" s="1"/>
  <c r="P590" i="13"/>
  <c r="Q590" i="13" s="1"/>
  <c r="AV48" i="9"/>
  <c r="F40" i="13"/>
  <c r="N185" i="13"/>
  <c r="N137" i="13"/>
  <c r="N71" i="13"/>
  <c r="N44" i="13"/>
  <c r="N599" i="13"/>
  <c r="N579" i="13"/>
  <c r="N572" i="13"/>
  <c r="N570" i="13"/>
  <c r="N554" i="13"/>
  <c r="N552" i="13"/>
  <c r="N530" i="13"/>
  <c r="N509" i="13"/>
  <c r="N505" i="13"/>
  <c r="N494" i="13"/>
  <c r="N491" i="13"/>
  <c r="N483" i="13"/>
  <c r="N464" i="13"/>
  <c r="N453" i="13"/>
  <c r="N444" i="13"/>
  <c r="N428" i="13"/>
  <c r="N424" i="13"/>
  <c r="N406" i="13"/>
  <c r="N404" i="13"/>
  <c r="N401" i="13"/>
  <c r="N399" i="13"/>
  <c r="N390" i="13"/>
  <c r="N385" i="13"/>
  <c r="N383" i="13"/>
  <c r="N374" i="13"/>
  <c r="N372" i="13"/>
  <c r="N360" i="13"/>
  <c r="N324" i="13"/>
  <c r="N319" i="13"/>
  <c r="N317" i="13"/>
  <c r="N314" i="13"/>
  <c r="N296" i="13"/>
  <c r="N250" i="13"/>
  <c r="N247" i="13"/>
  <c r="N195" i="13"/>
  <c r="N189" i="13"/>
  <c r="N133" i="13"/>
  <c r="N125" i="13"/>
  <c r="N29" i="13"/>
  <c r="L8" i="45"/>
  <c r="N191" i="13"/>
  <c r="N169" i="13"/>
  <c r="N164" i="13"/>
  <c r="N155" i="13"/>
  <c r="N139" i="13"/>
  <c r="N123" i="13"/>
  <c r="N108" i="13"/>
  <c r="N102" i="13"/>
  <c r="N88" i="13"/>
  <c r="N83" i="13"/>
  <c r="N70" i="13"/>
  <c r="N62" i="13"/>
  <c r="N31" i="13"/>
  <c r="N15" i="13"/>
  <c r="N631" i="13"/>
  <c r="N628" i="13"/>
  <c r="N626" i="13"/>
  <c r="N625" i="13"/>
  <c r="N562" i="13"/>
  <c r="N558" i="13"/>
  <c r="N539" i="13"/>
  <c r="N525" i="13"/>
  <c r="N518" i="13"/>
  <c r="N515" i="13"/>
  <c r="N479" i="13"/>
  <c r="N474" i="13"/>
  <c r="N469" i="13"/>
  <c r="N461" i="13"/>
  <c r="N439" i="13"/>
  <c r="N425" i="13"/>
  <c r="N402" i="13"/>
  <c r="N391" i="13"/>
  <c r="N384" i="13"/>
  <c r="N370" i="13"/>
  <c r="N321" i="13"/>
  <c r="N318" i="13"/>
  <c r="N288" i="13"/>
  <c r="N226" i="13"/>
  <c r="N206" i="13"/>
  <c r="N203" i="13"/>
  <c r="N197" i="13"/>
  <c r="N192" i="13"/>
  <c r="N173" i="13"/>
  <c r="N167" i="13"/>
  <c r="N161" i="13"/>
  <c r="N158" i="13"/>
  <c r="N150" i="13"/>
  <c r="N148" i="13"/>
  <c r="N134" i="13"/>
  <c r="N132" i="13"/>
  <c r="N115" i="13"/>
  <c r="N91" i="13"/>
  <c r="N89" i="13"/>
  <c r="N26" i="13"/>
  <c r="N24" i="13"/>
  <c r="N18" i="13"/>
  <c r="M8" i="45"/>
  <c r="AV518" i="9"/>
  <c r="AX50" i="9"/>
  <c r="AV594" i="9"/>
  <c r="AZ594" i="9" s="1"/>
  <c r="AV434" i="9"/>
  <c r="AR347" i="9"/>
  <c r="AX111" i="9"/>
  <c r="AX47" i="9"/>
  <c r="AX39" i="9"/>
  <c r="AV413" i="9"/>
  <c r="AV56" i="9"/>
  <c r="AZ56" i="9" s="1"/>
  <c r="AV182" i="9"/>
  <c r="AX540" i="9"/>
  <c r="AV306" i="9"/>
  <c r="AX139" i="9"/>
  <c r="AX67" i="9"/>
  <c r="AZ67" i="9" s="1"/>
  <c r="F567" i="13"/>
  <c r="AX507" i="9"/>
  <c r="P263" i="13"/>
  <c r="Q263" i="13" s="1"/>
  <c r="AV129" i="9"/>
  <c r="N267" i="13"/>
  <c r="M8" i="13"/>
  <c r="AR11" i="9"/>
  <c r="AV11" i="9"/>
  <c r="AX11" i="9"/>
  <c r="F603" i="13"/>
  <c r="AV601" i="9"/>
  <c r="AX384" i="9"/>
  <c r="AV384" i="9"/>
  <c r="AO631" i="9"/>
  <c r="AL628" i="9"/>
  <c r="AB550" i="9"/>
  <c r="AB542" i="9"/>
  <c r="BD540" i="9"/>
  <c r="AB511" i="9"/>
  <c r="AX542" i="9"/>
  <c r="AX550" i="9"/>
  <c r="AX420" i="9"/>
  <c r="AX434" i="9"/>
  <c r="AB307" i="9"/>
  <c r="AB299" i="9"/>
  <c r="AB291" i="9"/>
  <c r="AB283" i="9"/>
  <c r="AB259" i="9"/>
  <c r="AX388" i="9"/>
  <c r="AV328" i="9"/>
  <c r="AV307" i="9"/>
  <c r="AZ307" i="9" s="1"/>
  <c r="AX259" i="9"/>
  <c r="BD159" i="9"/>
  <c r="BD151" i="9"/>
  <c r="BD143" i="9"/>
  <c r="BD135" i="9"/>
  <c r="BD127" i="9"/>
  <c r="BD111" i="9"/>
  <c r="BD87" i="9"/>
  <c r="AB42" i="9"/>
  <c r="AB38" i="9"/>
  <c r="AB34" i="9"/>
  <c r="AX48" i="9"/>
  <c r="AX43" i="9"/>
  <c r="AX38" i="9"/>
  <c r="AB71" i="9"/>
  <c r="AB102" i="9"/>
  <c r="AB169" i="9"/>
  <c r="AB152" i="9"/>
  <c r="AB142" i="9"/>
  <c r="AV560" i="9"/>
  <c r="AZ560" i="9" s="1"/>
  <c r="AV243" i="9"/>
  <c r="AR243" i="9"/>
  <c r="AV108" i="9"/>
  <c r="AZ108" i="9" s="1"/>
  <c r="F300" i="13"/>
  <c r="AX428" i="9"/>
  <c r="AZ428" i="9" s="1"/>
  <c r="F144" i="13"/>
  <c r="AX161" i="9"/>
  <c r="AV161" i="9"/>
  <c r="AX114" i="9"/>
  <c r="AV114" i="9"/>
  <c r="F34" i="13"/>
  <c r="AX32" i="9"/>
  <c r="F169" i="13"/>
  <c r="AV167" i="9"/>
  <c r="AZ167" i="9" s="1"/>
  <c r="AV622" i="9"/>
  <c r="AX601" i="9"/>
  <c r="AX585" i="9"/>
  <c r="AZ591" i="9"/>
  <c r="M537" i="9"/>
  <c r="M533" i="9"/>
  <c r="M529" i="9"/>
  <c r="M525" i="9"/>
  <c r="M521" i="9"/>
  <c r="M517" i="9"/>
  <c r="M513" i="9"/>
  <c r="AB520" i="9"/>
  <c r="AX565" i="9"/>
  <c r="AZ565" i="9" s="1"/>
  <c r="AV514" i="9"/>
  <c r="AZ514" i="9" s="1"/>
  <c r="Q504" i="9"/>
  <c r="AV507" i="9"/>
  <c r="AZ507" i="9" s="1"/>
  <c r="AV420" i="9"/>
  <c r="AZ420" i="9" s="1"/>
  <c r="AB343" i="9"/>
  <c r="AB328" i="9"/>
  <c r="AB312" i="9"/>
  <c r="AB300" i="9"/>
  <c r="AX381" i="9"/>
  <c r="AX318" i="9"/>
  <c r="AX291" i="9"/>
  <c r="AB43" i="9"/>
  <c r="AB27" i="9"/>
  <c r="AB15" i="9"/>
  <c r="AB11" i="9"/>
  <c r="AX54" i="9"/>
  <c r="AZ54" i="9" s="1"/>
  <c r="AX125" i="9"/>
  <c r="Q11" i="9"/>
  <c r="AB131" i="9"/>
  <c r="AB120" i="9"/>
  <c r="AB108" i="9"/>
  <c r="AB88" i="9"/>
  <c r="AB349" i="9"/>
  <c r="AB170" i="9"/>
  <c r="AB125" i="9"/>
  <c r="AV580" i="9"/>
  <c r="AV139" i="9"/>
  <c r="AZ139" i="9" s="1"/>
  <c r="AX88" i="9"/>
  <c r="AV32" i="9"/>
  <c r="AV170" i="9"/>
  <c r="AV436" i="9"/>
  <c r="AX436" i="9"/>
  <c r="F328" i="13"/>
  <c r="AV326" i="9"/>
  <c r="AZ326" i="9" s="1"/>
  <c r="F400" i="13"/>
  <c r="AV398" i="9"/>
  <c r="AX398" i="9"/>
  <c r="AV344" i="9"/>
  <c r="AX344" i="9"/>
  <c r="F32" i="13"/>
  <c r="AV30" i="9"/>
  <c r="AX30" i="9"/>
  <c r="AX580" i="9"/>
  <c r="AL631" i="9"/>
  <c r="AB594" i="9"/>
  <c r="AT628" i="9"/>
  <c r="AB560" i="9"/>
  <c r="AB556" i="9"/>
  <c r="AB548" i="9"/>
  <c r="AB540" i="9"/>
  <c r="AV585" i="9"/>
  <c r="M508" i="9"/>
  <c r="AX520" i="9"/>
  <c r="M359" i="9"/>
  <c r="AB428" i="9"/>
  <c r="AB420" i="9"/>
  <c r="AB408" i="9"/>
  <c r="AB404" i="9"/>
  <c r="AB400" i="9"/>
  <c r="AB396" i="9"/>
  <c r="AB392" i="9"/>
  <c r="AB388" i="9"/>
  <c r="AB384" i="9"/>
  <c r="AB380" i="9"/>
  <c r="AB368" i="9"/>
  <c r="AB364" i="9"/>
  <c r="AB360" i="9"/>
  <c r="AV377" i="9"/>
  <c r="AV432" i="9"/>
  <c r="AZ432" i="9" s="1"/>
  <c r="M341" i="9"/>
  <c r="M337" i="9"/>
  <c r="M333" i="9"/>
  <c r="M329" i="9"/>
  <c r="M325" i="9"/>
  <c r="M321" i="9"/>
  <c r="M317" i="9"/>
  <c r="M313" i="9"/>
  <c r="M309" i="9"/>
  <c r="M305" i="9"/>
  <c r="M301" i="9"/>
  <c r="M297" i="9"/>
  <c r="M293" i="9"/>
  <c r="M289" i="9"/>
  <c r="M285" i="9"/>
  <c r="M281" i="9"/>
  <c r="M277" i="9"/>
  <c r="M273" i="9"/>
  <c r="M269" i="9"/>
  <c r="M265" i="9"/>
  <c r="M261" i="9"/>
  <c r="M257" i="9"/>
  <c r="M241" i="9"/>
  <c r="AB341" i="9"/>
  <c r="AB333" i="9"/>
  <c r="AB329" i="9"/>
  <c r="AB321" i="9"/>
  <c r="AB317" i="9"/>
  <c r="AB313" i="9"/>
  <c r="AB305" i="9"/>
  <c r="AB281" i="9"/>
  <c r="AX360" i="9"/>
  <c r="AZ360" i="9" s="1"/>
  <c r="AB357" i="9"/>
  <c r="M230" i="9"/>
  <c r="AV178" i="9"/>
  <c r="AZ178" i="9" s="1"/>
  <c r="AX130" i="9"/>
  <c r="AV111" i="9"/>
  <c r="AZ111" i="9" s="1"/>
  <c r="AV160" i="9"/>
  <c r="AZ160" i="9" s="1"/>
  <c r="AB613" i="9"/>
  <c r="AB148" i="9"/>
  <c r="AB99" i="9"/>
  <c r="AB234" i="9"/>
  <c r="AB91" i="9"/>
  <c r="AB84" i="9"/>
  <c r="AB166" i="9"/>
  <c r="AB158" i="9"/>
  <c r="AB147" i="9"/>
  <c r="AB136" i="9"/>
  <c r="AB507" i="9"/>
  <c r="AB344" i="9"/>
  <c r="AB245" i="9"/>
  <c r="AB353" i="9"/>
  <c r="AB96" i="9"/>
  <c r="AV131" i="9"/>
  <c r="AX126" i="9"/>
  <c r="AZ126" i="9" s="1"/>
  <c r="AV95" i="9"/>
  <c r="AZ95" i="9" s="1"/>
  <c r="AV88" i="9"/>
  <c r="AV71" i="9"/>
  <c r="F522" i="13"/>
  <c r="F110" i="13"/>
  <c r="AV414" i="9"/>
  <c r="AX343" i="9"/>
  <c r="AZ343" i="9" s="1"/>
  <c r="AX313" i="9"/>
  <c r="AV302" i="9"/>
  <c r="AV153" i="9"/>
  <c r="AZ153" i="9" s="1"/>
  <c r="AX129" i="9"/>
  <c r="AV102" i="9"/>
  <c r="BD623" i="9"/>
  <c r="AB432" i="9"/>
  <c r="M357" i="9"/>
  <c r="AB422" i="9"/>
  <c r="AB410" i="9"/>
  <c r="AB398" i="9"/>
  <c r="AB386" i="9"/>
  <c r="AB378" i="9"/>
  <c r="AB370" i="9"/>
  <c r="M342" i="9"/>
  <c r="M338" i="9"/>
  <c r="M334" i="9"/>
  <c r="M330" i="9"/>
  <c r="M326" i="9"/>
  <c r="M322" i="9"/>
  <c r="M318" i="9"/>
  <c r="M314" i="9"/>
  <c r="M310" i="9"/>
  <c r="M306" i="9"/>
  <c r="M302" i="9"/>
  <c r="M298" i="9"/>
  <c r="M294" i="9"/>
  <c r="M290" i="9"/>
  <c r="M286" i="9"/>
  <c r="M282" i="9"/>
  <c r="M278" i="9"/>
  <c r="M274" i="9"/>
  <c r="M270" i="9"/>
  <c r="M266" i="9"/>
  <c r="M262" i="9"/>
  <c r="M258" i="9"/>
  <c r="M254" i="9"/>
  <c r="AR355" i="9"/>
  <c r="AB342" i="9"/>
  <c r="AB338" i="9"/>
  <c r="AB334" i="9"/>
  <c r="AB326" i="9"/>
  <c r="AB322" i="9"/>
  <c r="AB318" i="9"/>
  <c r="AB314" i="9"/>
  <c r="AB302" i="9"/>
  <c r="AB298" i="9"/>
  <c r="AB294" i="9"/>
  <c r="AB290" i="9"/>
  <c r="AB282" i="9"/>
  <c r="AB278" i="9"/>
  <c r="AB274" i="9"/>
  <c r="AB173" i="9"/>
  <c r="BD67" i="9"/>
  <c r="BD56" i="9"/>
  <c r="AB48" i="9"/>
  <c r="AB32" i="9"/>
  <c r="AB28" i="9"/>
  <c r="AB20" i="9"/>
  <c r="AB16" i="9"/>
  <c r="AB67" i="9"/>
  <c r="AB355" i="9"/>
  <c r="AB126" i="9"/>
  <c r="AB112" i="9"/>
  <c r="AB78" i="9"/>
  <c r="AB164" i="9"/>
  <c r="AB153" i="9"/>
  <c r="AB121" i="9"/>
  <c r="AB54" i="9"/>
  <c r="AB239" i="9"/>
  <c r="AB601" i="9"/>
  <c r="AB247" i="9"/>
  <c r="AB181" i="9"/>
  <c r="AV543" i="9"/>
  <c r="AX543" i="9"/>
  <c r="F433" i="13"/>
  <c r="AV431" i="9"/>
  <c r="AZ431" i="9" s="1"/>
  <c r="F356" i="13"/>
  <c r="AV354" i="9"/>
  <c r="AZ354" i="9" s="1"/>
  <c r="F339" i="13"/>
  <c r="AV337" i="9"/>
  <c r="AZ337" i="9" s="1"/>
  <c r="F239" i="13"/>
  <c r="AX237" i="9"/>
  <c r="AV144" i="9"/>
  <c r="AX144" i="9"/>
  <c r="AV134" i="9"/>
  <c r="F136" i="13"/>
  <c r="AX134" i="9"/>
  <c r="AV110" i="9"/>
  <c r="AX110" i="9"/>
  <c r="F112" i="13"/>
  <c r="AV90" i="9"/>
  <c r="AZ90" i="9" s="1"/>
  <c r="AX90" i="9"/>
  <c r="AX416" i="9"/>
  <c r="F418" i="13"/>
  <c r="F391" i="13"/>
  <c r="AV389" i="9"/>
  <c r="F120" i="13"/>
  <c r="AV118" i="9"/>
  <c r="AX118" i="9"/>
  <c r="AV79" i="9"/>
  <c r="AX79" i="9"/>
  <c r="F81" i="13"/>
  <c r="AV68" i="9"/>
  <c r="AX68" i="9"/>
  <c r="AV223" i="9"/>
  <c r="AX223" i="9"/>
  <c r="AV162" i="9"/>
  <c r="AX162" i="9"/>
  <c r="F164" i="13"/>
  <c r="F42" i="13"/>
  <c r="AV40" i="9"/>
  <c r="AZ40" i="9" s="1"/>
  <c r="AB155" i="9"/>
  <c r="AB144" i="9"/>
  <c r="AB505" i="9"/>
  <c r="AX362" i="9"/>
  <c r="AV416" i="9"/>
  <c r="AX389" i="9"/>
  <c r="AV273" i="9"/>
  <c r="AX273" i="9"/>
  <c r="AZ513" i="9"/>
  <c r="M354" i="9"/>
  <c r="AZ608" i="9"/>
  <c r="AZ563" i="9"/>
  <c r="M450" i="9"/>
  <c r="M446" i="9"/>
  <c r="M442" i="9"/>
  <c r="M429" i="9"/>
  <c r="M425" i="9"/>
  <c r="M421" i="9"/>
  <c r="M417" i="9"/>
  <c r="M413" i="9"/>
  <c r="M409" i="9"/>
  <c r="M405" i="9"/>
  <c r="M401" i="9"/>
  <c r="M397" i="9"/>
  <c r="M393" i="9"/>
  <c r="M389" i="9"/>
  <c r="M385" i="9"/>
  <c r="M381" i="9"/>
  <c r="M377" i="9"/>
  <c r="M373" i="9"/>
  <c r="M369" i="9"/>
  <c r="M365" i="9"/>
  <c r="M361" i="9"/>
  <c r="M249" i="9"/>
  <c r="M245" i="9"/>
  <c r="M233" i="9"/>
  <c r="AV386" i="9"/>
  <c r="BD163" i="9"/>
  <c r="BD119" i="9"/>
  <c r="BD107" i="9"/>
  <c r="BD103" i="9"/>
  <c r="BD75" i="9"/>
  <c r="AV177" i="9"/>
  <c r="AX177" i="9"/>
  <c r="AX76" i="9"/>
  <c r="AV427" i="9"/>
  <c r="AZ427" i="9" s="1"/>
  <c r="F429" i="13"/>
  <c r="AZ566" i="9"/>
  <c r="BD543" i="9"/>
  <c r="M340" i="9"/>
  <c r="M336" i="9"/>
  <c r="M332" i="9"/>
  <c r="M328" i="9"/>
  <c r="M324" i="9"/>
  <c r="AV155" i="9"/>
  <c r="AZ155" i="9" s="1"/>
  <c r="AV127" i="9"/>
  <c r="AX127" i="9"/>
  <c r="AX123" i="9"/>
  <c r="AB179" i="9"/>
  <c r="BD155" i="9"/>
  <c r="BD147" i="9"/>
  <c r="BD139" i="9"/>
  <c r="BD131" i="9"/>
  <c r="BD123" i="9"/>
  <c r="BD99" i="9"/>
  <c r="BD95" i="9"/>
  <c r="BD83" i="9"/>
  <c r="BD71" i="9"/>
  <c r="BD66" i="9"/>
  <c r="AZ116" i="9"/>
  <c r="AB143" i="9"/>
  <c r="AB79" i="9"/>
  <c r="AB611" i="9"/>
  <c r="AB160" i="9"/>
  <c r="AB68" i="9"/>
  <c r="AB127" i="9"/>
  <c r="AB608" i="9"/>
  <c r="M320" i="9"/>
  <c r="M316" i="9"/>
  <c r="M312" i="9"/>
  <c r="M308" i="9"/>
  <c r="M304" i="9"/>
  <c r="M300" i="9"/>
  <c r="M296" i="9"/>
  <c r="M292" i="9"/>
  <c r="M288" i="9"/>
  <c r="M284" i="9"/>
  <c r="M280" i="9"/>
  <c r="M276" i="9"/>
  <c r="M272" i="9"/>
  <c r="M268" i="9"/>
  <c r="M264" i="9"/>
  <c r="M260" i="9"/>
  <c r="M256" i="9"/>
  <c r="M252" i="9"/>
  <c r="M240" i="9"/>
  <c r="AB336" i="9"/>
  <c r="AB332" i="9"/>
  <c r="AB304" i="9"/>
  <c r="AB296" i="9"/>
  <c r="AB280" i="9"/>
  <c r="AB264" i="9"/>
  <c r="BD167" i="9"/>
  <c r="BD115" i="9"/>
  <c r="BD91" i="9"/>
  <c r="BD79" i="9"/>
  <c r="AZ174" i="9"/>
  <c r="M48" i="9"/>
  <c r="M44" i="9"/>
  <c r="M40" i="9"/>
  <c r="M36" i="9"/>
  <c r="M32" i="9"/>
  <c r="M28" i="9"/>
  <c r="M24" i="9"/>
  <c r="M20" i="9"/>
  <c r="M16" i="9"/>
  <c r="M12" i="9"/>
  <c r="AB31" i="9"/>
  <c r="AB19" i="9"/>
  <c r="AB64" i="9"/>
  <c r="AB243" i="9"/>
  <c r="AB223" i="9"/>
  <c r="AB599" i="9"/>
  <c r="AB436" i="9"/>
  <c r="AB237" i="9"/>
  <c r="AB603" i="9"/>
  <c r="AB177" i="9"/>
  <c r="AB149" i="9"/>
  <c r="AB119" i="9"/>
  <c r="AB605" i="9"/>
  <c r="AX582" i="9"/>
  <c r="AV12" i="9"/>
  <c r="AV374" i="9"/>
  <c r="AB630" i="9"/>
  <c r="AV616" i="9"/>
  <c r="AX614" i="9"/>
  <c r="AB562" i="9"/>
  <c r="BD605" i="9"/>
  <c r="M629" i="9"/>
  <c r="AB589" i="9"/>
  <c r="AB581" i="9"/>
  <c r="BD614" i="9"/>
  <c r="AV610" i="9"/>
  <c r="AV589" i="9"/>
  <c r="AR601" i="9"/>
  <c r="I603" i="13" s="1"/>
  <c r="AB534" i="9"/>
  <c r="AB522" i="9"/>
  <c r="AV595" i="9"/>
  <c r="AV558" i="9"/>
  <c r="AZ558" i="9" s="1"/>
  <c r="BD535" i="9"/>
  <c r="M506" i="9"/>
  <c r="M474" i="9"/>
  <c r="M466" i="9"/>
  <c r="M462" i="9"/>
  <c r="M458" i="9"/>
  <c r="M454" i="9"/>
  <c r="AV512" i="9"/>
  <c r="AX510" i="9"/>
  <c r="AB423" i="9"/>
  <c r="AB359" i="9"/>
  <c r="BD360" i="9"/>
  <c r="AO347" i="9"/>
  <c r="AO354" i="9"/>
  <c r="AB256" i="9"/>
  <c r="AB352" i="9"/>
  <c r="BD255" i="9"/>
  <c r="AV311" i="9"/>
  <c r="AO250" i="9"/>
  <c r="G252" i="13" s="1"/>
  <c r="AR245" i="9"/>
  <c r="I247" i="13" s="1"/>
  <c r="AT225" i="9"/>
  <c r="AV339" i="9"/>
  <c r="AV333" i="9"/>
  <c r="M227" i="9"/>
  <c r="AT221" i="9"/>
  <c r="AB187" i="9"/>
  <c r="AB175" i="9"/>
  <c r="BD164" i="9"/>
  <c r="BD104" i="9"/>
  <c r="BD100" i="9"/>
  <c r="BD84" i="9"/>
  <c r="BD58" i="9"/>
  <c r="AB171" i="9"/>
  <c r="AX135" i="9"/>
  <c r="AZ135" i="9" s="1"/>
  <c r="AV124" i="9"/>
  <c r="AX72" i="9"/>
  <c r="AX12" i="9"/>
  <c r="AX166" i="9"/>
  <c r="AX75" i="9"/>
  <c r="AV35" i="9"/>
  <c r="AB156" i="9"/>
  <c r="AB146" i="9"/>
  <c r="AB137" i="9"/>
  <c r="AB115" i="9"/>
  <c r="AB104" i="9"/>
  <c r="AB250" i="9"/>
  <c r="AB161" i="9"/>
  <c r="AB150" i="9"/>
  <c r="AB139" i="9"/>
  <c r="AB439" i="9"/>
  <c r="AB135" i="9"/>
  <c r="AB124" i="9"/>
  <c r="AB72" i="9"/>
  <c r="AV396" i="9"/>
  <c r="AZ355" i="9"/>
  <c r="AX332" i="9"/>
  <c r="AX150" i="9"/>
  <c r="AV99" i="9"/>
  <c r="F560" i="13"/>
  <c r="F117" i="13"/>
  <c r="AX574" i="9"/>
  <c r="AV382" i="9"/>
  <c r="AV289" i="9"/>
  <c r="AX145" i="9"/>
  <c r="F341" i="13"/>
  <c r="F152" i="13"/>
  <c r="BD606" i="9"/>
  <c r="AV417" i="9"/>
  <c r="AV412" i="9"/>
  <c r="AV408" i="9"/>
  <c r="AX390" i="9"/>
  <c r="AV351" i="9"/>
  <c r="AV262" i="9"/>
  <c r="AX234" i="9"/>
  <c r="AV42" i="9"/>
  <c r="AZ42" i="9" s="1"/>
  <c r="F552" i="13"/>
  <c r="F379" i="13"/>
  <c r="F351" i="13"/>
  <c r="F336" i="13"/>
  <c r="F261" i="13"/>
  <c r="F171" i="13"/>
  <c r="F154" i="13"/>
  <c r="F133" i="13"/>
  <c r="F122" i="13"/>
  <c r="F73" i="13"/>
  <c r="F45" i="13"/>
  <c r="F70" i="13"/>
  <c r="F551" i="13"/>
  <c r="F225" i="13"/>
  <c r="AX394" i="9"/>
  <c r="F542" i="13"/>
  <c r="F420" i="13"/>
  <c r="F361" i="13"/>
  <c r="F329" i="13"/>
  <c r="F308" i="13"/>
  <c r="F297" i="13"/>
  <c r="F281" i="13"/>
  <c r="F252" i="13"/>
  <c r="F163" i="13"/>
  <c r="F141" i="13"/>
  <c r="F130" i="13"/>
  <c r="F116" i="13"/>
  <c r="F85" i="13"/>
  <c r="F69" i="13"/>
  <c r="F416" i="13"/>
  <c r="F386" i="13"/>
  <c r="F139" i="13"/>
  <c r="BD228" i="9"/>
  <c r="BD627" i="9"/>
  <c r="AB595" i="9"/>
  <c r="AB583" i="9"/>
  <c r="AX616" i="9"/>
  <c r="AB614" i="9"/>
  <c r="AX630" i="9"/>
  <c r="AZ603" i="9"/>
  <c r="AB547" i="9"/>
  <c r="AX610" i="9"/>
  <c r="AB512" i="9"/>
  <c r="AX595" i="9"/>
  <c r="AZ595" i="9" s="1"/>
  <c r="AV562" i="9"/>
  <c r="AV554" i="9"/>
  <c r="AV548" i="9"/>
  <c r="AV540" i="9"/>
  <c r="AZ540" i="9" s="1"/>
  <c r="AX547" i="9"/>
  <c r="AX562" i="9"/>
  <c r="M353" i="9"/>
  <c r="M349" i="9"/>
  <c r="AV435" i="9"/>
  <c r="AB417" i="9"/>
  <c r="AB365" i="9"/>
  <c r="AX512" i="9"/>
  <c r="AT397" i="9"/>
  <c r="AT389" i="9"/>
  <c r="AV418" i="9"/>
  <c r="AZ418" i="9" s="1"/>
  <c r="AV365" i="9"/>
  <c r="AZ365" i="9" s="1"/>
  <c r="AX359" i="9"/>
  <c r="M244" i="9"/>
  <c r="AO353" i="9"/>
  <c r="AO349" i="9"/>
  <c r="G351" i="13" s="1"/>
  <c r="AB310" i="9"/>
  <c r="AB306" i="9"/>
  <c r="AB266" i="9"/>
  <c r="AX435" i="9"/>
  <c r="AX404" i="9"/>
  <c r="AX267" i="9"/>
  <c r="AX256" i="9"/>
  <c r="AR239" i="9"/>
  <c r="M219" i="9"/>
  <c r="M215" i="9"/>
  <c r="M211" i="9"/>
  <c r="M207" i="9"/>
  <c r="M203" i="9"/>
  <c r="M199" i="9"/>
  <c r="M195" i="9"/>
  <c r="M191" i="9"/>
  <c r="M187" i="9"/>
  <c r="M183" i="9"/>
  <c r="M179" i="9"/>
  <c r="M175" i="9"/>
  <c r="M171" i="9"/>
  <c r="AZ334" i="9"/>
  <c r="BD243" i="9"/>
  <c r="AX235" i="9"/>
  <c r="AO247" i="9"/>
  <c r="AT239" i="9"/>
  <c r="M231" i="9"/>
  <c r="M222" i="9"/>
  <c r="AB235" i="9"/>
  <c r="AV187" i="9"/>
  <c r="AV183" i="9"/>
  <c r="AV188" i="9"/>
  <c r="AV184" i="9"/>
  <c r="AV180" i="9"/>
  <c r="AV176" i="9"/>
  <c r="AV172" i="9"/>
  <c r="BD170" i="9"/>
  <c r="BD168" i="9"/>
  <c r="BD162" i="9"/>
  <c r="BD160" i="9"/>
  <c r="BD118" i="9"/>
  <c r="BD106" i="9"/>
  <c r="BD102" i="9"/>
  <c r="BD86" i="9"/>
  <c r="BD80" i="9"/>
  <c r="BD60" i="9"/>
  <c r="BD55" i="9"/>
  <c r="AV171" i="9"/>
  <c r="AX62" i="9"/>
  <c r="AB47" i="9"/>
  <c r="AB35" i="9"/>
  <c r="AB23" i="9"/>
  <c r="AX156" i="9"/>
  <c r="AV146" i="9"/>
  <c r="AX98" i="9"/>
  <c r="AX94" i="9"/>
  <c r="AX23" i="9"/>
  <c r="AV141" i="9"/>
  <c r="AZ141" i="9" s="1"/>
  <c r="AV117" i="9"/>
  <c r="AX80" i="9"/>
  <c r="AB66" i="9"/>
  <c r="AB63" i="9"/>
  <c r="AB75" i="9"/>
  <c r="AB94" i="9"/>
  <c r="AB610" i="9"/>
  <c r="AX581" i="9"/>
  <c r="AZ169" i="9"/>
  <c r="AZ120" i="9"/>
  <c r="AV83" i="9"/>
  <c r="AZ83" i="9" s="1"/>
  <c r="F343" i="13"/>
  <c r="AV581" i="9"/>
  <c r="AV341" i="9"/>
  <c r="AZ341" i="9" s="1"/>
  <c r="AZ320" i="9"/>
  <c r="AX310" i="9"/>
  <c r="AZ309" i="9"/>
  <c r="AV266" i="9"/>
  <c r="AX137" i="9"/>
  <c r="AX115" i="9"/>
  <c r="AV16" i="9"/>
  <c r="AZ16" i="9" s="1"/>
  <c r="AV613" i="9"/>
  <c r="AX410" i="9"/>
  <c r="AX406" i="9"/>
  <c r="AV329" i="9"/>
  <c r="AV304" i="9"/>
  <c r="AV238" i="9"/>
  <c r="F38" i="13"/>
  <c r="AV546" i="9"/>
  <c r="P409" i="13"/>
  <c r="Q409" i="13" s="1"/>
  <c r="AX546" i="9"/>
  <c r="AV234" i="9"/>
  <c r="P570" i="13"/>
  <c r="Q570" i="13" s="1"/>
  <c r="F434" i="13"/>
  <c r="F411" i="13"/>
  <c r="F365" i="13"/>
  <c r="F357" i="13"/>
  <c r="F340" i="13"/>
  <c r="F290" i="13"/>
  <c r="F274" i="13"/>
  <c r="F249" i="13"/>
  <c r="F149" i="13"/>
  <c r="F138" i="13"/>
  <c r="F114" i="13"/>
  <c r="F30" i="13"/>
  <c r="F624" i="13"/>
  <c r="F509" i="13"/>
  <c r="D506" i="13"/>
  <c r="F131" i="13"/>
  <c r="F93" i="13"/>
  <c r="F558" i="13"/>
  <c r="AV352" i="9"/>
  <c r="AV630" i="9"/>
  <c r="AB582" i="9"/>
  <c r="AB558" i="9"/>
  <c r="AV547" i="9"/>
  <c r="AV510" i="9"/>
  <c r="M352" i="9"/>
  <c r="AB418" i="9"/>
  <c r="AB414" i="9"/>
  <c r="AB394" i="9"/>
  <c r="AB382" i="9"/>
  <c r="AB374" i="9"/>
  <c r="AV359" i="9"/>
  <c r="BD354" i="9"/>
  <c r="M251" i="9"/>
  <c r="M243" i="9"/>
  <c r="AB339" i="9"/>
  <c r="AB335" i="9"/>
  <c r="AB327" i="9"/>
  <c r="AB311" i="9"/>
  <c r="AB303" i="9"/>
  <c r="AB295" i="9"/>
  <c r="AB287" i="9"/>
  <c r="AB279" i="9"/>
  <c r="AB267" i="9"/>
  <c r="AV404" i="9"/>
  <c r="AO352" i="9"/>
  <c r="AX311" i="9"/>
  <c r="AV267" i="9"/>
  <c r="AV256" i="9"/>
  <c r="M223" i="9"/>
  <c r="AX339" i="9"/>
  <c r="AX333" i="9"/>
  <c r="AX327" i="9"/>
  <c r="AZ327" i="9" s="1"/>
  <c r="AX306" i="9"/>
  <c r="AX295" i="9"/>
  <c r="AX279" i="9"/>
  <c r="AV235" i="9"/>
  <c r="AB219" i="9"/>
  <c r="Q221" i="9"/>
  <c r="AB36" i="9"/>
  <c r="AB12" i="9"/>
  <c r="AV156" i="9"/>
  <c r="AX124" i="9"/>
  <c r="AV98" i="9"/>
  <c r="AV94" i="9"/>
  <c r="AX66" i="9"/>
  <c r="AB62" i="9"/>
  <c r="M51" i="9"/>
  <c r="AX35" i="9"/>
  <c r="AZ35" i="9" s="1"/>
  <c r="AV80" i="9"/>
  <c r="AX63" i="9"/>
  <c r="AV36" i="9"/>
  <c r="AZ36" i="9" s="1"/>
  <c r="AV23" i="9"/>
  <c r="AZ23" i="9" s="1"/>
  <c r="AV47" i="9"/>
  <c r="AZ47" i="9" s="1"/>
  <c r="AB535" i="9"/>
  <c r="AB435" i="9"/>
  <c r="AB128" i="9"/>
  <c r="AB114" i="9"/>
  <c r="AB83" i="9"/>
  <c r="AB510" i="9"/>
  <c r="AB616" i="9"/>
  <c r="AB350" i="9"/>
  <c r="AX589" i="9"/>
  <c r="AV392" i="9"/>
  <c r="AX250" i="9"/>
  <c r="AX99" i="9"/>
  <c r="F550" i="13"/>
  <c r="F101" i="13"/>
  <c r="AX590" i="9"/>
  <c r="AZ590" i="9" s="1"/>
  <c r="AX382" i="9"/>
  <c r="AV310" i="9"/>
  <c r="AV137" i="9"/>
  <c r="AV115" i="9"/>
  <c r="AV63" i="9"/>
  <c r="AZ63" i="9" s="1"/>
  <c r="AV20" i="9"/>
  <c r="F632" i="13"/>
  <c r="F335" i="13"/>
  <c r="AV553" i="9"/>
  <c r="AX385" i="9"/>
  <c r="AX380" i="9"/>
  <c r="AX376" i="9"/>
  <c r="AX255" i="9"/>
  <c r="F612" i="13"/>
  <c r="AX544" i="9"/>
  <c r="AV357" i="9"/>
  <c r="AX245" i="9"/>
  <c r="AV544" i="9"/>
  <c r="P377" i="13"/>
  <c r="Q377" i="13" s="1"/>
  <c r="F607" i="13"/>
  <c r="F545" i="13"/>
  <c r="F395" i="13"/>
  <c r="F364" i="13"/>
  <c r="F332" i="13"/>
  <c r="F327" i="13"/>
  <c r="F303" i="13"/>
  <c r="F287" i="13"/>
  <c r="F157" i="13"/>
  <c r="F146" i="13"/>
  <c r="F125" i="13"/>
  <c r="F92" i="13"/>
  <c r="F78" i="13"/>
  <c r="F21" i="13"/>
  <c r="F617" i="13"/>
  <c r="F593" i="13"/>
  <c r="F561" i="13"/>
  <c r="F431" i="13"/>
  <c r="F123" i="13"/>
  <c r="J8" i="13"/>
  <c r="AV509" i="9"/>
  <c r="AV399" i="9"/>
  <c r="AX29" i="9"/>
  <c r="AR606" i="9"/>
  <c r="AR600" i="9"/>
  <c r="AR590" i="9"/>
  <c r="AR582" i="9"/>
  <c r="AR580" i="9"/>
  <c r="AR578" i="9"/>
  <c r="AR574" i="9"/>
  <c r="AR566" i="9"/>
  <c r="AR554" i="9"/>
  <c r="AR544" i="9"/>
  <c r="AR542" i="9"/>
  <c r="I633" i="13"/>
  <c r="AT618" i="9"/>
  <c r="P633" i="13"/>
  <c r="Q633" i="13" s="1"/>
  <c r="AT616" i="9"/>
  <c r="AT612" i="9"/>
  <c r="P581" i="13"/>
  <c r="Q581" i="13" s="1"/>
  <c r="E629" i="13"/>
  <c r="BD599" i="9"/>
  <c r="P601" i="13"/>
  <c r="Q601" i="13" s="1"/>
  <c r="P600" i="13"/>
  <c r="Q600" i="13" s="1"/>
  <c r="AR608" i="9"/>
  <c r="BD570" i="9"/>
  <c r="P572" i="13"/>
  <c r="Q572" i="13" s="1"/>
  <c r="BD566" i="9"/>
  <c r="P568" i="13"/>
  <c r="Q568" i="13" s="1"/>
  <c r="BD562" i="9"/>
  <c r="P564" i="13"/>
  <c r="Q564" i="13" s="1"/>
  <c r="BD558" i="9"/>
  <c r="P560" i="13"/>
  <c r="Q560" i="13" s="1"/>
  <c r="BD554" i="9"/>
  <c r="P556" i="13"/>
  <c r="Q556" i="13" s="1"/>
  <c r="BD550" i="9"/>
  <c r="P552" i="13"/>
  <c r="Q552" i="13" s="1"/>
  <c r="P548" i="13"/>
  <c r="Q548" i="13" s="1"/>
  <c r="P544" i="13"/>
  <c r="Q544" i="13" s="1"/>
  <c r="BD576" i="9"/>
  <c r="P578" i="13"/>
  <c r="Q578" i="13" s="1"/>
  <c r="BD579" i="9"/>
  <c r="AV533" i="9"/>
  <c r="P511" i="13"/>
  <c r="Q511" i="13" s="1"/>
  <c r="BD507" i="9"/>
  <c r="P509" i="13"/>
  <c r="Q509" i="13" s="1"/>
  <c r="BD503" i="9"/>
  <c r="P505" i="13"/>
  <c r="Q505" i="13" s="1"/>
  <c r="BD499" i="9"/>
  <c r="P501" i="13"/>
  <c r="Q501" i="13" s="1"/>
  <c r="BD495" i="9"/>
  <c r="P497" i="13"/>
  <c r="Q497" i="13" s="1"/>
  <c r="BD491" i="9"/>
  <c r="P493" i="13"/>
  <c r="Q493" i="13" s="1"/>
  <c r="BD487" i="9"/>
  <c r="P489" i="13"/>
  <c r="Q489" i="13" s="1"/>
  <c r="P485" i="13"/>
  <c r="Q485" i="13" s="1"/>
  <c r="P481" i="13"/>
  <c r="Q481" i="13" s="1"/>
  <c r="BD475" i="9"/>
  <c r="P477" i="13"/>
  <c r="Q477" i="13" s="1"/>
  <c r="P475" i="13"/>
  <c r="Q475" i="13" s="1"/>
  <c r="BD470" i="9"/>
  <c r="P472" i="13"/>
  <c r="Q472" i="13" s="1"/>
  <c r="BD467" i="9"/>
  <c r="P469" i="13"/>
  <c r="Q469" i="13" s="1"/>
  <c r="P467" i="13"/>
  <c r="Q467" i="13" s="1"/>
  <c r="BD463" i="9"/>
  <c r="P465" i="13"/>
  <c r="Q465" i="13" s="1"/>
  <c r="BD461" i="9"/>
  <c r="P463" i="13"/>
  <c r="Q463" i="13" s="1"/>
  <c r="P461" i="13"/>
  <c r="Q461" i="13" s="1"/>
  <c r="BD457" i="9"/>
  <c r="P459" i="13"/>
  <c r="Q459" i="13" s="1"/>
  <c r="BD455" i="9"/>
  <c r="P457" i="13"/>
  <c r="Q457" i="13" s="1"/>
  <c r="P455" i="13"/>
  <c r="Q455" i="13" s="1"/>
  <c r="BD449" i="9"/>
  <c r="P451" i="13"/>
  <c r="Q451" i="13" s="1"/>
  <c r="BD445" i="9"/>
  <c r="P447" i="13"/>
  <c r="Q447" i="13" s="1"/>
  <c r="P443" i="13"/>
  <c r="Q443" i="13" s="1"/>
  <c r="BD483" i="9"/>
  <c r="AR432" i="9"/>
  <c r="AO431" i="9"/>
  <c r="AR428" i="9"/>
  <c r="AO427" i="9"/>
  <c r="AT424" i="9"/>
  <c r="AR420" i="9"/>
  <c r="AR416" i="9"/>
  <c r="AT412" i="9"/>
  <c r="AR408" i="9"/>
  <c r="AT404" i="9"/>
  <c r="AR400" i="9"/>
  <c r="AR396" i="9"/>
  <c r="AT392" i="9"/>
  <c r="AR388" i="9"/>
  <c r="AT380" i="9"/>
  <c r="AR376" i="9"/>
  <c r="AR372" i="9"/>
  <c r="AR368" i="9"/>
  <c r="AT364" i="9"/>
  <c r="AO363" i="9"/>
  <c r="AT360" i="9"/>
  <c r="K399" i="13"/>
  <c r="K360" i="13"/>
  <c r="G349" i="13"/>
  <c r="BD345" i="9"/>
  <c r="P347" i="13"/>
  <c r="Q347" i="13" s="1"/>
  <c r="AR357" i="9"/>
  <c r="P357" i="13"/>
  <c r="Q357" i="13" s="1"/>
  <c r="P353" i="13"/>
  <c r="Q353" i="13" s="1"/>
  <c r="K349" i="13"/>
  <c r="AL343" i="9"/>
  <c r="AT340" i="9"/>
  <c r="AO339" i="9"/>
  <c r="AT336" i="9"/>
  <c r="AO335" i="9"/>
  <c r="AR332" i="9"/>
  <c r="AO331" i="9"/>
  <c r="AR328" i="9"/>
  <c r="AO327" i="9"/>
  <c r="AT324" i="9"/>
  <c r="AT320" i="9"/>
  <c r="AR316" i="9"/>
  <c r="AO315" i="9"/>
  <c r="AT312" i="9"/>
  <c r="AT308" i="9"/>
  <c r="AO307" i="9"/>
  <c r="AT304" i="9"/>
  <c r="AR300" i="9"/>
  <c r="AO299" i="9"/>
  <c r="AR296" i="9"/>
  <c r="AT292" i="9"/>
  <c r="AR288" i="9"/>
  <c r="AR284" i="9"/>
  <c r="AO283" i="9"/>
  <c r="AR280" i="9"/>
  <c r="AT276" i="9"/>
  <c r="AR272" i="9"/>
  <c r="AO271" i="9"/>
  <c r="AO267" i="9"/>
  <c r="AR264" i="9"/>
  <c r="AR260" i="9"/>
  <c r="AO259" i="9"/>
  <c r="AT256" i="9"/>
  <c r="AO255" i="9"/>
  <c r="P364" i="13"/>
  <c r="Q364" i="13" s="1"/>
  <c r="P223" i="13"/>
  <c r="Q223" i="13" s="1"/>
  <c r="BD241" i="9"/>
  <c r="P243" i="13"/>
  <c r="Q243" i="13" s="1"/>
  <c r="AV231" i="9"/>
  <c r="P252" i="13"/>
  <c r="Q252" i="13" s="1"/>
  <c r="AV210" i="9"/>
  <c r="AV194" i="9"/>
  <c r="P235" i="13"/>
  <c r="Q235" i="13" s="1"/>
  <c r="K232" i="13"/>
  <c r="K173" i="13"/>
  <c r="AR169" i="9"/>
  <c r="AR167" i="9"/>
  <c r="AT165" i="9"/>
  <c r="AT163" i="9"/>
  <c r="AT161" i="9"/>
  <c r="AR153" i="9"/>
  <c r="AT151" i="9"/>
  <c r="AR147" i="9"/>
  <c r="AT145" i="9"/>
  <c r="AR143" i="9"/>
  <c r="AT141" i="9"/>
  <c r="AT139" i="9"/>
  <c r="AT137" i="9"/>
  <c r="AT135" i="9"/>
  <c r="AT133" i="9"/>
  <c r="AR131" i="9"/>
  <c r="AT129" i="9"/>
  <c r="AR121" i="9"/>
  <c r="AT117" i="9"/>
  <c r="AT115" i="9"/>
  <c r="AT107" i="9"/>
  <c r="AT105" i="9"/>
  <c r="AR103" i="9"/>
  <c r="AT101" i="9"/>
  <c r="AT97" i="9"/>
  <c r="AT93" i="9"/>
  <c r="AT85" i="9"/>
  <c r="AT81" i="9"/>
  <c r="AT75" i="9"/>
  <c r="AT69" i="9"/>
  <c r="AT65" i="9"/>
  <c r="AT61" i="9"/>
  <c r="AR59" i="9"/>
  <c r="AT55" i="9"/>
  <c r="P192" i="13"/>
  <c r="Q192" i="13" s="1"/>
  <c r="P172" i="13"/>
  <c r="Q172" i="13" s="1"/>
  <c r="P168" i="13"/>
  <c r="Q168" i="13" s="1"/>
  <c r="P164" i="13"/>
  <c r="Q164" i="13" s="1"/>
  <c r="P160" i="13"/>
  <c r="Q160" i="13" s="1"/>
  <c r="P156" i="13"/>
  <c r="Q156" i="13" s="1"/>
  <c r="P152" i="13"/>
  <c r="Q152" i="13" s="1"/>
  <c r="P148" i="13"/>
  <c r="Q148" i="13" s="1"/>
  <c r="P144" i="13"/>
  <c r="Q144" i="13" s="1"/>
  <c r="P140" i="13"/>
  <c r="Q140" i="13" s="1"/>
  <c r="P136" i="13"/>
  <c r="Q136" i="13" s="1"/>
  <c r="P132" i="13"/>
  <c r="Q132" i="13" s="1"/>
  <c r="P128" i="13"/>
  <c r="Q128" i="13" s="1"/>
  <c r="P124" i="13"/>
  <c r="Q124" i="13" s="1"/>
  <c r="P120" i="13"/>
  <c r="Q120" i="13" s="1"/>
  <c r="P116" i="13"/>
  <c r="Q116" i="13" s="1"/>
  <c r="P112" i="13"/>
  <c r="Q112" i="13" s="1"/>
  <c r="P108" i="13"/>
  <c r="Q108" i="13" s="1"/>
  <c r="P104" i="13"/>
  <c r="Q104" i="13" s="1"/>
  <c r="P100" i="13"/>
  <c r="Q100" i="13" s="1"/>
  <c r="P96" i="13"/>
  <c r="Q96" i="13" s="1"/>
  <c r="P92" i="13"/>
  <c r="Q92" i="13" s="1"/>
  <c r="P88" i="13"/>
  <c r="Q88" i="13" s="1"/>
  <c r="P84" i="13"/>
  <c r="Q84" i="13" s="1"/>
  <c r="P80" i="13"/>
  <c r="Q80" i="13" s="1"/>
  <c r="P76" i="13"/>
  <c r="Q76" i="13" s="1"/>
  <c r="P62" i="13"/>
  <c r="Q62" i="13" s="1"/>
  <c r="AR51" i="9"/>
  <c r="P50" i="13"/>
  <c r="Q50" i="13" s="1"/>
  <c r="P48" i="13"/>
  <c r="Q48" i="13" s="1"/>
  <c r="P46" i="13"/>
  <c r="Q46" i="13" s="1"/>
  <c r="P44" i="13"/>
  <c r="Q44" i="13" s="1"/>
  <c r="P42" i="13"/>
  <c r="Q42" i="13" s="1"/>
  <c r="P40" i="13"/>
  <c r="Q40" i="13" s="1"/>
  <c r="P38" i="13"/>
  <c r="Q38" i="13" s="1"/>
  <c r="P36" i="13"/>
  <c r="Q36" i="13" s="1"/>
  <c r="P34" i="13"/>
  <c r="Q34" i="13" s="1"/>
  <c r="P32" i="13"/>
  <c r="Q32" i="13" s="1"/>
  <c r="P30" i="13"/>
  <c r="Q30" i="13" s="1"/>
  <c r="P28" i="13"/>
  <c r="Q28" i="13" s="1"/>
  <c r="P26" i="13"/>
  <c r="Q26" i="13" s="1"/>
  <c r="P24" i="13"/>
  <c r="Q24" i="13" s="1"/>
  <c r="P22" i="13"/>
  <c r="Q22" i="13" s="1"/>
  <c r="P20" i="13"/>
  <c r="Q20" i="13" s="1"/>
  <c r="P18" i="13"/>
  <c r="Q18" i="13" s="1"/>
  <c r="P16" i="13"/>
  <c r="Q16" i="13" s="1"/>
  <c r="P14" i="13"/>
  <c r="Q14" i="13" s="1"/>
  <c r="P72" i="13"/>
  <c r="Q72" i="13" s="1"/>
  <c r="P66" i="13"/>
  <c r="Q66" i="13" s="1"/>
  <c r="AT47" i="9"/>
  <c r="AO46" i="9"/>
  <c r="AR43" i="9"/>
  <c r="AO42" i="9"/>
  <c r="AO38" i="9"/>
  <c r="AR35" i="9"/>
  <c r="AO34" i="9"/>
  <c r="AT31" i="9"/>
  <c r="AO30" i="9"/>
  <c r="AT27" i="9"/>
  <c r="AR23" i="9"/>
  <c r="AT19" i="9"/>
  <c r="AR15" i="9"/>
  <c r="F360" i="13"/>
  <c r="F350" i="13"/>
  <c r="AO348" i="9"/>
  <c r="AV348" i="9"/>
  <c r="AX348" i="9"/>
  <c r="F323" i="13"/>
  <c r="F283" i="13"/>
  <c r="F248" i="13"/>
  <c r="AX246" i="9"/>
  <c r="F235" i="13"/>
  <c r="AR233" i="9"/>
  <c r="AX233" i="9"/>
  <c r="P222" i="13"/>
  <c r="Q222" i="13" s="1"/>
  <c r="F165" i="13"/>
  <c r="F288" i="13"/>
  <c r="AV286" i="9"/>
  <c r="F256" i="13"/>
  <c r="AV233" i="9"/>
  <c r="F184" i="13"/>
  <c r="F88" i="13"/>
  <c r="AV86" i="9"/>
  <c r="AX86" i="9"/>
  <c r="AX578" i="9"/>
  <c r="F580" i="13"/>
  <c r="F556" i="13"/>
  <c r="AX415" i="9"/>
  <c r="AV236" i="9"/>
  <c r="AX57" i="9"/>
  <c r="AX37" i="9"/>
  <c r="AO630" i="9"/>
  <c r="AO616" i="9"/>
  <c r="E628" i="13"/>
  <c r="AV626" i="9"/>
  <c r="K624" i="13"/>
  <c r="AO594" i="9"/>
  <c r="AO586" i="9"/>
  <c r="AO582" i="9"/>
  <c r="AO580" i="9"/>
  <c r="AO574" i="9"/>
  <c r="AO570" i="9"/>
  <c r="AO562" i="9"/>
  <c r="AO554" i="9"/>
  <c r="AO550" i="9"/>
  <c r="AO548" i="9"/>
  <c r="AO546" i="9"/>
  <c r="AO542" i="9"/>
  <c r="AO540" i="9"/>
  <c r="AX25" i="9"/>
  <c r="BD616" i="9"/>
  <c r="P618" i="13"/>
  <c r="Q618" i="13" s="1"/>
  <c r="AT614" i="9"/>
  <c r="P614" i="13"/>
  <c r="Q614" i="13" s="1"/>
  <c r="BD582" i="9"/>
  <c r="P584" i="13"/>
  <c r="Q584" i="13" s="1"/>
  <c r="BD578" i="9"/>
  <c r="P580" i="13"/>
  <c r="Q580" i="13" s="1"/>
  <c r="AV597" i="9"/>
  <c r="P579" i="13"/>
  <c r="Q579" i="13" s="1"/>
  <c r="BD563" i="9"/>
  <c r="P565" i="13"/>
  <c r="Q565" i="13" s="1"/>
  <c r="P563" i="13"/>
  <c r="Q563" i="13" s="1"/>
  <c r="P559" i="13"/>
  <c r="Q559" i="13" s="1"/>
  <c r="BD553" i="9"/>
  <c r="P555" i="13"/>
  <c r="Q555" i="13" s="1"/>
  <c r="BD549" i="9"/>
  <c r="P551" i="13"/>
  <c r="Q551" i="13" s="1"/>
  <c r="P547" i="13"/>
  <c r="Q547" i="13" s="1"/>
  <c r="P543" i="13"/>
  <c r="Q543" i="13" s="1"/>
  <c r="BD538" i="9"/>
  <c r="P540" i="13"/>
  <c r="Q540" i="13" s="1"/>
  <c r="P538" i="13"/>
  <c r="Q538" i="13" s="1"/>
  <c r="BD534" i="9"/>
  <c r="P536" i="13"/>
  <c r="Q536" i="13" s="1"/>
  <c r="P534" i="13"/>
  <c r="Q534" i="13" s="1"/>
  <c r="BD530" i="9"/>
  <c r="P532" i="13"/>
  <c r="Q532" i="13" s="1"/>
  <c r="P530" i="13"/>
  <c r="Q530" i="13" s="1"/>
  <c r="BD526" i="9"/>
  <c r="P528" i="13"/>
  <c r="Q528" i="13" s="1"/>
  <c r="BD524" i="9"/>
  <c r="P526" i="13"/>
  <c r="Q526" i="13" s="1"/>
  <c r="BD522" i="9"/>
  <c r="P524" i="13"/>
  <c r="Q524" i="13" s="1"/>
  <c r="P522" i="13"/>
  <c r="Q522" i="13" s="1"/>
  <c r="BD518" i="9"/>
  <c r="P520" i="13"/>
  <c r="Q520" i="13" s="1"/>
  <c r="P518" i="13"/>
  <c r="Q518" i="13" s="1"/>
  <c r="BD514" i="9"/>
  <c r="P516" i="13"/>
  <c r="Q516" i="13" s="1"/>
  <c r="P514" i="13"/>
  <c r="Q514" i="13" s="1"/>
  <c r="P512" i="13"/>
  <c r="Q512" i="13" s="1"/>
  <c r="AX572" i="9"/>
  <c r="AV564" i="9"/>
  <c r="AR515" i="9"/>
  <c r="AV575" i="9"/>
  <c r="AX502" i="9"/>
  <c r="AV484" i="9"/>
  <c r="AX471" i="9"/>
  <c r="AV450" i="9"/>
  <c r="AV524" i="9"/>
  <c r="M509" i="9"/>
  <c r="AR505" i="9"/>
  <c r="AV508" i="9"/>
  <c r="P506" i="13"/>
  <c r="Q506" i="13" s="1"/>
  <c r="M503" i="9"/>
  <c r="P502" i="13"/>
  <c r="Q502" i="13" s="1"/>
  <c r="M499" i="9"/>
  <c r="BD496" i="9"/>
  <c r="P498" i="13"/>
  <c r="Q498" i="13" s="1"/>
  <c r="M495" i="9"/>
  <c r="P494" i="13"/>
  <c r="Q494" i="13" s="1"/>
  <c r="M491" i="9"/>
  <c r="BD488" i="9"/>
  <c r="P490" i="13"/>
  <c r="Q490" i="13" s="1"/>
  <c r="M487" i="9"/>
  <c r="BD484" i="9"/>
  <c r="P486" i="13"/>
  <c r="Q486" i="13" s="1"/>
  <c r="M483" i="9"/>
  <c r="BD480" i="9"/>
  <c r="P482" i="13"/>
  <c r="Q482" i="13" s="1"/>
  <c r="M479" i="9"/>
  <c r="P478" i="13"/>
  <c r="Q478" i="13" s="1"/>
  <c r="M475" i="9"/>
  <c r="BD471" i="9"/>
  <c r="P473" i="13"/>
  <c r="Q473" i="13" s="1"/>
  <c r="M467" i="9"/>
  <c r="M463" i="9"/>
  <c r="M459" i="9"/>
  <c r="M455" i="9"/>
  <c r="BD450" i="9"/>
  <c r="P452" i="13"/>
  <c r="Q452" i="13" s="1"/>
  <c r="P448" i="13"/>
  <c r="Q448" i="13" s="1"/>
  <c r="P444" i="13"/>
  <c r="Q444" i="13" s="1"/>
  <c r="AV537" i="9"/>
  <c r="AL504" i="9"/>
  <c r="AO435" i="9"/>
  <c r="AO433" i="9"/>
  <c r="K510" i="13"/>
  <c r="BD479" i="9"/>
  <c r="M348" i="9"/>
  <c r="I509" i="13"/>
  <c r="AT413" i="9"/>
  <c r="AT405" i="9"/>
  <c r="K396" i="13"/>
  <c r="AX358" i="9"/>
  <c r="BD358" i="9"/>
  <c r="P360" i="13"/>
  <c r="Q360" i="13" s="1"/>
  <c r="BD355" i="9"/>
  <c r="AR353" i="9"/>
  <c r="I349" i="13"/>
  <c r="AO346" i="9"/>
  <c r="BD357" i="9"/>
  <c r="P359" i="13"/>
  <c r="Q359" i="13" s="1"/>
  <c r="AR350" i="9"/>
  <c r="AT344" i="9"/>
  <c r="M248" i="9"/>
  <c r="M236" i="9"/>
  <c r="M232" i="9"/>
  <c r="P365" i="13"/>
  <c r="Q365" i="13" s="1"/>
  <c r="P349" i="13"/>
  <c r="Q349" i="13" s="1"/>
  <c r="P352" i="13"/>
  <c r="Q352" i="13" s="1"/>
  <c r="AV321" i="9"/>
  <c r="AZ321" i="9" s="1"/>
  <c r="AZ314" i="9"/>
  <c r="AV281" i="9"/>
  <c r="AZ281" i="9" s="1"/>
  <c r="AZ275" i="9"/>
  <c r="BD242" i="9"/>
  <c r="P244" i="13"/>
  <c r="Q244" i="13" s="1"/>
  <c r="P238" i="13"/>
  <c r="Q238" i="13" s="1"/>
  <c r="BD227" i="9"/>
  <c r="P229" i="13"/>
  <c r="Q229" i="13" s="1"/>
  <c r="P257" i="13"/>
  <c r="Q257" i="13" s="1"/>
  <c r="AT252" i="9"/>
  <c r="P253" i="13"/>
  <c r="Q253" i="13" s="1"/>
  <c r="AV246" i="9"/>
  <c r="I240" i="13"/>
  <c r="AO233" i="9"/>
  <c r="AR226" i="9"/>
  <c r="AT212" i="9"/>
  <c r="AT200" i="9"/>
  <c r="AT196" i="9"/>
  <c r="AT192" i="9"/>
  <c r="AT184" i="9"/>
  <c r="AT180" i="9"/>
  <c r="AT176" i="9"/>
  <c r="AT172" i="9"/>
  <c r="P256" i="13"/>
  <c r="Q256" i="13" s="1"/>
  <c r="P241" i="13"/>
  <c r="Q241" i="13" s="1"/>
  <c r="AT234" i="9"/>
  <c r="AR234" i="9"/>
  <c r="AR249" i="9"/>
  <c r="P250" i="13"/>
  <c r="Q250" i="13" s="1"/>
  <c r="G243" i="13"/>
  <c r="AT232" i="9"/>
  <c r="P194" i="13"/>
  <c r="Q194" i="13" s="1"/>
  <c r="AO169" i="9"/>
  <c r="AO167" i="9"/>
  <c r="AO165" i="9"/>
  <c r="AO163" i="9"/>
  <c r="AO159" i="9"/>
  <c r="AO153" i="9"/>
  <c r="AO151" i="9"/>
  <c r="AO147" i="9"/>
  <c r="AO143" i="9"/>
  <c r="AO137" i="9"/>
  <c r="AO131" i="9"/>
  <c r="AO129" i="9"/>
  <c r="AO127" i="9"/>
  <c r="AO121" i="9"/>
  <c r="AO111" i="9"/>
  <c r="AO107" i="9"/>
  <c r="AO103" i="9"/>
  <c r="AO95" i="9"/>
  <c r="AO83" i="9"/>
  <c r="AO75" i="9"/>
  <c r="AO67" i="9"/>
  <c r="AO63" i="9"/>
  <c r="M46" i="9"/>
  <c r="M42" i="9"/>
  <c r="M38" i="9"/>
  <c r="M34" i="9"/>
  <c r="M30" i="9"/>
  <c r="M26" i="9"/>
  <c r="M22" i="9"/>
  <c r="M18" i="9"/>
  <c r="M14" i="9"/>
  <c r="P71" i="13"/>
  <c r="Q71" i="13" s="1"/>
  <c r="P70" i="13"/>
  <c r="Q70" i="13" s="1"/>
  <c r="AX60" i="9"/>
  <c r="P65" i="13"/>
  <c r="Q65" i="13" s="1"/>
  <c r="BD52" i="9"/>
  <c r="P54" i="13"/>
  <c r="Q54" i="13" s="1"/>
  <c r="BD50" i="9"/>
  <c r="P52" i="13"/>
  <c r="Q52" i="13" s="1"/>
  <c r="AB213" i="9"/>
  <c r="AB358" i="9"/>
  <c r="F569" i="13"/>
  <c r="AX567" i="9"/>
  <c r="P432" i="13"/>
  <c r="Q432" i="13" s="1"/>
  <c r="AX286" i="9"/>
  <c r="F260" i="13"/>
  <c r="P417" i="13"/>
  <c r="Q417" i="13" s="1"/>
  <c r="F318" i="13"/>
  <c r="AV316" i="9"/>
  <c r="AZ316" i="9" s="1"/>
  <c r="F291" i="13"/>
  <c r="AX289" i="9"/>
  <c r="AV426" i="9"/>
  <c r="AV375" i="9"/>
  <c r="AX340" i="9"/>
  <c r="AV324" i="9"/>
  <c r="AV308" i="9"/>
  <c r="AV251" i="9"/>
  <c r="AV268" i="9"/>
  <c r="AX81" i="9"/>
  <c r="AV45" i="9"/>
  <c r="AV101" i="9"/>
  <c r="I629" i="13"/>
  <c r="AT621" i="9"/>
  <c r="AT619" i="9"/>
  <c r="AT615" i="9"/>
  <c r="AT611" i="9"/>
  <c r="AX17" i="9"/>
  <c r="K628" i="13"/>
  <c r="AT629" i="9"/>
  <c r="K627" i="13"/>
  <c r="K629" i="13"/>
  <c r="K625" i="13"/>
  <c r="AB575" i="9"/>
  <c r="AB567" i="9"/>
  <c r="P616" i="13"/>
  <c r="Q616" i="13" s="1"/>
  <c r="BD581" i="9"/>
  <c r="P583" i="13"/>
  <c r="Q583" i="13" s="1"/>
  <c r="P615" i="13"/>
  <c r="Q615" i="13" s="1"/>
  <c r="BD601" i="9"/>
  <c r="P603" i="13"/>
  <c r="Q603" i="13" s="1"/>
  <c r="AV607" i="9"/>
  <c r="AR579" i="9"/>
  <c r="BD574" i="9"/>
  <c r="P576" i="13"/>
  <c r="Q576" i="13" s="1"/>
  <c r="BD567" i="9"/>
  <c r="P569" i="13"/>
  <c r="Q569" i="13" s="1"/>
  <c r="AB554" i="9"/>
  <c r="BD575" i="9"/>
  <c r="P577" i="13"/>
  <c r="Q577" i="13" s="1"/>
  <c r="AV567" i="9"/>
  <c r="BD560" i="9"/>
  <c r="P562" i="13"/>
  <c r="Q562" i="13" s="1"/>
  <c r="BD556" i="9"/>
  <c r="P558" i="13"/>
  <c r="Q558" i="13" s="1"/>
  <c r="P554" i="13"/>
  <c r="Q554" i="13" s="1"/>
  <c r="P550" i="13"/>
  <c r="Q550" i="13" s="1"/>
  <c r="P546" i="13"/>
  <c r="Q546" i="13" s="1"/>
  <c r="P542" i="13"/>
  <c r="Q542" i="13" s="1"/>
  <c r="M538" i="9"/>
  <c r="M534" i="9"/>
  <c r="M530" i="9"/>
  <c r="M526" i="9"/>
  <c r="M522" i="9"/>
  <c r="M518" i="9"/>
  <c r="M514" i="9"/>
  <c r="AZ570" i="9"/>
  <c r="AB533" i="9"/>
  <c r="AB521" i="9"/>
  <c r="AO515" i="9"/>
  <c r="AR512" i="9"/>
  <c r="P575" i="13"/>
  <c r="Q575" i="13" s="1"/>
  <c r="AV523" i="9"/>
  <c r="AZ549" i="9"/>
  <c r="AV530" i="9"/>
  <c r="BD504" i="9"/>
  <c r="AX499" i="9"/>
  <c r="AX495" i="9"/>
  <c r="AV488" i="9"/>
  <c r="AV474" i="9"/>
  <c r="AV470" i="9"/>
  <c r="AV459" i="9"/>
  <c r="AX506" i="9"/>
  <c r="M504" i="9"/>
  <c r="P503" i="13"/>
  <c r="Q503" i="13" s="1"/>
  <c r="M500" i="9"/>
  <c r="BD497" i="9"/>
  <c r="P499" i="13"/>
  <c r="Q499" i="13" s="1"/>
  <c r="M496" i="9"/>
  <c r="P495" i="13"/>
  <c r="Q495" i="13" s="1"/>
  <c r="M492" i="9"/>
  <c r="P491" i="13"/>
  <c r="Q491" i="13" s="1"/>
  <c r="M488" i="9"/>
  <c r="P487" i="13"/>
  <c r="Q487" i="13" s="1"/>
  <c r="M484" i="9"/>
  <c r="BD481" i="9"/>
  <c r="P483" i="13"/>
  <c r="Q483" i="13" s="1"/>
  <c r="M480" i="9"/>
  <c r="BD477" i="9"/>
  <c r="P479" i="13"/>
  <c r="Q479" i="13" s="1"/>
  <c r="M476" i="9"/>
  <c r="BD474" i="9"/>
  <c r="P476" i="13"/>
  <c r="Q476" i="13" s="1"/>
  <c r="BD472" i="9"/>
  <c r="P474" i="13"/>
  <c r="Q474" i="13" s="1"/>
  <c r="M471" i="9"/>
  <c r="BD468" i="9"/>
  <c r="P470" i="13"/>
  <c r="Q470" i="13" s="1"/>
  <c r="BD466" i="9"/>
  <c r="P468" i="13"/>
  <c r="Q468" i="13" s="1"/>
  <c r="P466" i="13"/>
  <c r="Q466" i="13" s="1"/>
  <c r="BD462" i="9"/>
  <c r="P464" i="13"/>
  <c r="Q464" i="13" s="1"/>
  <c r="P462" i="13"/>
  <c r="Q462" i="13" s="1"/>
  <c r="BD458" i="9"/>
  <c r="P460" i="13"/>
  <c r="Q460" i="13" s="1"/>
  <c r="BD456" i="9"/>
  <c r="P458" i="13"/>
  <c r="Q458" i="13" s="1"/>
  <c r="BD454" i="9"/>
  <c r="P456" i="13"/>
  <c r="Q456" i="13" s="1"/>
  <c r="BD451" i="9"/>
  <c r="P453" i="13"/>
  <c r="Q453" i="13" s="1"/>
  <c r="BD447" i="9"/>
  <c r="P449" i="13"/>
  <c r="Q449" i="13" s="1"/>
  <c r="BD443" i="9"/>
  <c r="P445" i="13"/>
  <c r="Q445" i="13" s="1"/>
  <c r="M505" i="9"/>
  <c r="AR436" i="9"/>
  <c r="AL508" i="9"/>
  <c r="BD465" i="9"/>
  <c r="M431" i="9"/>
  <c r="M427" i="9"/>
  <c r="M423" i="9"/>
  <c r="M419" i="9"/>
  <c r="M415" i="9"/>
  <c r="M411" i="9"/>
  <c r="M407" i="9"/>
  <c r="M403" i="9"/>
  <c r="M399" i="9"/>
  <c r="M395" i="9"/>
  <c r="M391" i="9"/>
  <c r="M387" i="9"/>
  <c r="M383" i="9"/>
  <c r="M379" i="9"/>
  <c r="M375" i="9"/>
  <c r="M371" i="9"/>
  <c r="M367" i="9"/>
  <c r="M363" i="9"/>
  <c r="M355" i="9"/>
  <c r="M351" i="9"/>
  <c r="AO429" i="9"/>
  <c r="AO425" i="9"/>
  <c r="AT414" i="9"/>
  <c r="AR402" i="9"/>
  <c r="AT398" i="9"/>
  <c r="AR382" i="9"/>
  <c r="AT366" i="9"/>
  <c r="AT362" i="9"/>
  <c r="AO361" i="9"/>
  <c r="AT418" i="9"/>
  <c r="AT410" i="9"/>
  <c r="BD362" i="9"/>
  <c r="P363" i="13"/>
  <c r="Q363" i="13" s="1"/>
  <c r="AV358" i="9"/>
  <c r="AO355" i="9"/>
  <c r="BD353" i="9"/>
  <c r="P355" i="13"/>
  <c r="Q355" i="13" s="1"/>
  <c r="BD351" i="9"/>
  <c r="AT349" i="9"/>
  <c r="K347" i="13"/>
  <c r="AZ434" i="9"/>
  <c r="P362" i="13"/>
  <c r="Q362" i="13" s="1"/>
  <c r="AO350" i="9"/>
  <c r="BD348" i="9"/>
  <c r="P350" i="13"/>
  <c r="Q350" i="13" s="1"/>
  <c r="M345" i="9"/>
  <c r="M343" i="9"/>
  <c r="M339" i="9"/>
  <c r="M335" i="9"/>
  <c r="M331" i="9"/>
  <c r="M327" i="9"/>
  <c r="M323" i="9"/>
  <c r="M319" i="9"/>
  <c r="M315" i="9"/>
  <c r="M311" i="9"/>
  <c r="M307" i="9"/>
  <c r="M303" i="9"/>
  <c r="M299" i="9"/>
  <c r="M295" i="9"/>
  <c r="M291" i="9"/>
  <c r="M287" i="9"/>
  <c r="M283" i="9"/>
  <c r="M279" i="9"/>
  <c r="M275" i="9"/>
  <c r="M271" i="9"/>
  <c r="M267" i="9"/>
  <c r="M263" i="9"/>
  <c r="M259" i="9"/>
  <c r="M255" i="9"/>
  <c r="M239" i="9"/>
  <c r="M235" i="9"/>
  <c r="BD344" i="9"/>
  <c r="P346" i="13"/>
  <c r="Q346" i="13" s="1"/>
  <c r="AR342" i="9"/>
  <c r="AO341" i="9"/>
  <c r="AR314" i="9"/>
  <c r="AT294" i="9"/>
  <c r="AT278" i="9"/>
  <c r="AT266" i="9"/>
  <c r="AT258" i="9"/>
  <c r="AO357" i="9"/>
  <c r="P255" i="13"/>
  <c r="Q255" i="13" s="1"/>
  <c r="BD250" i="9"/>
  <c r="AO245" i="9"/>
  <c r="BD239" i="9"/>
  <c r="AR237" i="9"/>
  <c r="AT231" i="9"/>
  <c r="AO249" i="9"/>
  <c r="AO243" i="9"/>
  <c r="AT240" i="9"/>
  <c r="AO238" i="9"/>
  <c r="AR235" i="9"/>
  <c r="AT235" i="9"/>
  <c r="BD231" i="9"/>
  <c r="P233" i="13"/>
  <c r="Q233" i="13" s="1"/>
  <c r="AL230" i="9"/>
  <c r="AO230" i="9"/>
  <c r="AT245" i="9"/>
  <c r="AT244" i="9"/>
  <c r="P236" i="13"/>
  <c r="Q236" i="13" s="1"/>
  <c r="AV215" i="9"/>
  <c r="AV209" i="9"/>
  <c r="AV193" i="9"/>
  <c r="AO252" i="9"/>
  <c r="AT249" i="9"/>
  <c r="AT243" i="9"/>
  <c r="P234" i="13"/>
  <c r="Q234" i="13" s="1"/>
  <c r="BD223" i="9"/>
  <c r="P225" i="13"/>
  <c r="Q225" i="13" s="1"/>
  <c r="AB182" i="9"/>
  <c r="P193" i="13"/>
  <c r="Q193" i="13" s="1"/>
  <c r="BD191" i="9"/>
  <c r="AB183" i="9"/>
  <c r="BD166" i="9"/>
  <c r="BD82" i="9"/>
  <c r="BD68" i="9"/>
  <c r="BD63" i="9"/>
  <c r="P170" i="13"/>
  <c r="Q170" i="13" s="1"/>
  <c r="P166" i="13"/>
  <c r="Q166" i="13" s="1"/>
  <c r="P162" i="13"/>
  <c r="Q162" i="13" s="1"/>
  <c r="P158" i="13"/>
  <c r="Q158" i="13" s="1"/>
  <c r="P154" i="13"/>
  <c r="Q154" i="13" s="1"/>
  <c r="P150" i="13"/>
  <c r="Q150" i="13" s="1"/>
  <c r="P146" i="13"/>
  <c r="Q146" i="13" s="1"/>
  <c r="P142" i="13"/>
  <c r="Q142" i="13" s="1"/>
  <c r="P138" i="13"/>
  <c r="Q138" i="13" s="1"/>
  <c r="P134" i="13"/>
  <c r="Q134" i="13" s="1"/>
  <c r="P130" i="13"/>
  <c r="Q130" i="13" s="1"/>
  <c r="P126" i="13"/>
  <c r="Q126" i="13" s="1"/>
  <c r="P122" i="13"/>
  <c r="Q122" i="13" s="1"/>
  <c r="P118" i="13"/>
  <c r="Q118" i="13" s="1"/>
  <c r="P114" i="13"/>
  <c r="Q114" i="13" s="1"/>
  <c r="P110" i="13"/>
  <c r="Q110" i="13" s="1"/>
  <c r="P106" i="13"/>
  <c r="Q106" i="13" s="1"/>
  <c r="P102" i="13"/>
  <c r="Q102" i="13" s="1"/>
  <c r="P98" i="13"/>
  <c r="Q98" i="13" s="1"/>
  <c r="P94" i="13"/>
  <c r="Q94" i="13" s="1"/>
  <c r="P90" i="13"/>
  <c r="Q90" i="13" s="1"/>
  <c r="P86" i="13"/>
  <c r="Q86" i="13" s="1"/>
  <c r="P82" i="13"/>
  <c r="Q82" i="13" s="1"/>
  <c r="P78" i="13"/>
  <c r="Q78" i="13" s="1"/>
  <c r="P74" i="13"/>
  <c r="Q74" i="13" s="1"/>
  <c r="P60" i="13"/>
  <c r="Q60" i="13" s="1"/>
  <c r="M50" i="9"/>
  <c r="P49" i="13"/>
  <c r="Q49" i="13" s="1"/>
  <c r="P47" i="13"/>
  <c r="Q47" i="13" s="1"/>
  <c r="P45" i="13"/>
  <c r="Q45" i="13" s="1"/>
  <c r="P43" i="13"/>
  <c r="Q43" i="13" s="1"/>
  <c r="P41" i="13"/>
  <c r="Q41" i="13" s="1"/>
  <c r="P39" i="13"/>
  <c r="Q39" i="13" s="1"/>
  <c r="P37" i="13"/>
  <c r="Q37" i="13" s="1"/>
  <c r="P35" i="13"/>
  <c r="Q35" i="13" s="1"/>
  <c r="P33" i="13"/>
  <c r="Q33" i="13" s="1"/>
  <c r="P31" i="13"/>
  <c r="Q31" i="13" s="1"/>
  <c r="P29" i="13"/>
  <c r="Q29" i="13" s="1"/>
  <c r="P27" i="13"/>
  <c r="Q27" i="13" s="1"/>
  <c r="P25" i="13"/>
  <c r="Q25" i="13" s="1"/>
  <c r="P23" i="13"/>
  <c r="Q23" i="13" s="1"/>
  <c r="P21" i="13"/>
  <c r="Q21" i="13" s="1"/>
  <c r="P19" i="13"/>
  <c r="Q19" i="13" s="1"/>
  <c r="P17" i="13"/>
  <c r="Q17" i="13" s="1"/>
  <c r="P15" i="13"/>
  <c r="Q15" i="13" s="1"/>
  <c r="P13" i="13"/>
  <c r="Q13" i="13" s="1"/>
  <c r="AX182" i="9"/>
  <c r="P64" i="13"/>
  <c r="Q64" i="13" s="1"/>
  <c r="P57" i="13"/>
  <c r="Q57" i="13" s="1"/>
  <c r="AV58" i="9"/>
  <c r="F585" i="13"/>
  <c r="AV583" i="9"/>
  <c r="AX583" i="9"/>
  <c r="F299" i="13"/>
  <c r="F293" i="13"/>
  <c r="F265" i="13"/>
  <c r="AX263" i="9"/>
  <c r="F105" i="13"/>
  <c r="AV103" i="9"/>
  <c r="F84" i="13"/>
  <c r="AV82" i="9"/>
  <c r="F352" i="13"/>
  <c r="AV350" i="9"/>
  <c r="AV403" i="9"/>
  <c r="AV371" i="9"/>
  <c r="AV261" i="9"/>
  <c r="BD248" i="9"/>
  <c r="AV257" i="9"/>
  <c r="AX61" i="9"/>
  <c r="AV21" i="9"/>
  <c r="AV13" i="9"/>
  <c r="M626" i="9"/>
  <c r="AO615" i="9"/>
  <c r="AV33" i="9"/>
  <c r="BD631" i="9"/>
  <c r="AL625" i="9"/>
  <c r="AX623" i="9"/>
  <c r="AO601" i="9"/>
  <c r="AO599" i="9"/>
  <c r="AO587" i="9"/>
  <c r="AO581" i="9"/>
  <c r="AO567" i="9"/>
  <c r="AO565" i="9"/>
  <c r="AV26" i="9"/>
  <c r="P629" i="13"/>
  <c r="Q629" i="13" s="1"/>
  <c r="AT620" i="9"/>
  <c r="K633" i="13"/>
  <c r="P626" i="13"/>
  <c r="Q626" i="13" s="1"/>
  <c r="AB578" i="9"/>
  <c r="BD613" i="9"/>
  <c r="P613" i="13"/>
  <c r="Q613" i="13" s="1"/>
  <c r="BD580" i="9"/>
  <c r="P582" i="13"/>
  <c r="Q582" i="13" s="1"/>
  <c r="P617" i="13"/>
  <c r="Q617" i="13" s="1"/>
  <c r="P607" i="13"/>
  <c r="Q607" i="13" s="1"/>
  <c r="AX576" i="9"/>
  <c r="P573" i="13"/>
  <c r="Q573" i="13" s="1"/>
  <c r="AR591" i="9"/>
  <c r="BD559" i="9"/>
  <c r="P561" i="13"/>
  <c r="Q561" i="13" s="1"/>
  <c r="P557" i="13"/>
  <c r="Q557" i="13" s="1"/>
  <c r="BD551" i="9"/>
  <c r="P553" i="13"/>
  <c r="Q553" i="13" s="1"/>
  <c r="P549" i="13"/>
  <c r="Q549" i="13" s="1"/>
  <c r="P545" i="13"/>
  <c r="Q545" i="13" s="1"/>
  <c r="P541" i="13"/>
  <c r="Q541" i="13" s="1"/>
  <c r="P539" i="13"/>
  <c r="Q539" i="13" s="1"/>
  <c r="P537" i="13"/>
  <c r="Q537" i="13" s="1"/>
  <c r="BD533" i="9"/>
  <c r="P535" i="13"/>
  <c r="Q535" i="13" s="1"/>
  <c r="P533" i="13"/>
  <c r="Q533" i="13" s="1"/>
  <c r="BD529" i="9"/>
  <c r="P531" i="13"/>
  <c r="Q531" i="13" s="1"/>
  <c r="P529" i="13"/>
  <c r="Q529" i="13" s="1"/>
  <c r="P527" i="13"/>
  <c r="Q527" i="13" s="1"/>
  <c r="P525" i="13"/>
  <c r="Q525" i="13" s="1"/>
  <c r="P523" i="13"/>
  <c r="Q523" i="13" s="1"/>
  <c r="P521" i="13"/>
  <c r="Q521" i="13" s="1"/>
  <c r="P519" i="13"/>
  <c r="Q519" i="13" s="1"/>
  <c r="P517" i="13"/>
  <c r="Q517" i="13" s="1"/>
  <c r="BD513" i="9"/>
  <c r="P515" i="13"/>
  <c r="Q515" i="13" s="1"/>
  <c r="BD511" i="9"/>
  <c r="P513" i="13"/>
  <c r="Q513" i="13" s="1"/>
  <c r="AO520" i="9"/>
  <c r="AB518" i="9"/>
  <c r="AR513" i="9"/>
  <c r="AO512" i="9"/>
  <c r="AV578" i="9"/>
  <c r="AZ578" i="9" s="1"/>
  <c r="AV529" i="9"/>
  <c r="AV522" i="9"/>
  <c r="AX554" i="9"/>
  <c r="AR510" i="9"/>
  <c r="AV504" i="9"/>
  <c r="AX498" i="9"/>
  <c r="AV494" i="9"/>
  <c r="AV482" i="9"/>
  <c r="AV478" i="9"/>
  <c r="AV468" i="9"/>
  <c r="AV463" i="9"/>
  <c r="AV458" i="9"/>
  <c r="AX448" i="9"/>
  <c r="AV443" i="9"/>
  <c r="BD537" i="9"/>
  <c r="AO510" i="9"/>
  <c r="AL507" i="9"/>
  <c r="BD502" i="9"/>
  <c r="P504" i="13"/>
  <c r="Q504" i="13" s="1"/>
  <c r="M501" i="9"/>
  <c r="BD498" i="9"/>
  <c r="P500" i="13"/>
  <c r="Q500" i="13" s="1"/>
  <c r="M497" i="9"/>
  <c r="BD494" i="9"/>
  <c r="P496" i="13"/>
  <c r="Q496" i="13" s="1"/>
  <c r="M493" i="9"/>
  <c r="BD490" i="9"/>
  <c r="P492" i="13"/>
  <c r="Q492" i="13" s="1"/>
  <c r="M489" i="9"/>
  <c r="BD486" i="9"/>
  <c r="P488" i="13"/>
  <c r="Q488" i="13" s="1"/>
  <c r="M485" i="9"/>
  <c r="BD482" i="9"/>
  <c r="P484" i="13"/>
  <c r="Q484" i="13" s="1"/>
  <c r="M481" i="9"/>
  <c r="BD478" i="9"/>
  <c r="P480" i="13"/>
  <c r="Q480" i="13" s="1"/>
  <c r="M477" i="9"/>
  <c r="M472" i="9"/>
  <c r="P471" i="13"/>
  <c r="Q471" i="13" s="1"/>
  <c r="M468" i="9"/>
  <c r="M464" i="9"/>
  <c r="M460" i="9"/>
  <c r="M456" i="9"/>
  <c r="P454" i="13"/>
  <c r="Q454" i="13" s="1"/>
  <c r="M451" i="9"/>
  <c r="BD448" i="9"/>
  <c r="P450" i="13"/>
  <c r="Q450" i="13" s="1"/>
  <c r="M447" i="9"/>
  <c r="BD444" i="9"/>
  <c r="P446" i="13"/>
  <c r="Q446" i="13" s="1"/>
  <c r="M443" i="9"/>
  <c r="AO438" i="9"/>
  <c r="AO436" i="9"/>
  <c r="BD473" i="9"/>
  <c r="AZ505" i="9"/>
  <c r="BD459" i="9"/>
  <c r="M358" i="9"/>
  <c r="M350" i="9"/>
  <c r="AR431" i="9"/>
  <c r="AR427" i="9"/>
  <c r="AO418" i="9"/>
  <c r="AT415" i="9"/>
  <c r="AT407" i="9"/>
  <c r="AO406" i="9"/>
  <c r="AO402" i="9"/>
  <c r="AT399" i="9"/>
  <c r="AO398" i="9"/>
  <c r="AO394" i="9"/>
  <c r="AT391" i="9"/>
  <c r="AT383" i="9"/>
  <c r="AO382" i="9"/>
  <c r="AT375" i="9"/>
  <c r="AO374" i="9"/>
  <c r="AO370" i="9"/>
  <c r="AT367" i="9"/>
  <c r="AR363" i="9"/>
  <c r="AT381" i="9"/>
  <c r="AT373" i="9"/>
  <c r="AZ393" i="9"/>
  <c r="AO351" i="9"/>
  <c r="BD349" i="9"/>
  <c r="P351" i="13"/>
  <c r="Q351" i="13" s="1"/>
  <c r="BD347" i="9"/>
  <c r="AO359" i="9"/>
  <c r="P358" i="13"/>
  <c r="Q358" i="13" s="1"/>
  <c r="BD352" i="9"/>
  <c r="P354" i="13"/>
  <c r="Q354" i="13" s="1"/>
  <c r="BD350" i="9"/>
  <c r="M250" i="9"/>
  <c r="M246" i="9"/>
  <c r="M242" i="9"/>
  <c r="M238" i="9"/>
  <c r="M234" i="9"/>
  <c r="AT355" i="9"/>
  <c r="P348" i="13"/>
  <c r="Q348" i="13" s="1"/>
  <c r="AO342" i="9"/>
  <c r="AR339" i="9"/>
  <c r="AO338" i="9"/>
  <c r="AR327" i="9"/>
  <c r="AO326" i="9"/>
  <c r="AO318" i="9"/>
  <c r="AB316" i="9"/>
  <c r="AR315" i="9"/>
  <c r="AO314" i="9"/>
  <c r="AO310" i="9"/>
  <c r="AO302" i="9"/>
  <c r="AR299" i="9"/>
  <c r="AO298" i="9"/>
  <c r="AT295" i="9"/>
  <c r="AO294" i="9"/>
  <c r="AT291" i="9"/>
  <c r="AO286" i="9"/>
  <c r="AR283" i="9"/>
  <c r="AO282" i="9"/>
  <c r="AT279" i="9"/>
  <c r="AO278" i="9"/>
  <c r="AT275" i="9"/>
  <c r="AR271" i="9"/>
  <c r="AO266" i="9"/>
  <c r="AT259" i="9"/>
  <c r="AR255" i="9"/>
  <c r="AO254" i="9"/>
  <c r="P361" i="13"/>
  <c r="Q361" i="13" s="1"/>
  <c r="AX350" i="9"/>
  <c r="AB348" i="9"/>
  <c r="AX258" i="9"/>
  <c r="AX254" i="9"/>
  <c r="BD247" i="9"/>
  <c r="P249" i="13"/>
  <c r="Q249" i="13" s="1"/>
  <c r="AO239" i="9"/>
  <c r="BD237" i="9"/>
  <c r="P239" i="13"/>
  <c r="Q239" i="13" s="1"/>
  <c r="AO234" i="9"/>
  <c r="AT227" i="9"/>
  <c r="BD225" i="9"/>
  <c r="P227" i="13"/>
  <c r="Q227" i="13" s="1"/>
  <c r="AO223" i="9"/>
  <c r="M220" i="9"/>
  <c r="M216" i="9"/>
  <c r="M212" i="9"/>
  <c r="M208" i="9"/>
  <c r="M204" i="9"/>
  <c r="M200" i="9"/>
  <c r="M196" i="9"/>
  <c r="M192" i="9"/>
  <c r="M188" i="9"/>
  <c r="M184" i="9"/>
  <c r="M180" i="9"/>
  <c r="M176" i="9"/>
  <c r="M172" i="9"/>
  <c r="AT246" i="9"/>
  <c r="AT241" i="9"/>
  <c r="BD235" i="9"/>
  <c r="P237" i="13"/>
  <c r="Q237" i="13" s="1"/>
  <c r="BD233" i="9"/>
  <c r="AB231" i="9"/>
  <c r="BD229" i="9"/>
  <c r="P231" i="13"/>
  <c r="Q231" i="13" s="1"/>
  <c r="M225" i="9"/>
  <c r="BD222" i="9"/>
  <c r="P224" i="13"/>
  <c r="Q224" i="13" s="1"/>
  <c r="AT202" i="9"/>
  <c r="AT190" i="9"/>
  <c r="AO185" i="9"/>
  <c r="AT178" i="9"/>
  <c r="AO177" i="9"/>
  <c r="AT250" i="9"/>
  <c r="AR250" i="9"/>
  <c r="AO237" i="9"/>
  <c r="I225" i="13"/>
  <c r="AV198" i="9"/>
  <c r="P251" i="13"/>
  <c r="Q251" i="13" s="1"/>
  <c r="AO246" i="9"/>
  <c r="P245" i="13"/>
  <c r="Q245" i="13" s="1"/>
  <c r="AT238" i="9"/>
  <c r="AO235" i="9"/>
  <c r="AT233" i="9"/>
  <c r="AO168" i="9"/>
  <c r="AO166" i="9"/>
  <c r="AO164" i="9"/>
  <c r="AO160" i="9"/>
  <c r="AO132" i="9"/>
  <c r="AO130" i="9"/>
  <c r="AO118" i="9"/>
  <c r="AO98" i="9"/>
  <c r="AO80" i="9"/>
  <c r="AO72" i="9"/>
  <c r="AL171" i="9"/>
  <c r="BD158" i="9"/>
  <c r="BD156" i="9"/>
  <c r="BD150" i="9"/>
  <c r="BD148" i="9"/>
  <c r="BD142" i="9"/>
  <c r="BD140" i="9"/>
  <c r="BD134" i="9"/>
  <c r="BD132" i="9"/>
  <c r="BD126" i="9"/>
  <c r="BD124" i="9"/>
  <c r="BD116" i="9"/>
  <c r="BD114" i="9"/>
  <c r="BD110" i="9"/>
  <c r="BD96" i="9"/>
  <c r="BD92" i="9"/>
  <c r="BD90" i="9"/>
  <c r="BD78" i="9"/>
  <c r="BD72" i="9"/>
  <c r="BD62" i="9"/>
  <c r="BD190" i="9"/>
  <c r="AV179" i="9"/>
  <c r="P171" i="13"/>
  <c r="Q171" i="13" s="1"/>
  <c r="P167" i="13"/>
  <c r="Q167" i="13" s="1"/>
  <c r="P163" i="13"/>
  <c r="Q163" i="13" s="1"/>
  <c r="P159" i="13"/>
  <c r="Q159" i="13" s="1"/>
  <c r="P155" i="13"/>
  <c r="Q155" i="13" s="1"/>
  <c r="P151" i="13"/>
  <c r="Q151" i="13" s="1"/>
  <c r="P147" i="13"/>
  <c r="Q147" i="13" s="1"/>
  <c r="P143" i="13"/>
  <c r="Q143" i="13" s="1"/>
  <c r="P139" i="13"/>
  <c r="Q139" i="13" s="1"/>
  <c r="P135" i="13"/>
  <c r="Q135" i="13" s="1"/>
  <c r="P131" i="13"/>
  <c r="Q131" i="13" s="1"/>
  <c r="P127" i="13"/>
  <c r="Q127" i="13" s="1"/>
  <c r="P123" i="13"/>
  <c r="Q123" i="13" s="1"/>
  <c r="P119" i="13"/>
  <c r="Q119" i="13" s="1"/>
  <c r="P115" i="13"/>
  <c r="Q115" i="13" s="1"/>
  <c r="P111" i="13"/>
  <c r="Q111" i="13" s="1"/>
  <c r="P107" i="13"/>
  <c r="Q107" i="13" s="1"/>
  <c r="P103" i="13"/>
  <c r="Q103" i="13" s="1"/>
  <c r="P99" i="13"/>
  <c r="Q99" i="13" s="1"/>
  <c r="P95" i="13"/>
  <c r="Q95" i="13" s="1"/>
  <c r="P91" i="13"/>
  <c r="Q91" i="13" s="1"/>
  <c r="P87" i="13"/>
  <c r="Q87" i="13" s="1"/>
  <c r="P83" i="13"/>
  <c r="Q83" i="13" s="1"/>
  <c r="P79" i="13"/>
  <c r="Q79" i="13" s="1"/>
  <c r="P75" i="13"/>
  <c r="Q75" i="13" s="1"/>
  <c r="P69" i="13"/>
  <c r="Q69" i="13" s="1"/>
  <c r="AX58" i="9"/>
  <c r="P56" i="13"/>
  <c r="Q56" i="13" s="1"/>
  <c r="M52" i="9"/>
  <c r="BD51" i="9"/>
  <c r="P53" i="13"/>
  <c r="Q53" i="13" s="1"/>
  <c r="AT46" i="9"/>
  <c r="AT38" i="9"/>
  <c r="AT34" i="9"/>
  <c r="AT30" i="9"/>
  <c r="AT18" i="9"/>
  <c r="AT14" i="9"/>
  <c r="D16" i="13"/>
  <c r="AZ151" i="9"/>
  <c r="P68" i="13"/>
  <c r="Q68" i="13" s="1"/>
  <c r="P61" i="13"/>
  <c r="Q61" i="13" s="1"/>
  <c r="AO54" i="9"/>
  <c r="AX163" i="9"/>
  <c r="AX103" i="9"/>
  <c r="P58" i="13"/>
  <c r="Q58" i="13" s="1"/>
  <c r="M53" i="9"/>
  <c r="AB537" i="9"/>
  <c r="AB523" i="9"/>
  <c r="P628" i="13"/>
  <c r="Q628" i="13" s="1"/>
  <c r="F618" i="13"/>
  <c r="P594" i="13"/>
  <c r="Q594" i="13" s="1"/>
  <c r="F549" i="13"/>
  <c r="F516" i="13"/>
  <c r="F414" i="13"/>
  <c r="AX412" i="9"/>
  <c r="F410" i="13"/>
  <c r="AX408" i="9"/>
  <c r="F403" i="13"/>
  <c r="AX401" i="9"/>
  <c r="AV401" i="9"/>
  <c r="F382" i="13"/>
  <c r="AV380" i="9"/>
  <c r="F378" i="13"/>
  <c r="AV376" i="9"/>
  <c r="F371" i="13"/>
  <c r="AV369" i="9"/>
  <c r="AX369" i="9"/>
  <c r="F366" i="13"/>
  <c r="AV364" i="9"/>
  <c r="AX364" i="9"/>
  <c r="F349" i="13"/>
  <c r="AX347" i="9"/>
  <c r="AV347" i="9"/>
  <c r="F338" i="13"/>
  <c r="AV336" i="9"/>
  <c r="AX336" i="9"/>
  <c r="F305" i="13"/>
  <c r="AV303" i="9"/>
  <c r="AX303" i="9"/>
  <c r="F295" i="13"/>
  <c r="AV293" i="9"/>
  <c r="AX293" i="9"/>
  <c r="F289" i="13"/>
  <c r="AV287" i="9"/>
  <c r="AX287" i="9"/>
  <c r="F279" i="13"/>
  <c r="AV277" i="9"/>
  <c r="AX277" i="9"/>
  <c r="F272" i="13"/>
  <c r="AV270" i="9"/>
  <c r="AX270" i="9"/>
  <c r="D173" i="13"/>
  <c r="AR171" i="9"/>
  <c r="F156" i="13"/>
  <c r="AV154" i="9"/>
  <c r="F145" i="13"/>
  <c r="AV143" i="9"/>
  <c r="AZ143" i="9" s="1"/>
  <c r="F134" i="13"/>
  <c r="AV132" i="9"/>
  <c r="AZ132" i="9" s="1"/>
  <c r="F124" i="13"/>
  <c r="AV122" i="9"/>
  <c r="AZ122" i="9" s="1"/>
  <c r="F94" i="13"/>
  <c r="AV92" i="9"/>
  <c r="F76" i="13"/>
  <c r="AV74" i="9"/>
  <c r="AZ74" i="9" s="1"/>
  <c r="F41" i="13"/>
  <c r="F633" i="13"/>
  <c r="AV631" i="9"/>
  <c r="AV614" i="9"/>
  <c r="F616" i="13"/>
  <c r="P421" i="13"/>
  <c r="Q421" i="13" s="1"/>
  <c r="F388" i="13"/>
  <c r="F277" i="13"/>
  <c r="F143" i="13"/>
  <c r="F119" i="13"/>
  <c r="P442" i="13"/>
  <c r="Q442" i="13" s="1"/>
  <c r="P267" i="13"/>
  <c r="Q267" i="13" s="1"/>
  <c r="P218" i="13"/>
  <c r="Q218" i="13" s="1"/>
  <c r="P55" i="13"/>
  <c r="Q55" i="13" s="1"/>
  <c r="L8" i="13"/>
  <c r="F564" i="13"/>
  <c r="F29" i="13"/>
  <c r="AX27" i="9"/>
  <c r="P508" i="13"/>
  <c r="Q508" i="13" s="1"/>
  <c r="F425" i="13"/>
  <c r="AV423" i="9"/>
  <c r="AX423" i="9"/>
  <c r="F102" i="13"/>
  <c r="AX100" i="9"/>
  <c r="P67" i="13"/>
  <c r="Q67" i="13" s="1"/>
  <c r="AB604" i="9"/>
  <c r="AB530" i="9"/>
  <c r="AB100" i="9"/>
  <c r="AB86" i="9"/>
  <c r="AB82" i="9"/>
  <c r="AB347" i="9"/>
  <c r="AB111" i="9"/>
  <c r="AB184" i="9"/>
  <c r="F620" i="13"/>
  <c r="F610" i="13"/>
  <c r="F596" i="13"/>
  <c r="F514" i="13"/>
  <c r="F437" i="13"/>
  <c r="P423" i="13"/>
  <c r="Q423" i="13" s="1"/>
  <c r="F412" i="13"/>
  <c r="F408" i="13"/>
  <c r="P389" i="13"/>
  <c r="Q389" i="13" s="1"/>
  <c r="F380" i="13"/>
  <c r="F376" i="13"/>
  <c r="F363" i="13"/>
  <c r="F337" i="13"/>
  <c r="F298" i="13"/>
  <c r="F292" i="13"/>
  <c r="F282" i="13"/>
  <c r="F276" i="13"/>
  <c r="F245" i="13"/>
  <c r="F167" i="13"/>
  <c r="F153" i="13"/>
  <c r="F142" i="13"/>
  <c r="F132" i="13"/>
  <c r="F118" i="13"/>
  <c r="F100" i="13"/>
  <c r="F89" i="13"/>
  <c r="F74" i="13"/>
  <c r="F33" i="13"/>
  <c r="F601" i="13"/>
  <c r="F553" i="13"/>
  <c r="F441" i="13"/>
  <c r="F415" i="13"/>
  <c r="F383" i="13"/>
  <c r="F359" i="13"/>
  <c r="F348" i="13"/>
  <c r="P326" i="13"/>
  <c r="Q326" i="13" s="1"/>
  <c r="F320" i="13"/>
  <c r="F317" i="13"/>
  <c r="F314" i="13"/>
  <c r="F302" i="13"/>
  <c r="F296" i="13"/>
  <c r="F286" i="13"/>
  <c r="F280" i="13"/>
  <c r="F269" i="13"/>
  <c r="F258" i="13"/>
  <c r="F247" i="13"/>
  <c r="F162" i="13"/>
  <c r="F135" i="13"/>
  <c r="F82" i="13"/>
  <c r="F72" i="13"/>
  <c r="F61" i="13"/>
  <c r="P623" i="13"/>
  <c r="Q623" i="13" s="1"/>
  <c r="P428" i="13"/>
  <c r="Q428" i="13" s="1"/>
  <c r="P401" i="13"/>
  <c r="Q401" i="13" s="1"/>
  <c r="AV361" i="9"/>
  <c r="AV335" i="9"/>
  <c r="P310" i="13"/>
  <c r="Q310" i="13" s="1"/>
  <c r="AV296" i="9"/>
  <c r="AV290" i="9"/>
  <c r="AV280" i="9"/>
  <c r="AV274" i="9"/>
  <c r="F375" i="13"/>
  <c r="F301" i="13"/>
  <c r="F183" i="13"/>
  <c r="F175" i="13"/>
  <c r="F155" i="13"/>
  <c r="F86" i="13"/>
  <c r="F438" i="13"/>
  <c r="F370" i="13"/>
  <c r="P283" i="13"/>
  <c r="Q283" i="13" s="1"/>
  <c r="F262" i="13"/>
  <c r="F147" i="13"/>
  <c r="AV66" i="9"/>
  <c r="F68" i="13"/>
  <c r="F56" i="13"/>
  <c r="F37" i="13"/>
  <c r="AB103" i="9"/>
  <c r="AB176" i="9"/>
  <c r="AB441" i="9"/>
  <c r="AB132" i="9"/>
  <c r="AB122" i="9"/>
  <c r="AB92" i="9"/>
  <c r="AB74" i="9"/>
  <c r="P627" i="13"/>
  <c r="Q627" i="13" s="1"/>
  <c r="P622" i="13"/>
  <c r="Q622" i="13" s="1"/>
  <c r="F591" i="13"/>
  <c r="F584" i="13"/>
  <c r="D510" i="13"/>
  <c r="F419" i="13"/>
  <c r="F398" i="13"/>
  <c r="F394" i="13"/>
  <c r="F387" i="13"/>
  <c r="F354" i="13"/>
  <c r="F334" i="13"/>
  <c r="P270" i="13"/>
  <c r="Q270" i="13" s="1"/>
  <c r="F264" i="13"/>
  <c r="P259" i="13"/>
  <c r="Q259" i="13" s="1"/>
  <c r="F240" i="13"/>
  <c r="F228" i="13"/>
  <c r="F161" i="13"/>
  <c r="F150" i="13"/>
  <c r="F140" i="13"/>
  <c r="F129" i="13"/>
  <c r="F113" i="13"/>
  <c r="F98" i="13"/>
  <c r="AL624" i="9"/>
  <c r="C626" i="13"/>
  <c r="F576" i="13"/>
  <c r="F572" i="13"/>
  <c r="F568" i="13"/>
  <c r="F548" i="13"/>
  <c r="F517" i="13"/>
  <c r="F512" i="13"/>
  <c r="F435" i="13"/>
  <c r="F424" i="13"/>
  <c r="F406" i="13"/>
  <c r="F399" i="13"/>
  <c r="F374" i="13"/>
  <c r="F325" i="13"/>
  <c r="AZ319" i="9"/>
  <c r="F319" i="13"/>
  <c r="F316" i="13"/>
  <c r="F313" i="13"/>
  <c r="F237" i="13"/>
  <c r="D223" i="13"/>
  <c r="F170" i="13"/>
  <c r="F159" i="13"/>
  <c r="F127" i="13"/>
  <c r="AZ121" i="9"/>
  <c r="F53" i="13"/>
  <c r="F36" i="13"/>
  <c r="F26" i="13"/>
  <c r="F22" i="13"/>
  <c r="F18" i="13"/>
  <c r="F14" i="13"/>
  <c r="AV582" i="9"/>
  <c r="AX417" i="9"/>
  <c r="AV410" i="9"/>
  <c r="AV406" i="9"/>
  <c r="AZ406" i="9" s="1"/>
  <c r="AV385" i="9"/>
  <c r="P385" i="13"/>
  <c r="Q385" i="13" s="1"/>
  <c r="AX378" i="9"/>
  <c r="AX374" i="9"/>
  <c r="AX262" i="9"/>
  <c r="AX243" i="9"/>
  <c r="AX238" i="9"/>
  <c r="P63" i="13"/>
  <c r="Q63" i="13" s="1"/>
  <c r="AV551" i="9"/>
  <c r="AV439" i="9"/>
  <c r="AZ439" i="9" s="1"/>
  <c r="F430" i="13"/>
  <c r="F384" i="13"/>
  <c r="F368" i="13"/>
  <c r="F304" i="13"/>
  <c r="F278" i="13"/>
  <c r="F251" i="13"/>
  <c r="F106" i="13"/>
  <c r="F65" i="13"/>
  <c r="AX551" i="9"/>
  <c r="K509" i="13"/>
  <c r="F312" i="13"/>
  <c r="F268" i="13"/>
  <c r="AV245" i="9"/>
  <c r="F46" i="13"/>
  <c r="F13" i="13"/>
  <c r="AB286" i="9"/>
  <c r="AB270" i="9"/>
  <c r="AB258" i="9"/>
  <c r="AB254" i="9"/>
  <c r="P356" i="13"/>
  <c r="Q356" i="13" s="1"/>
  <c r="K345" i="13"/>
  <c r="AR242" i="9"/>
  <c r="AV227" i="9"/>
  <c r="M221" i="9"/>
  <c r="M217" i="9"/>
  <c r="M213" i="9"/>
  <c r="M209" i="9"/>
  <c r="M205" i="9"/>
  <c r="M201" i="9"/>
  <c r="M197" i="9"/>
  <c r="M193" i="9"/>
  <c r="M189" i="9"/>
  <c r="M185" i="9"/>
  <c r="M181" i="9"/>
  <c r="M177" i="9"/>
  <c r="M173" i="9"/>
  <c r="AZ330" i="9"/>
  <c r="BD252" i="9"/>
  <c r="P254" i="13"/>
  <c r="Q254" i="13" s="1"/>
  <c r="BD246" i="9"/>
  <c r="P248" i="13"/>
  <c r="Q248" i="13" s="1"/>
  <c r="P242" i="13"/>
  <c r="Q242" i="13" s="1"/>
  <c r="AX229" i="9"/>
  <c r="AT207" i="9"/>
  <c r="AT203" i="9"/>
  <c r="AT191" i="9"/>
  <c r="AT187" i="9"/>
  <c r="AT183" i="9"/>
  <c r="AT175" i="9"/>
  <c r="AB172" i="9"/>
  <c r="P247" i="13"/>
  <c r="Q247" i="13" s="1"/>
  <c r="P246" i="13"/>
  <c r="Q246" i="13" s="1"/>
  <c r="I232" i="13"/>
  <c r="BD226" i="9"/>
  <c r="P228" i="13"/>
  <c r="Q228" i="13" s="1"/>
  <c r="AV199" i="9"/>
  <c r="AT248" i="9"/>
  <c r="AB246" i="9"/>
  <c r="P240" i="13"/>
  <c r="Q240" i="13" s="1"/>
  <c r="BD230" i="9"/>
  <c r="P232" i="13"/>
  <c r="Q232" i="13" s="1"/>
  <c r="K225" i="13"/>
  <c r="P190" i="13"/>
  <c r="Q190" i="13" s="1"/>
  <c r="BD157" i="9"/>
  <c r="BD154" i="9"/>
  <c r="BD152" i="9"/>
  <c r="BD149" i="9"/>
  <c r="BD146" i="9"/>
  <c r="BD144" i="9"/>
  <c r="BD141" i="9"/>
  <c r="BD138" i="9"/>
  <c r="BD136" i="9"/>
  <c r="BD133" i="9"/>
  <c r="BD130" i="9"/>
  <c r="BD128" i="9"/>
  <c r="BD125" i="9"/>
  <c r="BD122" i="9"/>
  <c r="BD120" i="9"/>
  <c r="BD117" i="9"/>
  <c r="BD112" i="9"/>
  <c r="BD108" i="9"/>
  <c r="BD98" i="9"/>
  <c r="BD94" i="9"/>
  <c r="BD88" i="9"/>
  <c r="BD76" i="9"/>
  <c r="BD74" i="9"/>
  <c r="BD70" i="9"/>
  <c r="BD64" i="9"/>
  <c r="BD59" i="9"/>
  <c r="P191" i="13"/>
  <c r="Q191" i="13" s="1"/>
  <c r="P169" i="13"/>
  <c r="Q169" i="13" s="1"/>
  <c r="P165" i="13"/>
  <c r="Q165" i="13" s="1"/>
  <c r="P161" i="13"/>
  <c r="Q161" i="13" s="1"/>
  <c r="P157" i="13"/>
  <c r="Q157" i="13" s="1"/>
  <c r="P153" i="13"/>
  <c r="Q153" i="13" s="1"/>
  <c r="P149" i="13"/>
  <c r="Q149" i="13" s="1"/>
  <c r="P145" i="13"/>
  <c r="Q145" i="13" s="1"/>
  <c r="P141" i="13"/>
  <c r="Q141" i="13" s="1"/>
  <c r="P137" i="13"/>
  <c r="Q137" i="13" s="1"/>
  <c r="P133" i="13"/>
  <c r="Q133" i="13" s="1"/>
  <c r="P129" i="13"/>
  <c r="Q129" i="13" s="1"/>
  <c r="P125" i="13"/>
  <c r="Q125" i="13" s="1"/>
  <c r="P121" i="13"/>
  <c r="Q121" i="13" s="1"/>
  <c r="P117" i="13"/>
  <c r="Q117" i="13" s="1"/>
  <c r="P113" i="13"/>
  <c r="Q113" i="13" s="1"/>
  <c r="P109" i="13"/>
  <c r="Q109" i="13" s="1"/>
  <c r="P105" i="13"/>
  <c r="Q105" i="13" s="1"/>
  <c r="P101" i="13"/>
  <c r="Q101" i="13" s="1"/>
  <c r="P97" i="13"/>
  <c r="Q97" i="13" s="1"/>
  <c r="P93" i="13"/>
  <c r="Q93" i="13" s="1"/>
  <c r="P89" i="13"/>
  <c r="Q89" i="13" s="1"/>
  <c r="P85" i="13"/>
  <c r="Q85" i="13" s="1"/>
  <c r="P81" i="13"/>
  <c r="Q81" i="13" s="1"/>
  <c r="P77" i="13"/>
  <c r="Q77" i="13" s="1"/>
  <c r="P73" i="13"/>
  <c r="Q73" i="13" s="1"/>
  <c r="K56" i="13"/>
  <c r="M49" i="9"/>
  <c r="M47" i="9"/>
  <c r="M45" i="9"/>
  <c r="M43" i="9"/>
  <c r="M41" i="9"/>
  <c r="M39" i="9"/>
  <c r="M37" i="9"/>
  <c r="M35" i="9"/>
  <c r="M33" i="9"/>
  <c r="M31" i="9"/>
  <c r="M29" i="9"/>
  <c r="M27" i="9"/>
  <c r="M25" i="9"/>
  <c r="M23" i="9"/>
  <c r="M21" i="9"/>
  <c r="M19" i="9"/>
  <c r="M17" i="9"/>
  <c r="M15" i="9"/>
  <c r="M13" i="9"/>
  <c r="M11" i="9"/>
  <c r="AX55" i="9"/>
  <c r="AZ51" i="9"/>
  <c r="AT45" i="9"/>
  <c r="AO44" i="9"/>
  <c r="AO24" i="9"/>
  <c r="AT21" i="9"/>
  <c r="AO16" i="9"/>
  <c r="AO12" i="9"/>
  <c r="AB55" i="9"/>
  <c r="AZ166" i="9"/>
  <c r="AZ133" i="9"/>
  <c r="AZ107" i="9"/>
  <c r="AV62" i="9"/>
  <c r="AB631" i="9"/>
  <c r="AB165" i="9"/>
  <c r="AB151" i="9"/>
  <c r="AB140" i="9"/>
  <c r="AB233" i="9"/>
  <c r="AB180" i="9"/>
  <c r="AB618" i="9"/>
  <c r="AB163" i="9"/>
  <c r="AB141" i="9"/>
  <c r="AB117" i="9"/>
  <c r="AB51" i="9"/>
  <c r="AB346" i="9"/>
  <c r="AB130" i="9"/>
  <c r="AB116" i="9"/>
  <c r="AB98" i="9"/>
  <c r="F621" i="13"/>
  <c r="P619" i="13"/>
  <c r="Q619" i="13" s="1"/>
  <c r="F615" i="13"/>
  <c r="P608" i="13"/>
  <c r="Q608" i="13" s="1"/>
  <c r="F595" i="13"/>
  <c r="F592" i="13"/>
  <c r="F555" i="13"/>
  <c r="P439" i="13"/>
  <c r="Q439" i="13" s="1"/>
  <c r="F436" i="13"/>
  <c r="F427" i="13"/>
  <c r="P405" i="13"/>
  <c r="Q405" i="13" s="1"/>
  <c r="F396" i="13"/>
  <c r="F392" i="13"/>
  <c r="P373" i="13"/>
  <c r="Q373" i="13" s="1"/>
  <c r="F353" i="13"/>
  <c r="F331" i="13"/>
  <c r="F306" i="13"/>
  <c r="F257" i="13"/>
  <c r="F187" i="13"/>
  <c r="F158" i="13"/>
  <c r="F148" i="13"/>
  <c r="F137" i="13"/>
  <c r="AZ134" i="9"/>
  <c r="F126" i="13"/>
  <c r="F96" i="13"/>
  <c r="AZ78" i="9"/>
  <c r="F49" i="13"/>
  <c r="P605" i="13"/>
  <c r="Q605" i="13" s="1"/>
  <c r="F588" i="13"/>
  <c r="F546" i="13"/>
  <c r="F515" i="13"/>
  <c r="F404" i="13"/>
  <c r="AZ400" i="9"/>
  <c r="F390" i="13"/>
  <c r="AV373" i="9"/>
  <c r="F372" i="13"/>
  <c r="AV368" i="9"/>
  <c r="AX366" i="9"/>
  <c r="AZ366" i="9" s="1"/>
  <c r="F355" i="13"/>
  <c r="F324" i="13"/>
  <c r="AX299" i="9"/>
  <c r="AX276" i="9"/>
  <c r="F273" i="13"/>
  <c r="AX266" i="9"/>
  <c r="AX260" i="9"/>
  <c r="AV249" i="9"/>
  <c r="F243" i="13"/>
  <c r="F236" i="13"/>
  <c r="P202" i="13"/>
  <c r="Q202" i="13" s="1"/>
  <c r="P198" i="13"/>
  <c r="Q198" i="13" s="1"/>
  <c r="F188" i="13"/>
  <c r="F168" i="13"/>
  <c r="F151" i="13"/>
  <c r="AV145" i="9"/>
  <c r="F121" i="13"/>
  <c r="F109" i="13"/>
  <c r="AZ106" i="9"/>
  <c r="AV104" i="9"/>
  <c r="AZ104" i="9" s="1"/>
  <c r="AV84" i="9"/>
  <c r="AZ84" i="9" s="1"/>
  <c r="F77" i="13"/>
  <c r="F58" i="13"/>
  <c r="F44" i="13"/>
  <c r="F17" i="13"/>
  <c r="P631" i="13"/>
  <c r="Q631" i="13" s="1"/>
  <c r="AX553" i="9"/>
  <c r="K508" i="13"/>
  <c r="P437" i="13"/>
  <c r="Q437" i="13" s="1"/>
  <c r="AX425" i="9"/>
  <c r="AX396" i="9"/>
  <c r="AV394" i="9"/>
  <c r="AX392" i="9"/>
  <c r="AV390" i="9"/>
  <c r="P369" i="13"/>
  <c r="Q369" i="13" s="1"/>
  <c r="AX361" i="9"/>
  <c r="AX352" i="9"/>
  <c r="AX351" i="9"/>
  <c r="P342" i="13"/>
  <c r="Q342" i="13" s="1"/>
  <c r="AX335" i="9"/>
  <c r="AV332" i="9"/>
  <c r="AX329" i="9"/>
  <c r="AX304" i="9"/>
  <c r="AX296" i="9"/>
  <c r="AX290" i="9"/>
  <c r="AX280" i="9"/>
  <c r="AX274" i="9"/>
  <c r="AV255" i="9"/>
  <c r="P230" i="13"/>
  <c r="Q230" i="13" s="1"/>
  <c r="AX579" i="9"/>
  <c r="F581" i="13"/>
  <c r="F544" i="13"/>
  <c r="F440" i="13"/>
  <c r="F407" i="13"/>
  <c r="F345" i="13"/>
  <c r="F285" i="13"/>
  <c r="F275" i="13"/>
  <c r="F172" i="13"/>
  <c r="F104" i="13"/>
  <c r="AV34" i="9"/>
  <c r="AZ34" i="9" s="1"/>
  <c r="F25" i="13"/>
  <c r="AV15" i="9"/>
  <c r="F583" i="13"/>
  <c r="AX357" i="9"/>
  <c r="F344" i="13"/>
  <c r="F315" i="13"/>
  <c r="F311" i="13"/>
  <c r="F232" i="13"/>
  <c r="F176" i="13"/>
  <c r="F108" i="13"/>
  <c r="AV24" i="9"/>
  <c r="AZ24" i="9" s="1"/>
  <c r="K626" i="13"/>
  <c r="AB109" i="9"/>
  <c r="M579" i="9"/>
  <c r="AB97" i="9"/>
  <c r="M622" i="9"/>
  <c r="M568" i="9"/>
  <c r="M588" i="9"/>
  <c r="M560" i="9"/>
  <c r="AB60" i="9"/>
  <c r="M66" i="9"/>
  <c r="AB240" i="9"/>
  <c r="M611" i="9"/>
  <c r="M507" i="9"/>
  <c r="AB85" i="9"/>
  <c r="M610" i="9"/>
  <c r="M624" i="9"/>
  <c r="AB113" i="9"/>
  <c r="AB65" i="9"/>
  <c r="M591" i="9"/>
  <c r="AB538" i="9"/>
  <c r="AB487" i="9"/>
  <c r="AB473" i="9"/>
  <c r="AB89" i="9"/>
  <c r="M434" i="9"/>
  <c r="AB218" i="9"/>
  <c r="AB203" i="9"/>
  <c r="AB225" i="9"/>
  <c r="AB49" i="9"/>
  <c r="M593" i="9"/>
  <c r="AB475" i="9"/>
  <c r="AB345" i="9"/>
  <c r="AB205" i="9"/>
  <c r="M59" i="9"/>
  <c r="AB188" i="9"/>
  <c r="M600" i="9"/>
  <c r="M590" i="9"/>
  <c r="M572" i="9"/>
  <c r="M556" i="9"/>
  <c r="AB449" i="9"/>
  <c r="M618" i="9"/>
  <c r="AB628" i="9"/>
  <c r="AB224" i="9"/>
  <c r="M606" i="9"/>
  <c r="M596" i="9"/>
  <c r="M592" i="9"/>
  <c r="M578" i="9"/>
  <c r="M576" i="9"/>
  <c r="M558" i="9"/>
  <c r="AB526" i="9"/>
  <c r="AB69" i="9"/>
  <c r="M621" i="9"/>
  <c r="M617" i="9"/>
  <c r="M613" i="9"/>
  <c r="M609" i="9"/>
  <c r="AB607" i="9"/>
  <c r="AB483" i="9"/>
  <c r="AB479" i="9"/>
  <c r="M61" i="9"/>
  <c r="AQ618" i="9"/>
  <c r="BB618" i="9"/>
  <c r="H620" i="13"/>
  <c r="AQ565" i="9"/>
  <c r="BB565" i="9"/>
  <c r="H567" i="13"/>
  <c r="AQ569" i="9"/>
  <c r="BB569" i="9"/>
  <c r="H571" i="13"/>
  <c r="AQ541" i="9"/>
  <c r="BB541" i="9"/>
  <c r="H543" i="13"/>
  <c r="Z588" i="9"/>
  <c r="AB588" i="9" s="1"/>
  <c r="AD588" i="9"/>
  <c r="BD588" i="9" s="1"/>
  <c r="AD539" i="9"/>
  <c r="BD539" i="9" s="1"/>
  <c r="Z539" i="9"/>
  <c r="AQ577" i="9"/>
  <c r="BB577" i="9"/>
  <c r="H579" i="13"/>
  <c r="BB468" i="9"/>
  <c r="AQ468" i="9"/>
  <c r="H470" i="13"/>
  <c r="AD489" i="9"/>
  <c r="BD489" i="9" s="1"/>
  <c r="Z489" i="9"/>
  <c r="AO424" i="9"/>
  <c r="AR424" i="9"/>
  <c r="F426" i="13"/>
  <c r="AQ316" i="9"/>
  <c r="BB316" i="9"/>
  <c r="H318" i="13"/>
  <c r="AQ372" i="9"/>
  <c r="BB372" i="9"/>
  <c r="H374" i="13"/>
  <c r="AQ315" i="9"/>
  <c r="BB315" i="9"/>
  <c r="H317" i="13"/>
  <c r="AO383" i="9"/>
  <c r="AR383" i="9"/>
  <c r="F385" i="13"/>
  <c r="AQ360" i="9"/>
  <c r="BB360" i="9"/>
  <c r="H362" i="13"/>
  <c r="AQ266" i="9"/>
  <c r="BB266" i="9"/>
  <c r="H268" i="13"/>
  <c r="BB237" i="9"/>
  <c r="AQ237" i="9"/>
  <c r="H239" i="13"/>
  <c r="AQ196" i="9"/>
  <c r="BB196" i="9"/>
  <c r="H198" i="13"/>
  <c r="AD189" i="9"/>
  <c r="BD189" i="9" s="1"/>
  <c r="Z189" i="9"/>
  <c r="AQ123" i="9"/>
  <c r="BB123" i="9"/>
  <c r="H125" i="13"/>
  <c r="AQ187" i="9"/>
  <c r="BB187" i="9"/>
  <c r="H189" i="13"/>
  <c r="AQ126" i="9"/>
  <c r="BB126" i="9"/>
  <c r="H128" i="13"/>
  <c r="AQ38" i="9"/>
  <c r="BB38" i="9"/>
  <c r="H40" i="13"/>
  <c r="BB235" i="9"/>
  <c r="AQ235" i="9"/>
  <c r="H237" i="13"/>
  <c r="AO93" i="9"/>
  <c r="AR93" i="9"/>
  <c r="F95" i="13"/>
  <c r="AQ57" i="9"/>
  <c r="BB57" i="9"/>
  <c r="H59" i="13"/>
  <c r="AR22" i="9"/>
  <c r="AO22" i="9"/>
  <c r="F24" i="13"/>
  <c r="N620" i="9"/>
  <c r="AM620" i="9" s="1"/>
  <c r="C622" i="13"/>
  <c r="N612" i="9"/>
  <c r="AM612" i="9" s="1"/>
  <c r="C614" i="13"/>
  <c r="N545" i="9"/>
  <c r="AM545" i="9" s="1"/>
  <c r="C547" i="13"/>
  <c r="AQ609" i="9"/>
  <c r="BB609" i="9"/>
  <c r="H611" i="13"/>
  <c r="AQ585" i="9"/>
  <c r="BB585" i="9"/>
  <c r="H587" i="13"/>
  <c r="AQ521" i="9"/>
  <c r="BB521" i="9"/>
  <c r="H523" i="13"/>
  <c r="BB481" i="9"/>
  <c r="AQ481" i="9"/>
  <c r="H483" i="13"/>
  <c r="AD516" i="9"/>
  <c r="BD516" i="9" s="1"/>
  <c r="Z516" i="9"/>
  <c r="AQ528" i="9"/>
  <c r="BB528" i="9"/>
  <c r="H530" i="13"/>
  <c r="AD525" i="9"/>
  <c r="BD525" i="9" s="1"/>
  <c r="Z525" i="9"/>
  <c r="B503" i="8"/>
  <c r="AC509" i="9" s="1"/>
  <c r="AD442" i="9"/>
  <c r="BD442" i="9" s="1"/>
  <c r="Z442" i="9"/>
  <c r="AD500" i="9"/>
  <c r="BD500" i="9" s="1"/>
  <c r="Z500" i="9"/>
  <c r="BC629" i="9"/>
  <c r="Z629" i="9"/>
  <c r="AQ626" i="9"/>
  <c r="BB626" i="9"/>
  <c r="H628" i="13"/>
  <c r="Z609" i="9"/>
  <c r="AD609" i="9"/>
  <c r="BD609" i="9" s="1"/>
  <c r="AQ580" i="9"/>
  <c r="BB580" i="9"/>
  <c r="H582" i="13"/>
  <c r="AQ537" i="9"/>
  <c r="BB537" i="9"/>
  <c r="H539" i="13"/>
  <c r="AQ573" i="9"/>
  <c r="BB573" i="9"/>
  <c r="H575" i="13"/>
  <c r="AQ534" i="9"/>
  <c r="BB534" i="9"/>
  <c r="H536" i="13"/>
  <c r="BB465" i="9"/>
  <c r="AQ465" i="9"/>
  <c r="H467" i="13"/>
  <c r="AD568" i="9"/>
  <c r="BD568" i="9" s="1"/>
  <c r="Z568" i="9"/>
  <c r="AD536" i="9"/>
  <c r="BD536" i="9" s="1"/>
  <c r="Z536" i="9"/>
  <c r="Z561" i="9"/>
  <c r="AD561" i="9"/>
  <c r="BD561" i="9" s="1"/>
  <c r="BB473" i="9"/>
  <c r="AQ473" i="9"/>
  <c r="H475" i="13"/>
  <c r="AD528" i="9"/>
  <c r="BD528" i="9" s="1"/>
  <c r="Z528" i="9"/>
  <c r="B519" i="8"/>
  <c r="AC525" i="9" s="1"/>
  <c r="AD469" i="9"/>
  <c r="BD469" i="9" s="1"/>
  <c r="Z469" i="9"/>
  <c r="BB492" i="9"/>
  <c r="AQ492" i="9"/>
  <c r="H494" i="13"/>
  <c r="Z545" i="9"/>
  <c r="AD545" i="9"/>
  <c r="BD545" i="9" s="1"/>
  <c r="AD493" i="9"/>
  <c r="BD493" i="9" s="1"/>
  <c r="Z493" i="9"/>
  <c r="Z437" i="9"/>
  <c r="AD437" i="9"/>
  <c r="BD437" i="9" s="1"/>
  <c r="AO391" i="9"/>
  <c r="AR391" i="9"/>
  <c r="F393" i="13"/>
  <c r="AO419" i="9"/>
  <c r="AR419" i="9"/>
  <c r="F421" i="13"/>
  <c r="AO387" i="9"/>
  <c r="AR387" i="9"/>
  <c r="F389" i="13"/>
  <c r="BB352" i="9"/>
  <c r="AQ352" i="9"/>
  <c r="H354" i="13"/>
  <c r="AQ320" i="9"/>
  <c r="BB320" i="9"/>
  <c r="H322" i="13"/>
  <c r="B440" i="8"/>
  <c r="AC446" i="9" s="1"/>
  <c r="BB452" i="9"/>
  <c r="AQ452" i="9"/>
  <c r="H454" i="13"/>
  <c r="AQ367" i="9"/>
  <c r="BB367" i="9"/>
  <c r="H369" i="13"/>
  <c r="AQ312" i="9"/>
  <c r="BB312" i="9"/>
  <c r="H314" i="13"/>
  <c r="AQ279" i="9"/>
  <c r="BB279" i="9"/>
  <c r="H281" i="13"/>
  <c r="AQ265" i="9"/>
  <c r="BB265" i="9"/>
  <c r="H267" i="13"/>
  <c r="AQ199" i="9"/>
  <c r="BB199" i="9"/>
  <c r="H201" i="13"/>
  <c r="AQ606" i="9"/>
  <c r="BB606" i="9"/>
  <c r="H608" i="13"/>
  <c r="BB623" i="9"/>
  <c r="AQ623" i="9"/>
  <c r="H625" i="13"/>
  <c r="AQ610" i="9"/>
  <c r="BB610" i="9"/>
  <c r="H612" i="13"/>
  <c r="B619" i="8"/>
  <c r="AC625" i="9" s="1"/>
  <c r="Z612" i="9"/>
  <c r="AD612" i="9"/>
  <c r="BD612" i="9" s="1"/>
  <c r="AQ581" i="9"/>
  <c r="BB581" i="9"/>
  <c r="H583" i="13"/>
  <c r="Z602" i="9"/>
  <c r="AD602" i="9"/>
  <c r="BD602" i="9" s="1"/>
  <c r="AQ595" i="9"/>
  <c r="BB595" i="9"/>
  <c r="H597" i="13"/>
  <c r="Z573" i="9"/>
  <c r="AD573" i="9"/>
  <c r="BD573" i="9" s="1"/>
  <c r="AQ553" i="9"/>
  <c r="BB553" i="9"/>
  <c r="H555" i="13"/>
  <c r="B615" i="8"/>
  <c r="AC621" i="9" s="1"/>
  <c r="AQ593" i="9"/>
  <c r="BB593" i="9"/>
  <c r="H595" i="13"/>
  <c r="B551" i="8"/>
  <c r="AC557" i="9" s="1"/>
  <c r="AQ582" i="9"/>
  <c r="BB582" i="9"/>
  <c r="H584" i="13"/>
  <c r="AQ531" i="9"/>
  <c r="BB531" i="9"/>
  <c r="H533" i="13"/>
  <c r="AQ508" i="9"/>
  <c r="BB508" i="9"/>
  <c r="H510" i="13"/>
  <c r="B582" i="8"/>
  <c r="AC588" i="9" s="1"/>
  <c r="B565" i="8"/>
  <c r="AC571" i="9" s="1"/>
  <c r="B549" i="8"/>
  <c r="AC555" i="9" s="1"/>
  <c r="B533" i="8"/>
  <c r="AC539" i="9" s="1"/>
  <c r="B526" i="8"/>
  <c r="AC532" i="9" s="1"/>
  <c r="B555" i="8"/>
  <c r="AC561" i="9" s="1"/>
  <c r="AD485" i="9"/>
  <c r="BD485" i="9" s="1"/>
  <c r="Z485" i="9"/>
  <c r="B454" i="8"/>
  <c r="AC460" i="9" s="1"/>
  <c r="Z577" i="9"/>
  <c r="AD577" i="9"/>
  <c r="BD577" i="9" s="1"/>
  <c r="B521" i="8"/>
  <c r="AC527" i="9" s="1"/>
  <c r="AQ511" i="9"/>
  <c r="BB511" i="9"/>
  <c r="H513" i="13"/>
  <c r="BB482" i="9"/>
  <c r="AQ482" i="9"/>
  <c r="H484" i="13"/>
  <c r="B463" i="8"/>
  <c r="AC469" i="9" s="1"/>
  <c r="BB451" i="9"/>
  <c r="AQ451" i="9"/>
  <c r="H453" i="13"/>
  <c r="AQ433" i="9"/>
  <c r="BB433" i="9"/>
  <c r="H435" i="13"/>
  <c r="AD492" i="9"/>
  <c r="BD492" i="9" s="1"/>
  <c r="Z492" i="9"/>
  <c r="B447" i="8"/>
  <c r="AC453" i="9" s="1"/>
  <c r="B539" i="8"/>
  <c r="AC545" i="9" s="1"/>
  <c r="B495" i="8"/>
  <c r="AC501" i="9" s="1"/>
  <c r="B487" i="8"/>
  <c r="AC493" i="9" s="1"/>
  <c r="B434" i="8"/>
  <c r="AC440" i="9" s="1"/>
  <c r="B418" i="8"/>
  <c r="AC424" i="9" s="1"/>
  <c r="AO421" i="9"/>
  <c r="AR421" i="9"/>
  <c r="F423" i="13"/>
  <c r="AO407" i="9"/>
  <c r="AR407" i="9"/>
  <c r="F409" i="13"/>
  <c r="AQ376" i="9"/>
  <c r="BB376" i="9"/>
  <c r="H378" i="13"/>
  <c r="AQ332" i="9"/>
  <c r="BB332" i="9"/>
  <c r="H334" i="13"/>
  <c r="AQ413" i="9"/>
  <c r="BB413" i="9"/>
  <c r="H415" i="13"/>
  <c r="AQ397" i="9"/>
  <c r="BB397" i="9"/>
  <c r="H399" i="13"/>
  <c r="AQ381" i="9"/>
  <c r="BB381" i="9"/>
  <c r="H383" i="13"/>
  <c r="AQ364" i="9"/>
  <c r="BB364" i="9"/>
  <c r="H366" i="13"/>
  <c r="BB350" i="9"/>
  <c r="AQ350" i="9"/>
  <c r="H352" i="13"/>
  <c r="AQ334" i="9"/>
  <c r="BB334" i="9"/>
  <c r="H336" i="13"/>
  <c r="AQ318" i="9"/>
  <c r="BB318" i="9"/>
  <c r="H320" i="13"/>
  <c r="B458" i="8"/>
  <c r="AC464" i="9" s="1"/>
  <c r="AO430" i="9"/>
  <c r="AR430" i="9"/>
  <c r="AX430" i="9"/>
  <c r="F432" i="13"/>
  <c r="AQ409" i="9"/>
  <c r="BB409" i="9"/>
  <c r="H411" i="13"/>
  <c r="B377" i="8"/>
  <c r="AC383" i="9" s="1"/>
  <c r="B334" i="8"/>
  <c r="AC340" i="9" s="1"/>
  <c r="AD452" i="9"/>
  <c r="BD452" i="9" s="1"/>
  <c r="Z452" i="9"/>
  <c r="AO395" i="9"/>
  <c r="AR395" i="9"/>
  <c r="F397" i="13"/>
  <c r="AO367" i="9"/>
  <c r="AR367" i="9"/>
  <c r="F369" i="13"/>
  <c r="AQ339" i="9"/>
  <c r="BB339" i="9"/>
  <c r="H341" i="13"/>
  <c r="AQ310" i="9"/>
  <c r="BB310" i="9"/>
  <c r="H312" i="13"/>
  <c r="AQ291" i="9"/>
  <c r="BB291" i="9"/>
  <c r="H293" i="13"/>
  <c r="AQ275" i="9"/>
  <c r="BB275" i="9"/>
  <c r="H277" i="13"/>
  <c r="AR253" i="9"/>
  <c r="AO253" i="9"/>
  <c r="F255" i="13"/>
  <c r="AO265" i="9"/>
  <c r="AR265" i="9"/>
  <c r="F267" i="13"/>
  <c r="AO269" i="9"/>
  <c r="AR269" i="9"/>
  <c r="F271" i="13"/>
  <c r="Z244" i="9"/>
  <c r="BC244" i="9"/>
  <c r="BB229" i="9"/>
  <c r="AQ229" i="9"/>
  <c r="H231" i="13"/>
  <c r="B214" i="8"/>
  <c r="AC220" i="9" s="1"/>
  <c r="AD212" i="9"/>
  <c r="BD212" i="9" s="1"/>
  <c r="Z212" i="9"/>
  <c r="AQ197" i="9"/>
  <c r="BB197" i="9"/>
  <c r="H199" i="13"/>
  <c r="BB252" i="9"/>
  <c r="AQ252" i="9"/>
  <c r="H254" i="13"/>
  <c r="BB223" i="9"/>
  <c r="AQ223" i="9"/>
  <c r="H225" i="13"/>
  <c r="AQ191" i="9"/>
  <c r="BB191" i="9"/>
  <c r="H193" i="13"/>
  <c r="AQ179" i="9"/>
  <c r="BB179" i="9"/>
  <c r="H181" i="13"/>
  <c r="AQ163" i="9"/>
  <c r="BB163" i="9"/>
  <c r="H165" i="13"/>
  <c r="AQ143" i="9"/>
  <c r="BB143" i="9"/>
  <c r="H145" i="13"/>
  <c r="AQ127" i="9"/>
  <c r="BB127" i="9"/>
  <c r="H129" i="13"/>
  <c r="BB241" i="9"/>
  <c r="AQ241" i="9"/>
  <c r="H243" i="13"/>
  <c r="B226" i="8"/>
  <c r="AC232" i="9" s="1"/>
  <c r="B210" i="8"/>
  <c r="AC216" i="9" s="1"/>
  <c r="B194" i="8"/>
  <c r="AC200" i="9" s="1"/>
  <c r="B183" i="8"/>
  <c r="AC189" i="9" s="1"/>
  <c r="AQ178" i="9"/>
  <c r="BB178" i="9"/>
  <c r="H180" i="13"/>
  <c r="AQ162" i="9"/>
  <c r="BB162" i="9"/>
  <c r="H164" i="13"/>
  <c r="AQ146" i="9"/>
  <c r="BB146" i="9"/>
  <c r="H148" i="13"/>
  <c r="AQ130" i="9"/>
  <c r="BB130" i="9"/>
  <c r="H132" i="13"/>
  <c r="AQ110" i="9"/>
  <c r="BB110" i="9"/>
  <c r="H112" i="13"/>
  <c r="AQ94" i="9"/>
  <c r="BB94" i="9"/>
  <c r="H96" i="13"/>
  <c r="AQ58" i="9"/>
  <c r="BB58" i="9"/>
  <c r="H60" i="13"/>
  <c r="AQ42" i="9"/>
  <c r="BB42" i="9"/>
  <c r="H44" i="13"/>
  <c r="B251" i="8"/>
  <c r="AC257" i="9" s="1"/>
  <c r="B107" i="8"/>
  <c r="AC113" i="9" s="1"/>
  <c r="B75" i="8"/>
  <c r="AC81" i="9" s="1"/>
  <c r="AQ111" i="9"/>
  <c r="BB111" i="9"/>
  <c r="H113" i="13"/>
  <c r="B87" i="8"/>
  <c r="AC93" i="9" s="1"/>
  <c r="AO77" i="9"/>
  <c r="AR77" i="9"/>
  <c r="F79" i="13"/>
  <c r="AQ47" i="9"/>
  <c r="BB47" i="9"/>
  <c r="H49" i="13"/>
  <c r="B23" i="8"/>
  <c r="AC29" i="9" s="1"/>
  <c r="AO105" i="9"/>
  <c r="AR105" i="9"/>
  <c r="F107" i="13"/>
  <c r="AO73" i="9"/>
  <c r="AR73" i="9"/>
  <c r="F75" i="13"/>
  <c r="AR41" i="9"/>
  <c r="AO41" i="9"/>
  <c r="F43" i="13"/>
  <c r="AQ87" i="9"/>
  <c r="BB87" i="9"/>
  <c r="H89" i="13"/>
  <c r="B63" i="8"/>
  <c r="AC69" i="9" s="1"/>
  <c r="Z53" i="9"/>
  <c r="BC53" i="9"/>
  <c r="AQ23" i="9"/>
  <c r="BB23" i="9"/>
  <c r="H25" i="13"/>
  <c r="B16" i="8"/>
  <c r="AC22" i="9" s="1"/>
  <c r="AR14" i="9"/>
  <c r="AO14" i="9"/>
  <c r="F16" i="13"/>
  <c r="Q630" i="9"/>
  <c r="AL630" i="9"/>
  <c r="AT630" i="9"/>
  <c r="D632" i="13"/>
  <c r="M623" i="9"/>
  <c r="AL620" i="9"/>
  <c r="Q620" i="9"/>
  <c r="D622" i="13"/>
  <c r="AL618" i="9"/>
  <c r="Q618" i="9"/>
  <c r="D620" i="13"/>
  <c r="Q616" i="9"/>
  <c r="AL616" i="9"/>
  <c r="AR616" i="9"/>
  <c r="D618" i="13"/>
  <c r="Q614" i="9"/>
  <c r="AL614" i="9"/>
  <c r="AR614" i="9"/>
  <c r="D616" i="13"/>
  <c r="Q612" i="9"/>
  <c r="AL612" i="9"/>
  <c r="D614" i="13"/>
  <c r="AT610" i="9"/>
  <c r="AL610" i="9"/>
  <c r="Q610" i="9"/>
  <c r="AR610" i="9"/>
  <c r="D612" i="13"/>
  <c r="AL608" i="9"/>
  <c r="Q608" i="9"/>
  <c r="D610" i="13"/>
  <c r="B12" i="8"/>
  <c r="AC18" i="9" s="1"/>
  <c r="AQ12" i="9"/>
  <c r="BB12" i="9"/>
  <c r="H14" i="13"/>
  <c r="AO624" i="9"/>
  <c r="AR624" i="9"/>
  <c r="AX624" i="9"/>
  <c r="F626" i="13"/>
  <c r="N607" i="9"/>
  <c r="AP607" i="9" s="1"/>
  <c r="C609" i="13"/>
  <c r="Q605" i="9"/>
  <c r="AT605" i="9"/>
  <c r="AL605" i="9"/>
  <c r="D607" i="13"/>
  <c r="Q603" i="9"/>
  <c r="AT603" i="9"/>
  <c r="AL603" i="9"/>
  <c r="D605" i="13"/>
  <c r="Q601" i="9"/>
  <c r="AL601" i="9"/>
  <c r="AT601" i="9"/>
  <c r="D603" i="13"/>
  <c r="Q599" i="9"/>
  <c r="AL599" i="9"/>
  <c r="AT599" i="9"/>
  <c r="D601" i="13"/>
  <c r="Q597" i="9"/>
  <c r="AL597" i="9"/>
  <c r="AT597" i="9"/>
  <c r="D599" i="13"/>
  <c r="AL595" i="9"/>
  <c r="Q595" i="9"/>
  <c r="AT595" i="9"/>
  <c r="D597" i="13"/>
  <c r="AL593" i="9"/>
  <c r="Q593" i="9"/>
  <c r="AT593" i="9"/>
  <c r="D595" i="13"/>
  <c r="AL591" i="9"/>
  <c r="AT591" i="9"/>
  <c r="Q591" i="9"/>
  <c r="D593" i="13"/>
  <c r="AL589" i="9"/>
  <c r="AT589" i="9"/>
  <c r="Q589" i="9"/>
  <c r="D591" i="13"/>
  <c r="AL587" i="9"/>
  <c r="AT587" i="9"/>
  <c r="Q587" i="9"/>
  <c r="D589" i="13"/>
  <c r="AL585" i="9"/>
  <c r="Q585" i="9"/>
  <c r="AT585" i="9"/>
  <c r="D587" i="13"/>
  <c r="AL583" i="9"/>
  <c r="AT583" i="9"/>
  <c r="Q583" i="9"/>
  <c r="D585" i="13"/>
  <c r="AL581" i="9"/>
  <c r="Q581" i="9"/>
  <c r="AT581" i="9"/>
  <c r="D583" i="13"/>
  <c r="AL579" i="9"/>
  <c r="AT579" i="9"/>
  <c r="Q579" i="9"/>
  <c r="D581" i="13"/>
  <c r="AL577" i="9"/>
  <c r="Q577" i="9"/>
  <c r="AT577" i="9"/>
  <c r="D579" i="13"/>
  <c r="AL575" i="9"/>
  <c r="AT575" i="9"/>
  <c r="Q575" i="9"/>
  <c r="D577" i="13"/>
  <c r="AL573" i="9"/>
  <c r="AT573" i="9"/>
  <c r="Q573" i="9"/>
  <c r="D575" i="13"/>
  <c r="AL571" i="9"/>
  <c r="AT571" i="9"/>
  <c r="Q571" i="9"/>
  <c r="D573" i="13"/>
  <c r="AL569" i="9"/>
  <c r="AT569" i="9"/>
  <c r="Q569" i="9"/>
  <c r="D571" i="13"/>
  <c r="AL567" i="9"/>
  <c r="AT567" i="9"/>
  <c r="Q567" i="9"/>
  <c r="D569" i="13"/>
  <c r="AL565" i="9"/>
  <c r="AT565" i="9"/>
  <c r="Q565" i="9"/>
  <c r="D567" i="13"/>
  <c r="AL563" i="9"/>
  <c r="AT563" i="9"/>
  <c r="Q563" i="9"/>
  <c r="D565" i="13"/>
  <c r="AL561" i="9"/>
  <c r="AT561" i="9"/>
  <c r="Q561" i="9"/>
  <c r="D563" i="13"/>
  <c r="AL559" i="9"/>
  <c r="AT559" i="9"/>
  <c r="Q559" i="9"/>
  <c r="D561" i="13"/>
  <c r="AL557" i="9"/>
  <c r="AT557" i="9"/>
  <c r="Q557" i="9"/>
  <c r="D559" i="13"/>
  <c r="AL555" i="9"/>
  <c r="AT555" i="9"/>
  <c r="Q555" i="9"/>
  <c r="D557" i="13"/>
  <c r="AL553" i="9"/>
  <c r="AT553" i="9"/>
  <c r="Q553" i="9"/>
  <c r="D555" i="13"/>
  <c r="AL551" i="9"/>
  <c r="AT551" i="9"/>
  <c r="Q551" i="9"/>
  <c r="D553" i="13"/>
  <c r="AL549" i="9"/>
  <c r="AT549" i="9"/>
  <c r="Q549" i="9"/>
  <c r="D551" i="13"/>
  <c r="AL547" i="9"/>
  <c r="AT547" i="9"/>
  <c r="Q547" i="9"/>
  <c r="D549" i="13"/>
  <c r="AL545" i="9"/>
  <c r="AT545" i="9"/>
  <c r="Q545" i="9"/>
  <c r="D547" i="13"/>
  <c r="AL543" i="9"/>
  <c r="AT543" i="9"/>
  <c r="Q543" i="9"/>
  <c r="D545" i="13"/>
  <c r="AL541" i="9"/>
  <c r="AT541" i="9"/>
  <c r="Q541" i="9"/>
  <c r="D543" i="13"/>
  <c r="AQ26" i="9"/>
  <c r="BB26" i="9"/>
  <c r="H28" i="13"/>
  <c r="AL629" i="9"/>
  <c r="Q629" i="9"/>
  <c r="D631" i="13"/>
  <c r="Q622" i="9"/>
  <c r="AL622" i="9"/>
  <c r="D624" i="13"/>
  <c r="AV624" i="9"/>
  <c r="AR622" i="9"/>
  <c r="AO622" i="9"/>
  <c r="AZ611" i="9"/>
  <c r="BC602" i="9"/>
  <c r="N627" i="9"/>
  <c r="M604" i="9"/>
  <c r="M616" i="9"/>
  <c r="AO613" i="9"/>
  <c r="AO600" i="9"/>
  <c r="M594" i="9"/>
  <c r="AR593" i="9"/>
  <c r="AR589" i="9"/>
  <c r="M570" i="9"/>
  <c r="M566" i="9"/>
  <c r="AO604" i="9"/>
  <c r="AR604" i="9"/>
  <c r="AX604" i="9"/>
  <c r="F606" i="13"/>
  <c r="M598" i="9"/>
  <c r="M574" i="9"/>
  <c r="M536" i="9"/>
  <c r="M532" i="9"/>
  <c r="M528" i="9"/>
  <c r="M524" i="9"/>
  <c r="M520" i="9"/>
  <c r="M516" i="9"/>
  <c r="M512" i="9"/>
  <c r="M510" i="9"/>
  <c r="AO618" i="9"/>
  <c r="AZ618" i="9"/>
  <c r="AR605" i="9"/>
  <c r="M603" i="9"/>
  <c r="AZ600" i="9"/>
  <c r="AR587" i="9"/>
  <c r="AZ586" i="9"/>
  <c r="AV576" i="9"/>
  <c r="BC561" i="9"/>
  <c r="M542" i="9"/>
  <c r="M540" i="9"/>
  <c r="AL539" i="9"/>
  <c r="Q539" i="9"/>
  <c r="AT539" i="9"/>
  <c r="D541" i="13"/>
  <c r="Q538" i="9"/>
  <c r="AT538" i="9"/>
  <c r="AL538" i="9"/>
  <c r="D540" i="13"/>
  <c r="N537" i="9"/>
  <c r="AP537" i="9" s="1"/>
  <c r="C539" i="13"/>
  <c r="Q534" i="9"/>
  <c r="AT534" i="9"/>
  <c r="AL534" i="9"/>
  <c r="D536" i="13"/>
  <c r="N533" i="9"/>
  <c r="AP533" i="9" s="1"/>
  <c r="C535" i="13"/>
  <c r="Q530" i="9"/>
  <c r="AT530" i="9"/>
  <c r="AL530" i="9"/>
  <c r="D532" i="13"/>
  <c r="N529" i="9"/>
  <c r="AP529" i="9" s="1"/>
  <c r="C531" i="13"/>
  <c r="Q526" i="9"/>
  <c r="AT526" i="9"/>
  <c r="AL526" i="9"/>
  <c r="D528" i="13"/>
  <c r="N525" i="9"/>
  <c r="AM525" i="9" s="1"/>
  <c r="C527" i="13"/>
  <c r="Q522" i="9"/>
  <c r="AT522" i="9"/>
  <c r="AL522" i="9"/>
  <c r="D524" i="13"/>
  <c r="N521" i="9"/>
  <c r="AP521" i="9" s="1"/>
  <c r="C523" i="13"/>
  <c r="Q518" i="9"/>
  <c r="AT518" i="9"/>
  <c r="AL518" i="9"/>
  <c r="D520" i="13"/>
  <c r="N517" i="9"/>
  <c r="AM517" i="9" s="1"/>
  <c r="C519" i="13"/>
  <c r="Q514" i="9"/>
  <c r="AT514" i="9"/>
  <c r="AL514" i="9"/>
  <c r="D516" i="13"/>
  <c r="N513" i="9"/>
  <c r="AP513" i="9" s="1"/>
  <c r="C515" i="13"/>
  <c r="AV604" i="9"/>
  <c r="AR599" i="9"/>
  <c r="AZ569" i="9"/>
  <c r="M563" i="9"/>
  <c r="AO537" i="9"/>
  <c r="AR537" i="9"/>
  <c r="AX537" i="9"/>
  <c r="F539" i="13"/>
  <c r="AO531" i="9"/>
  <c r="AR531" i="9"/>
  <c r="AX531" i="9"/>
  <c r="AZ531" i="9" s="1"/>
  <c r="F533" i="13"/>
  <c r="AO524" i="9"/>
  <c r="AR524" i="9"/>
  <c r="AX524" i="9"/>
  <c r="F526" i="13"/>
  <c r="AX564" i="9"/>
  <c r="AO560" i="9"/>
  <c r="AO503" i="9"/>
  <c r="AR503" i="9"/>
  <c r="F505" i="13"/>
  <c r="AO497" i="9"/>
  <c r="AR497" i="9"/>
  <c r="F499" i="13"/>
  <c r="AO491" i="9"/>
  <c r="AR491" i="9"/>
  <c r="F493" i="13"/>
  <c r="AO486" i="9"/>
  <c r="AR486" i="9"/>
  <c r="F488" i="13"/>
  <c r="AO481" i="9"/>
  <c r="AR481" i="9"/>
  <c r="F483" i="13"/>
  <c r="AO477" i="9"/>
  <c r="AR477" i="9"/>
  <c r="F479" i="13"/>
  <c r="AX472" i="9"/>
  <c r="AO472" i="9"/>
  <c r="AR472" i="9"/>
  <c r="F474" i="13"/>
  <c r="AX467" i="9"/>
  <c r="AO467" i="9"/>
  <c r="AR467" i="9"/>
  <c r="F469" i="13"/>
  <c r="AX462" i="9"/>
  <c r="AO462" i="9"/>
  <c r="AR462" i="9"/>
  <c r="F464" i="13"/>
  <c r="AX457" i="9"/>
  <c r="AO457" i="9"/>
  <c r="AR457" i="9"/>
  <c r="F459" i="13"/>
  <c r="AO451" i="9"/>
  <c r="AR451" i="9"/>
  <c r="F453" i="13"/>
  <c r="AO447" i="9"/>
  <c r="AR447" i="9"/>
  <c r="F449" i="13"/>
  <c r="AR567" i="9"/>
  <c r="AR543" i="9"/>
  <c r="AO511" i="9"/>
  <c r="AR511" i="9"/>
  <c r="AX511" i="9"/>
  <c r="AZ511" i="9" s="1"/>
  <c r="F513" i="13"/>
  <c r="AR603" i="9"/>
  <c r="AO558" i="9"/>
  <c r="AR549" i="9"/>
  <c r="N509" i="9"/>
  <c r="AM509" i="9" s="1"/>
  <c r="C511" i="13"/>
  <c r="M502" i="9"/>
  <c r="M498" i="9"/>
  <c r="M494" i="9"/>
  <c r="M490" i="9"/>
  <c r="M486" i="9"/>
  <c r="M482" i="9"/>
  <c r="M478" i="9"/>
  <c r="M469" i="9"/>
  <c r="BC536" i="9"/>
  <c r="AB529" i="9"/>
  <c r="BD515" i="9"/>
  <c r="BD512" i="9"/>
  <c r="N508" i="9"/>
  <c r="AM508" i="9" s="1"/>
  <c r="C510" i="13"/>
  <c r="AV506" i="9"/>
  <c r="N503" i="9"/>
  <c r="AP503" i="9" s="1"/>
  <c r="C505" i="13"/>
  <c r="AT500" i="9"/>
  <c r="AL500" i="9"/>
  <c r="Q500" i="9"/>
  <c r="D502" i="13"/>
  <c r="N499" i="9"/>
  <c r="AP499" i="9" s="1"/>
  <c r="C501" i="13"/>
  <c r="AT496" i="9"/>
  <c r="AL496" i="9"/>
  <c r="Q496" i="9"/>
  <c r="D498" i="13"/>
  <c r="N495" i="9"/>
  <c r="AP495" i="9" s="1"/>
  <c r="C497" i="13"/>
  <c r="AT492" i="9"/>
  <c r="AL492" i="9"/>
  <c r="Q492" i="9"/>
  <c r="D494" i="13"/>
  <c r="N491" i="9"/>
  <c r="AP491" i="9" s="1"/>
  <c r="C493" i="13"/>
  <c r="AT488" i="9"/>
  <c r="AL488" i="9"/>
  <c r="Q488" i="9"/>
  <c r="D490" i="13"/>
  <c r="N487" i="9"/>
  <c r="AP487" i="9" s="1"/>
  <c r="C489" i="13"/>
  <c r="AT484" i="9"/>
  <c r="AL484" i="9"/>
  <c r="Q484" i="9"/>
  <c r="D486" i="13"/>
  <c r="N483" i="9"/>
  <c r="AP483" i="9" s="1"/>
  <c r="C485" i="13"/>
  <c r="AT480" i="9"/>
  <c r="AL480" i="9"/>
  <c r="Q480" i="9"/>
  <c r="D482" i="13"/>
  <c r="N479" i="9"/>
  <c r="AP479" i="9" s="1"/>
  <c r="C481" i="13"/>
  <c r="AT476" i="9"/>
  <c r="AL476" i="9"/>
  <c r="Q476" i="9"/>
  <c r="D478" i="13"/>
  <c r="N475" i="9"/>
  <c r="AM475" i="9" s="1"/>
  <c r="C477" i="13"/>
  <c r="AT472" i="9"/>
  <c r="AL472" i="9"/>
  <c r="Q472" i="9"/>
  <c r="D474" i="13"/>
  <c r="N471" i="9"/>
  <c r="AM471" i="9" s="1"/>
  <c r="C473" i="13"/>
  <c r="AT468" i="9"/>
  <c r="AL468" i="9"/>
  <c r="Q468" i="9"/>
  <c r="D470" i="13"/>
  <c r="N467" i="9"/>
  <c r="AP467" i="9" s="1"/>
  <c r="C469" i="13"/>
  <c r="AT464" i="9"/>
  <c r="AL464" i="9"/>
  <c r="Q464" i="9"/>
  <c r="D466" i="13"/>
  <c r="N463" i="9"/>
  <c r="AM463" i="9" s="1"/>
  <c r="C465" i="13"/>
  <c r="AT460" i="9"/>
  <c r="AL460" i="9"/>
  <c r="Q460" i="9"/>
  <c r="D462" i="13"/>
  <c r="N459" i="9"/>
  <c r="AP459" i="9" s="1"/>
  <c r="C461" i="13"/>
  <c r="AT456" i="9"/>
  <c r="AL456" i="9"/>
  <c r="Q456" i="9"/>
  <c r="D458" i="13"/>
  <c r="N455" i="9"/>
  <c r="AP455" i="9" s="1"/>
  <c r="C457" i="13"/>
  <c r="AT452" i="9"/>
  <c r="AL452" i="9"/>
  <c r="Q452" i="9"/>
  <c r="D454" i="13"/>
  <c r="N451" i="9"/>
  <c r="AP451" i="9" s="1"/>
  <c r="C453" i="13"/>
  <c r="AT448" i="9"/>
  <c r="AL448" i="9"/>
  <c r="Q448" i="9"/>
  <c r="D450" i="13"/>
  <c r="N447" i="9"/>
  <c r="AP447" i="9" s="1"/>
  <c r="C449" i="13"/>
  <c r="AT444" i="9"/>
  <c r="AL444" i="9"/>
  <c r="Q444" i="9"/>
  <c r="D446" i="13"/>
  <c r="N443" i="9"/>
  <c r="AP443" i="9" s="1"/>
  <c r="C445" i="13"/>
  <c r="AT441" i="9"/>
  <c r="AL441" i="9"/>
  <c r="Q441" i="9"/>
  <c r="D443" i="13"/>
  <c r="Q439" i="9"/>
  <c r="AT439" i="9"/>
  <c r="AL439" i="9"/>
  <c r="D441" i="13"/>
  <c r="Q437" i="9"/>
  <c r="AT437" i="9"/>
  <c r="AL437" i="9"/>
  <c r="D439" i="13"/>
  <c r="Q435" i="9"/>
  <c r="AT435" i="9"/>
  <c r="AL435" i="9"/>
  <c r="D437" i="13"/>
  <c r="AL433" i="9"/>
  <c r="AT433" i="9"/>
  <c r="Q433" i="9"/>
  <c r="D435" i="13"/>
  <c r="BC500" i="9"/>
  <c r="AB497" i="9"/>
  <c r="AX494" i="9"/>
  <c r="AB459" i="9"/>
  <c r="AB506" i="9"/>
  <c r="AV503" i="9"/>
  <c r="AB498" i="9"/>
  <c r="AB494" i="9"/>
  <c r="AV491" i="9"/>
  <c r="AV481" i="9"/>
  <c r="AX470" i="9"/>
  <c r="AV462" i="9"/>
  <c r="AX451" i="9"/>
  <c r="AB448" i="9"/>
  <c r="M436" i="9"/>
  <c r="BC492" i="9"/>
  <c r="AV487" i="9"/>
  <c r="AX475" i="9"/>
  <c r="AB470" i="9"/>
  <c r="AX443" i="9"/>
  <c r="AB430" i="9"/>
  <c r="Q429" i="9"/>
  <c r="AL429" i="9"/>
  <c r="D431" i="13"/>
  <c r="N428" i="9"/>
  <c r="AP428" i="9" s="1"/>
  <c r="C430" i="13"/>
  <c r="AB426" i="9"/>
  <c r="Q425" i="9"/>
  <c r="AL425" i="9"/>
  <c r="D427" i="13"/>
  <c r="N424" i="9"/>
  <c r="AP424" i="9" s="1"/>
  <c r="C426" i="13"/>
  <c r="Q421" i="9"/>
  <c r="AL421" i="9"/>
  <c r="D423" i="13"/>
  <c r="N420" i="9"/>
  <c r="AP420" i="9" s="1"/>
  <c r="C422" i="13"/>
  <c r="Q417" i="9"/>
  <c r="AL417" i="9"/>
  <c r="D419" i="13"/>
  <c r="N416" i="9"/>
  <c r="AP416" i="9" s="1"/>
  <c r="C418" i="13"/>
  <c r="Q413" i="9"/>
  <c r="AL413" i="9"/>
  <c r="D415" i="13"/>
  <c r="N412" i="9"/>
  <c r="AP412" i="9" s="1"/>
  <c r="C414" i="13"/>
  <c r="Q409" i="9"/>
  <c r="AL409" i="9"/>
  <c r="D411" i="13"/>
  <c r="N408" i="9"/>
  <c r="AP408" i="9" s="1"/>
  <c r="C410" i="13"/>
  <c r="Q405" i="9"/>
  <c r="AL405" i="9"/>
  <c r="D407" i="13"/>
  <c r="N404" i="9"/>
  <c r="AP404" i="9" s="1"/>
  <c r="C406" i="13"/>
  <c r="Q401" i="9"/>
  <c r="AL401" i="9"/>
  <c r="D403" i="13"/>
  <c r="N400" i="9"/>
  <c r="AP400" i="9" s="1"/>
  <c r="C402" i="13"/>
  <c r="Q397" i="9"/>
  <c r="AL397" i="9"/>
  <c r="D399" i="13"/>
  <c r="N396" i="9"/>
  <c r="AP396" i="9" s="1"/>
  <c r="C398" i="13"/>
  <c r="Q393" i="9"/>
  <c r="AL393" i="9"/>
  <c r="D395" i="13"/>
  <c r="N392" i="9"/>
  <c r="AP392" i="9" s="1"/>
  <c r="C394" i="13"/>
  <c r="Q389" i="9"/>
  <c r="AL389" i="9"/>
  <c r="D391" i="13"/>
  <c r="N388" i="9"/>
  <c r="AP388" i="9" s="1"/>
  <c r="C390" i="13"/>
  <c r="Q385" i="9"/>
  <c r="AL385" i="9"/>
  <c r="D387" i="13"/>
  <c r="N384" i="9"/>
  <c r="AP384" i="9" s="1"/>
  <c r="C386" i="13"/>
  <c r="Q381" i="9"/>
  <c r="AL381" i="9"/>
  <c r="D383" i="13"/>
  <c r="N380" i="9"/>
  <c r="AP380" i="9" s="1"/>
  <c r="C382" i="13"/>
  <c r="Q377" i="9"/>
  <c r="AL377" i="9"/>
  <c r="D379" i="13"/>
  <c r="N376" i="9"/>
  <c r="AP376" i="9" s="1"/>
  <c r="C378" i="13"/>
  <c r="Q373" i="9"/>
  <c r="AL373" i="9"/>
  <c r="D375" i="13"/>
  <c r="N372" i="9"/>
  <c r="AP372" i="9" s="1"/>
  <c r="C374" i="13"/>
  <c r="Q369" i="9"/>
  <c r="AL369" i="9"/>
  <c r="D371" i="13"/>
  <c r="N368" i="9"/>
  <c r="AP368" i="9" s="1"/>
  <c r="C370" i="13"/>
  <c r="Q365" i="9"/>
  <c r="AL365" i="9"/>
  <c r="D367" i="13"/>
  <c r="N364" i="9"/>
  <c r="AP364" i="9" s="1"/>
  <c r="C366" i="13"/>
  <c r="AL361" i="9"/>
  <c r="Q361" i="9"/>
  <c r="D363" i="13"/>
  <c r="N360" i="9"/>
  <c r="AP360" i="9" s="1"/>
  <c r="C362" i="13"/>
  <c r="AR514" i="9"/>
  <c r="AB504" i="9"/>
  <c r="AV497" i="9"/>
  <c r="BC485" i="9"/>
  <c r="AB482" i="9"/>
  <c r="AX477" i="9"/>
  <c r="AV449" i="9"/>
  <c r="AO441" i="9"/>
  <c r="AR441" i="9"/>
  <c r="F443" i="13"/>
  <c r="M440" i="9"/>
  <c r="AD421" i="9"/>
  <c r="BD421" i="9" s="1"/>
  <c r="AD419" i="9"/>
  <c r="BD419" i="9" s="1"/>
  <c r="AT417" i="9"/>
  <c r="AD411" i="9"/>
  <c r="BD411" i="9" s="1"/>
  <c r="AT409" i="9"/>
  <c r="AT401" i="9"/>
  <c r="AD395" i="9"/>
  <c r="BD395" i="9" s="1"/>
  <c r="AT393" i="9"/>
  <c r="AT388" i="9"/>
  <c r="AT385" i="9"/>
  <c r="AT382" i="9"/>
  <c r="AD379" i="9"/>
  <c r="BD379" i="9" s="1"/>
  <c r="AT377" i="9"/>
  <c r="AT372" i="9"/>
  <c r="AT369" i="9"/>
  <c r="AR417" i="9"/>
  <c r="AR412" i="9"/>
  <c r="AX407" i="9"/>
  <c r="BC399" i="9"/>
  <c r="AX395" i="9"/>
  <c r="AR392" i="9"/>
  <c r="AR385" i="9"/>
  <c r="AR380" i="9"/>
  <c r="AX375" i="9"/>
  <c r="BC367" i="9"/>
  <c r="AR364" i="9"/>
  <c r="N347" i="9"/>
  <c r="AP347" i="9" s="1"/>
  <c r="C349" i="13"/>
  <c r="AV421" i="9"/>
  <c r="BC411" i="9"/>
  <c r="AO404" i="9"/>
  <c r="AR397" i="9"/>
  <c r="AV387" i="9"/>
  <c r="BC375" i="9"/>
  <c r="AX371" i="9"/>
  <c r="AL359" i="9"/>
  <c r="Q359" i="9"/>
  <c r="D361" i="13"/>
  <c r="AT357" i="9"/>
  <c r="AL352" i="9"/>
  <c r="Q352" i="9"/>
  <c r="D354" i="13"/>
  <c r="BC421" i="9"/>
  <c r="AX419" i="9"/>
  <c r="BC403" i="9"/>
  <c r="BC387" i="9"/>
  <c r="BC371" i="9"/>
  <c r="AL351" i="9"/>
  <c r="Q351" i="9"/>
  <c r="D353" i="13"/>
  <c r="AZ346" i="9"/>
  <c r="AX345" i="9"/>
  <c r="Q341" i="9"/>
  <c r="AL341" i="9"/>
  <c r="D343" i="13"/>
  <c r="N340" i="9"/>
  <c r="AM340" i="9" s="1"/>
  <c r="C342" i="13"/>
  <c r="Q337" i="9"/>
  <c r="AL337" i="9"/>
  <c r="D339" i="13"/>
  <c r="N336" i="9"/>
  <c r="AP336" i="9" s="1"/>
  <c r="C338" i="13"/>
  <c r="Q333" i="9"/>
  <c r="AL333" i="9"/>
  <c r="D335" i="13"/>
  <c r="N332" i="9"/>
  <c r="AP332" i="9" s="1"/>
  <c r="C334" i="13"/>
  <c r="Q329" i="9"/>
  <c r="AL329" i="9"/>
  <c r="D331" i="13"/>
  <c r="N328" i="9"/>
  <c r="AP328" i="9" s="1"/>
  <c r="C330" i="13"/>
  <c r="Q325" i="9"/>
  <c r="AL325" i="9"/>
  <c r="D327" i="13"/>
  <c r="N324" i="9"/>
  <c r="AM324" i="9" s="1"/>
  <c r="C326" i="13"/>
  <c r="Q321" i="9"/>
  <c r="AL321" i="9"/>
  <c r="D323" i="13"/>
  <c r="N320" i="9"/>
  <c r="AP320" i="9" s="1"/>
  <c r="C322" i="13"/>
  <c r="Q317" i="9"/>
  <c r="AL317" i="9"/>
  <c r="D319" i="13"/>
  <c r="N316" i="9"/>
  <c r="AP316" i="9" s="1"/>
  <c r="C318" i="13"/>
  <c r="Q313" i="9"/>
  <c r="AL313" i="9"/>
  <c r="D315" i="13"/>
  <c r="N312" i="9"/>
  <c r="AP312" i="9" s="1"/>
  <c r="C314" i="13"/>
  <c r="Q309" i="9"/>
  <c r="AL309" i="9"/>
  <c r="D311" i="13"/>
  <c r="N308" i="9"/>
  <c r="AM308" i="9" s="1"/>
  <c r="C310" i="13"/>
  <c r="Q305" i="9"/>
  <c r="AL305" i="9"/>
  <c r="D307" i="13"/>
  <c r="N304" i="9"/>
  <c r="AP304" i="9" s="1"/>
  <c r="C306" i="13"/>
  <c r="Q301" i="9"/>
  <c r="AL301" i="9"/>
  <c r="D303" i="13"/>
  <c r="N300" i="9"/>
  <c r="AP300" i="9" s="1"/>
  <c r="C302" i="13"/>
  <c r="Q297" i="9"/>
  <c r="AL297" i="9"/>
  <c r="D299" i="13"/>
  <c r="N296" i="9"/>
  <c r="AP296" i="9" s="1"/>
  <c r="C298" i="13"/>
  <c r="Q293" i="9"/>
  <c r="AL293" i="9"/>
  <c r="D295" i="13"/>
  <c r="N292" i="9"/>
  <c r="AP292" i="9" s="1"/>
  <c r="C294" i="13"/>
  <c r="Q289" i="9"/>
  <c r="AL289" i="9"/>
  <c r="D291" i="13"/>
  <c r="N288" i="9"/>
  <c r="AP288" i="9" s="1"/>
  <c r="C290" i="13"/>
  <c r="Q285" i="9"/>
  <c r="AL285" i="9"/>
  <c r="D287" i="13"/>
  <c r="N284" i="9"/>
  <c r="AP284" i="9" s="1"/>
  <c r="C286" i="13"/>
  <c r="Q281" i="9"/>
  <c r="AL281" i="9"/>
  <c r="D283" i="13"/>
  <c r="N280" i="9"/>
  <c r="AP280" i="9" s="1"/>
  <c r="C282" i="13"/>
  <c r="Q277" i="9"/>
  <c r="AL277" i="9"/>
  <c r="D279" i="13"/>
  <c r="N276" i="9"/>
  <c r="AP276" i="9" s="1"/>
  <c r="C278" i="13"/>
  <c r="Q273" i="9"/>
  <c r="AL273" i="9"/>
  <c r="D275" i="13"/>
  <c r="N272" i="9"/>
  <c r="AP272" i="9" s="1"/>
  <c r="C274" i="13"/>
  <c r="Q269" i="9"/>
  <c r="AL269" i="9"/>
  <c r="D271" i="13"/>
  <c r="N268" i="9"/>
  <c r="AP268" i="9" s="1"/>
  <c r="C270" i="13"/>
  <c r="Q265" i="9"/>
  <c r="AL265" i="9"/>
  <c r="D267" i="13"/>
  <c r="N264" i="9"/>
  <c r="AP264" i="9" s="1"/>
  <c r="C266" i="13"/>
  <c r="Q261" i="9"/>
  <c r="AL261" i="9"/>
  <c r="D263" i="13"/>
  <c r="N260" i="9"/>
  <c r="AP260" i="9" s="1"/>
  <c r="C262" i="13"/>
  <c r="Q257" i="9"/>
  <c r="AL257" i="9"/>
  <c r="D259" i="13"/>
  <c r="N256" i="9"/>
  <c r="AP256" i="9" s="1"/>
  <c r="C258" i="13"/>
  <c r="AZ413" i="9"/>
  <c r="AR389" i="9"/>
  <c r="AO384" i="9"/>
  <c r="AZ372" i="9"/>
  <c r="AT359" i="9"/>
  <c r="AL350" i="9"/>
  <c r="Q350" i="9"/>
  <c r="D352" i="13"/>
  <c r="N348" i="9"/>
  <c r="AP348" i="9" s="1"/>
  <c r="C350" i="13"/>
  <c r="AL345" i="9"/>
  <c r="Q345" i="9"/>
  <c r="D347" i="13"/>
  <c r="AT300" i="9"/>
  <c r="AT297" i="9"/>
  <c r="AT284" i="9"/>
  <c r="AT281" i="9"/>
  <c r="AT271" i="9"/>
  <c r="AD268" i="9"/>
  <c r="BD268" i="9" s="1"/>
  <c r="AT264" i="9"/>
  <c r="AT261" i="9"/>
  <c r="AO320" i="9"/>
  <c r="AR313" i="9"/>
  <c r="AX308" i="9"/>
  <c r="AO292" i="9"/>
  <c r="AR289" i="9"/>
  <c r="AO276" i="9"/>
  <c r="AR273" i="9"/>
  <c r="AL247" i="9"/>
  <c r="Q247" i="9"/>
  <c r="D249" i="13"/>
  <c r="N228" i="9"/>
  <c r="AM228" i="9" s="1"/>
  <c r="C230" i="13"/>
  <c r="AL224" i="9"/>
  <c r="Q224" i="9"/>
  <c r="D226" i="13"/>
  <c r="BC340" i="9"/>
  <c r="AR336" i="9"/>
  <c r="AZ328" i="9"/>
  <c r="AO304" i="9"/>
  <c r="AZ279" i="9"/>
  <c r="AX269" i="9"/>
  <c r="AZ264" i="9"/>
  <c r="AX261" i="9"/>
  <c r="AZ252" i="9"/>
  <c r="BC251" i="9"/>
  <c r="AL241" i="9"/>
  <c r="Q241" i="9"/>
  <c r="D243" i="13"/>
  <c r="AL240" i="9"/>
  <c r="Q240" i="9"/>
  <c r="D242" i="13"/>
  <c r="N233" i="9"/>
  <c r="AP233" i="9" s="1"/>
  <c r="C235" i="13"/>
  <c r="AB229" i="9"/>
  <c r="AL228" i="9"/>
  <c r="Q228" i="9"/>
  <c r="D230" i="13"/>
  <c r="AL226" i="9"/>
  <c r="Q226" i="9"/>
  <c r="D228" i="13"/>
  <c r="AT224" i="9"/>
  <c r="N220" i="9"/>
  <c r="AM220" i="9" s="1"/>
  <c r="C222" i="13"/>
  <c r="AT217" i="9"/>
  <c r="AL217" i="9"/>
  <c r="Q217" i="9"/>
  <c r="D219" i="13"/>
  <c r="N216" i="9"/>
  <c r="AM216" i="9" s="1"/>
  <c r="C218" i="13"/>
  <c r="AL213" i="9"/>
  <c r="Q213" i="9"/>
  <c r="D215" i="13"/>
  <c r="N212" i="9"/>
  <c r="AM212" i="9" s="1"/>
  <c r="C214" i="13"/>
  <c r="AL209" i="9"/>
  <c r="Q209" i="9"/>
  <c r="D211" i="13"/>
  <c r="N208" i="9"/>
  <c r="AM208" i="9" s="1"/>
  <c r="C210" i="13"/>
  <c r="AL205" i="9"/>
  <c r="Q205" i="9"/>
  <c r="D207" i="13"/>
  <c r="N204" i="9"/>
  <c r="AM204" i="9" s="1"/>
  <c r="C206" i="13"/>
  <c r="AL201" i="9"/>
  <c r="Q201" i="9"/>
  <c r="D203" i="13"/>
  <c r="N200" i="9"/>
  <c r="AM200" i="9" s="1"/>
  <c r="C202" i="13"/>
  <c r="AL197" i="9"/>
  <c r="Q197" i="9"/>
  <c r="D199" i="13"/>
  <c r="N196" i="9"/>
  <c r="AM196" i="9" s="1"/>
  <c r="C198" i="13"/>
  <c r="AL193" i="9"/>
  <c r="Q193" i="9"/>
  <c r="D195" i="13"/>
  <c r="N192" i="9"/>
  <c r="AM192" i="9" s="1"/>
  <c r="C194" i="13"/>
  <c r="AL189" i="9"/>
  <c r="Q189" i="9"/>
  <c r="D191" i="13"/>
  <c r="N188" i="9"/>
  <c r="AM188" i="9" s="1"/>
  <c r="C190" i="13"/>
  <c r="Q185" i="9"/>
  <c r="AL185" i="9"/>
  <c r="D187" i="13"/>
  <c r="N184" i="9"/>
  <c r="AP184" i="9" s="1"/>
  <c r="C186" i="13"/>
  <c r="Q181" i="9"/>
  <c r="AL181" i="9"/>
  <c r="D183" i="13"/>
  <c r="N180" i="9"/>
  <c r="AM180" i="9" s="1"/>
  <c r="C182" i="13"/>
  <c r="Q177" i="9"/>
  <c r="AL177" i="9"/>
  <c r="D179" i="13"/>
  <c r="N176" i="9"/>
  <c r="AP176" i="9" s="1"/>
  <c r="C178" i="13"/>
  <c r="Q173" i="9"/>
  <c r="AL173" i="9"/>
  <c r="D175" i="13"/>
  <c r="N172" i="9"/>
  <c r="AP172" i="9" s="1"/>
  <c r="C174" i="13"/>
  <c r="AR321" i="9"/>
  <c r="AO312" i="9"/>
  <c r="AR297" i="9"/>
  <c r="AR281" i="9"/>
  <c r="AX268" i="9"/>
  <c r="BC261" i="9"/>
  <c r="AX257" i="9"/>
  <c r="AO256" i="9"/>
  <c r="N253" i="9"/>
  <c r="AP253" i="9" s="1"/>
  <c r="C255" i="13"/>
  <c r="AV240" i="9"/>
  <c r="AD236" i="9"/>
  <c r="BD236" i="9" s="1"/>
  <c r="AX227" i="9"/>
  <c r="BD221" i="9"/>
  <c r="AR217" i="9"/>
  <c r="AX217" i="9"/>
  <c r="AO217" i="9"/>
  <c r="F219" i="13"/>
  <c r="AR213" i="9"/>
  <c r="AX213" i="9"/>
  <c r="AO213" i="9"/>
  <c r="F215" i="13"/>
  <c r="AR211" i="9"/>
  <c r="AX211" i="9"/>
  <c r="AO211" i="9"/>
  <c r="F213" i="13"/>
  <c r="AR206" i="9"/>
  <c r="AX206" i="9"/>
  <c r="AO206" i="9"/>
  <c r="F208" i="13"/>
  <c r="AR201" i="9"/>
  <c r="AX201" i="9"/>
  <c r="AO201" i="9"/>
  <c r="F203" i="13"/>
  <c r="AR197" i="9"/>
  <c r="AX197" i="9"/>
  <c r="AO197" i="9"/>
  <c r="F199" i="13"/>
  <c r="AR195" i="9"/>
  <c r="AX195" i="9"/>
  <c r="AO195" i="9"/>
  <c r="F197" i="13"/>
  <c r="AR190" i="9"/>
  <c r="AX190" i="9"/>
  <c r="AO190" i="9"/>
  <c r="F192" i="13"/>
  <c r="AR333" i="9"/>
  <c r="AX324" i="9"/>
  <c r="AR301" i="9"/>
  <c r="AR285" i="9"/>
  <c r="AR259" i="9"/>
  <c r="AL249" i="9"/>
  <c r="Q249" i="9"/>
  <c r="D251" i="13"/>
  <c r="AL238" i="9"/>
  <c r="Q238" i="9"/>
  <c r="D240" i="13"/>
  <c r="AB236" i="9"/>
  <c r="AL233" i="9"/>
  <c r="Q233" i="9"/>
  <c r="D235" i="13"/>
  <c r="AZ230" i="9"/>
  <c r="N224" i="9"/>
  <c r="AM224" i="9" s="1"/>
  <c r="C226" i="13"/>
  <c r="N222" i="9"/>
  <c r="AM222" i="9" s="1"/>
  <c r="C224" i="13"/>
  <c r="AB227" i="9"/>
  <c r="AV203" i="9"/>
  <c r="AB191" i="9"/>
  <c r="AL170" i="9"/>
  <c r="Q170" i="9"/>
  <c r="D172" i="13"/>
  <c r="AL168" i="9"/>
  <c r="Q168" i="9"/>
  <c r="D170" i="13"/>
  <c r="AL166" i="9"/>
  <c r="Q166" i="9"/>
  <c r="D168" i="13"/>
  <c r="AL164" i="9"/>
  <c r="Q164" i="9"/>
  <c r="D166" i="13"/>
  <c r="AL162" i="9"/>
  <c r="Q162" i="9"/>
  <c r="D164" i="13"/>
  <c r="AL160" i="9"/>
  <c r="Q160" i="9"/>
  <c r="D162" i="13"/>
  <c r="AL158" i="9"/>
  <c r="Q158" i="9"/>
  <c r="D160" i="13"/>
  <c r="AL156" i="9"/>
  <c r="Q156" i="9"/>
  <c r="D158" i="13"/>
  <c r="AL154" i="9"/>
  <c r="Q154" i="9"/>
  <c r="D156" i="13"/>
  <c r="AL152" i="9"/>
  <c r="Q152" i="9"/>
  <c r="D154" i="13"/>
  <c r="AL150" i="9"/>
  <c r="Q150" i="9"/>
  <c r="D152" i="13"/>
  <c r="AL148" i="9"/>
  <c r="Q148" i="9"/>
  <c r="D150" i="13"/>
  <c r="AL146" i="9"/>
  <c r="Q146" i="9"/>
  <c r="D148" i="13"/>
  <c r="AL144" i="9"/>
  <c r="Q144" i="9"/>
  <c r="D146" i="13"/>
  <c r="AL142" i="9"/>
  <c r="Q142" i="9"/>
  <c r="D144" i="13"/>
  <c r="AL140" i="9"/>
  <c r="Q140" i="9"/>
  <c r="D142" i="13"/>
  <c r="AL138" i="9"/>
  <c r="Q138" i="9"/>
  <c r="D140" i="13"/>
  <c r="AL136" i="9"/>
  <c r="Q136" i="9"/>
  <c r="D138" i="13"/>
  <c r="AL134" i="9"/>
  <c r="Q134" i="9"/>
  <c r="D136" i="13"/>
  <c r="AL132" i="9"/>
  <c r="Q132" i="9"/>
  <c r="D134" i="13"/>
  <c r="AL130" i="9"/>
  <c r="Q130" i="9"/>
  <c r="D132" i="13"/>
  <c r="AL128" i="9"/>
  <c r="Q128" i="9"/>
  <c r="D130" i="13"/>
  <c r="AL126" i="9"/>
  <c r="Q126" i="9"/>
  <c r="D128" i="13"/>
  <c r="AL124" i="9"/>
  <c r="Q124" i="9"/>
  <c r="D126" i="13"/>
  <c r="AL122" i="9"/>
  <c r="Q122" i="9"/>
  <c r="D124" i="13"/>
  <c r="AL120" i="9"/>
  <c r="Q120" i="9"/>
  <c r="D122" i="13"/>
  <c r="AL118" i="9"/>
  <c r="Q118" i="9"/>
  <c r="D120" i="13"/>
  <c r="AL116" i="9"/>
  <c r="Q116" i="9"/>
  <c r="D118" i="13"/>
  <c r="AL114" i="9"/>
  <c r="Q114" i="9"/>
  <c r="D116" i="13"/>
  <c r="AL112" i="9"/>
  <c r="Q112" i="9"/>
  <c r="D114" i="13"/>
  <c r="AL110" i="9"/>
  <c r="Q110" i="9"/>
  <c r="D112" i="13"/>
  <c r="AL108" i="9"/>
  <c r="Q108" i="9"/>
  <c r="D110" i="13"/>
  <c r="AL106" i="9"/>
  <c r="Q106" i="9"/>
  <c r="D108" i="13"/>
  <c r="AL104" i="9"/>
  <c r="Q104" i="9"/>
  <c r="D106" i="13"/>
  <c r="AL102" i="9"/>
  <c r="Q102" i="9"/>
  <c r="D104" i="13"/>
  <c r="AL100" i="9"/>
  <c r="Q100" i="9"/>
  <c r="D102" i="13"/>
  <c r="AL98" i="9"/>
  <c r="Q98" i="9"/>
  <c r="D100" i="13"/>
  <c r="AL96" i="9"/>
  <c r="Q96" i="9"/>
  <c r="D98" i="13"/>
  <c r="AL94" i="9"/>
  <c r="Q94" i="9"/>
  <c r="D96" i="13"/>
  <c r="AL92" i="9"/>
  <c r="Q92" i="9"/>
  <c r="D94" i="13"/>
  <c r="AL90" i="9"/>
  <c r="Q90" i="9"/>
  <c r="D92" i="13"/>
  <c r="AL88" i="9"/>
  <c r="Q88" i="9"/>
  <c r="D90" i="13"/>
  <c r="AL86" i="9"/>
  <c r="Q86" i="9"/>
  <c r="D88" i="13"/>
  <c r="AL84" i="9"/>
  <c r="Q84" i="9"/>
  <c r="D86" i="13"/>
  <c r="AL82" i="9"/>
  <c r="Q82" i="9"/>
  <c r="D84" i="13"/>
  <c r="AL80" i="9"/>
  <c r="Q80" i="9"/>
  <c r="D82" i="13"/>
  <c r="AL78" i="9"/>
  <c r="Q78" i="9"/>
  <c r="D80" i="13"/>
  <c r="AL76" i="9"/>
  <c r="Q76" i="9"/>
  <c r="D78" i="13"/>
  <c r="AL74" i="9"/>
  <c r="Q74" i="9"/>
  <c r="D76" i="13"/>
  <c r="AL72" i="9"/>
  <c r="Q72" i="9"/>
  <c r="D74" i="13"/>
  <c r="AL70" i="9"/>
  <c r="Q70" i="9"/>
  <c r="D72" i="13"/>
  <c r="AL68" i="9"/>
  <c r="Q68" i="9"/>
  <c r="D70" i="13"/>
  <c r="AL66" i="9"/>
  <c r="Q66" i="9"/>
  <c r="D68" i="13"/>
  <c r="AL64" i="9"/>
  <c r="Q64" i="9"/>
  <c r="D66" i="13"/>
  <c r="AL62" i="9"/>
  <c r="Q62" i="9"/>
  <c r="D64" i="13"/>
  <c r="AL60" i="9"/>
  <c r="Q60" i="9"/>
  <c r="D62" i="13"/>
  <c r="AL58" i="9"/>
  <c r="Q58" i="9"/>
  <c r="D60" i="13"/>
  <c r="AL56" i="9"/>
  <c r="Q56" i="9"/>
  <c r="D58" i="13"/>
  <c r="AV211" i="9"/>
  <c r="AZ211" i="9" s="1"/>
  <c r="AT185" i="9"/>
  <c r="AD113" i="9"/>
  <c r="BD113" i="9" s="1"/>
  <c r="AD101" i="9"/>
  <c r="BD101" i="9" s="1"/>
  <c r="AD85" i="9"/>
  <c r="BD85" i="9" s="1"/>
  <c r="AD73" i="9"/>
  <c r="BD73" i="9" s="1"/>
  <c r="AB199" i="9"/>
  <c r="AR175" i="9"/>
  <c r="AX175" i="9"/>
  <c r="AO175" i="9"/>
  <c r="F177" i="13"/>
  <c r="AB197" i="9"/>
  <c r="AR184" i="9"/>
  <c r="AX184" i="9"/>
  <c r="AO184" i="9"/>
  <c r="F186" i="13"/>
  <c r="AR176" i="9"/>
  <c r="AX176" i="9"/>
  <c r="AO176" i="9"/>
  <c r="F178" i="13"/>
  <c r="M168" i="9"/>
  <c r="M164" i="9"/>
  <c r="M160" i="9"/>
  <c r="M156" i="9"/>
  <c r="M152" i="9"/>
  <c r="M148" i="9"/>
  <c r="M144" i="9"/>
  <c r="M140" i="9"/>
  <c r="M136" i="9"/>
  <c r="M132" i="9"/>
  <c r="M128" i="9"/>
  <c r="M124" i="9"/>
  <c r="M120" i="9"/>
  <c r="M116" i="9"/>
  <c r="M112" i="9"/>
  <c r="M108" i="9"/>
  <c r="M104" i="9"/>
  <c r="M100" i="9"/>
  <c r="M96" i="9"/>
  <c r="M92" i="9"/>
  <c r="M88" i="9"/>
  <c r="M84" i="9"/>
  <c r="M80" i="9"/>
  <c r="M76" i="9"/>
  <c r="M72" i="9"/>
  <c r="AR156" i="9"/>
  <c r="AR154" i="9"/>
  <c r="AR151" i="9"/>
  <c r="AT147" i="9"/>
  <c r="AT144" i="9"/>
  <c r="AT142" i="9"/>
  <c r="AR124" i="9"/>
  <c r="AR122" i="9"/>
  <c r="AB101" i="9"/>
  <c r="AR96" i="9"/>
  <c r="AR94" i="9"/>
  <c r="AV93" i="9"/>
  <c r="AT90" i="9"/>
  <c r="AT76" i="9"/>
  <c r="AX69" i="9"/>
  <c r="AR66" i="9"/>
  <c r="AL53" i="9"/>
  <c r="Q53" i="9"/>
  <c r="D55" i="13"/>
  <c r="AL51" i="9"/>
  <c r="Q51" i="9"/>
  <c r="D53" i="13"/>
  <c r="AX49" i="9"/>
  <c r="AR107" i="9"/>
  <c r="AT104" i="9"/>
  <c r="AT102" i="9"/>
  <c r="AB93" i="9"/>
  <c r="AT86" i="9"/>
  <c r="AR75" i="9"/>
  <c r="BC73" i="9"/>
  <c r="AT62" i="9"/>
  <c r="AR56" i="9"/>
  <c r="AL49" i="9"/>
  <c r="Q49" i="9"/>
  <c r="D51" i="13"/>
  <c r="AL48" i="9"/>
  <c r="Q48" i="9"/>
  <c r="D50" i="13"/>
  <c r="N47" i="9"/>
  <c r="AP47" i="9" s="1"/>
  <c r="C49" i="13"/>
  <c r="AB45" i="9"/>
  <c r="AL44" i="9"/>
  <c r="Q44" i="9"/>
  <c r="D46" i="13"/>
  <c r="N43" i="9"/>
  <c r="AP43" i="9" s="1"/>
  <c r="C45" i="13"/>
  <c r="AB41" i="9"/>
  <c r="AL40" i="9"/>
  <c r="Q40" i="9"/>
  <c r="D42" i="13"/>
  <c r="N39" i="9"/>
  <c r="AP39" i="9" s="1"/>
  <c r="C41" i="13"/>
  <c r="AB37" i="9"/>
  <c r="AL36" i="9"/>
  <c r="Q36" i="9"/>
  <c r="D38" i="13"/>
  <c r="N35" i="9"/>
  <c r="AP35" i="9" s="1"/>
  <c r="C37" i="13"/>
  <c r="AB33" i="9"/>
  <c r="AL32" i="9"/>
  <c r="Q32" i="9"/>
  <c r="D34" i="13"/>
  <c r="N31" i="9"/>
  <c r="AP31" i="9" s="1"/>
  <c r="C33" i="13"/>
  <c r="AB29" i="9"/>
  <c r="AL28" i="9"/>
  <c r="Q28" i="9"/>
  <c r="D30" i="13"/>
  <c r="N27" i="9"/>
  <c r="AP27" i="9" s="1"/>
  <c r="C29" i="13"/>
  <c r="AB25" i="9"/>
  <c r="AL24" i="9"/>
  <c r="Q24" i="9"/>
  <c r="D26" i="13"/>
  <c r="N23" i="9"/>
  <c r="AP23" i="9" s="1"/>
  <c r="C25" i="13"/>
  <c r="AB21" i="9"/>
  <c r="AL20" i="9"/>
  <c r="Q20" i="9"/>
  <c r="D22" i="13"/>
  <c r="N19" i="9"/>
  <c r="AP19" i="9" s="1"/>
  <c r="C21" i="13"/>
  <c r="AB17" i="9"/>
  <c r="AL16" i="9"/>
  <c r="Q16" i="9"/>
  <c r="D18" i="13"/>
  <c r="N15" i="9"/>
  <c r="AP15" i="9" s="1"/>
  <c r="C17" i="13"/>
  <c r="AB13" i="9"/>
  <c r="AL12" i="9"/>
  <c r="Q12" i="9"/>
  <c r="D14" i="13"/>
  <c r="AR158" i="9"/>
  <c r="AR152" i="9"/>
  <c r="AR142" i="9"/>
  <c r="AR136" i="9"/>
  <c r="AR126" i="9"/>
  <c r="AX113" i="9"/>
  <c r="AR110" i="9"/>
  <c r="AV109" i="9"/>
  <c r="AT94" i="9"/>
  <c r="AX89" i="9"/>
  <c r="AR78" i="9"/>
  <c r="AV77" i="9"/>
  <c r="AR68" i="9"/>
  <c r="M58" i="9"/>
  <c r="AL50" i="9"/>
  <c r="Q50" i="9"/>
  <c r="D52" i="13"/>
  <c r="AX45" i="9"/>
  <c r="AX41" i="9"/>
  <c r="AX33" i="9"/>
  <c r="AX21" i="9"/>
  <c r="AX13" i="9"/>
  <c r="AO171" i="9"/>
  <c r="AR129" i="9"/>
  <c r="AX105" i="9"/>
  <c r="AR102" i="9"/>
  <c r="AR86" i="9"/>
  <c r="AV85" i="9"/>
  <c r="M62" i="9"/>
  <c r="AO55" i="9"/>
  <c r="AR55" i="9"/>
  <c r="F57" i="13"/>
  <c r="N51" i="9"/>
  <c r="AP51" i="9" s="1"/>
  <c r="C53" i="13"/>
  <c r="AT50" i="9"/>
  <c r="AT43" i="9"/>
  <c r="AV41" i="9"/>
  <c r="AR34" i="9"/>
  <c r="AT28" i="9"/>
  <c r="AT23" i="9"/>
  <c r="AR20" i="9"/>
  <c r="AV55" i="9"/>
  <c r="AR46" i="9"/>
  <c r="BC33" i="9"/>
  <c r="AR30" i="9"/>
  <c r="BC37" i="9"/>
  <c r="AO35" i="9"/>
  <c r="AR28" i="9"/>
  <c r="AO23" i="9"/>
  <c r="BC13" i="9"/>
  <c r="AT48" i="9"/>
  <c r="AT40" i="9"/>
  <c r="AZ38" i="9"/>
  <c r="AT32" i="9"/>
  <c r="BC22" i="9"/>
  <c r="Z625" i="9"/>
  <c r="AD625" i="9"/>
  <c r="BD625" i="9" s="1"/>
  <c r="AQ590" i="9"/>
  <c r="BB590" i="9"/>
  <c r="H592" i="13"/>
  <c r="AQ592" i="9"/>
  <c r="BB592" i="9"/>
  <c r="H594" i="13"/>
  <c r="BB497" i="9"/>
  <c r="AQ497" i="9"/>
  <c r="H499" i="13"/>
  <c r="Z555" i="9"/>
  <c r="AD555" i="9"/>
  <c r="BD555" i="9" s="1"/>
  <c r="BB485" i="9"/>
  <c r="AQ485" i="9"/>
  <c r="H487" i="13"/>
  <c r="AD527" i="9"/>
  <c r="BD527" i="9" s="1"/>
  <c r="Z527" i="9"/>
  <c r="BB480" i="9"/>
  <c r="AQ480" i="9"/>
  <c r="H482" i="13"/>
  <c r="BB442" i="9"/>
  <c r="AQ442" i="9"/>
  <c r="H444" i="13"/>
  <c r="Z440" i="9"/>
  <c r="AD440" i="9"/>
  <c r="BD440" i="9" s="1"/>
  <c r="AQ375" i="9"/>
  <c r="BB375" i="9"/>
  <c r="H377" i="13"/>
  <c r="AQ363" i="9"/>
  <c r="BB363" i="9"/>
  <c r="H365" i="13"/>
  <c r="AQ411" i="9"/>
  <c r="BB411" i="9"/>
  <c r="H413" i="13"/>
  <c r="AQ287" i="9"/>
  <c r="BB287" i="9"/>
  <c r="H289" i="13"/>
  <c r="AQ253" i="9"/>
  <c r="BB253" i="9"/>
  <c r="H255" i="13"/>
  <c r="AQ205" i="9"/>
  <c r="BB205" i="9"/>
  <c r="H207" i="13"/>
  <c r="AQ175" i="9"/>
  <c r="BB175" i="9"/>
  <c r="H177" i="13"/>
  <c r="BB240" i="9"/>
  <c r="AQ240" i="9"/>
  <c r="H242" i="13"/>
  <c r="AD200" i="9"/>
  <c r="BD200" i="9" s="1"/>
  <c r="Z200" i="9"/>
  <c r="AQ142" i="9"/>
  <c r="BB142" i="9"/>
  <c r="H144" i="13"/>
  <c r="AQ70" i="9"/>
  <c r="BB70" i="9"/>
  <c r="H72" i="13"/>
  <c r="AQ268" i="9"/>
  <c r="BB268" i="9"/>
  <c r="H270" i="13"/>
  <c r="AQ109" i="9"/>
  <c r="BB109" i="9"/>
  <c r="H111" i="13"/>
  <c r="AR29" i="9"/>
  <c r="AO29" i="9"/>
  <c r="F31" i="13"/>
  <c r="AQ39" i="9"/>
  <c r="BB39" i="9"/>
  <c r="H41" i="13"/>
  <c r="N622" i="9"/>
  <c r="AP622" i="9" s="1"/>
  <c r="C624" i="13"/>
  <c r="N595" i="9"/>
  <c r="AP595" i="9" s="1"/>
  <c r="C597" i="13"/>
  <c r="N583" i="9"/>
  <c r="AP583" i="9" s="1"/>
  <c r="AO583" i="9"/>
  <c r="C585" i="13"/>
  <c r="N573" i="9"/>
  <c r="AM573" i="9" s="1"/>
  <c r="C575" i="13"/>
  <c r="N563" i="9"/>
  <c r="AP563" i="9" s="1"/>
  <c r="C565" i="13"/>
  <c r="N557" i="9"/>
  <c r="AM557" i="9" s="1"/>
  <c r="C559" i="13"/>
  <c r="N555" i="9"/>
  <c r="AM555" i="9" s="1"/>
  <c r="C557" i="13"/>
  <c r="N553" i="9"/>
  <c r="AP553" i="9" s="1"/>
  <c r="C555" i="13"/>
  <c r="N551" i="9"/>
  <c r="AP551" i="9" s="1"/>
  <c r="C553" i="13"/>
  <c r="N549" i="9"/>
  <c r="AP549" i="9" s="1"/>
  <c r="C551" i="13"/>
  <c r="N547" i="9"/>
  <c r="AP547" i="9" s="1"/>
  <c r="C549" i="13"/>
  <c r="AR26" i="9"/>
  <c r="AO26" i="9"/>
  <c r="F28" i="13"/>
  <c r="AO626" i="9"/>
  <c r="AR626" i="9"/>
  <c r="F628" i="13"/>
  <c r="BC612" i="9"/>
  <c r="N628" i="9"/>
  <c r="AM628" i="9" s="1"/>
  <c r="C630" i="13"/>
  <c r="AZ622" i="9"/>
  <c r="AB626" i="9"/>
  <c r="M615" i="9"/>
  <c r="AO611" i="9"/>
  <c r="AR630" i="9"/>
  <c r="M612" i="9"/>
  <c r="AT608" i="9"/>
  <c r="BC609" i="9"/>
  <c r="M599" i="9"/>
  <c r="AZ593" i="9"/>
  <c r="M587" i="9"/>
  <c r="M577" i="9"/>
  <c r="AO610" i="9"/>
  <c r="AR585" i="9"/>
  <c r="M583" i="9"/>
  <c r="M581" i="9"/>
  <c r="M573" i="9"/>
  <c r="AZ587" i="9"/>
  <c r="AR572" i="9"/>
  <c r="AO572" i="9"/>
  <c r="F574" i="13"/>
  <c r="M553" i="9"/>
  <c r="M550" i="9"/>
  <c r="BD548" i="9"/>
  <c r="BD547" i="9"/>
  <c r="BD546" i="9"/>
  <c r="M545" i="9"/>
  <c r="BD544" i="9"/>
  <c r="N539" i="9"/>
  <c r="AM539" i="9" s="1"/>
  <c r="C541" i="13"/>
  <c r="N538" i="9"/>
  <c r="AM538" i="9" s="1"/>
  <c r="C540" i="13"/>
  <c r="Q535" i="9"/>
  <c r="AT535" i="9"/>
  <c r="AL535" i="9"/>
  <c r="D537" i="13"/>
  <c r="N534" i="9"/>
  <c r="AM534" i="9" s="1"/>
  <c r="C536" i="13"/>
  <c r="Q531" i="9"/>
  <c r="AT531" i="9"/>
  <c r="AL531" i="9"/>
  <c r="D533" i="13"/>
  <c r="N530" i="9"/>
  <c r="AM530" i="9" s="1"/>
  <c r="C532" i="13"/>
  <c r="Q527" i="9"/>
  <c r="AT527" i="9"/>
  <c r="AL527" i="9"/>
  <c r="D529" i="13"/>
  <c r="N526" i="9"/>
  <c r="AM526" i="9" s="1"/>
  <c r="C528" i="13"/>
  <c r="Q523" i="9"/>
  <c r="AT523" i="9"/>
  <c r="AL523" i="9"/>
  <c r="D525" i="13"/>
  <c r="N522" i="9"/>
  <c r="AM522" i="9" s="1"/>
  <c r="C524" i="13"/>
  <c r="Q519" i="9"/>
  <c r="AT519" i="9"/>
  <c r="AL519" i="9"/>
  <c r="D521" i="13"/>
  <c r="N518" i="9"/>
  <c r="AM518" i="9" s="1"/>
  <c r="C520" i="13"/>
  <c r="Q515" i="9"/>
  <c r="AT515" i="9"/>
  <c r="AL515" i="9"/>
  <c r="D517" i="13"/>
  <c r="N514" i="9"/>
  <c r="AP514" i="9" s="1"/>
  <c r="C516" i="13"/>
  <c r="Q511" i="9"/>
  <c r="AT511" i="9"/>
  <c r="AL511" i="9"/>
  <c r="D513" i="13"/>
  <c r="AR583" i="9"/>
  <c r="AR581" i="9"/>
  <c r="AO535" i="9"/>
  <c r="AR535" i="9"/>
  <c r="AX535" i="9"/>
  <c r="F537" i="13"/>
  <c r="AO530" i="9"/>
  <c r="AR530" i="9"/>
  <c r="AX530" i="9"/>
  <c r="F532" i="13"/>
  <c r="AO523" i="9"/>
  <c r="AR523" i="9"/>
  <c r="AX523" i="9"/>
  <c r="F525" i="13"/>
  <c r="AR569" i="9"/>
  <c r="AO551" i="9"/>
  <c r="AV538" i="9"/>
  <c r="BC525" i="9"/>
  <c r="BD510" i="9"/>
  <c r="N505" i="9"/>
  <c r="AP505" i="9" s="1"/>
  <c r="C507" i="13"/>
  <c r="AO502" i="9"/>
  <c r="AR502" i="9"/>
  <c r="F504" i="13"/>
  <c r="AO496" i="9"/>
  <c r="AR496" i="9"/>
  <c r="F498" i="13"/>
  <c r="AO490" i="9"/>
  <c r="AR490" i="9"/>
  <c r="F492" i="13"/>
  <c r="AO484" i="9"/>
  <c r="AR484" i="9"/>
  <c r="F486" i="13"/>
  <c r="AO480" i="9"/>
  <c r="AR480" i="9"/>
  <c r="F482" i="13"/>
  <c r="AO475" i="9"/>
  <c r="AR475" i="9"/>
  <c r="F477" i="13"/>
  <c r="AO471" i="9"/>
  <c r="AR471" i="9"/>
  <c r="F473" i="13"/>
  <c r="AX466" i="9"/>
  <c r="AO466" i="9"/>
  <c r="AR466" i="9"/>
  <c r="F468" i="13"/>
  <c r="AX461" i="9"/>
  <c r="AO461" i="9"/>
  <c r="AR461" i="9"/>
  <c r="F463" i="13"/>
  <c r="AX456" i="9"/>
  <c r="AO456" i="9"/>
  <c r="AR456" i="9"/>
  <c r="F458" i="13"/>
  <c r="AO450" i="9"/>
  <c r="AR450" i="9"/>
  <c r="F452" i="13"/>
  <c r="AO445" i="9"/>
  <c r="AR445" i="9"/>
  <c r="F447" i="13"/>
  <c r="N507" i="9"/>
  <c r="C509" i="13"/>
  <c r="AO563" i="9"/>
  <c r="AZ556" i="9"/>
  <c r="AB524" i="9"/>
  <c r="AO508" i="9"/>
  <c r="AR508" i="9"/>
  <c r="AX508" i="9"/>
  <c r="F510" i="13"/>
  <c r="M473" i="9"/>
  <c r="M470" i="9"/>
  <c r="M465" i="9"/>
  <c r="M461" i="9"/>
  <c r="M457" i="9"/>
  <c r="M453" i="9"/>
  <c r="M449" i="9"/>
  <c r="M445" i="9"/>
  <c r="AR553" i="9"/>
  <c r="AO547" i="9"/>
  <c r="AV535" i="9"/>
  <c r="AO518" i="9"/>
  <c r="AR518" i="9"/>
  <c r="AX518" i="9"/>
  <c r="F520" i="13"/>
  <c r="AZ515" i="9"/>
  <c r="Q509" i="9"/>
  <c r="AL509" i="9"/>
  <c r="AT509" i="9"/>
  <c r="D511" i="13"/>
  <c r="N504" i="9"/>
  <c r="AM504" i="9" s="1"/>
  <c r="C506" i="13"/>
  <c r="AT501" i="9"/>
  <c r="AL501" i="9"/>
  <c r="Q501" i="9"/>
  <c r="D503" i="13"/>
  <c r="N500" i="9"/>
  <c r="AM500" i="9" s="1"/>
  <c r="C502" i="13"/>
  <c r="AT497" i="9"/>
  <c r="AL497" i="9"/>
  <c r="Q497" i="9"/>
  <c r="D499" i="13"/>
  <c r="N496" i="9"/>
  <c r="AM496" i="9" s="1"/>
  <c r="C498" i="13"/>
  <c r="AT493" i="9"/>
  <c r="AL493" i="9"/>
  <c r="Q493" i="9"/>
  <c r="D495" i="13"/>
  <c r="N492" i="9"/>
  <c r="AM492" i="9" s="1"/>
  <c r="C494" i="13"/>
  <c r="AT489" i="9"/>
  <c r="AL489" i="9"/>
  <c r="Q489" i="9"/>
  <c r="D491" i="13"/>
  <c r="N488" i="9"/>
  <c r="AM488" i="9" s="1"/>
  <c r="C490" i="13"/>
  <c r="AT485" i="9"/>
  <c r="AL485" i="9"/>
  <c r="Q485" i="9"/>
  <c r="D487" i="13"/>
  <c r="N484" i="9"/>
  <c r="AM484" i="9" s="1"/>
  <c r="C486" i="13"/>
  <c r="AT481" i="9"/>
  <c r="AL481" i="9"/>
  <c r="Q481" i="9"/>
  <c r="D483" i="13"/>
  <c r="N480" i="9"/>
  <c r="AM480" i="9" s="1"/>
  <c r="C482" i="13"/>
  <c r="AT477" i="9"/>
  <c r="AL477" i="9"/>
  <c r="Q477" i="9"/>
  <c r="D479" i="13"/>
  <c r="N476" i="9"/>
  <c r="AM476" i="9" s="1"/>
  <c r="C478" i="13"/>
  <c r="AT473" i="9"/>
  <c r="AL473" i="9"/>
  <c r="Q473" i="9"/>
  <c r="D475" i="13"/>
  <c r="N472" i="9"/>
  <c r="AP472" i="9" s="1"/>
  <c r="C474" i="13"/>
  <c r="AT469" i="9"/>
  <c r="AL469" i="9"/>
  <c r="Q469" i="9"/>
  <c r="D471" i="13"/>
  <c r="N468" i="9"/>
  <c r="AM468" i="9" s="1"/>
  <c r="C470" i="13"/>
  <c r="AT465" i="9"/>
  <c r="AL465" i="9"/>
  <c r="Q465" i="9"/>
  <c r="D467" i="13"/>
  <c r="N464" i="9"/>
  <c r="AM464" i="9" s="1"/>
  <c r="C466" i="13"/>
  <c r="AT461" i="9"/>
  <c r="AL461" i="9"/>
  <c r="Q461" i="9"/>
  <c r="D463" i="13"/>
  <c r="N460" i="9"/>
  <c r="AM460" i="9" s="1"/>
  <c r="C462" i="13"/>
  <c r="AT457" i="9"/>
  <c r="AL457" i="9"/>
  <c r="Q457" i="9"/>
  <c r="D459" i="13"/>
  <c r="N456" i="9"/>
  <c r="AP456" i="9" s="1"/>
  <c r="C458" i="13"/>
  <c r="AT453" i="9"/>
  <c r="AL453" i="9"/>
  <c r="Q453" i="9"/>
  <c r="D455" i="13"/>
  <c r="N452" i="9"/>
  <c r="AM452" i="9" s="1"/>
  <c r="C454" i="13"/>
  <c r="AT449" i="9"/>
  <c r="AL449" i="9"/>
  <c r="Q449" i="9"/>
  <c r="D451" i="13"/>
  <c r="N448" i="9"/>
  <c r="AM448" i="9" s="1"/>
  <c r="C450" i="13"/>
  <c r="AT445" i="9"/>
  <c r="AL445" i="9"/>
  <c r="Q445" i="9"/>
  <c r="D447" i="13"/>
  <c r="N444" i="9"/>
  <c r="AM444" i="9" s="1"/>
  <c r="C446" i="13"/>
  <c r="N441" i="9"/>
  <c r="AP441" i="9" s="1"/>
  <c r="C443" i="13"/>
  <c r="N439" i="9"/>
  <c r="AP439" i="9" s="1"/>
  <c r="C441" i="13"/>
  <c r="N437" i="9"/>
  <c r="AM437" i="9" s="1"/>
  <c r="C439" i="13"/>
  <c r="N435" i="9"/>
  <c r="AP435" i="9" s="1"/>
  <c r="C437" i="13"/>
  <c r="N433" i="9"/>
  <c r="AP433" i="9" s="1"/>
  <c r="C435" i="13"/>
  <c r="AO513" i="9"/>
  <c r="AB499" i="9"/>
  <c r="AX496" i="9"/>
  <c r="AX478" i="9"/>
  <c r="AB474" i="9"/>
  <c r="AV471" i="9"/>
  <c r="AB467" i="9"/>
  <c r="AV461" i="9"/>
  <c r="AB480" i="9"/>
  <c r="AB466" i="9"/>
  <c r="AB461" i="9"/>
  <c r="AB456" i="9"/>
  <c r="AV451" i="9"/>
  <c r="AX447" i="9"/>
  <c r="AB445" i="9"/>
  <c r="M439" i="9"/>
  <c r="M430" i="9"/>
  <c r="M426" i="9"/>
  <c r="M422" i="9"/>
  <c r="M418" i="9"/>
  <c r="M414" i="9"/>
  <c r="M410" i="9"/>
  <c r="M406" i="9"/>
  <c r="M402" i="9"/>
  <c r="M398" i="9"/>
  <c r="M394" i="9"/>
  <c r="M390" i="9"/>
  <c r="M386" i="9"/>
  <c r="M382" i="9"/>
  <c r="M378" i="9"/>
  <c r="M374" i="9"/>
  <c r="M370" i="9"/>
  <c r="M366" i="9"/>
  <c r="M362" i="9"/>
  <c r="AX504" i="9"/>
  <c r="AV502" i="9"/>
  <c r="AB491" i="9"/>
  <c r="BC489" i="9"/>
  <c r="AX482" i="9"/>
  <c r="AV475" i="9"/>
  <c r="AX468" i="9"/>
  <c r="AB447" i="9"/>
  <c r="M441" i="9"/>
  <c r="Q430" i="9"/>
  <c r="AL430" i="9"/>
  <c r="D432" i="13"/>
  <c r="N429" i="9"/>
  <c r="AP429" i="9" s="1"/>
  <c r="C431" i="13"/>
  <c r="Q426" i="9"/>
  <c r="AL426" i="9"/>
  <c r="D428" i="13"/>
  <c r="N425" i="9"/>
  <c r="AP425" i="9" s="1"/>
  <c r="C427" i="13"/>
  <c r="Q422" i="9"/>
  <c r="AL422" i="9"/>
  <c r="D424" i="13"/>
  <c r="N421" i="9"/>
  <c r="AP421" i="9" s="1"/>
  <c r="C423" i="13"/>
  <c r="AB419" i="9"/>
  <c r="Q418" i="9"/>
  <c r="AL418" i="9"/>
  <c r="D420" i="13"/>
  <c r="N417" i="9"/>
  <c r="AP417" i="9" s="1"/>
  <c r="C419" i="13"/>
  <c r="AB415" i="9"/>
  <c r="Q414" i="9"/>
  <c r="AL414" i="9"/>
  <c r="D416" i="13"/>
  <c r="N413" i="9"/>
  <c r="AP413" i="9" s="1"/>
  <c r="C415" i="13"/>
  <c r="AB411" i="9"/>
  <c r="Q410" i="9"/>
  <c r="AL410" i="9"/>
  <c r="D412" i="13"/>
  <c r="N409" i="9"/>
  <c r="AP409" i="9" s="1"/>
  <c r="C411" i="13"/>
  <c r="AB407" i="9"/>
  <c r="Q406" i="9"/>
  <c r="AL406" i="9"/>
  <c r="D408" i="13"/>
  <c r="N405" i="9"/>
  <c r="AP405" i="9" s="1"/>
  <c r="C407" i="13"/>
  <c r="AB403" i="9"/>
  <c r="Q402" i="9"/>
  <c r="AL402" i="9"/>
  <c r="D404" i="13"/>
  <c r="N401" i="9"/>
  <c r="AP401" i="9" s="1"/>
  <c r="C403" i="13"/>
  <c r="AB399" i="9"/>
  <c r="Q398" i="9"/>
  <c r="AL398" i="9"/>
  <c r="D400" i="13"/>
  <c r="N397" i="9"/>
  <c r="AP397" i="9" s="1"/>
  <c r="C399" i="13"/>
  <c r="AB395" i="9"/>
  <c r="Q394" i="9"/>
  <c r="AL394" i="9"/>
  <c r="D396" i="13"/>
  <c r="N393" i="9"/>
  <c r="AP393" i="9" s="1"/>
  <c r="C395" i="13"/>
  <c r="AB391" i="9"/>
  <c r="Q390" i="9"/>
  <c r="AL390" i="9"/>
  <c r="D392" i="13"/>
  <c r="N389" i="9"/>
  <c r="AP389" i="9" s="1"/>
  <c r="C391" i="13"/>
  <c r="AB387" i="9"/>
  <c r="Q386" i="9"/>
  <c r="AL386" i="9"/>
  <c r="D388" i="13"/>
  <c r="N385" i="9"/>
  <c r="AP385" i="9" s="1"/>
  <c r="C387" i="13"/>
  <c r="AB383" i="9"/>
  <c r="Q382" i="9"/>
  <c r="AL382" i="9"/>
  <c r="D384" i="13"/>
  <c r="N381" i="9"/>
  <c r="AP381" i="9" s="1"/>
  <c r="C383" i="13"/>
  <c r="AB379" i="9"/>
  <c r="Q378" i="9"/>
  <c r="AL378" i="9"/>
  <c r="D380" i="13"/>
  <c r="N377" i="9"/>
  <c r="AP377" i="9" s="1"/>
  <c r="C379" i="13"/>
  <c r="AB375" i="9"/>
  <c r="Q374" i="9"/>
  <c r="AL374" i="9"/>
  <c r="D376" i="13"/>
  <c r="N373" i="9"/>
  <c r="AP373" i="9" s="1"/>
  <c r="C375" i="13"/>
  <c r="AB371" i="9"/>
  <c r="Q370" i="9"/>
  <c r="AL370" i="9"/>
  <c r="D372" i="13"/>
  <c r="N369" i="9"/>
  <c r="AP369" i="9" s="1"/>
  <c r="C371" i="13"/>
  <c r="AB367" i="9"/>
  <c r="Q366" i="9"/>
  <c r="AL366" i="9"/>
  <c r="D368" i="13"/>
  <c r="N365" i="9"/>
  <c r="AP365" i="9" s="1"/>
  <c r="C367" i="13"/>
  <c r="AL362" i="9"/>
  <c r="Q362" i="9"/>
  <c r="D364" i="13"/>
  <c r="N361" i="9"/>
  <c r="AP361" i="9" s="1"/>
  <c r="C363" i="13"/>
  <c r="AO514" i="9"/>
  <c r="AX486" i="9"/>
  <c r="AB484" i="9"/>
  <c r="AV477" i="9"/>
  <c r="AB468" i="9"/>
  <c r="AV457" i="9"/>
  <c r="BD441" i="9"/>
  <c r="BC440" i="9"/>
  <c r="AT430" i="9"/>
  <c r="AT428" i="9"/>
  <c r="AT426" i="9"/>
  <c r="AT422" i="9"/>
  <c r="AT420" i="9"/>
  <c r="AD407" i="9"/>
  <c r="BD407" i="9" s="1"/>
  <c r="AT402" i="9"/>
  <c r="AT396" i="9"/>
  <c r="AD391" i="9"/>
  <c r="BD391" i="9" s="1"/>
  <c r="AT386" i="9"/>
  <c r="AD375" i="9"/>
  <c r="BD375" i="9" s="1"/>
  <c r="AT370" i="9"/>
  <c r="BD361" i="9"/>
  <c r="AR439" i="9"/>
  <c r="BC426" i="9"/>
  <c r="AX424" i="9"/>
  <c r="AO417" i="9"/>
  <c r="AO412" i="9"/>
  <c r="AR410" i="9"/>
  <c r="AV407" i="9"/>
  <c r="AV395" i="9"/>
  <c r="AO392" i="9"/>
  <c r="AR390" i="9"/>
  <c r="AO385" i="9"/>
  <c r="AO380" i="9"/>
  <c r="AR378" i="9"/>
  <c r="AO364" i="9"/>
  <c r="AL358" i="9"/>
  <c r="Q358" i="9"/>
  <c r="D360" i="13"/>
  <c r="N355" i="9"/>
  <c r="AP355" i="9" s="1"/>
  <c r="C357" i="13"/>
  <c r="N351" i="9"/>
  <c r="AP351" i="9" s="1"/>
  <c r="C353" i="13"/>
  <c r="AL349" i="9"/>
  <c r="Q349" i="9"/>
  <c r="D351" i="13"/>
  <c r="AO434" i="9"/>
  <c r="AR422" i="9"/>
  <c r="BC407" i="9"/>
  <c r="AX403" i="9"/>
  <c r="AO397" i="9"/>
  <c r="AR381" i="9"/>
  <c r="AO360" i="9"/>
  <c r="N354" i="9"/>
  <c r="AP354" i="9" s="1"/>
  <c r="C356" i="13"/>
  <c r="AT352" i="9"/>
  <c r="AV419" i="9"/>
  <c r="AR359" i="9"/>
  <c r="AR358" i="9"/>
  <c r="AT351" i="9"/>
  <c r="AL347" i="9"/>
  <c r="Q347" i="9"/>
  <c r="D349" i="13"/>
  <c r="N345" i="9"/>
  <c r="AM345" i="9" s="1"/>
  <c r="C347" i="13"/>
  <c r="Q342" i="9"/>
  <c r="AL342" i="9"/>
  <c r="D344" i="13"/>
  <c r="N341" i="9"/>
  <c r="AP341" i="9" s="1"/>
  <c r="C343" i="13"/>
  <c r="Q338" i="9"/>
  <c r="AL338" i="9"/>
  <c r="D340" i="13"/>
  <c r="N337" i="9"/>
  <c r="AP337" i="9" s="1"/>
  <c r="C339" i="13"/>
  <c r="Q334" i="9"/>
  <c r="AL334" i="9"/>
  <c r="D336" i="13"/>
  <c r="N333" i="9"/>
  <c r="AP333" i="9" s="1"/>
  <c r="C335" i="13"/>
  <c r="Q330" i="9"/>
  <c r="AL330" i="9"/>
  <c r="D332" i="13"/>
  <c r="N329" i="9"/>
  <c r="AP329" i="9" s="1"/>
  <c r="C331" i="13"/>
  <c r="Q326" i="9"/>
  <c r="AL326" i="9"/>
  <c r="D328" i="13"/>
  <c r="N325" i="9"/>
  <c r="AP325" i="9" s="1"/>
  <c r="C327" i="13"/>
  <c r="Q322" i="9"/>
  <c r="AL322" i="9"/>
  <c r="D324" i="13"/>
  <c r="N321" i="9"/>
  <c r="AP321" i="9" s="1"/>
  <c r="C323" i="13"/>
  <c r="Q318" i="9"/>
  <c r="AL318" i="9"/>
  <c r="D320" i="13"/>
  <c r="N317" i="9"/>
  <c r="AP317" i="9" s="1"/>
  <c r="C319" i="13"/>
  <c r="Q314" i="9"/>
  <c r="AL314" i="9"/>
  <c r="D316" i="13"/>
  <c r="N313" i="9"/>
  <c r="AP313" i="9" s="1"/>
  <c r="C315" i="13"/>
  <c r="Q310" i="9"/>
  <c r="AL310" i="9"/>
  <c r="D312" i="13"/>
  <c r="N309" i="9"/>
  <c r="AP309" i="9" s="1"/>
  <c r="C311" i="13"/>
  <c r="Q306" i="9"/>
  <c r="AL306" i="9"/>
  <c r="D308" i="13"/>
  <c r="N305" i="9"/>
  <c r="AP305" i="9" s="1"/>
  <c r="C307" i="13"/>
  <c r="Q302" i="9"/>
  <c r="AL302" i="9"/>
  <c r="D304" i="13"/>
  <c r="N301" i="9"/>
  <c r="AP301" i="9" s="1"/>
  <c r="C303" i="13"/>
  <c r="Q298" i="9"/>
  <c r="AL298" i="9"/>
  <c r="D300" i="13"/>
  <c r="N297" i="9"/>
  <c r="AP297" i="9" s="1"/>
  <c r="C299" i="13"/>
  <c r="Q294" i="9"/>
  <c r="AL294" i="9"/>
  <c r="D296" i="13"/>
  <c r="N293" i="9"/>
  <c r="AP293" i="9" s="1"/>
  <c r="C295" i="13"/>
  <c r="Q290" i="9"/>
  <c r="AL290" i="9"/>
  <c r="D292" i="13"/>
  <c r="N289" i="9"/>
  <c r="AP289" i="9" s="1"/>
  <c r="C291" i="13"/>
  <c r="Q286" i="9"/>
  <c r="AL286" i="9"/>
  <c r="D288" i="13"/>
  <c r="N285" i="9"/>
  <c r="AP285" i="9" s="1"/>
  <c r="C287" i="13"/>
  <c r="Q282" i="9"/>
  <c r="AL282" i="9"/>
  <c r="D284" i="13"/>
  <c r="N281" i="9"/>
  <c r="AP281" i="9" s="1"/>
  <c r="C283" i="13"/>
  <c r="Q278" i="9"/>
  <c r="AL278" i="9"/>
  <c r="D280" i="13"/>
  <c r="N277" i="9"/>
  <c r="AP277" i="9" s="1"/>
  <c r="C279" i="13"/>
  <c r="Q274" i="9"/>
  <c r="AL274" i="9"/>
  <c r="D276" i="13"/>
  <c r="N273" i="9"/>
  <c r="AP273" i="9" s="1"/>
  <c r="C275" i="13"/>
  <c r="Q270" i="9"/>
  <c r="AL270" i="9"/>
  <c r="D272" i="13"/>
  <c r="N269" i="9"/>
  <c r="AP269" i="9" s="1"/>
  <c r="C271" i="13"/>
  <c r="Q266" i="9"/>
  <c r="AL266" i="9"/>
  <c r="D268" i="13"/>
  <c r="N265" i="9"/>
  <c r="AP265" i="9" s="1"/>
  <c r="C267" i="13"/>
  <c r="Q262" i="9"/>
  <c r="AL262" i="9"/>
  <c r="D264" i="13"/>
  <c r="N261" i="9"/>
  <c r="AM261" i="9" s="1"/>
  <c r="C263" i="13"/>
  <c r="Q258" i="9"/>
  <c r="AL258" i="9"/>
  <c r="D260" i="13"/>
  <c r="N257" i="9"/>
  <c r="AM257" i="9" s="1"/>
  <c r="C259" i="13"/>
  <c r="AL254" i="9"/>
  <c r="Q254" i="9"/>
  <c r="D256" i="13"/>
  <c r="BC430" i="9"/>
  <c r="AZ422" i="9"/>
  <c r="AO416" i="9"/>
  <c r="AR414" i="9"/>
  <c r="AO389" i="9"/>
  <c r="AX383" i="9"/>
  <c r="AR373" i="9"/>
  <c r="AO368" i="9"/>
  <c r="AR366" i="9"/>
  <c r="N356" i="9"/>
  <c r="AM356" i="9" s="1"/>
  <c r="C358" i="13"/>
  <c r="AR352" i="9"/>
  <c r="AT350" i="9"/>
  <c r="M344" i="9"/>
  <c r="AT342" i="9"/>
  <c r="AT338" i="9"/>
  <c r="AT334" i="9"/>
  <c r="AT332" i="9"/>
  <c r="AT330" i="9"/>
  <c r="AT328" i="9"/>
  <c r="AT326" i="9"/>
  <c r="AT322" i="9"/>
  <c r="AT318" i="9"/>
  <c r="AT316" i="9"/>
  <c r="AT314" i="9"/>
  <c r="AT310" i="9"/>
  <c r="AT306" i="9"/>
  <c r="AT301" i="9"/>
  <c r="AT298" i="9"/>
  <c r="AT288" i="9"/>
  <c r="AT285" i="9"/>
  <c r="AT282" i="9"/>
  <c r="AT272" i="9"/>
  <c r="AT269" i="9"/>
  <c r="AD261" i="9"/>
  <c r="BD261" i="9" s="1"/>
  <c r="AZ323" i="9"/>
  <c r="AO313" i="9"/>
  <c r="AO289" i="9"/>
  <c r="AZ278" i="9"/>
  <c r="AO273" i="9"/>
  <c r="AX265" i="9"/>
  <c r="N250" i="9"/>
  <c r="AP250" i="9" s="1"/>
  <c r="C252" i="13"/>
  <c r="AT247" i="9"/>
  <c r="N244" i="9"/>
  <c r="AM244" i="9" s="1"/>
  <c r="C246" i="13"/>
  <c r="AZ242" i="9"/>
  <c r="N239" i="9"/>
  <c r="AP239" i="9" s="1"/>
  <c r="C241" i="13"/>
  <c r="BC236" i="9"/>
  <c r="N234" i="9"/>
  <c r="AP234" i="9" s="1"/>
  <c r="C236" i="13"/>
  <c r="AL231" i="9"/>
  <c r="Q231" i="9"/>
  <c r="D233" i="13"/>
  <c r="AO225" i="9"/>
  <c r="AR225" i="9"/>
  <c r="F227" i="13"/>
  <c r="AL222" i="9"/>
  <c r="Q222" i="9"/>
  <c r="D224" i="13"/>
  <c r="AO336" i="9"/>
  <c r="AZ331" i="9"/>
  <c r="AR329" i="9"/>
  <c r="AR290" i="9"/>
  <c r="AR274" i="9"/>
  <c r="AV269" i="9"/>
  <c r="AX253" i="9"/>
  <c r="AL252" i="9"/>
  <c r="Q252" i="9"/>
  <c r="D254" i="13"/>
  <c r="AL251" i="9"/>
  <c r="Q251" i="9"/>
  <c r="D253" i="13"/>
  <c r="N248" i="9"/>
  <c r="AM248" i="9" s="1"/>
  <c r="C250" i="13"/>
  <c r="AL246" i="9"/>
  <c r="Q246" i="9"/>
  <c r="D248" i="13"/>
  <c r="AX236" i="9"/>
  <c r="AL235" i="9"/>
  <c r="Q235" i="9"/>
  <c r="D237" i="13"/>
  <c r="AR229" i="9"/>
  <c r="AO229" i="9"/>
  <c r="F231" i="13"/>
  <c r="AB222" i="9"/>
  <c r="N221" i="9"/>
  <c r="AM221" i="9" s="1"/>
  <c r="C223" i="13"/>
  <c r="AT218" i="9"/>
  <c r="AL218" i="9"/>
  <c r="Q218" i="9"/>
  <c r="D220" i="13"/>
  <c r="N217" i="9"/>
  <c r="AM217" i="9" s="1"/>
  <c r="C219" i="13"/>
  <c r="AT214" i="9"/>
  <c r="AL214" i="9"/>
  <c r="Q214" i="9"/>
  <c r="D216" i="13"/>
  <c r="N213" i="9"/>
  <c r="AP213" i="9" s="1"/>
  <c r="C215" i="13"/>
  <c r="AL210" i="9"/>
  <c r="Q210" i="9"/>
  <c r="D212" i="13"/>
  <c r="N209" i="9"/>
  <c r="AM209" i="9" s="1"/>
  <c r="C211" i="13"/>
  <c r="AL206" i="9"/>
  <c r="Q206" i="9"/>
  <c r="D208" i="13"/>
  <c r="N205" i="9"/>
  <c r="AM205" i="9" s="1"/>
  <c r="C207" i="13"/>
  <c r="AL202" i="9"/>
  <c r="Q202" i="9"/>
  <c r="D204" i="13"/>
  <c r="N201" i="9"/>
  <c r="AM201" i="9" s="1"/>
  <c r="C203" i="13"/>
  <c r="AL198" i="9"/>
  <c r="Q198" i="9"/>
  <c r="D200" i="13"/>
  <c r="N197" i="9"/>
  <c r="AP197" i="9" s="1"/>
  <c r="C199" i="13"/>
  <c r="AL194" i="9"/>
  <c r="Q194" i="9"/>
  <c r="D196" i="13"/>
  <c r="N193" i="9"/>
  <c r="AM193" i="9" s="1"/>
  <c r="C195" i="13"/>
  <c r="AL190" i="9"/>
  <c r="Q190" i="9"/>
  <c r="D192" i="13"/>
  <c r="N189" i="9"/>
  <c r="AM189" i="9" s="1"/>
  <c r="C191" i="13"/>
  <c r="Q186" i="9"/>
  <c r="AL186" i="9"/>
  <c r="D188" i="13"/>
  <c r="N185" i="9"/>
  <c r="AP185" i="9" s="1"/>
  <c r="C187" i="13"/>
  <c r="Q182" i="9"/>
  <c r="AL182" i="9"/>
  <c r="D184" i="13"/>
  <c r="N181" i="9"/>
  <c r="AP181" i="9" s="1"/>
  <c r="C183" i="13"/>
  <c r="Q178" i="9"/>
  <c r="AL178" i="9"/>
  <c r="D180" i="13"/>
  <c r="N177" i="9"/>
  <c r="AP177" i="9" s="1"/>
  <c r="C179" i="13"/>
  <c r="Q174" i="9"/>
  <c r="AL174" i="9"/>
  <c r="D176" i="13"/>
  <c r="N173" i="9"/>
  <c r="AP173" i="9" s="1"/>
  <c r="C175" i="13"/>
  <c r="AR322" i="9"/>
  <c r="AO321" i="9"/>
  <c r="AO297" i="9"/>
  <c r="AO281" i="9"/>
  <c r="AR254" i="9"/>
  <c r="AD253" i="9"/>
  <c r="BD253" i="9" s="1"/>
  <c r="AL250" i="9"/>
  <c r="Q250" i="9"/>
  <c r="D252" i="13"/>
  <c r="AR247" i="9"/>
  <c r="AL245" i="9"/>
  <c r="Q245" i="9"/>
  <c r="D247" i="13"/>
  <c r="AL244" i="9"/>
  <c r="Q244" i="9"/>
  <c r="D246" i="13"/>
  <c r="N242" i="9"/>
  <c r="AP242" i="9" s="1"/>
  <c r="C244" i="13"/>
  <c r="AL239" i="9"/>
  <c r="Q239" i="9"/>
  <c r="D241" i="13"/>
  <c r="N237" i="9"/>
  <c r="AP237" i="9" s="1"/>
  <c r="C239" i="13"/>
  <c r="AL234" i="9"/>
  <c r="Q234" i="9"/>
  <c r="D236" i="13"/>
  <c r="N227" i="9"/>
  <c r="AP227" i="9" s="1"/>
  <c r="C229" i="13"/>
  <c r="AT226" i="9"/>
  <c r="AO221" i="9"/>
  <c r="AR221" i="9"/>
  <c r="AV221" i="9"/>
  <c r="AZ221" i="9" s="1"/>
  <c r="F223" i="13"/>
  <c r="AR215" i="9"/>
  <c r="AX215" i="9"/>
  <c r="AO215" i="9"/>
  <c r="F217" i="13"/>
  <c r="AT209" i="9"/>
  <c r="AR207" i="9"/>
  <c r="AX207" i="9"/>
  <c r="AO207" i="9"/>
  <c r="F209" i="13"/>
  <c r="AT205" i="9"/>
  <c r="AR202" i="9"/>
  <c r="AX202" i="9"/>
  <c r="AO202" i="9"/>
  <c r="F204" i="13"/>
  <c r="AT198" i="9"/>
  <c r="AT193" i="9"/>
  <c r="AR334" i="9"/>
  <c r="AO333" i="9"/>
  <c r="AR305" i="9"/>
  <c r="AO301" i="9"/>
  <c r="AO285" i="9"/>
  <c r="N251" i="9"/>
  <c r="AM251" i="9" s="1"/>
  <c r="C253" i="13"/>
  <c r="N240" i="9"/>
  <c r="AM240" i="9" s="1"/>
  <c r="C242" i="13"/>
  <c r="N235" i="9"/>
  <c r="AP235" i="9" s="1"/>
  <c r="C237" i="13"/>
  <c r="AL227" i="9"/>
  <c r="Q227" i="9"/>
  <c r="AM227" i="9"/>
  <c r="D229" i="13"/>
  <c r="AL225" i="9"/>
  <c r="Q225" i="9"/>
  <c r="D227" i="13"/>
  <c r="AD224" i="9"/>
  <c r="BD224" i="9" s="1"/>
  <c r="AB215" i="9"/>
  <c r="AB207" i="9"/>
  <c r="AB202" i="9"/>
  <c r="AV190" i="9"/>
  <c r="N170" i="9"/>
  <c r="AP170" i="9" s="1"/>
  <c r="C172" i="13"/>
  <c r="N168" i="9"/>
  <c r="AP168" i="9" s="1"/>
  <c r="C170" i="13"/>
  <c r="N166" i="9"/>
  <c r="AP166" i="9" s="1"/>
  <c r="C168" i="13"/>
  <c r="N164" i="9"/>
  <c r="AP164" i="9" s="1"/>
  <c r="C166" i="13"/>
  <c r="N162" i="9"/>
  <c r="AP162" i="9" s="1"/>
  <c r="C164" i="13"/>
  <c r="N160" i="9"/>
  <c r="AP160" i="9" s="1"/>
  <c r="C162" i="13"/>
  <c r="N158" i="9"/>
  <c r="AP158" i="9" s="1"/>
  <c r="C160" i="13"/>
  <c r="N156" i="9"/>
  <c r="AP156" i="9" s="1"/>
  <c r="C158" i="13"/>
  <c r="N154" i="9"/>
  <c r="AP154" i="9" s="1"/>
  <c r="C156" i="13"/>
  <c r="N152" i="9"/>
  <c r="AP152" i="9" s="1"/>
  <c r="C154" i="13"/>
  <c r="N150" i="9"/>
  <c r="AP150" i="9" s="1"/>
  <c r="C152" i="13"/>
  <c r="N148" i="9"/>
  <c r="AP148" i="9" s="1"/>
  <c r="C150" i="13"/>
  <c r="N146" i="9"/>
  <c r="AP146" i="9" s="1"/>
  <c r="C148" i="13"/>
  <c r="N144" i="9"/>
  <c r="AP144" i="9" s="1"/>
  <c r="C146" i="13"/>
  <c r="N142" i="9"/>
  <c r="AP142" i="9" s="1"/>
  <c r="C144" i="13"/>
  <c r="N140" i="9"/>
  <c r="AP140" i="9" s="1"/>
  <c r="C142" i="13"/>
  <c r="N138" i="9"/>
  <c r="AP138" i="9" s="1"/>
  <c r="C140" i="13"/>
  <c r="N136" i="9"/>
  <c r="AP136" i="9" s="1"/>
  <c r="C138" i="13"/>
  <c r="N134" i="9"/>
  <c r="AP134" i="9" s="1"/>
  <c r="C136" i="13"/>
  <c r="N132" i="9"/>
  <c r="AP132" i="9" s="1"/>
  <c r="C134" i="13"/>
  <c r="N130" i="9"/>
  <c r="AP130" i="9" s="1"/>
  <c r="C132" i="13"/>
  <c r="N128" i="9"/>
  <c r="AP128" i="9" s="1"/>
  <c r="C130" i="13"/>
  <c r="N126" i="9"/>
  <c r="AP126" i="9" s="1"/>
  <c r="C128" i="13"/>
  <c r="N124" i="9"/>
  <c r="AP124" i="9" s="1"/>
  <c r="C126" i="13"/>
  <c r="N122" i="9"/>
  <c r="AP122" i="9" s="1"/>
  <c r="C124" i="13"/>
  <c r="N120" i="9"/>
  <c r="AP120" i="9" s="1"/>
  <c r="C122" i="13"/>
  <c r="N118" i="9"/>
  <c r="AP118" i="9" s="1"/>
  <c r="C120" i="13"/>
  <c r="N116" i="9"/>
  <c r="AP116" i="9" s="1"/>
  <c r="C118" i="13"/>
  <c r="N114" i="9"/>
  <c r="AP114" i="9" s="1"/>
  <c r="C116" i="13"/>
  <c r="N112" i="9"/>
  <c r="AP112" i="9" s="1"/>
  <c r="C114" i="13"/>
  <c r="N110" i="9"/>
  <c r="AP110" i="9" s="1"/>
  <c r="C112" i="13"/>
  <c r="N108" i="9"/>
  <c r="AP108" i="9" s="1"/>
  <c r="C110" i="13"/>
  <c r="N106" i="9"/>
  <c r="AP106" i="9" s="1"/>
  <c r="C108" i="13"/>
  <c r="N104" i="9"/>
  <c r="AP104" i="9" s="1"/>
  <c r="C106" i="13"/>
  <c r="N102" i="9"/>
  <c r="AP102" i="9" s="1"/>
  <c r="C104" i="13"/>
  <c r="N100" i="9"/>
  <c r="AP100" i="9" s="1"/>
  <c r="C102" i="13"/>
  <c r="N98" i="9"/>
  <c r="AP98" i="9" s="1"/>
  <c r="C100" i="13"/>
  <c r="N96" i="9"/>
  <c r="AP96" i="9" s="1"/>
  <c r="C98" i="13"/>
  <c r="N94" i="9"/>
  <c r="AP94" i="9" s="1"/>
  <c r="C96" i="13"/>
  <c r="N92" i="9"/>
  <c r="AP92" i="9" s="1"/>
  <c r="C94" i="13"/>
  <c r="N90" i="9"/>
  <c r="AP90" i="9" s="1"/>
  <c r="C92" i="13"/>
  <c r="N88" i="9"/>
  <c r="AP88" i="9" s="1"/>
  <c r="C90" i="13"/>
  <c r="N86" i="9"/>
  <c r="AP86" i="9" s="1"/>
  <c r="C88" i="13"/>
  <c r="N84" i="9"/>
  <c r="AP84" i="9" s="1"/>
  <c r="C86" i="13"/>
  <c r="N82" i="9"/>
  <c r="AP82" i="9" s="1"/>
  <c r="C84" i="13"/>
  <c r="N80" i="9"/>
  <c r="AP80" i="9" s="1"/>
  <c r="C82" i="13"/>
  <c r="N78" i="9"/>
  <c r="AP78" i="9" s="1"/>
  <c r="C80" i="13"/>
  <c r="N76" i="9"/>
  <c r="AP76" i="9" s="1"/>
  <c r="C78" i="13"/>
  <c r="N74" i="9"/>
  <c r="AP74" i="9" s="1"/>
  <c r="C76" i="13"/>
  <c r="N72" i="9"/>
  <c r="AP72" i="9" s="1"/>
  <c r="C74" i="13"/>
  <c r="N70" i="9"/>
  <c r="AP70" i="9" s="1"/>
  <c r="C72" i="13"/>
  <c r="N68" i="9"/>
  <c r="AP68" i="9" s="1"/>
  <c r="C70" i="13"/>
  <c r="N66" i="9"/>
  <c r="AP66" i="9" s="1"/>
  <c r="AO66" i="9"/>
  <c r="C68" i="13"/>
  <c r="N64" i="9"/>
  <c r="AM64" i="9" s="1"/>
  <c r="C66" i="13"/>
  <c r="N62" i="9"/>
  <c r="AM62" i="9" s="1"/>
  <c r="C64" i="13"/>
  <c r="N60" i="9"/>
  <c r="AM60" i="9" s="1"/>
  <c r="C62" i="13"/>
  <c r="N58" i="9"/>
  <c r="AM58" i="9" s="1"/>
  <c r="C60" i="13"/>
  <c r="N56" i="9"/>
  <c r="AP56" i="9" s="1"/>
  <c r="C58" i="13"/>
  <c r="AT181" i="9"/>
  <c r="AD109" i="9"/>
  <c r="BD109" i="9" s="1"/>
  <c r="AD77" i="9"/>
  <c r="BD77" i="9" s="1"/>
  <c r="AD69" i="9"/>
  <c r="BD69" i="9" s="1"/>
  <c r="AD65" i="9"/>
  <c r="BD65" i="9" s="1"/>
  <c r="AD61" i="9"/>
  <c r="BD61" i="9" s="1"/>
  <c r="AD57" i="9"/>
  <c r="BD57" i="9" s="1"/>
  <c r="AV206" i="9"/>
  <c r="AV197" i="9"/>
  <c r="AT174" i="9"/>
  <c r="AL221" i="9"/>
  <c r="AV213" i="9"/>
  <c r="AB195" i="9"/>
  <c r="AR172" i="9"/>
  <c r="AX172" i="9"/>
  <c r="AO172" i="9"/>
  <c r="F174" i="13"/>
  <c r="M169" i="9"/>
  <c r="M165" i="9"/>
  <c r="M161" i="9"/>
  <c r="M157" i="9"/>
  <c r="M153" i="9"/>
  <c r="M149" i="9"/>
  <c r="M145" i="9"/>
  <c r="M141" i="9"/>
  <c r="M137" i="9"/>
  <c r="M133" i="9"/>
  <c r="M129" i="9"/>
  <c r="M125" i="9"/>
  <c r="M121" i="9"/>
  <c r="M117" i="9"/>
  <c r="M113" i="9"/>
  <c r="M109" i="9"/>
  <c r="M105" i="9"/>
  <c r="M101" i="9"/>
  <c r="M97" i="9"/>
  <c r="M93" i="9"/>
  <c r="M89" i="9"/>
  <c r="M85" i="9"/>
  <c r="M81" i="9"/>
  <c r="M77" i="9"/>
  <c r="M73" i="9"/>
  <c r="M70" i="9"/>
  <c r="M68" i="9"/>
  <c r="AR177" i="9"/>
  <c r="AR165" i="9"/>
  <c r="AO156" i="9"/>
  <c r="AO154" i="9"/>
  <c r="AR148" i="9"/>
  <c r="AR146" i="9"/>
  <c r="AT136" i="9"/>
  <c r="AT134" i="9"/>
  <c r="AO124" i="9"/>
  <c r="AO122" i="9"/>
  <c r="AT114" i="9"/>
  <c r="AB105" i="9"/>
  <c r="BC101" i="9"/>
  <c r="AO96" i="9"/>
  <c r="AO94" i="9"/>
  <c r="AR92" i="9"/>
  <c r="AT88" i="9"/>
  <c r="AX73" i="9"/>
  <c r="AV69" i="9"/>
  <c r="AT58" i="9"/>
  <c r="AR186" i="9"/>
  <c r="AR185" i="9"/>
  <c r="AR182" i="9"/>
  <c r="AR174" i="9"/>
  <c r="AT153" i="9"/>
  <c r="AT121" i="9"/>
  <c r="AT118" i="9"/>
  <c r="AT100" i="9"/>
  <c r="BC93" i="9"/>
  <c r="AT84" i="9"/>
  <c r="AO70" i="9"/>
  <c r="AT70" i="9"/>
  <c r="N52" i="9"/>
  <c r="AP52" i="9" s="1"/>
  <c r="C54" i="13"/>
  <c r="AT51" i="9"/>
  <c r="N49" i="9"/>
  <c r="AM49" i="9" s="1"/>
  <c r="C51" i="13"/>
  <c r="N48" i="9"/>
  <c r="AP48" i="9" s="1"/>
  <c r="C50" i="13"/>
  <c r="AL45" i="9"/>
  <c r="Q45" i="9"/>
  <c r="D47" i="13"/>
  <c r="N44" i="9"/>
  <c r="AP44" i="9" s="1"/>
  <c r="C46" i="13"/>
  <c r="AL41" i="9"/>
  <c r="Q41" i="9"/>
  <c r="D43" i="13"/>
  <c r="N40" i="9"/>
  <c r="AP40" i="9" s="1"/>
  <c r="C42" i="13"/>
  <c r="AL37" i="9"/>
  <c r="Q37" i="9"/>
  <c r="D39" i="13"/>
  <c r="N36" i="9"/>
  <c r="AP36" i="9" s="1"/>
  <c r="C38" i="13"/>
  <c r="AL33" i="9"/>
  <c r="Q33" i="9"/>
  <c r="D35" i="13"/>
  <c r="N32" i="9"/>
  <c r="AP32" i="9" s="1"/>
  <c r="C34" i="13"/>
  <c r="AL29" i="9"/>
  <c r="Q29" i="9"/>
  <c r="D31" i="13"/>
  <c r="N28" i="9"/>
  <c r="AP28" i="9" s="1"/>
  <c r="C30" i="13"/>
  <c r="AB26" i="9"/>
  <c r="AL25" i="9"/>
  <c r="Q25" i="9"/>
  <c r="D27" i="13"/>
  <c r="N24" i="9"/>
  <c r="AP24" i="9" s="1"/>
  <c r="C26" i="13"/>
  <c r="AB22" i="9"/>
  <c r="AL21" i="9"/>
  <c r="Q21" i="9"/>
  <c r="D23" i="13"/>
  <c r="N20" i="9"/>
  <c r="AP20" i="9" s="1"/>
  <c r="C22" i="13"/>
  <c r="AB18" i="9"/>
  <c r="AL17" i="9"/>
  <c r="Q17" i="9"/>
  <c r="D19" i="13"/>
  <c r="N16" i="9"/>
  <c r="AP16" i="9" s="1"/>
  <c r="C18" i="13"/>
  <c r="AB14" i="9"/>
  <c r="AL13" i="9"/>
  <c r="Q13" i="9"/>
  <c r="D15" i="13"/>
  <c r="N12" i="9"/>
  <c r="AP12" i="9" s="1"/>
  <c r="C14" i="13"/>
  <c r="AO158" i="9"/>
  <c r="AT156" i="9"/>
  <c r="AO152" i="9"/>
  <c r="AT146" i="9"/>
  <c r="AO142" i="9"/>
  <c r="AT140" i="9"/>
  <c r="AO136" i="9"/>
  <c r="AT130" i="9"/>
  <c r="AO126" i="9"/>
  <c r="AT124" i="9"/>
  <c r="AR120" i="9"/>
  <c r="AR114" i="9"/>
  <c r="AV113" i="9"/>
  <c r="AO110" i="9"/>
  <c r="AR108" i="9"/>
  <c r="AR90" i="9"/>
  <c r="AV89" i="9"/>
  <c r="AO78" i="9"/>
  <c r="AR76" i="9"/>
  <c r="AT72" i="9"/>
  <c r="AO68" i="9"/>
  <c r="AR60" i="9"/>
  <c r="AO60" i="9"/>
  <c r="F62" i="13"/>
  <c r="N54" i="9"/>
  <c r="C56" i="13"/>
  <c r="AL52" i="9"/>
  <c r="Q52" i="9"/>
  <c r="D54" i="13"/>
  <c r="BD47" i="9"/>
  <c r="AD45" i="9"/>
  <c r="BD45" i="9" s="1"/>
  <c r="BD43" i="9"/>
  <c r="AD41" i="9"/>
  <c r="BD41" i="9" s="1"/>
  <c r="BD39" i="9"/>
  <c r="AD37" i="9"/>
  <c r="BD37" i="9" s="1"/>
  <c r="BD35" i="9"/>
  <c r="AD33" i="9"/>
  <c r="BD33" i="9" s="1"/>
  <c r="BD31" i="9"/>
  <c r="AD29" i="9"/>
  <c r="BD29" i="9" s="1"/>
  <c r="BD27" i="9"/>
  <c r="AD25" i="9"/>
  <c r="BD25" i="9" s="1"/>
  <c r="BD23" i="9"/>
  <c r="AD21" i="9"/>
  <c r="BD21" i="9" s="1"/>
  <c r="BD19" i="9"/>
  <c r="AD17" i="9"/>
  <c r="BD17" i="9" s="1"/>
  <c r="BD15" i="9"/>
  <c r="AD13" i="9"/>
  <c r="BD13" i="9" s="1"/>
  <c r="BD11" i="9"/>
  <c r="AR178" i="9"/>
  <c r="AT166" i="9"/>
  <c r="AR162" i="9"/>
  <c r="AZ157" i="9"/>
  <c r="BC109" i="9"/>
  <c r="AR106" i="9"/>
  <c r="AV105" i="9"/>
  <c r="AO102" i="9"/>
  <c r="AR100" i="9"/>
  <c r="AO86" i="9"/>
  <c r="AR84" i="9"/>
  <c r="AT80" i="9"/>
  <c r="AB77" i="9"/>
  <c r="AO64" i="9"/>
  <c r="AR64" i="9"/>
  <c r="F66" i="13"/>
  <c r="AB57" i="9"/>
  <c r="M55" i="9"/>
  <c r="N53" i="9"/>
  <c r="AM53" i="9" s="1"/>
  <c r="C55" i="13"/>
  <c r="AO52" i="9"/>
  <c r="AR52" i="9"/>
  <c r="F54" i="13"/>
  <c r="AT49" i="9"/>
  <c r="AB52" i="9"/>
  <c r="AZ44" i="9"/>
  <c r="AT37" i="9"/>
  <c r="AT35" i="9"/>
  <c r="BC21" i="9"/>
  <c r="AO48" i="9"/>
  <c r="AR40" i="9"/>
  <c r="AO32" i="9"/>
  <c r="AV29" i="9"/>
  <c r="BC14" i="9"/>
  <c r="AB58" i="9"/>
  <c r="AO36" i="9"/>
  <c r="BC29" i="9"/>
  <c r="AO27" i="9"/>
  <c r="AT25" i="9"/>
  <c r="AR19" i="9"/>
  <c r="AT16" i="9"/>
  <c r="AZ12" i="9"/>
  <c r="AV52" i="9"/>
  <c r="AZ52" i="9" s="1"/>
  <c r="AO47" i="9"/>
  <c r="AO39" i="9"/>
  <c r="AO31" i="9"/>
  <c r="AQ605" i="9"/>
  <c r="BB605" i="9"/>
  <c r="H607" i="13"/>
  <c r="AQ602" i="9"/>
  <c r="BB602" i="9"/>
  <c r="H604" i="13"/>
  <c r="Z621" i="9"/>
  <c r="AD621" i="9"/>
  <c r="BD621" i="9" s="1"/>
  <c r="AQ524" i="9"/>
  <c r="BB524" i="9"/>
  <c r="H526" i="13"/>
  <c r="AQ516" i="9"/>
  <c r="BB516" i="9"/>
  <c r="H518" i="13"/>
  <c r="AO509" i="9"/>
  <c r="AR509" i="9"/>
  <c r="F511" i="13"/>
  <c r="AO426" i="9"/>
  <c r="AR426" i="9"/>
  <c r="F428" i="13"/>
  <c r="BB500" i="9"/>
  <c r="AQ500" i="9"/>
  <c r="H502" i="13"/>
  <c r="AQ417" i="9"/>
  <c r="BB417" i="9"/>
  <c r="H419" i="13"/>
  <c r="AQ404" i="9"/>
  <c r="BB404" i="9"/>
  <c r="H406" i="13"/>
  <c r="BB347" i="9"/>
  <c r="AQ347" i="9"/>
  <c r="H349" i="13"/>
  <c r="AD464" i="9"/>
  <c r="BD464" i="9" s="1"/>
  <c r="Z464" i="9"/>
  <c r="AQ399" i="9"/>
  <c r="BB399" i="9"/>
  <c r="H401" i="13"/>
  <c r="AQ379" i="9"/>
  <c r="BB379" i="9"/>
  <c r="H381" i="13"/>
  <c r="AQ307" i="9"/>
  <c r="BB307" i="9"/>
  <c r="H309" i="13"/>
  <c r="AO261" i="9"/>
  <c r="AR261" i="9"/>
  <c r="F263" i="13"/>
  <c r="AD220" i="9"/>
  <c r="BD220" i="9" s="1"/>
  <c r="Z220" i="9"/>
  <c r="AQ215" i="9"/>
  <c r="BB215" i="9"/>
  <c r="H217" i="13"/>
  <c r="AQ139" i="9"/>
  <c r="BB139" i="9"/>
  <c r="H141" i="13"/>
  <c r="AD216" i="9"/>
  <c r="BD216" i="9" s="1"/>
  <c r="Z216" i="9"/>
  <c r="AQ158" i="9"/>
  <c r="BB158" i="9"/>
  <c r="H160" i="13"/>
  <c r="AQ54" i="9"/>
  <c r="BB54" i="9"/>
  <c r="H56" i="13"/>
  <c r="AO81" i="9"/>
  <c r="AR81" i="9"/>
  <c r="F83" i="13"/>
  <c r="AQ45" i="9"/>
  <c r="BB45" i="9"/>
  <c r="H47" i="13"/>
  <c r="AQ103" i="9"/>
  <c r="BB103" i="9"/>
  <c r="H105" i="13"/>
  <c r="AQ85" i="9"/>
  <c r="BB85" i="9"/>
  <c r="H87" i="13"/>
  <c r="AQ14" i="9"/>
  <c r="BB14" i="9"/>
  <c r="H16" i="13"/>
  <c r="N618" i="9"/>
  <c r="AP618" i="9" s="1"/>
  <c r="C620" i="13"/>
  <c r="N614" i="9"/>
  <c r="AP614" i="9" s="1"/>
  <c r="C616" i="13"/>
  <c r="N608" i="9"/>
  <c r="AP608" i="9" s="1"/>
  <c r="AO608" i="9"/>
  <c r="C610" i="13"/>
  <c r="AR18" i="9"/>
  <c r="AO18" i="9"/>
  <c r="F20" i="13"/>
  <c r="N625" i="9"/>
  <c r="AM625" i="9" s="1"/>
  <c r="C627" i="13"/>
  <c r="N605" i="9"/>
  <c r="AP605" i="9" s="1"/>
  <c r="C607" i="13"/>
  <c r="N603" i="9"/>
  <c r="AP603" i="9" s="1"/>
  <c r="C605" i="13"/>
  <c r="N599" i="9"/>
  <c r="AP599" i="9" s="1"/>
  <c r="C601" i="13"/>
  <c r="N593" i="9"/>
  <c r="AP593" i="9" s="1"/>
  <c r="AO593" i="9"/>
  <c r="C595" i="13"/>
  <c r="N589" i="9"/>
  <c r="AP589" i="9" s="1"/>
  <c r="AO589" i="9"/>
  <c r="C591" i="13"/>
  <c r="N585" i="9"/>
  <c r="AP585" i="9" s="1"/>
  <c r="C587" i="13"/>
  <c r="N579" i="9"/>
  <c r="AP579" i="9" s="1"/>
  <c r="AO579" i="9"/>
  <c r="C581" i="13"/>
  <c r="N575" i="9"/>
  <c r="AM575" i="9" s="1"/>
  <c r="C577" i="13"/>
  <c r="N569" i="9"/>
  <c r="AP569" i="9" s="1"/>
  <c r="C571" i="13"/>
  <c r="N565" i="9"/>
  <c r="AP565" i="9" s="1"/>
  <c r="C567" i="13"/>
  <c r="N559" i="9"/>
  <c r="AP559" i="9" s="1"/>
  <c r="C561" i="13"/>
  <c r="N543" i="9"/>
  <c r="AP543" i="9" s="1"/>
  <c r="C545" i="13"/>
  <c r="BB629" i="9"/>
  <c r="AQ629" i="9"/>
  <c r="H631" i="13"/>
  <c r="Z598" i="9"/>
  <c r="AD598" i="9"/>
  <c r="BD598" i="9" s="1"/>
  <c r="B592" i="8"/>
  <c r="AC598" i="9" s="1"/>
  <c r="AQ596" i="9"/>
  <c r="BB596" i="9"/>
  <c r="H598" i="13"/>
  <c r="Z541" i="9"/>
  <c r="AD541" i="9"/>
  <c r="BD541" i="9" s="1"/>
  <c r="Z592" i="9"/>
  <c r="AD592" i="9"/>
  <c r="BD592" i="9" s="1"/>
  <c r="AD517" i="9"/>
  <c r="BD517" i="9" s="1"/>
  <c r="Z517" i="9"/>
  <c r="AQ568" i="9"/>
  <c r="BB568" i="9"/>
  <c r="H570" i="13"/>
  <c r="AQ536" i="9"/>
  <c r="BB536" i="9"/>
  <c r="H538" i="13"/>
  <c r="B511" i="8"/>
  <c r="AC517" i="9" s="1"/>
  <c r="BB477" i="9"/>
  <c r="AQ477" i="9"/>
  <c r="H479" i="13"/>
  <c r="BB479" i="9"/>
  <c r="AQ479" i="9"/>
  <c r="H481" i="13"/>
  <c r="AQ422" i="9"/>
  <c r="BB422" i="9"/>
  <c r="H424" i="13"/>
  <c r="B420" i="8"/>
  <c r="AC426" i="9" s="1"/>
  <c r="BB476" i="9"/>
  <c r="AQ476" i="9"/>
  <c r="H478" i="13"/>
  <c r="AQ437" i="9"/>
  <c r="BB437" i="9"/>
  <c r="H439" i="13"/>
  <c r="AQ423" i="9"/>
  <c r="BB423" i="9"/>
  <c r="H425" i="13"/>
  <c r="AQ408" i="9"/>
  <c r="BB408" i="9"/>
  <c r="H410" i="13"/>
  <c r="AQ391" i="9"/>
  <c r="BB391" i="9"/>
  <c r="H393" i="13"/>
  <c r="AO375" i="9"/>
  <c r="AR375" i="9"/>
  <c r="F377" i="13"/>
  <c r="AQ419" i="9"/>
  <c r="BB419" i="9"/>
  <c r="H421" i="13"/>
  <c r="AQ403" i="9"/>
  <c r="BB403" i="9"/>
  <c r="H405" i="13"/>
  <c r="AQ387" i="9"/>
  <c r="BB387" i="9"/>
  <c r="H389" i="13"/>
  <c r="AQ371" i="9"/>
  <c r="BB371" i="9"/>
  <c r="H373" i="13"/>
  <c r="Z356" i="9"/>
  <c r="BC356" i="9"/>
  <c r="AO340" i="9"/>
  <c r="AR340" i="9"/>
  <c r="F342" i="13"/>
  <c r="AO324" i="9"/>
  <c r="AR324" i="9"/>
  <c r="F326" i="13"/>
  <c r="AO308" i="9"/>
  <c r="AR308" i="9"/>
  <c r="F310" i="13"/>
  <c r="AD446" i="9"/>
  <c r="BD446" i="9" s="1"/>
  <c r="Z446" i="9"/>
  <c r="AQ415" i="9"/>
  <c r="BB415" i="9"/>
  <c r="H417" i="13"/>
  <c r="AO399" i="9"/>
  <c r="AR399" i="9"/>
  <c r="F401" i="13"/>
  <c r="AQ377" i="9"/>
  <c r="BB377" i="9"/>
  <c r="H379" i="13"/>
  <c r="B302" i="8"/>
  <c r="AC308" i="9" s="1"/>
  <c r="AO411" i="9"/>
  <c r="AR411" i="9"/>
  <c r="F413" i="13"/>
  <c r="AO379" i="9"/>
  <c r="AR379" i="9"/>
  <c r="F381" i="13"/>
  <c r="BB355" i="9"/>
  <c r="AQ355" i="9"/>
  <c r="H357" i="13"/>
  <c r="AQ323" i="9"/>
  <c r="BB323" i="9"/>
  <c r="H325" i="13"/>
  <c r="AQ299" i="9"/>
  <c r="BB299" i="9"/>
  <c r="H301" i="13"/>
  <c r="AQ283" i="9"/>
  <c r="BB283" i="9"/>
  <c r="H285" i="13"/>
  <c r="AQ264" i="9"/>
  <c r="BB264" i="9"/>
  <c r="H266" i="13"/>
  <c r="AQ313" i="9"/>
  <c r="BB313" i="9"/>
  <c r="H315" i="13"/>
  <c r="AQ329" i="9"/>
  <c r="BB329" i="9"/>
  <c r="H331" i="13"/>
  <c r="BB245" i="9"/>
  <c r="AQ245" i="9"/>
  <c r="H247" i="13"/>
  <c r="BB236" i="9"/>
  <c r="AQ236" i="9"/>
  <c r="H238" i="13"/>
  <c r="Z228" i="9"/>
  <c r="BC228" i="9"/>
  <c r="AQ213" i="9"/>
  <c r="BB213" i="9"/>
  <c r="H215" i="13"/>
  <c r="AQ204" i="9"/>
  <c r="BB204" i="9"/>
  <c r="H206" i="13"/>
  <c r="AD196" i="9"/>
  <c r="BD196" i="9" s="1"/>
  <c r="Z196" i="9"/>
  <c r="AR251" i="9"/>
  <c r="AO251" i="9"/>
  <c r="F253" i="13"/>
  <c r="AQ207" i="9"/>
  <c r="BB207" i="9"/>
  <c r="H209" i="13"/>
  <c r="AQ185" i="9"/>
  <c r="BB185" i="9"/>
  <c r="H187" i="13"/>
  <c r="BB171" i="9"/>
  <c r="AQ171" i="9"/>
  <c r="H173" i="13"/>
  <c r="AQ151" i="9"/>
  <c r="BB151" i="9"/>
  <c r="H153" i="13"/>
  <c r="AQ135" i="9"/>
  <c r="BB135" i="9"/>
  <c r="H137" i="13"/>
  <c r="BB248" i="9"/>
  <c r="AQ248" i="9"/>
  <c r="H250" i="13"/>
  <c r="AR240" i="9"/>
  <c r="AO240" i="9"/>
  <c r="F242" i="13"/>
  <c r="BB224" i="9"/>
  <c r="AQ224" i="9"/>
  <c r="H226" i="13"/>
  <c r="AQ208" i="9"/>
  <c r="BB208" i="9"/>
  <c r="H210" i="13"/>
  <c r="AQ192" i="9"/>
  <c r="BB192" i="9"/>
  <c r="H194" i="13"/>
  <c r="AQ184" i="9"/>
  <c r="BB184" i="9"/>
  <c r="H186" i="13"/>
  <c r="AQ170" i="9"/>
  <c r="BB170" i="9"/>
  <c r="H172" i="13"/>
  <c r="AQ154" i="9"/>
  <c r="BB154" i="9"/>
  <c r="H156" i="13"/>
  <c r="AQ138" i="9"/>
  <c r="BB138" i="9"/>
  <c r="H140" i="13"/>
  <c r="AQ122" i="9"/>
  <c r="BB122" i="9"/>
  <c r="H124" i="13"/>
  <c r="AQ102" i="9"/>
  <c r="BB102" i="9"/>
  <c r="H104" i="13"/>
  <c r="AQ66" i="9"/>
  <c r="BB66" i="9"/>
  <c r="H68" i="13"/>
  <c r="BB50" i="9"/>
  <c r="AQ50" i="9"/>
  <c r="H52" i="13"/>
  <c r="AQ34" i="9"/>
  <c r="BB34" i="9"/>
  <c r="H36" i="13"/>
  <c r="AO268" i="9"/>
  <c r="AR268" i="9"/>
  <c r="F270" i="13"/>
  <c r="BB227" i="9"/>
  <c r="AQ227" i="9"/>
  <c r="H229" i="13"/>
  <c r="AQ97" i="9"/>
  <c r="BB97" i="9"/>
  <c r="H99" i="13"/>
  <c r="AQ65" i="9"/>
  <c r="BB65" i="9"/>
  <c r="H67" i="13"/>
  <c r="AO109" i="9"/>
  <c r="AR109" i="9"/>
  <c r="F111" i="13"/>
  <c r="AQ79" i="9"/>
  <c r="BB79" i="9"/>
  <c r="H81" i="13"/>
  <c r="AQ61" i="9"/>
  <c r="BB61" i="9"/>
  <c r="H63" i="13"/>
  <c r="AR45" i="9"/>
  <c r="AO45" i="9"/>
  <c r="F47" i="13"/>
  <c r="AQ19" i="9"/>
  <c r="BB19" i="9"/>
  <c r="H21" i="13"/>
  <c r="AO89" i="9"/>
  <c r="AR89" i="9"/>
  <c r="F91" i="13"/>
  <c r="AR57" i="9"/>
  <c r="AV57" i="9"/>
  <c r="AO57" i="9"/>
  <c r="F59" i="13"/>
  <c r="AQ101" i="9"/>
  <c r="BB101" i="9"/>
  <c r="H103" i="13"/>
  <c r="AO85" i="9"/>
  <c r="AR85" i="9"/>
  <c r="F87" i="13"/>
  <c r="AQ55" i="9"/>
  <c r="BB55" i="9"/>
  <c r="H57" i="13"/>
  <c r="AQ37" i="9"/>
  <c r="BB37" i="9"/>
  <c r="H39" i="13"/>
  <c r="BB49" i="9"/>
  <c r="AQ49" i="9"/>
  <c r="H51" i="13"/>
  <c r="AQ21" i="9"/>
  <c r="BB21" i="9"/>
  <c r="H23" i="13"/>
  <c r="AQ13" i="9"/>
  <c r="BB13" i="9"/>
  <c r="H15" i="13"/>
  <c r="AL621" i="9"/>
  <c r="Q621" i="9"/>
  <c r="D623" i="13"/>
  <c r="AL619" i="9"/>
  <c r="Q619" i="9"/>
  <c r="D621" i="13"/>
  <c r="AL617" i="9"/>
  <c r="Q617" i="9"/>
  <c r="D619" i="13"/>
  <c r="Q615" i="9"/>
  <c r="AR615" i="9"/>
  <c r="AL615" i="9"/>
  <c r="D617" i="13"/>
  <c r="Q613" i="9"/>
  <c r="AR613" i="9"/>
  <c r="AL613" i="9"/>
  <c r="D615" i="13"/>
  <c r="Q611" i="9"/>
  <c r="AL611" i="9"/>
  <c r="D613" i="13"/>
  <c r="Q609" i="9"/>
  <c r="AL609" i="9"/>
  <c r="AT609" i="9"/>
  <c r="D611" i="13"/>
  <c r="AQ33" i="9"/>
  <c r="BB33" i="9"/>
  <c r="H35" i="13"/>
  <c r="AQ17" i="9"/>
  <c r="BB17" i="9"/>
  <c r="H19" i="13"/>
  <c r="AR628" i="9"/>
  <c r="AX628" i="9"/>
  <c r="AO628" i="9"/>
  <c r="F630" i="13"/>
  <c r="N623" i="9"/>
  <c r="AM623" i="9" s="1"/>
  <c r="C625" i="13"/>
  <c r="Q606" i="9"/>
  <c r="AT606" i="9"/>
  <c r="AL606" i="9"/>
  <c r="D608" i="13"/>
  <c r="Q604" i="9"/>
  <c r="AL604" i="9"/>
  <c r="AT604" i="9"/>
  <c r="D606" i="13"/>
  <c r="Q602" i="9"/>
  <c r="AL602" i="9"/>
  <c r="AT602" i="9"/>
  <c r="D604" i="13"/>
  <c r="Q600" i="9"/>
  <c r="AT600" i="9"/>
  <c r="AL600" i="9"/>
  <c r="D602" i="13"/>
  <c r="Q598" i="9"/>
  <c r="AT598" i="9"/>
  <c r="AL598" i="9"/>
  <c r="D600" i="13"/>
  <c r="Q596" i="9"/>
  <c r="AT596" i="9"/>
  <c r="AL596" i="9"/>
  <c r="D598" i="13"/>
  <c r="AL594" i="9"/>
  <c r="AT594" i="9"/>
  <c r="Q594" i="9"/>
  <c r="D596" i="13"/>
  <c r="AL592" i="9"/>
  <c r="AT592" i="9"/>
  <c r="Q592" i="9"/>
  <c r="D594" i="13"/>
  <c r="AL590" i="9"/>
  <c r="Q590" i="9"/>
  <c r="AT590" i="9"/>
  <c r="D592" i="13"/>
  <c r="AL588" i="9"/>
  <c r="AT588" i="9"/>
  <c r="Q588" i="9"/>
  <c r="D590" i="13"/>
  <c r="AL586" i="9"/>
  <c r="AT586" i="9"/>
  <c r="Q586" i="9"/>
  <c r="D588" i="13"/>
  <c r="AL584" i="9"/>
  <c r="Q584" i="9"/>
  <c r="AT584" i="9"/>
  <c r="D586" i="13"/>
  <c r="AL582" i="9"/>
  <c r="Q582" i="9"/>
  <c r="AT582" i="9"/>
  <c r="D584" i="13"/>
  <c r="AL580" i="9"/>
  <c r="Q580" i="9"/>
  <c r="AT580" i="9"/>
  <c r="D582" i="13"/>
  <c r="AL578" i="9"/>
  <c r="AT578" i="9"/>
  <c r="Q578" i="9"/>
  <c r="D580" i="13"/>
  <c r="AL576" i="9"/>
  <c r="AT576" i="9"/>
  <c r="Q576" i="9"/>
  <c r="D578" i="13"/>
  <c r="AL574" i="9"/>
  <c r="AT574" i="9"/>
  <c r="Q574" i="9"/>
  <c r="D576" i="13"/>
  <c r="AL572" i="9"/>
  <c r="AT572" i="9"/>
  <c r="Q572" i="9"/>
  <c r="D574" i="13"/>
  <c r="AL570" i="9"/>
  <c r="AT570" i="9"/>
  <c r="Q570" i="9"/>
  <c r="D572" i="13"/>
  <c r="AL568" i="9"/>
  <c r="AT568" i="9"/>
  <c r="Q568" i="9"/>
  <c r="D570" i="13"/>
  <c r="AL566" i="9"/>
  <c r="AT566" i="9"/>
  <c r="Q566" i="9"/>
  <c r="D568" i="13"/>
  <c r="AL564" i="9"/>
  <c r="AT564" i="9"/>
  <c r="Q564" i="9"/>
  <c r="D566" i="13"/>
  <c r="AL562" i="9"/>
  <c r="AT562" i="9"/>
  <c r="Q562" i="9"/>
  <c r="D564" i="13"/>
  <c r="AL560" i="9"/>
  <c r="AT560" i="9"/>
  <c r="Q560" i="9"/>
  <c r="D562" i="13"/>
  <c r="AL558" i="9"/>
  <c r="AT558" i="9"/>
  <c r="Q558" i="9"/>
  <c r="D560" i="13"/>
  <c r="AL556" i="9"/>
  <c r="AT556" i="9"/>
  <c r="Q556" i="9"/>
  <c r="D558" i="13"/>
  <c r="AL554" i="9"/>
  <c r="AT554" i="9"/>
  <c r="Q554" i="9"/>
  <c r="D556" i="13"/>
  <c r="AL552" i="9"/>
  <c r="AT552" i="9"/>
  <c r="Q552" i="9"/>
  <c r="D554" i="13"/>
  <c r="AL550" i="9"/>
  <c r="AT550" i="9"/>
  <c r="Q550" i="9"/>
  <c r="D552" i="13"/>
  <c r="AL548" i="9"/>
  <c r="AT548" i="9"/>
  <c r="Q548" i="9"/>
  <c r="D550" i="13"/>
  <c r="AL546" i="9"/>
  <c r="AT546" i="9"/>
  <c r="Q546" i="9"/>
  <c r="D548" i="13"/>
  <c r="AL544" i="9"/>
  <c r="AT544" i="9"/>
  <c r="Q544" i="9"/>
  <c r="D546" i="13"/>
  <c r="AL542" i="9"/>
  <c r="AT542" i="9"/>
  <c r="Q542" i="9"/>
  <c r="D544" i="13"/>
  <c r="AL540" i="9"/>
  <c r="AT540" i="9"/>
  <c r="Q540" i="9"/>
  <c r="D542" i="13"/>
  <c r="AQ25" i="9"/>
  <c r="BB25" i="9"/>
  <c r="H27" i="13"/>
  <c r="AV628" i="9"/>
  <c r="N626" i="9"/>
  <c r="AM626" i="9" s="1"/>
  <c r="C628" i="13"/>
  <c r="BC621" i="9"/>
  <c r="AQ11" i="9"/>
  <c r="BB11" i="9"/>
  <c r="H13" i="13"/>
  <c r="AR619" i="9"/>
  <c r="BC625" i="9"/>
  <c r="M620" i="9"/>
  <c r="AZ615" i="9"/>
  <c r="BC598" i="9"/>
  <c r="AO597" i="9"/>
  <c r="AR597" i="9"/>
  <c r="AX597" i="9"/>
  <c r="F599" i="13"/>
  <c r="AO591" i="9"/>
  <c r="BC577" i="9"/>
  <c r="BC573" i="9"/>
  <c r="N631" i="9"/>
  <c r="AO607" i="9"/>
  <c r="AR607" i="9"/>
  <c r="AX607" i="9"/>
  <c r="F609" i="13"/>
  <c r="AO605" i="9"/>
  <c r="AR594" i="9"/>
  <c r="M589" i="9"/>
  <c r="M575" i="9"/>
  <c r="AR564" i="9"/>
  <c r="AO564" i="9"/>
  <c r="F566" i="13"/>
  <c r="M548" i="9"/>
  <c r="M547" i="9"/>
  <c r="M546" i="9"/>
  <c r="BC545" i="9"/>
  <c r="M544" i="9"/>
  <c r="BC539" i="9"/>
  <c r="Q536" i="9"/>
  <c r="AT536" i="9"/>
  <c r="AL536" i="9"/>
  <c r="D538" i="13"/>
  <c r="N535" i="9"/>
  <c r="AM535" i="9" s="1"/>
  <c r="C537" i="13"/>
  <c r="Q532" i="9"/>
  <c r="AT532" i="9"/>
  <c r="AL532" i="9"/>
  <c r="D534" i="13"/>
  <c r="N531" i="9"/>
  <c r="AP531" i="9" s="1"/>
  <c r="C533" i="13"/>
  <c r="Q528" i="9"/>
  <c r="AT528" i="9"/>
  <c r="AL528" i="9"/>
  <c r="D530" i="13"/>
  <c r="N527" i="9"/>
  <c r="AM527" i="9" s="1"/>
  <c r="C529" i="13"/>
  <c r="Q524" i="9"/>
  <c r="AT524" i="9"/>
  <c r="AL524" i="9"/>
  <c r="D526" i="13"/>
  <c r="N523" i="9"/>
  <c r="AM523" i="9" s="1"/>
  <c r="C525" i="13"/>
  <c r="Q520" i="9"/>
  <c r="AT520" i="9"/>
  <c r="AL520" i="9"/>
  <c r="D522" i="13"/>
  <c r="N519" i="9"/>
  <c r="AM519" i="9" s="1"/>
  <c r="C521" i="13"/>
  <c r="Q516" i="9"/>
  <c r="AT516" i="9"/>
  <c r="AL516" i="9"/>
  <c r="D518" i="13"/>
  <c r="N515" i="9"/>
  <c r="AP515" i="9" s="1"/>
  <c r="C517" i="13"/>
  <c r="Q512" i="9"/>
  <c r="AT512" i="9"/>
  <c r="AL512" i="9"/>
  <c r="D514" i="13"/>
  <c r="N511" i="9"/>
  <c r="AP511" i="9" s="1"/>
  <c r="C513" i="13"/>
  <c r="AB597" i="9"/>
  <c r="AR595" i="9"/>
  <c r="AR575" i="9"/>
  <c r="AO575" i="9"/>
  <c r="F577" i="13"/>
  <c r="M571" i="9"/>
  <c r="M567" i="9"/>
  <c r="AO534" i="9"/>
  <c r="AR534" i="9"/>
  <c r="AX534" i="9"/>
  <c r="F536" i="13"/>
  <c r="AO529" i="9"/>
  <c r="AR529" i="9"/>
  <c r="AX529" i="9"/>
  <c r="F531" i="13"/>
  <c r="AO522" i="9"/>
  <c r="AR522" i="9"/>
  <c r="AX522" i="9"/>
  <c r="F524" i="13"/>
  <c r="M562" i="9"/>
  <c r="M557" i="9"/>
  <c r="AR556" i="9"/>
  <c r="AR546" i="9"/>
  <c r="BC527" i="9"/>
  <c r="BC516" i="9"/>
  <c r="Q510" i="9"/>
  <c r="AL510" i="9"/>
  <c r="AT510" i="9"/>
  <c r="D512" i="13"/>
  <c r="AO499" i="9"/>
  <c r="AR499" i="9"/>
  <c r="F501" i="13"/>
  <c r="AO495" i="9"/>
  <c r="AR495" i="9"/>
  <c r="F497" i="13"/>
  <c r="AO488" i="9"/>
  <c r="AR488" i="9"/>
  <c r="F490" i="13"/>
  <c r="AO483" i="9"/>
  <c r="AR483" i="9"/>
  <c r="F485" i="13"/>
  <c r="AO479" i="9"/>
  <c r="AR479" i="9"/>
  <c r="F481" i="13"/>
  <c r="AX474" i="9"/>
  <c r="AO474" i="9"/>
  <c r="AR474" i="9"/>
  <c r="F476" i="13"/>
  <c r="AO470" i="9"/>
  <c r="AR470" i="9"/>
  <c r="F472" i="13"/>
  <c r="AX465" i="9"/>
  <c r="AO465" i="9"/>
  <c r="AR465" i="9"/>
  <c r="F467" i="13"/>
  <c r="AX459" i="9"/>
  <c r="AO459" i="9"/>
  <c r="AR459" i="9"/>
  <c r="F461" i="13"/>
  <c r="AX455" i="9"/>
  <c r="AO455" i="9"/>
  <c r="AR455" i="9"/>
  <c r="F457" i="13"/>
  <c r="AO449" i="9"/>
  <c r="AR449" i="9"/>
  <c r="F451" i="13"/>
  <c r="AO444" i="9"/>
  <c r="AR444" i="9"/>
  <c r="F446" i="13"/>
  <c r="AR559" i="9"/>
  <c r="AO543" i="9"/>
  <c r="AO549" i="9"/>
  <c r="AV534" i="9"/>
  <c r="N510" i="9"/>
  <c r="AP510" i="9" s="1"/>
  <c r="C512" i="13"/>
  <c r="AO506" i="9"/>
  <c r="AR506" i="9"/>
  <c r="F508" i="13"/>
  <c r="BD520" i="9"/>
  <c r="AT502" i="9"/>
  <c r="AL502" i="9"/>
  <c r="Q502" i="9"/>
  <c r="D504" i="13"/>
  <c r="N501" i="9"/>
  <c r="AM501" i="9" s="1"/>
  <c r="C503" i="13"/>
  <c r="AT498" i="9"/>
  <c r="AL498" i="9"/>
  <c r="Q498" i="9"/>
  <c r="D500" i="13"/>
  <c r="N497" i="9"/>
  <c r="AM497" i="9" s="1"/>
  <c r="C499" i="13"/>
  <c r="AT494" i="9"/>
  <c r="AL494" i="9"/>
  <c r="Q494" i="9"/>
  <c r="D496" i="13"/>
  <c r="N493" i="9"/>
  <c r="AM493" i="9" s="1"/>
  <c r="C495" i="13"/>
  <c r="AT490" i="9"/>
  <c r="AL490" i="9"/>
  <c r="Q490" i="9"/>
  <c r="D492" i="13"/>
  <c r="N489" i="9"/>
  <c r="AM489" i="9" s="1"/>
  <c r="C491" i="13"/>
  <c r="AT486" i="9"/>
  <c r="AL486" i="9"/>
  <c r="Q486" i="9"/>
  <c r="D488" i="13"/>
  <c r="N485" i="9"/>
  <c r="AM485" i="9" s="1"/>
  <c r="C487" i="13"/>
  <c r="AT482" i="9"/>
  <c r="AL482" i="9"/>
  <c r="Q482" i="9"/>
  <c r="D484" i="13"/>
  <c r="N481" i="9"/>
  <c r="AM481" i="9" s="1"/>
  <c r="C483" i="13"/>
  <c r="AT478" i="9"/>
  <c r="AL478" i="9"/>
  <c r="Q478" i="9"/>
  <c r="D480" i="13"/>
  <c r="N477" i="9"/>
  <c r="AP477" i="9" s="1"/>
  <c r="C479" i="13"/>
  <c r="AT474" i="9"/>
  <c r="AL474" i="9"/>
  <c r="Q474" i="9"/>
  <c r="D476" i="13"/>
  <c r="N473" i="9"/>
  <c r="AM473" i="9" s="1"/>
  <c r="C475" i="13"/>
  <c r="AT470" i="9"/>
  <c r="AL470" i="9"/>
  <c r="Q470" i="9"/>
  <c r="D472" i="13"/>
  <c r="N469" i="9"/>
  <c r="AM469" i="9" s="1"/>
  <c r="C471" i="13"/>
  <c r="AT466" i="9"/>
  <c r="AL466" i="9"/>
  <c r="Q466" i="9"/>
  <c r="D468" i="13"/>
  <c r="N465" i="9"/>
  <c r="AM465" i="9" s="1"/>
  <c r="C467" i="13"/>
  <c r="AT462" i="9"/>
  <c r="AL462" i="9"/>
  <c r="Q462" i="9"/>
  <c r="D464" i="13"/>
  <c r="N461" i="9"/>
  <c r="AP461" i="9" s="1"/>
  <c r="C463" i="13"/>
  <c r="AT458" i="9"/>
  <c r="AL458" i="9"/>
  <c r="Q458" i="9"/>
  <c r="D460" i="13"/>
  <c r="N457" i="9"/>
  <c r="AP457" i="9" s="1"/>
  <c r="C459" i="13"/>
  <c r="AT454" i="9"/>
  <c r="AL454" i="9"/>
  <c r="Q454" i="9"/>
  <c r="D456" i="13"/>
  <c r="N453" i="9"/>
  <c r="AM453" i="9" s="1"/>
  <c r="C455" i="13"/>
  <c r="AT450" i="9"/>
  <c r="AL450" i="9"/>
  <c r="Q450" i="9"/>
  <c r="D452" i="13"/>
  <c r="N449" i="9"/>
  <c r="AM449" i="9" s="1"/>
  <c r="C451" i="13"/>
  <c r="AT446" i="9"/>
  <c r="AL446" i="9"/>
  <c r="Q446" i="9"/>
  <c r="D448" i="13"/>
  <c r="N445" i="9"/>
  <c r="AP445" i="9" s="1"/>
  <c r="C447" i="13"/>
  <c r="AT442" i="9"/>
  <c r="AL442" i="9"/>
  <c r="Q442" i="9"/>
  <c r="D444" i="13"/>
  <c r="Q440" i="9"/>
  <c r="AT440" i="9"/>
  <c r="AL440" i="9"/>
  <c r="D442" i="13"/>
  <c r="Q438" i="9"/>
  <c r="AT438" i="9"/>
  <c r="AL438" i="9"/>
  <c r="D440" i="13"/>
  <c r="Q436" i="9"/>
  <c r="AT436" i="9"/>
  <c r="AL436" i="9"/>
  <c r="D438" i="13"/>
  <c r="AT434" i="9"/>
  <c r="Q434" i="9"/>
  <c r="AL434" i="9"/>
  <c r="D436" i="13"/>
  <c r="BC509" i="9"/>
  <c r="AV496" i="9"/>
  <c r="AB486" i="9"/>
  <c r="AX480" i="9"/>
  <c r="AV466" i="9"/>
  <c r="AB457" i="9"/>
  <c r="BC452" i="9"/>
  <c r="AX445" i="9"/>
  <c r="AB496" i="9"/>
  <c r="AV455" i="9"/>
  <c r="AB450" i="9"/>
  <c r="AV447" i="9"/>
  <c r="AX444" i="9"/>
  <c r="AX490" i="9"/>
  <c r="AB488" i="9"/>
  <c r="AV473" i="9"/>
  <c r="AB462" i="9"/>
  <c r="AB455" i="9"/>
  <c r="AB451" i="9"/>
  <c r="M438" i="9"/>
  <c r="N432" i="9"/>
  <c r="AP432" i="9" s="1"/>
  <c r="C434" i="13"/>
  <c r="Q431" i="9"/>
  <c r="AL431" i="9"/>
  <c r="D433" i="13"/>
  <c r="N430" i="9"/>
  <c r="AP430" i="9" s="1"/>
  <c r="C432" i="13"/>
  <c r="Q427" i="9"/>
  <c r="AL427" i="9"/>
  <c r="D429" i="13"/>
  <c r="N426" i="9"/>
  <c r="AP426" i="9" s="1"/>
  <c r="C428" i="13"/>
  <c r="AB424" i="9"/>
  <c r="Q423" i="9"/>
  <c r="AL423" i="9"/>
  <c r="D425" i="13"/>
  <c r="N422" i="9"/>
  <c r="AP422" i="9" s="1"/>
  <c r="C424" i="13"/>
  <c r="Q419" i="9"/>
  <c r="AL419" i="9"/>
  <c r="D421" i="13"/>
  <c r="N418" i="9"/>
  <c r="AP418" i="9" s="1"/>
  <c r="C420" i="13"/>
  <c r="Q415" i="9"/>
  <c r="AL415" i="9"/>
  <c r="D417" i="13"/>
  <c r="N414" i="9"/>
  <c r="AP414" i="9" s="1"/>
  <c r="C416" i="13"/>
  <c r="Q411" i="9"/>
  <c r="AL411" i="9"/>
  <c r="D413" i="13"/>
  <c r="N410" i="9"/>
  <c r="AP410" i="9" s="1"/>
  <c r="C412" i="13"/>
  <c r="Q407" i="9"/>
  <c r="AL407" i="9"/>
  <c r="D409" i="13"/>
  <c r="N406" i="9"/>
  <c r="AP406" i="9" s="1"/>
  <c r="C408" i="13"/>
  <c r="Q403" i="9"/>
  <c r="AL403" i="9"/>
  <c r="D405" i="13"/>
  <c r="N402" i="9"/>
  <c r="AP402" i="9" s="1"/>
  <c r="C404" i="13"/>
  <c r="Q399" i="9"/>
  <c r="AL399" i="9"/>
  <c r="D401" i="13"/>
  <c r="N398" i="9"/>
  <c r="AP398" i="9" s="1"/>
  <c r="C400" i="13"/>
  <c r="Q395" i="9"/>
  <c r="AL395" i="9"/>
  <c r="D397" i="13"/>
  <c r="N394" i="9"/>
  <c r="AP394" i="9" s="1"/>
  <c r="C396" i="13"/>
  <c r="Q391" i="9"/>
  <c r="AL391" i="9"/>
  <c r="D393" i="13"/>
  <c r="N390" i="9"/>
  <c r="AP390" i="9" s="1"/>
  <c r="C392" i="13"/>
  <c r="Q387" i="9"/>
  <c r="AL387" i="9"/>
  <c r="D389" i="13"/>
  <c r="N386" i="9"/>
  <c r="AP386" i="9" s="1"/>
  <c r="C388" i="13"/>
  <c r="Q383" i="9"/>
  <c r="AL383" i="9"/>
  <c r="D385" i="13"/>
  <c r="N382" i="9"/>
  <c r="AP382" i="9" s="1"/>
  <c r="C384" i="13"/>
  <c r="Q379" i="9"/>
  <c r="AL379" i="9"/>
  <c r="D381" i="13"/>
  <c r="N378" i="9"/>
  <c r="AP378" i="9" s="1"/>
  <c r="C380" i="13"/>
  <c r="Q375" i="9"/>
  <c r="AL375" i="9"/>
  <c r="D377" i="13"/>
  <c r="N374" i="9"/>
  <c r="AP374" i="9" s="1"/>
  <c r="C376" i="13"/>
  <c r="Q371" i="9"/>
  <c r="AL371" i="9"/>
  <c r="D373" i="13"/>
  <c r="N370" i="9"/>
  <c r="AP370" i="9" s="1"/>
  <c r="C372" i="13"/>
  <c r="Q367" i="9"/>
  <c r="AL367" i="9"/>
  <c r="D369" i="13"/>
  <c r="N366" i="9"/>
  <c r="AP366" i="9" s="1"/>
  <c r="C368" i="13"/>
  <c r="AL363" i="9"/>
  <c r="Q363" i="9"/>
  <c r="D365" i="13"/>
  <c r="N362" i="9"/>
  <c r="AP362" i="9" s="1"/>
  <c r="C364" i="13"/>
  <c r="AB502" i="9"/>
  <c r="AV499" i="9"/>
  <c r="AV495" i="9"/>
  <c r="AB490" i="9"/>
  <c r="AV486" i="9"/>
  <c r="AX483" i="9"/>
  <c r="AX479" i="9"/>
  <c r="AV467" i="9"/>
  <c r="M437" i="9"/>
  <c r="M435" i="9"/>
  <c r="AD430" i="9"/>
  <c r="BD430" i="9" s="1"/>
  <c r="AD426" i="9"/>
  <c r="BD426" i="9" s="1"/>
  <c r="AD424" i="9"/>
  <c r="BD424" i="9" s="1"/>
  <c r="AD415" i="9"/>
  <c r="BD415" i="9" s="1"/>
  <c r="AT408" i="9"/>
  <c r="AT403" i="9"/>
  <c r="AD399" i="9"/>
  <c r="BD399" i="9" s="1"/>
  <c r="AT387" i="9"/>
  <c r="AD383" i="9"/>
  <c r="BD383" i="9" s="1"/>
  <c r="AT376" i="9"/>
  <c r="AT371" i="9"/>
  <c r="AD367" i="9"/>
  <c r="BD367" i="9" s="1"/>
  <c r="AO439" i="9"/>
  <c r="AV424" i="9"/>
  <c r="BC415" i="9"/>
  <c r="AX411" i="9"/>
  <c r="AO410" i="9"/>
  <c r="AR401" i="9"/>
  <c r="AX391" i="9"/>
  <c r="AO390" i="9"/>
  <c r="BC383" i="9"/>
  <c r="AX379" i="9"/>
  <c r="AO378" i="9"/>
  <c r="AR369" i="9"/>
  <c r="AR361" i="9"/>
  <c r="AL353" i="9"/>
  <c r="Q353" i="9"/>
  <c r="D355" i="13"/>
  <c r="N344" i="9"/>
  <c r="AP344" i="9" s="1"/>
  <c r="C346" i="13"/>
  <c r="AO432" i="9"/>
  <c r="AO422" i="9"/>
  <c r="AR413" i="9"/>
  <c r="BC395" i="9"/>
  <c r="AO388" i="9"/>
  <c r="AR386" i="9"/>
  <c r="AO381" i="9"/>
  <c r="N359" i="9"/>
  <c r="AP359" i="9" s="1"/>
  <c r="C361" i="13"/>
  <c r="AL356" i="9"/>
  <c r="Q356" i="9"/>
  <c r="D358" i="13"/>
  <c r="AL348" i="9"/>
  <c r="Q348" i="9"/>
  <c r="D350" i="13"/>
  <c r="M432" i="9"/>
  <c r="AR409" i="9"/>
  <c r="AR393" i="9"/>
  <c r="AR377" i="9"/>
  <c r="AR365" i="9"/>
  <c r="N358" i="9"/>
  <c r="AP358" i="9" s="1"/>
  <c r="C360" i="13"/>
  <c r="N353" i="9"/>
  <c r="AP353" i="9" s="1"/>
  <c r="C355" i="13"/>
  <c r="AR349" i="9"/>
  <c r="N342" i="9"/>
  <c r="AP342" i="9" s="1"/>
  <c r="C344" i="13"/>
  <c r="AB340" i="9"/>
  <c r="Q339" i="9"/>
  <c r="AL339" i="9"/>
  <c r="D341" i="13"/>
  <c r="N338" i="9"/>
  <c r="AP338" i="9" s="1"/>
  <c r="C340" i="13"/>
  <c r="Q335" i="9"/>
  <c r="AL335" i="9"/>
  <c r="D337" i="13"/>
  <c r="N334" i="9"/>
  <c r="AP334" i="9" s="1"/>
  <c r="C336" i="13"/>
  <c r="Q331" i="9"/>
  <c r="AL331" i="9"/>
  <c r="D333" i="13"/>
  <c r="N330" i="9"/>
  <c r="AP330" i="9" s="1"/>
  <c r="C332" i="13"/>
  <c r="Q327" i="9"/>
  <c r="AL327" i="9"/>
  <c r="D329" i="13"/>
  <c r="N326" i="9"/>
  <c r="AP326" i="9" s="1"/>
  <c r="C328" i="13"/>
  <c r="AB324" i="9"/>
  <c r="Q323" i="9"/>
  <c r="AL323" i="9"/>
  <c r="D325" i="13"/>
  <c r="N322" i="9"/>
  <c r="AP322" i="9" s="1"/>
  <c r="C324" i="13"/>
  <c r="Q319" i="9"/>
  <c r="AL319" i="9"/>
  <c r="D321" i="13"/>
  <c r="N318" i="9"/>
  <c r="AP318" i="9" s="1"/>
  <c r="C320" i="13"/>
  <c r="Q315" i="9"/>
  <c r="AL315" i="9"/>
  <c r="D317" i="13"/>
  <c r="N314" i="9"/>
  <c r="AP314" i="9" s="1"/>
  <c r="C316" i="13"/>
  <c r="Q311" i="9"/>
  <c r="AL311" i="9"/>
  <c r="D313" i="13"/>
  <c r="N310" i="9"/>
  <c r="AP310" i="9" s="1"/>
  <c r="C312" i="13"/>
  <c r="AB308" i="9"/>
  <c r="Q307" i="9"/>
  <c r="AL307" i="9"/>
  <c r="D309" i="13"/>
  <c r="N306" i="9"/>
  <c r="AP306" i="9" s="1"/>
  <c r="C308" i="13"/>
  <c r="Q303" i="9"/>
  <c r="AL303" i="9"/>
  <c r="D305" i="13"/>
  <c r="N302" i="9"/>
  <c r="AP302" i="9" s="1"/>
  <c r="C304" i="13"/>
  <c r="Q299" i="9"/>
  <c r="AL299" i="9"/>
  <c r="D301" i="13"/>
  <c r="N298" i="9"/>
  <c r="AP298" i="9" s="1"/>
  <c r="C300" i="13"/>
  <c r="Q295" i="9"/>
  <c r="AL295" i="9"/>
  <c r="D297" i="13"/>
  <c r="N294" i="9"/>
  <c r="AP294" i="9" s="1"/>
  <c r="C296" i="13"/>
  <c r="Q291" i="9"/>
  <c r="AL291" i="9"/>
  <c r="D293" i="13"/>
  <c r="N290" i="9"/>
  <c r="AP290" i="9" s="1"/>
  <c r="C292" i="13"/>
  <c r="Q287" i="9"/>
  <c r="AL287" i="9"/>
  <c r="D289" i="13"/>
  <c r="N286" i="9"/>
  <c r="AP286" i="9" s="1"/>
  <c r="C288" i="13"/>
  <c r="Q283" i="9"/>
  <c r="AL283" i="9"/>
  <c r="D285" i="13"/>
  <c r="N282" i="9"/>
  <c r="AP282" i="9" s="1"/>
  <c r="C284" i="13"/>
  <c r="Q279" i="9"/>
  <c r="AL279" i="9"/>
  <c r="D281" i="13"/>
  <c r="N278" i="9"/>
  <c r="AP278" i="9" s="1"/>
  <c r="C280" i="13"/>
  <c r="Q275" i="9"/>
  <c r="AL275" i="9"/>
  <c r="D277" i="13"/>
  <c r="N274" i="9"/>
  <c r="AP274" i="9" s="1"/>
  <c r="C276" i="13"/>
  <c r="Q271" i="9"/>
  <c r="AL271" i="9"/>
  <c r="D273" i="13"/>
  <c r="N270" i="9"/>
  <c r="AP270" i="9" s="1"/>
  <c r="C272" i="13"/>
  <c r="AB268" i="9"/>
  <c r="Q267" i="9"/>
  <c r="AL267" i="9"/>
  <c r="D269" i="13"/>
  <c r="N266" i="9"/>
  <c r="AP266" i="9" s="1"/>
  <c r="C268" i="13"/>
  <c r="Q263" i="9"/>
  <c r="AL263" i="9"/>
  <c r="D265" i="13"/>
  <c r="N262" i="9"/>
  <c r="AP262" i="9" s="1"/>
  <c r="C264" i="13"/>
  <c r="Q259" i="9"/>
  <c r="AL259" i="9"/>
  <c r="D261" i="13"/>
  <c r="N258" i="9"/>
  <c r="AP258" i="9" s="1"/>
  <c r="C260" i="13"/>
  <c r="AL255" i="9"/>
  <c r="Q255" i="9"/>
  <c r="D257" i="13"/>
  <c r="N254" i="9"/>
  <c r="AP254" i="9" s="1"/>
  <c r="C256" i="13"/>
  <c r="AR423" i="9"/>
  <c r="BC419" i="9"/>
  <c r="AO414" i="9"/>
  <c r="AR405" i="9"/>
  <c r="AO400" i="9"/>
  <c r="AV383" i="9"/>
  <c r="AO373" i="9"/>
  <c r="AX367" i="9"/>
  <c r="AO366" i="9"/>
  <c r="AD356" i="9"/>
  <c r="BD356" i="9" s="1"/>
  <c r="AL354" i="9"/>
  <c r="Q354" i="9"/>
  <c r="D356" i="13"/>
  <c r="N352" i="9"/>
  <c r="AP352" i="9" s="1"/>
  <c r="C354" i="13"/>
  <c r="M346" i="9"/>
  <c r="AD340" i="9"/>
  <c r="BD340" i="9" s="1"/>
  <c r="AD324" i="9"/>
  <c r="BD324" i="9" s="1"/>
  <c r="AD308" i="9"/>
  <c r="BD308" i="9" s="1"/>
  <c r="AT302" i="9"/>
  <c r="AT299" i="9"/>
  <c r="AT289" i="9"/>
  <c r="AT286" i="9"/>
  <c r="AT283" i="9"/>
  <c r="AT273" i="9"/>
  <c r="AD269" i="9"/>
  <c r="BD269" i="9" s="1"/>
  <c r="AT267" i="9"/>
  <c r="AT265" i="9"/>
  <c r="AT262" i="9"/>
  <c r="AT260" i="9"/>
  <c r="AT257" i="9"/>
  <c r="AV340" i="9"/>
  <c r="AR319" i="9"/>
  <c r="AO316" i="9"/>
  <c r="AR309" i="9"/>
  <c r="AV265" i="9"/>
  <c r="AL253" i="9"/>
  <c r="Q253" i="9"/>
  <c r="D255" i="13"/>
  <c r="AD244" i="9"/>
  <c r="BD244" i="9" s="1"/>
  <c r="AL242" i="9"/>
  <c r="Q242" i="9"/>
  <c r="D244" i="13"/>
  <c r="AL237" i="9"/>
  <c r="Q237" i="9"/>
  <c r="D239" i="13"/>
  <c r="AL236" i="9"/>
  <c r="Q236" i="9"/>
  <c r="D238" i="13"/>
  <c r="AL229" i="9"/>
  <c r="Q229" i="9"/>
  <c r="D231" i="13"/>
  <c r="N226" i="9"/>
  <c r="AP226" i="9" s="1"/>
  <c r="C228" i="13"/>
  <c r="AO329" i="9"/>
  <c r="AR303" i="9"/>
  <c r="AO296" i="9"/>
  <c r="AR293" i="9"/>
  <c r="AO290" i="9"/>
  <c r="AR287" i="9"/>
  <c r="AO280" i="9"/>
  <c r="AR277" i="9"/>
  <c r="AO274" i="9"/>
  <c r="AR270" i="9"/>
  <c r="BC265" i="9"/>
  <c r="AR262" i="9"/>
  <c r="AV253" i="9"/>
  <c r="N232" i="9"/>
  <c r="AM232" i="9" s="1"/>
  <c r="C234" i="13"/>
  <c r="N230" i="9"/>
  <c r="C232" i="13"/>
  <c r="AT229" i="9"/>
  <c r="N223" i="9"/>
  <c r="C225" i="13"/>
  <c r="AR222" i="9"/>
  <c r="AO222" i="9"/>
  <c r="F224" i="13"/>
  <c r="AT219" i="9"/>
  <c r="AL219" i="9"/>
  <c r="Q219" i="9"/>
  <c r="D221" i="13"/>
  <c r="N218" i="9"/>
  <c r="AM218" i="9" s="1"/>
  <c r="C220" i="13"/>
  <c r="AT215" i="9"/>
  <c r="AL215" i="9"/>
  <c r="Q215" i="9"/>
  <c r="D217" i="13"/>
  <c r="N214" i="9"/>
  <c r="AM214" i="9" s="1"/>
  <c r="C216" i="13"/>
  <c r="AL211" i="9"/>
  <c r="Q211" i="9"/>
  <c r="D213" i="13"/>
  <c r="N210" i="9"/>
  <c r="AM210" i="9" s="1"/>
  <c r="C212" i="13"/>
  <c r="AL207" i="9"/>
  <c r="Q207" i="9"/>
  <c r="D209" i="13"/>
  <c r="N206" i="9"/>
  <c r="AP206" i="9" s="1"/>
  <c r="C208" i="13"/>
  <c r="AL203" i="9"/>
  <c r="Q203" i="9"/>
  <c r="D205" i="13"/>
  <c r="N202" i="9"/>
  <c r="AM202" i="9" s="1"/>
  <c r="C204" i="13"/>
  <c r="AL199" i="9"/>
  <c r="Q199" i="9"/>
  <c r="D201" i="13"/>
  <c r="N198" i="9"/>
  <c r="AM198" i="9" s="1"/>
  <c r="C200" i="13"/>
  <c r="AL195" i="9"/>
  <c r="Q195" i="9"/>
  <c r="D197" i="13"/>
  <c r="N194" i="9"/>
  <c r="AM194" i="9" s="1"/>
  <c r="C196" i="13"/>
  <c r="AL191" i="9"/>
  <c r="Q191" i="9"/>
  <c r="D193" i="13"/>
  <c r="N190" i="9"/>
  <c r="AP190" i="9" s="1"/>
  <c r="C192" i="13"/>
  <c r="AL187" i="9"/>
  <c r="Q187" i="9"/>
  <c r="D189" i="13"/>
  <c r="N186" i="9"/>
  <c r="AP186" i="9" s="1"/>
  <c r="C188" i="13"/>
  <c r="AL183" i="9"/>
  <c r="Q183" i="9"/>
  <c r="D185" i="13"/>
  <c r="N182" i="9"/>
  <c r="AP182" i="9" s="1"/>
  <c r="C184" i="13"/>
  <c r="AL179" i="9"/>
  <c r="Q179" i="9"/>
  <c r="D181" i="13"/>
  <c r="N178" i="9"/>
  <c r="AP178" i="9" s="1"/>
  <c r="C180" i="13"/>
  <c r="AL175" i="9"/>
  <c r="Q175" i="9"/>
  <c r="D177" i="13"/>
  <c r="N174" i="9"/>
  <c r="AP174" i="9" s="1"/>
  <c r="C176" i="13"/>
  <c r="AR323" i="9"/>
  <c r="AO322" i="9"/>
  <c r="AR317" i="9"/>
  <c r="AR311" i="9"/>
  <c r="AO300" i="9"/>
  <c r="AR291" i="9"/>
  <c r="AO284" i="9"/>
  <c r="AR275" i="9"/>
  <c r="AR263" i="9"/>
  <c r="AR258" i="9"/>
  <c r="AT254" i="9"/>
  <c r="BC253" i="9"/>
  <c r="N247" i="9"/>
  <c r="AP247" i="9" s="1"/>
  <c r="C249" i="13"/>
  <c r="AX225" i="9"/>
  <c r="AL223" i="9"/>
  <c r="AR219" i="9"/>
  <c r="AX219" i="9"/>
  <c r="AO219" i="9"/>
  <c r="F221" i="13"/>
  <c r="AR214" i="9"/>
  <c r="AX214" i="9"/>
  <c r="AO214" i="9"/>
  <c r="F216" i="13"/>
  <c r="AT210" i="9"/>
  <c r="AR209" i="9"/>
  <c r="AX209" i="9"/>
  <c r="AO209" i="9"/>
  <c r="F211" i="13"/>
  <c r="AR205" i="9"/>
  <c r="AX205" i="9"/>
  <c r="AO205" i="9"/>
  <c r="F207" i="13"/>
  <c r="AR203" i="9"/>
  <c r="AX203" i="9"/>
  <c r="AO203" i="9"/>
  <c r="F205" i="13"/>
  <c r="AT199" i="9"/>
  <c r="AR198" i="9"/>
  <c r="AX198" i="9"/>
  <c r="AO198" i="9"/>
  <c r="F200" i="13"/>
  <c r="AT194" i="9"/>
  <c r="AR193" i="9"/>
  <c r="AX193" i="9"/>
  <c r="AO193" i="9"/>
  <c r="F195" i="13"/>
  <c r="AO344" i="9"/>
  <c r="AR337" i="9"/>
  <c r="AO334" i="9"/>
  <c r="AR330" i="9"/>
  <c r="AO328" i="9"/>
  <c r="AR325" i="9"/>
  <c r="AR306" i="9"/>
  <c r="AO305" i="9"/>
  <c r="AR295" i="9"/>
  <c r="AO288" i="9"/>
  <c r="AR279" i="9"/>
  <c r="AO272" i="9"/>
  <c r="AO264" i="9"/>
  <c r="BC257" i="9"/>
  <c r="AR252" i="9"/>
  <c r="AD251" i="9"/>
  <c r="BD251" i="9" s="1"/>
  <c r="AR246" i="9"/>
  <c r="AR241" i="9"/>
  <c r="AD240" i="9"/>
  <c r="BD240" i="9" s="1"/>
  <c r="N231" i="9"/>
  <c r="AM231" i="9" s="1"/>
  <c r="C233" i="13"/>
  <c r="N229" i="9"/>
  <c r="AP229" i="9" s="1"/>
  <c r="C231" i="13"/>
  <c r="AX222" i="9"/>
  <c r="AV214" i="9"/>
  <c r="BC189" i="9"/>
  <c r="AL169" i="9"/>
  <c r="Q169" i="9"/>
  <c r="D171" i="13"/>
  <c r="AL167" i="9"/>
  <c r="Q167" i="9"/>
  <c r="D169" i="13"/>
  <c r="AL165" i="9"/>
  <c r="Q165" i="9"/>
  <c r="D167" i="13"/>
  <c r="AL163" i="9"/>
  <c r="Q163" i="9"/>
  <c r="D165" i="13"/>
  <c r="AL161" i="9"/>
  <c r="Q161" i="9"/>
  <c r="D163" i="13"/>
  <c r="AL159" i="9"/>
  <c r="Q159" i="9"/>
  <c r="D161" i="13"/>
  <c r="AL157" i="9"/>
  <c r="Q157" i="9"/>
  <c r="D159" i="13"/>
  <c r="AL155" i="9"/>
  <c r="Q155" i="9"/>
  <c r="D157" i="13"/>
  <c r="AL153" i="9"/>
  <c r="Q153" i="9"/>
  <c r="D155" i="13"/>
  <c r="AL151" i="9"/>
  <c r="Q151" i="9"/>
  <c r="D153" i="13"/>
  <c r="AL149" i="9"/>
  <c r="Q149" i="9"/>
  <c r="D151" i="13"/>
  <c r="AL147" i="9"/>
  <c r="Q147" i="9"/>
  <c r="D149" i="13"/>
  <c r="AL145" i="9"/>
  <c r="Q145" i="9"/>
  <c r="D147" i="13"/>
  <c r="AL143" i="9"/>
  <c r="Q143" i="9"/>
  <c r="D145" i="13"/>
  <c r="AL141" i="9"/>
  <c r="Q141" i="9"/>
  <c r="D143" i="13"/>
  <c r="AL139" i="9"/>
  <c r="Q139" i="9"/>
  <c r="D141" i="13"/>
  <c r="AL137" i="9"/>
  <c r="Q137" i="9"/>
  <c r="D139" i="13"/>
  <c r="AL135" i="9"/>
  <c r="Q135" i="9"/>
  <c r="D137" i="13"/>
  <c r="AL133" i="9"/>
  <c r="Q133" i="9"/>
  <c r="D135" i="13"/>
  <c r="AL131" i="9"/>
  <c r="Q131" i="9"/>
  <c r="D133" i="13"/>
  <c r="AL129" i="9"/>
  <c r="Q129" i="9"/>
  <c r="D131" i="13"/>
  <c r="AL127" i="9"/>
  <c r="Q127" i="9"/>
  <c r="D129" i="13"/>
  <c r="AL125" i="9"/>
  <c r="Q125" i="9"/>
  <c r="D127" i="13"/>
  <c r="AL123" i="9"/>
  <c r="Q123" i="9"/>
  <c r="D125" i="13"/>
  <c r="AL121" i="9"/>
  <c r="Q121" i="9"/>
  <c r="D123" i="13"/>
  <c r="AL119" i="9"/>
  <c r="Q119" i="9"/>
  <c r="D121" i="13"/>
  <c r="AL117" i="9"/>
  <c r="Q117" i="9"/>
  <c r="D119" i="13"/>
  <c r="AL115" i="9"/>
  <c r="Q115" i="9"/>
  <c r="D117" i="13"/>
  <c r="AL113" i="9"/>
  <c r="Q113" i="9"/>
  <c r="D115" i="13"/>
  <c r="AL111" i="9"/>
  <c r="Q111" i="9"/>
  <c r="D113" i="13"/>
  <c r="AL109" i="9"/>
  <c r="Q109" i="9"/>
  <c r="D111" i="13"/>
  <c r="AL107" i="9"/>
  <c r="Q107" i="9"/>
  <c r="D109" i="13"/>
  <c r="AL105" i="9"/>
  <c r="Q105" i="9"/>
  <c r="D107" i="13"/>
  <c r="AL103" i="9"/>
  <c r="Q103" i="9"/>
  <c r="D105" i="13"/>
  <c r="AL101" i="9"/>
  <c r="Q101" i="9"/>
  <c r="D103" i="13"/>
  <c r="AL99" i="9"/>
  <c r="Q99" i="9"/>
  <c r="D101" i="13"/>
  <c r="AL97" i="9"/>
  <c r="Q97" i="9"/>
  <c r="D99" i="13"/>
  <c r="AL95" i="9"/>
  <c r="Q95" i="9"/>
  <c r="D97" i="13"/>
  <c r="AL93" i="9"/>
  <c r="Q93" i="9"/>
  <c r="D95" i="13"/>
  <c r="AL91" i="9"/>
  <c r="Q91" i="9"/>
  <c r="D93" i="13"/>
  <c r="AL89" i="9"/>
  <c r="Q89" i="9"/>
  <c r="D91" i="13"/>
  <c r="AL87" i="9"/>
  <c r="Q87" i="9"/>
  <c r="D89" i="13"/>
  <c r="AL85" i="9"/>
  <c r="Q85" i="9"/>
  <c r="D87" i="13"/>
  <c r="AL83" i="9"/>
  <c r="Q83" i="9"/>
  <c r="D85" i="13"/>
  <c r="AL81" i="9"/>
  <c r="Q81" i="9"/>
  <c r="D83" i="13"/>
  <c r="AL79" i="9"/>
  <c r="Q79" i="9"/>
  <c r="D81" i="13"/>
  <c r="AL77" i="9"/>
  <c r="Q77" i="9"/>
  <c r="D79" i="13"/>
  <c r="AL75" i="9"/>
  <c r="Q75" i="9"/>
  <c r="D77" i="13"/>
  <c r="AL73" i="9"/>
  <c r="Q73" i="9"/>
  <c r="D75" i="13"/>
  <c r="AL71" i="9"/>
  <c r="Q71" i="9"/>
  <c r="D73" i="13"/>
  <c r="AL69" i="9"/>
  <c r="Q69" i="9"/>
  <c r="D71" i="13"/>
  <c r="AL67" i="9"/>
  <c r="Q67" i="9"/>
  <c r="D69" i="13"/>
  <c r="AL65" i="9"/>
  <c r="Q65" i="9"/>
  <c r="D67" i="13"/>
  <c r="AL63" i="9"/>
  <c r="Q63" i="9"/>
  <c r="D65" i="13"/>
  <c r="AL61" i="9"/>
  <c r="Q61" i="9"/>
  <c r="D63" i="13"/>
  <c r="AL59" i="9"/>
  <c r="Q59" i="9"/>
  <c r="D61" i="13"/>
  <c r="AL57" i="9"/>
  <c r="Q57" i="9"/>
  <c r="D59" i="13"/>
  <c r="AL55" i="9"/>
  <c r="Q55" i="9"/>
  <c r="D57" i="13"/>
  <c r="AV225" i="9"/>
  <c r="BC220" i="9"/>
  <c r="AB214" i="9"/>
  <c r="AB209" i="9"/>
  <c r="AB198" i="9"/>
  <c r="AB193" i="9"/>
  <c r="AB190" i="9"/>
  <c r="AT177" i="9"/>
  <c r="AD97" i="9"/>
  <c r="BD97" i="9" s="1"/>
  <c r="AD89" i="9"/>
  <c r="BD89" i="9" s="1"/>
  <c r="AO226" i="9"/>
  <c r="AV217" i="9"/>
  <c r="AB211" i="9"/>
  <c r="AV195" i="9"/>
  <c r="AR187" i="9"/>
  <c r="AX187" i="9"/>
  <c r="AO187" i="9"/>
  <c r="F189" i="13"/>
  <c r="AR183" i="9"/>
  <c r="AX183" i="9"/>
  <c r="AO183" i="9"/>
  <c r="F185" i="13"/>
  <c r="AB251" i="9"/>
  <c r="AV222" i="9"/>
  <c r="AZ222" i="9" s="1"/>
  <c r="AV207" i="9"/>
  <c r="AV202" i="9"/>
  <c r="AR188" i="9"/>
  <c r="AX188" i="9"/>
  <c r="AO188" i="9"/>
  <c r="F190" i="13"/>
  <c r="AR180" i="9"/>
  <c r="AX180" i="9"/>
  <c r="AO180" i="9"/>
  <c r="F182" i="13"/>
  <c r="M170" i="9"/>
  <c r="M166" i="9"/>
  <c r="M162" i="9"/>
  <c r="M158" i="9"/>
  <c r="M154" i="9"/>
  <c r="M150" i="9"/>
  <c r="M146" i="9"/>
  <c r="M142" i="9"/>
  <c r="M138" i="9"/>
  <c r="M134" i="9"/>
  <c r="M130" i="9"/>
  <c r="M126" i="9"/>
  <c r="M122" i="9"/>
  <c r="M118" i="9"/>
  <c r="M114" i="9"/>
  <c r="M110" i="9"/>
  <c r="M106" i="9"/>
  <c r="M102" i="9"/>
  <c r="M98" i="9"/>
  <c r="M94" i="9"/>
  <c r="M90" i="9"/>
  <c r="M86" i="9"/>
  <c r="M82" i="9"/>
  <c r="M78" i="9"/>
  <c r="M74" i="9"/>
  <c r="AT169" i="9"/>
  <c r="AT158" i="9"/>
  <c r="AO148" i="9"/>
  <c r="AO146" i="9"/>
  <c r="AR140" i="9"/>
  <c r="AR138" i="9"/>
  <c r="AR135" i="9"/>
  <c r="AT131" i="9"/>
  <c r="AT128" i="9"/>
  <c r="AT126" i="9"/>
  <c r="AR116" i="9"/>
  <c r="AT112" i="9"/>
  <c r="AT110" i="9"/>
  <c r="BC105" i="9"/>
  <c r="AT99" i="9"/>
  <c r="AX97" i="9"/>
  <c r="AO92" i="9"/>
  <c r="AR87" i="9"/>
  <c r="BC85" i="9"/>
  <c r="AR74" i="9"/>
  <c r="AV73" i="9"/>
  <c r="AT71" i="9"/>
  <c r="AX65" i="9"/>
  <c r="AT170" i="9"/>
  <c r="AT167" i="9"/>
  <c r="AT164" i="9"/>
  <c r="AT162" i="9"/>
  <c r="AR157" i="9"/>
  <c r="AR149" i="9"/>
  <c r="AR141" i="9"/>
  <c r="AR133" i="9"/>
  <c r="AR125" i="9"/>
  <c r="AR119" i="9"/>
  <c r="AR117" i="9"/>
  <c r="AT113" i="9"/>
  <c r="AT91" i="9"/>
  <c r="AR82" i="9"/>
  <c r="AV81" i="9"/>
  <c r="AZ81" i="9" s="1"/>
  <c r="AT79" i="9"/>
  <c r="AR70" i="9"/>
  <c r="AT64" i="9"/>
  <c r="AD49" i="9"/>
  <c r="BD49" i="9" s="1"/>
  <c r="AL46" i="9"/>
  <c r="Q46" i="9"/>
  <c r="D48" i="13"/>
  <c r="N45" i="9"/>
  <c r="AP45" i="9" s="1"/>
  <c r="C47" i="13"/>
  <c r="AL42" i="9"/>
  <c r="Q42" i="9"/>
  <c r="D44" i="13"/>
  <c r="N41" i="9"/>
  <c r="AP41" i="9" s="1"/>
  <c r="C43" i="13"/>
  <c r="AL38" i="9"/>
  <c r="Q38" i="9"/>
  <c r="D40" i="13"/>
  <c r="N37" i="9"/>
  <c r="AP37" i="9" s="1"/>
  <c r="C39" i="13"/>
  <c r="AL34" i="9"/>
  <c r="Q34" i="9"/>
  <c r="D36" i="13"/>
  <c r="N33" i="9"/>
  <c r="AM33" i="9" s="1"/>
  <c r="C35" i="13"/>
  <c r="AL30" i="9"/>
  <c r="Q30" i="9"/>
  <c r="D32" i="13"/>
  <c r="N29" i="9"/>
  <c r="AP29" i="9" s="1"/>
  <c r="C31" i="13"/>
  <c r="AL26" i="9"/>
  <c r="Q26" i="9"/>
  <c r="D28" i="13"/>
  <c r="N25" i="9"/>
  <c r="AM25" i="9" s="1"/>
  <c r="C27" i="13"/>
  <c r="AL22" i="9"/>
  <c r="Q22" i="9"/>
  <c r="D24" i="13"/>
  <c r="N21" i="9"/>
  <c r="AM21" i="9" s="1"/>
  <c r="C23" i="13"/>
  <c r="AL18" i="9"/>
  <c r="Q18" i="9"/>
  <c r="D20" i="13"/>
  <c r="N17" i="9"/>
  <c r="AM17" i="9" s="1"/>
  <c r="C19" i="13"/>
  <c r="AL14" i="9"/>
  <c r="Q14" i="9"/>
  <c r="N13" i="9"/>
  <c r="AM13" i="9" s="1"/>
  <c r="C15" i="13"/>
  <c r="AO181" i="9"/>
  <c r="AO173" i="9"/>
  <c r="AR161" i="9"/>
  <c r="AR155" i="9"/>
  <c r="AR150" i="9"/>
  <c r="AR144" i="9"/>
  <c r="AR139" i="9"/>
  <c r="AR134" i="9"/>
  <c r="AR128" i="9"/>
  <c r="AR123" i="9"/>
  <c r="AO120" i="9"/>
  <c r="AO114" i="9"/>
  <c r="AR112" i="9"/>
  <c r="AO108" i="9"/>
  <c r="AR99" i="9"/>
  <c r="AT96" i="9"/>
  <c r="AO90" i="9"/>
  <c r="AR88" i="9"/>
  <c r="AB81" i="9"/>
  <c r="AO76" i="9"/>
  <c r="AT74" i="9"/>
  <c r="AR71" i="9"/>
  <c r="M60" i="9"/>
  <c r="AT59" i="9"/>
  <c r="BD54" i="9"/>
  <c r="AX26" i="9"/>
  <c r="AX22" i="9"/>
  <c r="AX18" i="9"/>
  <c r="AX14" i="9"/>
  <c r="AR170" i="9"/>
  <c r="AO162" i="9"/>
  <c r="AT160" i="9"/>
  <c r="AT157" i="9"/>
  <c r="AR145" i="9"/>
  <c r="AT125" i="9"/>
  <c r="AT119" i="9"/>
  <c r="AR115" i="9"/>
  <c r="BC113" i="9"/>
  <c r="AO106" i="9"/>
  <c r="AR104" i="9"/>
  <c r="AO100" i="9"/>
  <c r="AR91" i="9"/>
  <c r="BC89" i="9"/>
  <c r="AO84" i="9"/>
  <c r="AT82" i="9"/>
  <c r="AR79" i="9"/>
  <c r="BC77" i="9"/>
  <c r="AZ70" i="9"/>
  <c r="AV65" i="9"/>
  <c r="M64" i="9"/>
  <c r="AT63" i="9"/>
  <c r="M57" i="9"/>
  <c r="AD53" i="9"/>
  <c r="BD53" i="9" s="1"/>
  <c r="AT52" i="9"/>
  <c r="AB50" i="9"/>
  <c r="AV64" i="9"/>
  <c r="AZ64" i="9" s="1"/>
  <c r="M56" i="9"/>
  <c r="AT44" i="9"/>
  <c r="AT29" i="9"/>
  <c r="AR24" i="9"/>
  <c r="AO20" i="9"/>
  <c r="AR16" i="9"/>
  <c r="AV14" i="9"/>
  <c r="AR12" i="9"/>
  <c r="BC41" i="9"/>
  <c r="AZ39" i="9"/>
  <c r="AR38" i="9"/>
  <c r="AT26" i="9"/>
  <c r="AR44" i="9"/>
  <c r="AO28" i="9"/>
  <c r="AT20" i="9"/>
  <c r="AV18" i="9"/>
  <c r="AT12" i="9"/>
  <c r="AV60" i="9"/>
  <c r="AO51" i="9"/>
  <c r="AT41" i="9"/>
  <c r="AT33" i="9"/>
  <c r="BC26" i="9"/>
  <c r="BC18" i="9"/>
  <c r="BB630" i="9"/>
  <c r="AQ630" i="9"/>
  <c r="H632" i="13"/>
  <c r="AQ611" i="9"/>
  <c r="BB611" i="9"/>
  <c r="H613" i="13"/>
  <c r="AQ548" i="9"/>
  <c r="BB548" i="9"/>
  <c r="H550" i="13"/>
  <c r="AQ566" i="9"/>
  <c r="BB566" i="9"/>
  <c r="H568" i="13"/>
  <c r="AD571" i="9"/>
  <c r="BD571" i="9" s="1"/>
  <c r="Z571" i="9"/>
  <c r="AD532" i="9"/>
  <c r="BD532" i="9" s="1"/>
  <c r="Z532" i="9"/>
  <c r="AD460" i="9"/>
  <c r="BD460" i="9" s="1"/>
  <c r="Z460" i="9"/>
  <c r="BB449" i="9"/>
  <c r="AQ449" i="9"/>
  <c r="H451" i="13"/>
  <c r="AD519" i="9"/>
  <c r="BD519" i="9" s="1"/>
  <c r="Z519" i="9"/>
  <c r="B483" i="8"/>
  <c r="AC489" i="9" s="1"/>
  <c r="AQ392" i="9"/>
  <c r="BB392" i="9"/>
  <c r="H394" i="13"/>
  <c r="AQ388" i="9"/>
  <c r="BB388" i="9"/>
  <c r="H390" i="13"/>
  <c r="AQ331" i="9"/>
  <c r="BB331" i="9"/>
  <c r="H333" i="13"/>
  <c r="AQ430" i="9"/>
  <c r="BB430" i="9"/>
  <c r="H432" i="13"/>
  <c r="AQ324" i="9"/>
  <c r="BB324" i="9"/>
  <c r="H326" i="13"/>
  <c r="AQ328" i="9"/>
  <c r="BB328" i="9"/>
  <c r="H330" i="13"/>
  <c r="AQ361" i="9"/>
  <c r="BB361" i="9"/>
  <c r="H363" i="13"/>
  <c r="BB228" i="9"/>
  <c r="AQ228" i="9"/>
  <c r="H230" i="13"/>
  <c r="BB251" i="9"/>
  <c r="AQ251" i="9"/>
  <c r="H253" i="13"/>
  <c r="AQ155" i="9"/>
  <c r="BB155" i="9"/>
  <c r="H157" i="13"/>
  <c r="Z232" i="9"/>
  <c r="BC232" i="9"/>
  <c r="AQ174" i="9"/>
  <c r="BB174" i="9"/>
  <c r="H176" i="13"/>
  <c r="AQ106" i="9"/>
  <c r="BB106" i="9"/>
  <c r="H108" i="13"/>
  <c r="AO113" i="9"/>
  <c r="AR113" i="9"/>
  <c r="F115" i="13"/>
  <c r="AQ63" i="9"/>
  <c r="BB63" i="9"/>
  <c r="H65" i="13"/>
  <c r="AQ89" i="9"/>
  <c r="BB89" i="9"/>
  <c r="H91" i="13"/>
  <c r="AR69" i="9"/>
  <c r="AO69" i="9"/>
  <c r="F71" i="13"/>
  <c r="N616" i="9"/>
  <c r="AP616" i="9" s="1"/>
  <c r="C618" i="13"/>
  <c r="N610" i="9"/>
  <c r="AP610" i="9" s="1"/>
  <c r="C612" i="13"/>
  <c r="AO623" i="9"/>
  <c r="AV623" i="9"/>
  <c r="AR623" i="9"/>
  <c r="F625" i="13"/>
  <c r="N601" i="9"/>
  <c r="AP601" i="9" s="1"/>
  <c r="C603" i="13"/>
  <c r="N597" i="9"/>
  <c r="AP597" i="9" s="1"/>
  <c r="C599" i="13"/>
  <c r="N591" i="9"/>
  <c r="AP591" i="9" s="1"/>
  <c r="C593" i="13"/>
  <c r="N587" i="9"/>
  <c r="AP587" i="9" s="1"/>
  <c r="C589" i="13"/>
  <c r="N581" i="9"/>
  <c r="AP581" i="9" s="1"/>
  <c r="C583" i="13"/>
  <c r="N577" i="9"/>
  <c r="AM577" i="9" s="1"/>
  <c r="C579" i="13"/>
  <c r="N571" i="9"/>
  <c r="AM571" i="9" s="1"/>
  <c r="C573" i="13"/>
  <c r="N567" i="9"/>
  <c r="AP567" i="9" s="1"/>
  <c r="C569" i="13"/>
  <c r="N561" i="9"/>
  <c r="AM561" i="9" s="1"/>
  <c r="C563" i="13"/>
  <c r="N541" i="9"/>
  <c r="AM541" i="9" s="1"/>
  <c r="C543" i="13"/>
  <c r="AQ617" i="9"/>
  <c r="BB617" i="9"/>
  <c r="H619" i="13"/>
  <c r="AQ549" i="9"/>
  <c r="BB549" i="9"/>
  <c r="H551" i="13"/>
  <c r="AQ564" i="9"/>
  <c r="BB564" i="9"/>
  <c r="H566" i="13"/>
  <c r="AQ620" i="9"/>
  <c r="BB620" i="9"/>
  <c r="H622" i="13"/>
  <c r="AQ550" i="9"/>
  <c r="BB550" i="9"/>
  <c r="H552" i="13"/>
  <c r="AQ584" i="9"/>
  <c r="BB584" i="9"/>
  <c r="H586" i="13"/>
  <c r="AQ552" i="9"/>
  <c r="BB552" i="9"/>
  <c r="H554" i="13"/>
  <c r="BB450" i="9"/>
  <c r="AQ450" i="9"/>
  <c r="H452" i="13"/>
  <c r="BB461" i="9"/>
  <c r="AQ461" i="9"/>
  <c r="H463" i="13"/>
  <c r="BB463" i="9"/>
  <c r="AQ463" i="9"/>
  <c r="H465" i="13"/>
  <c r="B513" i="8"/>
  <c r="AC519" i="9" s="1"/>
  <c r="Z617" i="9"/>
  <c r="AD617" i="9"/>
  <c r="BD617" i="9" s="1"/>
  <c r="AQ612" i="9"/>
  <c r="BB612" i="9"/>
  <c r="H614" i="13"/>
  <c r="AQ533" i="9"/>
  <c r="BB533" i="9"/>
  <c r="H535" i="13"/>
  <c r="AD596" i="9"/>
  <c r="BD596" i="9" s="1"/>
  <c r="Z596" i="9"/>
  <c r="Z557" i="9"/>
  <c r="AD557" i="9"/>
  <c r="BD557" i="9" s="1"/>
  <c r="Z620" i="9"/>
  <c r="AD620" i="9"/>
  <c r="BD620" i="9" s="1"/>
  <c r="BB505" i="9"/>
  <c r="AQ505" i="9"/>
  <c r="H507" i="13"/>
  <c r="AQ513" i="9"/>
  <c r="BB513" i="9"/>
  <c r="H515" i="13"/>
  <c r="Z584" i="9"/>
  <c r="AD584" i="9"/>
  <c r="BD584" i="9" s="1"/>
  <c r="Z552" i="9"/>
  <c r="AD552" i="9"/>
  <c r="BD552" i="9" s="1"/>
  <c r="BB503" i="9"/>
  <c r="AQ503" i="9"/>
  <c r="H505" i="13"/>
  <c r="AQ434" i="9"/>
  <c r="BB434" i="9"/>
  <c r="H436" i="13"/>
  <c r="BB495" i="9"/>
  <c r="AQ495" i="9"/>
  <c r="H497" i="13"/>
  <c r="BB457" i="9"/>
  <c r="AQ457" i="9"/>
  <c r="H459" i="13"/>
  <c r="AQ438" i="9"/>
  <c r="BB438" i="9"/>
  <c r="H440" i="13"/>
  <c r="AD453" i="9"/>
  <c r="BD453" i="9" s="1"/>
  <c r="Z453" i="9"/>
  <c r="AD501" i="9"/>
  <c r="BD501" i="9" s="1"/>
  <c r="Z501" i="9"/>
  <c r="AD476" i="9"/>
  <c r="BD476" i="9" s="1"/>
  <c r="Z476" i="9"/>
  <c r="AQ421" i="9"/>
  <c r="BB421" i="9"/>
  <c r="H423" i="13"/>
  <c r="AQ407" i="9"/>
  <c r="BB407" i="9"/>
  <c r="H409" i="13"/>
  <c r="BB348" i="9"/>
  <c r="AQ348" i="9"/>
  <c r="H350" i="13"/>
  <c r="AO403" i="9"/>
  <c r="AR403" i="9"/>
  <c r="F405" i="13"/>
  <c r="AO371" i="9"/>
  <c r="AR371" i="9"/>
  <c r="F373" i="13"/>
  <c r="AQ336" i="9"/>
  <c r="BB336" i="9"/>
  <c r="H338" i="13"/>
  <c r="AQ304" i="9"/>
  <c r="BB304" i="9"/>
  <c r="H306" i="13"/>
  <c r="AO415" i="9"/>
  <c r="AR415" i="9"/>
  <c r="F417" i="13"/>
  <c r="AQ393" i="9"/>
  <c r="BB393" i="9"/>
  <c r="H395" i="13"/>
  <c r="B350" i="8"/>
  <c r="AC356" i="9" s="1"/>
  <c r="AQ395" i="9"/>
  <c r="BB395" i="9"/>
  <c r="H397" i="13"/>
  <c r="BB344" i="9"/>
  <c r="AQ344" i="9"/>
  <c r="H346" i="13"/>
  <c r="AQ295" i="9"/>
  <c r="BB295" i="9"/>
  <c r="H297" i="13"/>
  <c r="AQ260" i="9"/>
  <c r="BB260" i="9"/>
  <c r="H262" i="13"/>
  <c r="AQ269" i="9"/>
  <c r="BB269" i="9"/>
  <c r="H271" i="13"/>
  <c r="BB244" i="9"/>
  <c r="AQ244" i="9"/>
  <c r="H246" i="13"/>
  <c r="AR236" i="9"/>
  <c r="AO236" i="9"/>
  <c r="F238" i="13"/>
  <c r="BB221" i="9"/>
  <c r="AQ221" i="9"/>
  <c r="H223" i="13"/>
  <c r="AQ212" i="9"/>
  <c r="BB212" i="9"/>
  <c r="H214" i="13"/>
  <c r="AD204" i="9"/>
  <c r="BD204" i="9" s="1"/>
  <c r="Z204" i="9"/>
  <c r="B255" i="8"/>
  <c r="AC261" i="9" s="1"/>
  <c r="BB247" i="9"/>
  <c r="AQ247" i="9"/>
  <c r="H249" i="13"/>
  <c r="AQ183" i="9"/>
  <c r="BB183" i="9"/>
  <c r="H185" i="13"/>
  <c r="AQ167" i="9"/>
  <c r="BB167" i="9"/>
  <c r="H169" i="13"/>
  <c r="AQ147" i="9"/>
  <c r="BB147" i="9"/>
  <c r="H149" i="13"/>
  <c r="AQ131" i="9"/>
  <c r="BB131" i="9"/>
  <c r="H133" i="13"/>
  <c r="Z248" i="9"/>
  <c r="BC248" i="9"/>
  <c r="BB233" i="9"/>
  <c r="AQ233" i="9"/>
  <c r="H235" i="13"/>
  <c r="AR224" i="9"/>
  <c r="AV224" i="9"/>
  <c r="AO224" i="9"/>
  <c r="F226" i="13"/>
  <c r="AD208" i="9"/>
  <c r="BD208" i="9" s="1"/>
  <c r="Z208" i="9"/>
  <c r="AD192" i="9"/>
  <c r="BD192" i="9" s="1"/>
  <c r="Z192" i="9"/>
  <c r="AQ182" i="9"/>
  <c r="BB182" i="9"/>
  <c r="H184" i="13"/>
  <c r="AQ166" i="9"/>
  <c r="BB166" i="9"/>
  <c r="H168" i="13"/>
  <c r="AQ150" i="9"/>
  <c r="BB150" i="9"/>
  <c r="H152" i="13"/>
  <c r="AQ134" i="9"/>
  <c r="BB134" i="9"/>
  <c r="H136" i="13"/>
  <c r="AQ118" i="9"/>
  <c r="BB118" i="9"/>
  <c r="H120" i="13"/>
  <c r="AQ98" i="9"/>
  <c r="BB98" i="9"/>
  <c r="H100" i="13"/>
  <c r="AQ62" i="9"/>
  <c r="BB62" i="9"/>
  <c r="H64" i="13"/>
  <c r="AQ46" i="9"/>
  <c r="BB46" i="9"/>
  <c r="H48" i="13"/>
  <c r="AQ30" i="9"/>
  <c r="BB30" i="9"/>
  <c r="H32" i="13"/>
  <c r="AO257" i="9"/>
  <c r="AR257" i="9"/>
  <c r="F259" i="13"/>
  <c r="AQ117" i="9"/>
  <c r="BB117" i="9"/>
  <c r="H119" i="13"/>
  <c r="AO97" i="9"/>
  <c r="AR97" i="9"/>
  <c r="F99" i="13"/>
  <c r="AR65" i="9"/>
  <c r="AO65" i="9"/>
  <c r="F67" i="13"/>
  <c r="AQ95" i="9"/>
  <c r="BB95" i="9"/>
  <c r="H97" i="13"/>
  <c r="AQ77" i="9"/>
  <c r="BB77" i="9"/>
  <c r="H79" i="13"/>
  <c r="AR61" i="9"/>
  <c r="AB61" i="9"/>
  <c r="AV61" i="9"/>
  <c r="AO61" i="9"/>
  <c r="F63" i="13"/>
  <c r="AQ31" i="9"/>
  <c r="BB31" i="9"/>
  <c r="H33" i="13"/>
  <c r="AQ105" i="9"/>
  <c r="BB105" i="9"/>
  <c r="H107" i="13"/>
  <c r="AQ73" i="9"/>
  <c r="BB73" i="9"/>
  <c r="H75" i="13"/>
  <c r="AQ41" i="9"/>
  <c r="BB41" i="9"/>
  <c r="H43" i="13"/>
  <c r="AO101" i="9"/>
  <c r="AR101" i="9"/>
  <c r="F103" i="13"/>
  <c r="AQ71" i="9"/>
  <c r="BB71" i="9"/>
  <c r="H73" i="13"/>
  <c r="BB53" i="9"/>
  <c r="AQ53" i="9"/>
  <c r="H55" i="13"/>
  <c r="AR37" i="9"/>
  <c r="AO37" i="9"/>
  <c r="F39" i="13"/>
  <c r="N630" i="9"/>
  <c r="AP630" i="9" s="1"/>
  <c r="C632" i="13"/>
  <c r="AR49" i="9"/>
  <c r="AV49" i="9"/>
  <c r="AO49" i="9"/>
  <c r="F51" i="13"/>
  <c r="AR21" i="9"/>
  <c r="AO21" i="9"/>
  <c r="F23" i="13"/>
  <c r="AR13" i="9"/>
  <c r="AO13" i="9"/>
  <c r="F15" i="13"/>
  <c r="N621" i="9"/>
  <c r="AM621" i="9" s="1"/>
  <c r="C623" i="13"/>
  <c r="N619" i="9"/>
  <c r="AP619" i="9" s="1"/>
  <c r="C621" i="13"/>
  <c r="N617" i="9"/>
  <c r="AM617" i="9" s="1"/>
  <c r="C619" i="13"/>
  <c r="N615" i="9"/>
  <c r="AP615" i="9" s="1"/>
  <c r="C617" i="13"/>
  <c r="N613" i="9"/>
  <c r="AP613" i="9" s="1"/>
  <c r="C615" i="13"/>
  <c r="N611" i="9"/>
  <c r="AP611" i="9" s="1"/>
  <c r="C613" i="13"/>
  <c r="N609" i="9"/>
  <c r="AM609" i="9" s="1"/>
  <c r="C611" i="13"/>
  <c r="AR33" i="9"/>
  <c r="AO33" i="9"/>
  <c r="F35" i="13"/>
  <c r="AR17" i="9"/>
  <c r="AO17" i="9"/>
  <c r="F19" i="13"/>
  <c r="Q607" i="9"/>
  <c r="AL607" i="9"/>
  <c r="AT607" i="9"/>
  <c r="D609" i="13"/>
  <c r="N606" i="9"/>
  <c r="AP606" i="9" s="1"/>
  <c r="C608" i="13"/>
  <c r="N604" i="9"/>
  <c r="AP604" i="9" s="1"/>
  <c r="C606" i="13"/>
  <c r="N602" i="9"/>
  <c r="AM602" i="9" s="1"/>
  <c r="C604" i="13"/>
  <c r="N600" i="9"/>
  <c r="AP600" i="9" s="1"/>
  <c r="C602" i="13"/>
  <c r="N598" i="9"/>
  <c r="AM598" i="9" s="1"/>
  <c r="C600" i="13"/>
  <c r="N596" i="9"/>
  <c r="AM596" i="9" s="1"/>
  <c r="C598" i="13"/>
  <c r="N594" i="9"/>
  <c r="AP594" i="9" s="1"/>
  <c r="C596" i="13"/>
  <c r="N592" i="9"/>
  <c r="AM592" i="9" s="1"/>
  <c r="C594" i="13"/>
  <c r="N590" i="9"/>
  <c r="AP590" i="9" s="1"/>
  <c r="C592" i="13"/>
  <c r="N588" i="9"/>
  <c r="AM588" i="9" s="1"/>
  <c r="C590" i="13"/>
  <c r="N586" i="9"/>
  <c r="AP586" i="9" s="1"/>
  <c r="C588" i="13"/>
  <c r="N584" i="9"/>
  <c r="AM584" i="9" s="1"/>
  <c r="C586" i="13"/>
  <c r="N582" i="9"/>
  <c r="AP582" i="9" s="1"/>
  <c r="C584" i="13"/>
  <c r="N580" i="9"/>
  <c r="AP580" i="9" s="1"/>
  <c r="C582" i="13"/>
  <c r="N578" i="9"/>
  <c r="AP578" i="9" s="1"/>
  <c r="C580" i="13"/>
  <c r="N576" i="9"/>
  <c r="AM576" i="9" s="1"/>
  <c r="C578" i="13"/>
  <c r="N574" i="9"/>
  <c r="AP574" i="9" s="1"/>
  <c r="C576" i="13"/>
  <c r="N572" i="9"/>
  <c r="AP572" i="9" s="1"/>
  <c r="C574" i="13"/>
  <c r="N570" i="9"/>
  <c r="AP570" i="9" s="1"/>
  <c r="C572" i="13"/>
  <c r="N568" i="9"/>
  <c r="AM568" i="9" s="1"/>
  <c r="C570" i="13"/>
  <c r="N566" i="9"/>
  <c r="AP566" i="9" s="1"/>
  <c r="C568" i="13"/>
  <c r="N564" i="9"/>
  <c r="AP564" i="9" s="1"/>
  <c r="C566" i="13"/>
  <c r="N562" i="9"/>
  <c r="AP562" i="9" s="1"/>
  <c r="C564" i="13"/>
  <c r="N560" i="9"/>
  <c r="AP560" i="9" s="1"/>
  <c r="C562" i="13"/>
  <c r="N558" i="9"/>
  <c r="AP558" i="9" s="1"/>
  <c r="C560" i="13"/>
  <c r="N556" i="9"/>
  <c r="AP556" i="9" s="1"/>
  <c r="C558" i="13"/>
  <c r="N554" i="9"/>
  <c r="AP554" i="9" s="1"/>
  <c r="C556" i="13"/>
  <c r="N552" i="9"/>
  <c r="AM552" i="9" s="1"/>
  <c r="C554" i="13"/>
  <c r="N550" i="9"/>
  <c r="AP550" i="9" s="1"/>
  <c r="C552" i="13"/>
  <c r="N548" i="9"/>
  <c r="AP548" i="9" s="1"/>
  <c r="C550" i="13"/>
  <c r="N546" i="9"/>
  <c r="AP546" i="9" s="1"/>
  <c r="C548" i="13"/>
  <c r="N544" i="9"/>
  <c r="AP544" i="9" s="1"/>
  <c r="C546" i="13"/>
  <c r="N542" i="9"/>
  <c r="AP542" i="9" s="1"/>
  <c r="C544" i="13"/>
  <c r="N540" i="9"/>
  <c r="AP540" i="9" s="1"/>
  <c r="C542" i="13"/>
  <c r="AR25" i="9"/>
  <c r="AO25" i="9"/>
  <c r="F27" i="13"/>
  <c r="N629" i="9"/>
  <c r="AM629" i="9" s="1"/>
  <c r="C631" i="13"/>
  <c r="AT617" i="9"/>
  <c r="AL623" i="9"/>
  <c r="M625" i="9"/>
  <c r="AO619" i="9"/>
  <c r="M602" i="9"/>
  <c r="AB623" i="9"/>
  <c r="M619" i="9"/>
  <c r="AO614" i="9"/>
  <c r="M608" i="9"/>
  <c r="M597" i="9"/>
  <c r="M614" i="9"/>
  <c r="AT613" i="9"/>
  <c r="AB609" i="9"/>
  <c r="AZ606" i="9"/>
  <c r="AZ605" i="9"/>
  <c r="AO595" i="9"/>
  <c r="AO590" i="9"/>
  <c r="BC588" i="9"/>
  <c r="M586" i="9"/>
  <c r="AO578" i="9"/>
  <c r="AR576" i="9"/>
  <c r="AO576" i="9"/>
  <c r="F578" i="13"/>
  <c r="AR611" i="9"/>
  <c r="M595" i="9"/>
  <c r="AO585" i="9"/>
  <c r="M584" i="9"/>
  <c r="M582" i="9"/>
  <c r="M580" i="9"/>
  <c r="M569" i="9"/>
  <c r="M565" i="9"/>
  <c r="AR618" i="9"/>
  <c r="M605" i="9"/>
  <c r="AO603" i="9"/>
  <c r="BC596" i="9"/>
  <c r="AR586" i="9"/>
  <c r="BC568" i="9"/>
  <c r="M555" i="9"/>
  <c r="M554" i="9"/>
  <c r="M552" i="9"/>
  <c r="M551" i="9"/>
  <c r="M549" i="9"/>
  <c r="M543" i="9"/>
  <c r="BD542" i="9"/>
  <c r="M541" i="9"/>
  <c r="Q537" i="9"/>
  <c r="AT537" i="9"/>
  <c r="AL537" i="9"/>
  <c r="D539" i="13"/>
  <c r="N536" i="9"/>
  <c r="AM536" i="9" s="1"/>
  <c r="C538" i="13"/>
  <c r="Q533" i="9"/>
  <c r="AT533" i="9"/>
  <c r="AL533" i="9"/>
  <c r="D535" i="13"/>
  <c r="N532" i="9"/>
  <c r="AM532" i="9" s="1"/>
  <c r="C534" i="13"/>
  <c r="Q529" i="9"/>
  <c r="AT529" i="9"/>
  <c r="AL529" i="9"/>
  <c r="D531" i="13"/>
  <c r="N528" i="9"/>
  <c r="AM528" i="9" s="1"/>
  <c r="C530" i="13"/>
  <c r="Q525" i="9"/>
  <c r="AT525" i="9"/>
  <c r="AL525" i="9"/>
  <c r="D527" i="13"/>
  <c r="N524" i="9"/>
  <c r="AP524" i="9" s="1"/>
  <c r="C526" i="13"/>
  <c r="Q521" i="9"/>
  <c r="AT521" i="9"/>
  <c r="AL521" i="9"/>
  <c r="D523" i="13"/>
  <c r="N520" i="9"/>
  <c r="AP520" i="9" s="1"/>
  <c r="C522" i="13"/>
  <c r="Q517" i="9"/>
  <c r="AT517" i="9"/>
  <c r="AL517" i="9"/>
  <c r="D519" i="13"/>
  <c r="N516" i="9"/>
  <c r="AM516" i="9" s="1"/>
  <c r="C518" i="13"/>
  <c r="Q513" i="9"/>
  <c r="AT513" i="9"/>
  <c r="AL513" i="9"/>
  <c r="D515" i="13"/>
  <c r="N512" i="9"/>
  <c r="AP512" i="9" s="1"/>
  <c r="C514" i="13"/>
  <c r="M607" i="9"/>
  <c r="AO606" i="9"/>
  <c r="M601" i="9"/>
  <c r="M585" i="9"/>
  <c r="BC571" i="9"/>
  <c r="AO538" i="9"/>
  <c r="AR538" i="9"/>
  <c r="AX538" i="9"/>
  <c r="F540" i="13"/>
  <c r="AO533" i="9"/>
  <c r="AR533" i="9"/>
  <c r="AX533" i="9"/>
  <c r="F535" i="13"/>
  <c r="AO526" i="9"/>
  <c r="AR526" i="9"/>
  <c r="AX526" i="9"/>
  <c r="F528" i="13"/>
  <c r="AO521" i="9"/>
  <c r="AR521" i="9"/>
  <c r="AX521" i="9"/>
  <c r="F523" i="13"/>
  <c r="AO569" i="9"/>
  <c r="AR565" i="9"/>
  <c r="M561" i="9"/>
  <c r="AR560" i="9"/>
  <c r="AO556" i="9"/>
  <c r="AR551" i="9"/>
  <c r="AZ548" i="9"/>
  <c r="AO544" i="9"/>
  <c r="AV526" i="9"/>
  <c r="AV521" i="9"/>
  <c r="AX509" i="9"/>
  <c r="AO504" i="9"/>
  <c r="AR504" i="9"/>
  <c r="F506" i="13"/>
  <c r="AO498" i="9"/>
  <c r="AR498" i="9"/>
  <c r="F500" i="13"/>
  <c r="AO494" i="9"/>
  <c r="AR494" i="9"/>
  <c r="F496" i="13"/>
  <c r="AO487" i="9"/>
  <c r="AR487" i="9"/>
  <c r="F489" i="13"/>
  <c r="AO482" i="9"/>
  <c r="AR482" i="9"/>
  <c r="F484" i="13"/>
  <c r="AO478" i="9"/>
  <c r="AR478" i="9"/>
  <c r="F480" i="13"/>
  <c r="AX473" i="9"/>
  <c r="AO473" i="9"/>
  <c r="AR473" i="9"/>
  <c r="F475" i="13"/>
  <c r="AO468" i="9"/>
  <c r="AR468" i="9"/>
  <c r="F470" i="13"/>
  <c r="AX463" i="9"/>
  <c r="AO463" i="9"/>
  <c r="AR463" i="9"/>
  <c r="F465" i="13"/>
  <c r="AX458" i="9"/>
  <c r="AO458" i="9"/>
  <c r="AR458" i="9"/>
  <c r="F460" i="13"/>
  <c r="AX454" i="9"/>
  <c r="AO454" i="9"/>
  <c r="AR454" i="9"/>
  <c r="F456" i="13"/>
  <c r="AO448" i="9"/>
  <c r="AR448" i="9"/>
  <c r="F450" i="13"/>
  <c r="AO443" i="9"/>
  <c r="AR443" i="9"/>
  <c r="F445" i="13"/>
  <c r="AO559" i="9"/>
  <c r="AR550" i="9"/>
  <c r="Q505" i="9"/>
  <c r="AL505" i="9"/>
  <c r="AT505" i="9"/>
  <c r="D507" i="13"/>
  <c r="AR570" i="9"/>
  <c r="AO566" i="9"/>
  <c r="AR563" i="9"/>
  <c r="M559" i="9"/>
  <c r="AR558" i="9"/>
  <c r="AR548" i="9"/>
  <c r="AR540" i="9"/>
  <c r="BC528" i="9"/>
  <c r="BC519" i="9"/>
  <c r="AD509" i="9"/>
  <c r="BD509" i="9" s="1"/>
  <c r="M564" i="9"/>
  <c r="AR562" i="9"/>
  <c r="AO553" i="9"/>
  <c r="AR547" i="9"/>
  <c r="AB531" i="9"/>
  <c r="N506" i="9"/>
  <c r="AM506" i="9" s="1"/>
  <c r="C508" i="13"/>
  <c r="AT503" i="9"/>
  <c r="AL503" i="9"/>
  <c r="Q503" i="9"/>
  <c r="D505" i="13"/>
  <c r="N502" i="9"/>
  <c r="AM502" i="9" s="1"/>
  <c r="C504" i="13"/>
  <c r="AT499" i="9"/>
  <c r="AL499" i="9"/>
  <c r="Q499" i="9"/>
  <c r="D501" i="13"/>
  <c r="N498" i="9"/>
  <c r="AM498" i="9" s="1"/>
  <c r="C500" i="13"/>
  <c r="AT495" i="9"/>
  <c r="AL495" i="9"/>
  <c r="Q495" i="9"/>
  <c r="D497" i="13"/>
  <c r="N494" i="9"/>
  <c r="AM494" i="9" s="1"/>
  <c r="C496" i="13"/>
  <c r="AT491" i="9"/>
  <c r="AL491" i="9"/>
  <c r="Q491" i="9"/>
  <c r="D493" i="13"/>
  <c r="N490" i="9"/>
  <c r="AP490" i="9" s="1"/>
  <c r="C492" i="13"/>
  <c r="AT487" i="9"/>
  <c r="AL487" i="9"/>
  <c r="Q487" i="9"/>
  <c r="D489" i="13"/>
  <c r="N486" i="9"/>
  <c r="AP486" i="9" s="1"/>
  <c r="C488" i="13"/>
  <c r="AT483" i="9"/>
  <c r="AL483" i="9"/>
  <c r="Q483" i="9"/>
  <c r="D485" i="13"/>
  <c r="N482" i="9"/>
  <c r="AM482" i="9" s="1"/>
  <c r="C484" i="13"/>
  <c r="AT479" i="9"/>
  <c r="AL479" i="9"/>
  <c r="Q479" i="9"/>
  <c r="D481" i="13"/>
  <c r="N478" i="9"/>
  <c r="AM478" i="9" s="1"/>
  <c r="C480" i="13"/>
  <c r="AT475" i="9"/>
  <c r="AL475" i="9"/>
  <c r="Q475" i="9"/>
  <c r="D477" i="13"/>
  <c r="N474" i="9"/>
  <c r="AP474" i="9" s="1"/>
  <c r="C476" i="13"/>
  <c r="AT471" i="9"/>
  <c r="AL471" i="9"/>
  <c r="Q471" i="9"/>
  <c r="D473" i="13"/>
  <c r="N470" i="9"/>
  <c r="AP470" i="9" s="1"/>
  <c r="C472" i="13"/>
  <c r="AT467" i="9"/>
  <c r="AL467" i="9"/>
  <c r="Q467" i="9"/>
  <c r="D469" i="13"/>
  <c r="N466" i="9"/>
  <c r="AP466" i="9" s="1"/>
  <c r="C468" i="13"/>
  <c r="AT463" i="9"/>
  <c r="AL463" i="9"/>
  <c r="Q463" i="9"/>
  <c r="D465" i="13"/>
  <c r="N462" i="9"/>
  <c r="AP462" i="9" s="1"/>
  <c r="C464" i="13"/>
  <c r="AT459" i="9"/>
  <c r="AL459" i="9"/>
  <c r="Q459" i="9"/>
  <c r="D461" i="13"/>
  <c r="N458" i="9"/>
  <c r="AP458" i="9" s="1"/>
  <c r="C460" i="13"/>
  <c r="AT455" i="9"/>
  <c r="AL455" i="9"/>
  <c r="Q455" i="9"/>
  <c r="D457" i="13"/>
  <c r="N454" i="9"/>
  <c r="AM454" i="9" s="1"/>
  <c r="C456" i="13"/>
  <c r="AT451" i="9"/>
  <c r="AL451" i="9"/>
  <c r="Q451" i="9"/>
  <c r="D453" i="13"/>
  <c r="N450" i="9"/>
  <c r="AM450" i="9" s="1"/>
  <c r="C452" i="13"/>
  <c r="AT447" i="9"/>
  <c r="AL447" i="9"/>
  <c r="Q447" i="9"/>
  <c r="D449" i="13"/>
  <c r="N446" i="9"/>
  <c r="AM446" i="9" s="1"/>
  <c r="C448" i="13"/>
  <c r="AT443" i="9"/>
  <c r="AL443" i="9"/>
  <c r="Q443" i="9"/>
  <c r="D445" i="13"/>
  <c r="N442" i="9"/>
  <c r="AM442" i="9" s="1"/>
  <c r="C444" i="13"/>
  <c r="N440" i="9"/>
  <c r="AM440" i="9" s="1"/>
  <c r="C442" i="13"/>
  <c r="N438" i="9"/>
  <c r="AP438" i="9" s="1"/>
  <c r="C440" i="13"/>
  <c r="N436" i="9"/>
  <c r="AP436" i="9" s="1"/>
  <c r="C438" i="13"/>
  <c r="N434" i="9"/>
  <c r="AP434" i="9" s="1"/>
  <c r="C436" i="13"/>
  <c r="AB508" i="9"/>
  <c r="AV498" i="9"/>
  <c r="AB495" i="9"/>
  <c r="BC493" i="9"/>
  <c r="AV480" i="9"/>
  <c r="AB477" i="9"/>
  <c r="AB472" i="9"/>
  <c r="AB465" i="9"/>
  <c r="BC460" i="9"/>
  <c r="AV456" i="9"/>
  <c r="AX450" i="9"/>
  <c r="AV448" i="9"/>
  <c r="AV445" i="9"/>
  <c r="AR520" i="9"/>
  <c r="AX503" i="9"/>
  <c r="AX491" i="9"/>
  <c r="AX488" i="9"/>
  <c r="AX481" i="9"/>
  <c r="AB478" i="9"/>
  <c r="AB471" i="9"/>
  <c r="BC469" i="9"/>
  <c r="AB463" i="9"/>
  <c r="AB458" i="9"/>
  <c r="AV444" i="9"/>
  <c r="AZ441" i="9"/>
  <c r="AB503" i="9"/>
  <c r="BC501" i="9"/>
  <c r="AV490" i="9"/>
  <c r="AX487" i="9"/>
  <c r="AX484" i="9"/>
  <c r="AB481" i="9"/>
  <c r="AV454" i="9"/>
  <c r="AB444" i="9"/>
  <c r="BC442" i="9"/>
  <c r="AL432" i="9"/>
  <c r="AT432" i="9"/>
  <c r="Q432" i="9"/>
  <c r="D434" i="13"/>
  <c r="N431" i="9"/>
  <c r="AP431" i="9" s="1"/>
  <c r="C433" i="13"/>
  <c r="Q428" i="9"/>
  <c r="AL428" i="9"/>
  <c r="D430" i="13"/>
  <c r="N427" i="9"/>
  <c r="AP427" i="9" s="1"/>
  <c r="C429" i="13"/>
  <c r="Q424" i="9"/>
  <c r="AL424" i="9"/>
  <c r="D426" i="13"/>
  <c r="N423" i="9"/>
  <c r="AP423" i="9" s="1"/>
  <c r="C425" i="13"/>
  <c r="AB421" i="9"/>
  <c r="Q420" i="9"/>
  <c r="AL420" i="9"/>
  <c r="D422" i="13"/>
  <c r="N419" i="9"/>
  <c r="AP419" i="9" s="1"/>
  <c r="C421" i="13"/>
  <c r="Q416" i="9"/>
  <c r="AL416" i="9"/>
  <c r="D418" i="13"/>
  <c r="N415" i="9"/>
  <c r="AM415" i="9" s="1"/>
  <c r="C417" i="13"/>
  <c r="Q412" i="9"/>
  <c r="AL412" i="9"/>
  <c r="D414" i="13"/>
  <c r="N411" i="9"/>
  <c r="AP411" i="9" s="1"/>
  <c r="C413" i="13"/>
  <c r="Q408" i="9"/>
  <c r="AL408" i="9"/>
  <c r="D410" i="13"/>
  <c r="N407" i="9"/>
  <c r="AP407" i="9" s="1"/>
  <c r="C409" i="13"/>
  <c r="Q404" i="9"/>
  <c r="AL404" i="9"/>
  <c r="D406" i="13"/>
  <c r="N403" i="9"/>
  <c r="AP403" i="9" s="1"/>
  <c r="C405" i="13"/>
  <c r="Q400" i="9"/>
  <c r="AL400" i="9"/>
  <c r="D402" i="13"/>
  <c r="N399" i="9"/>
  <c r="AM399" i="9" s="1"/>
  <c r="C401" i="13"/>
  <c r="Q396" i="9"/>
  <c r="AL396" i="9"/>
  <c r="D398" i="13"/>
  <c r="N395" i="9"/>
  <c r="AP395" i="9" s="1"/>
  <c r="C397" i="13"/>
  <c r="Q392" i="9"/>
  <c r="AL392" i="9"/>
  <c r="D394" i="13"/>
  <c r="N391" i="9"/>
  <c r="AM391" i="9" s="1"/>
  <c r="C393" i="13"/>
  <c r="Q388" i="9"/>
  <c r="AL388" i="9"/>
  <c r="D390" i="13"/>
  <c r="N387" i="9"/>
  <c r="AP387" i="9" s="1"/>
  <c r="C389" i="13"/>
  <c r="Q384" i="9"/>
  <c r="AL384" i="9"/>
  <c r="D386" i="13"/>
  <c r="N383" i="9"/>
  <c r="AP383" i="9" s="1"/>
  <c r="C385" i="13"/>
  <c r="Q380" i="9"/>
  <c r="AL380" i="9"/>
  <c r="D382" i="13"/>
  <c r="N379" i="9"/>
  <c r="AP379" i="9" s="1"/>
  <c r="C381" i="13"/>
  <c r="Q376" i="9"/>
  <c r="AL376" i="9"/>
  <c r="D378" i="13"/>
  <c r="N375" i="9"/>
  <c r="AP375" i="9" s="1"/>
  <c r="C377" i="13"/>
  <c r="Q372" i="9"/>
  <c r="AL372" i="9"/>
  <c r="D374" i="13"/>
  <c r="N371" i="9"/>
  <c r="AP371" i="9" s="1"/>
  <c r="C373" i="13"/>
  <c r="Q368" i="9"/>
  <c r="AL368" i="9"/>
  <c r="D370" i="13"/>
  <c r="N367" i="9"/>
  <c r="AP367" i="9" s="1"/>
  <c r="C369" i="13"/>
  <c r="Q364" i="9"/>
  <c r="AL364" i="9"/>
  <c r="D366" i="13"/>
  <c r="N363" i="9"/>
  <c r="AP363" i="9" s="1"/>
  <c r="C365" i="13"/>
  <c r="AL360" i="9"/>
  <c r="Q360" i="9"/>
  <c r="D362" i="13"/>
  <c r="AB509" i="9"/>
  <c r="AO507" i="9"/>
  <c r="AO505" i="9"/>
  <c r="AX497" i="9"/>
  <c r="AV483" i="9"/>
  <c r="AV479" i="9"/>
  <c r="BC476" i="9"/>
  <c r="AV472" i="9"/>
  <c r="AV465" i="9"/>
  <c r="AB454" i="9"/>
  <c r="AX449" i="9"/>
  <c r="AB443" i="9"/>
  <c r="BC437" i="9"/>
  <c r="AT431" i="9"/>
  <c r="AT429" i="9"/>
  <c r="AT427" i="9"/>
  <c r="AT425" i="9"/>
  <c r="AT423" i="9"/>
  <c r="AT421" i="9"/>
  <c r="AT419" i="9"/>
  <c r="AT416" i="9"/>
  <c r="AT411" i="9"/>
  <c r="AT406" i="9"/>
  <c r="AD403" i="9"/>
  <c r="BD403" i="9" s="1"/>
  <c r="AT400" i="9"/>
  <c r="AT395" i="9"/>
  <c r="AT390" i="9"/>
  <c r="AD387" i="9"/>
  <c r="BD387" i="9" s="1"/>
  <c r="AT384" i="9"/>
  <c r="AT379" i="9"/>
  <c r="AT374" i="9"/>
  <c r="AD371" i="9"/>
  <c r="BD371" i="9" s="1"/>
  <c r="AT368" i="9"/>
  <c r="AT365" i="9"/>
  <c r="M433" i="9"/>
  <c r="AR425" i="9"/>
  <c r="AV411" i="9"/>
  <c r="AO408" i="9"/>
  <c r="AR406" i="9"/>
  <c r="AO401" i="9"/>
  <c r="AO396" i="9"/>
  <c r="AR394" i="9"/>
  <c r="AV391" i="9"/>
  <c r="AV379" i="9"/>
  <c r="AO376" i="9"/>
  <c r="AR374" i="9"/>
  <c r="AO369" i="9"/>
  <c r="AZ363" i="9"/>
  <c r="AT361" i="9"/>
  <c r="AT353" i="9"/>
  <c r="N346" i="9"/>
  <c r="AP346" i="9" s="1"/>
  <c r="C348" i="13"/>
  <c r="AO345" i="9"/>
  <c r="AR345" i="9"/>
  <c r="F347" i="13"/>
  <c r="AR435" i="9"/>
  <c r="AR434" i="9"/>
  <c r="BC424" i="9"/>
  <c r="AX421" i="9"/>
  <c r="AO413" i="9"/>
  <c r="AR404" i="9"/>
  <c r="BC391" i="9"/>
  <c r="AX387" i="9"/>
  <c r="AO386" i="9"/>
  <c r="BC379" i="9"/>
  <c r="AO372" i="9"/>
  <c r="AR370" i="9"/>
  <c r="AR360" i="9"/>
  <c r="AL357" i="9"/>
  <c r="Q357" i="9"/>
  <c r="D359" i="13"/>
  <c r="AT356" i="9"/>
  <c r="N350" i="9"/>
  <c r="AP350" i="9" s="1"/>
  <c r="C352" i="13"/>
  <c r="AT348" i="9"/>
  <c r="AL346" i="9"/>
  <c r="Q346" i="9"/>
  <c r="D348" i="13"/>
  <c r="AL344" i="9"/>
  <c r="Q344" i="9"/>
  <c r="D346" i="13"/>
  <c r="AR438" i="9"/>
  <c r="AV430" i="9"/>
  <c r="AO420" i="9"/>
  <c r="AR418" i="9"/>
  <c r="AO409" i="9"/>
  <c r="AO393" i="9"/>
  <c r="AO377" i="9"/>
  <c r="AO365" i="9"/>
  <c r="AT363" i="9"/>
  <c r="AL355" i="9"/>
  <c r="Q355" i="9"/>
  <c r="D357" i="13"/>
  <c r="N349" i="9"/>
  <c r="AP349" i="9" s="1"/>
  <c r="C351" i="13"/>
  <c r="AT346" i="9"/>
  <c r="N343" i="9"/>
  <c r="C345" i="13"/>
  <c r="Q340" i="9"/>
  <c r="AL340" i="9"/>
  <c r="D342" i="13"/>
  <c r="N339" i="9"/>
  <c r="AP339" i="9" s="1"/>
  <c r="C341" i="13"/>
  <c r="Q336" i="9"/>
  <c r="AL336" i="9"/>
  <c r="D338" i="13"/>
  <c r="N335" i="9"/>
  <c r="AP335" i="9" s="1"/>
  <c r="C337" i="13"/>
  <c r="Q332" i="9"/>
  <c r="AL332" i="9"/>
  <c r="D334" i="13"/>
  <c r="N331" i="9"/>
  <c r="AP331" i="9" s="1"/>
  <c r="C333" i="13"/>
  <c r="Q328" i="9"/>
  <c r="AL328" i="9"/>
  <c r="D330" i="13"/>
  <c r="N327" i="9"/>
  <c r="AP327" i="9" s="1"/>
  <c r="C329" i="13"/>
  <c r="Q324" i="9"/>
  <c r="AL324" i="9"/>
  <c r="D326" i="13"/>
  <c r="N323" i="9"/>
  <c r="AP323" i="9" s="1"/>
  <c r="C325" i="13"/>
  <c r="Q320" i="9"/>
  <c r="AL320" i="9"/>
  <c r="D322" i="13"/>
  <c r="N319" i="9"/>
  <c r="AP319" i="9" s="1"/>
  <c r="C321" i="13"/>
  <c r="Q316" i="9"/>
  <c r="AL316" i="9"/>
  <c r="D318" i="13"/>
  <c r="N315" i="9"/>
  <c r="AP315" i="9" s="1"/>
  <c r="C317" i="13"/>
  <c r="Q312" i="9"/>
  <c r="AL312" i="9"/>
  <c r="D314" i="13"/>
  <c r="N311" i="9"/>
  <c r="AP311" i="9" s="1"/>
  <c r="C313" i="13"/>
  <c r="Q308" i="9"/>
  <c r="AL308" i="9"/>
  <c r="D310" i="13"/>
  <c r="N307" i="9"/>
  <c r="AP307" i="9" s="1"/>
  <c r="C309" i="13"/>
  <c r="Q304" i="9"/>
  <c r="AL304" i="9"/>
  <c r="D306" i="13"/>
  <c r="N303" i="9"/>
  <c r="AP303" i="9" s="1"/>
  <c r="C305" i="13"/>
  <c r="Q300" i="9"/>
  <c r="AL300" i="9"/>
  <c r="D302" i="13"/>
  <c r="N299" i="9"/>
  <c r="AP299" i="9" s="1"/>
  <c r="C301" i="13"/>
  <c r="Q296" i="9"/>
  <c r="AL296" i="9"/>
  <c r="D298" i="13"/>
  <c r="N295" i="9"/>
  <c r="AP295" i="9" s="1"/>
  <c r="C297" i="13"/>
  <c r="Q292" i="9"/>
  <c r="AL292" i="9"/>
  <c r="D294" i="13"/>
  <c r="N291" i="9"/>
  <c r="AP291" i="9" s="1"/>
  <c r="C293" i="13"/>
  <c r="Q288" i="9"/>
  <c r="AL288" i="9"/>
  <c r="D290" i="13"/>
  <c r="N287" i="9"/>
  <c r="AP287" i="9" s="1"/>
  <c r="C289" i="13"/>
  <c r="Q284" i="9"/>
  <c r="AL284" i="9"/>
  <c r="D286" i="13"/>
  <c r="N283" i="9"/>
  <c r="AP283" i="9" s="1"/>
  <c r="C285" i="13"/>
  <c r="Q280" i="9"/>
  <c r="AL280" i="9"/>
  <c r="D282" i="13"/>
  <c r="N279" i="9"/>
  <c r="AP279" i="9" s="1"/>
  <c r="C281" i="13"/>
  <c r="Q276" i="9"/>
  <c r="AL276" i="9"/>
  <c r="D278" i="13"/>
  <c r="N275" i="9"/>
  <c r="AP275" i="9" s="1"/>
  <c r="C277" i="13"/>
  <c r="Q272" i="9"/>
  <c r="AL272" i="9"/>
  <c r="D274" i="13"/>
  <c r="N271" i="9"/>
  <c r="AP271" i="9" s="1"/>
  <c r="C273" i="13"/>
  <c r="AB269" i="9"/>
  <c r="Q268" i="9"/>
  <c r="AL268" i="9"/>
  <c r="D270" i="13"/>
  <c r="N267" i="9"/>
  <c r="AP267" i="9" s="1"/>
  <c r="C269" i="13"/>
  <c r="AB265" i="9"/>
  <c r="Q264" i="9"/>
  <c r="AL264" i="9"/>
  <c r="D266" i="13"/>
  <c r="N263" i="9"/>
  <c r="AP263" i="9" s="1"/>
  <c r="C265" i="13"/>
  <c r="AB261" i="9"/>
  <c r="Q260" i="9"/>
  <c r="AL260" i="9"/>
  <c r="D262" i="13"/>
  <c r="N259" i="9"/>
  <c r="AP259" i="9" s="1"/>
  <c r="C261" i="13"/>
  <c r="AB257" i="9"/>
  <c r="Q256" i="9"/>
  <c r="AL256" i="9"/>
  <c r="D258" i="13"/>
  <c r="N255" i="9"/>
  <c r="AP255" i="9" s="1"/>
  <c r="C257" i="13"/>
  <c r="AB253" i="9"/>
  <c r="AR433" i="9"/>
  <c r="AR429" i="9"/>
  <c r="AO428" i="9"/>
  <c r="AX426" i="9"/>
  <c r="AO423" i="9"/>
  <c r="AV415" i="9"/>
  <c r="AZ415" i="9" s="1"/>
  <c r="AO405" i="9"/>
  <c r="AZ402" i="9"/>
  <c r="AX399" i="9"/>
  <c r="AR398" i="9"/>
  <c r="AR384" i="9"/>
  <c r="AV367" i="9"/>
  <c r="AO362" i="9"/>
  <c r="AR362" i="9"/>
  <c r="N357" i="9"/>
  <c r="AP357" i="9" s="1"/>
  <c r="C359" i="13"/>
  <c r="AT354" i="9"/>
  <c r="AR348" i="9"/>
  <c r="AT341" i="9"/>
  <c r="AT339" i="9"/>
  <c r="AT337" i="9"/>
  <c r="AT335" i="9"/>
  <c r="AT333" i="9"/>
  <c r="AT331" i="9"/>
  <c r="AT329" i="9"/>
  <c r="AT327" i="9"/>
  <c r="AT325" i="9"/>
  <c r="AT323" i="9"/>
  <c r="AT321" i="9"/>
  <c r="AT319" i="9"/>
  <c r="AT317" i="9"/>
  <c r="AT315" i="9"/>
  <c r="AT313" i="9"/>
  <c r="AT311" i="9"/>
  <c r="AT309" i="9"/>
  <c r="AT307" i="9"/>
  <c r="AT305" i="9"/>
  <c r="AT303" i="9"/>
  <c r="AT296" i="9"/>
  <c r="AT293" i="9"/>
  <c r="AT290" i="9"/>
  <c r="AT287" i="9"/>
  <c r="AT280" i="9"/>
  <c r="AT277" i="9"/>
  <c r="AT274" i="9"/>
  <c r="AT270" i="9"/>
  <c r="AT268" i="9"/>
  <c r="AD265" i="9"/>
  <c r="BD265" i="9" s="1"/>
  <c r="AT263" i="9"/>
  <c r="AD257" i="9"/>
  <c r="BD257" i="9" s="1"/>
  <c r="AO343" i="9"/>
  <c r="AR341" i="9"/>
  <c r="BC324" i="9"/>
  <c r="AZ322" i="9"/>
  <c r="AR320" i="9"/>
  <c r="AO319" i="9"/>
  <c r="AZ312" i="9"/>
  <c r="AR310" i="9"/>
  <c r="AO309" i="9"/>
  <c r="AR302" i="9"/>
  <c r="AR292" i="9"/>
  <c r="AR286" i="9"/>
  <c r="AR276" i="9"/>
  <c r="AZ271" i="9"/>
  <c r="AR266" i="9"/>
  <c r="AO260" i="9"/>
  <c r="AT253" i="9"/>
  <c r="AZ247" i="9"/>
  <c r="N245" i="9"/>
  <c r="AP245" i="9" s="1"/>
  <c r="C247" i="13"/>
  <c r="AT242" i="9"/>
  <c r="AT237" i="9"/>
  <c r="AT236" i="9"/>
  <c r="AO227" i="9"/>
  <c r="AR227" i="9"/>
  <c r="F229" i="13"/>
  <c r="AX224" i="9"/>
  <c r="AV345" i="9"/>
  <c r="AR335" i="9"/>
  <c r="AO332" i="9"/>
  <c r="BC308" i="9"/>
  <c r="AR304" i="9"/>
  <c r="AO303" i="9"/>
  <c r="AO293" i="9"/>
  <c r="AO287" i="9"/>
  <c r="AO277" i="9"/>
  <c r="AO270" i="9"/>
  <c r="AO262" i="9"/>
  <c r="AT255" i="9"/>
  <c r="N249" i="9"/>
  <c r="AP249" i="9" s="1"/>
  <c r="C251" i="13"/>
  <c r="N243" i="9"/>
  <c r="AP243" i="9" s="1"/>
  <c r="C245" i="13"/>
  <c r="AZ241" i="9"/>
  <c r="BC240" i="9"/>
  <c r="N238" i="9"/>
  <c r="AP238" i="9" s="1"/>
  <c r="C240" i="13"/>
  <c r="AD232" i="9"/>
  <c r="BD232" i="9" s="1"/>
  <c r="AR231" i="9"/>
  <c r="AO231" i="9"/>
  <c r="F233" i="13"/>
  <c r="BC224" i="9"/>
  <c r="AT222" i="9"/>
  <c r="AT220" i="9"/>
  <c r="AL220" i="9"/>
  <c r="Q220" i="9"/>
  <c r="D222" i="13"/>
  <c r="N219" i="9"/>
  <c r="AM219" i="9" s="1"/>
  <c r="C221" i="13"/>
  <c r="AT216" i="9"/>
  <c r="AL216" i="9"/>
  <c r="Q216" i="9"/>
  <c r="D218" i="13"/>
  <c r="N215" i="9"/>
  <c r="AP215" i="9" s="1"/>
  <c r="C217" i="13"/>
  <c r="AL212" i="9"/>
  <c r="Q212" i="9"/>
  <c r="D214" i="13"/>
  <c r="N211" i="9"/>
  <c r="AP211" i="9" s="1"/>
  <c r="C213" i="13"/>
  <c r="AL208" i="9"/>
  <c r="Q208" i="9"/>
  <c r="D210" i="13"/>
  <c r="N207" i="9"/>
  <c r="AP207" i="9" s="1"/>
  <c r="C209" i="13"/>
  <c r="AL204" i="9"/>
  <c r="Q204" i="9"/>
  <c r="D206" i="13"/>
  <c r="N203" i="9"/>
  <c r="AM203" i="9" s="1"/>
  <c r="C205" i="13"/>
  <c r="AL200" i="9"/>
  <c r="Q200" i="9"/>
  <c r="D202" i="13"/>
  <c r="N199" i="9"/>
  <c r="AM199" i="9" s="1"/>
  <c r="C201" i="13"/>
  <c r="AL196" i="9"/>
  <c r="Q196" i="9"/>
  <c r="D198" i="13"/>
  <c r="N195" i="9"/>
  <c r="AP195" i="9" s="1"/>
  <c r="C197" i="13"/>
  <c r="AL192" i="9"/>
  <c r="Q192" i="9"/>
  <c r="D194" i="13"/>
  <c r="N191" i="9"/>
  <c r="AM191" i="9" s="1"/>
  <c r="C193" i="13"/>
  <c r="AL188" i="9"/>
  <c r="Q188" i="9"/>
  <c r="D190" i="13"/>
  <c r="N187" i="9"/>
  <c r="AP187" i="9" s="1"/>
  <c r="C189" i="13"/>
  <c r="Q184" i="9"/>
  <c r="AL184" i="9"/>
  <c r="D186" i="13"/>
  <c r="N183" i="9"/>
  <c r="AM183" i="9" s="1"/>
  <c r="C185" i="13"/>
  <c r="Q180" i="9"/>
  <c r="AL180" i="9"/>
  <c r="D182" i="13"/>
  <c r="N179" i="9"/>
  <c r="AM179" i="9" s="1"/>
  <c r="C181" i="13"/>
  <c r="Q176" i="9"/>
  <c r="AL176" i="9"/>
  <c r="D178" i="13"/>
  <c r="N175" i="9"/>
  <c r="AM175" i="9" s="1"/>
  <c r="C177" i="13"/>
  <c r="Q172" i="9"/>
  <c r="AL172" i="9"/>
  <c r="D174" i="13"/>
  <c r="AO323" i="9"/>
  <c r="AR318" i="9"/>
  <c r="AO317" i="9"/>
  <c r="AR312" i="9"/>
  <c r="AO311" i="9"/>
  <c r="AR294" i="9"/>
  <c r="AO291" i="9"/>
  <c r="AR278" i="9"/>
  <c r="AO275" i="9"/>
  <c r="BC269" i="9"/>
  <c r="AR267" i="9"/>
  <c r="AO263" i="9"/>
  <c r="AO258" i="9"/>
  <c r="AR256" i="9"/>
  <c r="AX251" i="9"/>
  <c r="AX240" i="9"/>
  <c r="N236" i="9"/>
  <c r="AP236" i="9" s="1"/>
  <c r="C238" i="13"/>
  <c r="AT228" i="9"/>
  <c r="N225" i="9"/>
  <c r="AM225" i="9" s="1"/>
  <c r="C227" i="13"/>
  <c r="AR218" i="9"/>
  <c r="AX218" i="9"/>
  <c r="AO218" i="9"/>
  <c r="F220" i="13"/>
  <c r="AT213" i="9"/>
  <c r="AT211" i="9"/>
  <c r="AR210" i="9"/>
  <c r="AX210" i="9"/>
  <c r="AO210" i="9"/>
  <c r="F212" i="13"/>
  <c r="AT208" i="9"/>
  <c r="AT206" i="9"/>
  <c r="AT204" i="9"/>
  <c r="AT201" i="9"/>
  <c r="AR199" i="9"/>
  <c r="AX199" i="9"/>
  <c r="AO199" i="9"/>
  <c r="F201" i="13"/>
  <c r="AT197" i="9"/>
  <c r="AT195" i="9"/>
  <c r="AR194" i="9"/>
  <c r="AX194" i="9"/>
  <c r="AO194" i="9"/>
  <c r="F196" i="13"/>
  <c r="AR191" i="9"/>
  <c r="AX191" i="9"/>
  <c r="AO191" i="9"/>
  <c r="F193" i="13"/>
  <c r="AR338" i="9"/>
  <c r="AO337" i="9"/>
  <c r="AR331" i="9"/>
  <c r="AO330" i="9"/>
  <c r="AR326" i="9"/>
  <c r="AO325" i="9"/>
  <c r="AR307" i="9"/>
  <c r="AO306" i="9"/>
  <c r="AR298" i="9"/>
  <c r="AO295" i="9"/>
  <c r="AR282" i="9"/>
  <c r="AO279" i="9"/>
  <c r="BC268" i="9"/>
  <c r="N252" i="9"/>
  <c r="AP252" i="9" s="1"/>
  <c r="C254" i="13"/>
  <c r="AL248" i="9"/>
  <c r="Q248" i="9"/>
  <c r="D250" i="13"/>
  <c r="N246" i="9"/>
  <c r="AP246" i="9" s="1"/>
  <c r="C248" i="13"/>
  <c r="AL243" i="9"/>
  <c r="Q243" i="9"/>
  <c r="D245" i="13"/>
  <c r="N241" i="9"/>
  <c r="AP241" i="9" s="1"/>
  <c r="C243" i="13"/>
  <c r="AL232" i="9"/>
  <c r="Q232" i="9"/>
  <c r="D234" i="13"/>
  <c r="AX231" i="9"/>
  <c r="M228" i="9"/>
  <c r="M226" i="9"/>
  <c r="AV229" i="9"/>
  <c r="AV219" i="9"/>
  <c r="AV205" i="9"/>
  <c r="AT188" i="9"/>
  <c r="N169" i="9"/>
  <c r="AP169" i="9" s="1"/>
  <c r="C171" i="13"/>
  <c r="N167" i="9"/>
  <c r="AP167" i="9" s="1"/>
  <c r="C169" i="13"/>
  <c r="N165" i="9"/>
  <c r="AP165" i="9" s="1"/>
  <c r="C167" i="13"/>
  <c r="N163" i="9"/>
  <c r="AP163" i="9" s="1"/>
  <c r="C165" i="13"/>
  <c r="N161" i="9"/>
  <c r="AP161" i="9" s="1"/>
  <c r="C163" i="13"/>
  <c r="N159" i="9"/>
  <c r="AP159" i="9" s="1"/>
  <c r="C161" i="13"/>
  <c r="N157" i="9"/>
  <c r="AP157" i="9" s="1"/>
  <c r="C159" i="13"/>
  <c r="N155" i="9"/>
  <c r="AP155" i="9" s="1"/>
  <c r="C157" i="13"/>
  <c r="N153" i="9"/>
  <c r="AP153" i="9" s="1"/>
  <c r="C155" i="13"/>
  <c r="N151" i="9"/>
  <c r="AP151" i="9" s="1"/>
  <c r="C153" i="13"/>
  <c r="N149" i="9"/>
  <c r="AP149" i="9" s="1"/>
  <c r="C151" i="13"/>
  <c r="N147" i="9"/>
  <c r="AP147" i="9" s="1"/>
  <c r="C149" i="13"/>
  <c r="N145" i="9"/>
  <c r="AP145" i="9" s="1"/>
  <c r="C147" i="13"/>
  <c r="N143" i="9"/>
  <c r="AP143" i="9" s="1"/>
  <c r="C145" i="13"/>
  <c r="N141" i="9"/>
  <c r="AP141" i="9" s="1"/>
  <c r="C143" i="13"/>
  <c r="N139" i="9"/>
  <c r="AP139" i="9" s="1"/>
  <c r="C141" i="13"/>
  <c r="N137" i="9"/>
  <c r="AP137" i="9" s="1"/>
  <c r="C139" i="13"/>
  <c r="N135" i="9"/>
  <c r="AP135" i="9" s="1"/>
  <c r="C137" i="13"/>
  <c r="N133" i="9"/>
  <c r="AP133" i="9" s="1"/>
  <c r="C135" i="13"/>
  <c r="N131" i="9"/>
  <c r="AP131" i="9" s="1"/>
  <c r="C133" i="13"/>
  <c r="N129" i="9"/>
  <c r="AP129" i="9" s="1"/>
  <c r="C131" i="13"/>
  <c r="N127" i="9"/>
  <c r="AP127" i="9" s="1"/>
  <c r="C129" i="13"/>
  <c r="N125" i="9"/>
  <c r="AP125" i="9" s="1"/>
  <c r="C127" i="13"/>
  <c r="N123" i="9"/>
  <c r="AP123" i="9" s="1"/>
  <c r="C125" i="13"/>
  <c r="N121" i="9"/>
  <c r="AP121" i="9" s="1"/>
  <c r="C123" i="13"/>
  <c r="N119" i="9"/>
  <c r="AP119" i="9" s="1"/>
  <c r="C121" i="13"/>
  <c r="N117" i="9"/>
  <c r="AP117" i="9" s="1"/>
  <c r="C119" i="13"/>
  <c r="N115" i="9"/>
  <c r="AP115" i="9" s="1"/>
  <c r="C117" i="13"/>
  <c r="N113" i="9"/>
  <c r="AM113" i="9" s="1"/>
  <c r="C115" i="13"/>
  <c r="N111" i="9"/>
  <c r="AP111" i="9" s="1"/>
  <c r="C113" i="13"/>
  <c r="N109" i="9"/>
  <c r="AP109" i="9" s="1"/>
  <c r="C111" i="13"/>
  <c r="N107" i="9"/>
  <c r="AP107" i="9" s="1"/>
  <c r="C109" i="13"/>
  <c r="N105" i="9"/>
  <c r="AP105" i="9" s="1"/>
  <c r="C107" i="13"/>
  <c r="N103" i="9"/>
  <c r="AP103" i="9" s="1"/>
  <c r="C105" i="13"/>
  <c r="N101" i="9"/>
  <c r="AM101" i="9" s="1"/>
  <c r="C103" i="13"/>
  <c r="N99" i="9"/>
  <c r="AP99" i="9" s="1"/>
  <c r="C101" i="13"/>
  <c r="N97" i="9"/>
  <c r="AM97" i="9" s="1"/>
  <c r="C99" i="13"/>
  <c r="N95" i="9"/>
  <c r="AP95" i="9" s="1"/>
  <c r="C97" i="13"/>
  <c r="N93" i="9"/>
  <c r="AP93" i="9" s="1"/>
  <c r="C95" i="13"/>
  <c r="N91" i="9"/>
  <c r="AP91" i="9" s="1"/>
  <c r="C93" i="13"/>
  <c r="N89" i="9"/>
  <c r="AP89" i="9" s="1"/>
  <c r="C91" i="13"/>
  <c r="N87" i="9"/>
  <c r="AP87" i="9" s="1"/>
  <c r="C89" i="13"/>
  <c r="N85" i="9"/>
  <c r="AP85" i="9" s="1"/>
  <c r="C87" i="13"/>
  <c r="N83" i="9"/>
  <c r="AP83" i="9" s="1"/>
  <c r="C85" i="13"/>
  <c r="N81" i="9"/>
  <c r="AP81" i="9" s="1"/>
  <c r="C83" i="13"/>
  <c r="N79" i="9"/>
  <c r="AP79" i="9" s="1"/>
  <c r="C81" i="13"/>
  <c r="N77" i="9"/>
  <c r="AP77" i="9" s="1"/>
  <c r="C79" i="13"/>
  <c r="N75" i="9"/>
  <c r="AP75" i="9" s="1"/>
  <c r="C77" i="13"/>
  <c r="N73" i="9"/>
  <c r="AP73" i="9" s="1"/>
  <c r="C75" i="13"/>
  <c r="N71" i="9"/>
  <c r="AP71" i="9" s="1"/>
  <c r="C73" i="13"/>
  <c r="N69" i="9"/>
  <c r="AP69" i="9" s="1"/>
  <c r="C71" i="13"/>
  <c r="N67" i="9"/>
  <c r="AP67" i="9" s="1"/>
  <c r="C69" i="13"/>
  <c r="N65" i="9"/>
  <c r="AM65" i="9" s="1"/>
  <c r="C67" i="13"/>
  <c r="N63" i="9"/>
  <c r="AP63" i="9" s="1"/>
  <c r="C65" i="13"/>
  <c r="N61" i="9"/>
  <c r="AP61" i="9" s="1"/>
  <c r="C63" i="13"/>
  <c r="N59" i="9"/>
  <c r="AP59" i="9" s="1"/>
  <c r="AO59" i="9"/>
  <c r="C61" i="13"/>
  <c r="N57" i="9"/>
  <c r="AP57" i="9" s="1"/>
  <c r="C59" i="13"/>
  <c r="N55" i="9"/>
  <c r="AP55" i="9" s="1"/>
  <c r="C57" i="13"/>
  <c r="M224" i="9"/>
  <c r="AV218" i="9"/>
  <c r="AZ218" i="9" s="1"/>
  <c r="AT173" i="9"/>
  <c r="N171" i="9"/>
  <c r="C173" i="13"/>
  <c r="AD105" i="9"/>
  <c r="BD105" i="9" s="1"/>
  <c r="AD93" i="9"/>
  <c r="BD93" i="9" s="1"/>
  <c r="AD81" i="9"/>
  <c r="BD81" i="9" s="1"/>
  <c r="AB210" i="9"/>
  <c r="AV201" i="9"/>
  <c r="AB194" i="9"/>
  <c r="AT189" i="9"/>
  <c r="AT186" i="9"/>
  <c r="AT182" i="9"/>
  <c r="AR179" i="9"/>
  <c r="AX179" i="9"/>
  <c r="AO179" i="9"/>
  <c r="F181" i="13"/>
  <c r="AB217" i="9"/>
  <c r="BC212" i="9"/>
  <c r="AB206" i="9"/>
  <c r="AB201" i="9"/>
  <c r="AV191" i="9"/>
  <c r="BD188" i="9"/>
  <c r="AT179" i="9"/>
  <c r="M167" i="9"/>
  <c r="M163" i="9"/>
  <c r="M159" i="9"/>
  <c r="M155" i="9"/>
  <c r="M151" i="9"/>
  <c r="M147" i="9"/>
  <c r="M143" i="9"/>
  <c r="M139" i="9"/>
  <c r="M135" i="9"/>
  <c r="M131" i="9"/>
  <c r="M127" i="9"/>
  <c r="M123" i="9"/>
  <c r="M119" i="9"/>
  <c r="M115" i="9"/>
  <c r="M111" i="9"/>
  <c r="M107" i="9"/>
  <c r="M103" i="9"/>
  <c r="M99" i="9"/>
  <c r="M95" i="9"/>
  <c r="M91" i="9"/>
  <c r="M87" i="9"/>
  <c r="M83" i="9"/>
  <c r="M79" i="9"/>
  <c r="M75" i="9"/>
  <c r="M71" i="9"/>
  <c r="M69" i="9"/>
  <c r="AR159" i="9"/>
  <c r="AT155" i="9"/>
  <c r="AT152" i="9"/>
  <c r="AT150" i="9"/>
  <c r="AO140" i="9"/>
  <c r="AO138" i="9"/>
  <c r="AO135" i="9"/>
  <c r="AR132" i="9"/>
  <c r="AR130" i="9"/>
  <c r="AR127" i="9"/>
  <c r="AT123" i="9"/>
  <c r="AT120" i="9"/>
  <c r="AO116" i="9"/>
  <c r="AR111" i="9"/>
  <c r="AT108" i="9"/>
  <c r="AR98" i="9"/>
  <c r="AV97" i="9"/>
  <c r="AT95" i="9"/>
  <c r="AX93" i="9"/>
  <c r="AO87" i="9"/>
  <c r="AT83" i="9"/>
  <c r="AT78" i="9"/>
  <c r="AO74" i="9"/>
  <c r="AR72" i="9"/>
  <c r="AT67" i="9"/>
  <c r="BC61" i="9"/>
  <c r="AT60" i="9"/>
  <c r="BC49" i="9"/>
  <c r="AO186" i="9"/>
  <c r="AO182" i="9"/>
  <c r="AO174" i="9"/>
  <c r="AR168" i="9"/>
  <c r="AR166" i="9"/>
  <c r="AR163" i="9"/>
  <c r="AR160" i="9"/>
  <c r="AO157" i="9"/>
  <c r="AO149" i="9"/>
  <c r="AO141" i="9"/>
  <c r="AO133" i="9"/>
  <c r="AO125" i="9"/>
  <c r="AO119" i="9"/>
  <c r="AO117" i="9"/>
  <c r="AT109" i="9"/>
  <c r="AT106" i="9"/>
  <c r="BC97" i="9"/>
  <c r="AT89" i="9"/>
  <c r="AO82" i="9"/>
  <c r="AR80" i="9"/>
  <c r="AT77" i="9"/>
  <c r="AB73" i="9"/>
  <c r="BC65" i="9"/>
  <c r="AR63" i="9"/>
  <c r="AT57" i="9"/>
  <c r="AT53" i="9"/>
  <c r="N50" i="9"/>
  <c r="AM50" i="9" s="1"/>
  <c r="C52" i="13"/>
  <c r="AL47" i="9"/>
  <c r="Q47" i="9"/>
  <c r="D49" i="13"/>
  <c r="N46" i="9"/>
  <c r="AP46" i="9" s="1"/>
  <c r="C48" i="13"/>
  <c r="AL43" i="9"/>
  <c r="Q43" i="9"/>
  <c r="D45" i="13"/>
  <c r="N42" i="9"/>
  <c r="AP42" i="9" s="1"/>
  <c r="C44" i="13"/>
  <c r="AL39" i="9"/>
  <c r="Q39" i="9"/>
  <c r="D41" i="13"/>
  <c r="N38" i="9"/>
  <c r="AP38" i="9" s="1"/>
  <c r="C40" i="13"/>
  <c r="AL35" i="9"/>
  <c r="Q35" i="9"/>
  <c r="D37" i="13"/>
  <c r="N34" i="9"/>
  <c r="AP34" i="9" s="1"/>
  <c r="C36" i="13"/>
  <c r="AL31" i="9"/>
  <c r="Q31" i="9"/>
  <c r="D33" i="13"/>
  <c r="N30" i="9"/>
  <c r="AP30" i="9" s="1"/>
  <c r="C32" i="13"/>
  <c r="AL27" i="9"/>
  <c r="Q27" i="9"/>
  <c r="D29" i="13"/>
  <c r="N26" i="9"/>
  <c r="AP26" i="9" s="1"/>
  <c r="C28" i="13"/>
  <c r="AL23" i="9"/>
  <c r="Q23" i="9"/>
  <c r="D25" i="13"/>
  <c r="N22" i="9"/>
  <c r="AM22" i="9" s="1"/>
  <c r="C24" i="13"/>
  <c r="AL19" i="9"/>
  <c r="Q19" i="9"/>
  <c r="D21" i="13"/>
  <c r="N18" i="9"/>
  <c r="AP18" i="9" s="1"/>
  <c r="C20" i="13"/>
  <c r="AL15" i="9"/>
  <c r="Q15" i="9"/>
  <c r="D17" i="13"/>
  <c r="N14" i="9"/>
  <c r="AM14" i="9" s="1"/>
  <c r="C16" i="13"/>
  <c r="N11" i="9"/>
  <c r="C13" i="13"/>
  <c r="AR181" i="9"/>
  <c r="AR173" i="9"/>
  <c r="AO161" i="9"/>
  <c r="AT159" i="9"/>
  <c r="AO155" i="9"/>
  <c r="AT154" i="9"/>
  <c r="AO150" i="9"/>
  <c r="AT148" i="9"/>
  <c r="AO144" i="9"/>
  <c r="AT143" i="9"/>
  <c r="AO139" i="9"/>
  <c r="AT138" i="9"/>
  <c r="AO134" i="9"/>
  <c r="AT132" i="9"/>
  <c r="AO128" i="9"/>
  <c r="AT127" i="9"/>
  <c r="AO123" i="9"/>
  <c r="AT122" i="9"/>
  <c r="AT116" i="9"/>
  <c r="AO112" i="9"/>
  <c r="AT111" i="9"/>
  <c r="AX109" i="9"/>
  <c r="AO99" i="9"/>
  <c r="AT98" i="9"/>
  <c r="AR95" i="9"/>
  <c r="AT92" i="9"/>
  <c r="AO88" i="9"/>
  <c r="AT87" i="9"/>
  <c r="AR83" i="9"/>
  <c r="BC81" i="9"/>
  <c r="AX77" i="9"/>
  <c r="AO71" i="9"/>
  <c r="AT68" i="9"/>
  <c r="AT66" i="9"/>
  <c r="AR58" i="9"/>
  <c r="AO58" i="9"/>
  <c r="F60" i="13"/>
  <c r="BD48" i="9"/>
  <c r="BD46" i="9"/>
  <c r="BD44" i="9"/>
  <c r="BD42" i="9"/>
  <c r="BD40" i="9"/>
  <c r="BD38" i="9"/>
  <c r="BD36" i="9"/>
  <c r="BD34" i="9"/>
  <c r="BD32" i="9"/>
  <c r="BD30" i="9"/>
  <c r="BD28" i="9"/>
  <c r="AD26" i="9"/>
  <c r="BD26" i="9" s="1"/>
  <c r="BD24" i="9"/>
  <c r="AD22" i="9"/>
  <c r="BD22" i="9" s="1"/>
  <c r="BD20" i="9"/>
  <c r="AD18" i="9"/>
  <c r="BD18" i="9" s="1"/>
  <c r="BD16" i="9"/>
  <c r="AD14" i="9"/>
  <c r="BD14" i="9" s="1"/>
  <c r="BD12" i="9"/>
  <c r="AO178" i="9"/>
  <c r="AO170" i="9"/>
  <c r="AT168" i="9"/>
  <c r="AR164" i="9"/>
  <c r="AT149" i="9"/>
  <c r="AO145" i="9"/>
  <c r="AR137" i="9"/>
  <c r="AR118" i="9"/>
  <c r="AO115" i="9"/>
  <c r="AO104" i="9"/>
  <c r="AT103" i="9"/>
  <c r="AX101" i="9"/>
  <c r="AO91" i="9"/>
  <c r="AX85" i="9"/>
  <c r="AO79" i="9"/>
  <c r="AT73" i="9"/>
  <c r="BC69" i="9"/>
  <c r="AR67" i="9"/>
  <c r="AO62" i="9"/>
  <c r="AR62" i="9"/>
  <c r="F64" i="13"/>
  <c r="BC57" i="9"/>
  <c r="AT56" i="9"/>
  <c r="AO50" i="9"/>
  <c r="AR50" i="9"/>
  <c r="F52" i="13"/>
  <c r="M63" i="9"/>
  <c r="AZ43" i="9"/>
  <c r="AR42" i="9"/>
  <c r="AT36" i="9"/>
  <c r="BC25" i="9"/>
  <c r="BC17" i="9"/>
  <c r="AO15" i="9"/>
  <c r="AT13" i="9"/>
  <c r="AV50" i="9"/>
  <c r="AZ50" i="9" s="1"/>
  <c r="AR48" i="9"/>
  <c r="AO40" i="9"/>
  <c r="AT39" i="9"/>
  <c r="AV37" i="9"/>
  <c r="AR32" i="9"/>
  <c r="AT22" i="9"/>
  <c r="M65" i="9"/>
  <c r="BC45" i="9"/>
  <c r="AO43" i="9"/>
  <c r="AT42" i="9"/>
  <c r="AR36" i="9"/>
  <c r="AR27" i="9"/>
  <c r="AT24" i="9"/>
  <c r="AV22" i="9"/>
  <c r="AO19" i="9"/>
  <c r="AT17" i="9"/>
  <c r="AT15" i="9"/>
  <c r="AO11" i="9"/>
  <c r="AL11" i="9"/>
  <c r="M67" i="9"/>
  <c r="AO56" i="9"/>
  <c r="AL54" i="9"/>
  <c r="AR47" i="9"/>
  <c r="AR39" i="9"/>
  <c r="AR31" i="9"/>
  <c r="AV25" i="9"/>
  <c r="AV17" i="9"/>
  <c r="AZ103" i="9" l="1"/>
  <c r="AZ94" i="9"/>
  <c r="AZ292" i="9"/>
  <c r="AZ310" i="9"/>
  <c r="AZ416" i="9"/>
  <c r="AZ110" i="9"/>
  <c r="AZ102" i="9"/>
  <c r="AZ585" i="9"/>
  <c r="AZ114" i="9"/>
  <c r="AZ384" i="9"/>
  <c r="AZ305" i="9"/>
  <c r="AZ370" i="9"/>
  <c r="AZ131" i="9"/>
  <c r="AZ405" i="9"/>
  <c r="AZ31" i="9"/>
  <c r="AZ313" i="9"/>
  <c r="AZ436" i="9"/>
  <c r="AZ82" i="9"/>
  <c r="AZ144" i="9"/>
  <c r="AZ71" i="9"/>
  <c r="AZ161" i="9"/>
  <c r="AZ48" i="9"/>
  <c r="AZ15" i="9"/>
  <c r="AZ390" i="9"/>
  <c r="AZ246" i="9"/>
  <c r="AZ414" i="9"/>
  <c r="AZ306" i="9"/>
  <c r="AZ96" i="9"/>
  <c r="AZ448" i="9"/>
  <c r="AZ205" i="9"/>
  <c r="AZ69" i="9"/>
  <c r="AZ351" i="9"/>
  <c r="AZ398" i="9"/>
  <c r="AZ32" i="9"/>
  <c r="AZ28" i="9"/>
  <c r="AZ267" i="9"/>
  <c r="AZ171" i="9"/>
  <c r="AZ344" i="9"/>
  <c r="AZ170" i="9"/>
  <c r="AZ291" i="9"/>
  <c r="AZ254" i="9"/>
  <c r="AZ25" i="9"/>
  <c r="AZ201" i="9"/>
  <c r="AZ49" i="9"/>
  <c r="AZ14" i="9"/>
  <c r="AZ217" i="9"/>
  <c r="AZ57" i="9"/>
  <c r="AZ395" i="9"/>
  <c r="AZ518" i="9"/>
  <c r="AP624" i="9"/>
  <c r="AZ62" i="9"/>
  <c r="AZ572" i="9"/>
  <c r="AZ20" i="9"/>
  <c r="AZ117" i="9"/>
  <c r="AZ123" i="9"/>
  <c r="AZ46" i="9"/>
  <c r="AZ185" i="9"/>
  <c r="AZ250" i="9"/>
  <c r="AZ72" i="9"/>
  <c r="AZ465" i="9"/>
  <c r="AZ213" i="9"/>
  <c r="AZ206" i="9"/>
  <c r="AZ394" i="9"/>
  <c r="AZ380" i="9"/>
  <c r="AZ80" i="9"/>
  <c r="AZ66" i="9"/>
  <c r="AZ146" i="9"/>
  <c r="AZ616" i="9"/>
  <c r="AZ125" i="9"/>
  <c r="AZ601" i="9"/>
  <c r="AZ129" i="9"/>
  <c r="AZ259" i="9"/>
  <c r="K391" i="13"/>
  <c r="AB629" i="9"/>
  <c r="F8" i="45"/>
  <c r="AZ249" i="9"/>
  <c r="AZ373" i="9"/>
  <c r="AZ631" i="9"/>
  <c r="G633" i="13"/>
  <c r="G354" i="13"/>
  <c r="I356" i="13"/>
  <c r="E508" i="13"/>
  <c r="I13" i="13"/>
  <c r="AZ575" i="9"/>
  <c r="E630" i="13"/>
  <c r="G629" i="13"/>
  <c r="K253" i="13"/>
  <c r="I353" i="13"/>
  <c r="AZ630" i="9"/>
  <c r="G249" i="13"/>
  <c r="AZ256" i="9"/>
  <c r="AZ404" i="9"/>
  <c r="AZ386" i="9"/>
  <c r="AZ223" i="9"/>
  <c r="I357" i="13"/>
  <c r="AZ302" i="9"/>
  <c r="AZ30" i="9"/>
  <c r="AZ580" i="9"/>
  <c r="I245" i="13"/>
  <c r="AB571" i="9"/>
  <c r="AB220" i="9"/>
  <c r="K241" i="13"/>
  <c r="I241" i="13"/>
  <c r="AZ534" i="9"/>
  <c r="AZ41" i="9"/>
  <c r="AZ462" i="9"/>
  <c r="AZ37" i="9"/>
  <c r="AZ499" i="9"/>
  <c r="AB577" i="9"/>
  <c r="I56" i="13"/>
  <c r="AZ92" i="9"/>
  <c r="AZ154" i="9"/>
  <c r="K506" i="13"/>
  <c r="K13" i="13"/>
  <c r="G244" i="13"/>
  <c r="AZ626" i="9"/>
  <c r="G360" i="13"/>
  <c r="AZ544" i="9"/>
  <c r="AZ359" i="9"/>
  <c r="AZ547" i="9"/>
  <c r="AZ235" i="9"/>
  <c r="G356" i="13"/>
  <c r="AZ362" i="9"/>
  <c r="AZ162" i="9"/>
  <c r="AZ377" i="9"/>
  <c r="E633" i="13"/>
  <c r="AZ381" i="9"/>
  <c r="AZ542" i="9"/>
  <c r="AZ11" i="9"/>
  <c r="AZ112" i="9"/>
  <c r="AZ368" i="9"/>
  <c r="K630" i="13"/>
  <c r="K380" i="13"/>
  <c r="AZ613" i="9"/>
  <c r="AZ610" i="9"/>
  <c r="AZ118" i="9"/>
  <c r="D8" i="45"/>
  <c r="AP13" i="9"/>
  <c r="AZ388" i="9"/>
  <c r="AZ73" i="9"/>
  <c r="AZ318" i="9"/>
  <c r="AZ510" i="9"/>
  <c r="AZ520" i="9"/>
  <c r="AZ17" i="9"/>
  <c r="AZ367" i="9"/>
  <c r="AZ623" i="9"/>
  <c r="AZ486" i="9"/>
  <c r="AZ407" i="9"/>
  <c r="AZ477" i="9"/>
  <c r="AZ550" i="9"/>
  <c r="AZ332" i="9"/>
  <c r="AZ145" i="9"/>
  <c r="AZ75" i="9"/>
  <c r="AZ68" i="9"/>
  <c r="AZ88" i="9"/>
  <c r="AZ273" i="9"/>
  <c r="AZ383" i="9"/>
  <c r="AZ269" i="9"/>
  <c r="AZ471" i="9"/>
  <c r="AZ55" i="9"/>
  <c r="AZ506" i="9"/>
  <c r="AZ255" i="9"/>
  <c r="AZ385" i="9"/>
  <c r="AZ582" i="9"/>
  <c r="AZ130" i="9"/>
  <c r="AZ234" i="9"/>
  <c r="AZ339" i="9"/>
  <c r="AZ311" i="9"/>
  <c r="AZ127" i="9"/>
  <c r="AZ191" i="9"/>
  <c r="AZ411" i="9"/>
  <c r="AZ483" i="9"/>
  <c r="AZ207" i="9"/>
  <c r="AZ467" i="9"/>
  <c r="AZ466" i="9"/>
  <c r="AZ197" i="9"/>
  <c r="AZ237" i="9"/>
  <c r="AZ419" i="9"/>
  <c r="AZ245" i="9"/>
  <c r="AZ562" i="9"/>
  <c r="AZ382" i="9"/>
  <c r="AZ537" i="9"/>
  <c r="AZ389" i="9"/>
  <c r="AZ345" i="9"/>
  <c r="AZ60" i="9"/>
  <c r="AZ295" i="9"/>
  <c r="AZ76" i="9"/>
  <c r="AZ137" i="9"/>
  <c r="AZ581" i="9"/>
  <c r="AZ177" i="9"/>
  <c r="AZ79" i="9"/>
  <c r="AZ543" i="9"/>
  <c r="AZ479" i="9"/>
  <c r="AZ521" i="9"/>
  <c r="AZ253" i="9"/>
  <c r="AZ496" i="9"/>
  <c r="AZ451" i="9"/>
  <c r="AZ333" i="9"/>
  <c r="AZ304" i="9"/>
  <c r="AZ374" i="9"/>
  <c r="AZ376" i="9"/>
  <c r="AZ401" i="9"/>
  <c r="K223" i="13"/>
  <c r="AZ124" i="9"/>
  <c r="AZ286" i="9"/>
  <c r="AZ546" i="9"/>
  <c r="AZ435" i="9"/>
  <c r="AZ150" i="9"/>
  <c r="AZ410" i="9"/>
  <c r="AZ329" i="9"/>
  <c r="AZ553" i="9"/>
  <c r="AZ412" i="9"/>
  <c r="AZ396" i="9"/>
  <c r="K227" i="13"/>
  <c r="G355" i="13"/>
  <c r="AZ524" i="9"/>
  <c r="AZ98" i="9"/>
  <c r="AZ574" i="9"/>
  <c r="AZ100" i="9"/>
  <c r="AZ99" i="9"/>
  <c r="AZ589" i="9"/>
  <c r="AZ454" i="9"/>
  <c r="AZ445" i="9"/>
  <c r="AZ480" i="9"/>
  <c r="AZ604" i="9"/>
  <c r="AZ614" i="9"/>
  <c r="AZ347" i="9"/>
  <c r="AZ408" i="9"/>
  <c r="AZ358" i="9"/>
  <c r="AZ289" i="9"/>
  <c r="AZ163" i="9"/>
  <c r="AZ115" i="9"/>
  <c r="AZ156" i="9"/>
  <c r="AZ512" i="9"/>
  <c r="AP530" i="9"/>
  <c r="E413" i="13"/>
  <c r="I254" i="13"/>
  <c r="G336" i="13"/>
  <c r="I205" i="13"/>
  <c r="I207" i="13"/>
  <c r="K256" i="13"/>
  <c r="I319" i="13"/>
  <c r="E181" i="13"/>
  <c r="I224" i="13"/>
  <c r="G276" i="13"/>
  <c r="I311" i="13"/>
  <c r="K269" i="13"/>
  <c r="E356" i="13"/>
  <c r="G375" i="13"/>
  <c r="E277" i="13"/>
  <c r="E293" i="13"/>
  <c r="G434" i="13"/>
  <c r="K383" i="13"/>
  <c r="I281" i="13"/>
  <c r="E197" i="13"/>
  <c r="K221" i="13"/>
  <c r="E333" i="13"/>
  <c r="I411" i="13"/>
  <c r="I308" i="13"/>
  <c r="G195" i="13"/>
  <c r="K201" i="13"/>
  <c r="I211" i="13"/>
  <c r="G286" i="13"/>
  <c r="E213" i="13"/>
  <c r="G292" i="13"/>
  <c r="G331" i="13"/>
  <c r="E238" i="13"/>
  <c r="K259" i="13"/>
  <c r="K288" i="13"/>
  <c r="G416" i="13"/>
  <c r="E265" i="13"/>
  <c r="E309" i="13"/>
  <c r="E321" i="13"/>
  <c r="I351" i="13"/>
  <c r="E350" i="13"/>
  <c r="G390" i="13"/>
  <c r="G380" i="13"/>
  <c r="K373" i="13"/>
  <c r="E381" i="13"/>
  <c r="E397" i="13"/>
  <c r="K438" i="13"/>
  <c r="K440" i="13"/>
  <c r="K442" i="13"/>
  <c r="E444" i="13"/>
  <c r="E452" i="13"/>
  <c r="E460" i="13"/>
  <c r="E468" i="13"/>
  <c r="E476" i="13"/>
  <c r="E484" i="13"/>
  <c r="E492" i="13"/>
  <c r="E500" i="13"/>
  <c r="G508" i="13"/>
  <c r="G551" i="13"/>
  <c r="I621" i="13"/>
  <c r="E615" i="13"/>
  <c r="E617" i="13"/>
  <c r="E621" i="13"/>
  <c r="I87" i="13"/>
  <c r="I59" i="13"/>
  <c r="G47" i="13"/>
  <c r="G242" i="13"/>
  <c r="I413" i="13"/>
  <c r="G401" i="13"/>
  <c r="G310" i="13"/>
  <c r="AB517" i="9"/>
  <c r="G610" i="13"/>
  <c r="G83" i="13"/>
  <c r="I428" i="13"/>
  <c r="G511" i="13"/>
  <c r="G41" i="13"/>
  <c r="K18" i="13"/>
  <c r="G29" i="13"/>
  <c r="G50" i="13"/>
  <c r="K354" i="13"/>
  <c r="I383" i="13"/>
  <c r="I424" i="13"/>
  <c r="E351" i="13"/>
  <c r="E360" i="13"/>
  <c r="G387" i="13"/>
  <c r="K372" i="13"/>
  <c r="K398" i="13"/>
  <c r="K424" i="13"/>
  <c r="E364" i="13"/>
  <c r="E368" i="13"/>
  <c r="E376" i="13"/>
  <c r="E384" i="13"/>
  <c r="E392" i="13"/>
  <c r="E400" i="13"/>
  <c r="E408" i="13"/>
  <c r="E416" i="13"/>
  <c r="E424" i="13"/>
  <c r="K451" i="13"/>
  <c r="K459" i="13"/>
  <c r="K467" i="13"/>
  <c r="K475" i="13"/>
  <c r="K483" i="13"/>
  <c r="K491" i="13"/>
  <c r="K499" i="13"/>
  <c r="I520" i="13"/>
  <c r="I555" i="13"/>
  <c r="I510" i="13"/>
  <c r="G565" i="13"/>
  <c r="I452" i="13"/>
  <c r="G458" i="13"/>
  <c r="G463" i="13"/>
  <c r="G468" i="13"/>
  <c r="G473" i="13"/>
  <c r="I486" i="13"/>
  <c r="G492" i="13"/>
  <c r="G553" i="13"/>
  <c r="I525" i="13"/>
  <c r="AZ530" i="9"/>
  <c r="I585" i="13"/>
  <c r="E517" i="13"/>
  <c r="E525" i="13"/>
  <c r="E533" i="13"/>
  <c r="G612" i="13"/>
  <c r="G585" i="13"/>
  <c r="K42" i="13"/>
  <c r="I22" i="13"/>
  <c r="G57" i="13"/>
  <c r="I104" i="13"/>
  <c r="I154" i="13"/>
  <c r="E14" i="13"/>
  <c r="E22" i="13"/>
  <c r="E30" i="13"/>
  <c r="E38" i="13"/>
  <c r="E46" i="13"/>
  <c r="K104" i="13"/>
  <c r="K78" i="13"/>
  <c r="I98" i="13"/>
  <c r="K144" i="13"/>
  <c r="I156" i="13"/>
  <c r="G178" i="13"/>
  <c r="G186" i="13"/>
  <c r="E60" i="13"/>
  <c r="E68" i="13"/>
  <c r="E76" i="13"/>
  <c r="E84" i="13"/>
  <c r="E92" i="13"/>
  <c r="E100" i="13"/>
  <c r="E108" i="13"/>
  <c r="E116" i="13"/>
  <c r="E124" i="13"/>
  <c r="E132" i="13"/>
  <c r="E140" i="13"/>
  <c r="E148" i="13"/>
  <c r="E156" i="13"/>
  <c r="E164" i="13"/>
  <c r="E172" i="13"/>
  <c r="I287" i="13"/>
  <c r="G314" i="13"/>
  <c r="E187" i="13"/>
  <c r="E199" i="13"/>
  <c r="E215" i="13"/>
  <c r="E228" i="13"/>
  <c r="G306" i="13"/>
  <c r="I338" i="13"/>
  <c r="G278" i="13"/>
  <c r="I315" i="13"/>
  <c r="K266" i="13"/>
  <c r="K286" i="13"/>
  <c r="E263" i="13"/>
  <c r="E279" i="13"/>
  <c r="E295" i="13"/>
  <c r="E311" i="13"/>
  <c r="E327" i="13"/>
  <c r="E343" i="13"/>
  <c r="K359" i="13"/>
  <c r="G406" i="13"/>
  <c r="I553" i="13"/>
  <c r="I567" i="13"/>
  <c r="I523" i="13"/>
  <c r="I528" i="13"/>
  <c r="I535" i="13"/>
  <c r="I540" i="13"/>
  <c r="K515" i="13"/>
  <c r="K523" i="13"/>
  <c r="K531" i="13"/>
  <c r="K539" i="13"/>
  <c r="AB555" i="9"/>
  <c r="G580" i="13"/>
  <c r="G597" i="13"/>
  <c r="E625" i="13"/>
  <c r="K609" i="13"/>
  <c r="G19" i="13"/>
  <c r="I35" i="13"/>
  <c r="G15" i="13"/>
  <c r="G23" i="13"/>
  <c r="I63" i="13"/>
  <c r="G67" i="13"/>
  <c r="G99" i="13"/>
  <c r="G238" i="13"/>
  <c r="AB584" i="9"/>
  <c r="K35" i="13"/>
  <c r="K14" i="13"/>
  <c r="K28" i="13"/>
  <c r="I14" i="13"/>
  <c r="I26" i="13"/>
  <c r="K84" i="13"/>
  <c r="G102" i="13"/>
  <c r="I147" i="13"/>
  <c r="G164" i="13"/>
  <c r="K61" i="13"/>
  <c r="G78" i="13"/>
  <c r="K98" i="13"/>
  <c r="G116" i="13"/>
  <c r="I136" i="13"/>
  <c r="I157" i="13"/>
  <c r="E20" i="13"/>
  <c r="E36" i="13"/>
  <c r="I119" i="13"/>
  <c r="I143" i="13"/>
  <c r="K166" i="13"/>
  <c r="K73" i="13"/>
  <c r="I89" i="13"/>
  <c r="K128" i="13"/>
  <c r="I140" i="13"/>
  <c r="K160" i="13"/>
  <c r="G182" i="13"/>
  <c r="G190" i="13"/>
  <c r="G185" i="13"/>
  <c r="G189" i="13"/>
  <c r="E63" i="13"/>
  <c r="E71" i="13"/>
  <c r="E79" i="13"/>
  <c r="E87" i="13"/>
  <c r="E95" i="13"/>
  <c r="E103" i="13"/>
  <c r="E111" i="13"/>
  <c r="E119" i="13"/>
  <c r="E127" i="13"/>
  <c r="E135" i="13"/>
  <c r="E143" i="13"/>
  <c r="E151" i="13"/>
  <c r="E159" i="13"/>
  <c r="E167" i="13"/>
  <c r="I243" i="13"/>
  <c r="G290" i="13"/>
  <c r="I327" i="13"/>
  <c r="I339" i="13"/>
  <c r="G200" i="13"/>
  <c r="K212" i="13"/>
  <c r="I216" i="13"/>
  <c r="I221" i="13"/>
  <c r="I260" i="13"/>
  <c r="I293" i="13"/>
  <c r="G324" i="13"/>
  <c r="E185" i="13"/>
  <c r="E201" i="13"/>
  <c r="E217" i="13"/>
  <c r="I264" i="13"/>
  <c r="I279" i="13"/>
  <c r="I295" i="13"/>
  <c r="E231" i="13"/>
  <c r="G318" i="13"/>
  <c r="K262" i="13"/>
  <c r="K291" i="13"/>
  <c r="E269" i="13"/>
  <c r="E281" i="13"/>
  <c r="E297" i="13"/>
  <c r="E325" i="13"/>
  <c r="E337" i="13"/>
  <c r="I367" i="13"/>
  <c r="E355" i="13"/>
  <c r="I403" i="13"/>
  <c r="AZ424" i="9"/>
  <c r="K378" i="13"/>
  <c r="K405" i="13"/>
  <c r="E365" i="13"/>
  <c r="E369" i="13"/>
  <c r="E385" i="13"/>
  <c r="E401" i="13"/>
  <c r="E417" i="13"/>
  <c r="E429" i="13"/>
  <c r="K436" i="13"/>
  <c r="K444" i="13"/>
  <c r="K452" i="13"/>
  <c r="K460" i="13"/>
  <c r="K468" i="13"/>
  <c r="K476" i="13"/>
  <c r="K484" i="13"/>
  <c r="K492" i="13"/>
  <c r="K500" i="13"/>
  <c r="K582" i="13"/>
  <c r="K584" i="13"/>
  <c r="K586" i="13"/>
  <c r="K592" i="13"/>
  <c r="E598" i="13"/>
  <c r="E600" i="13"/>
  <c r="E602" i="13"/>
  <c r="K604" i="13"/>
  <c r="K606" i="13"/>
  <c r="E608" i="13"/>
  <c r="G291" i="13"/>
  <c r="K271" i="13"/>
  <c r="K290" i="13"/>
  <c r="K312" i="13"/>
  <c r="K324" i="13"/>
  <c r="K334" i="13"/>
  <c r="I375" i="13"/>
  <c r="E264" i="13"/>
  <c r="E280" i="13"/>
  <c r="E296" i="13"/>
  <c r="E312" i="13"/>
  <c r="E328" i="13"/>
  <c r="E344" i="13"/>
  <c r="I360" i="13"/>
  <c r="G399" i="13"/>
  <c r="G436" i="13"/>
  <c r="G366" i="13"/>
  <c r="I392" i="13"/>
  <c r="I412" i="13"/>
  <c r="K404" i="13"/>
  <c r="K428" i="13"/>
  <c r="E428" i="13"/>
  <c r="E447" i="13"/>
  <c r="E455" i="13"/>
  <c r="E463" i="13"/>
  <c r="E471" i="13"/>
  <c r="E479" i="13"/>
  <c r="E487" i="13"/>
  <c r="E495" i="13"/>
  <c r="E503" i="13"/>
  <c r="G520" i="13"/>
  <c r="G510" i="13"/>
  <c r="I447" i="13"/>
  <c r="G452" i="13"/>
  <c r="I482" i="13"/>
  <c r="G486" i="13"/>
  <c r="I504" i="13"/>
  <c r="I571" i="13"/>
  <c r="G525" i="13"/>
  <c r="I532" i="13"/>
  <c r="I537" i="13"/>
  <c r="K517" i="13"/>
  <c r="G28" i="13"/>
  <c r="G25" i="13"/>
  <c r="I48" i="13"/>
  <c r="K25" i="13"/>
  <c r="I70" i="13"/>
  <c r="K96" i="13"/>
  <c r="I128" i="13"/>
  <c r="I160" i="13"/>
  <c r="E51" i="13"/>
  <c r="I77" i="13"/>
  <c r="K106" i="13"/>
  <c r="E55" i="13"/>
  <c r="K92" i="13"/>
  <c r="K146" i="13"/>
  <c r="I158" i="13"/>
  <c r="G177" i="13"/>
  <c r="K187" i="13"/>
  <c r="E58" i="13"/>
  <c r="E66" i="13"/>
  <c r="E74" i="13"/>
  <c r="E82" i="13"/>
  <c r="E90" i="13"/>
  <c r="E98" i="13"/>
  <c r="E106" i="13"/>
  <c r="E114" i="13"/>
  <c r="E122" i="13"/>
  <c r="E130" i="13"/>
  <c r="E138" i="13"/>
  <c r="E146" i="13"/>
  <c r="E154" i="13"/>
  <c r="E162" i="13"/>
  <c r="E170" i="13"/>
  <c r="I303" i="13"/>
  <c r="G192" i="13"/>
  <c r="G197" i="13"/>
  <c r="G199" i="13"/>
  <c r="G203" i="13"/>
  <c r="G208" i="13"/>
  <c r="G213" i="13"/>
  <c r="G215" i="13"/>
  <c r="G219" i="13"/>
  <c r="I323" i="13"/>
  <c r="E175" i="13"/>
  <c r="E203" i="13"/>
  <c r="E219" i="13"/>
  <c r="K226" i="13"/>
  <c r="E243" i="13"/>
  <c r="E226" i="13"/>
  <c r="G562" i="13"/>
  <c r="I526" i="13"/>
  <c r="I533" i="13"/>
  <c r="I539" i="13"/>
  <c r="I601" i="13"/>
  <c r="K520" i="13"/>
  <c r="K528" i="13"/>
  <c r="K536" i="13"/>
  <c r="I607" i="13"/>
  <c r="G606" i="13"/>
  <c r="I595" i="13"/>
  <c r="E543" i="13"/>
  <c r="E545" i="13"/>
  <c r="E547" i="13"/>
  <c r="E549" i="13"/>
  <c r="E551" i="13"/>
  <c r="E553" i="13"/>
  <c r="E555" i="13"/>
  <c r="E557" i="13"/>
  <c r="E559" i="13"/>
  <c r="E561" i="13"/>
  <c r="E563" i="13"/>
  <c r="E565" i="13"/>
  <c r="E567" i="13"/>
  <c r="E569" i="13"/>
  <c r="E571" i="13"/>
  <c r="E573" i="13"/>
  <c r="E575" i="13"/>
  <c r="E577" i="13"/>
  <c r="E579" i="13"/>
  <c r="E581" i="13"/>
  <c r="E583" i="13"/>
  <c r="E585" i="13"/>
  <c r="E587" i="13"/>
  <c r="E589" i="13"/>
  <c r="E591" i="13"/>
  <c r="E593" i="13"/>
  <c r="E595" i="13"/>
  <c r="E597" i="13"/>
  <c r="I612" i="13"/>
  <c r="I616" i="13"/>
  <c r="I618" i="13"/>
  <c r="E622" i="13"/>
  <c r="E632" i="13"/>
  <c r="I16" i="13"/>
  <c r="G43" i="13"/>
  <c r="G75" i="13"/>
  <c r="G255" i="13"/>
  <c r="G369" i="13"/>
  <c r="I409" i="13"/>
  <c r="G423" i="13"/>
  <c r="AB573" i="9"/>
  <c r="G389" i="13"/>
  <c r="AB545" i="9"/>
  <c r="I24" i="13"/>
  <c r="AZ357" i="9"/>
  <c r="AZ579" i="9"/>
  <c r="AZ352" i="9"/>
  <c r="AZ425" i="9"/>
  <c r="AZ260" i="9"/>
  <c r="AZ276" i="9"/>
  <c r="K250" i="13"/>
  <c r="K185" i="13"/>
  <c r="K193" i="13"/>
  <c r="K209" i="13"/>
  <c r="AZ262" i="9"/>
  <c r="AZ417" i="9"/>
  <c r="E626" i="13"/>
  <c r="AZ296" i="9"/>
  <c r="K235" i="13"/>
  <c r="K252" i="13"/>
  <c r="K243" i="13"/>
  <c r="K248" i="13"/>
  <c r="G225" i="13"/>
  <c r="K229" i="13"/>
  <c r="AZ258" i="9"/>
  <c r="G320" i="13"/>
  <c r="I329" i="13"/>
  <c r="I341" i="13"/>
  <c r="G353" i="13"/>
  <c r="I365" i="13"/>
  <c r="G372" i="13"/>
  <c r="K377" i="13"/>
  <c r="K385" i="13"/>
  <c r="G396" i="13"/>
  <c r="K401" i="13"/>
  <c r="G408" i="13"/>
  <c r="K417" i="13"/>
  <c r="I429" i="13"/>
  <c r="E13" i="13"/>
  <c r="G21" i="13"/>
  <c r="K15" i="13"/>
  <c r="G52" i="13"/>
  <c r="I64" i="13"/>
  <c r="K75" i="13"/>
  <c r="I120" i="13"/>
  <c r="I166" i="13"/>
  <c r="G60" i="13"/>
  <c r="G73" i="13"/>
  <c r="K89" i="13"/>
  <c r="I97" i="13"/>
  <c r="K113" i="13"/>
  <c r="G125" i="13"/>
  <c r="G136" i="13"/>
  <c r="G146" i="13"/>
  <c r="G157" i="13"/>
  <c r="I183" i="13"/>
  <c r="E21" i="13"/>
  <c r="E37" i="13"/>
  <c r="I65" i="13"/>
  <c r="I82" i="13"/>
  <c r="K108" i="13"/>
  <c r="G127" i="13"/>
  <c r="G159" i="13"/>
  <c r="I170" i="13"/>
  <c r="I74" i="13"/>
  <c r="G89" i="13"/>
  <c r="I100" i="13"/>
  <c r="K122" i="13"/>
  <c r="I134" i="13"/>
  <c r="K152" i="13"/>
  <c r="I181" i="13"/>
  <c r="K175" i="13"/>
  <c r="AZ229" i="9"/>
  <c r="E250" i="13"/>
  <c r="G281" i="13"/>
  <c r="G308" i="13"/>
  <c r="G332" i="13"/>
  <c r="K197" i="13"/>
  <c r="K208" i="13"/>
  <c r="G260" i="13"/>
  <c r="G277" i="13"/>
  <c r="G313" i="13"/>
  <c r="G325" i="13"/>
  <c r="E182" i="13"/>
  <c r="E194" i="13"/>
  <c r="E210" i="13"/>
  <c r="E222" i="13"/>
  <c r="K257" i="13"/>
  <c r="G279" i="13"/>
  <c r="I306" i="13"/>
  <c r="G229" i="13"/>
  <c r="I278" i="13"/>
  <c r="K272" i="13"/>
  <c r="K289" i="13"/>
  <c r="K305" i="13"/>
  <c r="K313" i="13"/>
  <c r="K321" i="13"/>
  <c r="K329" i="13"/>
  <c r="K337" i="13"/>
  <c r="I350" i="13"/>
  <c r="I400" i="13"/>
  <c r="I431" i="13"/>
  <c r="E262" i="13"/>
  <c r="E270" i="13"/>
  <c r="E282" i="13"/>
  <c r="E298" i="13"/>
  <c r="E314" i="13"/>
  <c r="E330" i="13"/>
  <c r="E357" i="13"/>
  <c r="G395" i="13"/>
  <c r="AZ430" i="9"/>
  <c r="E346" i="13"/>
  <c r="K350" i="13"/>
  <c r="I372" i="13"/>
  <c r="G371" i="13"/>
  <c r="AZ391" i="9"/>
  <c r="I408" i="13"/>
  <c r="K376" i="13"/>
  <c r="K392" i="13"/>
  <c r="K408" i="13"/>
  <c r="K423" i="13"/>
  <c r="K431" i="13"/>
  <c r="G507" i="13"/>
  <c r="E378" i="13"/>
  <c r="E394" i="13"/>
  <c r="E410" i="13"/>
  <c r="K434" i="13"/>
  <c r="AZ490" i="9"/>
  <c r="AZ444" i="9"/>
  <c r="K449" i="13"/>
  <c r="K457" i="13"/>
  <c r="K465" i="13"/>
  <c r="K473" i="13"/>
  <c r="K481" i="13"/>
  <c r="K489" i="13"/>
  <c r="K497" i="13"/>
  <c r="K505" i="13"/>
  <c r="I549" i="13"/>
  <c r="I542" i="13"/>
  <c r="I565" i="13"/>
  <c r="K507" i="13"/>
  <c r="G561" i="13"/>
  <c r="I456" i="13"/>
  <c r="I460" i="13"/>
  <c r="I465" i="13"/>
  <c r="I470" i="13"/>
  <c r="G475" i="13"/>
  <c r="G480" i="13"/>
  <c r="I496" i="13"/>
  <c r="G500" i="13"/>
  <c r="G558" i="13"/>
  <c r="G571" i="13"/>
  <c r="G523" i="13"/>
  <c r="G528" i="13"/>
  <c r="G535" i="13"/>
  <c r="G540" i="13"/>
  <c r="E519" i="13"/>
  <c r="E527" i="13"/>
  <c r="E535" i="13"/>
  <c r="G605" i="13"/>
  <c r="G587" i="13"/>
  <c r="K615" i="13"/>
  <c r="G616" i="13"/>
  <c r="K619" i="13"/>
  <c r="G27" i="13"/>
  <c r="E609" i="13"/>
  <c r="I19" i="13"/>
  <c r="I23" i="13"/>
  <c r="I51" i="13"/>
  <c r="G39" i="13"/>
  <c r="G63" i="13"/>
  <c r="I67" i="13"/>
  <c r="I259" i="13"/>
  <c r="I226" i="13"/>
  <c r="I238" i="13"/>
  <c r="I417" i="13"/>
  <c r="I405" i="13"/>
  <c r="I625" i="13"/>
  <c r="G71" i="13"/>
  <c r="K43" i="13"/>
  <c r="G30" i="13"/>
  <c r="I40" i="13"/>
  <c r="K31" i="13"/>
  <c r="G86" i="13"/>
  <c r="I117" i="13"/>
  <c r="I101" i="13"/>
  <c r="G122" i="13"/>
  <c r="I141" i="13"/>
  <c r="I163" i="13"/>
  <c r="E24" i="13"/>
  <c r="E40" i="13"/>
  <c r="K66" i="13"/>
  <c r="I84" i="13"/>
  <c r="I121" i="13"/>
  <c r="I151" i="13"/>
  <c r="K169" i="13"/>
  <c r="G94" i="13"/>
  <c r="K112" i="13"/>
  <c r="K130" i="13"/>
  <c r="I142" i="13"/>
  <c r="K171" i="13"/>
  <c r="K179" i="13"/>
  <c r="E61" i="13"/>
  <c r="E69" i="13"/>
  <c r="E77" i="13"/>
  <c r="E85" i="13"/>
  <c r="E93" i="13"/>
  <c r="E101" i="13"/>
  <c r="E109" i="13"/>
  <c r="E117" i="13"/>
  <c r="E125" i="13"/>
  <c r="E133" i="13"/>
  <c r="E141" i="13"/>
  <c r="E149" i="13"/>
  <c r="E157" i="13"/>
  <c r="E165" i="13"/>
  <c r="G545" i="13"/>
  <c r="G446" i="13"/>
  <c r="I476" i="13"/>
  <c r="I481" i="13"/>
  <c r="G485" i="13"/>
  <c r="I501" i="13"/>
  <c r="E512" i="13"/>
  <c r="I548" i="13"/>
  <c r="I577" i="13"/>
  <c r="K514" i="13"/>
  <c r="K522" i="13"/>
  <c r="K530" i="13"/>
  <c r="K538" i="13"/>
  <c r="AZ607" i="9"/>
  <c r="AB568" i="9"/>
  <c r="K39" i="13"/>
  <c r="I66" i="13"/>
  <c r="G104" i="13"/>
  <c r="I164" i="13"/>
  <c r="E54" i="13"/>
  <c r="G62" i="13"/>
  <c r="I92" i="13"/>
  <c r="AZ113" i="9"/>
  <c r="G128" i="13"/>
  <c r="G144" i="13"/>
  <c r="G160" i="13"/>
  <c r="E43" i="13"/>
  <c r="K155" i="13"/>
  <c r="I188" i="13"/>
  <c r="K90" i="13"/>
  <c r="G126" i="13"/>
  <c r="I150" i="13"/>
  <c r="I179" i="13"/>
  <c r="K183" i="13"/>
  <c r="G335" i="13"/>
  <c r="K207" i="13"/>
  <c r="I209" i="13"/>
  <c r="I223" i="13"/>
  <c r="E241" i="13"/>
  <c r="E247" i="13"/>
  <c r="E252" i="13"/>
  <c r="G299" i="13"/>
  <c r="E184" i="13"/>
  <c r="E196" i="13"/>
  <c r="E212" i="13"/>
  <c r="K220" i="13"/>
  <c r="I276" i="13"/>
  <c r="G338" i="13"/>
  <c r="K274" i="13"/>
  <c r="K300" i="13"/>
  <c r="K316" i="13"/>
  <c r="K328" i="13"/>
  <c r="K336" i="13"/>
  <c r="K352" i="13"/>
  <c r="I416" i="13"/>
  <c r="E268" i="13"/>
  <c r="E284" i="13"/>
  <c r="E300" i="13"/>
  <c r="E316" i="13"/>
  <c r="E332" i="13"/>
  <c r="I361" i="13"/>
  <c r="I366" i="13"/>
  <c r="I382" i="13"/>
  <c r="I419" i="13"/>
  <c r="K379" i="13"/>
  <c r="K390" i="13"/>
  <c r="K411" i="13"/>
  <c r="G443" i="13"/>
  <c r="E363" i="13"/>
  <c r="E367" i="13"/>
  <c r="E383" i="13"/>
  <c r="E399" i="13"/>
  <c r="E415" i="13"/>
  <c r="E446" i="13"/>
  <c r="E454" i="13"/>
  <c r="E462" i="13"/>
  <c r="E470" i="13"/>
  <c r="E478" i="13"/>
  <c r="E486" i="13"/>
  <c r="E494" i="13"/>
  <c r="E502" i="13"/>
  <c r="I605" i="13"/>
  <c r="G513" i="13"/>
  <c r="I449" i="13"/>
  <c r="G453" i="13"/>
  <c r="I488" i="13"/>
  <c r="G493" i="13"/>
  <c r="G526" i="13"/>
  <c r="G533" i="13"/>
  <c r="G539" i="13"/>
  <c r="E516" i="13"/>
  <c r="E524" i="13"/>
  <c r="E532" i="13"/>
  <c r="E540" i="13"/>
  <c r="K541" i="13"/>
  <c r="I589" i="13"/>
  <c r="G624" i="13"/>
  <c r="E624" i="13"/>
  <c r="E631" i="13"/>
  <c r="E614" i="13"/>
  <c r="E616" i="13"/>
  <c r="E618" i="13"/>
  <c r="E620" i="13"/>
  <c r="I43" i="13"/>
  <c r="I79" i="13"/>
  <c r="I267" i="13"/>
  <c r="I255" i="13"/>
  <c r="I432" i="13"/>
  <c r="G409" i="13"/>
  <c r="I393" i="13"/>
  <c r="AB561" i="9"/>
  <c r="I95" i="13"/>
  <c r="I385" i="13"/>
  <c r="I426" i="13"/>
  <c r="AZ27" i="9"/>
  <c r="I41" i="13"/>
  <c r="E56" i="13"/>
  <c r="G13" i="13"/>
  <c r="AZ22" i="9"/>
  <c r="I38" i="13"/>
  <c r="K41" i="13"/>
  <c r="G17" i="13"/>
  <c r="K58" i="13"/>
  <c r="G64" i="13"/>
  <c r="G81" i="13"/>
  <c r="K105" i="13"/>
  <c r="I139" i="13"/>
  <c r="K170" i="13"/>
  <c r="I60" i="13"/>
  <c r="G90" i="13"/>
  <c r="K100" i="13"/>
  <c r="G114" i="13"/>
  <c r="K129" i="13"/>
  <c r="K140" i="13"/>
  <c r="K150" i="13"/>
  <c r="K161" i="13"/>
  <c r="E25" i="13"/>
  <c r="E41" i="13"/>
  <c r="G84" i="13"/>
  <c r="K111" i="13"/>
  <c r="G135" i="13"/>
  <c r="I162" i="13"/>
  <c r="G176" i="13"/>
  <c r="K62" i="13"/>
  <c r="G76" i="13"/>
  <c r="K110" i="13"/>
  <c r="K125" i="13"/>
  <c r="G137" i="13"/>
  <c r="K154" i="13"/>
  <c r="K184" i="13"/>
  <c r="AZ176" i="9"/>
  <c r="G61" i="13"/>
  <c r="K190" i="13"/>
  <c r="I284" i="13"/>
  <c r="I309" i="13"/>
  <c r="I333" i="13"/>
  <c r="G193" i="13"/>
  <c r="G196" i="13"/>
  <c r="K199" i="13"/>
  <c r="I201" i="13"/>
  <c r="K210" i="13"/>
  <c r="I212" i="13"/>
  <c r="G220" i="13"/>
  <c r="G265" i="13"/>
  <c r="I280" i="13"/>
  <c r="I314" i="13"/>
  <c r="E186" i="13"/>
  <c r="E198" i="13"/>
  <c r="E214" i="13"/>
  <c r="K222" i="13"/>
  <c r="G233" i="13"/>
  <c r="G289" i="13"/>
  <c r="K238" i="13"/>
  <c r="G262" i="13"/>
  <c r="I304" i="13"/>
  <c r="K265" i="13"/>
  <c r="K276" i="13"/>
  <c r="K292" i="13"/>
  <c r="K307" i="13"/>
  <c r="K315" i="13"/>
  <c r="K323" i="13"/>
  <c r="K331" i="13"/>
  <c r="K339" i="13"/>
  <c r="AZ350" i="9"/>
  <c r="G425" i="13"/>
  <c r="I435" i="13"/>
  <c r="E286" i="13"/>
  <c r="E302" i="13"/>
  <c r="E318" i="13"/>
  <c r="E334" i="13"/>
  <c r="K365" i="13"/>
  <c r="G411" i="13"/>
  <c r="I440" i="13"/>
  <c r="G374" i="13"/>
  <c r="I347" i="13"/>
  <c r="K355" i="13"/>
  <c r="I376" i="13"/>
  <c r="I396" i="13"/>
  <c r="G410" i="13"/>
  <c r="K367" i="13"/>
  <c r="K381" i="13"/>
  <c r="K397" i="13"/>
  <c r="K413" i="13"/>
  <c r="K425" i="13"/>
  <c r="K433" i="13"/>
  <c r="G509" i="13"/>
  <c r="E362" i="13"/>
  <c r="E366" i="13"/>
  <c r="E382" i="13"/>
  <c r="E398" i="13"/>
  <c r="E414" i="13"/>
  <c r="E426" i="13"/>
  <c r="E434" i="13"/>
  <c r="E445" i="13"/>
  <c r="E453" i="13"/>
  <c r="E461" i="13"/>
  <c r="E469" i="13"/>
  <c r="E477" i="13"/>
  <c r="E485" i="13"/>
  <c r="E493" i="13"/>
  <c r="E501" i="13"/>
  <c r="G555" i="13"/>
  <c r="I550" i="13"/>
  <c r="G568" i="13"/>
  <c r="E507" i="13"/>
  <c r="I450" i="13"/>
  <c r="G456" i="13"/>
  <c r="G460" i="13"/>
  <c r="G465" i="13"/>
  <c r="G470" i="13"/>
  <c r="I489" i="13"/>
  <c r="G496" i="13"/>
  <c r="I508" i="13"/>
  <c r="I561" i="13"/>
  <c r="I457" i="13"/>
  <c r="I461" i="13"/>
  <c r="I467" i="13"/>
  <c r="I472" i="13"/>
  <c r="G476" i="13"/>
  <c r="G481" i="13"/>
  <c r="I497" i="13"/>
  <c r="G501" i="13"/>
  <c r="I558" i="13"/>
  <c r="I597" i="13"/>
  <c r="E518" i="13"/>
  <c r="E526" i="13"/>
  <c r="E534" i="13"/>
  <c r="G566" i="13"/>
  <c r="I596" i="13"/>
  <c r="I609" i="13"/>
  <c r="I599" i="13"/>
  <c r="G630" i="13"/>
  <c r="E623" i="13"/>
  <c r="G91" i="13"/>
  <c r="I401" i="13"/>
  <c r="I310" i="13"/>
  <c r="G326" i="13"/>
  <c r="G377" i="13"/>
  <c r="AB592" i="9"/>
  <c r="G591" i="13"/>
  <c r="I83" i="13"/>
  <c r="G263" i="13"/>
  <c r="I511" i="13"/>
  <c r="G33" i="13"/>
  <c r="K27" i="13"/>
  <c r="I42" i="13"/>
  <c r="I54" i="13"/>
  <c r="G66" i="13"/>
  <c r="I86" i="13"/>
  <c r="AZ105" i="9"/>
  <c r="K168" i="13"/>
  <c r="I62" i="13"/>
  <c r="I78" i="13"/>
  <c r="I116" i="13"/>
  <c r="K132" i="13"/>
  <c r="K148" i="13"/>
  <c r="E15" i="13"/>
  <c r="E23" i="13"/>
  <c r="E31" i="13"/>
  <c r="E47" i="13"/>
  <c r="K72" i="13"/>
  <c r="K102" i="13"/>
  <c r="I176" i="13"/>
  <c r="K60" i="13"/>
  <c r="I94" i="13"/>
  <c r="K136" i="13"/>
  <c r="G156" i="13"/>
  <c r="G174" i="13"/>
  <c r="AZ184" i="9"/>
  <c r="G68" i="13"/>
  <c r="G287" i="13"/>
  <c r="I336" i="13"/>
  <c r="G204" i="13"/>
  <c r="K211" i="13"/>
  <c r="I217" i="13"/>
  <c r="G223" i="13"/>
  <c r="E246" i="13"/>
  <c r="I249" i="13"/>
  <c r="G323" i="13"/>
  <c r="E188" i="13"/>
  <c r="E200" i="13"/>
  <c r="E216" i="13"/>
  <c r="G231" i="13"/>
  <c r="E237" i="13"/>
  <c r="E248" i="13"/>
  <c r="E254" i="13"/>
  <c r="I227" i="13"/>
  <c r="E233" i="13"/>
  <c r="K521" i="13"/>
  <c r="K529" i="13"/>
  <c r="K537" i="13"/>
  <c r="I587" i="13"/>
  <c r="I275" i="13"/>
  <c r="K263" i="13"/>
  <c r="K283" i="13"/>
  <c r="K361" i="13"/>
  <c r="E259" i="13"/>
  <c r="E275" i="13"/>
  <c r="E291" i="13"/>
  <c r="E307" i="13"/>
  <c r="E323" i="13"/>
  <c r="E339" i="13"/>
  <c r="E354" i="13"/>
  <c r="E361" i="13"/>
  <c r="I399" i="13"/>
  <c r="I387" i="13"/>
  <c r="K395" i="13"/>
  <c r="E371" i="13"/>
  <c r="E387" i="13"/>
  <c r="E403" i="13"/>
  <c r="E419" i="13"/>
  <c r="E431" i="13"/>
  <c r="E437" i="13"/>
  <c r="E439" i="13"/>
  <c r="E441" i="13"/>
  <c r="K446" i="13"/>
  <c r="K454" i="13"/>
  <c r="K462" i="13"/>
  <c r="K470" i="13"/>
  <c r="K478" i="13"/>
  <c r="K486" i="13"/>
  <c r="K494" i="13"/>
  <c r="K502" i="13"/>
  <c r="I545" i="13"/>
  <c r="G449" i="13"/>
  <c r="I483" i="13"/>
  <c r="G488" i="13"/>
  <c r="I505" i="13"/>
  <c r="I512" i="13"/>
  <c r="I515" i="13"/>
  <c r="I593" i="13"/>
  <c r="G569" i="13"/>
  <c r="G589" i="13"/>
  <c r="G603" i="13"/>
  <c r="E627" i="13"/>
  <c r="AZ58" i="9"/>
  <c r="K242" i="13"/>
  <c r="G251" i="13"/>
  <c r="I239" i="13"/>
  <c r="K268" i="13"/>
  <c r="K296" i="13"/>
  <c r="G343" i="13"/>
  <c r="G352" i="13"/>
  <c r="K412" i="13"/>
  <c r="G517" i="13"/>
  <c r="K613" i="13"/>
  <c r="K621" i="13"/>
  <c r="G69" i="13"/>
  <c r="G85" i="13"/>
  <c r="G105" i="13"/>
  <c r="G113" i="13"/>
  <c r="G129" i="13"/>
  <c r="G133" i="13"/>
  <c r="G145" i="13"/>
  <c r="G153" i="13"/>
  <c r="G161" i="13"/>
  <c r="G167" i="13"/>
  <c r="G171" i="13"/>
  <c r="G235" i="13"/>
  <c r="K346" i="13"/>
  <c r="K407" i="13"/>
  <c r="K616" i="13"/>
  <c r="G542" i="13"/>
  <c r="G548" i="13"/>
  <c r="G552" i="13"/>
  <c r="G564" i="13"/>
  <c r="G576" i="13"/>
  <c r="G584" i="13"/>
  <c r="G596" i="13"/>
  <c r="I53" i="13"/>
  <c r="I61" i="13"/>
  <c r="K67" i="13"/>
  <c r="K77" i="13"/>
  <c r="K87" i="13"/>
  <c r="K99" i="13"/>
  <c r="I105" i="13"/>
  <c r="K109" i="13"/>
  <c r="K119" i="13"/>
  <c r="K131" i="13"/>
  <c r="K135" i="13"/>
  <c r="K139" i="13"/>
  <c r="K143" i="13"/>
  <c r="K147" i="13"/>
  <c r="K153" i="13"/>
  <c r="K163" i="13"/>
  <c r="K167" i="13"/>
  <c r="I171" i="13"/>
  <c r="G365" i="13"/>
  <c r="I370" i="13"/>
  <c r="I378" i="13"/>
  <c r="I390" i="13"/>
  <c r="I398" i="13"/>
  <c r="K406" i="13"/>
  <c r="K414" i="13"/>
  <c r="I422" i="13"/>
  <c r="G429" i="13"/>
  <c r="G433" i="13"/>
  <c r="K618" i="13"/>
  <c r="AZ270" i="9"/>
  <c r="AZ287" i="9"/>
  <c r="AZ336" i="9"/>
  <c r="AZ369" i="9"/>
  <c r="E173" i="13"/>
  <c r="G100" i="13"/>
  <c r="G162" i="13"/>
  <c r="K192" i="13"/>
  <c r="G241" i="13"/>
  <c r="G268" i="13"/>
  <c r="K281" i="13"/>
  <c r="K293" i="13"/>
  <c r="K297" i="13"/>
  <c r="I317" i="13"/>
  <c r="K375" i="13"/>
  <c r="G438" i="13"/>
  <c r="G617" i="13"/>
  <c r="K246" i="13"/>
  <c r="I237" i="13"/>
  <c r="G247" i="13"/>
  <c r="K420" i="13"/>
  <c r="K400" i="13"/>
  <c r="G431" i="13"/>
  <c r="I438" i="13"/>
  <c r="K186" i="13"/>
  <c r="I352" i="13"/>
  <c r="K33" i="13"/>
  <c r="G48" i="13"/>
  <c r="G26" i="13"/>
  <c r="I244" i="13"/>
  <c r="AZ293" i="9"/>
  <c r="AZ364" i="9"/>
  <c r="K36" i="13"/>
  <c r="I236" i="13"/>
  <c r="K214" i="13"/>
  <c r="G437" i="13"/>
  <c r="G618" i="13"/>
  <c r="K21" i="13"/>
  <c r="I37" i="13"/>
  <c r="G261" i="13"/>
  <c r="G273" i="13"/>
  <c r="G285" i="13"/>
  <c r="I298" i="13"/>
  <c r="G309" i="13"/>
  <c r="K314" i="13"/>
  <c r="K326" i="13"/>
  <c r="I334" i="13"/>
  <c r="K342" i="13"/>
  <c r="I359" i="13"/>
  <c r="K17" i="13"/>
  <c r="K44" i="13"/>
  <c r="K24" i="13"/>
  <c r="K38" i="13"/>
  <c r="I69" i="13"/>
  <c r="G106" i="13"/>
  <c r="K68" i="13"/>
  <c r="K118" i="13"/>
  <c r="G141" i="13"/>
  <c r="G163" i="13"/>
  <c r="E29" i="13"/>
  <c r="E45" i="13"/>
  <c r="G119" i="13"/>
  <c r="I165" i="13"/>
  <c r="K80" i="13"/>
  <c r="I113" i="13"/>
  <c r="G140" i="13"/>
  <c r="K157" i="13"/>
  <c r="K181" i="13"/>
  <c r="K188" i="13"/>
  <c r="E234" i="13"/>
  <c r="G297" i="13"/>
  <c r="G339" i="13"/>
  <c r="K203" i="13"/>
  <c r="K213" i="13"/>
  <c r="I269" i="13"/>
  <c r="G293" i="13"/>
  <c r="G319" i="13"/>
  <c r="E174" i="13"/>
  <c r="E218" i="13"/>
  <c r="K224" i="13"/>
  <c r="G334" i="13"/>
  <c r="I288" i="13"/>
  <c r="G321" i="13"/>
  <c r="I343" i="13"/>
  <c r="K279" i="13"/>
  <c r="K309" i="13"/>
  <c r="K325" i="13"/>
  <c r="K341" i="13"/>
  <c r="K356" i="13"/>
  <c r="I364" i="13"/>
  <c r="I386" i="13"/>
  <c r="E266" i="13"/>
  <c r="E274" i="13"/>
  <c r="E306" i="13"/>
  <c r="E338" i="13"/>
  <c r="G367" i="13"/>
  <c r="I420" i="13"/>
  <c r="E359" i="13"/>
  <c r="I436" i="13"/>
  <c r="K363" i="13"/>
  <c r="K370" i="13"/>
  <c r="K386" i="13"/>
  <c r="K402" i="13"/>
  <c r="K418" i="13"/>
  <c r="K427" i="13"/>
  <c r="E370" i="13"/>
  <c r="E418" i="13"/>
  <c r="E430" i="13"/>
  <c r="K445" i="13"/>
  <c r="K461" i="13"/>
  <c r="K477" i="13"/>
  <c r="K485" i="13"/>
  <c r="K493" i="13"/>
  <c r="I564" i="13"/>
  <c r="I560" i="13"/>
  <c r="I572" i="13"/>
  <c r="I445" i="13"/>
  <c r="G450" i="13"/>
  <c r="I484" i="13"/>
  <c r="G489" i="13"/>
  <c r="G546" i="13"/>
  <c r="G608" i="13"/>
  <c r="K527" i="13"/>
  <c r="G578" i="13"/>
  <c r="I39" i="13"/>
  <c r="AZ61" i="9"/>
  <c r="AB192" i="9"/>
  <c r="I373" i="13"/>
  <c r="I71" i="13"/>
  <c r="G53" i="13"/>
  <c r="AZ18" i="9"/>
  <c r="K65" i="13"/>
  <c r="K121" i="13"/>
  <c r="K159" i="13"/>
  <c r="I90" i="13"/>
  <c r="I125" i="13"/>
  <c r="I146" i="13"/>
  <c r="G175" i="13"/>
  <c r="E28" i="13"/>
  <c r="I127" i="13"/>
  <c r="K172" i="13"/>
  <c r="K133" i="13"/>
  <c r="G148" i="13"/>
  <c r="I190" i="13"/>
  <c r="I185" i="13"/>
  <c r="G228" i="13"/>
  <c r="E59" i="13"/>
  <c r="E99" i="13"/>
  <c r="E107" i="13"/>
  <c r="E123" i="13"/>
  <c r="E139" i="13"/>
  <c r="I248" i="13"/>
  <c r="I297" i="13"/>
  <c r="G302" i="13"/>
  <c r="E189" i="13"/>
  <c r="E205" i="13"/>
  <c r="K217" i="13"/>
  <c r="G282" i="13"/>
  <c r="G298" i="13"/>
  <c r="E255" i="13"/>
  <c r="K275" i="13"/>
  <c r="E285" i="13"/>
  <c r="I379" i="13"/>
  <c r="G441" i="13"/>
  <c r="K410" i="13"/>
  <c r="E373" i="13"/>
  <c r="E389" i="13"/>
  <c r="E433" i="13"/>
  <c r="E448" i="13"/>
  <c r="E464" i="13"/>
  <c r="E480" i="13"/>
  <c r="E496" i="13"/>
  <c r="E504" i="13"/>
  <c r="G457" i="13"/>
  <c r="G467" i="13"/>
  <c r="G472" i="13"/>
  <c r="G497" i="13"/>
  <c r="I524" i="13"/>
  <c r="I536" i="13"/>
  <c r="K518" i="13"/>
  <c r="K526" i="13"/>
  <c r="K534" i="13"/>
  <c r="I566" i="13"/>
  <c r="G593" i="13"/>
  <c r="K542" i="13"/>
  <c r="K548" i="13"/>
  <c r="K556" i="13"/>
  <c r="K562" i="13"/>
  <c r="K566" i="13"/>
  <c r="K570" i="13"/>
  <c r="K574" i="13"/>
  <c r="K578" i="13"/>
  <c r="K596" i="13"/>
  <c r="K602" i="13"/>
  <c r="K608" i="13"/>
  <c r="I615" i="13"/>
  <c r="G87" i="13"/>
  <c r="I47" i="13"/>
  <c r="I111" i="13"/>
  <c r="G253" i="13"/>
  <c r="I381" i="13"/>
  <c r="I342" i="13"/>
  <c r="AB541" i="9"/>
  <c r="G49" i="13"/>
  <c r="I180" i="13"/>
  <c r="G70" i="13"/>
  <c r="E35" i="13"/>
  <c r="K53" i="13"/>
  <c r="K116" i="13"/>
  <c r="E223" i="13"/>
  <c r="E227" i="13"/>
  <c r="E229" i="13"/>
  <c r="G303" i="13"/>
  <c r="K195" i="13"/>
  <c r="G209" i="13"/>
  <c r="K228" i="13"/>
  <c r="E204" i="13"/>
  <c r="K216" i="13"/>
  <c r="I231" i="13"/>
  <c r="E253" i="13"/>
  <c r="I331" i="13"/>
  <c r="K284" i="13"/>
  <c r="K318" i="13"/>
  <c r="K340" i="13"/>
  <c r="I354" i="13"/>
  <c r="I368" i="13"/>
  <c r="G418" i="13"/>
  <c r="E304" i="13"/>
  <c r="E320" i="13"/>
  <c r="E349" i="13"/>
  <c r="G394" i="13"/>
  <c r="I441" i="13"/>
  <c r="K430" i="13"/>
  <c r="E372" i="13"/>
  <c r="E388" i="13"/>
  <c r="E412" i="13"/>
  <c r="K447" i="13"/>
  <c r="K455" i="13"/>
  <c r="K463" i="13"/>
  <c r="K471" i="13"/>
  <c r="K495" i="13"/>
  <c r="K503" i="13"/>
  <c r="AZ535" i="9"/>
  <c r="I477" i="13"/>
  <c r="G504" i="13"/>
  <c r="G532" i="13"/>
  <c r="G537" i="13"/>
  <c r="E513" i="13"/>
  <c r="G574" i="13"/>
  <c r="I28" i="13"/>
  <c r="K34" i="13"/>
  <c r="K45" i="13"/>
  <c r="I131" i="13"/>
  <c r="E34" i="13"/>
  <c r="I58" i="13"/>
  <c r="I109" i="13"/>
  <c r="I68" i="13"/>
  <c r="I124" i="13"/>
  <c r="I186" i="13"/>
  <c r="E64" i="13"/>
  <c r="E80" i="13"/>
  <c r="E96" i="13"/>
  <c r="E120" i="13"/>
  <c r="E136" i="13"/>
  <c r="E152" i="13"/>
  <c r="E168" i="13"/>
  <c r="G258" i="13"/>
  <c r="E191" i="13"/>
  <c r="E242" i="13"/>
  <c r="K299" i="13"/>
  <c r="E347" i="13"/>
  <c r="G386" i="13"/>
  <c r="E299" i="13"/>
  <c r="E331" i="13"/>
  <c r="I394" i="13"/>
  <c r="K371" i="13"/>
  <c r="E391" i="13"/>
  <c r="K435" i="13"/>
  <c r="K439" i="13"/>
  <c r="E450" i="13"/>
  <c r="E466" i="13"/>
  <c r="E490" i="13"/>
  <c r="E498" i="13"/>
  <c r="I551" i="13"/>
  <c r="I569" i="13"/>
  <c r="I459" i="13"/>
  <c r="I464" i="13"/>
  <c r="I469" i="13"/>
  <c r="I474" i="13"/>
  <c r="G483" i="13"/>
  <c r="I499" i="13"/>
  <c r="G505" i="13"/>
  <c r="K516" i="13"/>
  <c r="K524" i="13"/>
  <c r="K532" i="13"/>
  <c r="K540" i="13"/>
  <c r="G620" i="13"/>
  <c r="G602" i="13"/>
  <c r="K579" i="13"/>
  <c r="K583" i="13"/>
  <c r="K587" i="13"/>
  <c r="E610" i="13"/>
  <c r="I107" i="13"/>
  <c r="G79" i="13"/>
  <c r="I271" i="13"/>
  <c r="I397" i="13"/>
  <c r="G432" i="13"/>
  <c r="I421" i="13"/>
  <c r="G393" i="13"/>
  <c r="G95" i="13"/>
  <c r="G385" i="13"/>
  <c r="G426" i="13"/>
  <c r="K189" i="13"/>
  <c r="AZ238" i="9"/>
  <c r="G237" i="13"/>
  <c r="G328" i="13"/>
  <c r="K357" i="13"/>
  <c r="G384" i="13"/>
  <c r="G404" i="13"/>
  <c r="G420" i="13"/>
  <c r="I433" i="13"/>
  <c r="G514" i="13"/>
  <c r="G583" i="13"/>
  <c r="AZ378" i="9"/>
  <c r="AZ583" i="9"/>
  <c r="K251" i="13"/>
  <c r="K247" i="13"/>
  <c r="G245" i="13"/>
  <c r="K233" i="13"/>
  <c r="K260" i="13"/>
  <c r="K280" i="13"/>
  <c r="I316" i="13"/>
  <c r="I344" i="13"/>
  <c r="K351" i="13"/>
  <c r="I514" i="13"/>
  <c r="I581" i="13"/>
  <c r="K631" i="13"/>
  <c r="K617" i="13"/>
  <c r="K623" i="13"/>
  <c r="G65" i="13"/>
  <c r="G77" i="13"/>
  <c r="G97" i="13"/>
  <c r="G109" i="13"/>
  <c r="G123" i="13"/>
  <c r="G131" i="13"/>
  <c r="G139" i="13"/>
  <c r="G149" i="13"/>
  <c r="G155" i="13"/>
  <c r="G165" i="13"/>
  <c r="G169" i="13"/>
  <c r="K234" i="13"/>
  <c r="K236" i="13"/>
  <c r="I228" i="13"/>
  <c r="K254" i="13"/>
  <c r="G348" i="13"/>
  <c r="I355" i="13"/>
  <c r="I507" i="13"/>
  <c r="I517" i="13"/>
  <c r="G544" i="13"/>
  <c r="G550" i="13"/>
  <c r="G556" i="13"/>
  <c r="G572" i="13"/>
  <c r="G582" i="13"/>
  <c r="G588" i="13"/>
  <c r="AZ86" i="9"/>
  <c r="AZ348" i="9"/>
  <c r="AZ182" i="9"/>
  <c r="K57" i="13"/>
  <c r="K63" i="13"/>
  <c r="K71" i="13"/>
  <c r="K83" i="13"/>
  <c r="K95" i="13"/>
  <c r="K103" i="13"/>
  <c r="K107" i="13"/>
  <c r="K117" i="13"/>
  <c r="I123" i="13"/>
  <c r="I133" i="13"/>
  <c r="K137" i="13"/>
  <c r="K141" i="13"/>
  <c r="I145" i="13"/>
  <c r="I149" i="13"/>
  <c r="I155" i="13"/>
  <c r="K165" i="13"/>
  <c r="I169" i="13"/>
  <c r="K362" i="13"/>
  <c r="K366" i="13"/>
  <c r="I374" i="13"/>
  <c r="K382" i="13"/>
  <c r="K394" i="13"/>
  <c r="I402" i="13"/>
  <c r="I410" i="13"/>
  <c r="I418" i="13"/>
  <c r="K426" i="13"/>
  <c r="I430" i="13"/>
  <c r="I434" i="13"/>
  <c r="G18" i="13"/>
  <c r="K47" i="13"/>
  <c r="AZ274" i="9"/>
  <c r="AZ335" i="9"/>
  <c r="AZ299" i="9"/>
  <c r="AZ423" i="9"/>
  <c r="AZ277" i="9"/>
  <c r="AZ303" i="9"/>
  <c r="K20" i="13"/>
  <c r="K48" i="13"/>
  <c r="G74" i="13"/>
  <c r="G132" i="13"/>
  <c r="G168" i="13"/>
  <c r="G239" i="13"/>
  <c r="K180" i="13"/>
  <c r="G236" i="13"/>
  <c r="I257" i="13"/>
  <c r="K277" i="13"/>
  <c r="I285" i="13"/>
  <c r="I301" i="13"/>
  <c r="G312" i="13"/>
  <c r="G361" i="13"/>
  <c r="E509" i="13"/>
  <c r="K245" i="13"/>
  <c r="G232" i="13"/>
  <c r="G363" i="13"/>
  <c r="K368" i="13"/>
  <c r="K416" i="13"/>
  <c r="AZ392" i="9"/>
  <c r="K178" i="13"/>
  <c r="K198" i="13"/>
  <c r="G632" i="13"/>
  <c r="K29" i="13"/>
  <c r="G44" i="13"/>
  <c r="G257" i="13"/>
  <c r="I266" i="13"/>
  <c r="K278" i="13"/>
  <c r="I290" i="13"/>
  <c r="I302" i="13"/>
  <c r="I318" i="13"/>
  <c r="I330" i="13"/>
  <c r="K338" i="13"/>
  <c r="K614" i="13"/>
  <c r="I546" i="13"/>
  <c r="I568" i="13"/>
  <c r="I580" i="13"/>
  <c r="I584" i="13"/>
  <c r="I602" i="13"/>
  <c r="G58" i="13"/>
  <c r="K26" i="13"/>
  <c r="G42" i="13"/>
  <c r="G147" i="13"/>
  <c r="G172" i="13"/>
  <c r="K94" i="13"/>
  <c r="G101" i="13"/>
  <c r="G130" i="13"/>
  <c r="G152" i="13"/>
  <c r="K55" i="13"/>
  <c r="K91" i="13"/>
  <c r="G143" i="13"/>
  <c r="G184" i="13"/>
  <c r="K97" i="13"/>
  <c r="I129" i="13"/>
  <c r="G181" i="13"/>
  <c r="G327" i="13"/>
  <c r="K230" i="13"/>
  <c r="E202" i="13"/>
  <c r="I233" i="13"/>
  <c r="G264" i="13"/>
  <c r="G295" i="13"/>
  <c r="K239" i="13"/>
  <c r="I268" i="13"/>
  <c r="G311" i="13"/>
  <c r="K295" i="13"/>
  <c r="K317" i="13"/>
  <c r="K333" i="13"/>
  <c r="E258" i="13"/>
  <c r="E290" i="13"/>
  <c r="E322" i="13"/>
  <c r="I406" i="13"/>
  <c r="G347" i="13"/>
  <c r="G378" i="13"/>
  <c r="G398" i="13"/>
  <c r="E386" i="13"/>
  <c r="E402" i="13"/>
  <c r="K453" i="13"/>
  <c r="K469" i="13"/>
  <c r="K501" i="13"/>
  <c r="I506" i="13"/>
  <c r="I562" i="13"/>
  <c r="K519" i="13"/>
  <c r="K535" i="13"/>
  <c r="G621" i="13"/>
  <c r="I27" i="13"/>
  <c r="I15" i="13"/>
  <c r="I103" i="13"/>
  <c r="G259" i="13"/>
  <c r="G417" i="13"/>
  <c r="G405" i="13"/>
  <c r="I115" i="13"/>
  <c r="I18" i="13"/>
  <c r="I106" i="13"/>
  <c r="I172" i="13"/>
  <c r="I73" i="13"/>
  <c r="G110" i="13"/>
  <c r="E44" i="13"/>
  <c r="I72" i="13"/>
  <c r="K93" i="13"/>
  <c r="I159" i="13"/>
  <c r="I76" i="13"/>
  <c r="K114" i="13"/>
  <c r="I182" i="13"/>
  <c r="I189" i="13"/>
  <c r="E67" i="13"/>
  <c r="E75" i="13"/>
  <c r="E83" i="13"/>
  <c r="E91" i="13"/>
  <c r="E115" i="13"/>
  <c r="E131" i="13"/>
  <c r="E147" i="13"/>
  <c r="E155" i="13"/>
  <c r="E163" i="13"/>
  <c r="E171" i="13"/>
  <c r="G266" i="13"/>
  <c r="G330" i="13"/>
  <c r="G346" i="13"/>
  <c r="I195" i="13"/>
  <c r="G205" i="13"/>
  <c r="G207" i="13"/>
  <c r="G211" i="13"/>
  <c r="E225" i="13"/>
  <c r="I265" i="13"/>
  <c r="I325" i="13"/>
  <c r="E244" i="13"/>
  <c r="I321" i="13"/>
  <c r="K264" i="13"/>
  <c r="K301" i="13"/>
  <c r="G368" i="13"/>
  <c r="G402" i="13"/>
  <c r="I425" i="13"/>
  <c r="E301" i="13"/>
  <c r="E313" i="13"/>
  <c r="E341" i="13"/>
  <c r="G383" i="13"/>
  <c r="I415" i="13"/>
  <c r="I363" i="13"/>
  <c r="G412" i="13"/>
  <c r="AZ495" i="9"/>
  <c r="E405" i="13"/>
  <c r="E421" i="13"/>
  <c r="AZ447" i="9"/>
  <c r="E456" i="13"/>
  <c r="E472" i="13"/>
  <c r="E488" i="13"/>
  <c r="I451" i="13"/>
  <c r="G461" i="13"/>
  <c r="I490" i="13"/>
  <c r="I531" i="13"/>
  <c r="G607" i="13"/>
  <c r="G609" i="13"/>
  <c r="G599" i="13"/>
  <c r="K544" i="13"/>
  <c r="K546" i="13"/>
  <c r="K550" i="13"/>
  <c r="K552" i="13"/>
  <c r="K554" i="13"/>
  <c r="K558" i="13"/>
  <c r="K560" i="13"/>
  <c r="K564" i="13"/>
  <c r="K568" i="13"/>
  <c r="K572" i="13"/>
  <c r="K576" i="13"/>
  <c r="K580" i="13"/>
  <c r="K588" i="13"/>
  <c r="K590" i="13"/>
  <c r="K594" i="13"/>
  <c r="K598" i="13"/>
  <c r="K600" i="13"/>
  <c r="E604" i="13"/>
  <c r="E606" i="13"/>
  <c r="I630" i="13"/>
  <c r="K611" i="13"/>
  <c r="E613" i="13"/>
  <c r="I617" i="13"/>
  <c r="E619" i="13"/>
  <c r="I270" i="13"/>
  <c r="I242" i="13"/>
  <c r="G413" i="13"/>
  <c r="G20" i="13"/>
  <c r="G428" i="13"/>
  <c r="I21" i="13"/>
  <c r="AZ29" i="9"/>
  <c r="G54" i="13"/>
  <c r="G88" i="13"/>
  <c r="I108" i="13"/>
  <c r="G80" i="13"/>
  <c r="I110" i="13"/>
  <c r="I122" i="13"/>
  <c r="G138" i="13"/>
  <c r="G154" i="13"/>
  <c r="G72" i="13"/>
  <c r="K120" i="13"/>
  <c r="I184" i="13"/>
  <c r="G96" i="13"/>
  <c r="K138" i="13"/>
  <c r="G158" i="13"/>
  <c r="I256" i="13"/>
  <c r="I324" i="13"/>
  <c r="E176" i="13"/>
  <c r="I292" i="13"/>
  <c r="G227" i="13"/>
  <c r="G275" i="13"/>
  <c r="K303" i="13"/>
  <c r="K330" i="13"/>
  <c r="E272" i="13"/>
  <c r="E288" i="13"/>
  <c r="E336" i="13"/>
  <c r="I380" i="13"/>
  <c r="G414" i="13"/>
  <c r="K388" i="13"/>
  <c r="AZ457" i="9"/>
  <c r="E380" i="13"/>
  <c r="E396" i="13"/>
  <c r="E404" i="13"/>
  <c r="E420" i="13"/>
  <c r="E432" i="13"/>
  <c r="G515" i="13"/>
  <c r="K479" i="13"/>
  <c r="K487" i="13"/>
  <c r="K511" i="13"/>
  <c r="G447" i="13"/>
  <c r="G482" i="13"/>
  <c r="I498" i="13"/>
  <c r="K525" i="13"/>
  <c r="K533" i="13"/>
  <c r="K610" i="13"/>
  <c r="I632" i="13"/>
  <c r="I628" i="13"/>
  <c r="G31" i="13"/>
  <c r="K50" i="13"/>
  <c r="I30" i="13"/>
  <c r="I32" i="13"/>
  <c r="K30" i="13"/>
  <c r="I138" i="13"/>
  <c r="E18" i="13"/>
  <c r="E26" i="13"/>
  <c r="E42" i="13"/>
  <c r="E50" i="13"/>
  <c r="K88" i="13"/>
  <c r="E53" i="13"/>
  <c r="K149" i="13"/>
  <c r="I178" i="13"/>
  <c r="E72" i="13"/>
  <c r="E88" i="13"/>
  <c r="E104" i="13"/>
  <c r="E112" i="13"/>
  <c r="E128" i="13"/>
  <c r="E144" i="13"/>
  <c r="E160" i="13"/>
  <c r="E251" i="13"/>
  <c r="I283" i="13"/>
  <c r="E179" i="13"/>
  <c r="E207" i="13"/>
  <c r="K219" i="13"/>
  <c r="E249" i="13"/>
  <c r="I291" i="13"/>
  <c r="E267" i="13"/>
  <c r="E283" i="13"/>
  <c r="E315" i="13"/>
  <c r="K384" i="13"/>
  <c r="K419" i="13"/>
  <c r="E375" i="13"/>
  <c r="E407" i="13"/>
  <c r="E423" i="13"/>
  <c r="K437" i="13"/>
  <c r="K441" i="13"/>
  <c r="E443" i="13"/>
  <c r="E458" i="13"/>
  <c r="E474" i="13"/>
  <c r="E482" i="13"/>
  <c r="I479" i="13"/>
  <c r="I624" i="13"/>
  <c r="K595" i="13"/>
  <c r="K597" i="13"/>
  <c r="K599" i="13"/>
  <c r="K601" i="13"/>
  <c r="K603" i="13"/>
  <c r="E605" i="13"/>
  <c r="E607" i="13"/>
  <c r="I626" i="13"/>
  <c r="E612" i="13"/>
  <c r="G267" i="13"/>
  <c r="K177" i="13"/>
  <c r="K205" i="13"/>
  <c r="AZ280" i="9"/>
  <c r="G248" i="13"/>
  <c r="G340" i="13"/>
  <c r="G344" i="13"/>
  <c r="K369" i="13"/>
  <c r="G376" i="13"/>
  <c r="K393" i="13"/>
  <c r="G400" i="13"/>
  <c r="K409" i="13"/>
  <c r="K622" i="13"/>
  <c r="G567" i="13"/>
  <c r="G601" i="13"/>
  <c r="I33" i="13"/>
  <c r="I49" i="13"/>
  <c r="K19" i="13"/>
  <c r="I29" i="13"/>
  <c r="G45" i="13"/>
  <c r="I34" i="13"/>
  <c r="I50" i="13"/>
  <c r="I44" i="13"/>
  <c r="I52" i="13"/>
  <c r="G93" i="13"/>
  <c r="G117" i="13"/>
  <c r="K151" i="13"/>
  <c r="G180" i="13"/>
  <c r="K70" i="13"/>
  <c r="I85" i="13"/>
  <c r="K124" i="13"/>
  <c r="K134" i="13"/>
  <c r="K145" i="13"/>
  <c r="K156" i="13"/>
  <c r="I175" i="13"/>
  <c r="E17" i="13"/>
  <c r="E33" i="13"/>
  <c r="E49" i="13"/>
  <c r="K59" i="13"/>
  <c r="K79" i="13"/>
  <c r="G121" i="13"/>
  <c r="G151" i="13"/>
  <c r="I168" i="13"/>
  <c r="G188" i="13"/>
  <c r="K69" i="13"/>
  <c r="K85" i="13"/>
  <c r="AZ97" i="9"/>
  <c r="G118" i="13"/>
  <c r="I132" i="13"/>
  <c r="G142" i="13"/>
  <c r="I161" i="13"/>
  <c r="K191" i="13"/>
  <c r="AZ219" i="9"/>
  <c r="E245" i="13"/>
  <c r="I300" i="13"/>
  <c r="I328" i="13"/>
  <c r="I340" i="13"/>
  <c r="I193" i="13"/>
  <c r="I196" i="13"/>
  <c r="G201" i="13"/>
  <c r="K206" i="13"/>
  <c r="G212" i="13"/>
  <c r="K215" i="13"/>
  <c r="I220" i="13"/>
  <c r="I258" i="13"/>
  <c r="I296" i="13"/>
  <c r="I320" i="13"/>
  <c r="E178" i="13"/>
  <c r="E190" i="13"/>
  <c r="E206" i="13"/>
  <c r="K218" i="13"/>
  <c r="G272" i="13"/>
  <c r="G305" i="13"/>
  <c r="I337" i="13"/>
  <c r="I229" i="13"/>
  <c r="K244" i="13"/>
  <c r="K255" i="13"/>
  <c r="I294" i="13"/>
  <c r="I312" i="13"/>
  <c r="I322" i="13"/>
  <c r="G345" i="13"/>
  <c r="K270" i="13"/>
  <c r="K282" i="13"/>
  <c r="K298" i="13"/>
  <c r="K311" i="13"/>
  <c r="K319" i="13"/>
  <c r="K327" i="13"/>
  <c r="K335" i="13"/>
  <c r="K343" i="13"/>
  <c r="G364" i="13"/>
  <c r="G407" i="13"/>
  <c r="G430" i="13"/>
  <c r="E278" i="13"/>
  <c r="E294" i="13"/>
  <c r="E310" i="13"/>
  <c r="E326" i="13"/>
  <c r="E342" i="13"/>
  <c r="K348" i="13"/>
  <c r="G379" i="13"/>
  <c r="G422" i="13"/>
  <c r="E348" i="13"/>
  <c r="K358" i="13"/>
  <c r="I362" i="13"/>
  <c r="G388" i="13"/>
  <c r="G415" i="13"/>
  <c r="I437" i="13"/>
  <c r="AZ379" i="9"/>
  <c r="G403" i="13"/>
  <c r="I427" i="13"/>
  <c r="K421" i="13"/>
  <c r="K429" i="13"/>
  <c r="AZ472" i="9"/>
  <c r="E374" i="13"/>
  <c r="E390" i="13"/>
  <c r="E406" i="13"/>
  <c r="E422" i="13"/>
  <c r="I522" i="13"/>
  <c r="AZ456" i="9"/>
  <c r="AZ498" i="9"/>
  <c r="E449" i="13"/>
  <c r="E457" i="13"/>
  <c r="E465" i="13"/>
  <c r="E473" i="13"/>
  <c r="E481" i="13"/>
  <c r="E489" i="13"/>
  <c r="E497" i="13"/>
  <c r="E505" i="13"/>
  <c r="I552" i="13"/>
  <c r="G445" i="13"/>
  <c r="I475" i="13"/>
  <c r="I480" i="13"/>
  <c r="G484" i="13"/>
  <c r="I500" i="13"/>
  <c r="G506" i="13"/>
  <c r="E515" i="13"/>
  <c r="E523" i="13"/>
  <c r="E531" i="13"/>
  <c r="E539" i="13"/>
  <c r="I588" i="13"/>
  <c r="I620" i="13"/>
  <c r="I613" i="13"/>
  <c r="I578" i="13"/>
  <c r="G592" i="13"/>
  <c r="G35" i="13"/>
  <c r="G51" i="13"/>
  <c r="G103" i="13"/>
  <c r="I99" i="13"/>
  <c r="G226" i="13"/>
  <c r="G373" i="13"/>
  <c r="G625" i="13"/>
  <c r="G115" i="13"/>
  <c r="K22" i="13"/>
  <c r="I46" i="13"/>
  <c r="G22" i="13"/>
  <c r="K46" i="13"/>
  <c r="K54" i="13"/>
  <c r="I81" i="13"/>
  <c r="I93" i="13"/>
  <c r="G108" i="13"/>
  <c r="K127" i="13"/>
  <c r="K162" i="13"/>
  <c r="K76" i="13"/>
  <c r="G92" i="13"/>
  <c r="I114" i="13"/>
  <c r="I130" i="13"/>
  <c r="I152" i="13"/>
  <c r="G183" i="13"/>
  <c r="E16" i="13"/>
  <c r="E32" i="13"/>
  <c r="E48" i="13"/>
  <c r="K81" i="13"/>
  <c r="K115" i="13"/>
  <c r="I135" i="13"/>
  <c r="K164" i="13"/>
  <c r="K101" i="13"/>
  <c r="I118" i="13"/>
  <c r="I137" i="13"/>
  <c r="G150" i="13"/>
  <c r="AZ202" i="9"/>
  <c r="AZ195" i="9"/>
  <c r="E57" i="13"/>
  <c r="E65" i="13"/>
  <c r="E73" i="13"/>
  <c r="E81" i="13"/>
  <c r="E89" i="13"/>
  <c r="E97" i="13"/>
  <c r="E105" i="13"/>
  <c r="E113" i="13"/>
  <c r="E121" i="13"/>
  <c r="E129" i="13"/>
  <c r="E137" i="13"/>
  <c r="E145" i="13"/>
  <c r="E153" i="13"/>
  <c r="E161" i="13"/>
  <c r="E169" i="13"/>
  <c r="AZ175" i="9"/>
  <c r="G274" i="13"/>
  <c r="G307" i="13"/>
  <c r="I332" i="13"/>
  <c r="K196" i="13"/>
  <c r="I200" i="13"/>
  <c r="G216" i="13"/>
  <c r="G221" i="13"/>
  <c r="I277" i="13"/>
  <c r="I313" i="13"/>
  <c r="E177" i="13"/>
  <c r="E193" i="13"/>
  <c r="E209" i="13"/>
  <c r="E221" i="13"/>
  <c r="G224" i="13"/>
  <c r="K231" i="13"/>
  <c r="I272" i="13"/>
  <c r="I289" i="13"/>
  <c r="I305" i="13"/>
  <c r="E239" i="13"/>
  <c r="AZ265" i="9"/>
  <c r="AZ340" i="9"/>
  <c r="K267" i="13"/>
  <c r="K285" i="13"/>
  <c r="K304" i="13"/>
  <c r="I407" i="13"/>
  <c r="E257" i="13"/>
  <c r="E261" i="13"/>
  <c r="E273" i="13"/>
  <c r="E289" i="13"/>
  <c r="E305" i="13"/>
  <c r="E317" i="13"/>
  <c r="E329" i="13"/>
  <c r="I395" i="13"/>
  <c r="E358" i="13"/>
  <c r="I388" i="13"/>
  <c r="G424" i="13"/>
  <c r="I371" i="13"/>
  <c r="G392" i="13"/>
  <c r="K389" i="13"/>
  <c r="E377" i="13"/>
  <c r="E393" i="13"/>
  <c r="E409" i="13"/>
  <c r="E425" i="13"/>
  <c r="E436" i="13"/>
  <c r="E438" i="13"/>
  <c r="E440" i="13"/>
  <c r="E442" i="13"/>
  <c r="K448" i="13"/>
  <c r="K456" i="13"/>
  <c r="K464" i="13"/>
  <c r="K472" i="13"/>
  <c r="K480" i="13"/>
  <c r="K488" i="13"/>
  <c r="K496" i="13"/>
  <c r="K504" i="13"/>
  <c r="I446" i="13"/>
  <c r="G451" i="13"/>
  <c r="I485" i="13"/>
  <c r="G490" i="13"/>
  <c r="K512" i="13"/>
  <c r="G524" i="13"/>
  <c r="G531" i="13"/>
  <c r="G536" i="13"/>
  <c r="G577" i="13"/>
  <c r="E514" i="13"/>
  <c r="E522" i="13"/>
  <c r="E530" i="13"/>
  <c r="E538" i="13"/>
  <c r="AZ628" i="9"/>
  <c r="E542" i="13"/>
  <c r="E544" i="13"/>
  <c r="E546" i="13"/>
  <c r="E548" i="13"/>
  <c r="E550" i="13"/>
  <c r="E552" i="13"/>
  <c r="E554" i="13"/>
  <c r="E556" i="13"/>
  <c r="E558" i="13"/>
  <c r="E560" i="13"/>
  <c r="E562" i="13"/>
  <c r="E564" i="13"/>
  <c r="E566" i="13"/>
  <c r="E568" i="13"/>
  <c r="E570" i="13"/>
  <c r="E572" i="13"/>
  <c r="E574" i="13"/>
  <c r="E576" i="13"/>
  <c r="E578" i="13"/>
  <c r="E580" i="13"/>
  <c r="E582" i="13"/>
  <c r="E584" i="13"/>
  <c r="E586" i="13"/>
  <c r="E588" i="13"/>
  <c r="E590" i="13"/>
  <c r="E592" i="13"/>
  <c r="E594" i="13"/>
  <c r="E596" i="13"/>
  <c r="E611" i="13"/>
  <c r="G59" i="13"/>
  <c r="I91" i="13"/>
  <c r="G111" i="13"/>
  <c r="G270" i="13"/>
  <c r="I253" i="13"/>
  <c r="G381" i="13"/>
  <c r="I326" i="13"/>
  <c r="G342" i="13"/>
  <c r="I377" i="13"/>
  <c r="G581" i="13"/>
  <c r="G595" i="13"/>
  <c r="I20" i="13"/>
  <c r="I263" i="13"/>
  <c r="G38" i="13"/>
  <c r="G34" i="13"/>
  <c r="K37" i="13"/>
  <c r="K51" i="13"/>
  <c r="K82" i="13"/>
  <c r="I102" i="13"/>
  <c r="K74" i="13"/>
  <c r="AZ89" i="9"/>
  <c r="G112" i="13"/>
  <c r="K126" i="13"/>
  <c r="K142" i="13"/>
  <c r="K158" i="13"/>
  <c r="E19" i="13"/>
  <c r="E27" i="13"/>
  <c r="E39" i="13"/>
  <c r="K86" i="13"/>
  <c r="K123" i="13"/>
  <c r="I187" i="13"/>
  <c r="G98" i="13"/>
  <c r="G124" i="13"/>
  <c r="I148" i="13"/>
  <c r="I167" i="13"/>
  <c r="I174" i="13"/>
  <c r="K176" i="13"/>
  <c r="AZ190" i="9"/>
  <c r="I307" i="13"/>
  <c r="K200" i="13"/>
  <c r="I204" i="13"/>
  <c r="G217" i="13"/>
  <c r="E236" i="13"/>
  <c r="G283" i="13"/>
  <c r="E180" i="13"/>
  <c r="E192" i="13"/>
  <c r="E208" i="13"/>
  <c r="E220" i="13"/>
  <c r="E224" i="13"/>
  <c r="K249" i="13"/>
  <c r="G315" i="13"/>
  <c r="K287" i="13"/>
  <c r="K308" i="13"/>
  <c r="K320" i="13"/>
  <c r="K332" i="13"/>
  <c r="K344" i="13"/>
  <c r="G370" i="13"/>
  <c r="G391" i="13"/>
  <c r="E256" i="13"/>
  <c r="E260" i="13"/>
  <c r="E276" i="13"/>
  <c r="E292" i="13"/>
  <c r="E308" i="13"/>
  <c r="E324" i="13"/>
  <c r="E340" i="13"/>
  <c r="K353" i="13"/>
  <c r="G362" i="13"/>
  <c r="G382" i="13"/>
  <c r="G419" i="13"/>
  <c r="K422" i="13"/>
  <c r="K432" i="13"/>
  <c r="G516" i="13"/>
  <c r="AZ475" i="9"/>
  <c r="AZ502" i="9"/>
  <c r="AZ461" i="9"/>
  <c r="E451" i="13"/>
  <c r="E459" i="13"/>
  <c r="E467" i="13"/>
  <c r="E475" i="13"/>
  <c r="E483" i="13"/>
  <c r="E491" i="13"/>
  <c r="E499" i="13"/>
  <c r="E511" i="13"/>
  <c r="G549" i="13"/>
  <c r="I458" i="13"/>
  <c r="I463" i="13"/>
  <c r="I468" i="13"/>
  <c r="I473" i="13"/>
  <c r="G477" i="13"/>
  <c r="I492" i="13"/>
  <c r="G498" i="13"/>
  <c r="I583" i="13"/>
  <c r="K513" i="13"/>
  <c r="AB516" i="9"/>
  <c r="E521" i="13"/>
  <c r="E529" i="13"/>
  <c r="E537" i="13"/>
  <c r="I574" i="13"/>
  <c r="G613" i="13"/>
  <c r="G628" i="13"/>
  <c r="I31" i="13"/>
  <c r="G37" i="13"/>
  <c r="I36" i="13"/>
  <c r="K52" i="13"/>
  <c r="I57" i="13"/>
  <c r="I88" i="13"/>
  <c r="G173" i="13"/>
  <c r="E52" i="13"/>
  <c r="I80" i="13"/>
  <c r="I112" i="13"/>
  <c r="I144" i="13"/>
  <c r="K64" i="13"/>
  <c r="I96" i="13"/>
  <c r="I126" i="13"/>
  <c r="I153" i="13"/>
  <c r="I177" i="13"/>
  <c r="E62" i="13"/>
  <c r="E70" i="13"/>
  <c r="E78" i="13"/>
  <c r="E86" i="13"/>
  <c r="E94" i="13"/>
  <c r="E102" i="13"/>
  <c r="E110" i="13"/>
  <c r="E118" i="13"/>
  <c r="E126" i="13"/>
  <c r="E134" i="13"/>
  <c r="E142" i="13"/>
  <c r="E150" i="13"/>
  <c r="E158" i="13"/>
  <c r="E166" i="13"/>
  <c r="E235" i="13"/>
  <c r="E240" i="13"/>
  <c r="I261" i="13"/>
  <c r="I335" i="13"/>
  <c r="I192" i="13"/>
  <c r="I197" i="13"/>
  <c r="I199" i="13"/>
  <c r="I203" i="13"/>
  <c r="I208" i="13"/>
  <c r="I213" i="13"/>
  <c r="I215" i="13"/>
  <c r="I219" i="13"/>
  <c r="I299" i="13"/>
  <c r="E183" i="13"/>
  <c r="E195" i="13"/>
  <c r="E211" i="13"/>
  <c r="E230" i="13"/>
  <c r="AZ263" i="9"/>
  <c r="G294" i="13"/>
  <c r="G322" i="13"/>
  <c r="K273" i="13"/>
  <c r="K302" i="13"/>
  <c r="E352" i="13"/>
  <c r="I391" i="13"/>
  <c r="E271" i="13"/>
  <c r="E287" i="13"/>
  <c r="E303" i="13"/>
  <c r="E319" i="13"/>
  <c r="E335" i="13"/>
  <c r="E353" i="13"/>
  <c r="I414" i="13"/>
  <c r="K374" i="13"/>
  <c r="K387" i="13"/>
  <c r="K403" i="13"/>
  <c r="I443" i="13"/>
  <c r="I516" i="13"/>
  <c r="E379" i="13"/>
  <c r="E395" i="13"/>
  <c r="E411" i="13"/>
  <c r="E427" i="13"/>
  <c r="E435" i="13"/>
  <c r="K443" i="13"/>
  <c r="K450" i="13"/>
  <c r="K458" i="13"/>
  <c r="K466" i="13"/>
  <c r="K474" i="13"/>
  <c r="K482" i="13"/>
  <c r="K490" i="13"/>
  <c r="K498" i="13"/>
  <c r="G560" i="13"/>
  <c r="I513" i="13"/>
  <c r="I453" i="13"/>
  <c r="G459" i="13"/>
  <c r="G464" i="13"/>
  <c r="G469" i="13"/>
  <c r="G474" i="13"/>
  <c r="G479" i="13"/>
  <c r="I493" i="13"/>
  <c r="G499" i="13"/>
  <c r="AZ554" i="9"/>
  <c r="E520" i="13"/>
  <c r="E528" i="13"/>
  <c r="E536" i="13"/>
  <c r="E541" i="13"/>
  <c r="AZ576" i="9"/>
  <c r="I606" i="13"/>
  <c r="I591" i="13"/>
  <c r="G615" i="13"/>
  <c r="AZ624" i="9"/>
  <c r="K543" i="13"/>
  <c r="K545" i="13"/>
  <c r="K547" i="13"/>
  <c r="K549" i="13"/>
  <c r="K551" i="13"/>
  <c r="K553" i="13"/>
  <c r="K555" i="13"/>
  <c r="K557" i="13"/>
  <c r="K559" i="13"/>
  <c r="K561" i="13"/>
  <c r="K563" i="13"/>
  <c r="K565" i="13"/>
  <c r="K567" i="13"/>
  <c r="K569" i="13"/>
  <c r="K571" i="13"/>
  <c r="K573" i="13"/>
  <c r="K575" i="13"/>
  <c r="K577" i="13"/>
  <c r="K581" i="13"/>
  <c r="K585" i="13"/>
  <c r="K589" i="13"/>
  <c r="K591" i="13"/>
  <c r="K593" i="13"/>
  <c r="E599" i="13"/>
  <c r="E601" i="13"/>
  <c r="E603" i="13"/>
  <c r="K605" i="13"/>
  <c r="K607" i="13"/>
  <c r="G626" i="13"/>
  <c r="K612" i="13"/>
  <c r="K632" i="13"/>
  <c r="G16" i="13"/>
  <c r="I75" i="13"/>
  <c r="G107" i="13"/>
  <c r="G271" i="13"/>
  <c r="I369" i="13"/>
  <c r="G397" i="13"/>
  <c r="I423" i="13"/>
  <c r="I389" i="13"/>
  <c r="G421" i="13"/>
  <c r="G24" i="13"/>
  <c r="G14" i="13"/>
  <c r="K23" i="13"/>
  <c r="G46" i="13"/>
  <c r="AZ551" i="9"/>
  <c r="AZ290" i="9"/>
  <c r="AZ361" i="9"/>
  <c r="AZ266" i="9"/>
  <c r="I173" i="13"/>
  <c r="G56" i="13"/>
  <c r="K16" i="13"/>
  <c r="K32" i="13"/>
  <c r="K40" i="13"/>
  <c r="G82" i="13"/>
  <c r="G120" i="13"/>
  <c r="G134" i="13"/>
  <c r="G166" i="13"/>
  <c r="G170" i="13"/>
  <c r="K240" i="13"/>
  <c r="I252" i="13"/>
  <c r="G179" i="13"/>
  <c r="G187" i="13"/>
  <c r="K204" i="13"/>
  <c r="G256" i="13"/>
  <c r="K261" i="13"/>
  <c r="I273" i="13"/>
  <c r="G280" i="13"/>
  <c r="G284" i="13"/>
  <c r="G288" i="13"/>
  <c r="G296" i="13"/>
  <c r="G300" i="13"/>
  <c r="G304" i="13"/>
  <c r="G316" i="13"/>
  <c r="G440" i="13"/>
  <c r="G512" i="13"/>
  <c r="G522" i="13"/>
  <c r="G254" i="13"/>
  <c r="E232" i="13"/>
  <c r="K237" i="13"/>
  <c r="G240" i="13"/>
  <c r="G359" i="13"/>
  <c r="G357" i="13"/>
  <c r="K364" i="13"/>
  <c r="I384" i="13"/>
  <c r="I404" i="13"/>
  <c r="G427" i="13"/>
  <c r="E510" i="13"/>
  <c r="AZ567" i="9"/>
  <c r="I251" i="13"/>
  <c r="K174" i="13"/>
  <c r="K182" i="13"/>
  <c r="K194" i="13"/>
  <c r="K202" i="13"/>
  <c r="K415" i="13"/>
  <c r="G435" i="13"/>
  <c r="E506" i="13"/>
  <c r="AZ233" i="9"/>
  <c r="AZ243" i="9"/>
  <c r="I235" i="13"/>
  <c r="G350" i="13"/>
  <c r="I17" i="13"/>
  <c r="I25" i="13"/>
  <c r="G32" i="13"/>
  <c r="G36" i="13"/>
  <c r="G40" i="13"/>
  <c r="I45" i="13"/>
  <c r="K49" i="13"/>
  <c r="K258" i="13"/>
  <c r="I262" i="13"/>
  <c r="G269" i="13"/>
  <c r="I274" i="13"/>
  <c r="I282" i="13"/>
  <c r="I286" i="13"/>
  <c r="K294" i="13"/>
  <c r="G301" i="13"/>
  <c r="K306" i="13"/>
  <c r="K310" i="13"/>
  <c r="G317" i="13"/>
  <c r="K322" i="13"/>
  <c r="G329" i="13"/>
  <c r="G333" i="13"/>
  <c r="G337" i="13"/>
  <c r="G341" i="13"/>
  <c r="E345" i="13"/>
  <c r="I610" i="13"/>
  <c r="K620" i="13"/>
  <c r="I544" i="13"/>
  <c r="I556" i="13"/>
  <c r="I576" i="13"/>
  <c r="I582" i="13"/>
  <c r="I592" i="13"/>
  <c r="I608" i="13"/>
  <c r="AM27" i="9"/>
  <c r="AM400" i="9"/>
  <c r="AM487" i="9"/>
  <c r="AP218" i="9"/>
  <c r="AP50" i="9"/>
  <c r="AP534" i="9"/>
  <c r="AP463" i="9"/>
  <c r="AP308" i="9"/>
  <c r="AP324" i="9"/>
  <c r="AP340" i="9"/>
  <c r="AM172" i="9"/>
  <c r="AM521" i="9"/>
  <c r="AP209" i="9"/>
  <c r="AM242" i="9"/>
  <c r="AM280" i="9"/>
  <c r="AM420" i="9"/>
  <c r="AM43" i="9"/>
  <c r="AM312" i="9"/>
  <c r="AM459" i="9"/>
  <c r="AM35" i="9"/>
  <c r="AM328" i="9"/>
  <c r="AM388" i="9"/>
  <c r="AM607" i="9"/>
  <c r="AP193" i="9"/>
  <c r="AP473" i="9"/>
  <c r="AP526" i="9"/>
  <c r="AM432" i="9"/>
  <c r="AM256" i="9"/>
  <c r="AM336" i="9"/>
  <c r="AM455" i="9"/>
  <c r="AP471" i="9"/>
  <c r="AM372" i="9"/>
  <c r="AP17" i="9"/>
  <c r="AP33" i="9"/>
  <c r="AP345" i="9"/>
  <c r="O8" i="13"/>
  <c r="AM176" i="9"/>
  <c r="AM296" i="9"/>
  <c r="AM368" i="9"/>
  <c r="AM529" i="9"/>
  <c r="AM19" i="9"/>
  <c r="AM276" i="9"/>
  <c r="AM404" i="9"/>
  <c r="AM424" i="9"/>
  <c r="AM479" i="9"/>
  <c r="AP188" i="9"/>
  <c r="AP205" i="9"/>
  <c r="AP222" i="9"/>
  <c r="AM184" i="9"/>
  <c r="AM412" i="9"/>
  <c r="AP210" i="9"/>
  <c r="AM272" i="9"/>
  <c r="AM292" i="9"/>
  <c r="AM364" i="9"/>
  <c r="AM384" i="9"/>
  <c r="AM428" i="9"/>
  <c r="AM495" i="9"/>
  <c r="AP504" i="9"/>
  <c r="AM513" i="9"/>
  <c r="AM537" i="9"/>
  <c r="AM320" i="9"/>
  <c r="AP448" i="9"/>
  <c r="AP628" i="9"/>
  <c r="AP58" i="9"/>
  <c r="AM260" i="9"/>
  <c r="AM416" i="9"/>
  <c r="AM447" i="9"/>
  <c r="AM503" i="9"/>
  <c r="AP224" i="9"/>
  <c r="AM233" i="9"/>
  <c r="AM268" i="9"/>
  <c r="AP475" i="9"/>
  <c r="AM304" i="9"/>
  <c r="AM355" i="9"/>
  <c r="AM396" i="9"/>
  <c r="AM491" i="9"/>
  <c r="AP21" i="9"/>
  <c r="AP508" i="9"/>
  <c r="AM443" i="9"/>
  <c r="AP509" i="9"/>
  <c r="AP62" i="9"/>
  <c r="AM15" i="9"/>
  <c r="AM23" i="9"/>
  <c r="AM31" i="9"/>
  <c r="AM39" i="9"/>
  <c r="AM47" i="9"/>
  <c r="AM288" i="9"/>
  <c r="AM360" i="9"/>
  <c r="AM380" i="9"/>
  <c r="AM533" i="9"/>
  <c r="AP257" i="9"/>
  <c r="AP623" i="9"/>
  <c r="AM253" i="9"/>
  <c r="AP261" i="9"/>
  <c r="AM52" i="9"/>
  <c r="AP60" i="9"/>
  <c r="AP194" i="9"/>
  <c r="AM264" i="9"/>
  <c r="AM284" i="9"/>
  <c r="AM300" i="9"/>
  <c r="AM316" i="9"/>
  <c r="AM332" i="9"/>
  <c r="AP49" i="9"/>
  <c r="AP180" i="9"/>
  <c r="AP198" i="9"/>
  <c r="AM354" i="9"/>
  <c r="AM347" i="9"/>
  <c r="AM346" i="9"/>
  <c r="AM376" i="9"/>
  <c r="AM392" i="9"/>
  <c r="AM408" i="9"/>
  <c r="AM451" i="9"/>
  <c r="AM467" i="9"/>
  <c r="AM483" i="9"/>
  <c r="AM499" i="9"/>
  <c r="AM505" i="9"/>
  <c r="AP468" i="9"/>
  <c r="AP538" i="9"/>
  <c r="AM237" i="9"/>
  <c r="AM348" i="9"/>
  <c r="AP444" i="9"/>
  <c r="AP488" i="9"/>
  <c r="AP522" i="9"/>
  <c r="AP64" i="9"/>
  <c r="AM357" i="9"/>
  <c r="AM239" i="9"/>
  <c r="AM243" i="9"/>
  <c r="AM344" i="9"/>
  <c r="AP240" i="9"/>
  <c r="AM250" i="9"/>
  <c r="AP191" i="9"/>
  <c r="AP199" i="9"/>
  <c r="AP179" i="9"/>
  <c r="AP231" i="9"/>
  <c r="AP576" i="9"/>
  <c r="AP25" i="9"/>
  <c r="AP575" i="9"/>
  <c r="AP251" i="9"/>
  <c r="AP454" i="9"/>
  <c r="AP478" i="9"/>
  <c r="AP482" i="9"/>
  <c r="AP494" i="9"/>
  <c r="AP498" i="9"/>
  <c r="AP101" i="9"/>
  <c r="AP65" i="9"/>
  <c r="AP97" i="9"/>
  <c r="AR248" i="9"/>
  <c r="AP248" i="9"/>
  <c r="AO248" i="9"/>
  <c r="F250" i="13"/>
  <c r="AB248" i="9"/>
  <c r="AV248" i="9"/>
  <c r="AX248" i="9"/>
  <c r="AQ261" i="9"/>
  <c r="BB261" i="9"/>
  <c r="H263" i="13"/>
  <c r="AP415" i="9"/>
  <c r="AP501" i="9"/>
  <c r="AO501" i="9"/>
  <c r="AR501" i="9"/>
  <c r="F503" i="13"/>
  <c r="AB501" i="9"/>
  <c r="AV501" i="9"/>
  <c r="AX501" i="9"/>
  <c r="AR552" i="9"/>
  <c r="AP552" i="9"/>
  <c r="AO552" i="9"/>
  <c r="F554" i="13"/>
  <c r="AV552" i="9"/>
  <c r="AX552" i="9"/>
  <c r="AR557" i="9"/>
  <c r="AP557" i="9"/>
  <c r="AX557" i="9"/>
  <c r="AO557" i="9"/>
  <c r="F559" i="13"/>
  <c r="AV557" i="9"/>
  <c r="AP113" i="9"/>
  <c r="AR232" i="9"/>
  <c r="AP232" i="9"/>
  <c r="AO232" i="9"/>
  <c r="F234" i="13"/>
  <c r="AX232" i="9"/>
  <c r="AB232" i="9"/>
  <c r="AV232" i="9"/>
  <c r="AO519" i="9"/>
  <c r="AR519" i="9"/>
  <c r="AP519" i="9"/>
  <c r="AX519" i="9"/>
  <c r="F521" i="13"/>
  <c r="AV519" i="9"/>
  <c r="AM18" i="9"/>
  <c r="AM26" i="9"/>
  <c r="AM34" i="9"/>
  <c r="AM42" i="9"/>
  <c r="AZ225" i="9"/>
  <c r="AM55" i="9"/>
  <c r="AM57" i="9"/>
  <c r="AM59" i="9"/>
  <c r="AM61" i="9"/>
  <c r="AM63" i="9"/>
  <c r="AM67" i="9"/>
  <c r="AM69" i="9"/>
  <c r="AM71" i="9"/>
  <c r="AM73" i="9"/>
  <c r="AM75" i="9"/>
  <c r="AM77" i="9"/>
  <c r="AM79" i="9"/>
  <c r="AM81" i="9"/>
  <c r="AM83" i="9"/>
  <c r="AM85" i="9"/>
  <c r="AM87" i="9"/>
  <c r="AM89" i="9"/>
  <c r="AM91" i="9"/>
  <c r="AM93" i="9"/>
  <c r="AM95" i="9"/>
  <c r="AM99" i="9"/>
  <c r="AM103" i="9"/>
  <c r="AM105" i="9"/>
  <c r="AM107" i="9"/>
  <c r="AM109" i="9"/>
  <c r="AM111" i="9"/>
  <c r="AM115" i="9"/>
  <c r="AM117" i="9"/>
  <c r="AM119" i="9"/>
  <c r="AM121" i="9"/>
  <c r="AM123" i="9"/>
  <c r="AM125" i="9"/>
  <c r="AM127" i="9"/>
  <c r="AM129" i="9"/>
  <c r="AM131" i="9"/>
  <c r="AM133" i="9"/>
  <c r="AM135" i="9"/>
  <c r="AM137" i="9"/>
  <c r="AM139" i="9"/>
  <c r="AM141" i="9"/>
  <c r="AM143" i="9"/>
  <c r="AM145" i="9"/>
  <c r="AM147" i="9"/>
  <c r="AM149" i="9"/>
  <c r="AM151" i="9"/>
  <c r="AM153" i="9"/>
  <c r="AM155" i="9"/>
  <c r="AM157" i="9"/>
  <c r="AM159" i="9"/>
  <c r="AM161" i="9"/>
  <c r="AM163" i="9"/>
  <c r="AM165" i="9"/>
  <c r="AM167" i="9"/>
  <c r="AM169" i="9"/>
  <c r="AM215" i="9"/>
  <c r="AM275" i="9"/>
  <c r="AM283" i="9"/>
  <c r="AM291" i="9"/>
  <c r="AM299" i="9"/>
  <c r="AM307" i="9"/>
  <c r="AM327" i="9"/>
  <c r="AM335" i="9"/>
  <c r="AM371" i="9"/>
  <c r="AM379" i="9"/>
  <c r="AM387" i="9"/>
  <c r="AM395" i="9"/>
  <c r="AM403" i="9"/>
  <c r="AM411" i="9"/>
  <c r="AM419" i="9"/>
  <c r="AM438" i="9"/>
  <c r="AM458" i="9"/>
  <c r="AM474" i="9"/>
  <c r="AM490" i="9"/>
  <c r="AM512" i="9"/>
  <c r="AP631" i="9"/>
  <c r="AM631" i="9"/>
  <c r="AM540" i="9"/>
  <c r="AM548" i="9"/>
  <c r="AM556" i="9"/>
  <c r="AM564" i="9"/>
  <c r="AM572" i="9"/>
  <c r="AM580" i="9"/>
  <c r="AM604" i="9"/>
  <c r="AM611" i="9"/>
  <c r="AP399" i="9"/>
  <c r="AM29" i="9"/>
  <c r="AM37" i="9"/>
  <c r="AM45" i="9"/>
  <c r="AP221" i="9"/>
  <c r="AM174" i="9"/>
  <c r="AM182" i="9"/>
  <c r="AM190" i="9"/>
  <c r="AM206" i="9"/>
  <c r="AM252" i="9"/>
  <c r="AM254" i="9"/>
  <c r="AM349" i="9"/>
  <c r="AM366" i="9"/>
  <c r="AM382" i="9"/>
  <c r="AM398" i="9"/>
  <c r="AM414" i="9"/>
  <c r="AM426" i="9"/>
  <c r="AM445" i="9"/>
  <c r="AM461" i="9"/>
  <c r="AM477" i="9"/>
  <c r="AP518" i="9"/>
  <c r="AM507" i="9"/>
  <c r="AP507" i="9"/>
  <c r="AP480" i="9"/>
  <c r="AP484" i="9"/>
  <c r="AP496" i="9"/>
  <c r="AP502" i="9"/>
  <c r="AM511" i="9"/>
  <c r="AM531" i="9"/>
  <c r="AB557" i="9"/>
  <c r="AO440" i="9"/>
  <c r="AP440" i="9"/>
  <c r="AR440" i="9"/>
  <c r="F442" i="13"/>
  <c r="AX440" i="9"/>
  <c r="AV440" i="9"/>
  <c r="AB440" i="9"/>
  <c r="AO625" i="9"/>
  <c r="AP625" i="9"/>
  <c r="AR625" i="9"/>
  <c r="F627" i="13"/>
  <c r="AV625" i="9"/>
  <c r="AB625" i="9"/>
  <c r="AX625" i="9"/>
  <c r="AZ85" i="9"/>
  <c r="AM12" i="9"/>
  <c r="AM28" i="9"/>
  <c r="AM44" i="9"/>
  <c r="AM56" i="9"/>
  <c r="AM66" i="9"/>
  <c r="AM68" i="9"/>
  <c r="AM70" i="9"/>
  <c r="AM72" i="9"/>
  <c r="AM74" i="9"/>
  <c r="AM76" i="9"/>
  <c r="AM78" i="9"/>
  <c r="AM80" i="9"/>
  <c r="AM82" i="9"/>
  <c r="AM84" i="9"/>
  <c r="AM86" i="9"/>
  <c r="AM88" i="9"/>
  <c r="AM90" i="9"/>
  <c r="AM92" i="9"/>
  <c r="AM94" i="9"/>
  <c r="AM96" i="9"/>
  <c r="AM98" i="9"/>
  <c r="AM100" i="9"/>
  <c r="AM102" i="9"/>
  <c r="AM104" i="9"/>
  <c r="AM106" i="9"/>
  <c r="AM108" i="9"/>
  <c r="AM110" i="9"/>
  <c r="AM112" i="9"/>
  <c r="AM114" i="9"/>
  <c r="AM116" i="9"/>
  <c r="AM118" i="9"/>
  <c r="AM120" i="9"/>
  <c r="AM122" i="9"/>
  <c r="AM124" i="9"/>
  <c r="AM126" i="9"/>
  <c r="AM128" i="9"/>
  <c r="AM130" i="9"/>
  <c r="AM132" i="9"/>
  <c r="AM134" i="9"/>
  <c r="AM136" i="9"/>
  <c r="AM138" i="9"/>
  <c r="AM140" i="9"/>
  <c r="AM142" i="9"/>
  <c r="AM144" i="9"/>
  <c r="AM146" i="9"/>
  <c r="AM148" i="9"/>
  <c r="AM150" i="9"/>
  <c r="AM152" i="9"/>
  <c r="AM154" i="9"/>
  <c r="AM156" i="9"/>
  <c r="AM158" i="9"/>
  <c r="AM160" i="9"/>
  <c r="AM162" i="9"/>
  <c r="AM164" i="9"/>
  <c r="AM166" i="9"/>
  <c r="AM168" i="9"/>
  <c r="AM170" i="9"/>
  <c r="AP201" i="9"/>
  <c r="AP217" i="9"/>
  <c r="AM177" i="9"/>
  <c r="AM185" i="9"/>
  <c r="AM350" i="9"/>
  <c r="AM265" i="9"/>
  <c r="AM273" i="9"/>
  <c r="AM281" i="9"/>
  <c r="AM289" i="9"/>
  <c r="AM297" i="9"/>
  <c r="AM305" i="9"/>
  <c r="AM313" i="9"/>
  <c r="AM321" i="9"/>
  <c r="AM329" i="9"/>
  <c r="AM337" i="9"/>
  <c r="AM359" i="9"/>
  <c r="AM429" i="9"/>
  <c r="AM441" i="9"/>
  <c r="AM456" i="9"/>
  <c r="AM472" i="9"/>
  <c r="AM549" i="9"/>
  <c r="AM565" i="9"/>
  <c r="AM581" i="9"/>
  <c r="AM589" i="9"/>
  <c r="AM597" i="9"/>
  <c r="AM605" i="9"/>
  <c r="AP14" i="9"/>
  <c r="AQ69" i="9"/>
  <c r="BB69" i="9"/>
  <c r="H71" i="13"/>
  <c r="AQ29" i="9"/>
  <c r="BB29" i="9"/>
  <c r="H31" i="13"/>
  <c r="AQ93" i="9"/>
  <c r="BB93" i="9"/>
  <c r="H95" i="13"/>
  <c r="AQ81" i="9"/>
  <c r="BB81" i="9"/>
  <c r="H83" i="13"/>
  <c r="AQ200" i="9"/>
  <c r="BB200" i="9"/>
  <c r="H202" i="13"/>
  <c r="AQ220" i="9"/>
  <c r="BB220" i="9"/>
  <c r="H222" i="13"/>
  <c r="AQ340" i="9"/>
  <c r="BB340" i="9"/>
  <c r="H342" i="13"/>
  <c r="BB493" i="9"/>
  <c r="AQ493" i="9"/>
  <c r="H495" i="13"/>
  <c r="AP492" i="9"/>
  <c r="AO492" i="9"/>
  <c r="AR492" i="9"/>
  <c r="F494" i="13"/>
  <c r="AB492" i="9"/>
  <c r="AV492" i="9"/>
  <c r="AX492" i="9"/>
  <c r="BB469" i="9"/>
  <c r="AQ469" i="9"/>
  <c r="H471" i="13"/>
  <c r="AQ555" i="9"/>
  <c r="BB555" i="9"/>
  <c r="H557" i="13"/>
  <c r="AQ557" i="9"/>
  <c r="BB557" i="9"/>
  <c r="H559" i="13"/>
  <c r="AQ621" i="9"/>
  <c r="BB621" i="9"/>
  <c r="H623" i="13"/>
  <c r="AQ625" i="9"/>
  <c r="BB625" i="9"/>
  <c r="H627" i="13"/>
  <c r="BB446" i="9"/>
  <c r="AQ446" i="9"/>
  <c r="H448" i="13"/>
  <c r="AP391" i="9"/>
  <c r="AO437" i="9"/>
  <c r="AP437" i="9"/>
  <c r="AR437" i="9"/>
  <c r="F439" i="13"/>
  <c r="AB437" i="9"/>
  <c r="AX437" i="9"/>
  <c r="AV437" i="9"/>
  <c r="AR545" i="9"/>
  <c r="AP545" i="9"/>
  <c r="AO545" i="9"/>
  <c r="F547" i="13"/>
  <c r="AV545" i="9"/>
  <c r="AX545" i="9"/>
  <c r="AP469" i="9"/>
  <c r="AO469" i="9"/>
  <c r="AR469" i="9"/>
  <c r="F471" i="13"/>
  <c r="AV469" i="9"/>
  <c r="AB469" i="9"/>
  <c r="AX469" i="9"/>
  <c r="AR568" i="9"/>
  <c r="AP568" i="9"/>
  <c r="AO568" i="9"/>
  <c r="F570" i="13"/>
  <c r="AX568" i="9"/>
  <c r="AV568" i="9"/>
  <c r="AP500" i="9"/>
  <c r="AO500" i="9"/>
  <c r="AR500" i="9"/>
  <c r="F502" i="13"/>
  <c r="AX500" i="9"/>
  <c r="AB500" i="9"/>
  <c r="AV500" i="9"/>
  <c r="AQ509" i="9"/>
  <c r="BB509" i="9"/>
  <c r="H511" i="13"/>
  <c r="AP22" i="9"/>
  <c r="AR189" i="9"/>
  <c r="AX189" i="9"/>
  <c r="AP189" i="9"/>
  <c r="AO189" i="9"/>
  <c r="F191" i="13"/>
  <c r="AV189" i="9"/>
  <c r="AZ189" i="9" s="1"/>
  <c r="AB189" i="9"/>
  <c r="AZ209" i="9"/>
  <c r="AZ458" i="9"/>
  <c r="AZ482" i="9"/>
  <c r="AZ26" i="9"/>
  <c r="AZ508" i="9"/>
  <c r="AZ488" i="9"/>
  <c r="AZ13" i="9"/>
  <c r="AZ371" i="9"/>
  <c r="AZ450" i="9"/>
  <c r="AZ45" i="9"/>
  <c r="AZ324" i="9"/>
  <c r="AZ198" i="9"/>
  <c r="AM11" i="9"/>
  <c r="AP11" i="9"/>
  <c r="C8" i="13"/>
  <c r="AP171" i="9"/>
  <c r="AM171" i="9"/>
  <c r="AM343" i="9"/>
  <c r="AP343" i="9"/>
  <c r="AR208" i="9"/>
  <c r="AX208" i="9"/>
  <c r="AP208" i="9"/>
  <c r="AO208" i="9"/>
  <c r="F210" i="13"/>
  <c r="AB208" i="9"/>
  <c r="AV208" i="9"/>
  <c r="AZ224" i="9"/>
  <c r="AR204" i="9"/>
  <c r="AX204" i="9"/>
  <c r="AP204" i="9"/>
  <c r="AO204" i="9"/>
  <c r="F206" i="13"/>
  <c r="AV204" i="9"/>
  <c r="AB204" i="9"/>
  <c r="AO596" i="9"/>
  <c r="AX596" i="9"/>
  <c r="AP596" i="9"/>
  <c r="AR596" i="9"/>
  <c r="AB596" i="9"/>
  <c r="AV596" i="9"/>
  <c r="AZ596" i="9" s="1"/>
  <c r="F598" i="13"/>
  <c r="AX460" i="9"/>
  <c r="AP460" i="9"/>
  <c r="AO460" i="9"/>
  <c r="AR460" i="9"/>
  <c r="F462" i="13"/>
  <c r="AV460" i="9"/>
  <c r="AB460" i="9"/>
  <c r="AR571" i="9"/>
  <c r="AP571" i="9"/>
  <c r="AO571" i="9"/>
  <c r="F573" i="13"/>
  <c r="AX571" i="9"/>
  <c r="AV571" i="9"/>
  <c r="AZ65" i="9"/>
  <c r="AZ180" i="9"/>
  <c r="AZ214" i="9"/>
  <c r="AP203" i="9"/>
  <c r="AP214" i="9"/>
  <c r="AM187" i="9"/>
  <c r="AM195" i="9"/>
  <c r="AM211" i="9"/>
  <c r="AP230" i="9"/>
  <c r="AM230" i="9"/>
  <c r="AM229" i="9"/>
  <c r="AM236" i="9"/>
  <c r="AM263" i="9"/>
  <c r="AM315" i="9"/>
  <c r="AM323" i="9"/>
  <c r="AM363" i="9"/>
  <c r="AM427" i="9"/>
  <c r="AZ455" i="9"/>
  <c r="AM470" i="9"/>
  <c r="AM486" i="9"/>
  <c r="AP465" i="9"/>
  <c r="AM510" i="9"/>
  <c r="AM542" i="9"/>
  <c r="AM550" i="9"/>
  <c r="AM558" i="9"/>
  <c r="AM566" i="9"/>
  <c r="AM574" i="9"/>
  <c r="AM582" i="9"/>
  <c r="AM590" i="9"/>
  <c r="AM606" i="9"/>
  <c r="AM613" i="9"/>
  <c r="AR356" i="9"/>
  <c r="AP356" i="9"/>
  <c r="AO356" i="9"/>
  <c r="F358" i="13"/>
  <c r="AV356" i="9"/>
  <c r="AX356" i="9"/>
  <c r="AB356" i="9"/>
  <c r="AQ426" i="9"/>
  <c r="BB426" i="9"/>
  <c r="H428" i="13"/>
  <c r="AV592" i="9"/>
  <c r="AR592" i="9"/>
  <c r="AP592" i="9"/>
  <c r="AX592" i="9"/>
  <c r="AO592" i="9"/>
  <c r="F594" i="13"/>
  <c r="AO598" i="9"/>
  <c r="AP598" i="9"/>
  <c r="AR598" i="9"/>
  <c r="F600" i="13"/>
  <c r="AB598" i="9"/>
  <c r="AX598" i="9"/>
  <c r="AV598" i="9"/>
  <c r="AP202" i="9"/>
  <c r="AM234" i="9"/>
  <c r="AM245" i="9"/>
  <c r="AM235" i="9"/>
  <c r="AP225" i="9"/>
  <c r="AM258" i="9"/>
  <c r="AM266" i="9"/>
  <c r="AM274" i="9"/>
  <c r="AM282" i="9"/>
  <c r="AM290" i="9"/>
  <c r="AM298" i="9"/>
  <c r="AM306" i="9"/>
  <c r="AM314" i="9"/>
  <c r="AM322" i="9"/>
  <c r="AM330" i="9"/>
  <c r="AM338" i="9"/>
  <c r="AM358" i="9"/>
  <c r="AM378" i="9"/>
  <c r="AM394" i="9"/>
  <c r="AM410" i="9"/>
  <c r="AM457" i="9"/>
  <c r="AP450" i="9"/>
  <c r="AZ538" i="9"/>
  <c r="AP523" i="9"/>
  <c r="AP626" i="9"/>
  <c r="AR200" i="9"/>
  <c r="AX200" i="9"/>
  <c r="AP200" i="9"/>
  <c r="AO200" i="9"/>
  <c r="F202" i="13"/>
  <c r="AB200" i="9"/>
  <c r="AV200" i="9"/>
  <c r="AR555" i="9"/>
  <c r="AP555" i="9"/>
  <c r="AO555" i="9"/>
  <c r="F557" i="13"/>
  <c r="AV555" i="9"/>
  <c r="AX555" i="9"/>
  <c r="AZ77" i="9"/>
  <c r="AZ109" i="9"/>
  <c r="D8" i="13"/>
  <c r="AM24" i="9"/>
  <c r="AM40" i="9"/>
  <c r="AM51" i="9"/>
  <c r="AP175" i="9"/>
  <c r="AZ172" i="9"/>
  <c r="AM352" i="9"/>
  <c r="AM369" i="9"/>
  <c r="AM377" i="9"/>
  <c r="AM385" i="9"/>
  <c r="AM393" i="9"/>
  <c r="AM401" i="9"/>
  <c r="AM409" i="9"/>
  <c r="AM417" i="9"/>
  <c r="AM425" i="9"/>
  <c r="AZ481" i="9"/>
  <c r="AZ503" i="9"/>
  <c r="AM439" i="9"/>
  <c r="AM543" i="9"/>
  <c r="AM551" i="9"/>
  <c r="AM559" i="9"/>
  <c r="AM567" i="9"/>
  <c r="AM583" i="9"/>
  <c r="AM591" i="9"/>
  <c r="AM599" i="9"/>
  <c r="AM610" i="9"/>
  <c r="AQ113" i="9"/>
  <c r="BB113" i="9"/>
  <c r="H115" i="13"/>
  <c r="AQ216" i="9"/>
  <c r="BB216" i="9"/>
  <c r="H218" i="13"/>
  <c r="AR244" i="9"/>
  <c r="AP244" i="9"/>
  <c r="AO244" i="9"/>
  <c r="F246" i="13"/>
  <c r="AB244" i="9"/>
  <c r="AV244" i="9"/>
  <c r="AX244" i="9"/>
  <c r="AQ383" i="9"/>
  <c r="BB383" i="9"/>
  <c r="H385" i="13"/>
  <c r="BB501" i="9"/>
  <c r="AQ501" i="9"/>
  <c r="H503" i="13"/>
  <c r="AR577" i="9"/>
  <c r="AP577" i="9"/>
  <c r="AO577" i="9"/>
  <c r="F579" i="13"/>
  <c r="AX577" i="9"/>
  <c r="AV577" i="9"/>
  <c r="AQ561" i="9"/>
  <c r="BB561" i="9"/>
  <c r="H563" i="13"/>
  <c r="AQ571" i="9"/>
  <c r="BB571" i="9"/>
  <c r="H573" i="13"/>
  <c r="AR573" i="9"/>
  <c r="AP573" i="9"/>
  <c r="AO573" i="9"/>
  <c r="F575" i="13"/>
  <c r="AX573" i="9"/>
  <c r="AV573" i="9"/>
  <c r="AP493" i="9"/>
  <c r="AO493" i="9"/>
  <c r="AR493" i="9"/>
  <c r="F495" i="13"/>
  <c r="AX493" i="9"/>
  <c r="AB493" i="9"/>
  <c r="AV493" i="9"/>
  <c r="AR561" i="9"/>
  <c r="AP561" i="9"/>
  <c r="AX561" i="9"/>
  <c r="AO561" i="9"/>
  <c r="F563" i="13"/>
  <c r="AV561" i="9"/>
  <c r="AO525" i="9"/>
  <c r="AR525" i="9"/>
  <c r="AX525" i="9"/>
  <c r="AP525" i="9"/>
  <c r="F527" i="13"/>
  <c r="AV525" i="9"/>
  <c r="AB525" i="9"/>
  <c r="AZ215" i="9"/>
  <c r="AZ463" i="9"/>
  <c r="AZ494" i="9"/>
  <c r="AZ399" i="9"/>
  <c r="AZ459" i="9"/>
  <c r="AZ564" i="9"/>
  <c r="AZ21" i="9"/>
  <c r="AZ403" i="9"/>
  <c r="AZ484" i="9"/>
  <c r="AZ268" i="9"/>
  <c r="AZ375" i="9"/>
  <c r="AZ522" i="9"/>
  <c r="AP476" i="9"/>
  <c r="AO476" i="9"/>
  <c r="AR476" i="9"/>
  <c r="F478" i="13"/>
  <c r="AV476" i="9"/>
  <c r="AB476" i="9"/>
  <c r="AX476" i="9"/>
  <c r="AX453" i="9"/>
  <c r="AP453" i="9"/>
  <c r="AO453" i="9"/>
  <c r="AR453" i="9"/>
  <c r="F455" i="13"/>
  <c r="AV453" i="9"/>
  <c r="AB453" i="9"/>
  <c r="AV584" i="9"/>
  <c r="AR584" i="9"/>
  <c r="AP584" i="9"/>
  <c r="AO584" i="9"/>
  <c r="AX584" i="9"/>
  <c r="F586" i="13"/>
  <c r="AV620" i="9"/>
  <c r="AR620" i="9"/>
  <c r="AP620" i="9"/>
  <c r="AX620" i="9"/>
  <c r="AO620" i="9"/>
  <c r="F622" i="13"/>
  <c r="AB620" i="9"/>
  <c r="AV617" i="9"/>
  <c r="AR617" i="9"/>
  <c r="AP617" i="9"/>
  <c r="AX617" i="9"/>
  <c r="AO617" i="9"/>
  <c r="F619" i="13"/>
  <c r="AB617" i="9"/>
  <c r="AM30" i="9"/>
  <c r="AM38" i="9"/>
  <c r="AM46" i="9"/>
  <c r="AP183" i="9"/>
  <c r="AZ179" i="9"/>
  <c r="AP219" i="9"/>
  <c r="AM223" i="9"/>
  <c r="AP223" i="9"/>
  <c r="AM255" i="9"/>
  <c r="AM271" i="9"/>
  <c r="AM279" i="9"/>
  <c r="AM287" i="9"/>
  <c r="AM295" i="9"/>
  <c r="AM303" i="9"/>
  <c r="AM331" i="9"/>
  <c r="AM339" i="9"/>
  <c r="AM367" i="9"/>
  <c r="AM375" i="9"/>
  <c r="AM383" i="9"/>
  <c r="AM407" i="9"/>
  <c r="AM423" i="9"/>
  <c r="AM466" i="9"/>
  <c r="AP506" i="9"/>
  <c r="AM524" i="9"/>
  <c r="AB552" i="9"/>
  <c r="AM544" i="9"/>
  <c r="AM560" i="9"/>
  <c r="AM600" i="9"/>
  <c r="AM615" i="9"/>
  <c r="AM619" i="9"/>
  <c r="AR196" i="9"/>
  <c r="AX196" i="9"/>
  <c r="AP196" i="9"/>
  <c r="AO196" i="9"/>
  <c r="F198" i="13"/>
  <c r="AB196" i="9"/>
  <c r="AV196" i="9"/>
  <c r="AP446" i="9"/>
  <c r="AO446" i="9"/>
  <c r="AR446" i="9"/>
  <c r="F448" i="13"/>
  <c r="AB446" i="9"/>
  <c r="AV446" i="9"/>
  <c r="AX446" i="9"/>
  <c r="AO517" i="9"/>
  <c r="AR517" i="9"/>
  <c r="AX517" i="9"/>
  <c r="AP517" i="9"/>
  <c r="F519" i="13"/>
  <c r="AV517" i="9"/>
  <c r="AX464" i="9"/>
  <c r="AP464" i="9"/>
  <c r="AO464" i="9"/>
  <c r="AR464" i="9"/>
  <c r="F466" i="13"/>
  <c r="AB464" i="9"/>
  <c r="AV464" i="9"/>
  <c r="AM41" i="9"/>
  <c r="AM178" i="9"/>
  <c r="AM186" i="9"/>
  <c r="AM246" i="9"/>
  <c r="AM374" i="9"/>
  <c r="AM390" i="9"/>
  <c r="AM406" i="9"/>
  <c r="AM422" i="9"/>
  <c r="AM430" i="9"/>
  <c r="AM20" i="9"/>
  <c r="AM36" i="9"/>
  <c r="AZ203" i="9"/>
  <c r="AZ240" i="9"/>
  <c r="AM173" i="9"/>
  <c r="AM181" i="9"/>
  <c r="AM197" i="9"/>
  <c r="AM213" i="9"/>
  <c r="AM241" i="9"/>
  <c r="AM247" i="9"/>
  <c r="AM269" i="9"/>
  <c r="AM277" i="9"/>
  <c r="AM285" i="9"/>
  <c r="AM293" i="9"/>
  <c r="AM301" i="9"/>
  <c r="AM309" i="9"/>
  <c r="AM317" i="9"/>
  <c r="AM325" i="9"/>
  <c r="AM333" i="9"/>
  <c r="AM341" i="9"/>
  <c r="AZ449" i="9"/>
  <c r="AZ497" i="9"/>
  <c r="AM361" i="9"/>
  <c r="AZ487" i="9"/>
  <c r="AZ491" i="9"/>
  <c r="AP481" i="9"/>
  <c r="AP497" i="9"/>
  <c r="AM514" i="9"/>
  <c r="AM622" i="9"/>
  <c r="AM553" i="9"/>
  <c r="AM569" i="9"/>
  <c r="AM585" i="9"/>
  <c r="AM593" i="9"/>
  <c r="AM601" i="9"/>
  <c r="AM614" i="9"/>
  <c r="AM630" i="9"/>
  <c r="AQ22" i="9"/>
  <c r="BB22" i="9"/>
  <c r="H24" i="13"/>
  <c r="AQ257" i="9"/>
  <c r="BB257" i="9"/>
  <c r="H259" i="13"/>
  <c r="BB232" i="9"/>
  <c r="AQ232" i="9"/>
  <c r="H234" i="13"/>
  <c r="AR212" i="9"/>
  <c r="AX212" i="9"/>
  <c r="AP212" i="9"/>
  <c r="AO212" i="9"/>
  <c r="F214" i="13"/>
  <c r="AB212" i="9"/>
  <c r="AV212" i="9"/>
  <c r="AP452" i="9"/>
  <c r="AO452" i="9"/>
  <c r="AR452" i="9"/>
  <c r="F454" i="13"/>
  <c r="AV452" i="9"/>
  <c r="AB452" i="9"/>
  <c r="AX452" i="9"/>
  <c r="BB464" i="9"/>
  <c r="AQ464" i="9"/>
  <c r="H466" i="13"/>
  <c r="AQ424" i="9"/>
  <c r="BB424" i="9"/>
  <c r="H426" i="13"/>
  <c r="AQ545" i="9"/>
  <c r="BB545" i="9"/>
  <c r="H547" i="13"/>
  <c r="BB460" i="9"/>
  <c r="AQ460" i="9"/>
  <c r="H462" i="13"/>
  <c r="AQ532" i="9"/>
  <c r="BB532" i="9"/>
  <c r="H534" i="13"/>
  <c r="AQ588" i="9"/>
  <c r="BB588" i="9"/>
  <c r="H590" i="13"/>
  <c r="AO602" i="9"/>
  <c r="AV602" i="9"/>
  <c r="AR602" i="9"/>
  <c r="AP602" i="9"/>
  <c r="AX602" i="9"/>
  <c r="F604" i="13"/>
  <c r="AB602" i="9"/>
  <c r="AQ525" i="9"/>
  <c r="BB525" i="9"/>
  <c r="H527" i="13"/>
  <c r="AO536" i="9"/>
  <c r="AR536" i="9"/>
  <c r="AX536" i="9"/>
  <c r="AP536" i="9"/>
  <c r="F538" i="13"/>
  <c r="AB536" i="9"/>
  <c r="AV536" i="9"/>
  <c r="AP609" i="9"/>
  <c r="AV609" i="9"/>
  <c r="AR609" i="9"/>
  <c r="AO609" i="9"/>
  <c r="AX609" i="9"/>
  <c r="F611" i="13"/>
  <c r="AR629" i="9"/>
  <c r="AX629" i="9"/>
  <c r="AO629" i="9"/>
  <c r="AP629" i="9"/>
  <c r="F631" i="13"/>
  <c r="AV629" i="9"/>
  <c r="AZ629" i="9" s="1"/>
  <c r="AP442" i="9"/>
  <c r="AO442" i="9"/>
  <c r="AR442" i="9"/>
  <c r="F444" i="13"/>
  <c r="AB442" i="9"/>
  <c r="AV442" i="9"/>
  <c r="AX442" i="9"/>
  <c r="AO516" i="9"/>
  <c r="AR516" i="9"/>
  <c r="AX516" i="9"/>
  <c r="AP516" i="9"/>
  <c r="F518" i="13"/>
  <c r="AV516" i="9"/>
  <c r="AV588" i="9"/>
  <c r="AR588" i="9"/>
  <c r="AP588" i="9"/>
  <c r="AX588" i="9"/>
  <c r="AO588" i="9"/>
  <c r="F590" i="13"/>
  <c r="AZ227" i="9"/>
  <c r="AZ468" i="9"/>
  <c r="AZ504" i="9"/>
  <c r="AZ199" i="9"/>
  <c r="AZ470" i="9"/>
  <c r="AZ597" i="9"/>
  <c r="AZ257" i="9"/>
  <c r="AZ194" i="9"/>
  <c r="AZ533" i="9"/>
  <c r="AZ251" i="9"/>
  <c r="AZ426" i="9"/>
  <c r="AZ529" i="9"/>
  <c r="AZ526" i="9"/>
  <c r="AR192" i="9"/>
  <c r="AX192" i="9"/>
  <c r="AP192" i="9"/>
  <c r="AO192" i="9"/>
  <c r="F194" i="13"/>
  <c r="AV192" i="9"/>
  <c r="BB356" i="9"/>
  <c r="AQ356" i="9"/>
  <c r="H358" i="13"/>
  <c r="AQ519" i="9"/>
  <c r="BB519" i="9"/>
  <c r="H521" i="13"/>
  <c r="BB489" i="9"/>
  <c r="AQ489" i="9"/>
  <c r="H491" i="13"/>
  <c r="AO532" i="9"/>
  <c r="AR532" i="9"/>
  <c r="AX532" i="9"/>
  <c r="AP532" i="9"/>
  <c r="F534" i="13"/>
  <c r="AB532" i="9"/>
  <c r="AV532" i="9"/>
  <c r="AZ532" i="9" s="1"/>
  <c r="AZ183" i="9"/>
  <c r="AM207" i="9"/>
  <c r="AM259" i="9"/>
  <c r="AM267" i="9"/>
  <c r="AM311" i="9"/>
  <c r="AM319" i="9"/>
  <c r="AM353" i="9"/>
  <c r="AM431" i="9"/>
  <c r="AZ473" i="9"/>
  <c r="AM434" i="9"/>
  <c r="AM436" i="9"/>
  <c r="AM462" i="9"/>
  <c r="AP449" i="9"/>
  <c r="AM520" i="9"/>
  <c r="AM546" i="9"/>
  <c r="AM554" i="9"/>
  <c r="AM562" i="9"/>
  <c r="AM570" i="9"/>
  <c r="AM578" i="9"/>
  <c r="AM586" i="9"/>
  <c r="AM594" i="9"/>
  <c r="AP228" i="9"/>
  <c r="AO228" i="9"/>
  <c r="AR228" i="9"/>
  <c r="AV228" i="9"/>
  <c r="F230" i="13"/>
  <c r="AX228" i="9"/>
  <c r="AB228" i="9"/>
  <c r="AQ308" i="9"/>
  <c r="BB308" i="9"/>
  <c r="H310" i="13"/>
  <c r="AQ517" i="9"/>
  <c r="BB517" i="9"/>
  <c r="H519" i="13"/>
  <c r="AR541" i="9"/>
  <c r="AP541" i="9"/>
  <c r="AO541" i="9"/>
  <c r="F543" i="13"/>
  <c r="AV541" i="9"/>
  <c r="AX541" i="9"/>
  <c r="AQ598" i="9"/>
  <c r="BB598" i="9"/>
  <c r="H600" i="13"/>
  <c r="AR216" i="9"/>
  <c r="AX216" i="9"/>
  <c r="AP216" i="9"/>
  <c r="AO216" i="9"/>
  <c r="F218" i="13"/>
  <c r="AB216" i="9"/>
  <c r="AV216" i="9"/>
  <c r="AR220" i="9"/>
  <c r="AX220" i="9"/>
  <c r="AP220" i="9"/>
  <c r="AO220" i="9"/>
  <c r="F222" i="13"/>
  <c r="AV220" i="9"/>
  <c r="AZ220" i="9" s="1"/>
  <c r="AV621" i="9"/>
  <c r="AR621" i="9"/>
  <c r="AP621" i="9"/>
  <c r="AX621" i="9"/>
  <c r="AO621" i="9"/>
  <c r="F623" i="13"/>
  <c r="AB621" i="9"/>
  <c r="AP54" i="9"/>
  <c r="AM54" i="9"/>
  <c r="AZ187" i="9"/>
  <c r="AM262" i="9"/>
  <c r="AM270" i="9"/>
  <c r="AM278" i="9"/>
  <c r="AM286" i="9"/>
  <c r="AM294" i="9"/>
  <c r="AM302" i="9"/>
  <c r="AM310" i="9"/>
  <c r="AM318" i="9"/>
  <c r="AM326" i="9"/>
  <c r="AM334" i="9"/>
  <c r="AM342" i="9"/>
  <c r="AM362" i="9"/>
  <c r="AM370" i="9"/>
  <c r="AM386" i="9"/>
  <c r="AM402" i="9"/>
  <c r="AM418" i="9"/>
  <c r="AP535" i="9"/>
  <c r="AM515" i="9"/>
  <c r="AO527" i="9"/>
  <c r="AR527" i="9"/>
  <c r="AX527" i="9"/>
  <c r="AP527" i="9"/>
  <c r="F529" i="13"/>
  <c r="AV527" i="9"/>
  <c r="AB527" i="9"/>
  <c r="AM16" i="9"/>
  <c r="AM32" i="9"/>
  <c r="AM48" i="9"/>
  <c r="AZ93" i="9"/>
  <c r="AZ188" i="9"/>
  <c r="AM238" i="9"/>
  <c r="AM249" i="9"/>
  <c r="AM226" i="9"/>
  <c r="AM351" i="9"/>
  <c r="AZ387" i="9"/>
  <c r="AZ421" i="9"/>
  <c r="AM365" i="9"/>
  <c r="AM373" i="9"/>
  <c r="AM381" i="9"/>
  <c r="AM389" i="9"/>
  <c r="AM397" i="9"/>
  <c r="AM405" i="9"/>
  <c r="AM413" i="9"/>
  <c r="AM421" i="9"/>
  <c r="AM433" i="9"/>
  <c r="AM435" i="9"/>
  <c r="AB519" i="9"/>
  <c r="AP627" i="9"/>
  <c r="AM627" i="9"/>
  <c r="AM547" i="9"/>
  <c r="AM563" i="9"/>
  <c r="AM579" i="9"/>
  <c r="AM587" i="9"/>
  <c r="AM595" i="9"/>
  <c r="AM603" i="9"/>
  <c r="AQ18" i="9"/>
  <c r="BB18" i="9"/>
  <c r="H20" i="13"/>
  <c r="AM608" i="9"/>
  <c r="AM616" i="9"/>
  <c r="AM618" i="9"/>
  <c r="AP53" i="9"/>
  <c r="AR53" i="9"/>
  <c r="AO53" i="9"/>
  <c r="F55" i="13"/>
  <c r="AV53" i="9"/>
  <c r="AX53" i="9"/>
  <c r="AB53" i="9"/>
  <c r="AQ189" i="9"/>
  <c r="BB189" i="9"/>
  <c r="H191" i="13"/>
  <c r="AQ440" i="9"/>
  <c r="BB440" i="9"/>
  <c r="H442" i="13"/>
  <c r="BB453" i="9"/>
  <c r="AQ453" i="9"/>
  <c r="H455" i="13"/>
  <c r="AQ527" i="9"/>
  <c r="BB527" i="9"/>
  <c r="H529" i="13"/>
  <c r="AP485" i="9"/>
  <c r="AO485" i="9"/>
  <c r="AR485" i="9"/>
  <c r="F487" i="13"/>
  <c r="AB485" i="9"/>
  <c r="AV485" i="9"/>
  <c r="AX485" i="9"/>
  <c r="AQ539" i="9"/>
  <c r="BB539" i="9"/>
  <c r="H541" i="13"/>
  <c r="AP612" i="9"/>
  <c r="AX612" i="9"/>
  <c r="AO612" i="9"/>
  <c r="AR612" i="9"/>
  <c r="AV612" i="9"/>
  <c r="AB612" i="9"/>
  <c r="F614" i="13"/>
  <c r="AO528" i="9"/>
  <c r="AR528" i="9"/>
  <c r="AX528" i="9"/>
  <c r="AP528" i="9"/>
  <c r="F530" i="13"/>
  <c r="AB528" i="9"/>
  <c r="AV528" i="9"/>
  <c r="AP489" i="9"/>
  <c r="AO489" i="9"/>
  <c r="AR489" i="9"/>
  <c r="F491" i="13"/>
  <c r="AV489" i="9"/>
  <c r="AX489" i="9"/>
  <c r="AB489" i="9"/>
  <c r="AR539" i="9"/>
  <c r="AP539" i="9"/>
  <c r="AO539" i="9"/>
  <c r="F541" i="13"/>
  <c r="AV539" i="9"/>
  <c r="AX539" i="9"/>
  <c r="AB539" i="9"/>
  <c r="AZ193" i="9"/>
  <c r="AZ443" i="9"/>
  <c r="AZ478" i="9"/>
  <c r="AZ523" i="9"/>
  <c r="AZ231" i="9"/>
  <c r="AZ474" i="9"/>
  <c r="AZ33" i="9"/>
  <c r="AZ261" i="9"/>
  <c r="AZ210" i="9"/>
  <c r="AZ101" i="9"/>
  <c r="AZ308" i="9"/>
  <c r="AZ236" i="9"/>
  <c r="AZ509" i="9"/>
  <c r="AZ192" i="9" l="1"/>
  <c r="I8" i="45"/>
  <c r="G8" i="45"/>
  <c r="N8" i="45"/>
  <c r="K8" i="45"/>
  <c r="AZ204" i="9"/>
  <c r="E8" i="45"/>
  <c r="Q8" i="45"/>
  <c r="AZ571" i="9"/>
  <c r="AZ208" i="9"/>
  <c r="AZ568" i="9"/>
  <c r="AZ528" i="9"/>
  <c r="AZ536" i="9"/>
  <c r="AZ588" i="9"/>
  <c r="AZ609" i="9"/>
  <c r="AZ212" i="9"/>
  <c r="AZ617" i="9"/>
  <c r="AZ573" i="9"/>
  <c r="AZ577" i="9"/>
  <c r="AZ460" i="9"/>
  <c r="I491" i="13"/>
  <c r="I590" i="13"/>
  <c r="G214" i="13"/>
  <c r="G622" i="13"/>
  <c r="G575" i="13"/>
  <c r="G579" i="13"/>
  <c r="I600" i="13"/>
  <c r="G594" i="13"/>
  <c r="G358" i="13"/>
  <c r="G462" i="13"/>
  <c r="I206" i="13"/>
  <c r="I210" i="13"/>
  <c r="G502" i="13"/>
  <c r="I471" i="13"/>
  <c r="I547" i="13"/>
  <c r="G494" i="13"/>
  <c r="G442" i="13"/>
  <c r="I521" i="13"/>
  <c r="I234" i="13"/>
  <c r="G559" i="13"/>
  <c r="I611" i="13"/>
  <c r="G541" i="13"/>
  <c r="G491" i="13"/>
  <c r="AZ485" i="9"/>
  <c r="AZ53" i="9"/>
  <c r="G590" i="13"/>
  <c r="G538" i="13"/>
  <c r="AZ517" i="9"/>
  <c r="I519" i="13"/>
  <c r="G619" i="13"/>
  <c r="G246" i="13"/>
  <c r="G557" i="13"/>
  <c r="G570" i="13"/>
  <c r="G471" i="13"/>
  <c r="I439" i="13"/>
  <c r="G627" i="13"/>
  <c r="G521" i="13"/>
  <c r="I554" i="13"/>
  <c r="G250" i="13"/>
  <c r="I530" i="13"/>
  <c r="I55" i="13"/>
  <c r="G529" i="13"/>
  <c r="G623" i="13"/>
  <c r="I198" i="13"/>
  <c r="G530" i="13"/>
  <c r="G487" i="13"/>
  <c r="I230" i="13"/>
  <c r="G198" i="13"/>
  <c r="I586" i="13"/>
  <c r="I563" i="13"/>
  <c r="G210" i="13"/>
  <c r="F8" i="13"/>
  <c r="I8" i="13" s="1"/>
  <c r="G218" i="13"/>
  <c r="I543" i="13"/>
  <c r="I194" i="13"/>
  <c r="G631" i="13"/>
  <c r="I454" i="13"/>
  <c r="AZ464" i="9"/>
  <c r="G519" i="13"/>
  <c r="I478" i="13"/>
  <c r="G563" i="13"/>
  <c r="I495" i="13"/>
  <c r="G600" i="13"/>
  <c r="AZ469" i="9"/>
  <c r="I442" i="13"/>
  <c r="AZ232" i="9"/>
  <c r="G234" i="13"/>
  <c r="AZ557" i="9"/>
  <c r="I503" i="13"/>
  <c r="AZ248" i="9"/>
  <c r="I487" i="13"/>
  <c r="G543" i="13"/>
  <c r="I444" i="13"/>
  <c r="I631" i="13"/>
  <c r="I538" i="13"/>
  <c r="G448" i="13"/>
  <c r="I619" i="13"/>
  <c r="I614" i="13"/>
  <c r="I218" i="13"/>
  <c r="AZ442" i="9"/>
  <c r="G444" i="13"/>
  <c r="I604" i="13"/>
  <c r="I466" i="13"/>
  <c r="G573" i="13"/>
  <c r="G598" i="13"/>
  <c r="G206" i="13"/>
  <c r="G614" i="13"/>
  <c r="I222" i="13"/>
  <c r="G230" i="13"/>
  <c r="I534" i="13"/>
  <c r="I518" i="13"/>
  <c r="G466" i="13"/>
  <c r="I455" i="13"/>
  <c r="I527" i="13"/>
  <c r="AZ493" i="9"/>
  <c r="I575" i="13"/>
  <c r="I579" i="13"/>
  <c r="I202" i="13"/>
  <c r="I358" i="13"/>
  <c r="I598" i="13"/>
  <c r="I191" i="13"/>
  <c r="G547" i="13"/>
  <c r="AZ539" i="9"/>
  <c r="I541" i="13"/>
  <c r="G55" i="13"/>
  <c r="AZ527" i="9"/>
  <c r="I529" i="13"/>
  <c r="I623" i="13"/>
  <c r="G222" i="13"/>
  <c r="AZ216" i="9"/>
  <c r="G534" i="13"/>
  <c r="G194" i="13"/>
  <c r="G518" i="13"/>
  <c r="G611" i="13"/>
  <c r="G604" i="13"/>
  <c r="G454" i="13"/>
  <c r="I214" i="13"/>
  <c r="I448" i="13"/>
  <c r="I622" i="13"/>
  <c r="G586" i="13"/>
  <c r="G455" i="13"/>
  <c r="G478" i="13"/>
  <c r="G527" i="13"/>
  <c r="G495" i="13"/>
  <c r="I246" i="13"/>
  <c r="I557" i="13"/>
  <c r="G202" i="13"/>
  <c r="I594" i="13"/>
  <c r="I573" i="13"/>
  <c r="I462" i="13"/>
  <c r="G191" i="13"/>
  <c r="AZ500" i="9"/>
  <c r="I502" i="13"/>
  <c r="I570" i="13"/>
  <c r="G439" i="13"/>
  <c r="I494" i="13"/>
  <c r="I627" i="13"/>
  <c r="AZ440" i="9"/>
  <c r="I559" i="13"/>
  <c r="G554" i="13"/>
  <c r="AZ501" i="9"/>
  <c r="G503" i="13"/>
  <c r="I250" i="13"/>
  <c r="E8" i="13"/>
  <c r="AZ489" i="9"/>
  <c r="AZ541" i="9"/>
  <c r="AZ516" i="9"/>
  <c r="AZ602" i="9"/>
  <c r="AZ196" i="9"/>
  <c r="AZ584" i="9"/>
  <c r="AZ525" i="9"/>
  <c r="AZ244" i="9"/>
  <c r="AZ356" i="9"/>
  <c r="AZ555" i="9"/>
  <c r="AZ612" i="9"/>
  <c r="AZ621" i="9"/>
  <c r="AZ228" i="9"/>
  <c r="AZ452" i="9"/>
  <c r="AZ446" i="9"/>
  <c r="AZ620" i="9"/>
  <c r="AZ453" i="9"/>
  <c r="AZ476" i="9"/>
  <c r="AZ561" i="9"/>
  <c r="AZ200" i="9"/>
  <c r="AZ598" i="9"/>
  <c r="AZ592" i="9"/>
  <c r="AZ545" i="9"/>
  <c r="AZ492" i="9"/>
  <c r="AZ519" i="9"/>
  <c r="AZ437" i="9"/>
  <c r="AZ625" i="9"/>
  <c r="AZ552" i="9"/>
  <c r="Q8" i="13" l="1"/>
  <c r="N8" i="13"/>
  <c r="G8" i="13"/>
  <c r="K8" i="13"/>
</calcChain>
</file>

<file path=xl/sharedStrings.xml><?xml version="1.0" encoding="utf-8"?>
<sst xmlns="http://schemas.openxmlformats.org/spreadsheetml/2006/main" count="31195" uniqueCount="6415">
  <si>
    <t xml:space="preserve">Andel </t>
  </si>
  <si>
    <t>Totalt antal elever</t>
  </si>
  <si>
    <t>Antal</t>
  </si>
  <si>
    <t>Resultat i årskurs 6</t>
  </si>
  <si>
    <t>Resultat i årskurs 9</t>
  </si>
  <si>
    <t>Andel (%) och antal elever med särskilt stöd i årskurs 7, 8 och/eller 9</t>
  </si>
  <si>
    <t>Uppnått godkänt betyg i alla ämnen</t>
  </si>
  <si>
    <t>Uppnått godkända betyg i alla ämnen</t>
  </si>
  <si>
    <t>Ej uppnått godkänt betyg i ett, flera eller alla ämnen</t>
  </si>
  <si>
    <t>Antal elever med uppgift om betyg i åk 6 och 9 samt åtgärdsprogram</t>
  </si>
  <si>
    <t>Resultat i årskurs 6 : Ej uppnått godkänt betyg i ett, flera eller alla ämnen</t>
  </si>
  <si>
    <t>Resultat i årskurs 9 : Ej uppnått godkända betyg i ett, flera eller alla ämnen</t>
  </si>
  <si>
    <t>HUVUDMANNANAMN</t>
  </si>
  <si>
    <t>Antal åtgärds progr</t>
  </si>
  <si>
    <t>Andel åtgärds progr</t>
  </si>
  <si>
    <t>021 Skol AB</t>
  </si>
  <si>
    <t>AB Dormsjöskolan</t>
  </si>
  <si>
    <t>AB Parts &amp; Paomees</t>
  </si>
  <si>
    <t>AL-AZHAR STIFTELSEN</t>
  </si>
  <si>
    <t>.</t>
  </si>
  <si>
    <t>AL-KOWNEYN UTBILDNING CENTRUM</t>
  </si>
  <si>
    <t>AL-RISALAH SKANDINAVISKA STIFTELSE</t>
  </si>
  <si>
    <t>ALE KOMMUN</t>
  </si>
  <si>
    <t>ALINGSÅS KOMMUN</t>
  </si>
  <si>
    <t>ALINGSÅS MONTESSORI SKOLA GLOBEN</t>
  </si>
  <si>
    <t>ALM Education AB</t>
  </si>
  <si>
    <t>ALMARÖD FRISKOLA AB</t>
  </si>
  <si>
    <t>ALVESTA KOMMUN</t>
  </si>
  <si>
    <t>ANEBY KOMMUN</t>
  </si>
  <si>
    <t>ARBOGA KOMMUN</t>
  </si>
  <si>
    <t>ARJEPLOGS KOMMUN</t>
  </si>
  <si>
    <t>ARVIDSJAURS KOMMUN</t>
  </si>
  <si>
    <t>ARVIKA KOMMUN</t>
  </si>
  <si>
    <t>ASKERSUNDS KOMMUN</t>
  </si>
  <si>
    <t>ASSAREDS SKOLKOOPERATIV EK FÖR.</t>
  </si>
  <si>
    <t>AVESTA KOMMUN</t>
  </si>
  <si>
    <t>AcadeMedia fria grundskolor AB</t>
  </si>
  <si>
    <t>Adventum Specialpedagogik AB</t>
  </si>
  <si>
    <t>Aktiebolaget Fria Skolor i Enköping</t>
  </si>
  <si>
    <t>Aktivia AB</t>
  </si>
  <si>
    <t>Al-Zahraa Akademi AB</t>
  </si>
  <si>
    <t>Almaskolan AB</t>
  </si>
  <si>
    <t>AmiSgo AB</t>
  </si>
  <si>
    <t>Anton Utbildning AB</t>
  </si>
  <si>
    <t>Aspdammskolan AB</t>
  </si>
  <si>
    <t>Attendo Individ och familj AB</t>
  </si>
  <si>
    <t>Attendo Samsa AB</t>
  </si>
  <si>
    <t>BELLEVUESKOLAN AKTIEBOLAG</t>
  </si>
  <si>
    <t>BENGTSFORS KOMMUN</t>
  </si>
  <si>
    <t>BERGS KOMMUN</t>
  </si>
  <si>
    <t>BETELFÖRSAMLINGENS SKOLSTIFTELSE</t>
  </si>
  <si>
    <t>BILD OCH FORM I GÖTEBORG AKTIEBOLAG</t>
  </si>
  <si>
    <t>BJURHOLMS KOMMUN</t>
  </si>
  <si>
    <t>BJUVS KOMMUN</t>
  </si>
  <si>
    <t>BLADINS SKOLA, STIFTELSEN</t>
  </si>
  <si>
    <t>BODENS KOMMUN</t>
  </si>
  <si>
    <t>BOLLEBYGDS KOMMUN</t>
  </si>
  <si>
    <t>BOLLNÄS KOMMUN</t>
  </si>
  <si>
    <t>BORGHOLMS KOMMUN</t>
  </si>
  <si>
    <t>BORLÄNGE KOMMUN</t>
  </si>
  <si>
    <t>BORÅS KOMMUN</t>
  </si>
  <si>
    <t>BOTKYRKA KOMMUN</t>
  </si>
  <si>
    <t>BOXHOLMS KOMMUN</t>
  </si>
  <si>
    <t>BRICKEBERGSKYRKANS SKOLSTIFTELSE</t>
  </si>
  <si>
    <t>BROMÖLLA KOMMUN</t>
  </si>
  <si>
    <t>BRÄCKE KOMMUN</t>
  </si>
  <si>
    <t>BURLÖVS KOMMUN</t>
  </si>
  <si>
    <t>Blichergruppen AB</t>
  </si>
  <si>
    <t>Boukefs Privatskola AB</t>
  </si>
  <si>
    <t>British Schools AB</t>
  </si>
  <si>
    <t>Byängsskolan AB</t>
  </si>
  <si>
    <t>BÅSTAD KOMMUN</t>
  </si>
  <si>
    <t>BÖSKOLANS FRISKOLA EK.FÖR.</t>
  </si>
  <si>
    <t>CK Utbildning AB</t>
  </si>
  <si>
    <t>Centrina utbildning Aktiebolag</t>
  </si>
  <si>
    <t>DAGGKÅPAN EKONOMISK FÖRENING</t>
  </si>
  <si>
    <t>DALS-EDS KOMMUN</t>
  </si>
  <si>
    <t>DANDERYDS KOMMUN</t>
  </si>
  <si>
    <t>DEGERFORS KOMMUN</t>
  </si>
  <si>
    <t>DISTANS STRATEG SWEDEN AB</t>
  </si>
  <si>
    <t>Deltaskolan AB</t>
  </si>
  <si>
    <t>EBBA PETTERSSONS PRIVATSKOLAS STIFTELSE</t>
  </si>
  <si>
    <t>EKERÖ KOMMUN</t>
  </si>
  <si>
    <t>EKSJÖ KOMMUN</t>
  </si>
  <si>
    <t>EMMABODA KOMMUN</t>
  </si>
  <si>
    <t>ENKÖPINGS KOMMUN</t>
  </si>
  <si>
    <t>ENSKILDA GYMNASIET</t>
  </si>
  <si>
    <t>ESKILSTUNA KOMMUN</t>
  </si>
  <si>
    <t>ESLÖVS KOMMUN</t>
  </si>
  <si>
    <t>ESSUNGA KOMMUN</t>
  </si>
  <si>
    <t>ESTNISKA SKOLAN I STOCKHOLM</t>
  </si>
  <si>
    <t>Ellithan AB</t>
  </si>
  <si>
    <t>Elma School AB</t>
  </si>
  <si>
    <t>Europaskolan Grundskola AB</t>
  </si>
  <si>
    <t>FAGERSTA KOMMUN</t>
  </si>
  <si>
    <t>FALKENBERGS KOMMUN</t>
  </si>
  <si>
    <t>FALKÖPINGS KOMMUN</t>
  </si>
  <si>
    <t>FALU KOMMUN</t>
  </si>
  <si>
    <t>FAMILJEBEHANDLINGSALTERNATIV I NÄTVERK, FAMN AB</t>
  </si>
  <si>
    <t>FILIPSTADS KOMMUN</t>
  </si>
  <si>
    <t>FINSPÅNGS KOMMUN</t>
  </si>
  <si>
    <t>FLENS KOMMUN</t>
  </si>
  <si>
    <t>FORSHAGA KOMMUN</t>
  </si>
  <si>
    <t>FREINETSKOLAN KASTANJEN EKONOMISK FÖRENING</t>
  </si>
  <si>
    <t>FRIA INTERMILIA SKOLAN</t>
  </si>
  <si>
    <t>FRISKOLAN I SKUTSKÄR EKONOMISK FÖRENING</t>
  </si>
  <si>
    <t>FRISKOLAN LYFTET AB</t>
  </si>
  <si>
    <t>FRISKOLAN SVETTPÄRLAN AB</t>
  </si>
  <si>
    <t>FRISKOLAN VINTERGATAN EKONOMISK FÖRENING</t>
  </si>
  <si>
    <t>FUTURASKOLAN AB</t>
  </si>
  <si>
    <t>Fridaskolorna AB</t>
  </si>
  <si>
    <t>Frihab AB</t>
  </si>
  <si>
    <t>Friskola Fria Emilia Boden ekonomisk förening</t>
  </si>
  <si>
    <t>Friskolan Asken Aktiebolag</t>
  </si>
  <si>
    <t>Friskolan Lust &amp; Lära i Bollnäs AB</t>
  </si>
  <si>
    <t>Friskolan Mosaik i Falun ekonomisk förening</t>
  </si>
  <si>
    <t>Friskolan PANEA AB</t>
  </si>
  <si>
    <t>Friskolan i Mariestad AB</t>
  </si>
  <si>
    <t>Frösunda Omsorg i Stockholm AB</t>
  </si>
  <si>
    <t>Funktionsanalys i Skolan Stockholm AB</t>
  </si>
  <si>
    <t>FÄRGELANDA KOMMUN</t>
  </si>
  <si>
    <t>FÖRENINGEN BACKASKOLAN</t>
  </si>
  <si>
    <t>FÖRENINGEN EMILIASKOLAN</t>
  </si>
  <si>
    <t>FÖRENINGEN FÖR KRISTEN SKOLA I UPPLANDS-BRO</t>
  </si>
  <si>
    <t>FÖRENINGEN ISLAMISKA SKOLAN I GÖTEBORG</t>
  </si>
  <si>
    <t>FÖRENINGEN KASTANJESKOLAN</t>
  </si>
  <si>
    <t>FÖRENINGEN LUNDS MONTESSORIGRUNDSKOLA</t>
  </si>
  <si>
    <t>FÖRENINGEN MIKAELSKOLAN</t>
  </si>
  <si>
    <t>FÖRENINGEN STEFANSKOLAN</t>
  </si>
  <si>
    <t>FÖRENINGEN ÖRJANSKOLAN</t>
  </si>
  <si>
    <t>FÖRÄLDRAKOOPERATIVET NILS HOLGERSSONSKOLAN EK FÖ</t>
  </si>
  <si>
    <t>GAGNEFS KOMMUN</t>
  </si>
  <si>
    <t>GISLAVEDS KOMMUN</t>
  </si>
  <si>
    <t>GLUNTENS MONTESSORISKOLA EK FÖR</t>
  </si>
  <si>
    <t>GNESTA KOMMUN</t>
  </si>
  <si>
    <t>GNESTA WALDORFSKOLEFÖRENING</t>
  </si>
  <si>
    <t>GNOSJÖ KOMMUN</t>
  </si>
  <si>
    <t>GOTLANDS KOMMUN</t>
  </si>
  <si>
    <t>GRUMS KOMMUN</t>
  </si>
  <si>
    <t>GRÄSTORPS KOMMUN</t>
  </si>
  <si>
    <t>GULLSPÅNGS KOMMUN</t>
  </si>
  <si>
    <t>Global Bridge i Sverige AB</t>
  </si>
  <si>
    <t>Gothenburg Association AB</t>
  </si>
  <si>
    <t>Guteskolan AB</t>
  </si>
  <si>
    <t>GÄLLIVARE KOMMUN</t>
  </si>
  <si>
    <t>GÄVLE KOMMUN</t>
  </si>
  <si>
    <t>GÖTEBORGS KOMMUN</t>
  </si>
  <si>
    <t>GÖTEBORGSREGIONENS INTERNATIONELLA SKOLA AB</t>
  </si>
  <si>
    <t>GÖTENE KOMMUN</t>
  </si>
  <si>
    <t>HABO KOMMUN</t>
  </si>
  <si>
    <t>HAGFORS KOMMUN</t>
  </si>
  <si>
    <t>HALLSBERGS KOMMUN</t>
  </si>
  <si>
    <t>HALLSTAHAMMARS KOMMUN</t>
  </si>
  <si>
    <t>HALMSTADS KOMMUN</t>
  </si>
  <si>
    <t>HAMMARÖ KOMMUN</t>
  </si>
  <si>
    <t>HANINGE KOMMUN</t>
  </si>
  <si>
    <t>HAPARANDA KOMMUN</t>
  </si>
  <si>
    <t>HEBY KOMMUN</t>
  </si>
  <si>
    <t>HEDEMORA KOMMUN</t>
  </si>
  <si>
    <t>HELIGA KATARINAS SKOLSTIFTELSE</t>
  </si>
  <si>
    <t>HELSINGBORGS KOMMUN</t>
  </si>
  <si>
    <t>HERRLJUNGA KOMMUN</t>
  </si>
  <si>
    <t>HIETANIEMI FRISKOLEFÖRENING</t>
  </si>
  <si>
    <t>HJO KOMMUN</t>
  </si>
  <si>
    <t>HOFORS KOMMUN</t>
  </si>
  <si>
    <t>HUDDINGE KOMMUN</t>
  </si>
  <si>
    <t>HUDIKSVALLS KOMMUN</t>
  </si>
  <si>
    <t>HULTSFREDS KOMMUN</t>
  </si>
  <si>
    <t>HVB LAPPETORP AB</t>
  </si>
  <si>
    <t>HYLTE KOMMUN</t>
  </si>
  <si>
    <t>Heliås Lärcentrum AB</t>
  </si>
  <si>
    <t>Helleborusskolan AB</t>
  </si>
  <si>
    <t>Hudik Friskoleutbildning AB</t>
  </si>
  <si>
    <t>Humfry Utbildning AB</t>
  </si>
  <si>
    <t>HÄLLEBERGSFÖRSAMLINGEN</t>
  </si>
  <si>
    <t>HÄLLEFORS KOMMUN</t>
  </si>
  <si>
    <t>HÄRJEDALENS KOMMUN</t>
  </si>
  <si>
    <t>HÄRNÖSANDS KOMMUN</t>
  </si>
  <si>
    <t>HÄRRYDA KOMMUN</t>
  </si>
  <si>
    <t>HÄSSLEHOLMS KOMMUN</t>
  </si>
  <si>
    <t>HÅBO KOMMUN</t>
  </si>
  <si>
    <t>HÖGANÄS KOMMUN</t>
  </si>
  <si>
    <t>HÖGSBY KOMMUN</t>
  </si>
  <si>
    <t>HÖRBY KOMMUN</t>
  </si>
  <si>
    <t>HÖÖRS KOMMUN</t>
  </si>
  <si>
    <t>IDEELLA FÖRENINGEN EKETÅNGA MONTESSORISKOLA</t>
  </si>
  <si>
    <t>IDEELLA FÖRENINGEN FÖR ALLA NATIONERS FRIA SKOLA</t>
  </si>
  <si>
    <t>IDEKULLA SKOLA HANDELSBOLAG</t>
  </si>
  <si>
    <t>IMPIUS UTVECKLINGS AB</t>
  </si>
  <si>
    <t>INGRIDSKOLAN AB</t>
  </si>
  <si>
    <t>Impius Vård och Utbildning AB</t>
  </si>
  <si>
    <t>Interkulturell Utbildning i Stockholm AB</t>
  </si>
  <si>
    <t>International Montessori School Sweden AB</t>
  </si>
  <si>
    <t>Internationella Engelska Skolan i Sverige AB</t>
  </si>
  <si>
    <t>J-SON PEDAGOGIKCENTRUM AB</t>
  </si>
  <si>
    <t>JENSEN EDUCATION COLLEGE AB</t>
  </si>
  <si>
    <t>JOKKMOKKS KOMMUN</t>
  </si>
  <si>
    <t>JPK Education AB</t>
  </si>
  <si>
    <t>JÄRFÄLLA KOMMUN</t>
  </si>
  <si>
    <t>JÖNKÖPINGS KOMMUN</t>
  </si>
  <si>
    <t>JÖNKÖPINGS KRISTNA SKOLFÖRENING</t>
  </si>
  <si>
    <t>Jönsbergska Idrottsskolan Norrköping AB</t>
  </si>
  <si>
    <t>KALIX KOMMUN</t>
  </si>
  <si>
    <t>KALMAR KOMMUN</t>
  </si>
  <si>
    <t>KANGOS KULTUR OCH EKOLOGISKOLA</t>
  </si>
  <si>
    <t>KANNEBÄCKS FRISKOLEFÖRENING</t>
  </si>
  <si>
    <t>KARLSBORGS KOMMUN</t>
  </si>
  <si>
    <t>KARLSHAMNS KOMMUN</t>
  </si>
  <si>
    <t>KARLSKOGA KOMMUN</t>
  </si>
  <si>
    <t>KARLSKRONA KOMMUN</t>
  </si>
  <si>
    <t>KARLSTADS KOMMUN</t>
  </si>
  <si>
    <t>KASTELLSKOLAN</t>
  </si>
  <si>
    <t>KATRINEHOLMS KOMMUN</t>
  </si>
  <si>
    <t>KILS KOMMUN</t>
  </si>
  <si>
    <t>KINDA KOMMUN</t>
  </si>
  <si>
    <t>KIRUNA KOMMUN</t>
  </si>
  <si>
    <t>KLIPPANS KOMMUN</t>
  </si>
  <si>
    <t>KNIVSTA FRISKOLA EKONOMISK FÖRENING</t>
  </si>
  <si>
    <t>KNIVSTA KOMMUN</t>
  </si>
  <si>
    <t>KRAMFORS KOMMUN</t>
  </si>
  <si>
    <t>KRISTIANSTADS KOMMUN</t>
  </si>
  <si>
    <t>KRISTINEHAMNS KOMMUN</t>
  </si>
  <si>
    <t>KRISTNA SKOLAN OASEN IDEELLA FÖRENING</t>
  </si>
  <si>
    <t>KRISTNA SKOLFÖRENINGEN I MALMÖ</t>
  </si>
  <si>
    <t>KRISTNA SKOLFÖRENINGEN I ÖRKELLJUNGA</t>
  </si>
  <si>
    <t>KROKOMS KOMMUN</t>
  </si>
  <si>
    <t>KRONOBERG SKOLA AKTIEBOLAG</t>
  </si>
  <si>
    <t>KUBIKSKOLAN AKTIEBOLAG</t>
  </si>
  <si>
    <t>KUMLA KOMMUN</t>
  </si>
  <si>
    <t>KUNGSBACKA KOMMUN</t>
  </si>
  <si>
    <t>KUNGSÖRS KOMMUN</t>
  </si>
  <si>
    <t>KUNGÄLVS KOMMUN</t>
  </si>
  <si>
    <t>KUNSKAPSNAVET AB</t>
  </si>
  <si>
    <t>KUNSKAPSSKOLAN I SVERIGE AKTIEBOLAG</t>
  </si>
  <si>
    <t>Kajan Friskola AB</t>
  </si>
  <si>
    <t>Kilowatt AB</t>
  </si>
  <si>
    <t>Kringlaskolan AB</t>
  </si>
  <si>
    <t>KÄVLINGE KOMMUN</t>
  </si>
  <si>
    <t>KÖPINGS KOMMUN</t>
  </si>
  <si>
    <t>LAHOLMS KOMMUN</t>
  </si>
  <si>
    <t>LANDSKRONA KOMMUN</t>
  </si>
  <si>
    <t>LANDSKRONA MONTESSORIFÖRENING EK.FÖRENING</t>
  </si>
  <si>
    <t>LAXÅ KOMMUN</t>
  </si>
  <si>
    <t>LEJONSKOLAN AB</t>
  </si>
  <si>
    <t>LEKEBERGS KOMMUN</t>
  </si>
  <si>
    <t>LEKSANDS KOMMUN</t>
  </si>
  <si>
    <t>LEMSHAGASTIFTELSEN</t>
  </si>
  <si>
    <t>LERUMS KOMMUN</t>
  </si>
  <si>
    <t>LESSEBO KOMMUN</t>
  </si>
  <si>
    <t>LIDINGÖ KOMMUN</t>
  </si>
  <si>
    <t>LIDKÖPINGS KOMMUN</t>
  </si>
  <si>
    <t>LILLA EDETS KOMMUN</t>
  </si>
  <si>
    <t>LINDESBERGS KOMMUN</t>
  </si>
  <si>
    <t>LINKÖPINGS KOMMUN</t>
  </si>
  <si>
    <t>LJUNGBY KOMMUN</t>
  </si>
  <si>
    <t>LJUSDALS KOMMUN</t>
  </si>
  <si>
    <t>LJUSNARSBERGS KOMMUN</t>
  </si>
  <si>
    <t>LOKS AB</t>
  </si>
  <si>
    <t>LOMMA KOMMUN</t>
  </si>
  <si>
    <t>LUDVIGSBORGS FRISTÅENDE SKOLA, EK. FÖRENING</t>
  </si>
  <si>
    <t>LUDVIKA KOMMUN</t>
  </si>
  <si>
    <t>LULEÅ KOMMUN</t>
  </si>
  <si>
    <t>LUNDS KOMMUN</t>
  </si>
  <si>
    <t>LYCKSELE KOMMUN</t>
  </si>
  <si>
    <t>LYSEKILS KOMMUN</t>
  </si>
  <si>
    <t>Landskrona BOIS Fotbolls Akademi AB</t>
  </si>
  <si>
    <t>Letebo Utbildning AB</t>
  </si>
  <si>
    <t>LÄROCENTRUM I SKARA EKONOMISK FÖRENING</t>
  </si>
  <si>
    <t>Lära i Österåker AB</t>
  </si>
  <si>
    <t>Lärande i Sverige AB</t>
  </si>
  <si>
    <t>Läraskolan i Bålsta AB</t>
  </si>
  <si>
    <t>MALMÖ KOMMUN</t>
  </si>
  <si>
    <t>MALUNG-SÄLENS KOMMUN</t>
  </si>
  <si>
    <t>MALÅ KOMMUN</t>
  </si>
  <si>
    <t>MARIESTADS KOMMUN</t>
  </si>
  <si>
    <t>MARKARYDS KOMMUN</t>
  </si>
  <si>
    <t>MARKS KOMMUN</t>
  </si>
  <si>
    <t>MEDBORGARSKOLAN STOCKHOLMSREGIONEN</t>
  </si>
  <si>
    <t>MELLERUDS KOMMUN</t>
  </si>
  <si>
    <t>MINERVASKOLAN I UMEÅ AB</t>
  </si>
  <si>
    <t>MJÖLBY KOMMUN</t>
  </si>
  <si>
    <t>MONA HURTIG SKOL AB</t>
  </si>
  <si>
    <t>MONTESSORISKOLAN I ONSALA EKONOMISK FÖRENING</t>
  </si>
  <si>
    <t>MORA KOMMUN</t>
  </si>
  <si>
    <t>MOTALA KOMMUN</t>
  </si>
  <si>
    <t>MULLSJÖ KOMMUN</t>
  </si>
  <si>
    <t>MUNKEDALS KOMMUN</t>
  </si>
  <si>
    <t>MUNKFORS KOMMUN</t>
  </si>
  <si>
    <t>Magelungen Utveckling AB</t>
  </si>
  <si>
    <t>Magnetica Education AB</t>
  </si>
  <si>
    <t>Mia skola AB</t>
  </si>
  <si>
    <t>Montessori i Norrtälje AB</t>
  </si>
  <si>
    <t>Montessorifriskolan i Gislaved Ekonomiska förening</t>
  </si>
  <si>
    <t>Montessoriskolan Kvarnhjulet, ekonomisk förening</t>
  </si>
  <si>
    <t>MÄLARÖARNAS MONTESSORI, EK. FÖR.</t>
  </si>
  <si>
    <t>MÖLNDALS KOMMUN</t>
  </si>
  <si>
    <t>MÖNSTERÅS KOMMUN</t>
  </si>
  <si>
    <t>MÖRBYLÅNGA KOMMUN</t>
  </si>
  <si>
    <t>NACKA KOMMUN</t>
  </si>
  <si>
    <t>NORA KOMMUN</t>
  </si>
  <si>
    <t>NORBERGS KOMMUN</t>
  </si>
  <si>
    <t>NORDANSTIGS KOMMUN</t>
  </si>
  <si>
    <t>NORDMALINGS KOMMUN</t>
  </si>
  <si>
    <t>NORRKÖPINGS KOMMUN</t>
  </si>
  <si>
    <t>NORRTÄLJE KOMMUN</t>
  </si>
  <si>
    <t>NORSJÖ KOMMUN</t>
  </si>
  <si>
    <t>NYA CENTRALSKOLAN I VIRSERUM AB</t>
  </si>
  <si>
    <t>NYA MUNKEN AKTIEBOLAG</t>
  </si>
  <si>
    <t>NYA SKOLAN TROLLHÄTTAN AKTIEBOLAG</t>
  </si>
  <si>
    <t>NYBRO KOMMUN</t>
  </si>
  <si>
    <t>NYKVARNS KOMMUN</t>
  </si>
  <si>
    <t>NYKÖPINGS KOMMUN</t>
  </si>
  <si>
    <t>NYNÄSHAMNS KOMMUN</t>
  </si>
  <si>
    <t>Njurunda friskola AB</t>
  </si>
  <si>
    <t>Norrviken Utbildning AB</t>
  </si>
  <si>
    <t>Nya läroverket Luleå AB</t>
  </si>
  <si>
    <t>Nyhemsskolan-Varbergs Kristna Skola, ekonomisk förening</t>
  </si>
  <si>
    <t>Nytida Enigma AB</t>
  </si>
  <si>
    <t>NÄSSJÖ KOMMUN</t>
  </si>
  <si>
    <t>OCKELBO KOMMUN</t>
  </si>
  <si>
    <t>OGENHOLTS FRISKOLA AB</t>
  </si>
  <si>
    <t>OLOFSTRÖMS KOMMUN</t>
  </si>
  <si>
    <t>OLYMPICA AB</t>
  </si>
  <si>
    <t>ORSA KOMMUN</t>
  </si>
  <si>
    <t>ORUST KOMMUN</t>
  </si>
  <si>
    <t>OSBY KOMMUN</t>
  </si>
  <si>
    <t>OSKARSHAMNS KOMMUN</t>
  </si>
  <si>
    <t>OVANÅKERS KOMMUN</t>
  </si>
  <si>
    <t>OXELÖSUNDS KOMMUN</t>
  </si>
  <si>
    <t>PAJALA KOMMUN</t>
  </si>
  <si>
    <t>PARTILLE KOMMUN</t>
  </si>
  <si>
    <t>PERSTORPS KOMMUN</t>
  </si>
  <si>
    <t>PITEÅ KOMMUN</t>
  </si>
  <si>
    <t>PPS POWER PLANNING SYSTEM AKTIEBOLAG</t>
  </si>
  <si>
    <t>PYSSLINGEN FÖRSKOLOR OCH SKOLOR AB</t>
  </si>
  <si>
    <t>Primaskolan i Sverige AB</t>
  </si>
  <si>
    <t>Prolympia AB</t>
  </si>
  <si>
    <t>RAGUNDA KOMMUN</t>
  </si>
  <si>
    <t>ROBERTSFORS KOMMUN</t>
  </si>
  <si>
    <t>RONNEBY KOMMUN</t>
  </si>
  <si>
    <t>RUDOLF STEINERSKOLAN</t>
  </si>
  <si>
    <t>RUNSTYCKETS FÖRSKOLA AKTIEBOLAG</t>
  </si>
  <si>
    <t>Raoul Wallenbergskolorna AB</t>
  </si>
  <si>
    <t>Roslagen Utbildning AB</t>
  </si>
  <si>
    <t>RÄTTVIKS KOMMUN</t>
  </si>
  <si>
    <t>SALA KOMMUN</t>
  </si>
  <si>
    <t>SALEMS KOMMUN</t>
  </si>
  <si>
    <t>SALLY BAUER SKOLANS HÖGSTADIUM</t>
  </si>
  <si>
    <t>SANDVIKENS KOMMUN</t>
  </si>
  <si>
    <t>SANDVIKENS MONTESSORISKOLAS EKONOMISKA FÖRENING</t>
  </si>
  <si>
    <t>SEGRANDE LIV  GRUNDSKOLA</t>
  </si>
  <si>
    <t>SIGTUNA KOMMUN</t>
  </si>
  <si>
    <t>SIMRISHAMNS KOMMUN</t>
  </si>
  <si>
    <t>SJÖBO KOMMUN</t>
  </si>
  <si>
    <t>SKARA KOMMUN</t>
  </si>
  <si>
    <t>SKELLEFTEÅ KOMMUN</t>
  </si>
  <si>
    <t>SKELLEFTEÅ KRISTNA SKOLFÖRENING</t>
  </si>
  <si>
    <t>SKINNSKATTEBERGS KOMMUN</t>
  </si>
  <si>
    <t>SKOLFÖRENINGEN VÄXTHUSET EKONOMISK FÖRENING</t>
  </si>
  <si>
    <t>SKOLGRUNDEN AKTIEBOLAG</t>
  </si>
  <si>
    <t>SKOLVECKOHEMMET RIGGEN AB</t>
  </si>
  <si>
    <t>SKURUPS KOMMUN</t>
  </si>
  <si>
    <t>SKÄRET SKOLKOOPERATIV EK.FÖR.</t>
  </si>
  <si>
    <t>SKÖVDE KOMMUN</t>
  </si>
  <si>
    <t>SMEDJEBACKENS KOMMUN</t>
  </si>
  <si>
    <t>SOLLEFTEÅ KOMMUN</t>
  </si>
  <si>
    <t>SOLLENTUNA KOMMUN</t>
  </si>
  <si>
    <t>SOLNA KOMMUN</t>
  </si>
  <si>
    <t>SORSELE KOMMUN</t>
  </si>
  <si>
    <t>SOTENÄS KOMMUN</t>
  </si>
  <si>
    <t>STAFFANSTORPS KOMMUN</t>
  </si>
  <si>
    <t>STEG för framtiden Aktiebolag</t>
  </si>
  <si>
    <t>STENUNGSUNDS KOMMUN</t>
  </si>
  <si>
    <t>STENUNGSUNDS MONTESSORI EKONOMISKA FÖRENING</t>
  </si>
  <si>
    <t>STIFT SVERIGEFINSKA SKOLAN I UPPL-VÄSBY</t>
  </si>
  <si>
    <t>STIFTELSEN ANDEN O ORDET</t>
  </si>
  <si>
    <t>STIFTELSEN BMSL</t>
  </si>
  <si>
    <t>STIFTELSEN FRANSKA SKOLAN</t>
  </si>
  <si>
    <t>STIFTELSEN FRYSHUSET</t>
  </si>
  <si>
    <t>STIFTELSEN FRYX</t>
  </si>
  <si>
    <t>STIFTELSEN FÖR KRISTEN SKOLVERKSAMHET</t>
  </si>
  <si>
    <t>STIFTELSEN FÖR KRISTNA SKOLOR</t>
  </si>
  <si>
    <t>STIFTELSEN FÖR KRISTNA SKOLOR I ANGEREDOMRÅDET</t>
  </si>
  <si>
    <t>STIFTELSEN FÖRSAMLINGEN AGAPE</t>
  </si>
  <si>
    <t>STIFTELSEN GRENADJÄRSKOLAN</t>
  </si>
  <si>
    <t>STIFTELSEN GUDS KRAFT</t>
  </si>
  <si>
    <t>STIFTELSEN GÖTEBORGS HÖGRE SAMSKOLA</t>
  </si>
  <si>
    <t>STIFTELSEN HANNASKOLAN</t>
  </si>
  <si>
    <t>STIFTELSEN IMMANUEL</t>
  </si>
  <si>
    <t>STIFTELSEN ISLAMISKA SKOLAN</t>
  </si>
  <si>
    <t>STIFTELSEN JOHANNASKOLAN ÖREBRO WALDORFSKOLA</t>
  </si>
  <si>
    <t>STIFTELSEN JOSEFINASKOLAN</t>
  </si>
  <si>
    <t>STIFTELSEN JOSUA</t>
  </si>
  <si>
    <t>STIFTELSEN KATOLSKA SKOLAN AV NOTRE DAME</t>
  </si>
  <si>
    <t>STIFTELSEN KÄLLAN</t>
  </si>
  <si>
    <t>STIFTELSEN MARIA ELEMENTARSKOLA</t>
  </si>
  <si>
    <t>STIFTELSEN MONTESSORI FÖR ALLA BARN</t>
  </si>
  <si>
    <t>STIFTELSEN MONTESSORISKOLAN CENTRUM</t>
  </si>
  <si>
    <t>STIFTELSEN MORA PARKS LÄKEPEDAGOGISKA INSTITUT</t>
  </si>
  <si>
    <t>STIFTELSEN NORDANSTIGS KRISTNA CENTER</t>
  </si>
  <si>
    <t>STIFTELSEN NYA ÄNGKÄRRSSKOLAN</t>
  </si>
  <si>
    <t>STIFTELSEN PAULISKOLAN</t>
  </si>
  <si>
    <t>STIFTELSEN S:T ERIKS KATOLSKA SKOLA</t>
  </si>
  <si>
    <t>STIFTELSEN S:T THOMAS SKOLA</t>
  </si>
  <si>
    <t>STIFTELSEN TOBIASGÅRDEN</t>
  </si>
  <si>
    <t>STIFTELSEN UDDEVALLA KRISTNA SKOLA</t>
  </si>
  <si>
    <t>STIFTELSEN VÄSTERÅS WALDORFSKOLA</t>
  </si>
  <si>
    <t>STIFTELSEN ÄVENTYRET</t>
  </si>
  <si>
    <t>STOCKHOLMS BARN &amp; UNGDOMSSTÖD AB</t>
  </si>
  <si>
    <t>STOCKHOLMS KOMMUN</t>
  </si>
  <si>
    <t>STORFORS KOMMUN</t>
  </si>
  <si>
    <t>STORUMANS KOMMUN</t>
  </si>
  <si>
    <t>STRANDSKOLAN, MONTESSORIFÖRENINGEN I KUNGÄLV</t>
  </si>
  <si>
    <t>STRÄNGNÄS KOMMUN</t>
  </si>
  <si>
    <t>STRÖMSTADS KOMMUN</t>
  </si>
  <si>
    <t>STRÖMSUNDS KOMMUN</t>
  </si>
  <si>
    <t>SUNDBYBERGS KOMMUN</t>
  </si>
  <si>
    <t>SUNDSVALLS KOMMUN</t>
  </si>
  <si>
    <t>SUNNE KOMMUN</t>
  </si>
  <si>
    <t>SURAHAMMARS KOMMUN</t>
  </si>
  <si>
    <t>SVALÖVS KOMMUN</t>
  </si>
  <si>
    <t>SVEDALA KOMMUN</t>
  </si>
  <si>
    <t>SVENLJUNGA KOMMUN</t>
  </si>
  <si>
    <t>Sandbergska Competens AB</t>
  </si>
  <si>
    <t>Stockholm Lära Aktiebolag</t>
  </si>
  <si>
    <t>Svalnäs, ekonomisk förening</t>
  </si>
  <si>
    <t>Svalövs Montessori Ekonomisk förening</t>
  </si>
  <si>
    <t>Sverigefinska skolan i Stockholm AB</t>
  </si>
  <si>
    <t>SÄFFLE KOMMUN</t>
  </si>
  <si>
    <t>SÄTERS KOMMUN</t>
  </si>
  <si>
    <t>SÄVSJÖ KOMMUN</t>
  </si>
  <si>
    <t>SÖDERBY FRISKOLA EKONOMISK FÖRENING</t>
  </si>
  <si>
    <t>SÖDERHAMNS KOMMUN</t>
  </si>
  <si>
    <t>SÖDERKÖPINGS KOMMUN</t>
  </si>
  <si>
    <t>SÖDERMALMSKYRKAN</t>
  </si>
  <si>
    <t>SÖDERMANLANDS LÄNS LANDSTING</t>
  </si>
  <si>
    <t>SÖDERTÄLJE KOMMUN</t>
  </si>
  <si>
    <t>SÖDERTÖRNS FRISKOLA EKONOMISK FÖRENING</t>
  </si>
  <si>
    <t>SÖLVESBORGS KOMMUN</t>
  </si>
  <si>
    <t>Södervikskolan AB</t>
  </si>
  <si>
    <t>Södra skolan i Kalmar AB</t>
  </si>
  <si>
    <t>TANUMS KOMMUN</t>
  </si>
  <si>
    <t>TASAVA AB</t>
  </si>
  <si>
    <t>THEDUCATION AB</t>
  </si>
  <si>
    <t>THORENGRUPPEN AB</t>
  </si>
  <si>
    <t>TIBRO KOMMUN</t>
  </si>
  <si>
    <t>TIDAHOLMS KOMMUN</t>
  </si>
  <si>
    <t>TIERPS KOMMUN</t>
  </si>
  <si>
    <t>TIMRÅ KOMMUN</t>
  </si>
  <si>
    <t>TINGSRYDS KOMMUN</t>
  </si>
  <si>
    <t>TJÖRNS KOMMUN</t>
  </si>
  <si>
    <t>TOMELILLA KOMMUN</t>
  </si>
  <si>
    <t>TORSBY KOMMUN</t>
  </si>
  <si>
    <t>TORSÅS KOMMUN</t>
  </si>
  <si>
    <t>TRANEMO KOMMUN</t>
  </si>
  <si>
    <t>TRANÅS KOMMUN</t>
  </si>
  <si>
    <t>TRELLEBORGS KOMMUN</t>
  </si>
  <si>
    <t>TROLLHÄTTANS KOMMUN</t>
  </si>
  <si>
    <t>TROSA KOMMUN</t>
  </si>
  <si>
    <t>TYRESÖ KOMMUN</t>
  </si>
  <si>
    <t>TYSKA SKOLAN GÖTEBORG EK. FÖR.</t>
  </si>
  <si>
    <t>Thoren Framtid AB</t>
  </si>
  <si>
    <t>Tornadoskolan AB</t>
  </si>
  <si>
    <t>TÄBY FRISKOLA AKTIEBOLAG</t>
  </si>
  <si>
    <t>TÄBY KOMMUN</t>
  </si>
  <si>
    <t>TÖREBODA KOMMUN</t>
  </si>
  <si>
    <t>UDDEVALLA KOMMUN</t>
  </si>
  <si>
    <t>ULNO AB</t>
  </si>
  <si>
    <t>ULRICEHAMNS KOMMUN</t>
  </si>
  <si>
    <t>UMEÅ KOMMUN</t>
  </si>
  <si>
    <t>UMEÅ KRISTNA SKOLFÖRENING</t>
  </si>
  <si>
    <t>UNI-PARTNER AKTIEBOLAG</t>
  </si>
  <si>
    <t>UPPLANDS VÄSBY KOMMUN</t>
  </si>
  <si>
    <t>UPPLANDS-BRO KOMMUN</t>
  </si>
  <si>
    <t>UPPSALA KOMMUN</t>
  </si>
  <si>
    <t>UPPVIDINGE KOMMUN</t>
  </si>
  <si>
    <t>Utbildningsföretaget Scandiacus AB</t>
  </si>
  <si>
    <t>Utvecklingspedagogik Sverige Aktiebolag</t>
  </si>
  <si>
    <t>VADSTENA KOMMUN</t>
  </si>
  <si>
    <t>VAGGERYDS KOMMUN</t>
  </si>
  <si>
    <t>VALDEMARSVIKS KOMMUN</t>
  </si>
  <si>
    <t>VALLENTUNA FRISKOLA AB</t>
  </si>
  <si>
    <t>VALLENTUNA KOMMUN</t>
  </si>
  <si>
    <t>VANSBRO KOMMUN</t>
  </si>
  <si>
    <t>VARA KOMMUN</t>
  </si>
  <si>
    <t>VARBERGS KOMMUN</t>
  </si>
  <si>
    <t>VAXHOLMS KOMMUN</t>
  </si>
  <si>
    <t>VELLINGE KOMMUN</t>
  </si>
  <si>
    <t>VETLANDA BIBELCENTER,STIFTELSEN</t>
  </si>
  <si>
    <t>VETLANDA KOMMUN</t>
  </si>
  <si>
    <t>VILHELMINA KOMMUN</t>
  </si>
  <si>
    <t>VILLBERGA FAMILJECENTER AKTIEBOLAG</t>
  </si>
  <si>
    <t>VIMMERBY KOMMUN</t>
  </si>
  <si>
    <t>VINDELNS KOMMUN</t>
  </si>
  <si>
    <t>VINGÅKERS KOMMUN</t>
  </si>
  <si>
    <t>VINTERTULLSSKOLAN I STOCKHOLM AKTIEBOLAG</t>
  </si>
  <si>
    <t>Vassbo Behandlingshem AB</t>
  </si>
  <si>
    <t>Vittraskolorna AB</t>
  </si>
  <si>
    <t>VÄNERSBORGS KOMMUN</t>
  </si>
  <si>
    <t>VÄNNÄS KOMMUN</t>
  </si>
  <si>
    <t>VÄRMDÖ KOMMUN</t>
  </si>
  <si>
    <t>VÄRNAMO KOMMUN</t>
  </si>
  <si>
    <t>VÄSTANFORS-VÄSTERVÅLA FÖRSAMLING</t>
  </si>
  <si>
    <t>VÄSTERHOLMS FRISKOLA AB</t>
  </si>
  <si>
    <t>VÄSTERVIKS KOMMUN</t>
  </si>
  <si>
    <t>VÄSTERÅS KOMMUN</t>
  </si>
  <si>
    <t>VÄXJÖ KOMMUN</t>
  </si>
  <si>
    <t>VÅRGÅRDA KOMMUN</t>
  </si>
  <si>
    <t>VÅRKULLEN AB</t>
  </si>
  <si>
    <t>WALLBERGSSKOLANS IDEELLA FÖRENING</t>
  </si>
  <si>
    <t>Waldorfföreningen, Martinaskolan, ekonomisk förening</t>
  </si>
  <si>
    <t>YSTAD KOMMUN</t>
  </si>
  <si>
    <t>ÄLMHULTS KOMMUN</t>
  </si>
  <si>
    <t>ÄLVDALENS KOMMUN</t>
  </si>
  <si>
    <t>ÄLVKARLEBY KOMMUN</t>
  </si>
  <si>
    <t>ÄLVSBYNS KOMMUN</t>
  </si>
  <si>
    <t>ÄNGELHOLMS KOMMUN</t>
  </si>
  <si>
    <t>Ängsdals skolor AB</t>
  </si>
  <si>
    <t>ÅMÅLS KOMMUN</t>
  </si>
  <si>
    <t>ÅNGE KOMMUN</t>
  </si>
  <si>
    <t>ÅRE KOMMUN</t>
  </si>
  <si>
    <t>ÅRJÄNGS KOMMUN</t>
  </si>
  <si>
    <t>ÅSELE KOMMUN</t>
  </si>
  <si>
    <t>ÅSTORPS KOMMUN</t>
  </si>
  <si>
    <t>ÅTVIDABERGS KOMMUN</t>
  </si>
  <si>
    <t>Åkerman Education AB</t>
  </si>
  <si>
    <t>ÖCKERÖ KOMMUN</t>
  </si>
  <si>
    <t>ÖDESHÖGS KOMMUN</t>
  </si>
  <si>
    <t>ÖREBRO KOMMUN</t>
  </si>
  <si>
    <t>ÖRKELLJUNGA KOMMUN</t>
  </si>
  <si>
    <t>ÖRNSKÖLDSVIKS KOMMUN</t>
  </si>
  <si>
    <t>ÖSTERSUNDS KOMMUN</t>
  </si>
  <si>
    <t>ÖSTERÅKERS KOMMUN</t>
  </si>
  <si>
    <t>ÖSTHAMMARS KOMMUN</t>
  </si>
  <si>
    <t>ÖSTRA GÖINGE KOMMUN</t>
  </si>
  <si>
    <t>ÖVERKALIX KOMMUN</t>
  </si>
  <si>
    <t>ÖVERTORNEÅ KOMMUN</t>
  </si>
  <si>
    <t>Östra Skolan AB</t>
  </si>
  <si>
    <t>Resultat i årskurs 9 : Uppnått godkända betyg i alla ämnen</t>
  </si>
  <si>
    <t>ALINGSÅS WALDORFSKOLEFÖRENING</t>
  </si>
  <si>
    <t>Ahlafors Fria Skola Ekonomisk förening</t>
  </si>
  <si>
    <t>BARSEBÄCKS MONTESSORI EKONOMISK FÖRENING</t>
  </si>
  <si>
    <t>Betaschool Handelsbolag</t>
  </si>
  <si>
    <t>Broholmskolans ekonomiska förening</t>
  </si>
  <si>
    <t>CIS KALMAR AB</t>
  </si>
  <si>
    <t>Campus Manilla Utbildning AB</t>
  </si>
  <si>
    <t>FREINETSKOLAN I LUND,IDEELL FÖRENING</t>
  </si>
  <si>
    <t>FRISKOLAN ÖLAND AB</t>
  </si>
  <si>
    <t>Filosofiska i Sverige AB (svb)</t>
  </si>
  <si>
    <t>Freinetskolan Hugin Ekonomisk förening</t>
  </si>
  <si>
    <t>Freinetskolan Mimer ekonomisk förening</t>
  </si>
  <si>
    <t>FÖRENINGEN FÖR CARLSSONS SKOLA</t>
  </si>
  <si>
    <t>FÖRENINGEN FÖR WALDORFPEDAGOGIK I KUNGÄLV</t>
  </si>
  <si>
    <t>FÖRENINGEN MIMERS BRUNN</t>
  </si>
  <si>
    <t>Gripsholmsskolan AB</t>
  </si>
  <si>
    <t>JÄRNA FRISKOLA AKTIEBOLAG</t>
  </si>
  <si>
    <t>KARLSKRONA MONTESSORIFRISKOLA AB</t>
  </si>
  <si>
    <t>KULLAVIKS MONTESORISKOLA EKONOMISK FÖRENING</t>
  </si>
  <si>
    <t>Lidingö Skola AB</t>
  </si>
  <si>
    <t>MAESTRO SVINDERSVIK AKTIEBOLAG</t>
  </si>
  <si>
    <t>MALMEN MONTESSORI</t>
  </si>
  <si>
    <t>MALMENS FRISKOLA AB</t>
  </si>
  <si>
    <t>METAPONTUM AB</t>
  </si>
  <si>
    <t>MONTESSORI-BJERRED EKONOMISK FÖRENING</t>
  </si>
  <si>
    <t>MONTESSORISKOLAN I SKENE AKTIEBOLAG</t>
  </si>
  <si>
    <t>MONTESSORISTIFTELSEN LÄRA FÖR LIVET</t>
  </si>
  <si>
    <t>MUSIKSKOLAN LILLA AKADEMIEN AB</t>
  </si>
  <si>
    <t>NYA TIDENS MONTESSORISKOLA I TÄBY AKTIEBOLAG</t>
  </si>
  <si>
    <t>NYCKELKNIPPAN FÖRSKOLE AKTIEBOLAG</t>
  </si>
  <si>
    <t>Nyfo AB</t>
  </si>
  <si>
    <t>Nytida Solängen AB</t>
  </si>
  <si>
    <t>SPRÅKSKOLAN I UMEÅ EK. FÖR.</t>
  </si>
  <si>
    <t>STATENS SKOLVERK</t>
  </si>
  <si>
    <t>STIFTELSEN ANNASKOLAN</t>
  </si>
  <si>
    <t>STIFTELSEN CARPE DIEM</t>
  </si>
  <si>
    <t>STIFTELSEN CASA DEI BAMBINI</t>
  </si>
  <si>
    <t>STIFTELSEN ENGLISH SCHOOL IN GOTHENBURG</t>
  </si>
  <si>
    <t>STIFTELSEN LUNDSBERGS SKOLA</t>
  </si>
  <si>
    <t>STIFTELSEN RUDOLF STEINERSKOLAN I LUND</t>
  </si>
  <si>
    <t>STIFTELSEN UPPSALA MUSIKKLASSER</t>
  </si>
  <si>
    <t>STIFTELSEN UPPSALA WALDORFSKOLA</t>
  </si>
  <si>
    <t>STIFTELSEN VIKTOR RYDBERGS SKOLA</t>
  </si>
  <si>
    <t>STRÄNGNÄS MONTESSORISKOLA EKONOMISK FÖRENING</t>
  </si>
  <si>
    <t>SVERIGEFINSKA SKOLAN I BOTKYRKA AKTIEBOLAG</t>
  </si>
  <si>
    <t>Sigtuna Friskola AB</t>
  </si>
  <si>
    <t>Sveaskolan AB</t>
  </si>
  <si>
    <t>SÖDERTÄLJE FRISKOLA AKTIEBOLAG</t>
  </si>
  <si>
    <t>TANT GRÖN AB</t>
  </si>
  <si>
    <t>VASASTANS MONTESSORIFÖRSKOLA</t>
  </si>
  <si>
    <t>VIBYSKOLAN EKONOMISK FÖRENING</t>
  </si>
  <si>
    <t>Vargen i Kiruna AB</t>
  </si>
  <si>
    <t>Vesterhavet AB</t>
  </si>
  <si>
    <t>VÄSTBERGASKOLAN AB</t>
  </si>
  <si>
    <t>YDRE KOMMUN</t>
  </si>
  <si>
    <t>Resultat i årskurs 6 : Uppnått godkänt betyg i alla ämnen</t>
  </si>
  <si>
    <t>AKTIEBOLAGET VIDEDALS PRIVATSKOLOR</t>
  </si>
  <si>
    <t>Broskolan AB</t>
  </si>
  <si>
    <t>EKEBYHOLMSSKOLAN AKTIEBOLAG</t>
  </si>
  <si>
    <t>FRAMTIDSKOMPASSEN AB</t>
  </si>
  <si>
    <t>FÖRENINGEN AKTIVA STUDIER /FAS/</t>
  </si>
  <si>
    <t>FÖRENINGEN FÖR GEFLE KRISTNA SKOLA</t>
  </si>
  <si>
    <t>HEMGÅRDAR I MALMÖ, FÖRENINGEN</t>
  </si>
  <si>
    <t>MONTESSORISKOLAN FLODA SÄTERI</t>
  </si>
  <si>
    <t>SIGTUNA SKOLSTIFTELSE</t>
  </si>
  <si>
    <t>SKOLFÖRENINGEN DELSBO WALDORFSKOLA</t>
  </si>
  <si>
    <t>STIFTELSEN MARTINSKOLAN SÖDERS WALDORFSKOLA</t>
  </si>
  <si>
    <t>STIFTELSEN ORIONSKOLAN</t>
  </si>
  <si>
    <t>STIFTELSEN RUDOLF STEINERSKOLAN</t>
  </si>
  <si>
    <t>STIFTELSEN SÖDERKÖPINGS WALDORFSKOLA</t>
  </si>
  <si>
    <t>VILHELMINA FRIA FÖRSAMLING</t>
  </si>
  <si>
    <t>Resultat i årskurs 9 : Uppnått godkänt betyg i alla ämnen</t>
  </si>
  <si>
    <t>AXONA DENDRON AB</t>
  </si>
  <si>
    <t>BRUNNBY SKOLA M-I HANDELSBOLAG</t>
  </si>
  <si>
    <t>DJURGÅRDENS WALDORFSKOLEFÖRENING</t>
  </si>
  <si>
    <t>ESTETISKA SKOLAN ARVIKA</t>
  </si>
  <si>
    <t>Europaportens Skolor AB</t>
  </si>
  <si>
    <t>Flens Kristna Skola AB</t>
  </si>
  <si>
    <t>Johan Sjölin Education AB</t>
  </si>
  <si>
    <t>KULTURSKOLAN RAKETEN AB</t>
  </si>
  <si>
    <t>Kordelia friskola AB</t>
  </si>
  <si>
    <t>LABORASKOLAN AB</t>
  </si>
  <si>
    <t>MONTENOVA MONTESSORISKOLA EKONOMISK FÖRENING</t>
  </si>
  <si>
    <t>MONTESSORISTIFTELSEN I PARTILLE</t>
  </si>
  <si>
    <t>Montessoriskolan i Höganäs AB</t>
  </si>
  <si>
    <t>PILEVALLENS VÅRD OCH BEHANDLING AB</t>
  </si>
  <si>
    <t>Potentia education AB</t>
  </si>
  <si>
    <t>Prosperitas Utbildning AB</t>
  </si>
  <si>
    <t>SKANÖRS MONTESSORI FÖRSKOLA</t>
  </si>
  <si>
    <t>STIFT SOPHIASKOLAN, ÖSTERLENS WALDORFSKOLA</t>
  </si>
  <si>
    <t>STIFTELSEN BOLLNÄS BIBELCENTER</t>
  </si>
  <si>
    <t>STIFTELSEN DAR AL ULOUM I LINKÖPING</t>
  </si>
  <si>
    <t>STIFTELSEN KALMAR WALDORFSKOLA</t>
  </si>
  <si>
    <t>STIFTELSEN KRISTOFFERSKOLAN</t>
  </si>
  <si>
    <t>STIFTELSEN MIKAELISKOLAN I NYKÖPING</t>
  </si>
  <si>
    <t>STIFTELSEN SEGERBANERET</t>
  </si>
  <si>
    <t>STIFTELSEN UMEÅ WALDORFSKOLA R KARLSSON MFL</t>
  </si>
  <si>
    <t>STIFTELSEN WALDORFPEDAGOGIK I VRETA KLOSTER</t>
  </si>
  <si>
    <t>Vuollerims Friskola AB</t>
  </si>
  <si>
    <t>ÄNGDALA SKOLOR AB</t>
  </si>
  <si>
    <t>ÖVERKALIX KULTUR- OCH MILJÖSKOLA</t>
  </si>
  <si>
    <t>Samtliga elever i grundskolan, som har uppgift om betyg i årskurs  6 och 9 samt särskilt stöd utformat som åtgärdsprogram</t>
  </si>
  <si>
    <t>Sammanställt för elever som avslutat årskurs 9 våren 2017</t>
  </si>
  <si>
    <t>Nedbrutet för huvudman i fyra flikar, enligt rubriker</t>
  </si>
  <si>
    <t>skulle ha fått betyg enligt det mål- och kunskapsrelaterade betygssystemet (elever som saknar godkänt betyg i alla ämnen ingår).</t>
  </si>
  <si>
    <t>kunskapskraven i alla ämnen</t>
  </si>
  <si>
    <t>Elever med godkänt betyg i alla ämnen som ingått i elevens utbildning. Av de elever som fått eller</t>
  </si>
  <si>
    <t>Om data saknas visas en prick (.) istället för utfall.</t>
  </si>
  <si>
    <t>Observera att om uppgiften baseras på färre än 10 elever, visas inte resultatet i tabellerna. Då visas (999) istället för utfall.</t>
  </si>
  <si>
    <t>Samtliga uppgifter, avser elever med betyg enligt det mål- och kunskapsrelaterade betygssystemet. Uppgifterna avser betyg före prövning.</t>
  </si>
  <si>
    <t xml:space="preserve">Antal elever inom respektive kategori som har särskilt stöd utformat som åtgärdprogram av dem som har angiven uppgift om det. </t>
  </si>
  <si>
    <t xml:space="preserve">Andel elever inom respektive kategori som har särskilt stöd utformat som åtgärdprogram av dem som har angiven uppgift om det. </t>
  </si>
  <si>
    <t>Elever som uppnått</t>
  </si>
  <si>
    <t xml:space="preserve">Andel kan beräknas 100%-andel(%). Om den beräkningen motsvarar 1-4 elever så visas det som 888, då det är få elever. </t>
  </si>
  <si>
    <t>Beskrivning och definitioner etc.</t>
  </si>
  <si>
    <t>Antal elever som har uppgift om betyg i årskurs 6 och 9 respektive åtgärdsprogram (oktober)</t>
  </si>
  <si>
    <t>Elever som ej uppnått</t>
  </si>
  <si>
    <t>kunskapskraven i ett, flera eller alla ämnen</t>
  </si>
  <si>
    <t>Elever med ej godkänt betyg i ett, flera ellr alla ämnen som ingått i elevens utbildning. Av de elever som fått eller</t>
  </si>
  <si>
    <t>https://www.skolverket.se/skolutveckling/statistik/arkiverade-statistiknyheter/statistik/2018-08-28-de-flesta-uppnar-godkanda-betyg-i-arskurs-6-och-9</t>
  </si>
  <si>
    <t>Följt av en flik Förklaring</t>
  </si>
  <si>
    <t>Antal särskilt stöd</t>
  </si>
  <si>
    <t>Andel särskilt stöd</t>
  </si>
  <si>
    <t>flik 1 - totalt antal</t>
  </si>
  <si>
    <t>flik 1 - särskilt stöd</t>
  </si>
  <si>
    <t>flik 1 - träff?</t>
  </si>
  <si>
    <t>flik 2 - träff?</t>
  </si>
  <si>
    <t>flik 2 - totalt antal</t>
  </si>
  <si>
    <t>flik 2 - särskilt stöd</t>
  </si>
  <si>
    <t>flik 3 - träff?</t>
  </si>
  <si>
    <t>flik 3 - totalt antal</t>
  </si>
  <si>
    <t>flik 3 - särskilt stöd</t>
  </si>
  <si>
    <t>flik 4 - träff?</t>
  </si>
  <si>
    <t>flik 4 - totalt antal</t>
  </si>
  <si>
    <t>flik 4 - särskilt stöd</t>
  </si>
  <si>
    <t>RÅSTATISTIK</t>
  </si>
  <si>
    <t>SAMMANSTÄLLNING</t>
  </si>
  <si>
    <t>Ej uppnått resultat i åk 9</t>
  </si>
  <si>
    <t>Uppnått resultat i åk 9</t>
  </si>
  <si>
    <t>Antal (övre)</t>
  </si>
  <si>
    <t>Antal (angivet)</t>
  </si>
  <si>
    <t>Antal (område)</t>
  </si>
  <si>
    <t>Totalt antal elever - Ej uppnått resultat i åk 6</t>
  </si>
  <si>
    <t>Totalt antal elever - Uppnått resultat i åk 6</t>
  </si>
  <si>
    <t>HUVUDMAN</t>
  </si>
  <si>
    <t>Elever med särskilt stöd - Ej uppnått resultat i åk 6</t>
  </si>
  <si>
    <t>Elever med särskilt stöd - Uppnått resultat i åk 6</t>
  </si>
  <si>
    <t>Totalt antal elever med särskilt stöd</t>
  </si>
  <si>
    <t>Antal (genomsnitt)</t>
  </si>
  <si>
    <t>Andel som ej fått stöd</t>
  </si>
  <si>
    <t>Simulera 0-9-utfall?</t>
  </si>
  <si>
    <t>Rapporterar ej</t>
  </si>
  <si>
    <t>ej rapp stöd?</t>
  </si>
  <si>
    <t>total_ejupp6ejupp9_antal</t>
  </si>
  <si>
    <t>total_upp6ejupp9_antovre</t>
  </si>
  <si>
    <t>total_ejupp6upp9_antal</t>
  </si>
  <si>
    <t>total_upp6upp9_antovre</t>
  </si>
  <si>
    <t>total_upp6ejupp9_antal</t>
  </si>
  <si>
    <t>total_ejupp6ejupp9_antovre</t>
  </si>
  <si>
    <t>total_ejupp6upp9_antovre</t>
  </si>
  <si>
    <t>total_upp6upp9_antal</t>
  </si>
  <si>
    <t>total_elever_antal</t>
  </si>
  <si>
    <t>total_elever_antovre</t>
  </si>
  <si>
    <t>total_elever_omrade</t>
  </si>
  <si>
    <t>total_elever_genomsnitt</t>
  </si>
  <si>
    <t>stod_ejupp6ejupp9_antal</t>
  </si>
  <si>
    <t>stod_ejupp6ejupp9_antovre</t>
  </si>
  <si>
    <t>stod_ejupp6upp9_antal</t>
  </si>
  <si>
    <t>stod_ejupp6upp9_antovre</t>
  </si>
  <si>
    <t>stod_upp6ejupp9_antal</t>
  </si>
  <si>
    <t>stod_upp6ejupp9_antovre</t>
  </si>
  <si>
    <t>stod_upp6upp9_antal</t>
  </si>
  <si>
    <t>stod_upp6upp9_antovre</t>
  </si>
  <si>
    <t>total_stod_antal</t>
  </si>
  <si>
    <t>total_stod_antovre</t>
  </si>
  <si>
    <t>total_stod_omrade</t>
  </si>
  <si>
    <t>total_stod_ejrapport</t>
  </si>
  <si>
    <t>huvudman_namn</t>
  </si>
  <si>
    <t>Antal elever utan stöd - Ej uppnått resultat i åk 6</t>
  </si>
  <si>
    <t>Antal elever utan stöd - Uppnått resultat i åk 6</t>
  </si>
  <si>
    <t>ustod_ejupp6ejupp9_antal</t>
  </si>
  <si>
    <t>ustod_ejupp6ejupp9_antovre</t>
  </si>
  <si>
    <t>ustod_ejupp6upp9_antal</t>
  </si>
  <si>
    <t>ustod_ejupp6upp9_antovre</t>
  </si>
  <si>
    <t>ustod_upp6ejupp9_antal</t>
  </si>
  <si>
    <t>ustod_upp6ejupp9_antovre</t>
  </si>
  <si>
    <t>ustod_upp6upp9_antal</t>
  </si>
  <si>
    <t>ustod_upp6upp9_antovre</t>
  </si>
  <si>
    <t>bordefåstöd_genomsnitt</t>
  </si>
  <si>
    <t>bordefåstöd_antal</t>
  </si>
  <si>
    <t>Antal elever - Borde få stöd</t>
  </si>
  <si>
    <t>Andel (angivet)</t>
  </si>
  <si>
    <t>Andel (simulerat)</t>
  </si>
  <si>
    <t>Andel (område)</t>
  </si>
  <si>
    <t>Andel elever som borde få stöd?</t>
  </si>
  <si>
    <t>bordefåstöd_antovre</t>
  </si>
  <si>
    <t>Andel elever som fick stöd?</t>
  </si>
  <si>
    <t>av totala antalet elever</t>
  </si>
  <si>
    <t>Vilken andel av de som borde fått stöd fick det också?</t>
  </si>
  <si>
    <t>är_kommun</t>
  </si>
  <si>
    <t>Är kommun?</t>
  </si>
  <si>
    <t>Hur stor andel av de som fått stöd klarade målen i 9:an?</t>
  </si>
  <si>
    <t>Ej rapporterat</t>
  </si>
  <si>
    <t>Missade resultat i 6:an</t>
  </si>
  <si>
    <t>Klarade resultat i 6:an</t>
  </si>
  <si>
    <t>Andel</t>
  </si>
  <si>
    <t>Visa simulerat antal?</t>
  </si>
  <si>
    <t>ANALYS - HUR BRA ÄR HUVUDMÄNNEN PÅ ATT GE SÄRSKILT STÖD? HUR EFFEKTIVT ÄR STÖDET?</t>
  </si>
  <si>
    <t>baserat på material från Skolverkets utbildningsstatistik, där elever följts från 6:an till 9:an, och resultat samt särskilt stöd följts upp</t>
  </si>
  <si>
    <t>berarbetning av Christian Wettergren, christian.wettergren@gmail.com 2018-09-09</t>
  </si>
  <si>
    <t xml:space="preserve">Vilken andel av de som borde </t>
  </si>
  <si>
    <t>fått stöd fick det också?</t>
  </si>
  <si>
    <t>Är en kommun?</t>
  </si>
  <si>
    <t>Summering (baserat på urvalet)</t>
  </si>
  <si>
    <t>-</t>
  </si>
  <si>
    <t>med särskilt stöd</t>
  </si>
  <si>
    <t xml:space="preserve">Elever som ej fått stöd </t>
  </si>
  <si>
    <t xml:space="preserve">Hur stor andel av de som fått </t>
  </si>
  <si>
    <t>M1</t>
  </si>
  <si>
    <t>stöd klarade målen i 9:an? (M3)</t>
  </si>
  <si>
    <t xml:space="preserve">Hur stor andel av de som borde fått </t>
  </si>
  <si>
    <t>stöd klarade målen i 9:an? (M2)</t>
  </si>
  <si>
    <t xml:space="preserve">Elever som ej fått stöd och </t>
  </si>
  <si>
    <t>missat åk 9 målen (M4)</t>
  </si>
  <si>
    <t>Antal elever - Borde få stöd, dvs missat målen i sexan (M1)</t>
  </si>
  <si>
    <t>Hur stor andel av de som borde fått stöd klarade nian? (M2)</t>
  </si>
  <si>
    <t>Total andel (angivet)</t>
  </si>
  <si>
    <t>Total andel simul)</t>
  </si>
  <si>
    <t>Totalt klarar nian (M3)</t>
  </si>
  <si>
    <t>och missat åk 9 målen (M4)</t>
  </si>
  <si>
    <t>total_stod_andel</t>
  </si>
  <si>
    <t>andel_fick_sitt_stod</t>
  </si>
  <si>
    <t>fickstod_klarade9_antal</t>
  </si>
  <si>
    <t>fickstod_klarade9_andel</t>
  </si>
  <si>
    <t>bordefåstod_klarade9_antal</t>
  </si>
  <si>
    <t>bordefåstod_klarade9_andel</t>
  </si>
  <si>
    <t>overgivna_antal</t>
  </si>
  <si>
    <t>overgivna_andel</t>
  </si>
  <si>
    <t>Analys  beräknade datapunkter</t>
  </si>
  <si>
    <t>48,5%</t>
  </si>
  <si>
    <t>24,6%</t>
  </si>
  <si>
    <t>19,2%</t>
  </si>
  <si>
    <t>3,0%</t>
  </si>
  <si>
    <t>Ej uppnått godkänt betyg i ett, 
flera eller alla ämnen</t>
  </si>
  <si>
    <t>Ej uppnått godkända betyg i ett, 
flera eller alla ämnen</t>
  </si>
  <si>
    <t>Samtliga elever i grundskolan, som har uppgift om betyg i 
årskurs  6 och 9 samt särskilt stöd utformat som åtgärdsprogram</t>
  </si>
  <si>
    <t>De eleverna som saknade särskilt stöd vid mättillfället i årskurs 7, 8 och 9, behöver inte varit helt utan stöd. Skolan kan till exempel ha gjort bedömningen att extra anpassningar varit tillräckliga. Eleverna kan också ha fått särskilt stöd senare under läsåret, efter att det särskilda stödet rapporterats in till Skolverket. Sammanställt för elever som avslutat årskurs 9 våren 2017.</t>
  </si>
  <si>
    <t xml:space="preserve">Totalt antal elever </t>
  </si>
  <si>
    <t>Antal elever som</t>
  </si>
  <si>
    <t>missat kunskapskrav i åk 6</t>
  </si>
  <si>
    <t>Huvudman</t>
  </si>
  <si>
    <t xml:space="preserve">Elever som ej fått särskilt stöd och </t>
  </si>
  <si>
    <t>ORGANISATIONSNR</t>
  </si>
  <si>
    <t>HUVUDMANNATYP</t>
  </si>
  <si>
    <t>GRUNDSKOLA</t>
  </si>
  <si>
    <t>GYMNASIESKOLA</t>
  </si>
  <si>
    <t>GRUNDSÄRSKOLA</t>
  </si>
  <si>
    <t>GYMNSÄRSKOLA</t>
  </si>
  <si>
    <t>KOMMUNAL VUXENUTB.</t>
  </si>
  <si>
    <t>SÄRSKILD UTB. FÖR VUXNA</t>
  </si>
  <si>
    <t>KOMM. VUXENUTB. I SV. FÖR INV.</t>
  </si>
  <si>
    <t>NAMN</t>
  </si>
  <si>
    <t>POSTADRESS</t>
  </si>
  <si>
    <t>POSTNR</t>
  </si>
  <si>
    <t>POSTORT</t>
  </si>
  <si>
    <t>TELENR</t>
  </si>
  <si>
    <t>EPOST</t>
  </si>
  <si>
    <t>JURIDISK FORM</t>
  </si>
  <si>
    <t>5568373228</t>
  </si>
  <si>
    <t xml:space="preserve">Enskild                  </t>
  </si>
  <si>
    <t>J</t>
  </si>
  <si>
    <t xml:space="preserve"> </t>
  </si>
  <si>
    <t xml:space="preserve">Loftbodsvägen 5 </t>
  </si>
  <si>
    <t>72480</t>
  </si>
  <si>
    <t>VÄSTERÅS</t>
  </si>
  <si>
    <t>072-5404401</t>
  </si>
  <si>
    <t>Aktiebolag utom bank- och försäkringsaktiebolag</t>
  </si>
  <si>
    <t>5567622682</t>
  </si>
  <si>
    <t>4ans Gymnasium AB</t>
  </si>
  <si>
    <t xml:space="preserve">TUBORGSGATAN 2 </t>
  </si>
  <si>
    <t>21741</t>
  </si>
  <si>
    <t>MALMÖ</t>
  </si>
  <si>
    <t>040-918225</t>
  </si>
  <si>
    <t>5567692081</t>
  </si>
  <si>
    <t xml:space="preserve">DORMSJÖ 214 </t>
  </si>
  <si>
    <t>77698</t>
  </si>
  <si>
    <t>GARPENBERG</t>
  </si>
  <si>
    <t>070-2314323</t>
  </si>
  <si>
    <t>5567590251</t>
  </si>
  <si>
    <t>AB Nyfiket lärande, Sollentuna</t>
  </si>
  <si>
    <t xml:space="preserve">LANDSVÄGEN 24 </t>
  </si>
  <si>
    <t>19272</t>
  </si>
  <si>
    <t>SOLLENTUNA</t>
  </si>
  <si>
    <t>08-7545712</t>
  </si>
  <si>
    <t>aneng_s@edu.sollentuna.se</t>
  </si>
  <si>
    <t>5567025696</t>
  </si>
  <si>
    <t xml:space="preserve">BOX 7038 </t>
  </si>
  <si>
    <t>10386</t>
  </si>
  <si>
    <t>STOCKHOLM</t>
  </si>
  <si>
    <t>08-335054</t>
  </si>
  <si>
    <t>5569320699</t>
  </si>
  <si>
    <t xml:space="preserve">BOX 213 </t>
  </si>
  <si>
    <t>10124</t>
  </si>
  <si>
    <t>08-7944200</t>
  </si>
  <si>
    <t>5568792997</t>
  </si>
  <si>
    <t>Academy of Music and Business Education Tingsryd AB</t>
  </si>
  <si>
    <t xml:space="preserve">BOX 21 </t>
  </si>
  <si>
    <t>36221</t>
  </si>
  <si>
    <t>TINGSRYD</t>
  </si>
  <si>
    <t>0760-240350</t>
  </si>
  <si>
    <t>5590489760</t>
  </si>
  <si>
    <t>Academy of Music and Business Education Vara AB</t>
  </si>
  <si>
    <t xml:space="preserve">BOX 30 </t>
  </si>
  <si>
    <t>53421</t>
  </si>
  <si>
    <t>VARA</t>
  </si>
  <si>
    <t>0702-928880</t>
  </si>
  <si>
    <t>8024189154</t>
  </si>
  <si>
    <t>ADELÖVS FRISKOLEFÖRENING</t>
  </si>
  <si>
    <t xml:space="preserve">ADELÖV 2 </t>
  </si>
  <si>
    <t>57398</t>
  </si>
  <si>
    <t>TRANÅS</t>
  </si>
  <si>
    <t>0140-70016</t>
  </si>
  <si>
    <t>Ideella föreningar</t>
  </si>
  <si>
    <t>5567797831</t>
  </si>
  <si>
    <t>Adinova AB</t>
  </si>
  <si>
    <t>FATBURSGATAN 8 4TR</t>
  </si>
  <si>
    <t>11854</t>
  </si>
  <si>
    <t>073-6555085</t>
  </si>
  <si>
    <t>5563876753</t>
  </si>
  <si>
    <t xml:space="preserve">BOX 30075 </t>
  </si>
  <si>
    <t>10425</t>
  </si>
  <si>
    <t>0243-231317</t>
  </si>
  <si>
    <t>5566666789</t>
  </si>
  <si>
    <t>AF AFFÄRSEFFEKT FRAMTIDSSKOLA AB</t>
  </si>
  <si>
    <t xml:space="preserve">SKALLDALSVÄGEN 18 </t>
  </si>
  <si>
    <t>43652</t>
  </si>
  <si>
    <t>HOVÅS</t>
  </si>
  <si>
    <t>031-131990</t>
  </si>
  <si>
    <t>5566146956</t>
  </si>
  <si>
    <t>AHA UTBILDNING AB</t>
  </si>
  <si>
    <t xml:space="preserve">HÄSTSKOVÄGEN 76 </t>
  </si>
  <si>
    <t>17739</t>
  </si>
  <si>
    <t>JÄRFÄLLA</t>
  </si>
  <si>
    <t>08-58027500</t>
  </si>
  <si>
    <t>7696142343</t>
  </si>
  <si>
    <t xml:space="preserve">BOX 3006 </t>
  </si>
  <si>
    <t>44914</t>
  </si>
  <si>
    <t>ALAFORS</t>
  </si>
  <si>
    <t>0303-740080</t>
  </si>
  <si>
    <t>Ekonomiska föreningar utom bostadsrättsföreningar</t>
  </si>
  <si>
    <t>5568086085</t>
  </si>
  <si>
    <t xml:space="preserve">VITRISKAGATAN 67 </t>
  </si>
  <si>
    <t>74945</t>
  </si>
  <si>
    <t>ENKÖPING</t>
  </si>
  <si>
    <t>0171-30607</t>
  </si>
  <si>
    <t>husberg@robinson.nu</t>
  </si>
  <si>
    <t>5563571248</t>
  </si>
  <si>
    <t>AKTIEBOLAGET SIGRID RUDEBECKS SKOLA</t>
  </si>
  <si>
    <t xml:space="preserve">BELLMANSGATAN 6-8 </t>
  </si>
  <si>
    <t>41128</t>
  </si>
  <si>
    <t>GÖTEBORG</t>
  </si>
  <si>
    <t>031-107570</t>
  </si>
  <si>
    <t>exp@rudbecks.se</t>
  </si>
  <si>
    <t>5564498268</t>
  </si>
  <si>
    <t>AKTIEBOLAGET SLOTTSHÖJDENS FÖRSKOLOR</t>
  </si>
  <si>
    <t xml:space="preserve">HEBSACKERSGATAN 41 </t>
  </si>
  <si>
    <t>25437</t>
  </si>
  <si>
    <t>HELSINGBORG</t>
  </si>
  <si>
    <t>042-124675</t>
  </si>
  <si>
    <t>5564518750</t>
  </si>
  <si>
    <t xml:space="preserve">BOX 14066 </t>
  </si>
  <si>
    <t>20024</t>
  </si>
  <si>
    <t>040-492454</t>
  </si>
  <si>
    <t>5567812069</t>
  </si>
  <si>
    <t xml:space="preserve">BOX 56 </t>
  </si>
  <si>
    <t>18621</t>
  </si>
  <si>
    <t>VALLENTUNA</t>
  </si>
  <si>
    <t>08-51240794</t>
  </si>
  <si>
    <t>8024044888</t>
  </si>
  <si>
    <t xml:space="preserve">BOX 237 </t>
  </si>
  <si>
    <t>16213</t>
  </si>
  <si>
    <t>VÄLLINGBY</t>
  </si>
  <si>
    <t>08-56459930</t>
  </si>
  <si>
    <t>Övriga stiftelser och fonder, inkl pensionsstiftelser och personalstiftelser</t>
  </si>
  <si>
    <t>8750028402</t>
  </si>
  <si>
    <t xml:space="preserve">MELLRINGEVÄGEN 104 </t>
  </si>
  <si>
    <t>70353</t>
  </si>
  <si>
    <t>ÖREBRO</t>
  </si>
  <si>
    <t>019-246980</t>
  </si>
  <si>
    <t>8136004168</t>
  </si>
  <si>
    <t>ALBATROSS MONTESSORISKOLA</t>
  </si>
  <si>
    <t xml:space="preserve">LARSBERGSVÄGEN 29 </t>
  </si>
  <si>
    <t>18138</t>
  </si>
  <si>
    <t>LIDINGÖ</t>
  </si>
  <si>
    <t>08-7653707</t>
  </si>
  <si>
    <t>2120001439</t>
  </si>
  <si>
    <t xml:space="preserve">Kommunal                  </t>
  </si>
  <si>
    <t xml:space="preserve">  </t>
  </si>
  <si>
    <t>44980</t>
  </si>
  <si>
    <t>0303-330000</t>
  </si>
  <si>
    <t>kommun@ale.se</t>
  </si>
  <si>
    <t>Kommuner</t>
  </si>
  <si>
    <t>2120001553</t>
  </si>
  <si>
    <t>44181</t>
  </si>
  <si>
    <t>ALINGSÅS</t>
  </si>
  <si>
    <t>0322-616000</t>
  </si>
  <si>
    <t>kommunstyrelsen@alingsas.se</t>
  </si>
  <si>
    <t>8640009794</t>
  </si>
  <si>
    <t xml:space="preserve">BOLLVÄGEN 9 </t>
  </si>
  <si>
    <t>44155</t>
  </si>
  <si>
    <t>0322-647070</t>
  </si>
  <si>
    <t>montessoriskolan@globen.nu</t>
  </si>
  <si>
    <t>8640010511</t>
  </si>
  <si>
    <t xml:space="preserve">BOX 408 </t>
  </si>
  <si>
    <t>44128</t>
  </si>
  <si>
    <t>0322-14095</t>
  </si>
  <si>
    <t>info@linneskolan.se</t>
  </si>
  <si>
    <t>5567290548</t>
  </si>
  <si>
    <t>Alingsås Yrkesgymnasium AB</t>
  </si>
  <si>
    <t xml:space="preserve">SMÅLANDSGATAN 4 </t>
  </si>
  <si>
    <t>44157</t>
  </si>
  <si>
    <t>0322-44101</t>
  </si>
  <si>
    <t>8024097555</t>
  </si>
  <si>
    <t xml:space="preserve">SIBELIUSGÅNGEN 11 </t>
  </si>
  <si>
    <t>16477</t>
  </si>
  <si>
    <t>KISTA</t>
  </si>
  <si>
    <t>08-51060290</t>
  </si>
  <si>
    <t>5566344270</t>
  </si>
  <si>
    <t xml:space="preserve">KOTTBYGATAN 7 </t>
  </si>
  <si>
    <t>16474</t>
  </si>
  <si>
    <t>08-41047609</t>
  </si>
  <si>
    <t>8152007533</t>
  </si>
  <si>
    <t>ALMA FOLKHÖGSKOLEFÖRENING</t>
  </si>
  <si>
    <t>BOX 47099</t>
  </si>
  <si>
    <t>10074</t>
  </si>
  <si>
    <t>08-4621100</t>
  </si>
  <si>
    <t>5566096227</t>
  </si>
  <si>
    <t xml:space="preserve">ALMARÖD 440 </t>
  </si>
  <si>
    <t>27454</t>
  </si>
  <si>
    <t>SKIVARP</t>
  </si>
  <si>
    <t>0411-30206</t>
  </si>
  <si>
    <t>5569224610</t>
  </si>
  <si>
    <t xml:space="preserve">DALVÄGEN 16 </t>
  </si>
  <si>
    <t>16956</t>
  </si>
  <si>
    <t>SOLNA</t>
  </si>
  <si>
    <t>08-41088540</t>
  </si>
  <si>
    <t>info@almaskolan.se</t>
  </si>
  <si>
    <t>8750037080</t>
  </si>
  <si>
    <t xml:space="preserve">BOX 14012 </t>
  </si>
  <si>
    <t>70014</t>
  </si>
  <si>
    <t>019-123146</t>
  </si>
  <si>
    <t>2120000639</t>
  </si>
  <si>
    <t>34280</t>
  </si>
  <si>
    <t>ALVESTA</t>
  </si>
  <si>
    <t>0472-15000</t>
  </si>
  <si>
    <t>klk@alvesta.se</t>
  </si>
  <si>
    <t>5565536678</t>
  </si>
  <si>
    <t xml:space="preserve">BERGSRÅDSVÄGEN 3 </t>
  </si>
  <si>
    <t>12842</t>
  </si>
  <si>
    <t>BAGARMOSSEN</t>
  </si>
  <si>
    <t>08-6463914</t>
  </si>
  <si>
    <t>5568148117</t>
  </si>
  <si>
    <t xml:space="preserve">HUSKNUTSVÄGEN 34 </t>
  </si>
  <si>
    <t>72482</t>
  </si>
  <si>
    <t>010-2070777</t>
  </si>
  <si>
    <t>info@entreskolan.se</t>
  </si>
  <si>
    <t>2120000498</t>
  </si>
  <si>
    <t xml:space="preserve">BOX 53 </t>
  </si>
  <si>
    <t>57822</t>
  </si>
  <si>
    <t>ANEBY</t>
  </si>
  <si>
    <t>0380-46100</t>
  </si>
  <si>
    <t>aneby.kommun@aneby.se</t>
  </si>
  <si>
    <t>5566205455</t>
  </si>
  <si>
    <t>ANIMALLOGOS AB</t>
  </si>
  <si>
    <t xml:space="preserve">BOX 44078 </t>
  </si>
  <si>
    <t>10073</t>
  </si>
  <si>
    <t>08-7446250</t>
  </si>
  <si>
    <t>8780008499</t>
  </si>
  <si>
    <t>ANSGARSFÖRSAMLINGENS UNGDOM I VÄSTERÅS</t>
  </si>
  <si>
    <t>PETTERSBERGSGATAN 32</t>
  </si>
  <si>
    <t>72463</t>
  </si>
  <si>
    <t>5565835146</t>
  </si>
  <si>
    <t>Ansgarskolorna AB</t>
  </si>
  <si>
    <t xml:space="preserve">Box 17 </t>
  </si>
  <si>
    <t>75103</t>
  </si>
  <si>
    <t>UPPSALA</t>
  </si>
  <si>
    <t>018-4898000</t>
  </si>
  <si>
    <t>info@loks.se</t>
  </si>
  <si>
    <t>5566229851</t>
  </si>
  <si>
    <t>ANTISTILLA AB</t>
  </si>
  <si>
    <t xml:space="preserve">Toivovägen 8 </t>
  </si>
  <si>
    <t>13432</t>
  </si>
  <si>
    <t>GUSTAVSBERG</t>
  </si>
  <si>
    <t>08-57032070</t>
  </si>
  <si>
    <t>info@antistilla.se</t>
  </si>
  <si>
    <t>5566024906</t>
  </si>
  <si>
    <t xml:space="preserve">SJÖVÄGEN 27B </t>
  </si>
  <si>
    <t>29145</t>
  </si>
  <si>
    <t>KRISTIANSTAD</t>
  </si>
  <si>
    <t>044-103580</t>
  </si>
  <si>
    <t>5564559523</t>
  </si>
  <si>
    <t>Aprendere Skolor AB</t>
  </si>
  <si>
    <t xml:space="preserve">BOX 2182 </t>
  </si>
  <si>
    <t>10315</t>
  </si>
  <si>
    <t>08-40028900</t>
  </si>
  <si>
    <t>info@aprendere.se</t>
  </si>
  <si>
    <t>7696064067</t>
  </si>
  <si>
    <t>ARBETS- OCH SOCIALKOOPERATIVET DALEN EK FÖR</t>
  </si>
  <si>
    <t>DALENVÄGEN 98</t>
  </si>
  <si>
    <t>78069</t>
  </si>
  <si>
    <t>SÖRSJÖN</t>
  </si>
  <si>
    <t>0280-83082</t>
  </si>
  <si>
    <t>2120002122</t>
  </si>
  <si>
    <t xml:space="preserve">BOX 45 </t>
  </si>
  <si>
    <t>73221</t>
  </si>
  <si>
    <t>ARBOGA</t>
  </si>
  <si>
    <t>0589-87000</t>
  </si>
  <si>
    <t>arboga.kommun@arboga.se</t>
  </si>
  <si>
    <t>2120002668</t>
  </si>
  <si>
    <t>93881</t>
  </si>
  <si>
    <t>ARJEPLOG</t>
  </si>
  <si>
    <t>0961-14000</t>
  </si>
  <si>
    <t>arjeplogs.kommun@arjeplog.se</t>
  </si>
  <si>
    <t>2120002650</t>
  </si>
  <si>
    <t>93381</t>
  </si>
  <si>
    <t>ARVIDSJAUR</t>
  </si>
  <si>
    <t>0960-15500</t>
  </si>
  <si>
    <t>kommun@arvidsjaur.se</t>
  </si>
  <si>
    <t>2120001892</t>
  </si>
  <si>
    <t>67181</t>
  </si>
  <si>
    <t>ARVIKA</t>
  </si>
  <si>
    <t>0570-81600</t>
  </si>
  <si>
    <t>arvika.kommun@arvika.se</t>
  </si>
  <si>
    <t>2120001983</t>
  </si>
  <si>
    <t>69682</t>
  </si>
  <si>
    <t>ASKERSUND</t>
  </si>
  <si>
    <t>0583-81000</t>
  </si>
  <si>
    <t>kommun@askersund.se</t>
  </si>
  <si>
    <t>5568884257</t>
  </si>
  <si>
    <t>Askrike Utbildning AB</t>
  </si>
  <si>
    <t xml:space="preserve">KANSLIHUSGRÄND 8 </t>
  </si>
  <si>
    <t>18368</t>
  </si>
  <si>
    <t>TÄBY</t>
  </si>
  <si>
    <t>5565838066</t>
  </si>
  <si>
    <t>08-394901</t>
  </si>
  <si>
    <t>8635005500</t>
  </si>
  <si>
    <t>ASPEN MONTESSORI</t>
  </si>
  <si>
    <t xml:space="preserve">SVARTÅLIDEN 31 </t>
  </si>
  <si>
    <t>44351</t>
  </si>
  <si>
    <t>LERUM</t>
  </si>
  <si>
    <t>0302-17170</t>
  </si>
  <si>
    <t>5566363973</t>
  </si>
  <si>
    <t>ASPERO FRISKOLOR AB</t>
  </si>
  <si>
    <t xml:space="preserve">PILEFELTSGATAN 53 </t>
  </si>
  <si>
    <t>30250</t>
  </si>
  <si>
    <t>HALMSTAD</t>
  </si>
  <si>
    <t>035-136900</t>
  </si>
  <si>
    <t>info.halmstad@asperofriskolor.se</t>
  </si>
  <si>
    <t>7164451390</t>
  </si>
  <si>
    <t xml:space="preserve">DECENNIUMGATAN 13 </t>
  </si>
  <si>
    <t>41510</t>
  </si>
  <si>
    <t>031-431197</t>
  </si>
  <si>
    <t>5567799035</t>
  </si>
  <si>
    <t>Atleticagymnasiet AB</t>
  </si>
  <si>
    <t>08-7519030</t>
  </si>
  <si>
    <t>5564778958</t>
  </si>
  <si>
    <t xml:space="preserve">VENDEVÄGEN 85B </t>
  </si>
  <si>
    <t>18291</t>
  </si>
  <si>
    <t>DANDERYD</t>
  </si>
  <si>
    <t>08-50537200</t>
  </si>
  <si>
    <t>5565943031</t>
  </si>
  <si>
    <t>Attendo Närsjögläntans HVB-hem AB</t>
  </si>
  <si>
    <t>023-62070</t>
  </si>
  <si>
    <t>info@narsjoglantan.se</t>
  </si>
  <si>
    <t>5565990545</t>
  </si>
  <si>
    <t xml:space="preserve">BOX 715 </t>
  </si>
  <si>
    <t>18217</t>
  </si>
  <si>
    <t>08-58625000</t>
  </si>
  <si>
    <t>HR@attendo.se</t>
  </si>
  <si>
    <t>5567284822</t>
  </si>
  <si>
    <t>Au Claves AB</t>
  </si>
  <si>
    <t xml:space="preserve">BOX 444 </t>
  </si>
  <si>
    <t>18426</t>
  </si>
  <si>
    <t>ÅKERSBERGA</t>
  </si>
  <si>
    <t>073-4606000</t>
  </si>
  <si>
    <t>2120002262</t>
  </si>
  <si>
    <t>77481</t>
  </si>
  <si>
    <t>AVESTA</t>
  </si>
  <si>
    <t>0226-645000</t>
  </si>
  <si>
    <t>kommun@avesta.se</t>
  </si>
  <si>
    <t>2520047560</t>
  </si>
  <si>
    <t>Avesta-Grytnäs pastorat</t>
  </si>
  <si>
    <t>BRUKSGATAN 1</t>
  </si>
  <si>
    <t>77431</t>
  </si>
  <si>
    <t>0226-464700</t>
  </si>
  <si>
    <t>avesta-grytnas.pastorat@svenskakyrkan.se</t>
  </si>
  <si>
    <t>Registrerade trossamfund</t>
  </si>
  <si>
    <t>5564666609</t>
  </si>
  <si>
    <t>AXEDINSKOLAN AKTIEBOLAG</t>
  </si>
  <si>
    <t xml:space="preserve">LÅNGHOLMSGATAN 24 </t>
  </si>
  <si>
    <t>11733</t>
  </si>
  <si>
    <t>08-6682155</t>
  </si>
  <si>
    <t>5565937868</t>
  </si>
  <si>
    <t xml:space="preserve">BOX 74 </t>
  </si>
  <si>
    <t>29821</t>
  </si>
  <si>
    <t>TOLLARP</t>
  </si>
  <si>
    <t>070-9466499</t>
  </si>
  <si>
    <t>7164451366</t>
  </si>
  <si>
    <t>BACKATORPS SKOLKOOPERATIV EKONOMISK FÖRENING</t>
  </si>
  <si>
    <t xml:space="preserve">BÅTSMAN KAPERS GATA 5 </t>
  </si>
  <si>
    <t>42257</t>
  </si>
  <si>
    <t>HISINGS BACKA</t>
  </si>
  <si>
    <t>031-581082</t>
  </si>
  <si>
    <t>7164221470</t>
  </si>
  <si>
    <t>Backeboskolan ekonomisk förening</t>
  </si>
  <si>
    <t xml:space="preserve">VIKINGSHILLSVÄGEN 68 </t>
  </si>
  <si>
    <t>13237</t>
  </si>
  <si>
    <t>SALTSJÖ-BOO</t>
  </si>
  <si>
    <t>08-7479010</t>
  </si>
  <si>
    <t>5566064001</t>
  </si>
  <si>
    <t>BANÉRPORTSSKOLAN AB</t>
  </si>
  <si>
    <t xml:space="preserve">KARLAVÄGEN 121 </t>
  </si>
  <si>
    <t>11526</t>
  </si>
  <si>
    <t>08-50531100</t>
  </si>
  <si>
    <t>5565075586</t>
  </si>
  <si>
    <t>BARNENS MONTESSORIAKADEMI ÖSTERMALM AB</t>
  </si>
  <si>
    <t xml:space="preserve">Box 24175 </t>
  </si>
  <si>
    <t>10451</t>
  </si>
  <si>
    <t>08-6622731</t>
  </si>
  <si>
    <t>kontor@bma.nu</t>
  </si>
  <si>
    <t>7696006191</t>
  </si>
  <si>
    <t xml:space="preserve">MARIA MONTESSORIS VÄG 2 </t>
  </si>
  <si>
    <t>24657</t>
  </si>
  <si>
    <t>BARSEBÄCK</t>
  </si>
  <si>
    <t>046-776159</t>
  </si>
  <si>
    <t>5565686135</t>
  </si>
  <si>
    <t xml:space="preserve">DELSJÖGATAN 46 </t>
  </si>
  <si>
    <t>21765</t>
  </si>
  <si>
    <t>040-138139</t>
  </si>
  <si>
    <t>2120001470</t>
  </si>
  <si>
    <t xml:space="preserve">BOX 14 </t>
  </si>
  <si>
    <t>66621</t>
  </si>
  <si>
    <t>BENGTSFORS</t>
  </si>
  <si>
    <t>0531-526000</t>
  </si>
  <si>
    <t>kommun@bengtsfors.se</t>
  </si>
  <si>
    <t>2120002502</t>
  </si>
  <si>
    <t xml:space="preserve">BOX 73 </t>
  </si>
  <si>
    <t>84040</t>
  </si>
  <si>
    <t>SVENSTAVIK</t>
  </si>
  <si>
    <t>0687-16100</t>
  </si>
  <si>
    <t>bergs.kommun@berg.se</t>
  </si>
  <si>
    <t>9697195593</t>
  </si>
  <si>
    <t xml:space="preserve">BOX 8018 </t>
  </si>
  <si>
    <t>16308</t>
  </si>
  <si>
    <t>SPÅNGA</t>
  </si>
  <si>
    <t>08-361710</t>
  </si>
  <si>
    <t>beta.school@yahoo.com</t>
  </si>
  <si>
    <t>Handelsbolag, kommanditbolag</t>
  </si>
  <si>
    <t>8024250972</t>
  </si>
  <si>
    <t xml:space="preserve">LINDBLOMSVÄGEN 21 </t>
  </si>
  <si>
    <t>47542</t>
  </si>
  <si>
    <t>HÖNÖ</t>
  </si>
  <si>
    <t>031-962350</t>
  </si>
  <si>
    <t>5566666102</t>
  </si>
  <si>
    <t xml:space="preserve">BOX 7115 </t>
  </si>
  <si>
    <t>40232</t>
  </si>
  <si>
    <t>031-3488700</t>
  </si>
  <si>
    <t>2120002833</t>
  </si>
  <si>
    <t>91681</t>
  </si>
  <si>
    <t>BJURHOLM</t>
  </si>
  <si>
    <t>0932-14000</t>
  </si>
  <si>
    <t>kommunen@bjurholm.se</t>
  </si>
  <si>
    <t>2120001041</t>
  </si>
  <si>
    <t xml:space="preserve">BOX 501 </t>
  </si>
  <si>
    <t>26725</t>
  </si>
  <si>
    <t>BJUV</t>
  </si>
  <si>
    <t>042-4585000</t>
  </si>
  <si>
    <t>info@bjuv.se</t>
  </si>
  <si>
    <t>8460010948</t>
  </si>
  <si>
    <t xml:space="preserve">BOX 20093 </t>
  </si>
  <si>
    <t>20074</t>
  </si>
  <si>
    <t>040-987970</t>
  </si>
  <si>
    <t>5568737091</t>
  </si>
  <si>
    <t>Blomenbergska skolan AB</t>
  </si>
  <si>
    <t xml:space="preserve">LÄSTRINGE  </t>
  </si>
  <si>
    <t>61199</t>
  </si>
  <si>
    <t>TYSTBERGA</t>
  </si>
  <si>
    <t>0706-580023</t>
  </si>
  <si>
    <t>7164586617</t>
  </si>
  <si>
    <t>BOBYGDENS FRAMTID EKONOMISK FÖRENING</t>
  </si>
  <si>
    <t xml:space="preserve">VÄSTANÄNG 402 </t>
  </si>
  <si>
    <t>82472</t>
  </si>
  <si>
    <t>DELSBO</t>
  </si>
  <si>
    <t>0653-21305</t>
  </si>
  <si>
    <t>7696032346</t>
  </si>
  <si>
    <t>BOBYGDENS OMSORG OCH SERVICE EKONOMISK FÖRENING</t>
  </si>
  <si>
    <t>0653-21300</t>
  </si>
  <si>
    <t>7696017685</t>
  </si>
  <si>
    <t>BODBYSUNDS MILJÖSKOLAS EKONOMISKA FÖRENING</t>
  </si>
  <si>
    <t xml:space="preserve">BODBYSUND 40 </t>
  </si>
  <si>
    <t>93793</t>
  </si>
  <si>
    <t>BURTRÄSK</t>
  </si>
  <si>
    <t>0914-43133</t>
  </si>
  <si>
    <t>2120002767</t>
  </si>
  <si>
    <t>96186</t>
  </si>
  <si>
    <t>BODEN</t>
  </si>
  <si>
    <t>0921-62000</t>
  </si>
  <si>
    <t>kommunen@boden.se</t>
  </si>
  <si>
    <t>2120002973</t>
  </si>
  <si>
    <t>51783</t>
  </si>
  <si>
    <t>BOLLEBYGD</t>
  </si>
  <si>
    <t>033-231300</t>
  </si>
  <si>
    <t>bollebygds.kommun@bollebygd.se</t>
  </si>
  <si>
    <t>8388001177</t>
  </si>
  <si>
    <t>BOLLERUPS LANTBRUKSINSTITUT</t>
  </si>
  <si>
    <t xml:space="preserve">BOLLERUPS SÄTERI  </t>
  </si>
  <si>
    <t>27394</t>
  </si>
  <si>
    <t>TOMELILLA</t>
  </si>
  <si>
    <t>0417-18500</t>
  </si>
  <si>
    <t>info@bollerup.se</t>
  </si>
  <si>
    <t>2120002361</t>
  </si>
  <si>
    <t>82180</t>
  </si>
  <si>
    <t>BOLLNÄS</t>
  </si>
  <si>
    <t>0278-25000</t>
  </si>
  <si>
    <t>bollnas@kommun.bollnas.se</t>
  </si>
  <si>
    <t>2120000795</t>
  </si>
  <si>
    <t xml:space="preserve">BOX 52 </t>
  </si>
  <si>
    <t>38721</t>
  </si>
  <si>
    <t>BORGHOLM</t>
  </si>
  <si>
    <t>0485-88000</t>
  </si>
  <si>
    <t>kommun@borgholm.se</t>
  </si>
  <si>
    <t>2120002239</t>
  </si>
  <si>
    <t>78181</t>
  </si>
  <si>
    <t>BORLÄNGE</t>
  </si>
  <si>
    <t>0243-74000</t>
  </si>
  <si>
    <t>kommun@borlange.se</t>
  </si>
  <si>
    <t>2120001561</t>
  </si>
  <si>
    <t>50180</t>
  </si>
  <si>
    <t>BORÅS</t>
  </si>
  <si>
    <t>033-357000</t>
  </si>
  <si>
    <t>boras.kommun@boras.se</t>
  </si>
  <si>
    <t>2120002882</t>
  </si>
  <si>
    <t>14785</t>
  </si>
  <si>
    <t>TUMBA</t>
  </si>
  <si>
    <t>08-53061000</t>
  </si>
  <si>
    <t>kommun@botkyrka.se</t>
  </si>
  <si>
    <t>5567155527</t>
  </si>
  <si>
    <t>HUSIE KYRKOVÄG 76</t>
  </si>
  <si>
    <t>21238</t>
  </si>
  <si>
    <t>040-495009</t>
  </si>
  <si>
    <t>2120000407</t>
  </si>
  <si>
    <t xml:space="preserve">BOX 79 </t>
  </si>
  <si>
    <t>59010</t>
  </si>
  <si>
    <t>BOXHOLM</t>
  </si>
  <si>
    <t>0142-89500</t>
  </si>
  <si>
    <t>kommun@boxholm.se</t>
  </si>
  <si>
    <t>8750034491</t>
  </si>
  <si>
    <t xml:space="preserve">GRANRISVÄGEN 33 </t>
  </si>
  <si>
    <t>70235</t>
  </si>
  <si>
    <t>019-305050</t>
  </si>
  <si>
    <t>info@viktoriaskolan.se</t>
  </si>
  <si>
    <t>5567516389</t>
  </si>
  <si>
    <t xml:space="preserve">SMEDJEGATAN 33 </t>
  </si>
  <si>
    <t>63220</t>
  </si>
  <si>
    <t>ESKILSTUNA</t>
  </si>
  <si>
    <t>016-5414946</t>
  </si>
  <si>
    <t>annkatrin.bylund@britishschools.se</t>
  </si>
  <si>
    <t>7696081319</t>
  </si>
  <si>
    <t xml:space="preserve">MELLBYGATAN 21 </t>
  </si>
  <si>
    <t>53151</t>
  </si>
  <si>
    <t>LIDKÖPING</t>
  </si>
  <si>
    <t>0510-771797</t>
  </si>
  <si>
    <t>7696001366</t>
  </si>
  <si>
    <t>Bromma Enskilda Skola ekonomisk förening</t>
  </si>
  <si>
    <t xml:space="preserve">MOSSVÄGEN 7 </t>
  </si>
  <si>
    <t>16756</t>
  </si>
  <si>
    <t>BROMMA</t>
  </si>
  <si>
    <t>08-6344840</t>
  </si>
  <si>
    <t>info@brommaenskilda.se</t>
  </si>
  <si>
    <t>2120000894</t>
  </si>
  <si>
    <t xml:space="preserve">BOX 18 </t>
  </si>
  <si>
    <t>29521</t>
  </si>
  <si>
    <t>BROMÖLLA</t>
  </si>
  <si>
    <t>0456-822000</t>
  </si>
  <si>
    <t>kommunstyrelsen@bromolla.se</t>
  </si>
  <si>
    <t>5567091391</t>
  </si>
  <si>
    <t xml:space="preserve">BOX 411 </t>
  </si>
  <si>
    <t>89128</t>
  </si>
  <si>
    <t>ÖRNSKÖLDSVIK</t>
  </si>
  <si>
    <t>0660-51726</t>
  </si>
  <si>
    <t>9167744359</t>
  </si>
  <si>
    <t xml:space="preserve">LEIJONS KÅSEVÄG 16 </t>
  </si>
  <si>
    <t>26373</t>
  </si>
  <si>
    <t>ARILD</t>
  </si>
  <si>
    <t>042-346011</t>
  </si>
  <si>
    <t>5569472805</t>
  </si>
  <si>
    <t>Brunnstorp AB</t>
  </si>
  <si>
    <t xml:space="preserve">BROBACKEN BRUNNSTORP 1 </t>
  </si>
  <si>
    <t>54193</t>
  </si>
  <si>
    <t>SKÖVDE</t>
  </si>
  <si>
    <t>0500-451032</t>
  </si>
  <si>
    <t>8465017070</t>
  </si>
  <si>
    <t>BRYGGERIETS BILDNINGS BYRÅ (BBB)</t>
  </si>
  <si>
    <t xml:space="preserve">YSTADVÄGEN 46 </t>
  </si>
  <si>
    <t>21445</t>
  </si>
  <si>
    <t>040-926585</t>
  </si>
  <si>
    <t>info@bryggeriet.org</t>
  </si>
  <si>
    <t>2120002460</t>
  </si>
  <si>
    <t xml:space="preserve">BOX 190 </t>
  </si>
  <si>
    <t>84060</t>
  </si>
  <si>
    <t>BRÄCKE</t>
  </si>
  <si>
    <t>0693-16100</t>
  </si>
  <si>
    <t>bracke@bracke.se</t>
  </si>
  <si>
    <t>2120001025</t>
  </si>
  <si>
    <t>23221</t>
  </si>
  <si>
    <t>ARLÖV</t>
  </si>
  <si>
    <t>040-6256000</t>
  </si>
  <si>
    <t>burlovs.kommun@burlov.se</t>
  </si>
  <si>
    <t>5567563316</t>
  </si>
  <si>
    <t xml:space="preserve">MARKNADSVÄGEN 299 </t>
  </si>
  <si>
    <t>18379</t>
  </si>
  <si>
    <t>08-54470700</t>
  </si>
  <si>
    <t>info@byangsskolan.se</t>
  </si>
  <si>
    <t>5564834363</t>
  </si>
  <si>
    <t>Båktorp AB</t>
  </si>
  <si>
    <t xml:space="preserve">KROGNÄS TUNAHOLM 1 </t>
  </si>
  <si>
    <t>61195</t>
  </si>
  <si>
    <t>NYKÖPING</t>
  </si>
  <si>
    <t>0155-51011</t>
  </si>
  <si>
    <t>boxtorpab@swipnet.se</t>
  </si>
  <si>
    <t>7164367695</t>
  </si>
  <si>
    <t>BÅSTAD MONTESSORI EKONOMISK FÖRENING</t>
  </si>
  <si>
    <t xml:space="preserve">BOX 1098 </t>
  </si>
  <si>
    <t>26921</t>
  </si>
  <si>
    <t>BÅSTAD</t>
  </si>
  <si>
    <t>0431-362194</t>
  </si>
  <si>
    <t>info@bastadmontessori.se</t>
  </si>
  <si>
    <t>2120000944</t>
  </si>
  <si>
    <t>BÅSTADS KOMMUN</t>
  </si>
  <si>
    <t>26980</t>
  </si>
  <si>
    <t>0431-77008</t>
  </si>
  <si>
    <t>kommun@bastad.se</t>
  </si>
  <si>
    <t>7696151641</t>
  </si>
  <si>
    <t>Båtbackens Friskola ekonomisk förening</t>
  </si>
  <si>
    <t xml:space="preserve">BÅTBACKEN NORVÄGEN 153 </t>
  </si>
  <si>
    <t>82754</t>
  </si>
  <si>
    <t>JÄRVSÖ</t>
  </si>
  <si>
    <t>0651-44015</t>
  </si>
  <si>
    <t>5566304613</t>
  </si>
  <si>
    <t>BÖLE BYSKOLA AB</t>
  </si>
  <si>
    <t xml:space="preserve">BÖLE 135 </t>
  </si>
  <si>
    <t>83293</t>
  </si>
  <si>
    <t>FRÖSÖN</t>
  </si>
  <si>
    <t>063-37185</t>
  </si>
  <si>
    <t>info@bolebyskola.se</t>
  </si>
  <si>
    <t>7164451473</t>
  </si>
  <si>
    <t xml:space="preserve">LILLA DANSKA VÄGEN 1 </t>
  </si>
  <si>
    <t>41274</t>
  </si>
  <si>
    <t>031-3891800</t>
  </si>
  <si>
    <t>expeditionen@boskolan.se</t>
  </si>
  <si>
    <t>5566264056</t>
  </si>
  <si>
    <t>CAMPEON FRIGYMNASIUM AB</t>
  </si>
  <si>
    <t xml:space="preserve">SÖDRA STORGATAN 23 </t>
  </si>
  <si>
    <t>25223</t>
  </si>
  <si>
    <t>042-212040</t>
  </si>
  <si>
    <t>5568834765</t>
  </si>
  <si>
    <t xml:space="preserve">MANILLAVÄGEN 32-36 </t>
  </si>
  <si>
    <t>11521</t>
  </si>
  <si>
    <t>070-4217504</t>
  </si>
  <si>
    <t>5564997319</t>
  </si>
  <si>
    <t>Caremore Vård och Behandling AB</t>
  </si>
  <si>
    <t xml:space="preserve">VÄSTRA HAMNGATAN 7C </t>
  </si>
  <si>
    <t>41117</t>
  </si>
  <si>
    <t>0720-503334</t>
  </si>
  <si>
    <t>elin.walterson@caremore.se</t>
  </si>
  <si>
    <t>5564575628</t>
  </si>
  <si>
    <t>CENTRUMSKOLAN I HELSINGBORG AKTIEBOLAG</t>
  </si>
  <si>
    <t xml:space="preserve">GISELA TRAPPS VÄG 3 </t>
  </si>
  <si>
    <t>042-140202</t>
  </si>
  <si>
    <t>7696141428</t>
  </si>
  <si>
    <t>Ciconias Ekonomisk förening</t>
  </si>
  <si>
    <t xml:space="preserve">SKOMAKAREGATAN 13 </t>
  </si>
  <si>
    <t>27561</t>
  </si>
  <si>
    <t>BLENTARP</t>
  </si>
  <si>
    <t>0416-13790</t>
  </si>
  <si>
    <t>5565896213</t>
  </si>
  <si>
    <t xml:space="preserve">MALMBROGATAN 11 </t>
  </si>
  <si>
    <t>39235</t>
  </si>
  <si>
    <t>KALMAR</t>
  </si>
  <si>
    <t>0480-26240</t>
  </si>
  <si>
    <t>5569081150</t>
  </si>
  <si>
    <t xml:space="preserve">HÅKANTORPSGATAN 158 </t>
  </si>
  <si>
    <t>72476</t>
  </si>
  <si>
    <t>021-156162</t>
  </si>
  <si>
    <t>carin.parleskold@skalbyskolan.se</t>
  </si>
  <si>
    <t>5566023684</t>
  </si>
  <si>
    <t>Consensum Lund AB</t>
  </si>
  <si>
    <t>SANKT LARS VÄG  Byggnad 20</t>
  </si>
  <si>
    <t>22270</t>
  </si>
  <si>
    <t>LUND</t>
  </si>
  <si>
    <t>046-141495</t>
  </si>
  <si>
    <t>info@consensum-lund.se</t>
  </si>
  <si>
    <t>5567127237</t>
  </si>
  <si>
    <t>Cultura Utbildning AB</t>
  </si>
  <si>
    <t xml:space="preserve">BOX 1392 </t>
  </si>
  <si>
    <t>25113</t>
  </si>
  <si>
    <t>042-4000650</t>
  </si>
  <si>
    <t>info@culturagymnasium.se</t>
  </si>
  <si>
    <t>5566431044</t>
  </si>
  <si>
    <t>CURT NICOLIN GYMNASIET AB</t>
  </si>
  <si>
    <t xml:space="preserve">FINNVEDSVÄGEN 4 </t>
  </si>
  <si>
    <t>61230</t>
  </si>
  <si>
    <t>FINSPÅNG</t>
  </si>
  <si>
    <t>0122-81000</t>
  </si>
  <si>
    <t>5565693297</t>
  </si>
  <si>
    <t>CYBERGYMNASIET GÖTEBORG AB</t>
  </si>
  <si>
    <t xml:space="preserve">VANADISVÄGEN 9B </t>
  </si>
  <si>
    <t>11346</t>
  </si>
  <si>
    <t>031-122150</t>
  </si>
  <si>
    <t>5565693289</t>
  </si>
  <si>
    <t>CYBERGYMNASIET MALMÖ AB</t>
  </si>
  <si>
    <t>040-6117541</t>
  </si>
  <si>
    <t>5565547964</t>
  </si>
  <si>
    <t>Cybergymnasiet Stockholm AB</t>
  </si>
  <si>
    <t>08-41041000</t>
  </si>
  <si>
    <t>odenplan@cybergymnasiet.se</t>
  </si>
  <si>
    <t>7164056082</t>
  </si>
  <si>
    <t xml:space="preserve">HÖGADALSVÄGEN 14 </t>
  </si>
  <si>
    <t>37441</t>
  </si>
  <si>
    <t>KARLSHAMN</t>
  </si>
  <si>
    <t>0454-87059</t>
  </si>
  <si>
    <t>7696273411</t>
  </si>
  <si>
    <t>Dalbackens Friskola Ekonomisk förening</t>
  </si>
  <si>
    <t xml:space="preserve">KYRKVÄGEN 120 B </t>
  </si>
  <si>
    <t>94493</t>
  </si>
  <si>
    <t>HEMMINGSMARK</t>
  </si>
  <si>
    <t>0911-33010</t>
  </si>
  <si>
    <t>7696010151</t>
  </si>
  <si>
    <t>DALBY OCH SÖDRA SANDBY MONTESSORIFÖRENING EK FÖR</t>
  </si>
  <si>
    <t xml:space="preserve">VINKELVÄGEN 1 </t>
  </si>
  <si>
    <t>24751</t>
  </si>
  <si>
    <t>DALBY</t>
  </si>
  <si>
    <t>046-202145</t>
  </si>
  <si>
    <t>kansli@dalbysandymontessori.se</t>
  </si>
  <si>
    <t>2120001413</t>
  </si>
  <si>
    <t xml:space="preserve">BOX 31 </t>
  </si>
  <si>
    <t>66821</t>
  </si>
  <si>
    <t>ED</t>
  </si>
  <si>
    <t>0534-19000</t>
  </si>
  <si>
    <t>kommun@dalsed.se</t>
  </si>
  <si>
    <t>5563210706</t>
  </si>
  <si>
    <t>DANDERYDS ENSKILDA SKOLA AKTIEBOLAG</t>
  </si>
  <si>
    <t xml:space="preserve">DANDERYDSVÄGEN 4 C </t>
  </si>
  <si>
    <t>18268</t>
  </si>
  <si>
    <t>DJURSHOLM</t>
  </si>
  <si>
    <t>08-7531302</t>
  </si>
  <si>
    <t>cilla@smaelev.se</t>
  </si>
  <si>
    <t>2120000126</t>
  </si>
  <si>
    <t xml:space="preserve">BOX 66 </t>
  </si>
  <si>
    <t>18205</t>
  </si>
  <si>
    <t>08-56891000</t>
  </si>
  <si>
    <t>kommunen@danderyd.se</t>
  </si>
  <si>
    <t>5564825577</t>
  </si>
  <si>
    <t>DANDERYDS MONTESSORISKOLA AKTIEBOLAG</t>
  </si>
  <si>
    <t xml:space="preserve">VENDEVÄGEN 94 </t>
  </si>
  <si>
    <t>18232</t>
  </si>
  <si>
    <t>08-7559455</t>
  </si>
  <si>
    <t>5566981766</t>
  </si>
  <si>
    <t>Dans o Musikal i Lund AB</t>
  </si>
  <si>
    <t xml:space="preserve">KILIANSGATAN 13 </t>
  </si>
  <si>
    <t>22350</t>
  </si>
  <si>
    <t>046-2400505</t>
  </si>
  <si>
    <t>info@dansomusikal.se</t>
  </si>
  <si>
    <t>5565315610</t>
  </si>
  <si>
    <t>DAVI SKOLAN AKTIEBOLAG</t>
  </si>
  <si>
    <t xml:space="preserve">SKYTTEVÄGEN 18A </t>
  </si>
  <si>
    <t>13336</t>
  </si>
  <si>
    <t>SALTSJÖBADEN</t>
  </si>
  <si>
    <t>073-6557636</t>
  </si>
  <si>
    <t>info@davinciskolan.com</t>
  </si>
  <si>
    <t>2120001934</t>
  </si>
  <si>
    <t>69380</t>
  </si>
  <si>
    <t>DEGERFORS</t>
  </si>
  <si>
    <t>0586-48100</t>
  </si>
  <si>
    <t>kommun@degerfors.se</t>
  </si>
  <si>
    <t>5568658545</t>
  </si>
  <si>
    <t>RUDSJÖTERRASSEN 1 3TR</t>
  </si>
  <si>
    <t>13640</t>
  </si>
  <si>
    <t>HANDEN</t>
  </si>
  <si>
    <t>070-4210130</t>
  </si>
  <si>
    <t>5564732856</t>
  </si>
  <si>
    <t>DIDAKTUS SKOLOR AB</t>
  </si>
  <si>
    <t xml:space="preserve">Box 213 </t>
  </si>
  <si>
    <t>08-54578605</t>
  </si>
  <si>
    <t>5564173853</t>
  </si>
  <si>
    <t>DILLE GÅRD AB</t>
  </si>
  <si>
    <t xml:space="preserve">DILLE 226 </t>
  </si>
  <si>
    <t>83695</t>
  </si>
  <si>
    <t>ÅS</t>
  </si>
  <si>
    <t>063-30984</t>
  </si>
  <si>
    <t>5590475611</t>
  </si>
  <si>
    <t>Dinglegymnasiet AB</t>
  </si>
  <si>
    <t xml:space="preserve">KUSTVÄGEN 11 C </t>
  </si>
  <si>
    <t>45561</t>
  </si>
  <si>
    <t>DINGLE</t>
  </si>
  <si>
    <t>0524-42800</t>
  </si>
  <si>
    <t>5565833562</t>
  </si>
  <si>
    <t xml:space="preserve">BOX 4257 </t>
  </si>
  <si>
    <t>10266</t>
  </si>
  <si>
    <t>08-7587127</t>
  </si>
  <si>
    <t>info@distrairs.se</t>
  </si>
  <si>
    <t>5566064209</t>
  </si>
  <si>
    <t>DISTRA UTBILDNINGS CENTER AB</t>
  </si>
  <si>
    <t xml:space="preserve">BOX 7035 </t>
  </si>
  <si>
    <t>12107</t>
  </si>
  <si>
    <t>STOCKHOLM-GLOBEN</t>
  </si>
  <si>
    <t>08-55604705</t>
  </si>
  <si>
    <t>8024222641</t>
  </si>
  <si>
    <t xml:space="preserve">TEGELUDDSVÄGEN 29 </t>
  </si>
  <si>
    <t>11541</t>
  </si>
  <si>
    <t>08-40300400</t>
  </si>
  <si>
    <t>kansli@waldorfskolan.se</t>
  </si>
  <si>
    <t>7696227094</t>
  </si>
  <si>
    <t>DOCKSTA FRISKOLA Ekonomisk förening</t>
  </si>
  <si>
    <t xml:space="preserve">KVARNVÄGEN 2 </t>
  </si>
  <si>
    <t>87033</t>
  </si>
  <si>
    <t>DOCKSTA</t>
  </si>
  <si>
    <t>5565408381</t>
  </si>
  <si>
    <t>DONNERGYMNASIET AB</t>
  </si>
  <si>
    <t xml:space="preserve">CELSIUSGATAN 9 </t>
  </si>
  <si>
    <t>41762</t>
  </si>
  <si>
    <t>031-3812900</t>
  </si>
  <si>
    <t>info@donnergymnasiet.se</t>
  </si>
  <si>
    <t>2120002809</t>
  </si>
  <si>
    <t>DOROTEA KOMMUN</t>
  </si>
  <si>
    <t>91781</t>
  </si>
  <si>
    <t>DOROTEA</t>
  </si>
  <si>
    <t>0942-14000</t>
  </si>
  <si>
    <t>info@dorotea.se</t>
  </si>
  <si>
    <t>5565668794</t>
  </si>
  <si>
    <t>Drottning Blankas Gymnasieskola AB</t>
  </si>
  <si>
    <t>info@dbgy.se</t>
  </si>
  <si>
    <t>8152013010</t>
  </si>
  <si>
    <t>DROTTNINGHOLMSKOLAN, MÄLARÖARNAS WALDORFSKOLA</t>
  </si>
  <si>
    <t xml:space="preserve">SKOLALLÉN 3 </t>
  </si>
  <si>
    <t>17893</t>
  </si>
  <si>
    <t>DROTTNINGHOLM</t>
  </si>
  <si>
    <t>08-56040737</t>
  </si>
  <si>
    <t>kansli@drottningholmskolan.se</t>
  </si>
  <si>
    <t>5590468624</t>
  </si>
  <si>
    <t>Ebba Braheskolan AB</t>
  </si>
  <si>
    <t xml:space="preserve">KVARNHOLMSVÄGEN 89 </t>
  </si>
  <si>
    <t>13131</t>
  </si>
  <si>
    <t>NACKA</t>
  </si>
  <si>
    <t>070-8298883</t>
  </si>
  <si>
    <t>8572022369</t>
  </si>
  <si>
    <t xml:space="preserve">RADIOVÄGEN 25 </t>
  </si>
  <si>
    <t>42147</t>
  </si>
  <si>
    <t>VÄSTRA FRÖLUNDA</t>
  </si>
  <si>
    <t>031-416650</t>
  </si>
  <si>
    <t>2120001769</t>
  </si>
  <si>
    <t>EDA KOMMUN</t>
  </si>
  <si>
    <t>67322</t>
  </si>
  <si>
    <t>CHARLOTTENBERG</t>
  </si>
  <si>
    <t>0571-28100</t>
  </si>
  <si>
    <t>kommun@eda.se</t>
  </si>
  <si>
    <t>7696009039</t>
  </si>
  <si>
    <t>Edens skola, ekonomisk förening</t>
  </si>
  <si>
    <t xml:space="preserve">Skolgatan 10 </t>
  </si>
  <si>
    <t>24330</t>
  </si>
  <si>
    <t>HÖÖR</t>
  </si>
  <si>
    <t>0413-23808</t>
  </si>
  <si>
    <t>5563114445</t>
  </si>
  <si>
    <t>Edinit AB</t>
  </si>
  <si>
    <t xml:space="preserve">BOX 45153 </t>
  </si>
  <si>
    <t>10430</t>
  </si>
  <si>
    <t>08-7042215</t>
  </si>
  <si>
    <t>info@initcollege.com</t>
  </si>
  <si>
    <t>5562512425</t>
  </si>
  <si>
    <t xml:space="preserve">EKEBYHOLM 9 </t>
  </si>
  <si>
    <t>76291</t>
  </si>
  <si>
    <t>RIMBO</t>
  </si>
  <si>
    <t>0175-754500</t>
  </si>
  <si>
    <t>info@ekebyholm.se</t>
  </si>
  <si>
    <t>2120000050</t>
  </si>
  <si>
    <t xml:space="preserve">BOX 205 </t>
  </si>
  <si>
    <t>17823</t>
  </si>
  <si>
    <t>EKERÖ</t>
  </si>
  <si>
    <t>08-56039100</t>
  </si>
  <si>
    <t>5565848537</t>
  </si>
  <si>
    <t>EKSJÖ FORDONSUTBILDNING AB</t>
  </si>
  <si>
    <t xml:space="preserve">NIFSARPSVÄGEN 4 </t>
  </si>
  <si>
    <t>57596</t>
  </si>
  <si>
    <t>EKSJÖ</t>
  </si>
  <si>
    <t>0381-13200</t>
  </si>
  <si>
    <t>2120000589</t>
  </si>
  <si>
    <t>57580</t>
  </si>
  <si>
    <t>0381-36000</t>
  </si>
  <si>
    <t>info@eksjo.se</t>
  </si>
  <si>
    <t>5562216027</t>
  </si>
  <si>
    <t>ELAJO TECHNICAL EDUCATION CENTER AB</t>
  </si>
  <si>
    <t xml:space="preserve">BOX 904 </t>
  </si>
  <si>
    <t>57229</t>
  </si>
  <si>
    <t>OSKARSHAMN</t>
  </si>
  <si>
    <t>0491-767699</t>
  </si>
  <si>
    <t>info@elajotec.com</t>
  </si>
  <si>
    <t>5568042070</t>
  </si>
  <si>
    <t xml:space="preserve">BUBERG 101 </t>
  </si>
  <si>
    <t>82691</t>
  </si>
  <si>
    <t>SÖDERHAMN</t>
  </si>
  <si>
    <t>0270-13130</t>
  </si>
  <si>
    <t>5566531421</t>
  </si>
  <si>
    <t xml:space="preserve">RÅGSVEDS SKOLGRÄND 8 </t>
  </si>
  <si>
    <t>12465</t>
  </si>
  <si>
    <t>BANDHAGEN</t>
  </si>
  <si>
    <t>08-6058070</t>
  </si>
  <si>
    <t>5567106637</t>
  </si>
  <si>
    <t>Elteknikbranschens Gymnasium i Nyköping AB</t>
  </si>
  <si>
    <t xml:space="preserve">BOX 545 </t>
  </si>
  <si>
    <t>61110</t>
  </si>
  <si>
    <t>0155-292900</t>
  </si>
  <si>
    <t>2120000738</t>
  </si>
  <si>
    <t xml:space="preserve">BOX 54 </t>
  </si>
  <si>
    <t>36121</t>
  </si>
  <si>
    <t>EMMABODA</t>
  </si>
  <si>
    <t>0471-249000</t>
  </si>
  <si>
    <t>kommunen@emmaboda.se</t>
  </si>
  <si>
    <t>5568642234</t>
  </si>
  <si>
    <t>En bit extra AB</t>
  </si>
  <si>
    <t xml:space="preserve">TRAKTORVÄGEN 12 </t>
  </si>
  <si>
    <t>22660</t>
  </si>
  <si>
    <t>070-7157844</t>
  </si>
  <si>
    <t>5568089246</t>
  </si>
  <si>
    <t>Energy Maintenance Sweden AB</t>
  </si>
  <si>
    <t xml:space="preserve">ENHAGSVÄGEN 11 </t>
  </si>
  <si>
    <t>18740</t>
  </si>
  <si>
    <t>08-7582546</t>
  </si>
  <si>
    <t>info@energigymnasiet.se</t>
  </si>
  <si>
    <t>5565699302</t>
  </si>
  <si>
    <t>ENGELSKA SKOLAN NORR AB</t>
  </si>
  <si>
    <t xml:space="preserve">ROSLAGSTULLSBACKEN 4 </t>
  </si>
  <si>
    <t>11421</t>
  </si>
  <si>
    <t>08-4418580</t>
  </si>
  <si>
    <t>info@engelskanorr.com</t>
  </si>
  <si>
    <t>2120000282</t>
  </si>
  <si>
    <t>74580</t>
  </si>
  <si>
    <t>0171-625000</t>
  </si>
  <si>
    <t>kommunstyrelsekontor@kommun.enkoping.se</t>
  </si>
  <si>
    <t>8020126531</t>
  </si>
  <si>
    <t xml:space="preserve">TEGNÉRLUNDEN 5 </t>
  </si>
  <si>
    <t>11161</t>
  </si>
  <si>
    <t>08-4112060</t>
  </si>
  <si>
    <t>info@enskildagymnasiet.se</t>
  </si>
  <si>
    <t>5564418449</t>
  </si>
  <si>
    <t>ERASTOS AB</t>
  </si>
  <si>
    <t xml:space="preserve">BOX 10 </t>
  </si>
  <si>
    <t>61122</t>
  </si>
  <si>
    <t>0155-285900</t>
  </si>
  <si>
    <t>2120000357</t>
  </si>
  <si>
    <t>63186</t>
  </si>
  <si>
    <t>016-7101000</t>
  </si>
  <si>
    <t>eskilstuna.kommun@eskilstuna.se</t>
  </si>
  <si>
    <t>8420002746</t>
  </si>
  <si>
    <t>ESLÖVS FOLKHÖGSKOLA</t>
  </si>
  <si>
    <t xml:space="preserve">STUREGATAN 14 </t>
  </si>
  <si>
    <t>24131</t>
  </si>
  <si>
    <t>ESLÖV</t>
  </si>
  <si>
    <t>0413-66300</t>
  </si>
  <si>
    <t>2120001173</t>
  </si>
  <si>
    <t>24180</t>
  </si>
  <si>
    <t>0413-62000</t>
  </si>
  <si>
    <t>kommunstyrelsen@eslov.se</t>
  </si>
  <si>
    <t>8465023961</t>
  </si>
  <si>
    <t>ESLÖVS MONTESSORIFRISKOLA</t>
  </si>
  <si>
    <t xml:space="preserve">Solvägen 33 </t>
  </si>
  <si>
    <t>0413-15980</t>
  </si>
  <si>
    <t>2120002916</t>
  </si>
  <si>
    <t>46582</t>
  </si>
  <si>
    <t>NOSSEBRO</t>
  </si>
  <si>
    <t>0512-57000</t>
  </si>
  <si>
    <t>kommun@essunga.se</t>
  </si>
  <si>
    <t>8740020212</t>
  </si>
  <si>
    <t xml:space="preserve">ÖSTRA ESPLANADEN 16 </t>
  </si>
  <si>
    <t>67132</t>
  </si>
  <si>
    <t>0570-80706</t>
  </si>
  <si>
    <t>8020058908</t>
  </si>
  <si>
    <t xml:space="preserve">SVARTMANGATAN 20-22 </t>
  </si>
  <si>
    <t>11129</t>
  </si>
  <si>
    <t>08-4126020</t>
  </si>
  <si>
    <t>exp@estniskaskolan.se</t>
  </si>
  <si>
    <t>5568350572</t>
  </si>
  <si>
    <t xml:space="preserve">ERIC PERSSONS VÄG 10 </t>
  </si>
  <si>
    <t>21762</t>
  </si>
  <si>
    <t>040-80556</t>
  </si>
  <si>
    <t>5567480511</t>
  </si>
  <si>
    <t xml:space="preserve">SOLSTIGEN 2-4 </t>
  </si>
  <si>
    <t>64540</t>
  </si>
  <si>
    <t>STRÄNGNÄS</t>
  </si>
  <si>
    <t>0152-333500</t>
  </si>
  <si>
    <t>5567478416</t>
  </si>
  <si>
    <t>Europaskolan Utbildning AB</t>
  </si>
  <si>
    <t xml:space="preserve">STORGATAN 2 </t>
  </si>
  <si>
    <t>64530</t>
  </si>
  <si>
    <t>0152-331100</t>
  </si>
  <si>
    <t>info@europaskolan.se</t>
  </si>
  <si>
    <t>2120002106</t>
  </si>
  <si>
    <t>73780</t>
  </si>
  <si>
    <t>FAGERSTA</t>
  </si>
  <si>
    <t>0223-44000</t>
  </si>
  <si>
    <t>info@fagersta.se</t>
  </si>
  <si>
    <t>2120001231</t>
  </si>
  <si>
    <t>31180</t>
  </si>
  <si>
    <t>FALKENBERG</t>
  </si>
  <si>
    <t>0346-886000</t>
  </si>
  <si>
    <t>kontaktcenter@falkenberg.se</t>
  </si>
  <si>
    <t>2520048865</t>
  </si>
  <si>
    <t>Falkenbergs pastorat</t>
  </si>
  <si>
    <t xml:space="preserve">NYGATAN 31 </t>
  </si>
  <si>
    <t>31131</t>
  </si>
  <si>
    <t>0346-55200</t>
  </si>
  <si>
    <t>falkenbergs.pastorat@svenskakyrkan.se</t>
  </si>
  <si>
    <t>2120001744</t>
  </si>
  <si>
    <t>52181</t>
  </si>
  <si>
    <t>FALKÖPING</t>
  </si>
  <si>
    <t>0515-885000</t>
  </si>
  <si>
    <t>kommunen@falkoping.se</t>
  </si>
  <si>
    <t>5566112834</t>
  </si>
  <si>
    <t>FALU FRIGYMNASIUM AKTIEBOLAG</t>
  </si>
  <si>
    <t xml:space="preserve">NYBROGATAN 20 B </t>
  </si>
  <si>
    <t>79172</t>
  </si>
  <si>
    <t>FALUN</t>
  </si>
  <si>
    <t>023-777850</t>
  </si>
  <si>
    <t>2120002221</t>
  </si>
  <si>
    <t>79183</t>
  </si>
  <si>
    <t>023-83000</t>
  </si>
  <si>
    <t>info@falun.se</t>
  </si>
  <si>
    <t>5566207113</t>
  </si>
  <si>
    <t xml:space="preserve">VIKS STORA VÄG 33 </t>
  </si>
  <si>
    <t>27295</t>
  </si>
  <si>
    <t>SIMRISHAMN</t>
  </si>
  <si>
    <t>0414-24367</t>
  </si>
  <si>
    <t>info@famn.se</t>
  </si>
  <si>
    <t>5566138151</t>
  </si>
  <si>
    <t>FASTIGHETSBOLAGET SIKFORSBYGDEN AB</t>
  </si>
  <si>
    <t xml:space="preserve">VARGBACKENVÄGEN 1 </t>
  </si>
  <si>
    <t>94294</t>
  </si>
  <si>
    <t>SIKFORS</t>
  </si>
  <si>
    <t>0911-251024</t>
  </si>
  <si>
    <t>2120001876</t>
  </si>
  <si>
    <t xml:space="preserve">BOX 303 </t>
  </si>
  <si>
    <t>68227</t>
  </si>
  <si>
    <t>FILIPSTAD</t>
  </si>
  <si>
    <t>0590-61100</t>
  </si>
  <si>
    <t>kommun@filipstad.se</t>
  </si>
  <si>
    <t>5568674252</t>
  </si>
  <si>
    <t>STRALSUNDSGATAN 49</t>
  </si>
  <si>
    <t>12237</t>
  </si>
  <si>
    <t>ENSKEDE</t>
  </si>
  <si>
    <t>070-5738603</t>
  </si>
  <si>
    <t>2120000423</t>
  </si>
  <si>
    <t>61280</t>
  </si>
  <si>
    <t>0122-85000</t>
  </si>
  <si>
    <t>post@kommun.finspong.se</t>
  </si>
  <si>
    <t>5564001534</t>
  </si>
  <si>
    <t>Fjällbyns Gymnasieskola i Funäsdalen AB</t>
  </si>
  <si>
    <t xml:space="preserve">ARKIVGATAN 4 </t>
  </si>
  <si>
    <t>41134</t>
  </si>
  <si>
    <t>010-1221100</t>
  </si>
  <si>
    <t>2120000332</t>
  </si>
  <si>
    <t>64281</t>
  </si>
  <si>
    <t>FLEN</t>
  </si>
  <si>
    <t>0157-430000</t>
  </si>
  <si>
    <t>flens.kommun@flen.se</t>
  </si>
  <si>
    <t>5568505191</t>
  </si>
  <si>
    <t>64221</t>
  </si>
  <si>
    <t>0157-13700</t>
  </si>
  <si>
    <t>8020064096</t>
  </si>
  <si>
    <t>FOLKUNIVERSITETET STIFT KURSVERKSAMHETEN VID STOCKHOLMS UNIVERSITET</t>
  </si>
  <si>
    <t xml:space="preserve">BOX 6901 </t>
  </si>
  <si>
    <t>10239</t>
  </si>
  <si>
    <t>08-7894100</t>
  </si>
  <si>
    <t>info.sthlm@folkuniversitetet.se</t>
  </si>
  <si>
    <t>8450003481</t>
  </si>
  <si>
    <t>FOLKUNIVERSITETET STIFTELSEN KURS- VERKSAMHETEN VID LUNDS UNIVERSITET</t>
  </si>
  <si>
    <t xml:space="preserve">BOX 2116 </t>
  </si>
  <si>
    <t>22002</t>
  </si>
  <si>
    <t>046-197700</t>
  </si>
  <si>
    <t>info.lund@folkuniversitetet.se</t>
  </si>
  <si>
    <t>8572006313</t>
  </si>
  <si>
    <t>FOLKUNIVERSITETET STIFTELSEN KURSVER KSAMHETEN VID GÖTEBORGS UNIVERSITET</t>
  </si>
  <si>
    <t xml:space="preserve">BOX 2542 </t>
  </si>
  <si>
    <t>40317</t>
  </si>
  <si>
    <t>031-106500</t>
  </si>
  <si>
    <t>info.gbg@folkuniversitetet.se</t>
  </si>
  <si>
    <t>8176007055</t>
  </si>
  <si>
    <t>FOLKUNIVERSITETET STIFTELSEN KURSVERKSAMHETEN VID UPPSALA UNIVERSITET</t>
  </si>
  <si>
    <t xml:space="preserve">BERGSBRUNNAGATAN 1 </t>
  </si>
  <si>
    <t>75323</t>
  </si>
  <si>
    <t>018-680006</t>
  </si>
  <si>
    <t>sandra.helenius@folkuniversitetet.se</t>
  </si>
  <si>
    <t>5566199260</t>
  </si>
  <si>
    <t>FOLKUNIVERSITETET UPPDRAG NORR AKTIEBOLAG</t>
  </si>
  <si>
    <t xml:space="preserve">NYGATAN 43 </t>
  </si>
  <si>
    <t>90330</t>
  </si>
  <si>
    <t>UMEÅ</t>
  </si>
  <si>
    <t>5561645226</t>
  </si>
  <si>
    <t>FOLKUNIVERSITETETS SKOLOR AB</t>
  </si>
  <si>
    <t xml:space="preserve">DJURÄNGSVÄGEN 33 </t>
  </si>
  <si>
    <t>39354</t>
  </si>
  <si>
    <t>0480-86541</t>
  </si>
  <si>
    <t>5564869161</t>
  </si>
  <si>
    <t>FORDONSUTBILDNINGAR I ÖREBRO AKTIEBOLAG</t>
  </si>
  <si>
    <t xml:space="preserve">ALMGATAN 7 </t>
  </si>
  <si>
    <t>70283</t>
  </si>
  <si>
    <t>019-321212</t>
  </si>
  <si>
    <t>2120001819</t>
  </si>
  <si>
    <t xml:space="preserve">BOX 93 </t>
  </si>
  <si>
    <t>66722</t>
  </si>
  <si>
    <t>FORSHAGA</t>
  </si>
  <si>
    <t>054-172000</t>
  </si>
  <si>
    <t>kommun@forshaga.se</t>
  </si>
  <si>
    <t>5566205737</t>
  </si>
  <si>
    <t>ForshagaAkademin AB</t>
  </si>
  <si>
    <t xml:space="preserve">Industrileden 5 B </t>
  </si>
  <si>
    <t>66732</t>
  </si>
  <si>
    <t>054-536100</t>
  </si>
  <si>
    <t>info@forshagaakademin.se</t>
  </si>
  <si>
    <t>8655010661</t>
  </si>
  <si>
    <t>FORSVIKS FRISKOLA</t>
  </si>
  <si>
    <t xml:space="preserve">UNDENÄSVÄGEN 4 </t>
  </si>
  <si>
    <t>54673</t>
  </si>
  <si>
    <t>FORSVIK</t>
  </si>
  <si>
    <t>0505-41900</t>
  </si>
  <si>
    <t>5564781606</t>
  </si>
  <si>
    <t>FRAMTIDSGYMNASIET I GÖTEBORG AKTIEBOLAG</t>
  </si>
  <si>
    <t>031-7041270</t>
  </si>
  <si>
    <t>5565755500</t>
  </si>
  <si>
    <t>Framtidsgymnasiet i Sverige AB</t>
  </si>
  <si>
    <t>040-6901000</t>
  </si>
  <si>
    <t>5565304481</t>
  </si>
  <si>
    <t>Framtidsgymnasiet Öst AB</t>
  </si>
  <si>
    <t xml:space="preserve">Kaserntorget 6 </t>
  </si>
  <si>
    <t>41118</t>
  </si>
  <si>
    <t>011-4409300</t>
  </si>
  <si>
    <t>info@framtidsgymnasiet.se</t>
  </si>
  <si>
    <t>5567865943</t>
  </si>
  <si>
    <t xml:space="preserve">ASSARSGATAN 8 </t>
  </si>
  <si>
    <t>23533</t>
  </si>
  <si>
    <t>VELLINGE</t>
  </si>
  <si>
    <t>040-6853800</t>
  </si>
  <si>
    <t>7696207443</t>
  </si>
  <si>
    <t>Fredsbergs Friskola ekonomisk förening</t>
  </si>
  <si>
    <t xml:space="preserve">FREDSBERG KYRKSKOLAN 2 </t>
  </si>
  <si>
    <t>54590</t>
  </si>
  <si>
    <t>TÖREBODA</t>
  </si>
  <si>
    <t>7696188189</t>
  </si>
  <si>
    <t xml:space="preserve">LILLA BROGATAN 10 </t>
  </si>
  <si>
    <t>76130</t>
  </si>
  <si>
    <t>NORRTÄLJE</t>
  </si>
  <si>
    <t>0176-333900</t>
  </si>
  <si>
    <t>info@freinetskolanhugin.se</t>
  </si>
  <si>
    <t>8450030203</t>
  </si>
  <si>
    <t xml:space="preserve">SANKT LARS VÄG 7 </t>
  </si>
  <si>
    <t>046-137929</t>
  </si>
  <si>
    <t>7696000590</t>
  </si>
  <si>
    <t xml:space="preserve">SLAGSTA GÅRDSVÄG 2 </t>
  </si>
  <si>
    <t>14574</t>
  </si>
  <si>
    <t>NORSBORG</t>
  </si>
  <si>
    <t>08-53182494</t>
  </si>
  <si>
    <t>7696021117</t>
  </si>
  <si>
    <t xml:space="preserve">UTVÄGEN 25 </t>
  </si>
  <si>
    <t>76163</t>
  </si>
  <si>
    <t>0176-55880</t>
  </si>
  <si>
    <t>5566403407</t>
  </si>
  <si>
    <t>Freinetskolan Tallbacken AB</t>
  </si>
  <si>
    <t xml:space="preserve">EPIDEMIVÄGEN 2 </t>
  </si>
  <si>
    <t>82733</t>
  </si>
  <si>
    <t>LJUSDAL</t>
  </si>
  <si>
    <t>0651-12721</t>
  </si>
  <si>
    <t>7696125579</t>
  </si>
  <si>
    <t>Fria 48:an Ekonomisk förening</t>
  </si>
  <si>
    <t xml:space="preserve">HÖGSBYVÄGEN 3 </t>
  </si>
  <si>
    <t>36495</t>
  </si>
  <si>
    <t>ÄLGHULT</t>
  </si>
  <si>
    <t>0481-47494</t>
  </si>
  <si>
    <t>skolan@alghultsfriskola.se</t>
  </si>
  <si>
    <t>8240008709</t>
  </si>
  <si>
    <t xml:space="preserve">TEXTILVÄGEN 5A </t>
  </si>
  <si>
    <t>59146</t>
  </si>
  <si>
    <t>MOTALA</t>
  </si>
  <si>
    <t>0141-233516</t>
  </si>
  <si>
    <t>5569172041</t>
  </si>
  <si>
    <t>Fria Läroverken i Sverige AB</t>
  </si>
  <si>
    <t xml:space="preserve">DROTTNINGGATAN 36 </t>
  </si>
  <si>
    <t>60224</t>
  </si>
  <si>
    <t>NORRKÖPING</t>
  </si>
  <si>
    <t>010-2051710</t>
  </si>
  <si>
    <t>info@laroverken.se</t>
  </si>
  <si>
    <t>5564515988</t>
  </si>
  <si>
    <t xml:space="preserve">Box 225 </t>
  </si>
  <si>
    <t>46223</t>
  </si>
  <si>
    <t>VÄNERSBORG</t>
  </si>
  <si>
    <t>0521-260400</t>
  </si>
  <si>
    <t>info@fridaskolan.se</t>
  </si>
  <si>
    <t>7696014781</t>
  </si>
  <si>
    <t>FRIDHEMS FRISKOLAS EKONOMISKA FÖRENING</t>
  </si>
  <si>
    <t xml:space="preserve">HIDINGSTA 549 </t>
  </si>
  <si>
    <t>70595</t>
  </si>
  <si>
    <t>019-238176</t>
  </si>
  <si>
    <t>5569171936</t>
  </si>
  <si>
    <t xml:space="preserve">SORÖGATAN 21 </t>
  </si>
  <si>
    <t>16441</t>
  </si>
  <si>
    <t>073-1409889</t>
  </si>
  <si>
    <t>7696083455</t>
  </si>
  <si>
    <t xml:space="preserve">INTENDENTURVÄGEN 11B </t>
  </si>
  <si>
    <t>96136</t>
  </si>
  <si>
    <t>0921-55800</t>
  </si>
  <si>
    <t>info@friaemilia.se</t>
  </si>
  <si>
    <t>5567481071</t>
  </si>
  <si>
    <t xml:space="preserve">WESTMANS VÄG 6 </t>
  </si>
  <si>
    <t>64551</t>
  </si>
  <si>
    <t>0152-12833</t>
  </si>
  <si>
    <t>7696057079</t>
  </si>
  <si>
    <t>FRISKOLAN FRIA MARIA BARNSKOLA EK. FÖR.</t>
  </si>
  <si>
    <t xml:space="preserve">FATBURS KVARNGATA 28 </t>
  </si>
  <si>
    <t>11864</t>
  </si>
  <si>
    <t>08-6690831</t>
  </si>
  <si>
    <t>5568020852</t>
  </si>
  <si>
    <t xml:space="preserve">CARLBECKSVÄGEN 4 A </t>
  </si>
  <si>
    <t>54232</t>
  </si>
  <si>
    <t>MARIESTAD</t>
  </si>
  <si>
    <t>070-9956406</t>
  </si>
  <si>
    <t>7696039135</t>
  </si>
  <si>
    <t xml:space="preserve">GÄVLEVÄGEN 58 </t>
  </si>
  <si>
    <t>81441</t>
  </si>
  <si>
    <t>SKUTSKÄR</t>
  </si>
  <si>
    <t>026-4565120</t>
  </si>
  <si>
    <t>5568823859</t>
  </si>
  <si>
    <t>Friskolan i Strömsberg AB</t>
  </si>
  <si>
    <t xml:space="preserve">TORSBORGSVÄGEN 20 </t>
  </si>
  <si>
    <t>37371</t>
  </si>
  <si>
    <t>TORHAMN</t>
  </si>
  <si>
    <t>0455-25090</t>
  </si>
  <si>
    <t>7696124531</t>
  </si>
  <si>
    <t>Friskolan Kronobergshed Ek. för.</t>
  </si>
  <si>
    <t xml:space="preserve">DANSJÖ HEDEN 4 </t>
  </si>
  <si>
    <t>34263</t>
  </si>
  <si>
    <t>MOHEDA</t>
  </si>
  <si>
    <t>0472-70075</t>
  </si>
  <si>
    <t>7696096416</t>
  </si>
  <si>
    <t>FRISKOLAN K-V EKONOMISK FÖRENING</t>
  </si>
  <si>
    <t xml:space="preserve">SUNDBYVÄGEN 10-12 </t>
  </si>
  <si>
    <t>0152-45050</t>
  </si>
  <si>
    <t>5567748149</t>
  </si>
  <si>
    <t xml:space="preserve">NYHEDSBACKEN 16 </t>
  </si>
  <si>
    <t>82131</t>
  </si>
  <si>
    <t>070-9444601</t>
  </si>
  <si>
    <t>anders@lustlara.se</t>
  </si>
  <si>
    <t>5566044599</t>
  </si>
  <si>
    <t xml:space="preserve">Vinddraget 20 B </t>
  </si>
  <si>
    <t>80277</t>
  </si>
  <si>
    <t>GÄVLE</t>
  </si>
  <si>
    <t>026-613132</t>
  </si>
  <si>
    <t>7696149751</t>
  </si>
  <si>
    <t xml:space="preserve">SVÄRDSJÖGATAN 19 </t>
  </si>
  <si>
    <t>79131</t>
  </si>
  <si>
    <t>023-709070</t>
  </si>
  <si>
    <t>info@friskolanmosaik.se</t>
  </si>
  <si>
    <t>5568813561</t>
  </si>
  <si>
    <t>Friskolan Nytorp AB</t>
  </si>
  <si>
    <t xml:space="preserve">NYTORP 4900 </t>
  </si>
  <si>
    <t>82010</t>
  </si>
  <si>
    <t>ARBRÅ</t>
  </si>
  <si>
    <t>0278-40080</t>
  </si>
  <si>
    <t>5567260954</t>
  </si>
  <si>
    <t xml:space="preserve">ARENAVÄGEN 4 </t>
  </si>
  <si>
    <t>37155</t>
  </si>
  <si>
    <t>KARLSKRONA</t>
  </si>
  <si>
    <t>0708-291602</t>
  </si>
  <si>
    <t>info@piggelinen.se</t>
  </si>
  <si>
    <t>5565570446</t>
  </si>
  <si>
    <t xml:space="preserve">GULLBERNA PARK HÖGHOLMEN  </t>
  </si>
  <si>
    <t>37154</t>
  </si>
  <si>
    <t>0455-303590</t>
  </si>
  <si>
    <t>7696065718</t>
  </si>
  <si>
    <t xml:space="preserve">BOSTÄLLSGATAN 5 </t>
  </si>
  <si>
    <t>82732</t>
  </si>
  <si>
    <t>0651-14070</t>
  </si>
  <si>
    <t>5590250949</t>
  </si>
  <si>
    <t>Friskolan Öland AB</t>
  </si>
  <si>
    <t xml:space="preserve">BOX 116 </t>
  </si>
  <si>
    <t>38622</t>
  </si>
  <si>
    <t>FÄRJESTADEN</t>
  </si>
  <si>
    <t>0485-30430</t>
  </si>
  <si>
    <t>5565858536</t>
  </si>
  <si>
    <t>FRITIDSHEMMET HÄSTENS AB</t>
  </si>
  <si>
    <t xml:space="preserve">FASTLAGSVÄGEN 44 </t>
  </si>
  <si>
    <t>12647</t>
  </si>
  <si>
    <t>HÄGERSTEN</t>
  </si>
  <si>
    <t>08-6833041</t>
  </si>
  <si>
    <t>5565092482</t>
  </si>
  <si>
    <t>Frösunda Omsorg AB</t>
  </si>
  <si>
    <t xml:space="preserve">BOX 708 </t>
  </si>
  <si>
    <t>16927</t>
  </si>
  <si>
    <t>08-50523500</t>
  </si>
  <si>
    <t>5565972352</t>
  </si>
  <si>
    <t>BOX 708</t>
  </si>
  <si>
    <t>info@frosunda.se</t>
  </si>
  <si>
    <t>5567379093</t>
  </si>
  <si>
    <t xml:space="preserve">BOX 2041 </t>
  </si>
  <si>
    <t>12702</t>
  </si>
  <si>
    <t>SKÄRHOLMEN</t>
  </si>
  <si>
    <t>08-50012830</t>
  </si>
  <si>
    <t>5566095047</t>
  </si>
  <si>
    <t xml:space="preserve">ERIK DAHLBERGSGATAN 58-62 </t>
  </si>
  <si>
    <t>11557</t>
  </si>
  <si>
    <t>0767-242627</t>
  </si>
  <si>
    <t>info@futuraskolan.se</t>
  </si>
  <si>
    <t>5568568629</t>
  </si>
  <si>
    <t>Fyren EkAlmen AB</t>
  </si>
  <si>
    <t xml:space="preserve">BRAXENVÄGEN 5 </t>
  </si>
  <si>
    <t>70510</t>
  </si>
  <si>
    <t>019-7070330</t>
  </si>
  <si>
    <t>5566206180</t>
  </si>
  <si>
    <t>Fyrklöverns Montessori AB</t>
  </si>
  <si>
    <t xml:space="preserve">FOLKE BERNADOTTES VÄG 445 </t>
  </si>
  <si>
    <t>25657</t>
  </si>
  <si>
    <t>RAMLÖSA</t>
  </si>
  <si>
    <t>042-214590</t>
  </si>
  <si>
    <t>2120001421</t>
  </si>
  <si>
    <t>45880</t>
  </si>
  <si>
    <t>FÄRGELANDA</t>
  </si>
  <si>
    <t>0528-567000</t>
  </si>
  <si>
    <t>fargelanda.kommun@fargelanda.se</t>
  </si>
  <si>
    <t>8020096403</t>
  </si>
  <si>
    <t xml:space="preserve">KALLFORSVÄGEN 40 </t>
  </si>
  <si>
    <t>12432</t>
  </si>
  <si>
    <t>08-998978</t>
  </si>
  <si>
    <t>8250032318</t>
  </si>
  <si>
    <t>FÖRENINGEN AL-NOOR AL-ISLAMIA</t>
  </si>
  <si>
    <t xml:space="preserve">HAGEBYGATAN 180 </t>
  </si>
  <si>
    <t>60362</t>
  </si>
  <si>
    <t>011-265495</t>
  </si>
  <si>
    <t>8465001777</t>
  </si>
  <si>
    <t>ÖSTRA FÄLADSGATAN 46-48 Byggnad 25</t>
  </si>
  <si>
    <t>21224</t>
  </si>
  <si>
    <t>040-180060</t>
  </si>
  <si>
    <t>8124012371</t>
  </si>
  <si>
    <t>FÖRENINGEN BARNENS BÄSTA</t>
  </si>
  <si>
    <t xml:space="preserve">DJURSNÄSVÄGEN 16 </t>
  </si>
  <si>
    <t>14833</t>
  </si>
  <si>
    <t>ÖSMO</t>
  </si>
  <si>
    <t>08-52039121</t>
  </si>
  <si>
    <t>8024439062</t>
  </si>
  <si>
    <t>FÖRENINGEN EDSLESKOGS FRISKOLA</t>
  </si>
  <si>
    <t xml:space="preserve">EDSLESKOGS SKOLA 121 </t>
  </si>
  <si>
    <t>66291</t>
  </si>
  <si>
    <t>ÅMÅL</t>
  </si>
  <si>
    <t>0532-51005</t>
  </si>
  <si>
    <t>8420007984</t>
  </si>
  <si>
    <t xml:space="preserve">NORRA FOGDARÖDSVÄGEN 16 </t>
  </si>
  <si>
    <t>24393</t>
  </si>
  <si>
    <t>0413-27512</t>
  </si>
  <si>
    <t>info@emiliaskolan.se</t>
  </si>
  <si>
    <t>7420002045</t>
  </si>
  <si>
    <t>Föreningen Fogdaröd omsorg, vård &amp; utbildning utan personligt ansvar</t>
  </si>
  <si>
    <t xml:space="preserve">NORRA FOGDARÖDSVÄGEN 8 </t>
  </si>
  <si>
    <t>0413-559700</t>
  </si>
  <si>
    <t>info@fogdarod.se</t>
  </si>
  <si>
    <t>8020058270</t>
  </si>
  <si>
    <t xml:space="preserve">KOMMENDÖRSGATAN 31 </t>
  </si>
  <si>
    <t>11458</t>
  </si>
  <si>
    <t>08-6627768</t>
  </si>
  <si>
    <t>8850018683</t>
  </si>
  <si>
    <t xml:space="preserve">PUKSLAGARVÄGEN 20 </t>
  </si>
  <si>
    <t>80432</t>
  </si>
  <si>
    <t>026-611775</t>
  </si>
  <si>
    <t>8132004659</t>
  </si>
  <si>
    <t xml:space="preserve">SKOLVÄGEN 20 E </t>
  </si>
  <si>
    <t>19634</t>
  </si>
  <si>
    <t>KUNGSÄNGEN</t>
  </si>
  <si>
    <t>08-58166620</t>
  </si>
  <si>
    <t>info@kallskolan.se</t>
  </si>
  <si>
    <t>8533007038</t>
  </si>
  <si>
    <t xml:space="preserve">TVETGATAN 9 </t>
  </si>
  <si>
    <t>44233</t>
  </si>
  <si>
    <t>KUNGÄLV</t>
  </si>
  <si>
    <t>0303-63670</t>
  </si>
  <si>
    <t>8020058411</t>
  </si>
  <si>
    <t>FÖRENINGEN HILLEL</t>
  </si>
  <si>
    <t xml:space="preserve">BOX 5053 </t>
  </si>
  <si>
    <t>10242</t>
  </si>
  <si>
    <t>08-6621078</t>
  </si>
  <si>
    <t>info@hillel.nu</t>
  </si>
  <si>
    <t>8551021952</t>
  </si>
  <si>
    <t xml:space="preserve">KANELGATAN 38 </t>
  </si>
  <si>
    <t>42439</t>
  </si>
  <si>
    <t>ANGERED</t>
  </si>
  <si>
    <t>031-3319622</t>
  </si>
  <si>
    <t>8465016791</t>
  </si>
  <si>
    <t xml:space="preserve">ROLFSGATAN 25B </t>
  </si>
  <si>
    <t>21434</t>
  </si>
  <si>
    <t>040-84098</t>
  </si>
  <si>
    <t>info@kastanjeskolan.nu</t>
  </si>
  <si>
    <t>8450021459</t>
  </si>
  <si>
    <t>SANKT LARS VÄG  Byggnad 4</t>
  </si>
  <si>
    <t>046-2119675</t>
  </si>
  <si>
    <t>8156008255</t>
  </si>
  <si>
    <t>FÖRENINGEN MARIA MAGDALENA</t>
  </si>
  <si>
    <t xml:space="preserve">HJULÅKERSVÄGEN 1 </t>
  </si>
  <si>
    <t>15332</t>
  </si>
  <si>
    <t>JÄRNA</t>
  </si>
  <si>
    <t>08-55171132</t>
  </si>
  <si>
    <t>kollegiet@mariaskolan.nu</t>
  </si>
  <si>
    <t>8156002795</t>
  </si>
  <si>
    <t>FÖRENINGEN MIKAELGÅRDENS LÄKEPEDAGOGISKA INST</t>
  </si>
  <si>
    <t>BROGÄRDET 9 MIKAELGÅRDEN</t>
  </si>
  <si>
    <t>15391</t>
  </si>
  <si>
    <t>08-55150068</t>
  </si>
  <si>
    <t>8148008330</t>
  </si>
  <si>
    <t xml:space="preserve">EBBA BRAHES VÄG 1 </t>
  </si>
  <si>
    <t>19269</t>
  </si>
  <si>
    <t>08-7540025</t>
  </si>
  <si>
    <t>8892027965</t>
  </si>
  <si>
    <t xml:space="preserve">BOX 9043 </t>
  </si>
  <si>
    <t>85009</t>
  </si>
  <si>
    <t>SUNDSVALL</t>
  </si>
  <si>
    <t>060-661720</t>
  </si>
  <si>
    <t>8494004693</t>
  </si>
  <si>
    <t>FÖRENINGEN MONTESSORISKOLAN DAGGDROPPEN</t>
  </si>
  <si>
    <t>IDROTTSGÅNGEN 21 LYCKE GÅRD</t>
  </si>
  <si>
    <t>42944</t>
  </si>
  <si>
    <t>SÄRÖ</t>
  </si>
  <si>
    <t>031-936952</t>
  </si>
  <si>
    <t>9156002389</t>
  </si>
  <si>
    <t>FÖRENINGEN SALTÅ BY</t>
  </si>
  <si>
    <t xml:space="preserve">SALTÅ 2 </t>
  </si>
  <si>
    <t>08-55150596</t>
  </si>
  <si>
    <t>8156000823</t>
  </si>
  <si>
    <t>FÖRENINGEN SOLBERGA BY</t>
  </si>
  <si>
    <t xml:space="preserve">SOLBERGA 27 </t>
  </si>
  <si>
    <t>08-55150126</t>
  </si>
  <si>
    <t>solberga@solbergahemmet.se</t>
  </si>
  <si>
    <t>8020094994</t>
  </si>
  <si>
    <t xml:space="preserve">TEGNEBYVÄGEN 30-32 </t>
  </si>
  <si>
    <t>16855</t>
  </si>
  <si>
    <t>076-0741396</t>
  </si>
  <si>
    <t>8124010839</t>
  </si>
  <si>
    <t>FÖRENINGEN VÄSTRA EKOSKOLAN</t>
  </si>
  <si>
    <t xml:space="preserve">SORUNDAVÄGEN 2 </t>
  </si>
  <si>
    <t>13793</t>
  </si>
  <si>
    <t>TUNGELSTA</t>
  </si>
  <si>
    <t>08-50037174</t>
  </si>
  <si>
    <t>8156005103</t>
  </si>
  <si>
    <t xml:space="preserve">NIBBLE  </t>
  </si>
  <si>
    <t>08-55150051</t>
  </si>
  <si>
    <t>info@orjanskolan.se</t>
  </si>
  <si>
    <t>8388009360</t>
  </si>
  <si>
    <t>FÖRENINGEN ÖSTERLENS FOLKHÖGSKOLA</t>
  </si>
  <si>
    <t xml:space="preserve">BOX 13 </t>
  </si>
  <si>
    <t>27321</t>
  </si>
  <si>
    <t>0417-28000</t>
  </si>
  <si>
    <t>kansli@osterlen.fhsk.se</t>
  </si>
  <si>
    <t>8132004337</t>
  </si>
  <si>
    <t>FÖRSAMLINGEN ARKEN BIBELCENTER</t>
  </si>
  <si>
    <t xml:space="preserve">BOX 134 </t>
  </si>
  <si>
    <t>19623</t>
  </si>
  <si>
    <t>08-58884000</t>
  </si>
  <si>
    <t>info@arken.org</t>
  </si>
  <si>
    <t>7696074421</t>
  </si>
  <si>
    <t>FÖRSKOLA SKOLA VIA EMILIA EK. FÖR.</t>
  </si>
  <si>
    <t xml:space="preserve">GÖTGATAN 45 </t>
  </si>
  <si>
    <t>11621</t>
  </si>
  <si>
    <t>08-50813101</t>
  </si>
  <si>
    <t>5564868155</t>
  </si>
  <si>
    <t>FÖRSKOLAN MA VÄTTEROSEN AB</t>
  </si>
  <si>
    <t xml:space="preserve">NORDMARKSVÄGEN 40 </t>
  </si>
  <si>
    <t>12372</t>
  </si>
  <si>
    <t>FARSTA</t>
  </si>
  <si>
    <t>08-933187</t>
  </si>
  <si>
    <t>forskolan@mavatterosen.se</t>
  </si>
  <si>
    <t>5564187309</t>
  </si>
  <si>
    <t>FÖRSKOLAN OLYMPEN AKTIEBOLAG</t>
  </si>
  <si>
    <t xml:space="preserve">BOX 11047 </t>
  </si>
  <si>
    <t>10061</t>
  </si>
  <si>
    <t>070-5853421</t>
  </si>
  <si>
    <t>loner@olympen.se</t>
  </si>
  <si>
    <t>7696026090</t>
  </si>
  <si>
    <t>FÖRÄLDRA- OCH PERSONALKOOPERATIVET I UR OCH SKUR</t>
  </si>
  <si>
    <t xml:space="preserve">HERREVADSKLOSTER 407 </t>
  </si>
  <si>
    <t>26453</t>
  </si>
  <si>
    <t>LJUNGBYHED</t>
  </si>
  <si>
    <t>0435-441055</t>
  </si>
  <si>
    <t>8176032319</t>
  </si>
  <si>
    <t>FÖRÄLDRAFÖRENINGEN VID MUSIKLÅDAN</t>
  </si>
  <si>
    <t xml:space="preserve">FLÖJTVÄGEN 6 </t>
  </si>
  <si>
    <t>75654</t>
  </si>
  <si>
    <t>018-404630</t>
  </si>
  <si>
    <t>rektor@musikladan.se</t>
  </si>
  <si>
    <t>7164481132</t>
  </si>
  <si>
    <t>FÖRÄLDRAKOOP.GADDEN EK.FÖRENING</t>
  </si>
  <si>
    <t xml:space="preserve">SKRÄDDAREGÅRDSVÄGEN 21 </t>
  </si>
  <si>
    <t>51737</t>
  </si>
  <si>
    <t>033-202641</t>
  </si>
  <si>
    <t>7164531886</t>
  </si>
  <si>
    <t>FÖRÄLDRAKOOPERATIVET BORNS SKOLA EK.FÖRENING</t>
  </si>
  <si>
    <t xml:space="preserve">BORN RISBACKEN 144 </t>
  </si>
  <si>
    <t>71393</t>
  </si>
  <si>
    <t>NORA</t>
  </si>
  <si>
    <t>0587-14950</t>
  </si>
  <si>
    <t>7696069801</t>
  </si>
  <si>
    <t>FÖRÄLDRAKOOPERATIVET FRAMTIDEN EK FÖR</t>
  </si>
  <si>
    <t>VALLAVÄGEN 9 B</t>
  </si>
  <si>
    <t>74431</t>
  </si>
  <si>
    <t>HEBY</t>
  </si>
  <si>
    <t>0224-31800</t>
  </si>
  <si>
    <t>8795006645</t>
  </si>
  <si>
    <t>FÖRÄLDRAKOOPERATIVET MYGGAN</t>
  </si>
  <si>
    <t>SÖDRA STORGATAN 19</t>
  </si>
  <si>
    <t>74045</t>
  </si>
  <si>
    <t>TÄRNSJÖ</t>
  </si>
  <si>
    <t>0292-51185</t>
  </si>
  <si>
    <t>8492014298</t>
  </si>
  <si>
    <t>FÖRÄLDRAKOOPERATIVET MÖLLAN</t>
  </si>
  <si>
    <t xml:space="preserve">BRÖDÅKRAVÄGEN 10 </t>
  </si>
  <si>
    <t>31294</t>
  </si>
  <si>
    <t>LAHOLM</t>
  </si>
  <si>
    <t>0430-62319</t>
  </si>
  <si>
    <t>7696014666</t>
  </si>
  <si>
    <t xml:space="preserve">STRANDBADSVÄGEN 2 A </t>
  </si>
  <si>
    <t>27231</t>
  </si>
  <si>
    <t>0414-446544</t>
  </si>
  <si>
    <t>nhs@nilsholgerssonskolan.se</t>
  </si>
  <si>
    <t>7164448933</t>
  </si>
  <si>
    <t>FÖRÄLDRAKOOPERATIVET RESÖ, EKONOMISK FÖRENING</t>
  </si>
  <si>
    <t xml:space="preserve">GAMLA HOLMSBACKSVÄGEN 10 </t>
  </si>
  <si>
    <t>45797</t>
  </si>
  <si>
    <t>RESÖ</t>
  </si>
  <si>
    <t>0525-25385</t>
  </si>
  <si>
    <t>7164532132</t>
  </si>
  <si>
    <t>Föräldrakooperativet TYSSLINGE SKOLA, Ekonomisk förening</t>
  </si>
  <si>
    <t xml:space="preserve">TYSSLINGE 256 </t>
  </si>
  <si>
    <t>71995</t>
  </si>
  <si>
    <t>VINTROSA</t>
  </si>
  <si>
    <t>019-296175</t>
  </si>
  <si>
    <t>7164477551</t>
  </si>
  <si>
    <t>FÖRÄLDRAKOOPERATIVET VISTAHOLM EK. FÖR.</t>
  </si>
  <si>
    <t xml:space="preserve">VISTVÄGEN 23 A </t>
  </si>
  <si>
    <t>52337</t>
  </si>
  <si>
    <t>ULRICEHAMN</t>
  </si>
  <si>
    <t>0321-14740</t>
  </si>
  <si>
    <t>7164512886</t>
  </si>
  <si>
    <t>Föräldrakooperativet Värmskog Ekonomisk förening</t>
  </si>
  <si>
    <t xml:space="preserve">BROVIKSVÄGEN 10 </t>
  </si>
  <si>
    <t>66492</t>
  </si>
  <si>
    <t>VÄRMSKOG</t>
  </si>
  <si>
    <t>0570-461110</t>
  </si>
  <si>
    <t>5566412549</t>
  </si>
  <si>
    <t>G.O. KOMPETENS TRANSPORTGYMNASIUM AB</t>
  </si>
  <si>
    <t xml:space="preserve">BOX 15014 </t>
  </si>
  <si>
    <t>25015</t>
  </si>
  <si>
    <t>042-216070</t>
  </si>
  <si>
    <t>info@gokompetens.se</t>
  </si>
  <si>
    <t>2120002155</t>
  </si>
  <si>
    <t>78580</t>
  </si>
  <si>
    <t>GAGNEF</t>
  </si>
  <si>
    <t>0241-15100</t>
  </si>
  <si>
    <t>registrator@gagnef.se</t>
  </si>
  <si>
    <t>8460001822</t>
  </si>
  <si>
    <t>GARANTIFÖRENINGEN FÖR FOLKHÖGSKOLAN HVILAN</t>
  </si>
  <si>
    <t xml:space="preserve">BOX 23 </t>
  </si>
  <si>
    <t>23202</t>
  </si>
  <si>
    <t>ÅKARP</t>
  </si>
  <si>
    <t>040-464400</t>
  </si>
  <si>
    <t>5568478126</t>
  </si>
  <si>
    <t>Gefle Montessoriskola AB</t>
  </si>
  <si>
    <t xml:space="preserve">SOFIAGATAN 6 </t>
  </si>
  <si>
    <t>80254</t>
  </si>
  <si>
    <t>026-183055</t>
  </si>
  <si>
    <t>5560614041</t>
  </si>
  <si>
    <t>Gimo UtbildningsAktiebolag</t>
  </si>
  <si>
    <t xml:space="preserve">GYMNASIEVÄGEN 2 </t>
  </si>
  <si>
    <t>74740</t>
  </si>
  <si>
    <t>GIMO</t>
  </si>
  <si>
    <t>0173-85050</t>
  </si>
  <si>
    <t>2120000514</t>
  </si>
  <si>
    <t>33280</t>
  </si>
  <si>
    <t>GISLAVED</t>
  </si>
  <si>
    <t>0371-81000</t>
  </si>
  <si>
    <t>kommunen@gislaved.se</t>
  </si>
  <si>
    <t>5566033592</t>
  </si>
  <si>
    <t>G-KLAVEN AB</t>
  </si>
  <si>
    <t xml:space="preserve">EMALJERVÄGEN 2 </t>
  </si>
  <si>
    <t>37230</t>
  </si>
  <si>
    <t>RONNEBY</t>
  </si>
  <si>
    <t>0457-15090</t>
  </si>
  <si>
    <t>5568125040</t>
  </si>
  <si>
    <t xml:space="preserve">SJÖVIKSBACKEN 24-26 </t>
  </si>
  <si>
    <t>11743</t>
  </si>
  <si>
    <t>073-9719247</t>
  </si>
  <si>
    <t>7164225521</t>
  </si>
  <si>
    <t>EKEBY BRUK 23 B 1</t>
  </si>
  <si>
    <t>75275</t>
  </si>
  <si>
    <t>018-560860</t>
  </si>
  <si>
    <t>exp@glunten.com</t>
  </si>
  <si>
    <t>2120002965</t>
  </si>
  <si>
    <t>64680</t>
  </si>
  <si>
    <t>GNESTA</t>
  </si>
  <si>
    <t>0158-275000</t>
  </si>
  <si>
    <t>gnesta.kommun@gnesta.se</t>
  </si>
  <si>
    <t>8190013030</t>
  </si>
  <si>
    <t xml:space="preserve">FJÄLLGATAN 11-13 </t>
  </si>
  <si>
    <t>64632</t>
  </si>
  <si>
    <t>0158-52030</t>
  </si>
  <si>
    <t>info@gnestawaldorfskola.se</t>
  </si>
  <si>
    <t>5568854441</t>
  </si>
  <si>
    <t>Gnosiaskolan AB</t>
  </si>
  <si>
    <t xml:space="preserve">GAMLA SÖDERTÄLJEVÄGEN 3 </t>
  </si>
  <si>
    <t>12955</t>
  </si>
  <si>
    <t>0703-525125</t>
  </si>
  <si>
    <t>2120000506</t>
  </si>
  <si>
    <t>33580</t>
  </si>
  <si>
    <t>GNOSJÖ</t>
  </si>
  <si>
    <t>0370-331000</t>
  </si>
  <si>
    <t>kommunstyrelse@gnosjo.se</t>
  </si>
  <si>
    <t>5567295851</t>
  </si>
  <si>
    <t xml:space="preserve">KOMPANIGATAN 14 </t>
  </si>
  <si>
    <t>55305</t>
  </si>
  <si>
    <t>JÖNKÖPING</t>
  </si>
  <si>
    <t>036-2911570</t>
  </si>
  <si>
    <t>2120000803</t>
  </si>
  <si>
    <t>62181</t>
  </si>
  <si>
    <t>VISBY</t>
  </si>
  <si>
    <t>0498-269000</t>
  </si>
  <si>
    <t>regiongotland@gotland.se</t>
  </si>
  <si>
    <t>8896011528</t>
  </si>
  <si>
    <t>GOTTNEBYGDENS SAMHÄLLSFÖRENING</t>
  </si>
  <si>
    <t xml:space="preserve">UTTERÅVÄGEN 33 </t>
  </si>
  <si>
    <t>89595</t>
  </si>
  <si>
    <t>MELLANSEL</t>
  </si>
  <si>
    <t>0660-92210</t>
  </si>
  <si>
    <t>8140009518</t>
  </si>
  <si>
    <t>GRANTOMTA MONTESSORISTIFTELSE</t>
  </si>
  <si>
    <t xml:space="preserve">VIKS SKOLVÄG 13 </t>
  </si>
  <si>
    <t>13935</t>
  </si>
  <si>
    <t>VÄRMDÖ</t>
  </si>
  <si>
    <t>08-57019900</t>
  </si>
  <si>
    <t>5567335616</t>
  </si>
  <si>
    <t xml:space="preserve">BOX 5 </t>
  </si>
  <si>
    <t>64721</t>
  </si>
  <si>
    <t>MARIEFRED</t>
  </si>
  <si>
    <t>070-1009050</t>
  </si>
  <si>
    <t>2120001827</t>
  </si>
  <si>
    <t>66480</t>
  </si>
  <si>
    <t>GRUMS</t>
  </si>
  <si>
    <t>0555-42000</t>
  </si>
  <si>
    <t>kommunstyrelse@grums.se</t>
  </si>
  <si>
    <t>2120001595</t>
  </si>
  <si>
    <t>46780</t>
  </si>
  <si>
    <t>GRÄSTORP</t>
  </si>
  <si>
    <t>0514-58000</t>
  </si>
  <si>
    <t>kommun@grastorp.se</t>
  </si>
  <si>
    <t>2120001637</t>
  </si>
  <si>
    <t xml:space="preserve">BOX 80 </t>
  </si>
  <si>
    <t>54822</t>
  </si>
  <si>
    <t>HOVA</t>
  </si>
  <si>
    <t>0506-36000</t>
  </si>
  <si>
    <t>info@gullspang.se</t>
  </si>
  <si>
    <t>5567044267</t>
  </si>
  <si>
    <t xml:space="preserve">BROVÄG 8A </t>
  </si>
  <si>
    <t>62140</t>
  </si>
  <si>
    <t>0498-651178</t>
  </si>
  <si>
    <t>info@guteskolan.se</t>
  </si>
  <si>
    <t>5569306979</t>
  </si>
  <si>
    <t>Gymnasieskolor i Syd AB</t>
  </si>
  <si>
    <t>0735-192931</t>
  </si>
  <si>
    <t>7696011993</t>
  </si>
  <si>
    <t>GÅRDEBY FRISKOLA EKONOMISK FÖRENING</t>
  </si>
  <si>
    <t>GÅRDEBY SKOLA  GÅRDEBY NATUR &amp; MUSIKSKOLA</t>
  </si>
  <si>
    <t>61495</t>
  </si>
  <si>
    <t>SÖDERKÖPING</t>
  </si>
  <si>
    <t>011-71057</t>
  </si>
  <si>
    <t>2120002726</t>
  </si>
  <si>
    <t>98281</t>
  </si>
  <si>
    <t>GÄLLIVARE</t>
  </si>
  <si>
    <t>0970-818000</t>
  </si>
  <si>
    <t>post@gallivare.se</t>
  </si>
  <si>
    <t>2120002338</t>
  </si>
  <si>
    <t>80184</t>
  </si>
  <si>
    <t>026-178000</t>
  </si>
  <si>
    <t>gavle.kommun@gavle.se</t>
  </si>
  <si>
    <t>2120001355</t>
  </si>
  <si>
    <t>40482</t>
  </si>
  <si>
    <t>031-3650000</t>
  </si>
  <si>
    <t>stadsledningskontoret@stadshuset.goteborg.se</t>
  </si>
  <si>
    <t>5565706768</t>
  </si>
  <si>
    <t>Göteborgs Tekniska College Aktiebolag</t>
  </si>
  <si>
    <t xml:space="preserve">BOX 8090 </t>
  </si>
  <si>
    <t>40278</t>
  </si>
  <si>
    <t>5562358993</t>
  </si>
  <si>
    <t>GÖTEBORGS TEKNISKA INSTITUT AKTIEBOLAG</t>
  </si>
  <si>
    <t xml:space="preserve">BOX 3040 </t>
  </si>
  <si>
    <t>40010</t>
  </si>
  <si>
    <t>031-174940</t>
  </si>
  <si>
    <t>5565275657</t>
  </si>
  <si>
    <t xml:space="preserve">Molinsgatan 6 </t>
  </si>
  <si>
    <t>41133</t>
  </si>
  <si>
    <t>031-7089200</t>
  </si>
  <si>
    <t>2120001652</t>
  </si>
  <si>
    <t>53380</t>
  </si>
  <si>
    <t>GÖTENE</t>
  </si>
  <si>
    <t>0511-386000</t>
  </si>
  <si>
    <t>gotene.kommun@gotene.se</t>
  </si>
  <si>
    <t>5564842416</t>
  </si>
  <si>
    <t>HABILITEKET AKTIEBOLAG</t>
  </si>
  <si>
    <t>WARFVINGES 39 7 TR</t>
  </si>
  <si>
    <t>08-4744610</t>
  </si>
  <si>
    <t>info@habiliteket.se</t>
  </si>
  <si>
    <t>2120001611</t>
  </si>
  <si>
    <t xml:space="preserve">BOX 212 </t>
  </si>
  <si>
    <t>56624</t>
  </si>
  <si>
    <t>HABO</t>
  </si>
  <si>
    <t>036-4428000</t>
  </si>
  <si>
    <t>info@habokommun.se</t>
  </si>
  <si>
    <t>2120001884</t>
  </si>
  <si>
    <t>68380</t>
  </si>
  <si>
    <t>HAGFORS</t>
  </si>
  <si>
    <t>0563-18500</t>
  </si>
  <si>
    <t>kommun@hagfors.se</t>
  </si>
  <si>
    <t>5566688361</t>
  </si>
  <si>
    <t>Hagmarkens Förskola/Skola AB</t>
  </si>
  <si>
    <t xml:space="preserve">KYRKVÄGEN 2 </t>
  </si>
  <si>
    <t>74381</t>
  </si>
  <si>
    <t>BÄLINGE</t>
  </si>
  <si>
    <t>018-334165</t>
  </si>
  <si>
    <t>skola@hagmarken.com</t>
  </si>
  <si>
    <t>5567550461</t>
  </si>
  <si>
    <t>Hagströmska Gymnasiet AB</t>
  </si>
  <si>
    <t xml:space="preserve">BOX 2121 </t>
  </si>
  <si>
    <t>40313</t>
  </si>
  <si>
    <t>023-58420</t>
  </si>
  <si>
    <t>falun@hagstromska.se</t>
  </si>
  <si>
    <t>2321000115</t>
  </si>
  <si>
    <t xml:space="preserve">Landsting                  </t>
  </si>
  <si>
    <t>HALLANDS LÄNS LANDSTING</t>
  </si>
  <si>
    <t xml:space="preserve">Box 517 </t>
  </si>
  <si>
    <t>30180</t>
  </si>
  <si>
    <t>035-134800</t>
  </si>
  <si>
    <t>Landsting</t>
  </si>
  <si>
    <t>2120001926</t>
  </si>
  <si>
    <t>69480</t>
  </si>
  <si>
    <t>HALLSBERG</t>
  </si>
  <si>
    <t>0582-685000</t>
  </si>
  <si>
    <t>kommun@hallsberg.se</t>
  </si>
  <si>
    <t>2120002064</t>
  </si>
  <si>
    <t>73480</t>
  </si>
  <si>
    <t>HALLSTAHAMMAR</t>
  </si>
  <si>
    <t>0220-24000</t>
  </si>
  <si>
    <t>kommun@hallstahammar.se</t>
  </si>
  <si>
    <t>2120001215</t>
  </si>
  <si>
    <t xml:space="preserve">BOX 153 </t>
  </si>
  <si>
    <t>30105</t>
  </si>
  <si>
    <t>035-137000</t>
  </si>
  <si>
    <t>halmstads.kommun@halmstad.se</t>
  </si>
  <si>
    <t>2120001793</t>
  </si>
  <si>
    <t xml:space="preserve">BOX 26 </t>
  </si>
  <si>
    <t>66321</t>
  </si>
  <si>
    <t>SKOGHALL</t>
  </si>
  <si>
    <t>054-515000</t>
  </si>
  <si>
    <t>hammaro@hammaro.se</t>
  </si>
  <si>
    <t>7696257885</t>
  </si>
  <si>
    <t>Hammenhögs Friskola ek. för.</t>
  </si>
  <si>
    <t xml:space="preserve">YSTADSVÄGEN 45 </t>
  </si>
  <si>
    <t>27650</t>
  </si>
  <si>
    <t>HAMMENHÖG</t>
  </si>
  <si>
    <t>0414-445008</t>
  </si>
  <si>
    <t>2120000084</t>
  </si>
  <si>
    <t>13681</t>
  </si>
  <si>
    <t>HANINGE</t>
  </si>
  <si>
    <t>08-6067000</t>
  </si>
  <si>
    <t>haningekommun@haninge.se</t>
  </si>
  <si>
    <t>5565927026</t>
  </si>
  <si>
    <t>HANINGE MONTESSORISKOLA AKTIEBOLAG</t>
  </si>
  <si>
    <t xml:space="preserve">DALARÖVÄGEN 33 </t>
  </si>
  <si>
    <t>13644</t>
  </si>
  <si>
    <t>08-7778388</t>
  </si>
  <si>
    <t>2120002775</t>
  </si>
  <si>
    <t>95385</t>
  </si>
  <si>
    <t>HAPARANDA</t>
  </si>
  <si>
    <t>0922-26000</t>
  </si>
  <si>
    <t>kommun@haparanda.se</t>
  </si>
  <si>
    <t>8976004997</t>
  </si>
  <si>
    <t>HAPARANDA MONTESSORIFÖRENING</t>
  </si>
  <si>
    <t xml:space="preserve">IDROTTSGATAN 16B </t>
  </si>
  <si>
    <t>95334</t>
  </si>
  <si>
    <t>0922-61510</t>
  </si>
  <si>
    <t>8492022150</t>
  </si>
  <si>
    <t>HASSLÖV SKOLA IDEELL FÖRENING</t>
  </si>
  <si>
    <t xml:space="preserve">KROKUSVÄGEN 3 </t>
  </si>
  <si>
    <t>31231</t>
  </si>
  <si>
    <t>0430-26127</t>
  </si>
  <si>
    <t>2120002049</t>
  </si>
  <si>
    <t>74488</t>
  </si>
  <si>
    <t>0224-36000</t>
  </si>
  <si>
    <t>information@heby.se</t>
  </si>
  <si>
    <t>2120002254</t>
  </si>
  <si>
    <t xml:space="preserve">BOX 201 </t>
  </si>
  <si>
    <t>77628</t>
  </si>
  <si>
    <t>HEDEMORA</t>
  </si>
  <si>
    <t>0225-34000</t>
  </si>
  <si>
    <t>kommunledningskontoret@hedemora.se</t>
  </si>
  <si>
    <t>5566111430</t>
  </si>
  <si>
    <t>HELDAGSSKOLAN RULLEN AB</t>
  </si>
  <si>
    <t xml:space="preserve">GÖRAN PERSSONS VÄG 45 </t>
  </si>
  <si>
    <t>17155</t>
  </si>
  <si>
    <t>08-7352180</t>
  </si>
  <si>
    <t>ac.rullen@telia.com</t>
  </si>
  <si>
    <t>8176030867</t>
  </si>
  <si>
    <t xml:space="preserve">BOX 1219 </t>
  </si>
  <si>
    <t>75142</t>
  </si>
  <si>
    <t>018-5808840</t>
  </si>
  <si>
    <t>info@katarinaskolan.se</t>
  </si>
  <si>
    <t>5566747290</t>
  </si>
  <si>
    <t>Helixutbildningar AB</t>
  </si>
  <si>
    <t>WALLINTORGET 5 LGH 1102</t>
  </si>
  <si>
    <t>78433</t>
  </si>
  <si>
    <t>0243-282600</t>
  </si>
  <si>
    <t>5568154552</t>
  </si>
  <si>
    <t>Heliås Kunskapscentrum AB</t>
  </si>
  <si>
    <t xml:space="preserve">HJORTGATAN 3 D </t>
  </si>
  <si>
    <t>85239</t>
  </si>
  <si>
    <t>060-7869330</t>
  </si>
  <si>
    <t>5567314595</t>
  </si>
  <si>
    <t>85102</t>
  </si>
  <si>
    <t>070-6849573</t>
  </si>
  <si>
    <t>hans.tegeback@friskola.sundsvall.se</t>
  </si>
  <si>
    <t>5567508386</t>
  </si>
  <si>
    <t>Helleborusskolan Täby AB</t>
  </si>
  <si>
    <t xml:space="preserve">KUTTERVÄGEN 1-3 </t>
  </si>
  <si>
    <t>18353</t>
  </si>
  <si>
    <t>08-12208160</t>
  </si>
  <si>
    <t>info@helleborusskolan.se</t>
  </si>
  <si>
    <t>2120001157</t>
  </si>
  <si>
    <t>25189</t>
  </si>
  <si>
    <t>042-105000</t>
  </si>
  <si>
    <t>helsingborg@helsingborg.se</t>
  </si>
  <si>
    <t>5591204101</t>
  </si>
  <si>
    <t>Helsingborgs Sportgymnasium AB</t>
  </si>
  <si>
    <t>SULKYVÄGEN 8</t>
  </si>
  <si>
    <t>25483</t>
  </si>
  <si>
    <t>042-214531</t>
  </si>
  <si>
    <t>8460009460</t>
  </si>
  <si>
    <t xml:space="preserve">BACKÅKERSVÄGEN 3 B </t>
  </si>
  <si>
    <t>21764</t>
  </si>
  <si>
    <t>5560440017</t>
  </si>
  <si>
    <t>Hermods Aktiebolag</t>
  </si>
  <si>
    <t xml:space="preserve">BOX 36 </t>
  </si>
  <si>
    <t>10120</t>
  </si>
  <si>
    <t>08-41025100</t>
  </si>
  <si>
    <t>5569828451</t>
  </si>
  <si>
    <t>Hermods Design &amp; Construction College AB</t>
  </si>
  <si>
    <t>5565286696</t>
  </si>
  <si>
    <t>Hermods Gymnasium AB</t>
  </si>
  <si>
    <t>2120001520</t>
  </si>
  <si>
    <t>52423</t>
  </si>
  <si>
    <t>HERRLJUNGA</t>
  </si>
  <si>
    <t>0513-17000</t>
  </si>
  <si>
    <t>herrljunga.kommun@admin.herrljunga.se</t>
  </si>
  <si>
    <t>8976010887</t>
  </si>
  <si>
    <t xml:space="preserve">SKOLBACKEN 20 </t>
  </si>
  <si>
    <t>95795</t>
  </si>
  <si>
    <t>HEDENÄSET</t>
  </si>
  <si>
    <t>0927-30063</t>
  </si>
  <si>
    <t>2120001728</t>
  </si>
  <si>
    <t>54481</t>
  </si>
  <si>
    <t>HJO</t>
  </si>
  <si>
    <t>0503-35000</t>
  </si>
  <si>
    <t>kommunen@hjo.se</t>
  </si>
  <si>
    <t>2120002296</t>
  </si>
  <si>
    <t>81381</t>
  </si>
  <si>
    <t>HOFORS</t>
  </si>
  <si>
    <t>0290-29000</t>
  </si>
  <si>
    <t>hofors.kommun@hofors.se</t>
  </si>
  <si>
    <t>5590258108</t>
  </si>
  <si>
    <t>Honesta Gymnasieskolor AB</t>
  </si>
  <si>
    <t xml:space="preserve">KASERNGATAN 13 </t>
  </si>
  <si>
    <t>83132</t>
  </si>
  <si>
    <t>ÖSTERSUND</t>
  </si>
  <si>
    <t>0660-16920</t>
  </si>
  <si>
    <t>5569173635</t>
  </si>
  <si>
    <t>Honesta Skolutveckling AB</t>
  </si>
  <si>
    <t>063-5541161</t>
  </si>
  <si>
    <t>8275007683</t>
  </si>
  <si>
    <t>HOPE STIFTELSEN</t>
  </si>
  <si>
    <t xml:space="preserve">BOX 269 </t>
  </si>
  <si>
    <t>57423</t>
  </si>
  <si>
    <t>VETLANDA</t>
  </si>
  <si>
    <t>0383-19110</t>
  </si>
  <si>
    <t>2120000068</t>
  </si>
  <si>
    <t>14185</t>
  </si>
  <si>
    <t>HUDDINGE</t>
  </si>
  <si>
    <t>08-53530000</t>
  </si>
  <si>
    <t>huddinge@huddinge.se</t>
  </si>
  <si>
    <t>7696146880</t>
  </si>
  <si>
    <t>Huddunge Byskola ekonomisk förening</t>
  </si>
  <si>
    <t xml:space="preserve">HUDDUNGE KYRKVÄG 15 </t>
  </si>
  <si>
    <t>74492</t>
  </si>
  <si>
    <t>HUDDUNGEBY</t>
  </si>
  <si>
    <t>018-154024</t>
  </si>
  <si>
    <t>5566174438</t>
  </si>
  <si>
    <t xml:space="preserve">BOX 1190 </t>
  </si>
  <si>
    <t>82414</t>
  </si>
  <si>
    <t>HUDIKSVALL</t>
  </si>
  <si>
    <t>0650-541540</t>
  </si>
  <si>
    <t>5590053723</t>
  </si>
  <si>
    <t>Hudiksvalls Gymnasieskola AB</t>
  </si>
  <si>
    <t>070-2524839</t>
  </si>
  <si>
    <t>2120002379</t>
  </si>
  <si>
    <t>82480</t>
  </si>
  <si>
    <t>0650-19000</t>
  </si>
  <si>
    <t>kommun@hudiksvall.se</t>
  </si>
  <si>
    <t>2120000712</t>
  </si>
  <si>
    <t xml:space="preserve">BOX 500 </t>
  </si>
  <si>
    <t>57726</t>
  </si>
  <si>
    <t>HULTSFRED</t>
  </si>
  <si>
    <t>0495-240000</t>
  </si>
  <si>
    <t>kommunen@hultsfred.se</t>
  </si>
  <si>
    <t>5565974671</t>
  </si>
  <si>
    <t>HUMEQ EDUCATION AB</t>
  </si>
  <si>
    <t xml:space="preserve">SÖDRA HOVALLSVÄGEN 201 </t>
  </si>
  <si>
    <t>26971</t>
  </si>
  <si>
    <t>FÖRSLÖV</t>
  </si>
  <si>
    <t>0702-392449</t>
  </si>
  <si>
    <t>2620000071</t>
  </si>
  <si>
    <t>HUSHÅLLNINGSSÄLLSKAPET KALMAR-KRONOBERG-BLEKINGE</t>
  </si>
  <si>
    <t xml:space="preserve">FLOTTILJVÄGEN 18 </t>
  </si>
  <si>
    <t>39241</t>
  </si>
  <si>
    <t>0480-15670</t>
  </si>
  <si>
    <t>info.h@hush.se</t>
  </si>
  <si>
    <t>Offentliga korporationer och anstalter</t>
  </si>
  <si>
    <t>5567502777</t>
  </si>
  <si>
    <t>Hushållningssällskapets Kompetensutveckling i Syd AB (HUSKAB)</t>
  </si>
  <si>
    <t xml:space="preserve">SKOLGATAN 37 </t>
  </si>
  <si>
    <t>29173</t>
  </si>
  <si>
    <t>ÖNNESTAD</t>
  </si>
  <si>
    <t>010-4762000</t>
  </si>
  <si>
    <t>5565250247</t>
  </si>
  <si>
    <t xml:space="preserve">STOCKHOLMSVÄGEN 32 </t>
  </si>
  <si>
    <t>61174</t>
  </si>
  <si>
    <t>0155-499020</t>
  </si>
  <si>
    <t>mikael.esberg@humana.se</t>
  </si>
  <si>
    <t>5566066980</t>
  </si>
  <si>
    <t>Hvilan Utbildning AB</t>
  </si>
  <si>
    <t xml:space="preserve">Kabbarpsvägen 126 </t>
  </si>
  <si>
    <t>23252</t>
  </si>
  <si>
    <t>040-463700</t>
  </si>
  <si>
    <t>5564918356</t>
  </si>
  <si>
    <t>Hyllie Park Aktiebolag</t>
  </si>
  <si>
    <t xml:space="preserve">ELINELUNDSVÄGEN 55F </t>
  </si>
  <si>
    <t>21623</t>
  </si>
  <si>
    <t>040-375906</t>
  </si>
  <si>
    <t>grundskola@hylliepark.se</t>
  </si>
  <si>
    <t>8460032835</t>
  </si>
  <si>
    <t>HYLLIE PARK FOLKHÖGSKOLA</t>
  </si>
  <si>
    <t>ELINELUNDSVÄGEN 55</t>
  </si>
  <si>
    <t>040-375905</t>
  </si>
  <si>
    <t>2120001207</t>
  </si>
  <si>
    <t>31480</t>
  </si>
  <si>
    <t>HYLTEBRUK</t>
  </si>
  <si>
    <t>0345-18000</t>
  </si>
  <si>
    <t>kommunen@hylte.se</t>
  </si>
  <si>
    <t>2120000241</t>
  </si>
  <si>
    <t>74680</t>
  </si>
  <si>
    <t>BÅLSTA</t>
  </si>
  <si>
    <t>0171-52500</t>
  </si>
  <si>
    <t>kommun@habo.se</t>
  </si>
  <si>
    <t>8585000410</t>
  </si>
  <si>
    <t xml:space="preserve">BJÖRKVÄGEN 9 </t>
  </si>
  <si>
    <t>45931</t>
  </si>
  <si>
    <t>LJUNGSKILE</t>
  </si>
  <si>
    <t>0522-670277</t>
  </si>
  <si>
    <t>2120001942</t>
  </si>
  <si>
    <t>71283</t>
  </si>
  <si>
    <t>HÄLLEFORS</t>
  </si>
  <si>
    <t>0591-64100</t>
  </si>
  <si>
    <t>hellefors.kommun@hellefors.se</t>
  </si>
  <si>
    <t>7696017008</t>
  </si>
  <si>
    <t>HÄLLFORSHEDENS FRISKOLA EKONOMISK FÖRENING</t>
  </si>
  <si>
    <t xml:space="preserve">NORRMALM 39 </t>
  </si>
  <si>
    <t>91191</t>
  </si>
  <si>
    <t>VÄNNÄS</t>
  </si>
  <si>
    <t>070-5487563</t>
  </si>
  <si>
    <t>5567600886</t>
  </si>
  <si>
    <t>Hälsingegymnasiet AB</t>
  </si>
  <si>
    <t xml:space="preserve">NYHEDSBACKEN 3 </t>
  </si>
  <si>
    <t>0278-15151</t>
  </si>
  <si>
    <t>info@halsingegymnasiet.se</t>
  </si>
  <si>
    <t>2220003111</t>
  </si>
  <si>
    <t>Hälsinglands Utbildningsförbund</t>
  </si>
  <si>
    <t>010-4541000</t>
  </si>
  <si>
    <t>Kommunalförbund</t>
  </si>
  <si>
    <t>2120002510</t>
  </si>
  <si>
    <t>84280</t>
  </si>
  <si>
    <t>SVEG</t>
  </si>
  <si>
    <t>0680-16100</t>
  </si>
  <si>
    <t>kommun@herjedalen.se</t>
  </si>
  <si>
    <t>8880001725</t>
  </si>
  <si>
    <t>HÄRNÖSANDS FOLKHÖGSKOLA</t>
  </si>
  <si>
    <t>87121</t>
  </si>
  <si>
    <t>HÄRNÖSAND</t>
  </si>
  <si>
    <t>0611-558500</t>
  </si>
  <si>
    <t>info@hfs.se</t>
  </si>
  <si>
    <t>2120002403</t>
  </si>
  <si>
    <t>87180</t>
  </si>
  <si>
    <t>0611-348000</t>
  </si>
  <si>
    <t>2120001264</t>
  </si>
  <si>
    <t>43580</t>
  </si>
  <si>
    <t>MÖLNLYCKE</t>
  </si>
  <si>
    <t>031-7246100</t>
  </si>
  <si>
    <t>2120000985</t>
  </si>
  <si>
    <t>28180</t>
  </si>
  <si>
    <t>HÄSSLEHOLM</t>
  </si>
  <si>
    <t>0451-267000</t>
  </si>
  <si>
    <t>kommunen@hassleholm.se</t>
  </si>
  <si>
    <t>2120001165</t>
  </si>
  <si>
    <t>26382</t>
  </si>
  <si>
    <t>HÖGANÄS</t>
  </si>
  <si>
    <t>042-337100</t>
  </si>
  <si>
    <t>kommunen@hoganas.se</t>
  </si>
  <si>
    <t>2120000688</t>
  </si>
  <si>
    <t>57980</t>
  </si>
  <si>
    <t>HÖGSBY</t>
  </si>
  <si>
    <t>0491-29000</t>
  </si>
  <si>
    <t>kommunkontoret@hogsby.se</t>
  </si>
  <si>
    <t>2120001108</t>
  </si>
  <si>
    <t>24280</t>
  </si>
  <si>
    <t>HÖRBY</t>
  </si>
  <si>
    <t>0415-378000</t>
  </si>
  <si>
    <t>kommunen@horby.se</t>
  </si>
  <si>
    <t>5568212939</t>
  </si>
  <si>
    <t>Hörby Yrkesgymnasium AB</t>
  </si>
  <si>
    <t xml:space="preserve">METALLGATAN 11 </t>
  </si>
  <si>
    <t>24235</t>
  </si>
  <si>
    <t>0706-386861</t>
  </si>
  <si>
    <t>7696042188</t>
  </si>
  <si>
    <t>HÖRNSJÖ FRISKOLA EKONOMISK FÖRENING</t>
  </si>
  <si>
    <t xml:space="preserve">SKOLVÄGEN 412 </t>
  </si>
  <si>
    <t>91497</t>
  </si>
  <si>
    <t>HÖRNSJÖ</t>
  </si>
  <si>
    <t>0930-71010</t>
  </si>
  <si>
    <t>2120001116</t>
  </si>
  <si>
    <t>24321</t>
  </si>
  <si>
    <t>0413-28000</t>
  </si>
  <si>
    <t>kommun@hoor.se</t>
  </si>
  <si>
    <t>7696008585</t>
  </si>
  <si>
    <t>I Ur och Skur Mullebo, Ekonomisk förening</t>
  </si>
  <si>
    <t xml:space="preserve">KARDBORREVÄGEN 1 </t>
  </si>
  <si>
    <t>13672</t>
  </si>
  <si>
    <t>VENDELSÖ</t>
  </si>
  <si>
    <t>08-7764815</t>
  </si>
  <si>
    <t>info@mullebo.se</t>
  </si>
  <si>
    <t>7696108104</t>
  </si>
  <si>
    <t>I UR OCH SKUR SKOLAN SKATTKAMMARÖN EK. FÖR.</t>
  </si>
  <si>
    <t xml:space="preserve">FOLKBORGSVÄGEN 17 HUS 33 </t>
  </si>
  <si>
    <t>60380</t>
  </si>
  <si>
    <t>011-171960</t>
  </si>
  <si>
    <t>7696000855</t>
  </si>
  <si>
    <t>I UR OCH SKUR UTSIKTEN EKONOMISK FÖRENING</t>
  </si>
  <si>
    <t xml:space="preserve">KYRKVIKSSTIGEN 3-9 </t>
  </si>
  <si>
    <t>18146</t>
  </si>
  <si>
    <t>08-7315878</t>
  </si>
  <si>
    <t>admin@iurochskurutsikten.se</t>
  </si>
  <si>
    <t>8492017143</t>
  </si>
  <si>
    <t xml:space="preserve">BÄCKAGÅRDSVÄGEN 19 </t>
  </si>
  <si>
    <t>30240</t>
  </si>
  <si>
    <t>035-161330</t>
  </si>
  <si>
    <t>eketanga.montessoriskola@telia.com</t>
  </si>
  <si>
    <t>8024093869</t>
  </si>
  <si>
    <t xml:space="preserve">VÅRHOLMSBACKARNA 100 </t>
  </si>
  <si>
    <t>12744</t>
  </si>
  <si>
    <t>08-4649385</t>
  </si>
  <si>
    <t>alla.nationers@telia.com</t>
  </si>
  <si>
    <t>9696416842</t>
  </si>
  <si>
    <t xml:space="preserve">STORGATAN 4 </t>
  </si>
  <si>
    <t>36256</t>
  </si>
  <si>
    <t>RYD</t>
  </si>
  <si>
    <t>0459-81179</t>
  </si>
  <si>
    <t>info@idekulla.se</t>
  </si>
  <si>
    <t>5562035906</t>
  </si>
  <si>
    <t>Idrottens Skola i Göteborg AB</t>
  </si>
  <si>
    <t xml:space="preserve">VALLGATAN 36 </t>
  </si>
  <si>
    <t>41116</t>
  </si>
  <si>
    <t>031-294972</t>
  </si>
  <si>
    <t>8024782230</t>
  </si>
  <si>
    <t>IDUNSTIFTELSEN FÖR WALDORFPEDAGOGIK</t>
  </si>
  <si>
    <t xml:space="preserve">VELAMSUNDSVÄGEN 1 </t>
  </si>
  <si>
    <t>13236</t>
  </si>
  <si>
    <t>08-7478110</t>
  </si>
  <si>
    <t>kansli@idunskolan.se</t>
  </si>
  <si>
    <t>5567265979</t>
  </si>
  <si>
    <t>IEAB International Education AB</t>
  </si>
  <si>
    <t xml:space="preserve">BANEHAGSGATAN 20 </t>
  </si>
  <si>
    <t>41451</t>
  </si>
  <si>
    <t>031-7046700</t>
  </si>
  <si>
    <t>5565523858</t>
  </si>
  <si>
    <t xml:space="preserve">LANDSKRONAVÄGEN 1 </t>
  </si>
  <si>
    <t>25232</t>
  </si>
  <si>
    <t>042-283488</t>
  </si>
  <si>
    <t>5566824693</t>
  </si>
  <si>
    <t>0660-53452</t>
  </si>
  <si>
    <t>5569990160</t>
  </si>
  <si>
    <t>Individ och familjeinsatser (IOFI) AB</t>
  </si>
  <si>
    <t>IDUNGATAN 4 BV</t>
  </si>
  <si>
    <t>11345</t>
  </si>
  <si>
    <t>0723-534284</t>
  </si>
  <si>
    <t>5566081740</t>
  </si>
  <si>
    <t>INDUSTRITEKNISKA GYMNASIET BERGSLAGEN AB</t>
  </si>
  <si>
    <t xml:space="preserve">ROBOTVÄGEN 4 </t>
  </si>
  <si>
    <t>72136</t>
  </si>
  <si>
    <t>010-4984306</t>
  </si>
  <si>
    <t>info@abbindustrigymnasium.se</t>
  </si>
  <si>
    <t>5566222013</t>
  </si>
  <si>
    <t xml:space="preserve">ÖRNBOGATAN 90 </t>
  </si>
  <si>
    <t>16766</t>
  </si>
  <si>
    <t>08-272623</t>
  </si>
  <si>
    <t>ingridskolan@spray.se</t>
  </si>
  <si>
    <t>5566096516</t>
  </si>
  <si>
    <t>INSPIRA FÖRSKOLOR &amp; SKOLOR AB</t>
  </si>
  <si>
    <t xml:space="preserve">BOX 2044 </t>
  </si>
  <si>
    <t>19102</t>
  </si>
  <si>
    <t>08-68446800</t>
  </si>
  <si>
    <t>hk@inspira-fos.se</t>
  </si>
  <si>
    <t>8176031253</t>
  </si>
  <si>
    <t>INTEGRATIONSFÖRENING F INVANDRARE OCH FLYKTINGAR</t>
  </si>
  <si>
    <t xml:space="preserve">LINREPEVÄGEN 17 </t>
  </si>
  <si>
    <t>75648</t>
  </si>
  <si>
    <t>018-531513</t>
  </si>
  <si>
    <t>5567640205</t>
  </si>
  <si>
    <t xml:space="preserve">KARLBERGSVÄGEN 12 </t>
  </si>
  <si>
    <t>11327</t>
  </si>
  <si>
    <t>0708-281828</t>
  </si>
  <si>
    <t>info@stims.se</t>
  </si>
  <si>
    <t>5564624368</t>
  </si>
  <si>
    <t xml:space="preserve">NYTORPSVÄGEN 5B </t>
  </si>
  <si>
    <t>18371</t>
  </si>
  <si>
    <t>08-54473530</t>
  </si>
  <si>
    <t>info@engelska.se</t>
  </si>
  <si>
    <t>5569309825</t>
  </si>
  <si>
    <t>IQRA Utbildning AB</t>
  </si>
  <si>
    <t xml:space="preserve">BOX 20023 </t>
  </si>
  <si>
    <t>72020</t>
  </si>
  <si>
    <t>073-5826884</t>
  </si>
  <si>
    <t>8460039251</t>
  </si>
  <si>
    <t>ISLAMIC CENTERS FÖRSAMLING</t>
  </si>
  <si>
    <t xml:space="preserve">JÄGERSROVÄGEN 90 </t>
  </si>
  <si>
    <t>21237</t>
  </si>
  <si>
    <t>040-228320</t>
  </si>
  <si>
    <t>5565970471</t>
  </si>
  <si>
    <t>IT Gymnasiet Sverige AB</t>
  </si>
  <si>
    <t>08-54587250</t>
  </si>
  <si>
    <t>5566358759</t>
  </si>
  <si>
    <t xml:space="preserve">BOX 11124 </t>
  </si>
  <si>
    <t>08-4502200</t>
  </si>
  <si>
    <t>8024142781</t>
  </si>
  <si>
    <t>JOHAN MOVINGERS GYMNASIUM</t>
  </si>
  <si>
    <t xml:space="preserve">TOMTEBODAVÄGEN 3 A </t>
  </si>
  <si>
    <t>17165</t>
  </si>
  <si>
    <t>08-6180503</t>
  </si>
  <si>
    <t>5569583197</t>
  </si>
  <si>
    <t xml:space="preserve">VALHALLAVÄGEN 117 D </t>
  </si>
  <si>
    <t>11531</t>
  </si>
  <si>
    <t>08-52522260</t>
  </si>
  <si>
    <t>2120002676</t>
  </si>
  <si>
    <t>96285</t>
  </si>
  <si>
    <t>JOKKMOKK</t>
  </si>
  <si>
    <t>0971-17000</t>
  </si>
  <si>
    <t>jokkmokk.kommun@jokkmokk.se</t>
  </si>
  <si>
    <t>5590945852</t>
  </si>
  <si>
    <t>Josua Education AB</t>
  </si>
  <si>
    <t xml:space="preserve">JÄRNVÄGSGATAN 10 </t>
  </si>
  <si>
    <t>59430</t>
  </si>
  <si>
    <t>GAMLEBY</t>
  </si>
  <si>
    <t>5564944063</t>
  </si>
  <si>
    <t xml:space="preserve">SANKT BOTVIDS VÄG 28 </t>
  </si>
  <si>
    <t>14565</t>
  </si>
  <si>
    <t>08-52520600</t>
  </si>
  <si>
    <t>exp@botfri.se</t>
  </si>
  <si>
    <t>5566126479</t>
  </si>
  <si>
    <t xml:space="preserve">BOX 474 </t>
  </si>
  <si>
    <t>55116</t>
  </si>
  <si>
    <t>036-3330440</t>
  </si>
  <si>
    <t>team.j-son@swipnet.se</t>
  </si>
  <si>
    <t>7696199566</t>
  </si>
  <si>
    <t>Jungs Friskola Ekonomisk förening</t>
  </si>
  <si>
    <t xml:space="preserve">JUNGAVÄGEN 16 </t>
  </si>
  <si>
    <t>53592</t>
  </si>
  <si>
    <t>KVÄNUM</t>
  </si>
  <si>
    <t>0512-22246</t>
  </si>
  <si>
    <t>2220001636</t>
  </si>
  <si>
    <t>JÄMTLANDS GYMNASIEFÖRBUND</t>
  </si>
  <si>
    <t>83182</t>
  </si>
  <si>
    <t>010-4902400</t>
  </si>
  <si>
    <t>info@jgy.se</t>
  </si>
  <si>
    <t>8024478847</t>
  </si>
  <si>
    <t>JÄRBO FRISKOLA</t>
  </si>
  <si>
    <t xml:space="preserve">SKÄLLSÄTER 57 </t>
  </si>
  <si>
    <t>45896</t>
  </si>
  <si>
    <t>HÖGSÄTER</t>
  </si>
  <si>
    <t>0530-92909</t>
  </si>
  <si>
    <t>2120000043</t>
  </si>
  <si>
    <t>17780</t>
  </si>
  <si>
    <t>08-58028500</t>
  </si>
  <si>
    <t>jarfalla.kommun@jarfalla.se</t>
  </si>
  <si>
    <t>5565713210</t>
  </si>
  <si>
    <t xml:space="preserve">BOX 72 </t>
  </si>
  <si>
    <t>15322</t>
  </si>
  <si>
    <t>08-55170329</t>
  </si>
  <si>
    <t>5569572315</t>
  </si>
  <si>
    <t>Järvaskolan AB</t>
  </si>
  <si>
    <t xml:space="preserve">ISAFJORDSGATAN 30 C </t>
  </si>
  <si>
    <t>16440</t>
  </si>
  <si>
    <t>08-55115591</t>
  </si>
  <si>
    <t>2120000530</t>
  </si>
  <si>
    <t>55189</t>
  </si>
  <si>
    <t>036-105000</t>
  </si>
  <si>
    <t>infomaster@jonkoping.se</t>
  </si>
  <si>
    <t>8260017648</t>
  </si>
  <si>
    <t xml:space="preserve">KORTEBO GÅRD 7 </t>
  </si>
  <si>
    <t>55594</t>
  </si>
  <si>
    <t>036-379514</t>
  </si>
  <si>
    <t>info@jks.se</t>
  </si>
  <si>
    <t>2321000057</t>
  </si>
  <si>
    <t>JÖNKÖPINGS LÄNS LANDSTING</t>
  </si>
  <si>
    <t xml:space="preserve">BOX 1024 </t>
  </si>
  <si>
    <t>55111</t>
  </si>
  <si>
    <t>010-2410000</t>
  </si>
  <si>
    <t>regionen@rjl.se</t>
  </si>
  <si>
    <t>5566765920</t>
  </si>
  <si>
    <t xml:space="preserve">SPRÄNGSTENSGATAN 1 </t>
  </si>
  <si>
    <t>60379</t>
  </si>
  <si>
    <t>011-286700</t>
  </si>
  <si>
    <t>5566945795</t>
  </si>
  <si>
    <t>018-154305</t>
  </si>
  <si>
    <t>info@kajanfriskola.se</t>
  </si>
  <si>
    <t>2120002692</t>
  </si>
  <si>
    <t>95281</t>
  </si>
  <si>
    <t>KALIX</t>
  </si>
  <si>
    <t>0923-65000</t>
  </si>
  <si>
    <t>kommun@kalix.se</t>
  </si>
  <si>
    <t>2120000746</t>
  </si>
  <si>
    <t xml:space="preserve">BOX 611 </t>
  </si>
  <si>
    <t>39126</t>
  </si>
  <si>
    <t>0480-450000</t>
  </si>
  <si>
    <t>kommun@kalmar.se</t>
  </si>
  <si>
    <t>2321000073</t>
  </si>
  <si>
    <t>KALMAR LÄNS LANDSTING</t>
  </si>
  <si>
    <t>BOX 601</t>
  </si>
  <si>
    <t>0480-84000</t>
  </si>
  <si>
    <t>landstinget@ltkalmar.se</t>
  </si>
  <si>
    <t>8324016453</t>
  </si>
  <si>
    <t>KALMARSUNDS GYMNASIEFÖRBUND</t>
  </si>
  <si>
    <t xml:space="preserve">BOX 865 </t>
  </si>
  <si>
    <t>39128</t>
  </si>
  <si>
    <t>0480-451500</t>
  </si>
  <si>
    <t>gymnasieforbundet@gyf.se</t>
  </si>
  <si>
    <t>8976008238</t>
  </si>
  <si>
    <t xml:space="preserve">BOX 33 </t>
  </si>
  <si>
    <t>98063</t>
  </si>
  <si>
    <t>KANGOS</t>
  </si>
  <si>
    <t>0978-32080</t>
  </si>
  <si>
    <t>8572069568</t>
  </si>
  <si>
    <t xml:space="preserve">BRONSÅLDERSGATAN 82 </t>
  </si>
  <si>
    <t>42162</t>
  </si>
  <si>
    <t>031-892850</t>
  </si>
  <si>
    <t>2120001629</t>
  </si>
  <si>
    <t>54682</t>
  </si>
  <si>
    <t>KARLSBORG</t>
  </si>
  <si>
    <t>0505-17000</t>
  </si>
  <si>
    <t>karlsborg.kommun@karlsborg.se</t>
  </si>
  <si>
    <t>2120000845</t>
  </si>
  <si>
    <t>37481</t>
  </si>
  <si>
    <t>0454-81000</t>
  </si>
  <si>
    <t>info@karlshamn.se</t>
  </si>
  <si>
    <t>7696004071</t>
  </si>
  <si>
    <t>KARLSHAMNS MONTESSORI-SKOLA- EKONOMISK FÖRENING</t>
  </si>
  <si>
    <t xml:space="preserve">STRÖMMAVÄGEN 28 </t>
  </si>
  <si>
    <t>37432</t>
  </si>
  <si>
    <t>0454-18322</t>
  </si>
  <si>
    <t>maivor.johnsson@karlshamnmontessori.se</t>
  </si>
  <si>
    <t>5567823611</t>
  </si>
  <si>
    <t>Karlskoga Idrottsgymnasium AB</t>
  </si>
  <si>
    <t xml:space="preserve">REKTOR LINDHOLMS VÄG 39 </t>
  </si>
  <si>
    <t>69144</t>
  </si>
  <si>
    <t>KARLSKOGA</t>
  </si>
  <si>
    <t>070-5105128</t>
  </si>
  <si>
    <t>2120001991</t>
  </si>
  <si>
    <t xml:space="preserve">1 KOMMUNSTYRELSENS HUS  </t>
  </si>
  <si>
    <t>69183</t>
  </si>
  <si>
    <t>0586-61000</t>
  </si>
  <si>
    <t>2120000829</t>
  </si>
  <si>
    <t>37183</t>
  </si>
  <si>
    <t>0455-303000</t>
  </si>
  <si>
    <t>karlskrona.kommun@karlskrona.se</t>
  </si>
  <si>
    <t>5565030599</t>
  </si>
  <si>
    <t xml:space="preserve">AKLEJAVÄGEN 4 </t>
  </si>
  <si>
    <t>0455-312580</t>
  </si>
  <si>
    <t>info@karlskronamontessori.com</t>
  </si>
  <si>
    <t>5568076375</t>
  </si>
  <si>
    <t>Karlskrona Språkfriskola AB</t>
  </si>
  <si>
    <t>070-8655981</t>
  </si>
  <si>
    <t>8750008438</t>
  </si>
  <si>
    <t>KARLSLUNDS IF:S HERRFOTBOLLSKLUBB</t>
  </si>
  <si>
    <t xml:space="preserve">GRINDGATAN 1 </t>
  </si>
  <si>
    <t>70345</t>
  </si>
  <si>
    <t>019-264685</t>
  </si>
  <si>
    <t>2120001850</t>
  </si>
  <si>
    <t>65184</t>
  </si>
  <si>
    <t>KARLSTAD</t>
  </si>
  <si>
    <t>054-5400000</t>
  </si>
  <si>
    <t>karlstadskommun@karlstad.se</t>
  </si>
  <si>
    <t>8880008365</t>
  </si>
  <si>
    <t xml:space="preserve">BOX 3018 </t>
  </si>
  <si>
    <t>87103</t>
  </si>
  <si>
    <t>0611-550350</t>
  </si>
  <si>
    <t>2120000340</t>
  </si>
  <si>
    <t>64180</t>
  </si>
  <si>
    <t>KATRINEHOLM</t>
  </si>
  <si>
    <t>0150-57000</t>
  </si>
  <si>
    <t>kommunen@katrineholm.se</t>
  </si>
  <si>
    <t>5568865801</t>
  </si>
  <si>
    <t xml:space="preserve">FRIISGATAN 15A </t>
  </si>
  <si>
    <t>21421</t>
  </si>
  <si>
    <t>073-5967039</t>
  </si>
  <si>
    <t>2120001751</t>
  </si>
  <si>
    <t xml:space="preserve">BOX 88 </t>
  </si>
  <si>
    <t>66523</t>
  </si>
  <si>
    <t>KIL</t>
  </si>
  <si>
    <t>0554-19100</t>
  </si>
  <si>
    <t>kommun@kil.se</t>
  </si>
  <si>
    <t>5567385330</t>
  </si>
  <si>
    <t>Kimuo frisörutbildning AB</t>
  </si>
  <si>
    <t xml:space="preserve">BOX 2170 </t>
  </si>
  <si>
    <t>2120000399</t>
  </si>
  <si>
    <t xml:space="preserve">BOX 1 </t>
  </si>
  <si>
    <t>59040</t>
  </si>
  <si>
    <t>KISA</t>
  </si>
  <si>
    <t>0494-19000</t>
  </si>
  <si>
    <t>kinda@kinda.se</t>
  </si>
  <si>
    <t>9697616556</t>
  </si>
  <si>
    <t>Kingelstad Byskola Handelsbolag</t>
  </si>
  <si>
    <t xml:space="preserve">GULTARPSVÄGEN 5 </t>
  </si>
  <si>
    <t>25342</t>
  </si>
  <si>
    <t>VALLÅKRA</t>
  </si>
  <si>
    <t>0738-759204</t>
  </si>
  <si>
    <t>2120002783</t>
  </si>
  <si>
    <t>98185</t>
  </si>
  <si>
    <t>KIRUNA</t>
  </si>
  <si>
    <t>0980-70000</t>
  </si>
  <si>
    <t>kommun@kommun.kiruna.se</t>
  </si>
  <si>
    <t>5567097117</t>
  </si>
  <si>
    <t>Kitas utbildning AB</t>
  </si>
  <si>
    <t>031-7334460</t>
  </si>
  <si>
    <t>5566303938</t>
  </si>
  <si>
    <t>Klaragymnasium AB</t>
  </si>
  <si>
    <t xml:space="preserve">TULLGÅRDSGATAN 12 </t>
  </si>
  <si>
    <t>11668</t>
  </si>
  <si>
    <t>08-55598900</t>
  </si>
  <si>
    <t>5565160669</t>
  </si>
  <si>
    <t>KLART SKEPP MARINTEKNIK AB</t>
  </si>
  <si>
    <t>HAMNVÄGEN 2 Stocksunds hamn</t>
  </si>
  <si>
    <t>18278</t>
  </si>
  <si>
    <t>STOCKSUND</t>
  </si>
  <si>
    <t>08-853200</t>
  </si>
  <si>
    <t>info@klartskepp.se</t>
  </si>
  <si>
    <t>7696315089</t>
  </si>
  <si>
    <t>Klippans friskola Ekonomisk förening</t>
  </si>
  <si>
    <t xml:space="preserve">VEDBYVÄGEN 19 </t>
  </si>
  <si>
    <t>26435</t>
  </si>
  <si>
    <t>KLIPPAN</t>
  </si>
  <si>
    <t>072-3332188</t>
  </si>
  <si>
    <t>2120000928</t>
  </si>
  <si>
    <t>26480</t>
  </si>
  <si>
    <t>0435-28000</t>
  </si>
  <si>
    <t>kommun@klippan.se</t>
  </si>
  <si>
    <t>7696042618</t>
  </si>
  <si>
    <t>MARGARETAVÄGEN  Walloxen</t>
  </si>
  <si>
    <t>74144</t>
  </si>
  <si>
    <t>KNIVSTA</t>
  </si>
  <si>
    <t>018-347450</t>
  </si>
  <si>
    <t>2120003013</t>
  </si>
  <si>
    <t>74175</t>
  </si>
  <si>
    <t>018-347000</t>
  </si>
  <si>
    <t>2520032059</t>
  </si>
  <si>
    <t>KNIVSTA PASTORAT</t>
  </si>
  <si>
    <t>74121</t>
  </si>
  <si>
    <t>018-341040</t>
  </si>
  <si>
    <t>knivsta.pastorat@svenskakyrkan.se</t>
  </si>
  <si>
    <t>5564470978</t>
  </si>
  <si>
    <t>KOKALITE AKTIEBOLAG</t>
  </si>
  <si>
    <t xml:space="preserve">ROTEBERGSVÄGEN 10 </t>
  </si>
  <si>
    <t>19278</t>
  </si>
  <si>
    <t>08-6268209</t>
  </si>
  <si>
    <t>grindstugan@kokalite.se</t>
  </si>
  <si>
    <t>2220000711</t>
  </si>
  <si>
    <t>KOMMUNSAMVERKAN CURA INDIVIDUTVECKLING</t>
  </si>
  <si>
    <t>0454-81460</t>
  </si>
  <si>
    <t>INFO@CURAINDIVID.SE</t>
  </si>
  <si>
    <t>5567357073</t>
  </si>
  <si>
    <t>Korallens Friskola AB</t>
  </si>
  <si>
    <t xml:space="preserve">BOX 625 </t>
  </si>
  <si>
    <t>18427</t>
  </si>
  <si>
    <t>070-7599800</t>
  </si>
  <si>
    <t>5565696852</t>
  </si>
  <si>
    <t xml:space="preserve">SILLRE SÖDRA 115 </t>
  </si>
  <si>
    <t>84196</t>
  </si>
  <si>
    <t>ERIKSLUND</t>
  </si>
  <si>
    <t>073-0254510</t>
  </si>
  <si>
    <t>2120002429</t>
  </si>
  <si>
    <t>87280</t>
  </si>
  <si>
    <t>KRAMFORS</t>
  </si>
  <si>
    <t>0612-80000</t>
  </si>
  <si>
    <t>kramfors.kommun@kramfors.se</t>
  </si>
  <si>
    <t>8376008812</t>
  </si>
  <si>
    <t>KRIKA SKOLA IDEELL FÖRENING</t>
  </si>
  <si>
    <t xml:space="preserve">KRIKA 2192 </t>
  </si>
  <si>
    <t>26492</t>
  </si>
  <si>
    <t>0435-19027</t>
  </si>
  <si>
    <t>5567734065</t>
  </si>
  <si>
    <t>08-55017151</t>
  </si>
  <si>
    <t>2120000951</t>
  </si>
  <si>
    <t>29180</t>
  </si>
  <si>
    <t>044-135000</t>
  </si>
  <si>
    <t>2120001868</t>
  </si>
  <si>
    <t>68184</t>
  </si>
  <si>
    <t>KRISTINEHAMN</t>
  </si>
  <si>
    <t>0550-88000</t>
  </si>
  <si>
    <t>kommunen@kristinehamn.se</t>
  </si>
  <si>
    <t>8892015598</t>
  </si>
  <si>
    <t xml:space="preserve">BOX 6070 </t>
  </si>
  <si>
    <t>85006</t>
  </si>
  <si>
    <t>060-120240</t>
  </si>
  <si>
    <t>8460026654</t>
  </si>
  <si>
    <t xml:space="preserve">STENSJÖGATAN 2 </t>
  </si>
  <si>
    <t>040-6858971</t>
  </si>
  <si>
    <t>8376003672</t>
  </si>
  <si>
    <t xml:space="preserve">VÄSTRA SPÅNG 357 </t>
  </si>
  <si>
    <t>28692</t>
  </si>
  <si>
    <t>ÖRKELLJUNGA</t>
  </si>
  <si>
    <t>0435-448484</t>
  </si>
  <si>
    <t>2120002478</t>
  </si>
  <si>
    <t>83580</t>
  </si>
  <si>
    <t>KROKOM</t>
  </si>
  <si>
    <t>0640-16100</t>
  </si>
  <si>
    <t>krokoms.kommun@krokom.se</t>
  </si>
  <si>
    <t>5566102033</t>
  </si>
  <si>
    <t xml:space="preserve">VALLGATAN 12 </t>
  </si>
  <si>
    <t>35235</t>
  </si>
  <si>
    <t>VÄXJÖ</t>
  </si>
  <si>
    <t>0470-777858</t>
  </si>
  <si>
    <t>7696008684</t>
  </si>
  <si>
    <t>KUBELIDENS MONTESSORIFÖRSKOLA, GRUNDSKOLA OCH FR</t>
  </si>
  <si>
    <t xml:space="preserve">Box 117 </t>
  </si>
  <si>
    <t>24322</t>
  </si>
  <si>
    <t>0413-400300</t>
  </si>
  <si>
    <t>5565858619</t>
  </si>
  <si>
    <t xml:space="preserve">LARMVÄGEN 31 </t>
  </si>
  <si>
    <t>25456</t>
  </si>
  <si>
    <t>042-126100</t>
  </si>
  <si>
    <t>skolan@kubikskolan.se</t>
  </si>
  <si>
    <t>7164422243</t>
  </si>
  <si>
    <t>Kullaviks Montessoriskola Ekonomisk förening</t>
  </si>
  <si>
    <t xml:space="preserve">BÅNGSBOVÄGEN 13 </t>
  </si>
  <si>
    <t>42932</t>
  </si>
  <si>
    <t>KULLAVIK</t>
  </si>
  <si>
    <t>031-7489150</t>
  </si>
  <si>
    <t>adm@kmskola.se</t>
  </si>
  <si>
    <t>8460052155</t>
  </si>
  <si>
    <t>KULTURELLA FÖRENINGEN F VÄLGÖRANDE ÄNDAMÅL</t>
  </si>
  <si>
    <t xml:space="preserve">HUSIEVÄGEN 17 </t>
  </si>
  <si>
    <t>21233</t>
  </si>
  <si>
    <t>040-947643</t>
  </si>
  <si>
    <t>5565484796</t>
  </si>
  <si>
    <t xml:space="preserve">Björkhagsplan 5-7 </t>
  </si>
  <si>
    <t>12153</t>
  </si>
  <si>
    <t>JOHANNESHOV</t>
  </si>
  <si>
    <t>08-6595217</t>
  </si>
  <si>
    <t>2120001975</t>
  </si>
  <si>
    <t>69280</t>
  </si>
  <si>
    <t>KUMLA</t>
  </si>
  <si>
    <t>019-588000</t>
  </si>
  <si>
    <t>kommun@kumla.se</t>
  </si>
  <si>
    <t>5568434095</t>
  </si>
  <si>
    <t>Kung Saga AB</t>
  </si>
  <si>
    <t>TELEFONVÄGEN 20 MIDSOMMARGÅRDEN</t>
  </si>
  <si>
    <t>12637</t>
  </si>
  <si>
    <t>073-1425256</t>
  </si>
  <si>
    <t>2120001256</t>
  </si>
  <si>
    <t>43481</t>
  </si>
  <si>
    <t>KUNGSBACKA</t>
  </si>
  <si>
    <t>0300-834000</t>
  </si>
  <si>
    <t>kommun@kungsbacka.se</t>
  </si>
  <si>
    <t>7164221421</t>
  </si>
  <si>
    <t>KUNGSHOLMENS FRISKOLA EKONOMISK FÖRENING</t>
  </si>
  <si>
    <t xml:space="preserve">PIPERSGATAN 18 </t>
  </si>
  <si>
    <t>11224</t>
  </si>
  <si>
    <t>08-6535533</t>
  </si>
  <si>
    <t>2120002056</t>
  </si>
  <si>
    <t>73685</t>
  </si>
  <si>
    <t>KUNGSÖR</t>
  </si>
  <si>
    <t>0227-600000</t>
  </si>
  <si>
    <t>info@kungsor.se</t>
  </si>
  <si>
    <t>2120001371</t>
  </si>
  <si>
    <t>44281</t>
  </si>
  <si>
    <t>0303-238000</t>
  </si>
  <si>
    <t>5561383885</t>
  </si>
  <si>
    <t>Kunskapscompaniet Gymnasium KCGY AB</t>
  </si>
  <si>
    <t xml:space="preserve">KÖPMANGATAN 1 </t>
  </si>
  <si>
    <t>63356</t>
  </si>
  <si>
    <t>016-147470</t>
  </si>
  <si>
    <t>2220002998</t>
  </si>
  <si>
    <t>Kunskapsförbundet Väst</t>
  </si>
  <si>
    <t>46285</t>
  </si>
  <si>
    <t>0521-722740</t>
  </si>
  <si>
    <t>5565121570</t>
  </si>
  <si>
    <t xml:space="preserve">BOX 195 </t>
  </si>
  <si>
    <t>59323</t>
  </si>
  <si>
    <t>VÄSTERVIK</t>
  </si>
  <si>
    <t>070-9644704</t>
  </si>
  <si>
    <t>5565661815</t>
  </si>
  <si>
    <t xml:space="preserve">Box 92146 </t>
  </si>
  <si>
    <t>12008</t>
  </si>
  <si>
    <t>08-50691000</t>
  </si>
  <si>
    <t>info@kunskapsskolan.se</t>
  </si>
  <si>
    <t>7696025944</t>
  </si>
  <si>
    <t>KVARNBY FOLKHÖGSKOLAS EKONOMISKA FÖRENING</t>
  </si>
  <si>
    <t xml:space="preserve">Kvarnbyvägen 68 </t>
  </si>
  <si>
    <t>21236</t>
  </si>
  <si>
    <t>040-6028701</t>
  </si>
  <si>
    <t>8024144779</t>
  </si>
  <si>
    <t>KVARSEBO SKOLA</t>
  </si>
  <si>
    <t xml:space="preserve">KVARSEBOVÄGEN 108 </t>
  </si>
  <si>
    <t>61893</t>
  </si>
  <si>
    <t>KOLMÅRDEN</t>
  </si>
  <si>
    <t>011-396007</t>
  </si>
  <si>
    <t>2120001058</t>
  </si>
  <si>
    <t>24480</t>
  </si>
  <si>
    <t>KÄVLINGE</t>
  </si>
  <si>
    <t>046-739000</t>
  </si>
  <si>
    <t>kommunen@kavlinge.se</t>
  </si>
  <si>
    <t>2120002114</t>
  </si>
  <si>
    <t>73185</t>
  </si>
  <si>
    <t>KÖPING</t>
  </si>
  <si>
    <t>0221-25000</t>
  </si>
  <si>
    <t>kopings.kommun@koping.se</t>
  </si>
  <si>
    <t>5567657316</t>
  </si>
  <si>
    <t>Kövra Byskola AB</t>
  </si>
  <si>
    <t xml:space="preserve">KÖVRA 356 </t>
  </si>
  <si>
    <t>84572</t>
  </si>
  <si>
    <t>OVIKEN</t>
  </si>
  <si>
    <t>0643-40130</t>
  </si>
  <si>
    <t>5567028799</t>
  </si>
  <si>
    <t>La Mucca Montessori AB</t>
  </si>
  <si>
    <t xml:space="preserve">BERGAVÄGEN 29 </t>
  </si>
  <si>
    <t>18430</t>
  </si>
  <si>
    <t>08-12144150</t>
  </si>
  <si>
    <t>skola@solbackensmontessori.se</t>
  </si>
  <si>
    <t>5565701082</t>
  </si>
  <si>
    <t>LABANSKOLAN FRISÄRSKOLA AB</t>
  </si>
  <si>
    <t xml:space="preserve">Levertinsgatan 31 </t>
  </si>
  <si>
    <t>75430</t>
  </si>
  <si>
    <t>018-505070</t>
  </si>
  <si>
    <t>5566657515</t>
  </si>
  <si>
    <t xml:space="preserve">NYBYVÄGEN 6 </t>
  </si>
  <si>
    <t>31492</t>
  </si>
  <si>
    <t>LÅNGARYD</t>
  </si>
  <si>
    <t>0371-46066</t>
  </si>
  <si>
    <t>5568111123</t>
  </si>
  <si>
    <t>Lacko Internationella Grundskola AB</t>
  </si>
  <si>
    <t xml:space="preserve">NORREMARKSVÄGEN 8 </t>
  </si>
  <si>
    <t>35245</t>
  </si>
  <si>
    <t>0737-184972</t>
  </si>
  <si>
    <t>2120001223</t>
  </si>
  <si>
    <t>31280</t>
  </si>
  <si>
    <t>0430-15000</t>
  </si>
  <si>
    <t>kommun@laholm.se</t>
  </si>
  <si>
    <t>2120001140</t>
  </si>
  <si>
    <t>26180</t>
  </si>
  <si>
    <t>LANDSKRONA</t>
  </si>
  <si>
    <t>0418-470000</t>
  </si>
  <si>
    <t>kommun@landskrona.se</t>
  </si>
  <si>
    <t>7696002794</t>
  </si>
  <si>
    <t>SÄBYHOLMSVÄGEN 70 Säbyholms gård</t>
  </si>
  <si>
    <t>26191</t>
  </si>
  <si>
    <t>0418-10085</t>
  </si>
  <si>
    <t>info@sabyholm.com</t>
  </si>
  <si>
    <t>5567206239</t>
  </si>
  <si>
    <t>Landskrona School of Sports AB</t>
  </si>
  <si>
    <t xml:space="preserve">BOX 654 </t>
  </si>
  <si>
    <t>26125</t>
  </si>
  <si>
    <t>0418-13710</t>
  </si>
  <si>
    <t>diana@dianaskolan.org</t>
  </si>
  <si>
    <t>2321000180</t>
  </si>
  <si>
    <t>LANDSTINGET DALARNA</t>
  </si>
  <si>
    <t xml:space="preserve">BOX 712 </t>
  </si>
  <si>
    <t>79129</t>
  </si>
  <si>
    <t>023-490000</t>
  </si>
  <si>
    <t>landstinget.dalarna@ltdalarna.se</t>
  </si>
  <si>
    <t>2220000760</t>
  </si>
  <si>
    <t>LAPPLANDS KOMMUNALFÖRBUND</t>
  </si>
  <si>
    <t>8465021015</t>
  </si>
  <si>
    <t>LARS-ERIK LARSSON GYMNASIET</t>
  </si>
  <si>
    <t xml:space="preserve">SANKT LAURENTIIGATAN 1 </t>
  </si>
  <si>
    <t>22221</t>
  </si>
  <si>
    <t>046-373799</t>
  </si>
  <si>
    <t>2120001918</t>
  </si>
  <si>
    <t>69580</t>
  </si>
  <si>
    <t>LAXÅ</t>
  </si>
  <si>
    <t>0584-473100</t>
  </si>
  <si>
    <t>kommun@laxa.se</t>
  </si>
  <si>
    <t>2120002981</t>
  </si>
  <si>
    <t>71681</t>
  </si>
  <si>
    <t>FJUGESTA</t>
  </si>
  <si>
    <t>0585-48700</t>
  </si>
  <si>
    <t>information.lekeberg@lekeberg.se</t>
  </si>
  <si>
    <t>2120002163</t>
  </si>
  <si>
    <t>79380</t>
  </si>
  <si>
    <t>LEKSAND</t>
  </si>
  <si>
    <t>0247-80000</t>
  </si>
  <si>
    <t>kommun@leksand.se</t>
  </si>
  <si>
    <t>8024007075</t>
  </si>
  <si>
    <t xml:space="preserve">LÄMSHAGAVÄGEN 5-15 </t>
  </si>
  <si>
    <t>13461</t>
  </si>
  <si>
    <t>INGARÖ</t>
  </si>
  <si>
    <t>08-57038900</t>
  </si>
  <si>
    <t>2120001447</t>
  </si>
  <si>
    <t>44380</t>
  </si>
  <si>
    <t>0302-521000</t>
  </si>
  <si>
    <t>lerums.kommun@lerum.se</t>
  </si>
  <si>
    <t>2120000613</t>
  </si>
  <si>
    <t>36531</t>
  </si>
  <si>
    <t>LESSEBO</t>
  </si>
  <si>
    <t>0478-12500</t>
  </si>
  <si>
    <t>kommunstyrelsen@lessebo.se</t>
  </si>
  <si>
    <t>5569175663</t>
  </si>
  <si>
    <t>LETEBOVÄGEN 4 Letebogården</t>
  </si>
  <si>
    <t>51990</t>
  </si>
  <si>
    <t>HORRED</t>
  </si>
  <si>
    <t>070-9928720</t>
  </si>
  <si>
    <t>5567557367</t>
  </si>
  <si>
    <t>LIA-skolan Örebro AB</t>
  </si>
  <si>
    <t xml:space="preserve">PILGATAN 3 </t>
  </si>
  <si>
    <t>70383</t>
  </si>
  <si>
    <t>019-101005</t>
  </si>
  <si>
    <t>5567560635</t>
  </si>
  <si>
    <t>Lichron Teknik AB</t>
  </si>
  <si>
    <t xml:space="preserve">BOX 523 </t>
  </si>
  <si>
    <t>54128</t>
  </si>
  <si>
    <t>0500-445050</t>
  </si>
  <si>
    <t>2120000191</t>
  </si>
  <si>
    <t>18182</t>
  </si>
  <si>
    <t>08-7313000</t>
  </si>
  <si>
    <t>5568681810</t>
  </si>
  <si>
    <t xml:space="preserve">BOX 24292 </t>
  </si>
  <si>
    <t>073-3863634</t>
  </si>
  <si>
    <t>2120001694</t>
  </si>
  <si>
    <t>53188</t>
  </si>
  <si>
    <t>0510-770000</t>
  </si>
  <si>
    <t>2120001496</t>
  </si>
  <si>
    <t>46380</t>
  </si>
  <si>
    <t>LILLA EDET</t>
  </si>
  <si>
    <t>0520-659500</t>
  </si>
  <si>
    <t>kommunen@lillaedet.se</t>
  </si>
  <si>
    <t>5568963564</t>
  </si>
  <si>
    <t>LILLA NACKA AB</t>
  </si>
  <si>
    <t>EKTORPSVÄGEN 6 2TR</t>
  </si>
  <si>
    <t>13147</t>
  </si>
  <si>
    <t>070-7420597</t>
  </si>
  <si>
    <t>5566243548</t>
  </si>
  <si>
    <t>LILLERUDSGYMNASIET AB</t>
  </si>
  <si>
    <t xml:space="preserve">LILLERUD  </t>
  </si>
  <si>
    <t>66494</t>
  </si>
  <si>
    <t>VÅLBERG</t>
  </si>
  <si>
    <t>054-840800</t>
  </si>
  <si>
    <t>gymnasiet@lillerud.se</t>
  </si>
  <si>
    <t>2120002015</t>
  </si>
  <si>
    <t>71180</t>
  </si>
  <si>
    <t>LINDESBERG</t>
  </si>
  <si>
    <t>0581-81000</t>
  </si>
  <si>
    <t>kommun@lindesberg.se</t>
  </si>
  <si>
    <t>7696213292</t>
  </si>
  <si>
    <t>Lingbygdens Friskola ekonomisk förening</t>
  </si>
  <si>
    <t>SOMMARSÄTEVÄGEN 2 SÖDRA LJUNGA</t>
  </si>
  <si>
    <t>34191</t>
  </si>
  <si>
    <t>LJUNGBY</t>
  </si>
  <si>
    <t>070-5281569</t>
  </si>
  <si>
    <t>2120000449</t>
  </si>
  <si>
    <t>58181</t>
  </si>
  <si>
    <t>LINKÖPING</t>
  </si>
  <si>
    <t>013-206000</t>
  </si>
  <si>
    <t>kommun@linkoping.se</t>
  </si>
  <si>
    <t>5564851649</t>
  </si>
  <si>
    <t>LJUD &amp; BILDSKOLAN LBS AB</t>
  </si>
  <si>
    <t xml:space="preserve">BOX 2546 </t>
  </si>
  <si>
    <t>0340-17660</t>
  </si>
  <si>
    <t>info@lbs.se</t>
  </si>
  <si>
    <t>2120000670</t>
  </si>
  <si>
    <t>34183</t>
  </si>
  <si>
    <t>0372-789000</t>
  </si>
  <si>
    <t>info@ljungby.se</t>
  </si>
  <si>
    <t>2120002320</t>
  </si>
  <si>
    <t>82780</t>
  </si>
  <si>
    <t>0651-18000</t>
  </si>
  <si>
    <t>kommun@ljusdal.se</t>
  </si>
  <si>
    <t>7696105282</t>
  </si>
  <si>
    <t>LJUSFALLS SKOLAS EKONOMISKA FÖRENING</t>
  </si>
  <si>
    <t xml:space="preserve">LJUSFALL HAGEN 208 </t>
  </si>
  <si>
    <t>61010</t>
  </si>
  <si>
    <t>LJUSFALLSHAMMAR</t>
  </si>
  <si>
    <t>0122-40051</t>
  </si>
  <si>
    <t>2120001959</t>
  </si>
  <si>
    <t>71480</t>
  </si>
  <si>
    <t>KOPPARBERG</t>
  </si>
  <si>
    <t>0580-80500</t>
  </si>
  <si>
    <t>kommun@ljusnarsberg.se</t>
  </si>
  <si>
    <t>2120001066</t>
  </si>
  <si>
    <t>23481</t>
  </si>
  <si>
    <t>LOMMA</t>
  </si>
  <si>
    <t>040-6411000</t>
  </si>
  <si>
    <t>kommunstyrelsen@lomma.se</t>
  </si>
  <si>
    <t>7164532033</t>
  </si>
  <si>
    <t>LONNHYTTANS SKOLA EKONOMISK FÖRENING</t>
  </si>
  <si>
    <t xml:space="preserve">GRANBERGSDAL 279 </t>
  </si>
  <si>
    <t>69192</t>
  </si>
  <si>
    <t>GRANBERGSDAL</t>
  </si>
  <si>
    <t>0586-12120</t>
  </si>
  <si>
    <t>rektor@lonnhyttan.se</t>
  </si>
  <si>
    <t>5568879018</t>
  </si>
  <si>
    <t>Ludus AB</t>
  </si>
  <si>
    <t>VARUVÄGEN 9 A 0TR</t>
  </si>
  <si>
    <t>12530</t>
  </si>
  <si>
    <t>ÄLVSJÖ</t>
  </si>
  <si>
    <t>08-57232350</t>
  </si>
  <si>
    <t>7164396918</t>
  </si>
  <si>
    <t xml:space="preserve">A P KLEENS VÄG 8 </t>
  </si>
  <si>
    <t>24271</t>
  </si>
  <si>
    <t>LUDVIGSBORG</t>
  </si>
  <si>
    <t>0415-51760</t>
  </si>
  <si>
    <t>2120002270</t>
  </si>
  <si>
    <t>77182</t>
  </si>
  <si>
    <t>LUDVIKA</t>
  </si>
  <si>
    <t>0240-86000</t>
  </si>
  <si>
    <t>info@ludvika.se</t>
  </si>
  <si>
    <t>2120002742</t>
  </si>
  <si>
    <t>97185</t>
  </si>
  <si>
    <t>LULEÅ</t>
  </si>
  <si>
    <t>0920-453000</t>
  </si>
  <si>
    <t>lulea.kommun@lulea.se</t>
  </si>
  <si>
    <t>5590247374</t>
  </si>
  <si>
    <t>Lumia Education AB</t>
  </si>
  <si>
    <t xml:space="preserve">BOX 5151 </t>
  </si>
  <si>
    <t>10244</t>
  </si>
  <si>
    <t>7696113914</t>
  </si>
  <si>
    <t>Lund International School ek. för.</t>
  </si>
  <si>
    <t xml:space="preserve">WARHOLMS VÄG 3 </t>
  </si>
  <si>
    <t>22465</t>
  </si>
  <si>
    <t>072-3189070</t>
  </si>
  <si>
    <t>5566426630</t>
  </si>
  <si>
    <t>LUNDS FORDONSTEKNISKA GYMNASIUM AB</t>
  </si>
  <si>
    <t xml:space="preserve">FÄLTSPATVÄGEN 2 </t>
  </si>
  <si>
    <t>22478</t>
  </si>
  <si>
    <t>046-151575</t>
  </si>
  <si>
    <t>2120001132</t>
  </si>
  <si>
    <t xml:space="preserve">BOX 41 </t>
  </si>
  <si>
    <t>22100</t>
  </si>
  <si>
    <t>046-355000</t>
  </si>
  <si>
    <t>kommunkontoret@lund.se</t>
  </si>
  <si>
    <t>9020041852</t>
  </si>
  <si>
    <t>LYCÉE FRANCAIS SAINT-LOUIS</t>
  </si>
  <si>
    <t xml:space="preserve">ESSINGESTRÅKET 24 </t>
  </si>
  <si>
    <t>11266</t>
  </si>
  <si>
    <t>08-4413030</t>
  </si>
  <si>
    <t>2120002635</t>
  </si>
  <si>
    <t>92181</t>
  </si>
  <si>
    <t>LYCKSELE</t>
  </si>
  <si>
    <t>0950-16600</t>
  </si>
  <si>
    <t>kommun@lycksele.se</t>
  </si>
  <si>
    <t>2120001389</t>
  </si>
  <si>
    <t>45380</t>
  </si>
  <si>
    <t>LYSEKIL</t>
  </si>
  <si>
    <t>0523-613000</t>
  </si>
  <si>
    <t>registrator@lysekil.se</t>
  </si>
  <si>
    <t>7696212575</t>
  </si>
  <si>
    <t>Långseruds Friskola ekonomisk förening</t>
  </si>
  <si>
    <t xml:space="preserve">GISSLEBYN STENÅS  </t>
  </si>
  <si>
    <t>66196</t>
  </si>
  <si>
    <t>LÅNGSERUD</t>
  </si>
  <si>
    <t>0533-50061</t>
  </si>
  <si>
    <t>5565934279</t>
  </si>
  <si>
    <t>LÄR I VÄRMDÖ AB</t>
  </si>
  <si>
    <t xml:space="preserve">RÖDHAKEVÄGEN 6 </t>
  </si>
  <si>
    <t>13442</t>
  </si>
  <si>
    <t>08-57034060</t>
  </si>
  <si>
    <t>forskolan@skolanlar.nu</t>
  </si>
  <si>
    <t>5567317416</t>
  </si>
  <si>
    <t xml:space="preserve">BOX 110 </t>
  </si>
  <si>
    <t>18422</t>
  </si>
  <si>
    <t>08-54060800</t>
  </si>
  <si>
    <t>jenny.arnstrom@fredsborgskolan.se</t>
  </si>
  <si>
    <t>5565715892</t>
  </si>
  <si>
    <t xml:space="preserve">LINDÖVÄGEN 5B </t>
  </si>
  <si>
    <t>60228</t>
  </si>
  <si>
    <t>010-1398000</t>
  </si>
  <si>
    <t>5567275663</t>
  </si>
  <si>
    <t xml:space="preserve">TRÄDGÅRDEN 12 </t>
  </si>
  <si>
    <t>74632</t>
  </si>
  <si>
    <t>0171-667600</t>
  </si>
  <si>
    <t>info@laraskolan.se</t>
  </si>
  <si>
    <t>5567628176</t>
  </si>
  <si>
    <t>Lärlingsgymnasiet i Sverige AB</t>
  </si>
  <si>
    <t xml:space="preserve">DALA TOMTEN  </t>
  </si>
  <si>
    <t>52162</t>
  </si>
  <si>
    <t>STENSTORP</t>
  </si>
  <si>
    <t>0706-880976</t>
  </si>
  <si>
    <t>marianne.jakobsson@larlingsgymnasiet.se</t>
  </si>
  <si>
    <t>7696068381</t>
  </si>
  <si>
    <t xml:space="preserve">S:TA KATARINAGATAN 2 </t>
  </si>
  <si>
    <t>53232</t>
  </si>
  <si>
    <t>SKARA</t>
  </si>
  <si>
    <t>0511-13240</t>
  </si>
  <si>
    <t>info@friskolanmetis.com</t>
  </si>
  <si>
    <t>7696086565</t>
  </si>
  <si>
    <t>LÄSEBO FÖRÄLDRAKOOPERATIV EKONOMISK FÖRENING</t>
  </si>
  <si>
    <t xml:space="preserve">ORKANVÄGEN 1 </t>
  </si>
  <si>
    <t>36532</t>
  </si>
  <si>
    <t>0478-12614</t>
  </si>
  <si>
    <t>7164532025</t>
  </si>
  <si>
    <t>LÖA SKOLA EK.FÖR.</t>
  </si>
  <si>
    <t xml:space="preserve">ÖSTRA LÖA 304 </t>
  </si>
  <si>
    <t>71494</t>
  </si>
  <si>
    <t>0580-30100</t>
  </si>
  <si>
    <t>loaskola@loaskola.se</t>
  </si>
  <si>
    <t>5566100136</t>
  </si>
  <si>
    <t xml:space="preserve">ALPHYDDEVÄGEN 4 </t>
  </si>
  <si>
    <t>13135</t>
  </si>
  <si>
    <t>08-55678810</t>
  </si>
  <si>
    <t>info@maestroskolan.se</t>
  </si>
  <si>
    <t>5564891447</t>
  </si>
  <si>
    <t xml:space="preserve">BONDEGATAN 35 </t>
  </si>
  <si>
    <t>11633</t>
  </si>
  <si>
    <t>08-55693190</t>
  </si>
  <si>
    <t>info@magelungen.com</t>
  </si>
  <si>
    <t>5567342919</t>
  </si>
  <si>
    <t>Magitaskolan AB</t>
  </si>
  <si>
    <t xml:space="preserve">SJÖBJÖRNSVÄGEN 5 </t>
  </si>
  <si>
    <t>11767</t>
  </si>
  <si>
    <t>08-6407018</t>
  </si>
  <si>
    <t>5567243547</t>
  </si>
  <si>
    <t xml:space="preserve">SUNDSBORGSVÄGEN 3 </t>
  </si>
  <si>
    <t>19453</t>
  </si>
  <si>
    <t>UPPLANDS VÄSBY</t>
  </si>
  <si>
    <t>08-51067770</t>
  </si>
  <si>
    <t>info@magnetica.se</t>
  </si>
  <si>
    <t>8645012132</t>
  </si>
  <si>
    <t xml:space="preserve">KATRINEBERGSGATAN 21 </t>
  </si>
  <si>
    <t>50439</t>
  </si>
  <si>
    <t>033-414047</t>
  </si>
  <si>
    <t>5565528022</t>
  </si>
  <si>
    <t xml:space="preserve">VALLMOVÄGEN 86 </t>
  </si>
  <si>
    <t>98235</t>
  </si>
  <si>
    <t>070-6545285</t>
  </si>
  <si>
    <t>jonas.gustavsson@friskolan.net</t>
  </si>
  <si>
    <t>5566616297</t>
  </si>
  <si>
    <t>MALMÖ FRISKOLA AB</t>
  </si>
  <si>
    <t xml:space="preserve">SÖDRA BULLTOFTAVÄGEN 21 </t>
  </si>
  <si>
    <t>21222</t>
  </si>
  <si>
    <t>040-290695</t>
  </si>
  <si>
    <t>2120001124</t>
  </si>
  <si>
    <t>20580</t>
  </si>
  <si>
    <t>040-341000</t>
  </si>
  <si>
    <t>info@malmo.se</t>
  </si>
  <si>
    <t>2120002148</t>
  </si>
  <si>
    <t>78221</t>
  </si>
  <si>
    <t>MALUNG</t>
  </si>
  <si>
    <t>0280-18100</t>
  </si>
  <si>
    <t>kommun@malung.se</t>
  </si>
  <si>
    <t>2120002866</t>
  </si>
  <si>
    <t xml:space="preserve">STORGATAN 13 </t>
  </si>
  <si>
    <t>93931</t>
  </si>
  <si>
    <t>MALÅ</t>
  </si>
  <si>
    <t>0953-14000</t>
  </si>
  <si>
    <t>kommun@mala.se</t>
  </si>
  <si>
    <t>8250002576</t>
  </si>
  <si>
    <t>MARIEBORGS FOLKHÖGSKOLA. FÖRENING</t>
  </si>
  <si>
    <t xml:space="preserve">BOX 724 </t>
  </si>
  <si>
    <t>60116</t>
  </si>
  <si>
    <t>011-219600</t>
  </si>
  <si>
    <t>info@marieborg.net</t>
  </si>
  <si>
    <t>2120001686</t>
  </si>
  <si>
    <t>54286</t>
  </si>
  <si>
    <t>0501-755000</t>
  </si>
  <si>
    <t>info@mariestad.se</t>
  </si>
  <si>
    <t>2120000654</t>
  </si>
  <si>
    <t>28522</t>
  </si>
  <si>
    <t>MARKARYD</t>
  </si>
  <si>
    <t>0433-72000</t>
  </si>
  <si>
    <t>ks@markaryd.se</t>
  </si>
  <si>
    <t>2120001504</t>
  </si>
  <si>
    <t>51180</t>
  </si>
  <si>
    <t>KINNA</t>
  </si>
  <si>
    <t>0320-217000</t>
  </si>
  <si>
    <t>ks@mark.se</t>
  </si>
  <si>
    <t>7696031058</t>
  </si>
  <si>
    <t>Medborgarkooperativet Edsele Friskola, Ekonomisk förening</t>
  </si>
  <si>
    <t xml:space="preserve">BOX 39 </t>
  </si>
  <si>
    <t>88041</t>
  </si>
  <si>
    <t>EDSELE</t>
  </si>
  <si>
    <t>0623-20334</t>
  </si>
  <si>
    <t>8494001913</t>
  </si>
  <si>
    <t>MEDBORGARSKOLAN REGION VÄST</t>
  </si>
  <si>
    <t>HAGA ÖSTERGATA 12 4TR</t>
  </si>
  <si>
    <t>41301</t>
  </si>
  <si>
    <t>031-7100890</t>
  </si>
  <si>
    <t>vast@medborgarskolan.se</t>
  </si>
  <si>
    <t>8020060524</t>
  </si>
  <si>
    <t xml:space="preserve">BOX 19193 </t>
  </si>
  <si>
    <t>10432</t>
  </si>
  <si>
    <t>08-4575700</t>
  </si>
  <si>
    <t>info@sthlm.medborgarskolan.se</t>
  </si>
  <si>
    <t>5565684965</t>
  </si>
  <si>
    <t>MEDBORGARSKOLANS FRISKOLOR I STOCKHOLM AB</t>
  </si>
  <si>
    <t>08-4575731</t>
  </si>
  <si>
    <t>info@pahlmansgymnasium.se</t>
  </si>
  <si>
    <t>5566765995</t>
  </si>
  <si>
    <t>MediaGymnasiet Nacka Strand AB</t>
  </si>
  <si>
    <t xml:space="preserve">BOX 1126 </t>
  </si>
  <si>
    <t>13126</t>
  </si>
  <si>
    <t>NACKA STRAND</t>
  </si>
  <si>
    <t>08-55366300</t>
  </si>
  <si>
    <t>info@mediagymnasiet.se</t>
  </si>
  <si>
    <t>5564631983</t>
  </si>
  <si>
    <t>MEDIATEKNIKERUTBILDNINGEN, MTU AB</t>
  </si>
  <si>
    <t xml:space="preserve">BOX 5011 </t>
  </si>
  <si>
    <t>58005</t>
  </si>
  <si>
    <t>013-310210</t>
  </si>
  <si>
    <t>5565956553</t>
  </si>
  <si>
    <t>MEGA MUSIK GYMNASIESKOLA AB</t>
  </si>
  <si>
    <t xml:space="preserve">JÄRNVÄGSGATAN 25 </t>
  </si>
  <si>
    <t>25224</t>
  </si>
  <si>
    <t>042-141519</t>
  </si>
  <si>
    <t>2120001488</t>
  </si>
  <si>
    <t>46480</t>
  </si>
  <si>
    <t>MELLERUD</t>
  </si>
  <si>
    <t>0530-18000</t>
  </si>
  <si>
    <t>kommunen@mellerud.se</t>
  </si>
  <si>
    <t>5566641691</t>
  </si>
  <si>
    <t xml:space="preserve">STORA MANS VÄG 11C </t>
  </si>
  <si>
    <t>12559</t>
  </si>
  <si>
    <t>08-57970445</t>
  </si>
  <si>
    <t>5564946530</t>
  </si>
  <si>
    <t>MIBA Skolor AB</t>
  </si>
  <si>
    <t xml:space="preserve">BANKGATAN 8 </t>
  </si>
  <si>
    <t>23331</t>
  </si>
  <si>
    <t>SVEDALA</t>
  </si>
  <si>
    <t>040-423091</t>
  </si>
  <si>
    <t>info@kampingestugan.se</t>
  </si>
  <si>
    <t>5565583282</t>
  </si>
  <si>
    <t>Mikael Elias Gymnasium AB</t>
  </si>
  <si>
    <t>5567226062</t>
  </si>
  <si>
    <t>Mimers Vittjärv AB</t>
  </si>
  <si>
    <t xml:space="preserve">VITTJÄRVSVÄGEN 27 </t>
  </si>
  <si>
    <t>96196</t>
  </si>
  <si>
    <t>070-7363851</t>
  </si>
  <si>
    <t>5565735049</t>
  </si>
  <si>
    <t xml:space="preserve">NYGATAN 47 </t>
  </si>
  <si>
    <t>090-702540</t>
  </si>
  <si>
    <t>7696138259</t>
  </si>
  <si>
    <t>Mistelskolan Ekonomisk förening</t>
  </si>
  <si>
    <t xml:space="preserve">IRSTA KYRKBY 4 </t>
  </si>
  <si>
    <t>72597</t>
  </si>
  <si>
    <t>072-2299777</t>
  </si>
  <si>
    <t>misteln@mistelskolan.se</t>
  </si>
  <si>
    <t>7696099956</t>
  </si>
  <si>
    <t>MISTERHULT SKOLA EK. FÖR.</t>
  </si>
  <si>
    <t xml:space="preserve">MISTERHULTSVÄGEN 39 </t>
  </si>
  <si>
    <t>57295</t>
  </si>
  <si>
    <t>FIGEHOLM</t>
  </si>
  <si>
    <t>0491-32084</t>
  </si>
  <si>
    <t>2120000480</t>
  </si>
  <si>
    <t>59580</t>
  </si>
  <si>
    <t>MJÖLBY</t>
  </si>
  <si>
    <t>0142-85000</t>
  </si>
  <si>
    <t>admservice@mjolby.se</t>
  </si>
  <si>
    <t>5564406253</t>
  </si>
  <si>
    <t>Mo LSS Aktiebolag</t>
  </si>
  <si>
    <t xml:space="preserve">NORRALUNDSVÄGEN 13 </t>
  </si>
  <si>
    <t>61244</t>
  </si>
  <si>
    <t>010-4716600</t>
  </si>
  <si>
    <t>5565204129</t>
  </si>
  <si>
    <t xml:space="preserve">BOX 2150 </t>
  </si>
  <si>
    <t>44202</t>
  </si>
  <si>
    <t>YTTERBY</t>
  </si>
  <si>
    <t>0303-226744</t>
  </si>
  <si>
    <t>5565502415</t>
  </si>
  <si>
    <t>Montemini Hbg's Montessoriskola AB</t>
  </si>
  <si>
    <t xml:space="preserve">ÖSTRA ALLÉN 15 </t>
  </si>
  <si>
    <t>25451</t>
  </si>
  <si>
    <t>042-135085</t>
  </si>
  <si>
    <t>7696022248</t>
  </si>
  <si>
    <t xml:space="preserve">BOX 10201 </t>
  </si>
  <si>
    <t>43423</t>
  </si>
  <si>
    <t>0300-33470</t>
  </si>
  <si>
    <t>5567874945</t>
  </si>
  <si>
    <t>Monteprenör AB</t>
  </si>
  <si>
    <t xml:space="preserve">BJÖRNSTJERNEGATAN 7 </t>
  </si>
  <si>
    <t>27139</t>
  </si>
  <si>
    <t>YSTAD</t>
  </si>
  <si>
    <t>0709-845461</t>
  </si>
  <si>
    <t>5569003279</t>
  </si>
  <si>
    <t>Montessori Ekhagen Ulricehamn AB</t>
  </si>
  <si>
    <t xml:space="preserve">LINDÄNGSVÄGEN 20 </t>
  </si>
  <si>
    <t>52336</t>
  </si>
  <si>
    <t>0321-17792</t>
  </si>
  <si>
    <t>5567935514</t>
  </si>
  <si>
    <t>Montessori Friskola Gotland AB</t>
  </si>
  <si>
    <t xml:space="preserve">BOX 1274 </t>
  </si>
  <si>
    <t>62123</t>
  </si>
  <si>
    <t>0498-278144</t>
  </si>
  <si>
    <t>info@montessorigotland.se</t>
  </si>
  <si>
    <t>5562855410</t>
  </si>
  <si>
    <t xml:space="preserve">VIGELSJÖVÄGEN 1 </t>
  </si>
  <si>
    <t>76151</t>
  </si>
  <si>
    <t>0176-12509</t>
  </si>
  <si>
    <t>rektor@montessoriskolan.nu</t>
  </si>
  <si>
    <t>7696026983</t>
  </si>
  <si>
    <t xml:space="preserve">NORRA VÄSTKUSTVÄGEN 80 </t>
  </si>
  <si>
    <t>23741</t>
  </si>
  <si>
    <t>BJÄRRED</t>
  </si>
  <si>
    <t>046-291760</t>
  </si>
  <si>
    <t>7696123103</t>
  </si>
  <si>
    <t xml:space="preserve">BOX 184 </t>
  </si>
  <si>
    <t>33224</t>
  </si>
  <si>
    <t>0371-14130</t>
  </si>
  <si>
    <t>7696041107</t>
  </si>
  <si>
    <t>MONTESSORIFRISKOLAN STELLATUS EKONOMISK FÖRENING</t>
  </si>
  <si>
    <t xml:space="preserve">OLDEVIGSGATAN 3 </t>
  </si>
  <si>
    <t>65230</t>
  </si>
  <si>
    <t>054-139424</t>
  </si>
  <si>
    <t>8635006680</t>
  </si>
  <si>
    <t xml:space="preserve">FLODA ALLÉ 2 </t>
  </si>
  <si>
    <t>44830</t>
  </si>
  <si>
    <t>FLODA</t>
  </si>
  <si>
    <t>0302-30001</t>
  </si>
  <si>
    <t>info@motessorifloda.se</t>
  </si>
  <si>
    <t>5564625308</t>
  </si>
  <si>
    <t>MONTESSORISKOLAN FREDSDUVAN AKTIEBOLAG</t>
  </si>
  <si>
    <t xml:space="preserve">SOMMARBO 201 </t>
  </si>
  <si>
    <t>13767</t>
  </si>
  <si>
    <t>JORDBRO</t>
  </si>
  <si>
    <t>070-9991926</t>
  </si>
  <si>
    <t>7696097760</t>
  </si>
  <si>
    <t>MONTESSORISKOLAN FYRKAPPAN EKONOMISK FÖRENING</t>
  </si>
  <si>
    <t xml:space="preserve">LÖVESTAD BYAVÄG 15-3 </t>
  </si>
  <si>
    <t>27571</t>
  </si>
  <si>
    <t>LÖVESTAD</t>
  </si>
  <si>
    <t>0417-21525</t>
  </si>
  <si>
    <t>5567058846</t>
  </si>
  <si>
    <t xml:space="preserve">JÄRNVÄGSGATAN 7 </t>
  </si>
  <si>
    <t>26338</t>
  </si>
  <si>
    <t>073-4343566</t>
  </si>
  <si>
    <t>info.montessoriskolantellus@gmail.com</t>
  </si>
  <si>
    <t>7696013361</t>
  </si>
  <si>
    <t xml:space="preserve">LANDSTORMSVÄGEN 37 </t>
  </si>
  <si>
    <t>43993</t>
  </si>
  <si>
    <t>ONSALA</t>
  </si>
  <si>
    <t>0300-61060</t>
  </si>
  <si>
    <t>kansli@montessoriskolan-onsala.se</t>
  </si>
  <si>
    <t>5565933503</t>
  </si>
  <si>
    <t xml:space="preserve">VÄSTERGATAN 3 </t>
  </si>
  <si>
    <t>0320-32460</t>
  </si>
  <si>
    <t>7696052492</t>
  </si>
  <si>
    <t>MONTESSORISKOLAN I VAXHOLM EK. FÖR.</t>
  </si>
  <si>
    <t xml:space="preserve">JOHANNESBERGSVÄGEN 3A </t>
  </si>
  <si>
    <t>18531</t>
  </si>
  <si>
    <t>VAXHOLM</t>
  </si>
  <si>
    <t>070-5322190</t>
  </si>
  <si>
    <t>rektor@monvax.com</t>
  </si>
  <si>
    <t>7164452166</t>
  </si>
  <si>
    <t xml:space="preserve">TERRAKOTTAGATAN 3 A </t>
  </si>
  <si>
    <t>43142</t>
  </si>
  <si>
    <t>MÖLNDAL</t>
  </si>
  <si>
    <t>031-3014857</t>
  </si>
  <si>
    <t>kontakt@kvarnhjulet.se</t>
  </si>
  <si>
    <t>8572054610</t>
  </si>
  <si>
    <t xml:space="preserve">Ögärdesvägen 2 </t>
  </si>
  <si>
    <t>43330</t>
  </si>
  <si>
    <t>PARTILLE</t>
  </si>
  <si>
    <t>031-3362390</t>
  </si>
  <si>
    <t>8496006555</t>
  </si>
  <si>
    <t xml:space="preserve">SANDSTENSBACKEN 30 </t>
  </si>
  <si>
    <t>43238</t>
  </si>
  <si>
    <t>VARBERG</t>
  </si>
  <si>
    <t>0340-16322</t>
  </si>
  <si>
    <t>laraforlivet@skola.varberg.se</t>
  </si>
  <si>
    <t>2120002213</t>
  </si>
  <si>
    <t>79280</t>
  </si>
  <si>
    <t>MORA</t>
  </si>
  <si>
    <t>0250-26000</t>
  </si>
  <si>
    <t>mora.kommun@mora.se</t>
  </si>
  <si>
    <t>7696074181</t>
  </si>
  <si>
    <t>Morups friskola, förskola o fritidshem ekonomisk förening</t>
  </si>
  <si>
    <t xml:space="preserve">LÅNGÅSVÄGEN 13 </t>
  </si>
  <si>
    <t>31190</t>
  </si>
  <si>
    <t>MORUP</t>
  </si>
  <si>
    <t>0346-94276</t>
  </si>
  <si>
    <t>2120002817</t>
  </si>
  <si>
    <t>59186</t>
  </si>
  <si>
    <t>0141-225000</t>
  </si>
  <si>
    <t>motala.kommun@motala.se</t>
  </si>
  <si>
    <t>5565495180</t>
  </si>
  <si>
    <t>MOVE &amp; WALK SVERIGE AB</t>
  </si>
  <si>
    <t>LILLHAGSPARKEN 8</t>
  </si>
  <si>
    <t>42250</t>
  </si>
  <si>
    <t>031-558420</t>
  </si>
  <si>
    <t>5590485644</t>
  </si>
  <si>
    <t>MTH utbildning AB</t>
  </si>
  <si>
    <t xml:space="preserve">HALLSTAÅSVÄGEN 37 </t>
  </si>
  <si>
    <t>82434</t>
  </si>
  <si>
    <t>070-5603927</t>
  </si>
  <si>
    <t>5568571748</t>
  </si>
  <si>
    <t>Mubarak Utbildning AB</t>
  </si>
  <si>
    <t xml:space="preserve">HÄGGVIKSVÄGEN 2 </t>
  </si>
  <si>
    <t>19150</t>
  </si>
  <si>
    <t>08-389800</t>
  </si>
  <si>
    <t>2120001603</t>
  </si>
  <si>
    <t xml:space="preserve">BOX 800 </t>
  </si>
  <si>
    <t>56518</t>
  </si>
  <si>
    <t>MULLSJÖ</t>
  </si>
  <si>
    <t>0392-14000</t>
  </si>
  <si>
    <t>kommun@mullsjo.se</t>
  </si>
  <si>
    <t>2120001330</t>
  </si>
  <si>
    <t>45580</t>
  </si>
  <si>
    <t>MUNKEDAL</t>
  </si>
  <si>
    <t>0524-18000</t>
  </si>
  <si>
    <t>munkedal.kommun@munkedal.se</t>
  </si>
  <si>
    <t>5562067495</t>
  </si>
  <si>
    <t>MUNKERÖDS UTBILDNINGSCENTER AKTIEBOLAG</t>
  </si>
  <si>
    <t xml:space="preserve">MEJSELVÄGEN 2 </t>
  </si>
  <si>
    <t>44432</t>
  </si>
  <si>
    <t>STENUNGSUND</t>
  </si>
  <si>
    <t>0303-69040</t>
  </si>
  <si>
    <t>info@floristutbildning.se</t>
  </si>
  <si>
    <t>2120001801</t>
  </si>
  <si>
    <t>68421</t>
  </si>
  <si>
    <t>MUNKFORS</t>
  </si>
  <si>
    <t>0563-541000</t>
  </si>
  <si>
    <t>munkfors.kommun@munkfors.se</t>
  </si>
  <si>
    <t>5565510756</t>
  </si>
  <si>
    <t xml:space="preserve">NORRTULLSGATAN 14 </t>
  </si>
  <si>
    <t>08-54541830</t>
  </si>
  <si>
    <t>info@lillaakademien.se</t>
  </si>
  <si>
    <t>5562177500</t>
  </si>
  <si>
    <t>Mybe AB</t>
  </si>
  <si>
    <t xml:space="preserve">MYRSTUGUVÄGEN 357 </t>
  </si>
  <si>
    <t>14332</t>
  </si>
  <si>
    <t>VÅRBY</t>
  </si>
  <si>
    <t>08-7402322</t>
  </si>
  <si>
    <t>5569516742</t>
  </si>
  <si>
    <t>Mälardalens Ridgymnasium AB</t>
  </si>
  <si>
    <t xml:space="preserve">ABERGA GÅRD  </t>
  </si>
  <si>
    <t>72595</t>
  </si>
  <si>
    <t>070-3457177</t>
  </si>
  <si>
    <t>9165808479</t>
  </si>
  <si>
    <t>Mälardalens Ridgymnasium Västerås Handelsbolag</t>
  </si>
  <si>
    <t>021-800216</t>
  </si>
  <si>
    <t>5565484754</t>
  </si>
  <si>
    <t>Mälardalens Tekniska Gymnasium Aktiebolag</t>
  </si>
  <si>
    <t xml:space="preserve">NYKÖPINGSVÄGEN 33 </t>
  </si>
  <si>
    <t>15132</t>
  </si>
  <si>
    <t>SÖDERTÄLJE</t>
  </si>
  <si>
    <t>070-7985519</t>
  </si>
  <si>
    <t>7696032353</t>
  </si>
  <si>
    <t xml:space="preserve">BOX 123 </t>
  </si>
  <si>
    <t>17822</t>
  </si>
  <si>
    <t>08-56410920</t>
  </si>
  <si>
    <t>info@birkaskolan.se</t>
  </si>
  <si>
    <t>2120001363</t>
  </si>
  <si>
    <t>43182</t>
  </si>
  <si>
    <t>031-3151000</t>
  </si>
  <si>
    <t>stad@molndal.se</t>
  </si>
  <si>
    <t>2120000720</t>
  </si>
  <si>
    <t>38322</t>
  </si>
  <si>
    <t>MÖNSTERÅS</t>
  </si>
  <si>
    <t>0499-17000</t>
  </si>
  <si>
    <t>kommun@monsteras.se</t>
  </si>
  <si>
    <t>2120000704</t>
  </si>
  <si>
    <t>38680</t>
  </si>
  <si>
    <t>MÖRBYLÅNGA</t>
  </si>
  <si>
    <t>0485-47000</t>
  </si>
  <si>
    <t>kommun@morbylanga.se</t>
  </si>
  <si>
    <t>5567841977</t>
  </si>
  <si>
    <t>Nacka Enskilda Gymnasium AB</t>
  </si>
  <si>
    <t xml:space="preserve">BOX 1124 </t>
  </si>
  <si>
    <t>08-6011450</t>
  </si>
  <si>
    <t>2120000167</t>
  </si>
  <si>
    <t>13181</t>
  </si>
  <si>
    <t>08-7188000</t>
  </si>
  <si>
    <t>nacka.kommun@nacka.se</t>
  </si>
  <si>
    <t>5568523681</t>
  </si>
  <si>
    <t>Natur- och Miljöskolan i Åmål AB</t>
  </si>
  <si>
    <t xml:space="preserve">DROTTNINGGATAN 45 </t>
  </si>
  <si>
    <t>66233</t>
  </si>
  <si>
    <t>0532-16411</t>
  </si>
  <si>
    <t>info@naturomiljoskolan.se</t>
  </si>
  <si>
    <t>5568554314</t>
  </si>
  <si>
    <t>NaturLära i Hälsingland AB</t>
  </si>
  <si>
    <t xml:space="preserve">SÖROMÅSEN 8308 </t>
  </si>
  <si>
    <t>82167</t>
  </si>
  <si>
    <t>VALLSTA</t>
  </si>
  <si>
    <t>8020024405</t>
  </si>
  <si>
    <t>NIBBLESTIFTELSEN</t>
  </si>
  <si>
    <t xml:space="preserve">NIBBLE GÅRD  </t>
  </si>
  <si>
    <t>08-55150186</t>
  </si>
  <si>
    <t>5567815872</t>
  </si>
  <si>
    <t>Nils Månssons Friskola AB</t>
  </si>
  <si>
    <t xml:space="preserve">Stora Fränningevägen 136 </t>
  </si>
  <si>
    <t>27568</t>
  </si>
  <si>
    <t>VOLLSJÖ</t>
  </si>
  <si>
    <t>0416-30695</t>
  </si>
  <si>
    <t>5568542210</t>
  </si>
  <si>
    <t xml:space="preserve">BOX 28 </t>
  </si>
  <si>
    <t>86202</t>
  </si>
  <si>
    <t>NJURUNDA</t>
  </si>
  <si>
    <t>060-30284</t>
  </si>
  <si>
    <t>2120002007</t>
  </si>
  <si>
    <t>71380</t>
  </si>
  <si>
    <t>0587-81000</t>
  </si>
  <si>
    <t>nora.kommun@nora.se</t>
  </si>
  <si>
    <t>2120002072</t>
  </si>
  <si>
    <t xml:space="preserve">BOX 25 </t>
  </si>
  <si>
    <t>73821</t>
  </si>
  <si>
    <t>NORBERG</t>
  </si>
  <si>
    <t>0223-29000</t>
  </si>
  <si>
    <t>info@norberg.se</t>
  </si>
  <si>
    <t>2120002312</t>
  </si>
  <si>
    <t>82070</t>
  </si>
  <si>
    <t>BERGSJÖ</t>
  </si>
  <si>
    <t>0652-36000</t>
  </si>
  <si>
    <t>kommun@nordanstig.se</t>
  </si>
  <si>
    <t>5561203679</t>
  </si>
  <si>
    <t>NORDENS TEKNIKERINSTITUT AKTIEBOLAG (NTI)</t>
  </si>
  <si>
    <t>08-50637500</t>
  </si>
  <si>
    <t>info@nti.se</t>
  </si>
  <si>
    <t>5565851507</t>
  </si>
  <si>
    <t>NORDISKA MUSIKGYMNASIET AB</t>
  </si>
  <si>
    <t xml:space="preserve">KATRINEBERGSBACKEN 2-10 </t>
  </si>
  <si>
    <t>11761</t>
  </si>
  <si>
    <t>08-54586317</t>
  </si>
  <si>
    <t>2120002536</t>
  </si>
  <si>
    <t>91481</t>
  </si>
  <si>
    <t>NORDMALING</t>
  </si>
  <si>
    <t>0930-14000</t>
  </si>
  <si>
    <t>kommun@nordmaling.se</t>
  </si>
  <si>
    <t>2220000927</t>
  </si>
  <si>
    <t>NORRA VÄSTMANLANDS UTBILDNINGSFÖRBUND</t>
  </si>
  <si>
    <t xml:space="preserve">Fridavägen 5 </t>
  </si>
  <si>
    <t>73744</t>
  </si>
  <si>
    <t>0223-44300</t>
  </si>
  <si>
    <t>registrator@nvu.se</t>
  </si>
  <si>
    <t>2120000456</t>
  </si>
  <si>
    <t>60181</t>
  </si>
  <si>
    <t>011-150000</t>
  </si>
  <si>
    <t>norrkoping.kommun@norrkoping.se</t>
  </si>
  <si>
    <t>5566178215</t>
  </si>
  <si>
    <t>NORRLIDENS KUNSKAPSCENTRUM AB</t>
  </si>
  <si>
    <t xml:space="preserve">KUNGSVÄGEN 21 </t>
  </si>
  <si>
    <t>85640</t>
  </si>
  <si>
    <t>060-644900</t>
  </si>
  <si>
    <t>5567916761</t>
  </si>
  <si>
    <t>Norrtelje teknikgymnasium AB</t>
  </si>
  <si>
    <t xml:space="preserve">SOMMARGATAN 11 </t>
  </si>
  <si>
    <t>76150</t>
  </si>
  <si>
    <t>0176-18811</t>
  </si>
  <si>
    <t>2120000217</t>
  </si>
  <si>
    <t>76128</t>
  </si>
  <si>
    <t>0176-71000</t>
  </si>
  <si>
    <t>kommunstyrelsen@norrtalje.se</t>
  </si>
  <si>
    <t>5567289391</t>
  </si>
  <si>
    <t xml:space="preserve">BOX 6068 </t>
  </si>
  <si>
    <t>19206</t>
  </si>
  <si>
    <t>08-59482280</t>
  </si>
  <si>
    <t>2120002858</t>
  </si>
  <si>
    <t>93581</t>
  </si>
  <si>
    <t>NORSJÖ</t>
  </si>
  <si>
    <t>0918-14000</t>
  </si>
  <si>
    <t>info@norsjo.se</t>
  </si>
  <si>
    <t>5568088743</t>
  </si>
  <si>
    <t>5569320681</t>
  </si>
  <si>
    <t>Nya Designgymnasiet i Nacka AB</t>
  </si>
  <si>
    <t xml:space="preserve">EXPERIMENTGATAN 7 </t>
  </si>
  <si>
    <t>13154</t>
  </si>
  <si>
    <t>08-55366363</t>
  </si>
  <si>
    <t>5590000906</t>
  </si>
  <si>
    <t>Nya kastets skola AB</t>
  </si>
  <si>
    <t xml:space="preserve">KORSNÄSVÄGEN 126-128 </t>
  </si>
  <si>
    <t>80423</t>
  </si>
  <si>
    <t>5566677927</t>
  </si>
  <si>
    <t xml:space="preserve">BOX 50068 </t>
  </si>
  <si>
    <t>97322</t>
  </si>
  <si>
    <t>0920-60800</t>
  </si>
  <si>
    <t>5563475028</t>
  </si>
  <si>
    <t xml:space="preserve">SKOGSLYCKEGATAN 1 G </t>
  </si>
  <si>
    <t>58726</t>
  </si>
  <si>
    <t>013-329960</t>
  </si>
  <si>
    <t>5566127600</t>
  </si>
  <si>
    <t xml:space="preserve">EKHOLMSGATAN 11 </t>
  </si>
  <si>
    <t>46139</t>
  </si>
  <si>
    <t>TROLLHÄTTAN</t>
  </si>
  <si>
    <t>0520-520200</t>
  </si>
  <si>
    <t>info@nyaskolan.se</t>
  </si>
  <si>
    <t>8324014086</t>
  </si>
  <si>
    <t>NYBRO INTRESSEFÖRENING FÖR MONTESSORI</t>
  </si>
  <si>
    <t xml:space="preserve">TALLGÅRDSVÄGEN 3 </t>
  </si>
  <si>
    <t>38236</t>
  </si>
  <si>
    <t>NYBRO</t>
  </si>
  <si>
    <t>0481-16092</t>
  </si>
  <si>
    <t>2120000753</t>
  </si>
  <si>
    <t>38280</t>
  </si>
  <si>
    <t>0481-45000</t>
  </si>
  <si>
    <t>nybro.kommun@nybro.se</t>
  </si>
  <si>
    <t>5564787397</t>
  </si>
  <si>
    <t>BERGSGATAN 10 5 tr</t>
  </si>
  <si>
    <t>15241</t>
  </si>
  <si>
    <t>070-6576227</t>
  </si>
  <si>
    <t>info@nyckelskolan.se</t>
  </si>
  <si>
    <t>7696278477</t>
  </si>
  <si>
    <t>Nyed Friskola Ekonomisk förening</t>
  </si>
  <si>
    <t xml:space="preserve">SKOLGATAN 7 </t>
  </si>
  <si>
    <t>65560</t>
  </si>
  <si>
    <t>MOLKOM</t>
  </si>
  <si>
    <t>5567812291</t>
  </si>
  <si>
    <t xml:space="preserve">HÄLSOVÄGEN 11 </t>
  </si>
  <si>
    <t>61160</t>
  </si>
  <si>
    <t>0155-266331</t>
  </si>
  <si>
    <t>info@fokusskolan.se</t>
  </si>
  <si>
    <t>7696068431</t>
  </si>
  <si>
    <t xml:space="preserve">ÖSTRA VÄGEN 71 </t>
  </si>
  <si>
    <t>43235</t>
  </si>
  <si>
    <t>0340-88505</t>
  </si>
  <si>
    <t>2120002999</t>
  </si>
  <si>
    <t>15580</t>
  </si>
  <si>
    <t>NYKVARN</t>
  </si>
  <si>
    <t>08-55501000</t>
  </si>
  <si>
    <t>kommun@nykvarn.se</t>
  </si>
  <si>
    <t>5564710795</t>
  </si>
  <si>
    <t>NYKÖPING STRAND UTBILDNINGSCENTRUM AB</t>
  </si>
  <si>
    <t xml:space="preserve">GÄSTABUDSVÄGEN 6 </t>
  </si>
  <si>
    <t>61131</t>
  </si>
  <si>
    <t>0155-284424</t>
  </si>
  <si>
    <t>2120002940</t>
  </si>
  <si>
    <t>61183</t>
  </si>
  <si>
    <t>0155-248000</t>
  </si>
  <si>
    <t>kommun@nykoping.se</t>
  </si>
  <si>
    <t>2120000233</t>
  </si>
  <si>
    <t>14981</t>
  </si>
  <si>
    <t>NYNÄSHAMN</t>
  </si>
  <si>
    <t>08-52068000</t>
  </si>
  <si>
    <t>kommunstyrelsen@nynashamn.se</t>
  </si>
  <si>
    <t>5565510392</t>
  </si>
  <si>
    <t>Nytida Bergshyddan AB</t>
  </si>
  <si>
    <t xml:space="preserve">BOX 1565 </t>
  </si>
  <si>
    <t>17129</t>
  </si>
  <si>
    <t>070-1665753</t>
  </si>
  <si>
    <t>info@bergshyddan.se</t>
  </si>
  <si>
    <t>5566930417</t>
  </si>
  <si>
    <t>Nytida Blichergruppen AB</t>
  </si>
  <si>
    <t>0418-660399</t>
  </si>
  <si>
    <t>5564870771</t>
  </si>
  <si>
    <t>08-57870000</t>
  </si>
  <si>
    <t>enigma@solhagagruppen.se</t>
  </si>
  <si>
    <t>5564396868</t>
  </si>
  <si>
    <t>Nytida Solhaga by AB</t>
  </si>
  <si>
    <t>010-7075710</t>
  </si>
  <si>
    <t>info@solhagagruppen.se</t>
  </si>
  <si>
    <t>5566684345</t>
  </si>
  <si>
    <t>010-7075685</t>
  </si>
  <si>
    <t>5565586871</t>
  </si>
  <si>
    <t>Nytida Tasava AB</t>
  </si>
  <si>
    <t>5564969367</t>
  </si>
  <si>
    <t>Nytida VIP AB</t>
  </si>
  <si>
    <t>info@vipsolna.com</t>
  </si>
  <si>
    <t>5569063455</t>
  </si>
  <si>
    <t>Nytorps Hästgymnasium AB</t>
  </si>
  <si>
    <t xml:space="preserve">KYRKBYN 4573 </t>
  </si>
  <si>
    <t>82162</t>
  </si>
  <si>
    <t>072-7393393</t>
  </si>
  <si>
    <t>8176065848</t>
  </si>
  <si>
    <t>NÄSHULTA FRAMTID</t>
  </si>
  <si>
    <t xml:space="preserve">SKOLVÄGEN 2 </t>
  </si>
  <si>
    <t>63517</t>
  </si>
  <si>
    <t>NÄSHULTA</t>
  </si>
  <si>
    <t>016-5412300</t>
  </si>
  <si>
    <t>2120000548</t>
  </si>
  <si>
    <t>57180</t>
  </si>
  <si>
    <t>NÄSSJÖ</t>
  </si>
  <si>
    <t>0380-518000</t>
  </si>
  <si>
    <t>kommunstyrelsen@nassjo.se</t>
  </si>
  <si>
    <t>5566501796</t>
  </si>
  <si>
    <t>Oasen Utbildningscenter AB</t>
  </si>
  <si>
    <t>73822</t>
  </si>
  <si>
    <t>0380-47200</t>
  </si>
  <si>
    <t>2120002288</t>
  </si>
  <si>
    <t>81680</t>
  </si>
  <si>
    <t>OCKELBO</t>
  </si>
  <si>
    <t>0297-55500</t>
  </si>
  <si>
    <t>kommun@ockelbo.se</t>
  </si>
  <si>
    <t>5565533873</t>
  </si>
  <si>
    <t xml:space="preserve">LILLSKOGSVÄGEN 2 </t>
  </si>
  <si>
    <t>76231</t>
  </si>
  <si>
    <t>0175-72131</t>
  </si>
  <si>
    <t>5569998932</t>
  </si>
  <si>
    <t>Olinsgymnasiet i Skara AB</t>
  </si>
  <si>
    <t>53221</t>
  </si>
  <si>
    <t>2120000811</t>
  </si>
  <si>
    <t xml:space="preserve">BOX 302 </t>
  </si>
  <si>
    <t>29324</t>
  </si>
  <si>
    <t>OLOFSTRÖM</t>
  </si>
  <si>
    <t>0454-93000</t>
  </si>
  <si>
    <t>ks@olofstrom.se</t>
  </si>
  <si>
    <t>5565938700</t>
  </si>
  <si>
    <t xml:space="preserve">LILLVÄGEN 2 </t>
  </si>
  <si>
    <t>77636</t>
  </si>
  <si>
    <t>0225-256501</t>
  </si>
  <si>
    <t>info@olympicaskolan.com</t>
  </si>
  <si>
    <t>2520014396</t>
  </si>
  <si>
    <t>ONSALA FÖRSAMLING</t>
  </si>
  <si>
    <t>PRÄSTGÅRDSVÄGEN 16</t>
  </si>
  <si>
    <t>43931</t>
  </si>
  <si>
    <t>0300-569500</t>
  </si>
  <si>
    <t>onsala.forsamling@svenskakyrkan.se</t>
  </si>
  <si>
    <t>2120002189</t>
  </si>
  <si>
    <t>79421</t>
  </si>
  <si>
    <t>ORSA</t>
  </si>
  <si>
    <t>0250-552100</t>
  </si>
  <si>
    <t>orsa.kommun@orsa.se</t>
  </si>
  <si>
    <t>2120001314</t>
  </si>
  <si>
    <t>47380</t>
  </si>
  <si>
    <t>HENÅN</t>
  </si>
  <si>
    <t>0304-334000</t>
  </si>
  <si>
    <t>orust.kommun@orust.se</t>
  </si>
  <si>
    <t>7164451614</t>
  </si>
  <si>
    <t>ORUSTS MONTESSORISKOLA EKONOMISK FÖRENING</t>
  </si>
  <si>
    <t xml:space="preserve">KAPRIFOLVÄGEN 24 </t>
  </si>
  <si>
    <t>47332</t>
  </si>
  <si>
    <t>0304-31905</t>
  </si>
  <si>
    <t>2120000902</t>
  </si>
  <si>
    <t>28380</t>
  </si>
  <si>
    <t>OSBY</t>
  </si>
  <si>
    <t>0479-528000</t>
  </si>
  <si>
    <t>kommun@osby.se</t>
  </si>
  <si>
    <t>2120000761</t>
  </si>
  <si>
    <t xml:space="preserve">BOX 706 </t>
  </si>
  <si>
    <t>57228</t>
  </si>
  <si>
    <t>0491-88000</t>
  </si>
  <si>
    <t>kommunen@oskarshamn.se</t>
  </si>
  <si>
    <t>2120002304</t>
  </si>
  <si>
    <t>82880</t>
  </si>
  <si>
    <t>EDSBYN</t>
  </si>
  <si>
    <t>0271-57000</t>
  </si>
  <si>
    <t>kommun@ovanaker.se</t>
  </si>
  <si>
    <t>2120000324</t>
  </si>
  <si>
    <t>61381</t>
  </si>
  <si>
    <t>OXELÖSUND</t>
  </si>
  <si>
    <t>0155-38000</t>
  </si>
  <si>
    <t>kommun@oxelosund.se</t>
  </si>
  <si>
    <t>2120002718</t>
  </si>
  <si>
    <t>98485</t>
  </si>
  <si>
    <t>PAJALA</t>
  </si>
  <si>
    <t>0978-12000</t>
  </si>
  <si>
    <t>kommun@pajala.se</t>
  </si>
  <si>
    <t>5562009083</t>
  </si>
  <si>
    <t>Palmlunds Helsingborg Aktiebolag</t>
  </si>
  <si>
    <t xml:space="preserve">STARKODDERSGATAN 8 </t>
  </si>
  <si>
    <t>25269</t>
  </si>
  <si>
    <t>RÅÅ</t>
  </si>
  <si>
    <t>076-8580048</t>
  </si>
  <si>
    <t>info@karnhuset.se</t>
  </si>
  <si>
    <t>5564450665</t>
  </si>
  <si>
    <t>Palmlunds Malmö Aktiebolag</t>
  </si>
  <si>
    <t xml:space="preserve">BECKASINGATAN 1 </t>
  </si>
  <si>
    <t>21459</t>
  </si>
  <si>
    <t>040-88400</t>
  </si>
  <si>
    <t>info@palmlunds.se</t>
  </si>
  <si>
    <t>5568279235</t>
  </si>
  <si>
    <t>Palmlunds Olymp AB</t>
  </si>
  <si>
    <t xml:space="preserve">NEDRE LÅNGVINKELSGATAN 22-24 </t>
  </si>
  <si>
    <t>25220</t>
  </si>
  <si>
    <t>0702-760864</t>
  </si>
  <si>
    <t>5565843132</t>
  </si>
  <si>
    <t>Palmlunds Rydebäck AB</t>
  </si>
  <si>
    <t xml:space="preserve">YTTERÖVÄGEN 171 </t>
  </si>
  <si>
    <t>25731</t>
  </si>
  <si>
    <t>RYDEBÄCK</t>
  </si>
  <si>
    <t>076-9415697</t>
  </si>
  <si>
    <t>info@rydebacksmontessoriskola.se</t>
  </si>
  <si>
    <t>2120001272</t>
  </si>
  <si>
    <t>43382</t>
  </si>
  <si>
    <t>031-7921000</t>
  </si>
  <si>
    <t>partille.kommun@partille.se</t>
  </si>
  <si>
    <t>5564427432</t>
  </si>
  <si>
    <t>Peabskolan AB</t>
  </si>
  <si>
    <t xml:space="preserve">Box 1282 </t>
  </si>
  <si>
    <t>26224</t>
  </si>
  <si>
    <t>ÄNGELHOLM</t>
  </si>
  <si>
    <t>0431-89000</t>
  </si>
  <si>
    <t>peabskolanangelholm@peab.se</t>
  </si>
  <si>
    <t>8740010494</t>
  </si>
  <si>
    <t>PERSBERGS SKOLAS FÖRÄLDRAFÖRENING</t>
  </si>
  <si>
    <t xml:space="preserve">BRUSGÅRDSVÄGEN 24 </t>
  </si>
  <si>
    <t>68240</t>
  </si>
  <si>
    <t>0590-21180</t>
  </si>
  <si>
    <t>7696072862</t>
  </si>
  <si>
    <t>Personalkooperativet Bilaal i Umeå ekonomisk förening</t>
  </si>
  <si>
    <t>VÄSTRA KYRKOGATAN 5</t>
  </si>
  <si>
    <t>90329</t>
  </si>
  <si>
    <t>090-777041</t>
  </si>
  <si>
    <t>7164478252</t>
  </si>
  <si>
    <t>PERSONALKOOPERATIVET DAGHEMMET I UR O SKUR</t>
  </si>
  <si>
    <t>DOKTORSVILLAN</t>
  </si>
  <si>
    <t>52333</t>
  </si>
  <si>
    <t>0321-17867</t>
  </si>
  <si>
    <t>7696002984</t>
  </si>
  <si>
    <t>PERSONALKOOPERATIVET I UR OCH SKUR MULLEKOJANS E</t>
  </si>
  <si>
    <t xml:space="preserve">VINGGATAN 30 </t>
  </si>
  <si>
    <t>12836</t>
  </si>
  <si>
    <t>SKARPNÄCK</t>
  </si>
  <si>
    <t>08-6058081</t>
  </si>
  <si>
    <t>7696149348</t>
  </si>
  <si>
    <t>Personalkooperativet Kraftverket i Hällfors EK FÖR</t>
  </si>
  <si>
    <t>FÄLLFORS 12 LGH 1001</t>
  </si>
  <si>
    <t>0935-31033</t>
  </si>
  <si>
    <t>5560246513</t>
  </si>
  <si>
    <t>PERSTORP AKTIEBOLAG</t>
  </si>
  <si>
    <t>28480</t>
  </si>
  <si>
    <t>PERSTORP</t>
  </si>
  <si>
    <t>0435-38000</t>
  </si>
  <si>
    <t>2120000910</t>
  </si>
  <si>
    <t>28485</t>
  </si>
  <si>
    <t>0435-39000</t>
  </si>
  <si>
    <t>kommunhuset@perstorp.se</t>
  </si>
  <si>
    <t>8572003666</t>
  </si>
  <si>
    <t>PETER ISAAC BÉENS UTBILDNINGSSTIFTELSE</t>
  </si>
  <si>
    <t xml:space="preserve">VALLGATAN 11 </t>
  </si>
  <si>
    <t>010-1722000</t>
  </si>
  <si>
    <t>gun.fhager@lme.nu</t>
  </si>
  <si>
    <t>5565863007</t>
  </si>
  <si>
    <t xml:space="preserve">HEMMENEKÖP 8166 </t>
  </si>
  <si>
    <t>24296</t>
  </si>
  <si>
    <t>0415-60210</t>
  </si>
  <si>
    <t>5565233797</t>
  </si>
  <si>
    <t>PILGRIMSSKOLAN AB</t>
  </si>
  <si>
    <t xml:space="preserve">Box 44025 </t>
  </si>
  <si>
    <t>7696101893</t>
  </si>
  <si>
    <t>PILKROGS FRISKOLA EK. FÖR.</t>
  </si>
  <si>
    <t xml:space="preserve">PILKROG 111 </t>
  </si>
  <si>
    <t>71194</t>
  </si>
  <si>
    <t>0581-91084</t>
  </si>
  <si>
    <t>2120002759</t>
  </si>
  <si>
    <t>94185</t>
  </si>
  <si>
    <t>PITEÅ</t>
  </si>
  <si>
    <t>0911-696000</t>
  </si>
  <si>
    <t>kommun@pitea.se</t>
  </si>
  <si>
    <t>5565789129</t>
  </si>
  <si>
    <t>Plusgymnasiet AB</t>
  </si>
  <si>
    <t>031-7878200</t>
  </si>
  <si>
    <t>5568337363</t>
  </si>
  <si>
    <t>PONTOS Grundskola väst AB</t>
  </si>
  <si>
    <t xml:space="preserve">BOX 2020 </t>
  </si>
  <si>
    <t>42911</t>
  </si>
  <si>
    <t>070-2455687</t>
  </si>
  <si>
    <t>info@pontosgrundskola.se</t>
  </si>
  <si>
    <t>5567521553</t>
  </si>
  <si>
    <t xml:space="preserve">GÅRDAVÄGEN 11 </t>
  </si>
  <si>
    <t>74694</t>
  </si>
  <si>
    <t>HÄGGEBY</t>
  </si>
  <si>
    <t>073-6566630</t>
  </si>
  <si>
    <t>5565042255</t>
  </si>
  <si>
    <t>08-41041047</t>
  </si>
  <si>
    <t>ekonomi@ppsab.com</t>
  </si>
  <si>
    <t>5562575786</t>
  </si>
  <si>
    <t>Praktiska Sverige AB</t>
  </si>
  <si>
    <t>031-7953800</t>
  </si>
  <si>
    <t>5565570958</t>
  </si>
  <si>
    <t>5566157102</t>
  </si>
  <si>
    <t>ProCivitas Privata Gymnasium AB</t>
  </si>
  <si>
    <t>042-126000</t>
  </si>
  <si>
    <t>gymnasium@procivitas.se</t>
  </si>
  <si>
    <t>5590306964</t>
  </si>
  <si>
    <t>Profilfriskolan Excel AB (svb)</t>
  </si>
  <si>
    <t xml:space="preserve">HJORTNÄSVÄGEN 35 </t>
  </si>
  <si>
    <t>79331</t>
  </si>
  <si>
    <t>0247-13310</t>
  </si>
  <si>
    <t>5569247264</t>
  </si>
  <si>
    <t>Profilskolan AB</t>
  </si>
  <si>
    <t xml:space="preserve">NYBOHOVSGRÄND 11 </t>
  </si>
  <si>
    <t>11763</t>
  </si>
  <si>
    <t>070-6352938</t>
  </si>
  <si>
    <t>info@profilskolan.se</t>
  </si>
  <si>
    <t>5567026454</t>
  </si>
  <si>
    <t>036-2993704</t>
  </si>
  <si>
    <t>5567295885</t>
  </si>
  <si>
    <t>Psykologigymnasiet Sverige AB</t>
  </si>
  <si>
    <t xml:space="preserve">INDUSTRIVÄGEN 19 </t>
  </si>
  <si>
    <t>17148</t>
  </si>
  <si>
    <t>08-272730</t>
  </si>
  <si>
    <t>5560354309</t>
  </si>
  <si>
    <t>2120002452</t>
  </si>
  <si>
    <t xml:space="preserve">BOX 150 </t>
  </si>
  <si>
    <t>84421</t>
  </si>
  <si>
    <t>HAMMARSTRAND</t>
  </si>
  <si>
    <t>0696-682000</t>
  </si>
  <si>
    <t>ragunda.kommun@ragunda.se</t>
  </si>
  <si>
    <t>5564629722</t>
  </si>
  <si>
    <t>RAMLÖSA FRISKOLA AB</t>
  </si>
  <si>
    <t xml:space="preserve">MAGNOLIAGATAN 5 </t>
  </si>
  <si>
    <t>25668</t>
  </si>
  <si>
    <t>042-293851</t>
  </si>
  <si>
    <t>info@ramlosafriskola.se</t>
  </si>
  <si>
    <t>5566740113</t>
  </si>
  <si>
    <t xml:space="preserve">BOX 5836 </t>
  </si>
  <si>
    <t>10248</t>
  </si>
  <si>
    <t>070-7866723</t>
  </si>
  <si>
    <t>5567322168</t>
  </si>
  <si>
    <t>Redmarvel AB</t>
  </si>
  <si>
    <t xml:space="preserve">BOX 38087 </t>
  </si>
  <si>
    <t>10064</t>
  </si>
  <si>
    <t>073-5080164</t>
  </si>
  <si>
    <t>5566285994</t>
  </si>
  <si>
    <t>REFIS RÖRENTREPRENÖRERNAS FRISKOLA I STOCKHOLM A</t>
  </si>
  <si>
    <t xml:space="preserve">BOX 44057 </t>
  </si>
  <si>
    <t>08-4476100</t>
  </si>
  <si>
    <t>8024612114</t>
  </si>
  <si>
    <t>RICKARUMS SKOLFÖRENING</t>
  </si>
  <si>
    <t xml:space="preserve">RICKARUMS BYVÄG 108 </t>
  </si>
  <si>
    <t>29892</t>
  </si>
  <si>
    <t>072-9421679</t>
  </si>
  <si>
    <t>5566940408</t>
  </si>
  <si>
    <t>Ridskolan Strömsholm RS AB</t>
  </si>
  <si>
    <t xml:space="preserve">STALLBACKEN 6 </t>
  </si>
  <si>
    <t>73494</t>
  </si>
  <si>
    <t>STRÖMSHOLM</t>
  </si>
  <si>
    <t>0220-45100</t>
  </si>
  <si>
    <t>info@stromsholm.com</t>
  </si>
  <si>
    <t>2120002551</t>
  </si>
  <si>
    <t>91581</t>
  </si>
  <si>
    <t>ROBERTSFORS</t>
  </si>
  <si>
    <t>0934-14000</t>
  </si>
  <si>
    <t>robkomm@robertsfors.se</t>
  </si>
  <si>
    <t>7696014534</t>
  </si>
  <si>
    <t>Rodret Förskola &amp; Skola Ekonomisk förening</t>
  </si>
  <si>
    <t xml:space="preserve">SKOLVÄGEN 8 </t>
  </si>
  <si>
    <t>13754</t>
  </si>
  <si>
    <t>08-50030061</t>
  </si>
  <si>
    <t>2120000837</t>
  </si>
  <si>
    <t>37280</t>
  </si>
  <si>
    <t>0457-618000</t>
  </si>
  <si>
    <t>5568027378</t>
  </si>
  <si>
    <t>Roslagen Education AB</t>
  </si>
  <si>
    <t xml:space="preserve">KOKAREVÄGEN 6 </t>
  </si>
  <si>
    <t>76334</t>
  </si>
  <si>
    <t>HALLSTAVIK</t>
  </si>
  <si>
    <t>0175-545121</t>
  </si>
  <si>
    <t>5565190609</t>
  </si>
  <si>
    <t>08-7581419</t>
  </si>
  <si>
    <t>5568884240</t>
  </si>
  <si>
    <t>Rotsunda Utbildning AB</t>
  </si>
  <si>
    <t>08-51258903</t>
  </si>
  <si>
    <t>8156005509</t>
  </si>
  <si>
    <t>RUDOLF STEINER STIFTELSEN FÖR LÄKEPEDAGOGIK</t>
  </si>
  <si>
    <t xml:space="preserve">BOX 104 </t>
  </si>
  <si>
    <t>08-55481140</t>
  </si>
  <si>
    <t>8250013037</t>
  </si>
  <si>
    <t xml:space="preserve">BOX 744 </t>
  </si>
  <si>
    <t>011-182118</t>
  </si>
  <si>
    <t>rektor@rudolfsteinerskolan.se</t>
  </si>
  <si>
    <t>5564518081</t>
  </si>
  <si>
    <t xml:space="preserve">HUSIE KYRKOVÄG 96 </t>
  </si>
  <si>
    <t>040-490050</t>
  </si>
  <si>
    <t>info@runstycket.nu</t>
  </si>
  <si>
    <t>5565934055</t>
  </si>
  <si>
    <t>RYDBO FRISKOLA AKTIEBOLAG</t>
  </si>
  <si>
    <t xml:space="preserve">RYDBOHEMMET  </t>
  </si>
  <si>
    <t>18494</t>
  </si>
  <si>
    <t>070-3150729</t>
  </si>
  <si>
    <t>5568515372</t>
  </si>
  <si>
    <t>Ryska Skolan i Göteborg Aktiebolag</t>
  </si>
  <si>
    <t xml:space="preserve">PRÄSTGÅRDSÄNGEN 12 </t>
  </si>
  <si>
    <t>41271</t>
  </si>
  <si>
    <t>031-247019</t>
  </si>
  <si>
    <t>5566214069</t>
  </si>
  <si>
    <t>RYSSBYGYMNASIET AB</t>
  </si>
  <si>
    <t xml:space="preserve">KUNGSVÄGEN 36 A </t>
  </si>
  <si>
    <t>34176</t>
  </si>
  <si>
    <t>RYSSBY</t>
  </si>
  <si>
    <t>0372-40800</t>
  </si>
  <si>
    <t>5564648979</t>
  </si>
  <si>
    <t>Rytmus AB</t>
  </si>
  <si>
    <t>08-55586260</t>
  </si>
  <si>
    <t>5564524220</t>
  </si>
  <si>
    <t>RÄLSEN AKTIEBOLAG</t>
  </si>
  <si>
    <t xml:space="preserve">IDROTTSVÄGEN 17 B </t>
  </si>
  <si>
    <t>19266</t>
  </si>
  <si>
    <t>08-7544398</t>
  </si>
  <si>
    <t>norrviken@ralsen.se</t>
  </si>
  <si>
    <t>2120002171</t>
  </si>
  <si>
    <t>79580</t>
  </si>
  <si>
    <t>RÄTTVIK</t>
  </si>
  <si>
    <t>0248-70000</t>
  </si>
  <si>
    <t>rattvik.kommun@rattvik.se</t>
  </si>
  <si>
    <t>5590434766</t>
  </si>
  <si>
    <t>Rävemåla Friskola AB</t>
  </si>
  <si>
    <t xml:space="preserve">KARLSKRONAVÄGEN 10 </t>
  </si>
  <si>
    <t>36298</t>
  </si>
  <si>
    <t>ÄLMEBODA</t>
  </si>
  <si>
    <t>073-5179441</t>
  </si>
  <si>
    <t>5564065687</t>
  </si>
  <si>
    <t>S:TA RAGNHILDGYMNASIET AB</t>
  </si>
  <si>
    <t xml:space="preserve">KORPUDDSVÄGEN 1 </t>
  </si>
  <si>
    <t>15257</t>
  </si>
  <si>
    <t>08-55423100</t>
  </si>
  <si>
    <t>ragnhild@ragnhild.com</t>
  </si>
  <si>
    <t>2120002098</t>
  </si>
  <si>
    <t xml:space="preserve">BOX 304 </t>
  </si>
  <si>
    <t>73325</t>
  </si>
  <si>
    <t>SALA</t>
  </si>
  <si>
    <t>0224-747000</t>
  </si>
  <si>
    <t>kommun.info@sala.se</t>
  </si>
  <si>
    <t>2120002874</t>
  </si>
  <si>
    <t>14480</t>
  </si>
  <si>
    <t>RÖNNINGE</t>
  </si>
  <si>
    <t>08-53259800</t>
  </si>
  <si>
    <t>info@salem.se</t>
  </si>
  <si>
    <t>8024420393</t>
  </si>
  <si>
    <t>SALLY BAUER FÖRSKOLA/SKOLA</t>
  </si>
  <si>
    <t xml:space="preserve">Blekingegatan 20 </t>
  </si>
  <si>
    <t>25252</t>
  </si>
  <si>
    <t>042-132819</t>
  </si>
  <si>
    <t>larsvirgin@sallybauer.com</t>
  </si>
  <si>
    <t>8430033152</t>
  </si>
  <si>
    <t xml:space="preserve">BRYTSTUGEVÄGEN 2 </t>
  </si>
  <si>
    <t>25461</t>
  </si>
  <si>
    <t>042-160861</t>
  </si>
  <si>
    <t>2021004631</t>
  </si>
  <si>
    <t xml:space="preserve">Statlig                  </t>
  </si>
  <si>
    <t>SAMESKOLSTYRELSEN</t>
  </si>
  <si>
    <t xml:space="preserve">BOX 155 </t>
  </si>
  <si>
    <t>96224</t>
  </si>
  <si>
    <t>0971-44200</t>
  </si>
  <si>
    <t>sameskolstyrelsen@sameskolstyrelsen.se</t>
  </si>
  <si>
    <t>Statliga enheter</t>
  </si>
  <si>
    <t>8280008296</t>
  </si>
  <si>
    <t>SAMHÄLLSFÖRENINGEN ÅMINNE GILLE</t>
  </si>
  <si>
    <t>BRUKSVÄGEN 43</t>
  </si>
  <si>
    <t>33191</t>
  </si>
  <si>
    <t>VÄRNAMO</t>
  </si>
  <si>
    <t>0370-27088</t>
  </si>
  <si>
    <t>5567796387</t>
  </si>
  <si>
    <t xml:space="preserve">JOHANNESLUNDSVÄGEN 3 </t>
  </si>
  <si>
    <t>19461</t>
  </si>
  <si>
    <t>070-7304241</t>
  </si>
  <si>
    <t>info@sandbergska.se</t>
  </si>
  <si>
    <t>5563048791</t>
  </si>
  <si>
    <t>SANDVIK UTBILDNINGSAKTIEBOLAG</t>
  </si>
  <si>
    <t>81181</t>
  </si>
  <si>
    <t>SANDVIKEN</t>
  </si>
  <si>
    <t>026-265000</t>
  </si>
  <si>
    <t>goranssonskaskolan@sandvik.com</t>
  </si>
  <si>
    <t>5590474481</t>
  </si>
  <si>
    <t>Sandvikens Friskola AB</t>
  </si>
  <si>
    <t xml:space="preserve">STAKETGATAN 11 </t>
  </si>
  <si>
    <t>80324</t>
  </si>
  <si>
    <t>026-252041</t>
  </si>
  <si>
    <t>2120002346</t>
  </si>
  <si>
    <t>81180</t>
  </si>
  <si>
    <t>026-240000</t>
  </si>
  <si>
    <t>sandvikens.kommun@sandviken.se</t>
  </si>
  <si>
    <t>7696256838</t>
  </si>
  <si>
    <t>Segersta Nya skola Ekonomisk förening</t>
  </si>
  <si>
    <t xml:space="preserve">DJUPAVÄGEN 11 </t>
  </si>
  <si>
    <t>82393</t>
  </si>
  <si>
    <t>SEGERSTA</t>
  </si>
  <si>
    <t>0278-653100</t>
  </si>
  <si>
    <t>8430017593</t>
  </si>
  <si>
    <t xml:space="preserve">VÄGASKED 105 </t>
  </si>
  <si>
    <t>24392</t>
  </si>
  <si>
    <t>0413-550260</t>
  </si>
  <si>
    <t>7696212625</t>
  </si>
  <si>
    <t>Selja-Långlets friskola ekonomiska förening</t>
  </si>
  <si>
    <t xml:space="preserve">SAMSGÄRDSVÄGEN 34 </t>
  </si>
  <si>
    <t>79294</t>
  </si>
  <si>
    <t>0250-31023</t>
  </si>
  <si>
    <t>7164512696</t>
  </si>
  <si>
    <t>Signebyns friskola ek. för.</t>
  </si>
  <si>
    <t xml:space="preserve">SIGNEBYN 20 </t>
  </si>
  <si>
    <t>67295</t>
  </si>
  <si>
    <t>ÅRJÄNG</t>
  </si>
  <si>
    <t>0573-41990</t>
  </si>
  <si>
    <t>skolan@signebynsfriskola.se</t>
  </si>
  <si>
    <t>5567482707</t>
  </si>
  <si>
    <t xml:space="preserve">BOX 96 </t>
  </si>
  <si>
    <t>19522</t>
  </si>
  <si>
    <t>MÄRSTA</t>
  </si>
  <si>
    <t>0732-572125</t>
  </si>
  <si>
    <t>2120000225</t>
  </si>
  <si>
    <t>19585</t>
  </si>
  <si>
    <t>08-59126000</t>
  </si>
  <si>
    <t>sigtuna.kommun@sigtuna.se</t>
  </si>
  <si>
    <t>8148002879</t>
  </si>
  <si>
    <t xml:space="preserve">BOX 508 </t>
  </si>
  <si>
    <t>19328</t>
  </si>
  <si>
    <t>SIGTUNA</t>
  </si>
  <si>
    <t>08-59257100</t>
  </si>
  <si>
    <t>2120000969</t>
  </si>
  <si>
    <t>27280</t>
  </si>
  <si>
    <t>0414-819000</t>
  </si>
  <si>
    <t>simrishamns.kommun@simrishamn.se</t>
  </si>
  <si>
    <t>2120001090</t>
  </si>
  <si>
    <t>27580</t>
  </si>
  <si>
    <t>SJÖBO</t>
  </si>
  <si>
    <t>0416-27000</t>
  </si>
  <si>
    <t>kanslihuset@sjobo.se</t>
  </si>
  <si>
    <t>5563758399</t>
  </si>
  <si>
    <t>Sjölins Gymnasium AB</t>
  </si>
  <si>
    <t>info@vittra.se</t>
  </si>
  <si>
    <t>5565662409</t>
  </si>
  <si>
    <t>SJÖMANSSKOLAN STOCKHOLM AB</t>
  </si>
  <si>
    <t xml:space="preserve">BOX 9034 </t>
  </si>
  <si>
    <t>10271</t>
  </si>
  <si>
    <t>08-57811130</t>
  </si>
  <si>
    <t>7696021513</t>
  </si>
  <si>
    <t>SKABERSJÖBYGDENS SKOLA EK. FÖR.</t>
  </si>
  <si>
    <t xml:space="preserve">SKABERSJÖVÄGEN 388 </t>
  </si>
  <si>
    <t>23392</t>
  </si>
  <si>
    <t>040-444244</t>
  </si>
  <si>
    <t>5567435994</t>
  </si>
  <si>
    <t>Skanskaskolan i Växjö AB</t>
  </si>
  <si>
    <t xml:space="preserve">Box 1219 </t>
  </si>
  <si>
    <t>35112</t>
  </si>
  <si>
    <t>010-4488400</t>
  </si>
  <si>
    <t>skanskagymnasiet@skanska.se</t>
  </si>
  <si>
    <t>5566270095</t>
  </si>
  <si>
    <t>SKANÖR FALSTERBO MONTESSORISKOLA AB</t>
  </si>
  <si>
    <t>TÅNGVALLAVÄGEN</t>
  </si>
  <si>
    <t>23941</t>
  </si>
  <si>
    <t>FALSTERBO</t>
  </si>
  <si>
    <t>040-475502</t>
  </si>
  <si>
    <t>montessoriskanor@swipnet.se</t>
  </si>
  <si>
    <t>2120001702</t>
  </si>
  <si>
    <t>53288</t>
  </si>
  <si>
    <t>0511-32000</t>
  </si>
  <si>
    <t>skara.kommun@skara.se</t>
  </si>
  <si>
    <t>7696208698</t>
  </si>
  <si>
    <t>Skattunge Friskola ekonomisk förening</t>
  </si>
  <si>
    <t xml:space="preserve">SKATTUNGE KYRKVÄG 7 </t>
  </si>
  <si>
    <t>79495</t>
  </si>
  <si>
    <t>SKATTUNGBYN</t>
  </si>
  <si>
    <t>070-5664679</t>
  </si>
  <si>
    <t>2120002643</t>
  </si>
  <si>
    <t>93185</t>
  </si>
  <si>
    <t>SKELLEFTEÅ</t>
  </si>
  <si>
    <t>0910-735000</t>
  </si>
  <si>
    <t>5562408301</t>
  </si>
  <si>
    <t>SKF SVERIGE AKTIEBOLAG</t>
  </si>
  <si>
    <t>41550</t>
  </si>
  <si>
    <t>031-3371000</t>
  </si>
  <si>
    <t>2120002023</t>
  </si>
  <si>
    <t xml:space="preserve">BOX 101 </t>
  </si>
  <si>
    <t>73922</t>
  </si>
  <si>
    <t>SKINNSKATTEBERG</t>
  </si>
  <si>
    <t>0222-45000</t>
  </si>
  <si>
    <t>kommun@skinnskatteberg.se</t>
  </si>
  <si>
    <t>7696140388</t>
  </si>
  <si>
    <t>Skogsbäckens personalkooperativ Ekonomisk förening</t>
  </si>
  <si>
    <t xml:space="preserve">UPPGÅRDSVÄGEN 3 </t>
  </si>
  <si>
    <t>17961</t>
  </si>
  <si>
    <t>STENHAMRA</t>
  </si>
  <si>
    <t>08-56046036</t>
  </si>
  <si>
    <t>8875007158</t>
  </si>
  <si>
    <t xml:space="preserve">VEDMYRA 120 </t>
  </si>
  <si>
    <t>82474</t>
  </si>
  <si>
    <t>0653-15370</t>
  </si>
  <si>
    <t>8947021443</t>
  </si>
  <si>
    <t>SKOLFÖRENINGEN VÄXA</t>
  </si>
  <si>
    <t xml:space="preserve">TORSGATAN 17 G </t>
  </si>
  <si>
    <t>93138</t>
  </si>
  <si>
    <t>0910-797915</t>
  </si>
  <si>
    <t>7696004154</t>
  </si>
  <si>
    <t xml:space="preserve">BOX 3 </t>
  </si>
  <si>
    <t>28906</t>
  </si>
  <si>
    <t>SIBBHULT</t>
  </si>
  <si>
    <t>044-49145</t>
  </si>
  <si>
    <t>fare@goinge.net</t>
  </si>
  <si>
    <t>5565588166</t>
  </si>
  <si>
    <t>08-391160</t>
  </si>
  <si>
    <t>5568771793</t>
  </si>
  <si>
    <t>Skolhoppet AB</t>
  </si>
  <si>
    <t xml:space="preserve">SANKT LARS VÄG 85 </t>
  </si>
  <si>
    <t>046-162090</t>
  </si>
  <si>
    <t>maria@skolhoppet.se</t>
  </si>
  <si>
    <t>5566127097</t>
  </si>
  <si>
    <t xml:space="preserve">BOX 47134 </t>
  </si>
  <si>
    <t>070-9503302</t>
  </si>
  <si>
    <t>8480001588</t>
  </si>
  <si>
    <t>SKURUPS FOLKHÖGSKOLEFÖRENING</t>
  </si>
  <si>
    <t>KYRKOGATAN 68</t>
  </si>
  <si>
    <t>27433</t>
  </si>
  <si>
    <t>SKURUP</t>
  </si>
  <si>
    <t>0411-558900</t>
  </si>
  <si>
    <t>exp@fhsk.skurup.se</t>
  </si>
  <si>
    <t>2120001082</t>
  </si>
  <si>
    <t>27480</t>
  </si>
  <si>
    <t>0411-536000</t>
  </si>
  <si>
    <t>kansli@skurup.se</t>
  </si>
  <si>
    <t>7164452323</t>
  </si>
  <si>
    <t xml:space="preserve">REDEGATAN 12 </t>
  </si>
  <si>
    <t>42677</t>
  </si>
  <si>
    <t>031-699551</t>
  </si>
  <si>
    <t>7696144539</t>
  </si>
  <si>
    <t>Skärsta Friskola Ekonomisk förening</t>
  </si>
  <si>
    <t xml:space="preserve">SKÄRSTAVÄGEN 14 </t>
  </si>
  <si>
    <t>76330</t>
  </si>
  <si>
    <t>0175-21350</t>
  </si>
  <si>
    <t>8892014294</t>
  </si>
  <si>
    <t>SKÖNSMO IDEELLA FÖRENING</t>
  </si>
  <si>
    <t>FRIDHEMSGATAN 71</t>
  </si>
  <si>
    <t>85462</t>
  </si>
  <si>
    <t>060-152751</t>
  </si>
  <si>
    <t>2120001710</t>
  </si>
  <si>
    <t>54183</t>
  </si>
  <si>
    <t>0500-498000</t>
  </si>
  <si>
    <t>7696006068</t>
  </si>
  <si>
    <t>SKÖVDE MONTESSORIFÖRENING EKONOMISK FÖRENING</t>
  </si>
  <si>
    <t xml:space="preserve">GAMLA KUNGSVÄGEN 52 </t>
  </si>
  <si>
    <t>54132</t>
  </si>
  <si>
    <t>0500-415850</t>
  </si>
  <si>
    <t>info@montessori-skovde.se</t>
  </si>
  <si>
    <t>2120002205</t>
  </si>
  <si>
    <t>77781</t>
  </si>
  <si>
    <t>SMEDJEBACKEN</t>
  </si>
  <si>
    <t>0240-660000</t>
  </si>
  <si>
    <t>kommun@smedjebacken.se</t>
  </si>
  <si>
    <t>5567831929</t>
  </si>
  <si>
    <t>Smårosor förskolan i Malmö AB</t>
  </si>
  <si>
    <t xml:space="preserve">BOX 18037 </t>
  </si>
  <si>
    <t>20032</t>
  </si>
  <si>
    <t>040-216477</t>
  </si>
  <si>
    <t>5590345178</t>
  </si>
  <si>
    <t>Småskolan Pedagogik i Sverige AB</t>
  </si>
  <si>
    <t xml:space="preserve">ALLHELGONAGATAN 7 </t>
  </si>
  <si>
    <t>59071</t>
  </si>
  <si>
    <t>LJUNGSBRO</t>
  </si>
  <si>
    <t>013-4790400</t>
  </si>
  <si>
    <t>8020031178</t>
  </si>
  <si>
    <t>SOCIALA MISSIONEN</t>
  </si>
  <si>
    <t xml:space="preserve">HÖGBERGSGATAN 31 A </t>
  </si>
  <si>
    <t>11620</t>
  </si>
  <si>
    <t>08-55602300</t>
  </si>
  <si>
    <t>info@socialamissionen.se</t>
  </si>
  <si>
    <t>5565980942</t>
  </si>
  <si>
    <t>Sofiaängen AB</t>
  </si>
  <si>
    <t xml:space="preserve">BERGSUNDS STRAND 43 A </t>
  </si>
  <si>
    <t>11738</t>
  </si>
  <si>
    <t>08-4288650</t>
  </si>
  <si>
    <t>info@sofiaangen.se</t>
  </si>
  <si>
    <t>2120002437</t>
  </si>
  <si>
    <t>88180</t>
  </si>
  <si>
    <t>SOLLEFTEÅ</t>
  </si>
  <si>
    <t>0620-682000</t>
  </si>
  <si>
    <t>kommun@solleftea.se</t>
  </si>
  <si>
    <t>2120000134</t>
  </si>
  <si>
    <t>19186</t>
  </si>
  <si>
    <t>08-57921000</t>
  </si>
  <si>
    <t>sollentuna.kommun@sollentuna.se</t>
  </si>
  <si>
    <t>2120000183</t>
  </si>
  <si>
    <t xml:space="preserve">  REDOVISNING 4 TR</t>
  </si>
  <si>
    <t>17186</t>
  </si>
  <si>
    <t>08-7461000</t>
  </si>
  <si>
    <t>2120002585</t>
  </si>
  <si>
    <t>92481</t>
  </si>
  <si>
    <t>SORSELE</t>
  </si>
  <si>
    <t>0952-14000</t>
  </si>
  <si>
    <t>kommun@sorsele.se</t>
  </si>
  <si>
    <t>2120001322</t>
  </si>
  <si>
    <t>45680</t>
  </si>
  <si>
    <t>KUNGSHAMN</t>
  </si>
  <si>
    <t>0523-664000</t>
  </si>
  <si>
    <t>registrator.kommun@sotenas.se</t>
  </si>
  <si>
    <t>7696013486</t>
  </si>
  <si>
    <t>SPARNÄS SKOLA OCH FRITIDSHEM EKONOMISK FÖRENING</t>
  </si>
  <si>
    <t xml:space="preserve">SPARNÄS 10 </t>
  </si>
  <si>
    <t>66495</t>
  </si>
  <si>
    <t>BORGVIK</t>
  </si>
  <si>
    <t>0555-74073</t>
  </si>
  <si>
    <t>5569568180</t>
  </si>
  <si>
    <t>Sparreholms Utbildning AB (svb)</t>
  </si>
  <si>
    <t xml:space="preserve">SKOLGATAN 6 </t>
  </si>
  <si>
    <t>64930</t>
  </si>
  <si>
    <t>SPARREHOLM</t>
  </si>
  <si>
    <t>072-8562057</t>
  </si>
  <si>
    <t>2021005745</t>
  </si>
  <si>
    <t>SPECIALPEDAGOGISKA SKOLMYNDIGHETEN</t>
  </si>
  <si>
    <t xml:space="preserve">BOX 1100 </t>
  </si>
  <si>
    <t>87129</t>
  </si>
  <si>
    <t>010-4735000</t>
  </si>
  <si>
    <t>spsm@spsm.se</t>
  </si>
  <si>
    <t>5565917993</t>
  </si>
  <si>
    <t>Spirande lärande i Täby AB</t>
  </si>
  <si>
    <t xml:space="preserve">ESKADERVÄGEN 10 </t>
  </si>
  <si>
    <t>18354</t>
  </si>
  <si>
    <t>08-7320059</t>
  </si>
  <si>
    <t>7696004535</t>
  </si>
  <si>
    <t xml:space="preserve">SKÄRVSTENSGATAN 6 </t>
  </si>
  <si>
    <t>90656</t>
  </si>
  <si>
    <t>090-142460</t>
  </si>
  <si>
    <t>skolan@sprakskolan.com</t>
  </si>
  <si>
    <t>8020170794</t>
  </si>
  <si>
    <t>STADSMISSIONENS SKOLSTIFTELSE</t>
  </si>
  <si>
    <t xml:space="preserve">BOX 47073 </t>
  </si>
  <si>
    <t>08-68423000</t>
  </si>
  <si>
    <t>2120001017</t>
  </si>
  <si>
    <t>24580</t>
  </si>
  <si>
    <t>STAFFANSTORP</t>
  </si>
  <si>
    <t>046-251100</t>
  </si>
  <si>
    <t>kommunen@staffanstorp.se</t>
  </si>
  <si>
    <t>8450008647</t>
  </si>
  <si>
    <t>STAFFANSTORPS MONTESSORIFÖRENING</t>
  </si>
  <si>
    <t xml:space="preserve">LAGVÄGEN 2 </t>
  </si>
  <si>
    <t>24541</t>
  </si>
  <si>
    <t>046-254016</t>
  </si>
  <si>
    <t>7164035912</t>
  </si>
  <si>
    <t>Starkeborg-Tofthagaskolans ekonomiska förening</t>
  </si>
  <si>
    <t xml:space="preserve">SJÖERYD 3 </t>
  </si>
  <si>
    <t>56891</t>
  </si>
  <si>
    <t>SKILLINGARYD</t>
  </si>
  <si>
    <t>0370-72100</t>
  </si>
  <si>
    <t>5567538383</t>
  </si>
  <si>
    <t xml:space="preserve">RÖMOSSEVÄGEN 25 </t>
  </si>
  <si>
    <t>14631</t>
  </si>
  <si>
    <t>TULLINGE</t>
  </si>
  <si>
    <t>08-6073560</t>
  </si>
  <si>
    <t>5566182662</t>
  </si>
  <si>
    <t>Stella Montessori AB</t>
  </si>
  <si>
    <t xml:space="preserve">SÖDRA ESPLANADEN 19 B </t>
  </si>
  <si>
    <t>0470-39808</t>
  </si>
  <si>
    <t>8690012110</t>
  </si>
  <si>
    <t>STENSBO SKOLA IDEELL FÖRENING</t>
  </si>
  <si>
    <t xml:space="preserve">STENSBO 155 </t>
  </si>
  <si>
    <t>47494</t>
  </si>
  <si>
    <t>HÄLLEVIKSSTRAND</t>
  </si>
  <si>
    <t>0304-52194</t>
  </si>
  <si>
    <t>2120001298</t>
  </si>
  <si>
    <t xml:space="preserve">STRANDVÄGEN 15 </t>
  </si>
  <si>
    <t>44482</t>
  </si>
  <si>
    <t>0303-730000</t>
  </si>
  <si>
    <t>kommun@stenungsund.se</t>
  </si>
  <si>
    <t>7696038103</t>
  </si>
  <si>
    <t xml:space="preserve">KYRKVÄGEN 1 </t>
  </si>
  <si>
    <t>44431</t>
  </si>
  <si>
    <t>0303-373310</t>
  </si>
  <si>
    <t>8388005517</t>
  </si>
  <si>
    <t xml:space="preserve">RÖRUMS BYAVÄG 16 </t>
  </si>
  <si>
    <t>0414-24086</t>
  </si>
  <si>
    <t>8190009996</t>
  </si>
  <si>
    <t>STIFTELSEN AGAPE NORRKÖPING</t>
  </si>
  <si>
    <t xml:space="preserve">FOLKBORGSVÄGEN 19 </t>
  </si>
  <si>
    <t>011-124455</t>
  </si>
  <si>
    <t>info@agape.se</t>
  </si>
  <si>
    <t>8645015697</t>
  </si>
  <si>
    <t>ALBANOLIDEN 5 3 TR</t>
  </si>
  <si>
    <t>50630</t>
  </si>
  <si>
    <t>033-480770</t>
  </si>
  <si>
    <t>info@bkskola.org</t>
  </si>
  <si>
    <t>8820007485</t>
  </si>
  <si>
    <t xml:space="preserve">DORMSJÖ 371 </t>
  </si>
  <si>
    <t>0225-23110</t>
  </si>
  <si>
    <t>8024778402</t>
  </si>
  <si>
    <t>STIFTELSEN APELRYD INTERNATIONAL</t>
  </si>
  <si>
    <t xml:space="preserve">KATTVIKSVÄGEN 207 </t>
  </si>
  <si>
    <t>26991</t>
  </si>
  <si>
    <t>0431-70061</t>
  </si>
  <si>
    <t>8024247234</t>
  </si>
  <si>
    <t>STIFTELSEN APELRYDSSKOLAN</t>
  </si>
  <si>
    <t>8024242391</t>
  </si>
  <si>
    <t>STIFTELSEN BAR HEBREUS</t>
  </si>
  <si>
    <t>BORGVÄGEN 10 HUS B OCH C</t>
  </si>
  <si>
    <t>14568</t>
  </si>
  <si>
    <t>08-53184912</t>
  </si>
  <si>
    <t>rektor@edessaskolan.se</t>
  </si>
  <si>
    <t>8024781158</t>
  </si>
  <si>
    <t xml:space="preserve">MARGARETAVÄGEN 1 </t>
  </si>
  <si>
    <t>22240</t>
  </si>
  <si>
    <t>046-2760080</t>
  </si>
  <si>
    <t>8865009610</t>
  </si>
  <si>
    <t xml:space="preserve">EDELSBERGSVÄGEN 21 </t>
  </si>
  <si>
    <t>82134</t>
  </si>
  <si>
    <t>0278-611808</t>
  </si>
  <si>
    <t>8024777289</t>
  </si>
  <si>
    <t>STIFTELSEN BORGEN 2 - BRITISH INTERNATIONAL SCHOOL STOCKHOLM</t>
  </si>
  <si>
    <t xml:space="preserve">ÖSTRA VALHALLAVÄGEN 17 </t>
  </si>
  <si>
    <t>08-7552375</t>
  </si>
  <si>
    <t>borgen@britishinternationalprimaryschool.se</t>
  </si>
  <si>
    <t>8020178060</t>
  </si>
  <si>
    <t xml:space="preserve">FREDRIKSHOVSGATAN 6 </t>
  </si>
  <si>
    <t>11523</t>
  </si>
  <si>
    <t>08-6658063</t>
  </si>
  <si>
    <t>8520004261</t>
  </si>
  <si>
    <t xml:space="preserve">HERRGÅRDSGATAN 15 </t>
  </si>
  <si>
    <t>031-409091</t>
  </si>
  <si>
    <t>info@casagbg.se</t>
  </si>
  <si>
    <t>8220031978</t>
  </si>
  <si>
    <t xml:space="preserve">SKATTEGÅRDEN 7 A </t>
  </si>
  <si>
    <t>58648</t>
  </si>
  <si>
    <t>013-177344</t>
  </si>
  <si>
    <t>8020175769</t>
  </si>
  <si>
    <t>STIFTELSEN DJURGÅRDSSKOLAN</t>
  </si>
  <si>
    <t xml:space="preserve">SOLLIDSBACKEN 10 </t>
  </si>
  <si>
    <t>08-6679393</t>
  </si>
  <si>
    <t>8185013722</t>
  </si>
  <si>
    <t>STIFTELSEN DUNKERS SKOLA</t>
  </si>
  <si>
    <t xml:space="preserve">DUNKERS SKOLA  </t>
  </si>
  <si>
    <t>64296</t>
  </si>
  <si>
    <t>MALMKÖPING</t>
  </si>
  <si>
    <t>0157-22091</t>
  </si>
  <si>
    <t>8152007970</t>
  </si>
  <si>
    <t>STIFTELSEN ELLEN KEY SKOLAN</t>
  </si>
  <si>
    <t xml:space="preserve">BOX 8152 </t>
  </si>
  <si>
    <t>08-7606166</t>
  </si>
  <si>
    <t>kansliet@eks.se</t>
  </si>
  <si>
    <t>8551009148</t>
  </si>
  <si>
    <t xml:space="preserve">REDEGATAN 2 </t>
  </si>
  <si>
    <t>031-7127550</t>
  </si>
  <si>
    <t>info@theengelishschool.se</t>
  </si>
  <si>
    <t>8020161926</t>
  </si>
  <si>
    <t>STIFTELSEN FRAMSTEGSSKOLAN</t>
  </si>
  <si>
    <t xml:space="preserve">FAGERSTAGATAN 11 </t>
  </si>
  <si>
    <t>16353</t>
  </si>
  <si>
    <t>08-4457330</t>
  </si>
  <si>
    <t>8020061530</t>
  </si>
  <si>
    <t xml:space="preserve">BOX 1344 </t>
  </si>
  <si>
    <t>11183</t>
  </si>
  <si>
    <t>08-59888900</t>
  </si>
  <si>
    <t>info@franskaskolan.se</t>
  </si>
  <si>
    <t>8020111582</t>
  </si>
  <si>
    <t xml:space="preserve">BOX 92022 </t>
  </si>
  <si>
    <t>12006</t>
  </si>
  <si>
    <t>08-6917600</t>
  </si>
  <si>
    <t>info@fryshuset.se</t>
  </si>
  <si>
    <t>8780016211</t>
  </si>
  <si>
    <t xml:space="preserve">Stora gatan 57-65 </t>
  </si>
  <si>
    <t>72460</t>
  </si>
  <si>
    <t>021-103900</t>
  </si>
  <si>
    <t>8572054065</t>
  </si>
  <si>
    <t xml:space="preserve">BOX 13091 </t>
  </si>
  <si>
    <t>40252</t>
  </si>
  <si>
    <t>031-3377060</t>
  </si>
  <si>
    <t>info@brandstromska.se</t>
  </si>
  <si>
    <t>8572027434</t>
  </si>
  <si>
    <t xml:space="preserve">VIKTOR RYDBERGSGATAN 18 </t>
  </si>
  <si>
    <t>41132</t>
  </si>
  <si>
    <t>031-208341</t>
  </si>
  <si>
    <t>8572042193</t>
  </si>
  <si>
    <t xml:space="preserve">FJÄLLBLOMMAN 1 </t>
  </si>
  <si>
    <t>42449</t>
  </si>
  <si>
    <t>031-3320261</t>
  </si>
  <si>
    <t>rektor@kristinaskolan.se</t>
  </si>
  <si>
    <t>8750024062</t>
  </si>
  <si>
    <t xml:space="preserve">PIONJÄRGATAN 3 </t>
  </si>
  <si>
    <t>70381</t>
  </si>
  <si>
    <t>019-325032</t>
  </si>
  <si>
    <t>8275007857</t>
  </si>
  <si>
    <t xml:space="preserve">BOX 78 </t>
  </si>
  <si>
    <t>57622</t>
  </si>
  <si>
    <t>SÄVSJÖ</t>
  </si>
  <si>
    <t>0382-10070</t>
  </si>
  <si>
    <t>8572059197</t>
  </si>
  <si>
    <t xml:space="preserve">Stampgatan 13 </t>
  </si>
  <si>
    <t>41664</t>
  </si>
  <si>
    <t>031-631900</t>
  </si>
  <si>
    <t>8750023650</t>
  </si>
  <si>
    <t xml:space="preserve">BOX 7 </t>
  </si>
  <si>
    <t>70140</t>
  </si>
  <si>
    <t>019-2772760</t>
  </si>
  <si>
    <t>8176034323</t>
  </si>
  <si>
    <t>STIFTELSEN IMANSKOLAN</t>
  </si>
  <si>
    <t xml:space="preserve">BOX 23048 </t>
  </si>
  <si>
    <t>75023</t>
  </si>
  <si>
    <t>018-101919</t>
  </si>
  <si>
    <t>8826020722</t>
  </si>
  <si>
    <t xml:space="preserve">SPELMANSGATAN 22 </t>
  </si>
  <si>
    <t>78435</t>
  </si>
  <si>
    <t>0243-16190</t>
  </si>
  <si>
    <t>info@immanuelskolan.se</t>
  </si>
  <si>
    <t>8572088824</t>
  </si>
  <si>
    <t>STIFTELSEN INGRID SEGERSTEDTS GYMNASIUM</t>
  </si>
  <si>
    <t xml:space="preserve">BOX 53267 </t>
  </si>
  <si>
    <t>40016</t>
  </si>
  <si>
    <t>031-408980</t>
  </si>
  <si>
    <t>8750013859</t>
  </si>
  <si>
    <t xml:space="preserve">GLOMMAN 94 </t>
  </si>
  <si>
    <t>70230</t>
  </si>
  <si>
    <t>019-209080</t>
  </si>
  <si>
    <t>info@orebrowaldorfskola.se</t>
  </si>
  <si>
    <t>8148007258</t>
  </si>
  <si>
    <t xml:space="preserve">RÄVSTA 101 </t>
  </si>
  <si>
    <t>19592</t>
  </si>
  <si>
    <t>08-59252276</t>
  </si>
  <si>
    <t>8572092206</t>
  </si>
  <si>
    <t>STIFTELSEN JUDISKA SAMSKOLAN I GÖTEBORG</t>
  </si>
  <si>
    <t xml:space="preserve">DOKTOR ALLARDS GATA 4 C </t>
  </si>
  <si>
    <t>41323</t>
  </si>
  <si>
    <t>031-109430</t>
  </si>
  <si>
    <t>8324012288</t>
  </si>
  <si>
    <t xml:space="preserve">Ståthållaregatan 50 A </t>
  </si>
  <si>
    <t>39244</t>
  </si>
  <si>
    <t>0480-479650</t>
  </si>
  <si>
    <t>8988001205</t>
  </si>
  <si>
    <t>STIFTELSEN KARLSDAL MED ÄLVSBY FOLKHÖGSKOLA I ÄLVSBYN</t>
  </si>
  <si>
    <t>NYGRENSVÄGEN 28</t>
  </si>
  <si>
    <t>94233</t>
  </si>
  <si>
    <t>ÄLVSBYN</t>
  </si>
  <si>
    <t>0929-72300</t>
  </si>
  <si>
    <t>8572042581</t>
  </si>
  <si>
    <t xml:space="preserve">LILLA DANSKA VÄGEN 26 </t>
  </si>
  <si>
    <t>031-3847800</t>
  </si>
  <si>
    <t>info@katolska.se</t>
  </si>
  <si>
    <t>8020018720</t>
  </si>
  <si>
    <t xml:space="preserve">MARKLANDSBACKEN 11 </t>
  </si>
  <si>
    <t>16836</t>
  </si>
  <si>
    <t>08-50585801</t>
  </si>
  <si>
    <t>info@kristofferskolan.se</t>
  </si>
  <si>
    <t>8780019090</t>
  </si>
  <si>
    <t xml:space="preserve">Box 2093 </t>
  </si>
  <si>
    <t>72002</t>
  </si>
  <si>
    <t>021-350970</t>
  </si>
  <si>
    <t>info@forsamlingension.se</t>
  </si>
  <si>
    <t>8220028651</t>
  </si>
  <si>
    <t>STIFTELSEN LILLGÅRDSSKOLAN I LINKÖPING</t>
  </si>
  <si>
    <t xml:space="preserve">SPORRSMEDSGATAN 18 </t>
  </si>
  <si>
    <t>58737</t>
  </si>
  <si>
    <t>013-164033</t>
  </si>
  <si>
    <t>8176052770</t>
  </si>
  <si>
    <t>STIFTELSEN LITEN LÄR</t>
  </si>
  <si>
    <t xml:space="preserve">ROSENDALSVÄGEN 5 </t>
  </si>
  <si>
    <t>75644</t>
  </si>
  <si>
    <t>018-304005</t>
  </si>
  <si>
    <t>8740019362</t>
  </si>
  <si>
    <t xml:space="preserve">LUNDSBERG  </t>
  </si>
  <si>
    <t>68891</t>
  </si>
  <si>
    <t>STORFORS</t>
  </si>
  <si>
    <t>0550-740500</t>
  </si>
  <si>
    <t>8020060458</t>
  </si>
  <si>
    <t xml:space="preserve">FREDMANSGATAN 1-3 </t>
  </si>
  <si>
    <t>11847</t>
  </si>
  <si>
    <t>08-6424107</t>
  </si>
  <si>
    <t>8020072644</t>
  </si>
  <si>
    <t xml:space="preserve">MUNSTYCKSVÄGEN 18 </t>
  </si>
  <si>
    <t>12357</t>
  </si>
  <si>
    <t>08-6043827</t>
  </si>
  <si>
    <t>kansli@martinskolan.se</t>
  </si>
  <si>
    <t>8190010572</t>
  </si>
  <si>
    <t xml:space="preserve">BOX 515 </t>
  </si>
  <si>
    <t>0155-268415</t>
  </si>
  <si>
    <t>8533010537</t>
  </si>
  <si>
    <t xml:space="preserve">FONTINVÄGEN 38 </t>
  </si>
  <si>
    <t>44231</t>
  </si>
  <si>
    <t>076-0076810</t>
  </si>
  <si>
    <t>8572066309</t>
  </si>
  <si>
    <t xml:space="preserve">VASAGATAN 21 </t>
  </si>
  <si>
    <t>41124</t>
  </si>
  <si>
    <t>031-7118040</t>
  </si>
  <si>
    <t>rektor@montskol.se</t>
  </si>
  <si>
    <t>8156003926</t>
  </si>
  <si>
    <t xml:space="preserve">MORA 8 </t>
  </si>
  <si>
    <t>15395</t>
  </si>
  <si>
    <t>08-55170034</t>
  </si>
  <si>
    <t>info@morapark.se</t>
  </si>
  <si>
    <t>8875012570</t>
  </si>
  <si>
    <t xml:space="preserve">Bergevägen 7 A </t>
  </si>
  <si>
    <t>82960</t>
  </si>
  <si>
    <t>GNARP</t>
  </si>
  <si>
    <t>0652-747945</t>
  </si>
  <si>
    <t>nkc@swipnet.se</t>
  </si>
  <si>
    <t>8020024595</t>
  </si>
  <si>
    <t>STIFTELSEN NORDENS BISKOPS-ARNÖ</t>
  </si>
  <si>
    <t xml:space="preserve">BISKOPS-ARNÖVÄGEN 30 </t>
  </si>
  <si>
    <t>74693</t>
  </si>
  <si>
    <t>0171-82670</t>
  </si>
  <si>
    <t>info@biskopsarno.se</t>
  </si>
  <si>
    <t>8156008172</t>
  </si>
  <si>
    <t>STIFTELSEN NOVALIS</t>
  </si>
  <si>
    <t xml:space="preserve">SÖDRA JÄRNVÄGSGATAN 10 </t>
  </si>
  <si>
    <t>15330</t>
  </si>
  <si>
    <t>08-55174660</t>
  </si>
  <si>
    <t>8020174069</t>
  </si>
  <si>
    <t xml:space="preserve">ÄNGKÄRRSGATAN 9 </t>
  </si>
  <si>
    <t>17170</t>
  </si>
  <si>
    <t>08-12021670</t>
  </si>
  <si>
    <t>8340017915</t>
  </si>
  <si>
    <t xml:space="preserve">ARTILLERIGATAN 8 </t>
  </si>
  <si>
    <t>62138</t>
  </si>
  <si>
    <t>0498-212190</t>
  </si>
  <si>
    <t>8430021918</t>
  </si>
  <si>
    <t xml:space="preserve">NORRA HUNNETORPSVÄGEN 115 </t>
  </si>
  <si>
    <t>25665</t>
  </si>
  <si>
    <t>042-160260</t>
  </si>
  <si>
    <t>8572019142</t>
  </si>
  <si>
    <t xml:space="preserve">TALLHÖJDSGATAN 1 </t>
  </si>
  <si>
    <t>41674</t>
  </si>
  <si>
    <t>031-214632</t>
  </si>
  <si>
    <t>steinerskolan@swipnet.se</t>
  </si>
  <si>
    <t>8450008415</t>
  </si>
  <si>
    <t xml:space="preserve">HARDEBERGA 361 </t>
  </si>
  <si>
    <t>24791</t>
  </si>
  <si>
    <t>SÖDRA SANDBY</t>
  </si>
  <si>
    <t>046-99175</t>
  </si>
  <si>
    <t>8572015595</t>
  </si>
  <si>
    <t xml:space="preserve">Hemmansvägen 8 </t>
  </si>
  <si>
    <t>12238</t>
  </si>
  <si>
    <t>08-12149400</t>
  </si>
  <si>
    <t>info@sterik.net</t>
  </si>
  <si>
    <t>8450030435</t>
  </si>
  <si>
    <t xml:space="preserve">SANKT LARS VÄG 1 </t>
  </si>
  <si>
    <t>046-323838</t>
  </si>
  <si>
    <t>stiftelsen@sanktthomas.se</t>
  </si>
  <si>
    <t>8832014776</t>
  </si>
  <si>
    <t xml:space="preserve">BOX 37 </t>
  </si>
  <si>
    <t>79321</t>
  </si>
  <si>
    <t>0247-33470</t>
  </si>
  <si>
    <t>8160005966</t>
  </si>
  <si>
    <t>STIFTELSEN SPRÅKSKOLAN I UPPLANDS VÄSBY</t>
  </si>
  <si>
    <t xml:space="preserve">RYTTARGATAN 275 </t>
  </si>
  <si>
    <t>19471</t>
  </si>
  <si>
    <t>08-59080991</t>
  </si>
  <si>
    <t>skolan@sverigefinskaskolan.se</t>
  </si>
  <si>
    <t>8250007922</t>
  </si>
  <si>
    <t>STIFTELSEN STEGET</t>
  </si>
  <si>
    <t xml:space="preserve">STEGEHUS 1 </t>
  </si>
  <si>
    <t>61030</t>
  </si>
  <si>
    <t>VIKBOLANDET</t>
  </si>
  <si>
    <t>0125-51036</t>
  </si>
  <si>
    <t>8024264775</t>
  </si>
  <si>
    <t>STIFTELSEN STOCKHOLM INTERNATIONAL SCHOOL</t>
  </si>
  <si>
    <t>JOHANNESGATAN 18</t>
  </si>
  <si>
    <t>11138</t>
  </si>
  <si>
    <t>08-4124000</t>
  </si>
  <si>
    <t>admin@intsch.se</t>
  </si>
  <si>
    <t>8180013396</t>
  </si>
  <si>
    <t>STIFTELSEN SVERIGEFINSKA SKOLAN I E-TUNA /ERK/</t>
  </si>
  <si>
    <t xml:space="preserve">VASBERGSGATAN 5 </t>
  </si>
  <si>
    <t>63343</t>
  </si>
  <si>
    <t>016-122010</t>
  </si>
  <si>
    <t>kansli@erk.se</t>
  </si>
  <si>
    <t>8024007380</t>
  </si>
  <si>
    <t>STIFTELSEN SVERIGEFINSKA SKOLAN I JÄRVA</t>
  </si>
  <si>
    <t xml:space="preserve">RIBEGATAN 99 </t>
  </si>
  <si>
    <t>16445</t>
  </si>
  <si>
    <t>08-7505305</t>
  </si>
  <si>
    <t>8250017939</t>
  </si>
  <si>
    <t xml:space="preserve">BROBYVÄGEN 17B </t>
  </si>
  <si>
    <t>61492</t>
  </si>
  <si>
    <t>0121-21956</t>
  </si>
  <si>
    <t>8533006899</t>
  </si>
  <si>
    <t xml:space="preserve">VEGESTORP 250 </t>
  </si>
  <si>
    <t>44293</t>
  </si>
  <si>
    <t>KAREBY</t>
  </si>
  <si>
    <t>0303-222050</t>
  </si>
  <si>
    <t>8585011904</t>
  </si>
  <si>
    <t xml:space="preserve">BOX 504 </t>
  </si>
  <si>
    <t>45121</t>
  </si>
  <si>
    <t>UDDEVALLA</t>
  </si>
  <si>
    <t>0522-33340</t>
  </si>
  <si>
    <t>info@stenbackeskolan.se</t>
  </si>
  <si>
    <t>8940012076</t>
  </si>
  <si>
    <t xml:space="preserve">SOCKENVÄGEN 26 </t>
  </si>
  <si>
    <t>90362</t>
  </si>
  <si>
    <t>090-148290</t>
  </si>
  <si>
    <t>info@waldorfumea.se</t>
  </si>
  <si>
    <t>8176054917</t>
  </si>
  <si>
    <t xml:space="preserve">BOX 1136 </t>
  </si>
  <si>
    <t>75141</t>
  </si>
  <si>
    <t>018-502040</t>
  </si>
  <si>
    <t>8176031154</t>
  </si>
  <si>
    <t xml:space="preserve">HÅGAVÄGEN 69 </t>
  </si>
  <si>
    <t>75263</t>
  </si>
  <si>
    <t>018-460096</t>
  </si>
  <si>
    <t>skolan@uppsalawaldorfskolan.nu</t>
  </si>
  <si>
    <t>8220027596</t>
  </si>
  <si>
    <t xml:space="preserve">BJÖRKÖ FRISKOLA  </t>
  </si>
  <si>
    <t>59075</t>
  </si>
  <si>
    <t>013-66230</t>
  </si>
  <si>
    <t>info@bjorkofriskola.se</t>
  </si>
  <si>
    <t>8120005650</t>
  </si>
  <si>
    <t xml:space="preserve">FREJGATAN 30 </t>
  </si>
  <si>
    <t>11349</t>
  </si>
  <si>
    <t>08-6222150</t>
  </si>
  <si>
    <t>info@vrg.se</t>
  </si>
  <si>
    <t>8480010621</t>
  </si>
  <si>
    <t>STIFTELSEN VINDROSEN</t>
  </si>
  <si>
    <t xml:space="preserve">VALLARUMSVÄGEN 143-12 </t>
  </si>
  <si>
    <t>0416-32212</t>
  </si>
  <si>
    <t>8780017110</t>
  </si>
  <si>
    <t xml:space="preserve">Regattagatan 39 </t>
  </si>
  <si>
    <t>72348</t>
  </si>
  <si>
    <t>021-804955</t>
  </si>
  <si>
    <t>8024242904</t>
  </si>
  <si>
    <t>STIFTELSEN VÄXJÖ ISLAMISKA SKOLA</t>
  </si>
  <si>
    <t xml:space="preserve">BOX 432 </t>
  </si>
  <si>
    <t>35106</t>
  </si>
  <si>
    <t>0470-66444</t>
  </si>
  <si>
    <t>8020177427</t>
  </si>
  <si>
    <t>STIFTELSEN ÅRSTA GÅRD</t>
  </si>
  <si>
    <t xml:space="preserve">SVÄRDLÅNGSVÄGEN 16 </t>
  </si>
  <si>
    <t>12060</t>
  </si>
  <si>
    <t>ÅRSTA</t>
  </si>
  <si>
    <t>08-7221600</t>
  </si>
  <si>
    <t>info@arstagard.se</t>
  </si>
  <si>
    <t>8024262159</t>
  </si>
  <si>
    <t xml:space="preserve">SLAGFJÄDERGATAN 9 </t>
  </si>
  <si>
    <t>72338</t>
  </si>
  <si>
    <t>072-2003603</t>
  </si>
  <si>
    <t>5568559917</t>
  </si>
  <si>
    <t>Stigens Friskola AB</t>
  </si>
  <si>
    <t xml:space="preserve">FÖLEN 7 </t>
  </si>
  <si>
    <t>45893</t>
  </si>
  <si>
    <t>0528-30970</t>
  </si>
  <si>
    <t>5567777270</t>
  </si>
  <si>
    <t>Stillerska AB</t>
  </si>
  <si>
    <t>SVEAVÄGEN 24 A BV LGH 0901</t>
  </si>
  <si>
    <t>18160</t>
  </si>
  <si>
    <t>073-4402577</t>
  </si>
  <si>
    <t>7696021240</t>
  </si>
  <si>
    <t>STOCKA SKOLA EKONOMISK FÖRENING</t>
  </si>
  <si>
    <t xml:space="preserve">MORÄNGSVIKEN 230 </t>
  </si>
  <si>
    <t>82496</t>
  </si>
  <si>
    <t>STOCKA</t>
  </si>
  <si>
    <t>0650-741265</t>
  </si>
  <si>
    <t>stockaskola@telia.com</t>
  </si>
  <si>
    <t>5567240659</t>
  </si>
  <si>
    <t>KRONOFOGDEVÄGEN 54 PLAN 4</t>
  </si>
  <si>
    <t>16351</t>
  </si>
  <si>
    <t>08-379090</t>
  </si>
  <si>
    <t>info@dialogskolan.se</t>
  </si>
  <si>
    <t>5566814801</t>
  </si>
  <si>
    <t>Stockholms El-utbildning AB</t>
  </si>
  <si>
    <t xml:space="preserve">RADIUSBACKEN 9 </t>
  </si>
  <si>
    <t>12629</t>
  </si>
  <si>
    <t>08-4474650</t>
  </si>
  <si>
    <t>7696029995</t>
  </si>
  <si>
    <t>STOCKHOLMS ESTETISKA GYMNASIUM EK. FÖR.</t>
  </si>
  <si>
    <t xml:space="preserve">Trekantsvägen 3 </t>
  </si>
  <si>
    <t>08-7092270</t>
  </si>
  <si>
    <t>info@estetiska.se</t>
  </si>
  <si>
    <t>8024530647</t>
  </si>
  <si>
    <t>STOCKHOLMS FRIA WALDORFGYMNASIUM</t>
  </si>
  <si>
    <t>5567379226</t>
  </si>
  <si>
    <t>Stockholms Idrottsgymnasium AB</t>
  </si>
  <si>
    <t>DALVÄGEN 16 3TR</t>
  </si>
  <si>
    <t>0735-515595</t>
  </si>
  <si>
    <t>info@idrottsgymnasiet.se</t>
  </si>
  <si>
    <t>2120000142</t>
  </si>
  <si>
    <t>10535</t>
  </si>
  <si>
    <t>08-50829000</t>
  </si>
  <si>
    <t>kontaktcenter@stockholm.se</t>
  </si>
  <si>
    <t>2321000016</t>
  </si>
  <si>
    <t>STOCKHOLMS LÄNS LANDSTING</t>
  </si>
  <si>
    <t xml:space="preserve">BOX 22550 </t>
  </si>
  <si>
    <t>10422</t>
  </si>
  <si>
    <t>08-7372500</t>
  </si>
  <si>
    <t>5564609666</t>
  </si>
  <si>
    <t>STOCKHOLMS MONTESSORISKOLA AKTIEBOLAG</t>
  </si>
  <si>
    <t xml:space="preserve">KLIPPGATAN 19 </t>
  </si>
  <si>
    <t>11635</t>
  </si>
  <si>
    <t>08-6422227</t>
  </si>
  <si>
    <t>2120001785</t>
  </si>
  <si>
    <t xml:space="preserve">BOX 1001 </t>
  </si>
  <si>
    <t>68829</t>
  </si>
  <si>
    <t>0550-65100</t>
  </si>
  <si>
    <t>storfors.kommun@storfors.se</t>
  </si>
  <si>
    <t>2120002577</t>
  </si>
  <si>
    <t>92381</t>
  </si>
  <si>
    <t>STORUMAN</t>
  </si>
  <si>
    <t>0951-14000</t>
  </si>
  <si>
    <t>info@storuman.se</t>
  </si>
  <si>
    <t>8533007004</t>
  </si>
  <si>
    <t xml:space="preserve">VIKINGAGATAN 6 </t>
  </si>
  <si>
    <t>44236</t>
  </si>
  <si>
    <t>0303-207680</t>
  </si>
  <si>
    <t>2120000365</t>
  </si>
  <si>
    <t>64580</t>
  </si>
  <si>
    <t>0152-29100</t>
  </si>
  <si>
    <t>kommunstyrelsen@strangnas.se</t>
  </si>
  <si>
    <t>7696027619</t>
  </si>
  <si>
    <t>SUNDBYVÄGEN 14 SUNDBY PARK 687</t>
  </si>
  <si>
    <t>0152-24172</t>
  </si>
  <si>
    <t>5590488465</t>
  </si>
  <si>
    <t>Strömma Naturbrukscentrum AB</t>
  </si>
  <si>
    <t xml:space="preserve">BOX 5007 </t>
  </si>
  <si>
    <t>51405</t>
  </si>
  <si>
    <t>LÄNGHEM</t>
  </si>
  <si>
    <t>2120001405</t>
  </si>
  <si>
    <t>45280</t>
  </si>
  <si>
    <t>STRÖMSTAD</t>
  </si>
  <si>
    <t>0526-19000</t>
  </si>
  <si>
    <t>kommun@stromstad.se</t>
  </si>
  <si>
    <t>2120002486</t>
  </si>
  <si>
    <t>83324</t>
  </si>
  <si>
    <t>STRÖMSUND</t>
  </si>
  <si>
    <t>0670-16100</t>
  </si>
  <si>
    <t>stromsunds.kommun@stromsund.se</t>
  </si>
  <si>
    <t>8220038460</t>
  </si>
  <si>
    <t>STUDIEFRÄMJANDET I ÖSTERGÖTLAND</t>
  </si>
  <si>
    <t>PLATENSGATAN 25</t>
  </si>
  <si>
    <t>58220</t>
  </si>
  <si>
    <t>013-252300</t>
  </si>
  <si>
    <t>ostergotland@studieframjandet.se</t>
  </si>
  <si>
    <t>8156005145</t>
  </si>
  <si>
    <t>STÖDFÖRENINGEN FÖR SOLVIKSKOLAN</t>
  </si>
  <si>
    <t>YTTERENEBY  Solvik</t>
  </si>
  <si>
    <t>08-55150315</t>
  </si>
  <si>
    <t>2120000175</t>
  </si>
  <si>
    <t>17292</t>
  </si>
  <si>
    <t>SUNDBYBERG</t>
  </si>
  <si>
    <t>08-7068000</t>
  </si>
  <si>
    <t>kommunstyrelsen@sundbyberg.se</t>
  </si>
  <si>
    <t>2120002411</t>
  </si>
  <si>
    <t>85185</t>
  </si>
  <si>
    <t>060-191000</t>
  </si>
  <si>
    <t>sundsvalls.kommun@sundsvall.se</t>
  </si>
  <si>
    <t>8740013381</t>
  </si>
  <si>
    <t>SUNNE FRISKOLEFÖRENING</t>
  </si>
  <si>
    <t xml:space="preserve">EKEBYVÄGEN 29 </t>
  </si>
  <si>
    <t>68635</t>
  </si>
  <si>
    <t>SUNNE</t>
  </si>
  <si>
    <t>0565-689150</t>
  </si>
  <si>
    <t>2120001843</t>
  </si>
  <si>
    <t>68680</t>
  </si>
  <si>
    <t>0565-16000</t>
  </si>
  <si>
    <t>kommun@sunne.se</t>
  </si>
  <si>
    <t>2120002031</t>
  </si>
  <si>
    <t xml:space="preserve">BOX 203 </t>
  </si>
  <si>
    <t>73523</t>
  </si>
  <si>
    <t>SURAHAMMAR</t>
  </si>
  <si>
    <t>0220-39000</t>
  </si>
  <si>
    <t>kommunen@surahammar.se</t>
  </si>
  <si>
    <t>7696236806</t>
  </si>
  <si>
    <t xml:space="preserve">SÅGTORPSVÄGEN 81 </t>
  </si>
  <si>
    <t>18330</t>
  </si>
  <si>
    <t>08-54470280</t>
  </si>
  <si>
    <t>2120000993</t>
  </si>
  <si>
    <t xml:space="preserve">HERREVADSGATAN  </t>
  </si>
  <si>
    <t>26831</t>
  </si>
  <si>
    <t>SVALÖV</t>
  </si>
  <si>
    <t>0418-475000</t>
  </si>
  <si>
    <t>info@svalov.se</t>
  </si>
  <si>
    <t>7696009328</t>
  </si>
  <si>
    <t xml:space="preserve">BOX 112 </t>
  </si>
  <si>
    <t>26822</t>
  </si>
  <si>
    <t>0418-663500</t>
  </si>
  <si>
    <t>7696081434</t>
  </si>
  <si>
    <t>SVARTLÅ-SANDTRÄSK EKONOMISKA FÖRENINGEN</t>
  </si>
  <si>
    <t xml:space="preserve">ÖVRE SVARTLÅ 29 </t>
  </si>
  <si>
    <t>96198</t>
  </si>
  <si>
    <t>0928-40013</t>
  </si>
  <si>
    <t>5567282859</t>
  </si>
  <si>
    <t xml:space="preserve">RINGUGNSGATAN 1 </t>
  </si>
  <si>
    <t>21616</t>
  </si>
  <si>
    <t>LIMHAMN</t>
  </si>
  <si>
    <t>040-160555</t>
  </si>
  <si>
    <t>2120001074</t>
  </si>
  <si>
    <t>23380</t>
  </si>
  <si>
    <t>040-408000</t>
  </si>
  <si>
    <t>kommunen@svedala.se</t>
  </si>
  <si>
    <t>5565253944</t>
  </si>
  <si>
    <t>SWEJA KUNSKAPSCENTER AKTIEBOLAG</t>
  </si>
  <si>
    <t xml:space="preserve">BOX 1181 </t>
  </si>
  <si>
    <t>11191</t>
  </si>
  <si>
    <t>08-6856580</t>
  </si>
  <si>
    <t>info@swejakc.se</t>
  </si>
  <si>
    <t>2120001512</t>
  </si>
  <si>
    <t>51280</t>
  </si>
  <si>
    <t>SVENLJUNGA</t>
  </si>
  <si>
    <t>0325-18000</t>
  </si>
  <si>
    <t>kansliet@svenljunga.se</t>
  </si>
  <si>
    <t>5567233431</t>
  </si>
  <si>
    <t>Svensk vård &amp; kompetensutveckling i Stockholm AB</t>
  </si>
  <si>
    <t xml:space="preserve">SMIDESVÄGEN 10 </t>
  </si>
  <si>
    <t>17141</t>
  </si>
  <si>
    <t>010-1780200</t>
  </si>
  <si>
    <t>hej@svok.se</t>
  </si>
  <si>
    <t>5565721247</t>
  </si>
  <si>
    <t xml:space="preserve">Utbildningsvägen 4 </t>
  </si>
  <si>
    <t>14740</t>
  </si>
  <si>
    <t>08-53038675</t>
  </si>
  <si>
    <t>5564823937</t>
  </si>
  <si>
    <t xml:space="preserve">FRIDHEMSGATAN 17-19 </t>
  </si>
  <si>
    <t>11240</t>
  </si>
  <si>
    <t>08-54553860</t>
  </si>
  <si>
    <t>info@sverigefinskaskolan.eu</t>
  </si>
  <si>
    <t>5569162562</t>
  </si>
  <si>
    <t>Sveriges Naturbruksgymnasium AB</t>
  </si>
  <si>
    <t xml:space="preserve">FARHULTSVÄGEN 396 </t>
  </si>
  <si>
    <t>26395</t>
  </si>
  <si>
    <t>FARHULT</t>
  </si>
  <si>
    <t>0435-31111</t>
  </si>
  <si>
    <t>5566814504</t>
  </si>
  <si>
    <t>Sveriges Ridgymnasium AB</t>
  </si>
  <si>
    <t xml:space="preserve">KUNGSGATAN 12 C </t>
  </si>
  <si>
    <t>43241</t>
  </si>
  <si>
    <t>0726-703228</t>
  </si>
  <si>
    <t>anneli.johansson@ridgymnasium.nu</t>
  </si>
  <si>
    <t>5567290035</t>
  </si>
  <si>
    <t>SYAB Transportgymnasium AB</t>
  </si>
  <si>
    <t xml:space="preserve">HANGARVÄGEN 8 </t>
  </si>
  <si>
    <t>0480-13740</t>
  </si>
  <si>
    <t>2220001180</t>
  </si>
  <si>
    <t>SYDNÄRKES UTBILDNINGSFÖRBUND</t>
  </si>
  <si>
    <t xml:space="preserve">BOX 20 </t>
  </si>
  <si>
    <t>69421</t>
  </si>
  <si>
    <t>0582-685690</t>
  </si>
  <si>
    <t>sydnarkes.utbildningsforbund@sydnarkeutbildningar.se</t>
  </si>
  <si>
    <t>2120001900</t>
  </si>
  <si>
    <t>66180</t>
  </si>
  <si>
    <t>SÄFFLE</t>
  </si>
  <si>
    <t>0533-681500</t>
  </si>
  <si>
    <t>kommun@saffle.se</t>
  </si>
  <si>
    <t>5567551386</t>
  </si>
  <si>
    <t>Säkerhetsgymnasiet i Stockholm AB</t>
  </si>
  <si>
    <t xml:space="preserve">Box 1233 </t>
  </si>
  <si>
    <t>16428</t>
  </si>
  <si>
    <t>08-7030880</t>
  </si>
  <si>
    <t>info@sakerhetsgymnasiet.se</t>
  </si>
  <si>
    <t>2520036738</t>
  </si>
  <si>
    <t>Särö pastorat</t>
  </si>
  <si>
    <t xml:space="preserve">VALLDA KYRKBYVÄG 8 </t>
  </si>
  <si>
    <t>43490</t>
  </si>
  <si>
    <t>VALLDA</t>
  </si>
  <si>
    <t>0300-323550</t>
  </si>
  <si>
    <t>saro.pastorat@svenskakyrkan.se</t>
  </si>
  <si>
    <t>2120002247</t>
  </si>
  <si>
    <t xml:space="preserve">BOX 300 </t>
  </si>
  <si>
    <t>78327</t>
  </si>
  <si>
    <t>SÄTER</t>
  </si>
  <si>
    <t>0225-55000</t>
  </si>
  <si>
    <t>kommun@sater.se</t>
  </si>
  <si>
    <t>2120000563</t>
  </si>
  <si>
    <t>57680</t>
  </si>
  <si>
    <t>0382-15200</t>
  </si>
  <si>
    <t>kommun@savsjo.se</t>
  </si>
  <si>
    <t>5564840238</t>
  </si>
  <si>
    <t>SÖDER TRIADEN SKOLOR AKTIEBOLAG</t>
  </si>
  <si>
    <t>LUNDAGATAN 43</t>
  </si>
  <si>
    <t>11728</t>
  </si>
  <si>
    <t>08-54561041</t>
  </si>
  <si>
    <t>7696016117</t>
  </si>
  <si>
    <t xml:space="preserve">SÖDERBYVÄGEN 27 </t>
  </si>
  <si>
    <t>14444</t>
  </si>
  <si>
    <t>08-53474030</t>
  </si>
  <si>
    <t>monica.jansson@soderbyfriskola.se</t>
  </si>
  <si>
    <t>5590692223</t>
  </si>
  <si>
    <t>Söderhamn Knowledge AB</t>
  </si>
  <si>
    <t>HEMMANSVÄGEN 10</t>
  </si>
  <si>
    <t>82662</t>
  </si>
  <si>
    <t>NORRALA</t>
  </si>
  <si>
    <t>2120002353</t>
  </si>
  <si>
    <t>82680</t>
  </si>
  <si>
    <t>0270-75000</t>
  </si>
  <si>
    <t>kommunstyrelsen@soderhamn.se</t>
  </si>
  <si>
    <t>2120000464</t>
  </si>
  <si>
    <t>61480</t>
  </si>
  <si>
    <t>0121-18100</t>
  </si>
  <si>
    <t>kommun@soderkoping.se</t>
  </si>
  <si>
    <t>8020033687</t>
  </si>
  <si>
    <t xml:space="preserve">BOX 20033 </t>
  </si>
  <si>
    <t>10460</t>
  </si>
  <si>
    <t>08-12206900</t>
  </si>
  <si>
    <t>info@sodermalmskyrkan.org</t>
  </si>
  <si>
    <t>2321000032</t>
  </si>
  <si>
    <t>61188</t>
  </si>
  <si>
    <t>0155-245000</t>
  </si>
  <si>
    <t>landstinget.sormland@dll.se</t>
  </si>
  <si>
    <t>7696018121</t>
  </si>
  <si>
    <t>SÖDERSLÄTTS MONTESSORISKOLA EKONOMISK FÖRENING</t>
  </si>
  <si>
    <t xml:space="preserve">SNIDDAVÄGEN 7 </t>
  </si>
  <si>
    <t>23196</t>
  </si>
  <si>
    <t>TRELLEBORG</t>
  </si>
  <si>
    <t>040-219219</t>
  </si>
  <si>
    <t>info@pilens.org</t>
  </si>
  <si>
    <t>5565570149</t>
  </si>
  <si>
    <t xml:space="preserve">BOX 6 </t>
  </si>
  <si>
    <t>15121</t>
  </si>
  <si>
    <t>08-55422490</t>
  </si>
  <si>
    <t>expedition@sodertaljefriskola.se</t>
  </si>
  <si>
    <t>2120000159</t>
  </si>
  <si>
    <t>15189</t>
  </si>
  <si>
    <t>08-52301000</t>
  </si>
  <si>
    <t>sodertalje.kommun@sodertalje.se</t>
  </si>
  <si>
    <t>7696004238</t>
  </si>
  <si>
    <t xml:space="preserve">BJÖRNKULLARINGEN 1 </t>
  </si>
  <si>
    <t>14151</t>
  </si>
  <si>
    <t>08-6071880</t>
  </si>
  <si>
    <t>5567220347</t>
  </si>
  <si>
    <t xml:space="preserve">SÖDERVIKSVÄGEN 1 </t>
  </si>
  <si>
    <t>19457</t>
  </si>
  <si>
    <t>08-41062950</t>
  </si>
  <si>
    <t>info@soderviksskolan.se</t>
  </si>
  <si>
    <t>5566966031</t>
  </si>
  <si>
    <t xml:space="preserve">Esplanaden 2 </t>
  </si>
  <si>
    <t>39233</t>
  </si>
  <si>
    <t>0480-420900</t>
  </si>
  <si>
    <t>2120000852</t>
  </si>
  <si>
    <t>29480</t>
  </si>
  <si>
    <t>SÖLVESBORG</t>
  </si>
  <si>
    <t>0456-816000</t>
  </si>
  <si>
    <t>solvesborgs.kommun@solvesborg.se</t>
  </si>
  <si>
    <t>2220001222</t>
  </si>
  <si>
    <t>Sölvesborgs-Bromöllas Kommunalförbund</t>
  </si>
  <si>
    <t>5568793417</t>
  </si>
  <si>
    <t>Sörängs skola AB</t>
  </si>
  <si>
    <t xml:space="preserve">BOX 294 </t>
  </si>
  <si>
    <t>82124</t>
  </si>
  <si>
    <t>0278-39113</t>
  </si>
  <si>
    <t>5564127099</t>
  </si>
  <si>
    <t xml:space="preserve">Box 279 </t>
  </si>
  <si>
    <t>37124</t>
  </si>
  <si>
    <t>0455-333333</t>
  </si>
  <si>
    <t>tgab@tantgron.nu</t>
  </si>
  <si>
    <t>2120001348</t>
  </si>
  <si>
    <t>45781</t>
  </si>
  <si>
    <t>TANUMSHEDE</t>
  </si>
  <si>
    <t>0525-18000</t>
  </si>
  <si>
    <t>ks.diarium@tanum.se</t>
  </si>
  <si>
    <t>5566866082</t>
  </si>
  <si>
    <t>TAU Learning Aktiebolag</t>
  </si>
  <si>
    <t xml:space="preserve">BRÄNNÖGATAN 2 </t>
  </si>
  <si>
    <t>21124</t>
  </si>
  <si>
    <t>040-290206</t>
  </si>
  <si>
    <t>5568097405</t>
  </si>
  <si>
    <t>The Learning Lab i Stockholm AB</t>
  </si>
  <si>
    <t xml:space="preserve">GAMLA STOCKHOLMSVÄGEN 101-103 </t>
  </si>
  <si>
    <t>14132</t>
  </si>
  <si>
    <t>08-41084955</t>
  </si>
  <si>
    <t>5566018205</t>
  </si>
  <si>
    <t>THE TANTO SCHOOL AB</t>
  </si>
  <si>
    <t xml:space="preserve">FLINTBACKEN 20 </t>
  </si>
  <si>
    <t>11842</t>
  </si>
  <si>
    <t>08-6697171</t>
  </si>
  <si>
    <t>tantoschool@postmaster.co.uk</t>
  </si>
  <si>
    <t>5565697082</t>
  </si>
  <si>
    <t>TULLGÅRDSGATAN 12 PLAN 4</t>
  </si>
  <si>
    <t>08-68445350</t>
  </si>
  <si>
    <t>info@theducation.se</t>
  </si>
  <si>
    <t>5567497051</t>
  </si>
  <si>
    <t xml:space="preserve">JÄRNVÄGSALLÉN 24 </t>
  </si>
  <si>
    <t>90328</t>
  </si>
  <si>
    <t>070-8247895</t>
  </si>
  <si>
    <t>5568902653</t>
  </si>
  <si>
    <t>Thoren Innovation School AB</t>
  </si>
  <si>
    <t>090-124600</t>
  </si>
  <si>
    <t>5566139290</t>
  </si>
  <si>
    <t>info@thorengruppen.se</t>
  </si>
  <si>
    <t>5566978556</t>
  </si>
  <si>
    <t>Tibble Fristående Gymnasium TFG AB</t>
  </si>
  <si>
    <t xml:space="preserve">BOX 151 </t>
  </si>
  <si>
    <t>18322</t>
  </si>
  <si>
    <t>08-52282700</t>
  </si>
  <si>
    <t>2120001660</t>
  </si>
  <si>
    <t>54380</t>
  </si>
  <si>
    <t>TIBRO</t>
  </si>
  <si>
    <t>0504-18000</t>
  </si>
  <si>
    <t>kommun@tibro.se</t>
  </si>
  <si>
    <t>2120001736</t>
  </si>
  <si>
    <t>52283</t>
  </si>
  <si>
    <t>TIDAHOLM</t>
  </si>
  <si>
    <t>0502-606000</t>
  </si>
  <si>
    <t>tidaholms.kommun@tidaholm.se</t>
  </si>
  <si>
    <t>2120000266</t>
  </si>
  <si>
    <t>81580</t>
  </si>
  <si>
    <t>TIERP</t>
  </si>
  <si>
    <t>0293-218000</t>
  </si>
  <si>
    <t>tierp.kommun@tierp.se</t>
  </si>
  <si>
    <t>7164547536</t>
  </si>
  <si>
    <t>TILLBERGA GRANNSKAPSSERVICE EK FÖ</t>
  </si>
  <si>
    <t>KVISTBERGAVÄGEN 10</t>
  </si>
  <si>
    <t>72233</t>
  </si>
  <si>
    <t>021-816500</t>
  </si>
  <si>
    <t>2120002395</t>
  </si>
  <si>
    <t>86182</t>
  </si>
  <si>
    <t>TIMRÅ</t>
  </si>
  <si>
    <t>060-163100</t>
  </si>
  <si>
    <t>kansli@timra.se</t>
  </si>
  <si>
    <t>2120000621</t>
  </si>
  <si>
    <t>36222</t>
  </si>
  <si>
    <t>0477-44100</t>
  </si>
  <si>
    <t>kommunen@tingsryd.se</t>
  </si>
  <si>
    <t>2120001306</t>
  </si>
  <si>
    <t>47180</t>
  </si>
  <si>
    <t>SKÄRHAMN</t>
  </si>
  <si>
    <t>0304-601000</t>
  </si>
  <si>
    <t>kommun@tjorn.se</t>
  </si>
  <si>
    <t>7696098875</t>
  </si>
  <si>
    <t>TOLVMANSSKOLANS EKONOMISKA FÖRENING</t>
  </si>
  <si>
    <t xml:space="preserve">SVENSBYVÄGEN 28 </t>
  </si>
  <si>
    <t>94473</t>
  </si>
  <si>
    <t>0911-31440</t>
  </si>
  <si>
    <t>2120000886</t>
  </si>
  <si>
    <t>27380</t>
  </si>
  <si>
    <t>0417-18000</t>
  </si>
  <si>
    <t>tomelilla.kommun@tomelilla.se</t>
  </si>
  <si>
    <t>7164105434</t>
  </si>
  <si>
    <t>Torbjörntorps Förskola och Fritidshem Gottepåsen EK FÖR</t>
  </si>
  <si>
    <t xml:space="preserve">TORBJÖRNTORPS SKOLA  </t>
  </si>
  <si>
    <t>52196</t>
  </si>
  <si>
    <t>0515-886640</t>
  </si>
  <si>
    <t>5567620223</t>
  </si>
  <si>
    <t xml:space="preserve">GONDOLGATAN 16 </t>
  </si>
  <si>
    <t>12832</t>
  </si>
  <si>
    <t>08-4473541</t>
  </si>
  <si>
    <t>ingrid.soderman@tornadoskolan.se</t>
  </si>
  <si>
    <t>2120001777</t>
  </si>
  <si>
    <t>68580</t>
  </si>
  <si>
    <t>TORSBY</t>
  </si>
  <si>
    <t>0560-16000</t>
  </si>
  <si>
    <t>torsby.kommun@torsby.se</t>
  </si>
  <si>
    <t>2120000696</t>
  </si>
  <si>
    <t xml:space="preserve">BOX 503 </t>
  </si>
  <si>
    <t>38525</t>
  </si>
  <si>
    <t>TORSÅS</t>
  </si>
  <si>
    <t>0486-33100</t>
  </si>
  <si>
    <t>info@torsas.se</t>
  </si>
  <si>
    <t>7696198865</t>
  </si>
  <si>
    <t>Torsö Skärgårdsskola Ekonomisk förening</t>
  </si>
  <si>
    <t xml:space="preserve">HÄSSLESTADSVÄGEN 1 </t>
  </si>
  <si>
    <t>54291</t>
  </si>
  <si>
    <t>TORSÖ</t>
  </si>
  <si>
    <t>0501-21441</t>
  </si>
  <si>
    <t>2120001462</t>
  </si>
  <si>
    <t>51480</t>
  </si>
  <si>
    <t>TRANEMO</t>
  </si>
  <si>
    <t>0325-576000</t>
  </si>
  <si>
    <t>kommun@tranemo.se</t>
  </si>
  <si>
    <t>7696168751</t>
  </si>
  <si>
    <t>Transtrands Friskola ekonomisk förening</t>
  </si>
  <si>
    <t xml:space="preserve">TRANSTRAND 3 </t>
  </si>
  <si>
    <t>68063</t>
  </si>
  <si>
    <t>LIKENÄS</t>
  </si>
  <si>
    <t>0564-42125</t>
  </si>
  <si>
    <t>2120000597</t>
  </si>
  <si>
    <t>57382</t>
  </si>
  <si>
    <t>0140-68100</t>
  </si>
  <si>
    <t>tranas.kommun@tranas.se</t>
  </si>
  <si>
    <t>2520030210</t>
  </si>
  <si>
    <t>Tranås pastorat</t>
  </si>
  <si>
    <t>MAJORSGATAN 1</t>
  </si>
  <si>
    <t>57340</t>
  </si>
  <si>
    <t>0140-67400</t>
  </si>
  <si>
    <t>2120001199</t>
  </si>
  <si>
    <t>23183</t>
  </si>
  <si>
    <t>0410-733000</t>
  </si>
  <si>
    <t>trelleborgs.kommun@trelleborg.se</t>
  </si>
  <si>
    <t>7164367604</t>
  </si>
  <si>
    <t>Trollebygdens Byaskolor Ekonomisk förening</t>
  </si>
  <si>
    <t xml:space="preserve">ELMQVISTS VÄG 20 </t>
  </si>
  <si>
    <t>29169</t>
  </si>
  <si>
    <t>FJÄLKINGE</t>
  </si>
  <si>
    <t>044-55143</t>
  </si>
  <si>
    <t>2120001546</t>
  </si>
  <si>
    <t>46183</t>
  </si>
  <si>
    <t>0520-495000</t>
  </si>
  <si>
    <t>trollhattans.stad@trollhattan.se</t>
  </si>
  <si>
    <t>5564696564</t>
  </si>
  <si>
    <t>TROLLHÄTTANS MONTESSORISKOLA AKTIEBOLAG</t>
  </si>
  <si>
    <t xml:space="preserve">BRÄNNEVÄGEN 8 </t>
  </si>
  <si>
    <t>46154</t>
  </si>
  <si>
    <t>0520-74180</t>
  </si>
  <si>
    <t>2120002957</t>
  </si>
  <si>
    <t>61980</t>
  </si>
  <si>
    <t>TROSA</t>
  </si>
  <si>
    <t>0156-52000</t>
  </si>
  <si>
    <t>trosa@trosa.se</t>
  </si>
  <si>
    <t>7696096887</t>
  </si>
  <si>
    <t>TRYDE FRISKOLA EKONOMISK FÖRENING</t>
  </si>
  <si>
    <t xml:space="preserve">TRYDEVÄGEN 43 </t>
  </si>
  <si>
    <t>27397</t>
  </si>
  <si>
    <t>0417-14771</t>
  </si>
  <si>
    <t>5564809712</t>
  </si>
  <si>
    <t>TRYSERUMS FRISKOLA AKTIEBOLAG</t>
  </si>
  <si>
    <t xml:space="preserve">SKRICKERUM FIBROTORP 1 </t>
  </si>
  <si>
    <t>61594</t>
  </si>
  <si>
    <t>VALDEMARSVIK</t>
  </si>
  <si>
    <t>0123-33028</t>
  </si>
  <si>
    <t>styrelsen@tryserumsfriskola.se</t>
  </si>
  <si>
    <t>5567796718</t>
  </si>
  <si>
    <t>Träutbildningar i Hälsingland AB</t>
  </si>
  <si>
    <t xml:space="preserve">RATTGATAN 1 </t>
  </si>
  <si>
    <t>82735</t>
  </si>
  <si>
    <t>0651-16900</t>
  </si>
  <si>
    <t>yrkes@trautbildningar.se</t>
  </si>
  <si>
    <t>8024175567</t>
  </si>
  <si>
    <t>TULINKISUANDO FRISKOLEFÖRENING</t>
  </si>
  <si>
    <t xml:space="preserve">KUTTAINEN 2642 </t>
  </si>
  <si>
    <t>98016</t>
  </si>
  <si>
    <t>KARESUANDO</t>
  </si>
  <si>
    <t>0981-21033</t>
  </si>
  <si>
    <t>7696331367</t>
  </si>
  <si>
    <t>Tveta friskola ekonomisk förening</t>
  </si>
  <si>
    <t xml:space="preserve">KARUD  </t>
  </si>
  <si>
    <t>66194</t>
  </si>
  <si>
    <t>072-2224390</t>
  </si>
  <si>
    <t>info@tvetafriskola.se</t>
  </si>
  <si>
    <t>2120000092</t>
  </si>
  <si>
    <t>13581</t>
  </si>
  <si>
    <t>TYRESÖ</t>
  </si>
  <si>
    <t>08-57829100</t>
  </si>
  <si>
    <t>kommun@tyreso.se</t>
  </si>
  <si>
    <t>5566668413</t>
  </si>
  <si>
    <t>TYRESÖ MONTESSORISKOLA AKTIEBOLAG</t>
  </si>
  <si>
    <t xml:space="preserve">BOLLMORA GÅRDSVÄG 18 </t>
  </si>
  <si>
    <t>13539</t>
  </si>
  <si>
    <t>08-7982502</t>
  </si>
  <si>
    <t>7696043608</t>
  </si>
  <si>
    <t xml:space="preserve">ENGELBREKTSGATAN 1 </t>
  </si>
  <si>
    <t>41127</t>
  </si>
  <si>
    <t>031-3889860</t>
  </si>
  <si>
    <t>info@victoriaskolan.se</t>
  </si>
  <si>
    <t>8020056530</t>
  </si>
  <si>
    <t>TYSKA SKOLFÖRENINGEN</t>
  </si>
  <si>
    <t xml:space="preserve">KARLAVÄGEN 25 </t>
  </si>
  <si>
    <t>11431</t>
  </si>
  <si>
    <t>08-40919400</t>
  </si>
  <si>
    <t>7164035698</t>
  </si>
  <si>
    <t>Tånnö Föräldrarkooperativa förskola/fritidshem EK FÖR</t>
  </si>
  <si>
    <t>LÄRKVÄGEN 23 B</t>
  </si>
  <si>
    <t>33197</t>
  </si>
  <si>
    <t>0370-21084</t>
  </si>
  <si>
    <t>5565680112</t>
  </si>
  <si>
    <t>TÄBY ENSKILDA GYMNASIUM AB</t>
  </si>
  <si>
    <t xml:space="preserve">BOX 2800 </t>
  </si>
  <si>
    <t>18728</t>
  </si>
  <si>
    <t>08-7322100</t>
  </si>
  <si>
    <t>info@tabyenskilda.se</t>
  </si>
  <si>
    <t>5565998860</t>
  </si>
  <si>
    <t xml:space="preserve">Enhagsslingan 23 </t>
  </si>
  <si>
    <t>08-7921020</t>
  </si>
  <si>
    <t>info@tabyfriskola.se</t>
  </si>
  <si>
    <t>2120000118</t>
  </si>
  <si>
    <t>18380</t>
  </si>
  <si>
    <t>08-55559000</t>
  </si>
  <si>
    <t>kommun@taby.se</t>
  </si>
  <si>
    <t>2120001678</t>
  </si>
  <si>
    <t xml:space="preserve">BOX 83 </t>
  </si>
  <si>
    <t>54522</t>
  </si>
  <si>
    <t>0506-18000</t>
  </si>
  <si>
    <t>kommunen@toreboda.se</t>
  </si>
  <si>
    <t>8132002497</t>
  </si>
  <si>
    <t>UBIM</t>
  </si>
  <si>
    <t xml:space="preserve">URFJÄLLSVÄGEN 2 </t>
  </si>
  <si>
    <t>19693</t>
  </si>
  <si>
    <t>08-58174041</t>
  </si>
  <si>
    <t>2120001397</t>
  </si>
  <si>
    <t>45181</t>
  </si>
  <si>
    <t>0522-696000</t>
  </si>
  <si>
    <t>kommunledningskontoret@uddevalla.se</t>
  </si>
  <si>
    <t>5566577705</t>
  </si>
  <si>
    <t xml:space="preserve">LAGERGATAN 14 </t>
  </si>
  <si>
    <t>85633</t>
  </si>
  <si>
    <t>060-6385480</t>
  </si>
  <si>
    <t>2120001579</t>
  </si>
  <si>
    <t>52386</t>
  </si>
  <si>
    <t>0321-595000</t>
  </si>
  <si>
    <t>7696345839</t>
  </si>
  <si>
    <t>Umedalens montessorikooperativ ek. för.</t>
  </si>
  <si>
    <t xml:space="preserve">Aktrisgränd 31 </t>
  </si>
  <si>
    <t>90364</t>
  </si>
  <si>
    <t>073-0759010</t>
  </si>
  <si>
    <t>2120002627</t>
  </si>
  <si>
    <t>90184</t>
  </si>
  <si>
    <t>090-161000</t>
  </si>
  <si>
    <t>umea.kommun@umea.se</t>
  </si>
  <si>
    <t>8940028478</t>
  </si>
  <si>
    <t>UMEÅ KRISTNA FRISKOLEFÖRENING</t>
  </si>
  <si>
    <t xml:space="preserve">BOX 3010 </t>
  </si>
  <si>
    <t>90302</t>
  </si>
  <si>
    <t>090-771385</t>
  </si>
  <si>
    <t>8024231154</t>
  </si>
  <si>
    <t xml:space="preserve">AKTRISGRÄND 31 </t>
  </si>
  <si>
    <t>090-2059331</t>
  </si>
  <si>
    <t>5566379623</t>
  </si>
  <si>
    <t>UNGART AB</t>
  </si>
  <si>
    <t>HENRIK SMITHSGATAN 14 BV</t>
  </si>
  <si>
    <t>21156</t>
  </si>
  <si>
    <t>040-222302</t>
  </si>
  <si>
    <t>5562869320</t>
  </si>
  <si>
    <t>2120000019</t>
  </si>
  <si>
    <t>19480</t>
  </si>
  <si>
    <t>08-59097000</t>
  </si>
  <si>
    <t>2120000100</t>
  </si>
  <si>
    <t>19681</t>
  </si>
  <si>
    <t>08-58169000</t>
  </si>
  <si>
    <t>upplands-bro.kommun@upplands-bro.se</t>
  </si>
  <si>
    <t>5567875413</t>
  </si>
  <si>
    <t>Upplevelse Utbildning i Täby AB</t>
  </si>
  <si>
    <t xml:space="preserve">KEMISTVÄGEN 32 </t>
  </si>
  <si>
    <t>skolan@sparregymnasium.se</t>
  </si>
  <si>
    <t>2120003005</t>
  </si>
  <si>
    <t>75375</t>
  </si>
  <si>
    <t>018-7270000</t>
  </si>
  <si>
    <t>uppsala.kommun@uppsala.se</t>
  </si>
  <si>
    <t>5565527354</t>
  </si>
  <si>
    <t>UPPSALA MONTESSORISKOLA AB</t>
  </si>
  <si>
    <t xml:space="preserve">DJÄKNEGATAN 29 </t>
  </si>
  <si>
    <t>75425</t>
  </si>
  <si>
    <t>018-241290</t>
  </si>
  <si>
    <t>info@uppsalamontessori.se</t>
  </si>
  <si>
    <t>2120000605</t>
  </si>
  <si>
    <t xml:space="preserve">BOX 59 </t>
  </si>
  <si>
    <t>36421</t>
  </si>
  <si>
    <t>ÅSEDA</t>
  </si>
  <si>
    <t>0474-47000</t>
  </si>
  <si>
    <t>ledningskontoret@uppvidinge.se</t>
  </si>
  <si>
    <t>5562629179</t>
  </si>
  <si>
    <t>Utbildningscentret för yrkestrafik i Sverige AB</t>
  </si>
  <si>
    <t>08-51160810</t>
  </si>
  <si>
    <t>5567834444</t>
  </si>
  <si>
    <t xml:space="preserve">ÖVRE RAHOLMSVÄGEN 77 </t>
  </si>
  <si>
    <t>86551</t>
  </si>
  <si>
    <t>ANKARSVIK</t>
  </si>
  <si>
    <t>070-3102974</t>
  </si>
  <si>
    <t>5566708615</t>
  </si>
  <si>
    <t>Utbildningsservice i Västerås AB</t>
  </si>
  <si>
    <t xml:space="preserve">VÄLLJÄRNSGATAN 47B </t>
  </si>
  <si>
    <t>72473</t>
  </si>
  <si>
    <t>070-7365714</t>
  </si>
  <si>
    <t>vasteras.internationella.skola@hotmail.com</t>
  </si>
  <si>
    <t>5568239098</t>
  </si>
  <si>
    <t>Uterummet i Kiruna AB</t>
  </si>
  <si>
    <t xml:space="preserve">VAKTGATAN 21 </t>
  </si>
  <si>
    <t>98147</t>
  </si>
  <si>
    <t>0980-60944</t>
  </si>
  <si>
    <t>5564715729</t>
  </si>
  <si>
    <t xml:space="preserve">BOX 418 </t>
  </si>
  <si>
    <t>19124</t>
  </si>
  <si>
    <t>08-51707100</t>
  </si>
  <si>
    <t>8156000690</t>
  </si>
  <si>
    <t>VACKSTANÄSGYMNASIET</t>
  </si>
  <si>
    <t xml:space="preserve">VACKSTANÄSGYMNASIET  </t>
  </si>
  <si>
    <t>15166</t>
  </si>
  <si>
    <t>08-52298013</t>
  </si>
  <si>
    <t>2120002825</t>
  </si>
  <si>
    <t>59280</t>
  </si>
  <si>
    <t>VADSTENA</t>
  </si>
  <si>
    <t>0143-15000</t>
  </si>
  <si>
    <t>vadstena.kommun@vadstena.se</t>
  </si>
  <si>
    <t>2120000522</t>
  </si>
  <si>
    <t xml:space="preserve">BOX 43 </t>
  </si>
  <si>
    <t>56821</t>
  </si>
  <si>
    <t>0370-678100</t>
  </si>
  <si>
    <t>ekonomi@vaggeryd.se</t>
  </si>
  <si>
    <t>2120000431</t>
  </si>
  <si>
    <t>61580</t>
  </si>
  <si>
    <t>0123-19100</t>
  </si>
  <si>
    <t>8450033645</t>
  </si>
  <si>
    <t>WALDORFBARNTRÄDGÅRDEN SOLVINDEN</t>
  </si>
  <si>
    <t>OSCARSHEMSVÄGEN 4</t>
  </si>
  <si>
    <t>22639</t>
  </si>
  <si>
    <t>046-129916</t>
  </si>
  <si>
    <t>7164449576</t>
  </si>
  <si>
    <t xml:space="preserve">MARTINAVÄGEN 1 </t>
  </si>
  <si>
    <t>41524</t>
  </si>
  <si>
    <t>031-486006</t>
  </si>
  <si>
    <t>7696143085</t>
  </si>
  <si>
    <t>Waldorfpedagogik på Orust ekonomisk förening</t>
  </si>
  <si>
    <t xml:space="preserve">SLUSSEN 314 </t>
  </si>
  <si>
    <t>47392</t>
  </si>
  <si>
    <t>0304-37041</t>
  </si>
  <si>
    <t>info@orustwaldorfskola.se</t>
  </si>
  <si>
    <t>8492023802</t>
  </si>
  <si>
    <t>SLOTTSMÖLLAN  Ingång i</t>
  </si>
  <si>
    <t>30231</t>
  </si>
  <si>
    <t>035-2651200</t>
  </si>
  <si>
    <t>5565736187</t>
  </si>
  <si>
    <t xml:space="preserve">TELLUSVÄGEN 40 </t>
  </si>
  <si>
    <t>18636</t>
  </si>
  <si>
    <t>08-51175920</t>
  </si>
  <si>
    <t>2120000027</t>
  </si>
  <si>
    <t>18686</t>
  </si>
  <si>
    <t>08-58785000</t>
  </si>
  <si>
    <t>kommun@vallentuna.se</t>
  </si>
  <si>
    <t>5560335837</t>
  </si>
  <si>
    <t>VALLÅKRABYGDENS BARNSERVICE AKTIEBOLAG</t>
  </si>
  <si>
    <t xml:space="preserve">RÖNNEGATAN 19 </t>
  </si>
  <si>
    <t>25230</t>
  </si>
  <si>
    <t>042-4537703</t>
  </si>
  <si>
    <t>barnservice.jenny@telia.com</t>
  </si>
  <si>
    <t>2120002130</t>
  </si>
  <si>
    <t xml:space="preserve">NORRA ALLÉGATAN 30 </t>
  </si>
  <si>
    <t>78050</t>
  </si>
  <si>
    <t>VANSBRO</t>
  </si>
  <si>
    <t>0281-75000</t>
  </si>
  <si>
    <t>vansbro.kommun@vansbro.se</t>
  </si>
  <si>
    <t>2120002924</t>
  </si>
  <si>
    <t>53481</t>
  </si>
  <si>
    <t>0512-31000</t>
  </si>
  <si>
    <t>vara.kommun@vara.se</t>
  </si>
  <si>
    <t>2120001249</t>
  </si>
  <si>
    <t>43280</t>
  </si>
  <si>
    <t>0340-88000</t>
  </si>
  <si>
    <t>7164083417</t>
  </si>
  <si>
    <t>Varbergs Montessoriskola Ekonomisk förening</t>
  </si>
  <si>
    <t xml:space="preserve">NORRDALSGATAN 18 </t>
  </si>
  <si>
    <t>43245</t>
  </si>
  <si>
    <t>0340-595890</t>
  </si>
  <si>
    <t>5568215999</t>
  </si>
  <si>
    <t xml:space="preserve">KASERNGATAN 20 </t>
  </si>
  <si>
    <t>0980-80080</t>
  </si>
  <si>
    <t>8460063319</t>
  </si>
  <si>
    <t>VASALUNDS KUNSKAPSFÖRENING</t>
  </si>
  <si>
    <t xml:space="preserve">BROR ENGKVISTS GATA 31 </t>
  </si>
  <si>
    <t>25459</t>
  </si>
  <si>
    <t>042-125125</t>
  </si>
  <si>
    <t>8020120971</t>
  </si>
  <si>
    <t xml:space="preserve">HÄLSINGEGATAN 23-25 </t>
  </si>
  <si>
    <t>11331</t>
  </si>
  <si>
    <t>08-320168</t>
  </si>
  <si>
    <t>5568920218</t>
  </si>
  <si>
    <t>Vasiliou Education AB</t>
  </si>
  <si>
    <t xml:space="preserve">MAILBOX 176  </t>
  </si>
  <si>
    <t>11173</t>
  </si>
  <si>
    <t>08-12155696</t>
  </si>
  <si>
    <t>5564491602</t>
  </si>
  <si>
    <t>0522-663010</t>
  </si>
  <si>
    <t>2120002908</t>
  </si>
  <si>
    <t>18583</t>
  </si>
  <si>
    <t>08-54170800</t>
  </si>
  <si>
    <t>kansliet@vaxholm.se</t>
  </si>
  <si>
    <t>8947019397</t>
  </si>
  <si>
    <t>VEBOMARKS FRISKOLEFÖRENING</t>
  </si>
  <si>
    <t xml:space="preserve">VEBOMARK 69 </t>
  </si>
  <si>
    <t>93294</t>
  </si>
  <si>
    <t>LÖVÅNGER</t>
  </si>
  <si>
    <t>0913-40029</t>
  </si>
  <si>
    <t>7164063872</t>
  </si>
  <si>
    <t>Vejbystrands Skola och Förskola Ekonomisk förening</t>
  </si>
  <si>
    <t xml:space="preserve">Skogsvägen 40 </t>
  </si>
  <si>
    <t>26654</t>
  </si>
  <si>
    <t>VEJBYSTRAND</t>
  </si>
  <si>
    <t>0431-452319</t>
  </si>
  <si>
    <t>2120001033</t>
  </si>
  <si>
    <t>23581</t>
  </si>
  <si>
    <t>040-425000</t>
  </si>
  <si>
    <t>vellinge.kommun@vellinge.se</t>
  </si>
  <si>
    <t>5565422762</t>
  </si>
  <si>
    <t>Vendestigens Förskola och Skola AB</t>
  </si>
  <si>
    <t xml:space="preserve">VENDEVÄGEN 62 </t>
  </si>
  <si>
    <t>18266</t>
  </si>
  <si>
    <t>08-7552393</t>
  </si>
  <si>
    <t>5567870398</t>
  </si>
  <si>
    <t xml:space="preserve">ELVÄGEN 4 </t>
  </si>
  <si>
    <t>31140</t>
  </si>
  <si>
    <t>0346-10018</t>
  </si>
  <si>
    <t>5567716583</t>
  </si>
  <si>
    <t>Vetenskapsskolan i Göteborg AB</t>
  </si>
  <si>
    <t xml:space="preserve">JANUARIGATAN 2 </t>
  </si>
  <si>
    <t>41515</t>
  </si>
  <si>
    <t>0733-791720</t>
  </si>
  <si>
    <t>2120000571</t>
  </si>
  <si>
    <t>57480</t>
  </si>
  <si>
    <t>0383-97100</t>
  </si>
  <si>
    <t>kommunkansliet@vetlanda.se</t>
  </si>
  <si>
    <t>5567507420</t>
  </si>
  <si>
    <t>Wetterbygdens Gymnasium AB</t>
  </si>
  <si>
    <t xml:space="preserve">BOX 667 </t>
  </si>
  <si>
    <t>55119</t>
  </si>
  <si>
    <t>073-2061720</t>
  </si>
  <si>
    <t>info@vettergymnasiet.se</t>
  </si>
  <si>
    <t>5562496629</t>
  </si>
  <si>
    <t>VFG Utbildning AB</t>
  </si>
  <si>
    <t xml:space="preserve">PISTOLVÄGEN 1 </t>
  </si>
  <si>
    <t>35250</t>
  </si>
  <si>
    <t>0470-60119</t>
  </si>
  <si>
    <t>info@vfg.se</t>
  </si>
  <si>
    <t>7696034201</t>
  </si>
  <si>
    <t xml:space="preserve">KORNETTVÄGEN 44 </t>
  </si>
  <si>
    <t>19273</t>
  </si>
  <si>
    <t>08-6267540</t>
  </si>
  <si>
    <t>5564889482</t>
  </si>
  <si>
    <t>Victum Gymnasium Aktiebolag</t>
  </si>
  <si>
    <t>25110</t>
  </si>
  <si>
    <t>042-370711</t>
  </si>
  <si>
    <t>5566793492</t>
  </si>
  <si>
    <t>Victum Utveckling AB</t>
  </si>
  <si>
    <t>018-511531</t>
  </si>
  <si>
    <t>5566578307</t>
  </si>
  <si>
    <t>Vidarskolan AB (svb)</t>
  </si>
  <si>
    <t xml:space="preserve">ÖNESLINGAN 15 </t>
  </si>
  <si>
    <t>83251</t>
  </si>
  <si>
    <t>063-120093</t>
  </si>
  <si>
    <t>5564977121</t>
  </si>
  <si>
    <t>VIKENS MONTESSORI AKTIEBOLAG</t>
  </si>
  <si>
    <t xml:space="preserve">APELVÄGEN 13 </t>
  </si>
  <si>
    <t>26362</t>
  </si>
  <si>
    <t>VIKEN</t>
  </si>
  <si>
    <t>042-237660</t>
  </si>
  <si>
    <t>8961005140</t>
  </si>
  <si>
    <t xml:space="preserve">Strandvägen 1 </t>
  </si>
  <si>
    <t>91234</t>
  </si>
  <si>
    <t>VILHELMINA</t>
  </si>
  <si>
    <t>0940-10004</t>
  </si>
  <si>
    <t>2120002601</t>
  </si>
  <si>
    <t>91281</t>
  </si>
  <si>
    <t>0940-14000</t>
  </si>
  <si>
    <t>vilhelmina.kommun@vilhelmina.se</t>
  </si>
  <si>
    <t>5567777775</t>
  </si>
  <si>
    <t>Viljan Friskola AB</t>
  </si>
  <si>
    <t xml:space="preserve">BERGSLAGSVÄGEN 17 </t>
  </si>
  <si>
    <t>73060</t>
  </si>
  <si>
    <t>RAMNÄS</t>
  </si>
  <si>
    <t>0220-35086</t>
  </si>
  <si>
    <t>5565716650</t>
  </si>
  <si>
    <t xml:space="preserve">VILLBERGA-BACKA KVARN 5 </t>
  </si>
  <si>
    <t>74951</t>
  </si>
  <si>
    <t>GRILLBY</t>
  </si>
  <si>
    <t>0171-470041</t>
  </si>
  <si>
    <t>7696022222</t>
  </si>
  <si>
    <t>VILSKE-KLEVA FÖRÄLDRARKOOPERATIV EK. FÖR.</t>
  </si>
  <si>
    <t xml:space="preserve">VILSKE-KLEVA  </t>
  </si>
  <si>
    <t>52194</t>
  </si>
  <si>
    <t>0515-725221</t>
  </si>
  <si>
    <t>2120000787</t>
  </si>
  <si>
    <t>59881</t>
  </si>
  <si>
    <t>VIMMERBY</t>
  </si>
  <si>
    <t>0492-769000</t>
  </si>
  <si>
    <t>vimmerby.kommun@vimmerby.se</t>
  </si>
  <si>
    <t>5568591555</t>
  </si>
  <si>
    <t>VIMS AB</t>
  </si>
  <si>
    <t xml:space="preserve">GAMLA VÄSBYVÄGEN 4 </t>
  </si>
  <si>
    <t>18638</t>
  </si>
  <si>
    <t>0735-455424</t>
  </si>
  <si>
    <t>2120002544</t>
  </si>
  <si>
    <t>92281</t>
  </si>
  <si>
    <t>VINDELN</t>
  </si>
  <si>
    <t>0933-14000</t>
  </si>
  <si>
    <t>vindelns.kommun@vindeln.se</t>
  </si>
  <si>
    <t>5567572234</t>
  </si>
  <si>
    <t>Vindseglet AB</t>
  </si>
  <si>
    <t xml:space="preserve">BOX 12222 </t>
  </si>
  <si>
    <t>40242</t>
  </si>
  <si>
    <t>031-223959</t>
  </si>
  <si>
    <t>2120000308</t>
  </si>
  <si>
    <t>64380</t>
  </si>
  <si>
    <t>VINGÅKER</t>
  </si>
  <si>
    <t>0151-19100</t>
  </si>
  <si>
    <t>kommunstyrelsen@vingaker.se</t>
  </si>
  <si>
    <t>5565541215</t>
  </si>
  <si>
    <t xml:space="preserve">UGGELVIKSGATAN 11 </t>
  </si>
  <si>
    <t>11427</t>
  </si>
  <si>
    <t>08-6432626</t>
  </si>
  <si>
    <t>info@vintertullsskolan.se</t>
  </si>
  <si>
    <t>7696194153</t>
  </si>
  <si>
    <t>Virestads Friskola Ekonomisk förening</t>
  </si>
  <si>
    <t xml:space="preserve">PEHR HÖRBERGS VÄG 14 </t>
  </si>
  <si>
    <t>34373</t>
  </si>
  <si>
    <t>VIRESTAD</t>
  </si>
  <si>
    <t>0476-23000</t>
  </si>
  <si>
    <t>5564586716</t>
  </si>
  <si>
    <t>0155-283790</t>
  </si>
  <si>
    <t>5560743089</t>
  </si>
  <si>
    <t>VOLVO PERSONVAGNAR AKTIEBOLAG</t>
  </si>
  <si>
    <t xml:space="preserve">ASSAR GABRIELSSONS VÄG  </t>
  </si>
  <si>
    <t>40531</t>
  </si>
  <si>
    <t>031-590000</t>
  </si>
  <si>
    <t>8024604285</t>
  </si>
  <si>
    <t>VRENA FRISKOLEFÖRENING</t>
  </si>
  <si>
    <t xml:space="preserve">TÄRNÖVÄGEN 2 </t>
  </si>
  <si>
    <t>61173</t>
  </si>
  <si>
    <t>VRENA</t>
  </si>
  <si>
    <t>0155-91662</t>
  </si>
  <si>
    <t>5567857262</t>
  </si>
  <si>
    <t xml:space="preserve">BJÖRKVÄGEN 21 </t>
  </si>
  <si>
    <t>96030</t>
  </si>
  <si>
    <t>VUOLLERIM</t>
  </si>
  <si>
    <t>0976-10005</t>
  </si>
  <si>
    <t>2120001454</t>
  </si>
  <si>
    <t>44780</t>
  </si>
  <si>
    <t>VÅRGÅRDA</t>
  </si>
  <si>
    <t>0322-600600</t>
  </si>
  <si>
    <t>kommunen@vargarda.se</t>
  </si>
  <si>
    <t>5566086756</t>
  </si>
  <si>
    <t>0515-19080</t>
  </si>
  <si>
    <t>5566269014</t>
  </si>
  <si>
    <t>VÄNERGYMNASIET AB</t>
  </si>
  <si>
    <t xml:space="preserve">BOX 11 </t>
  </si>
  <si>
    <t>54221</t>
  </si>
  <si>
    <t>0501-17070</t>
  </si>
  <si>
    <t>2120001538</t>
  </si>
  <si>
    <t>0521-721000</t>
  </si>
  <si>
    <t>vanersborg.kommun@vanersborg.se</t>
  </si>
  <si>
    <t>5564698545</t>
  </si>
  <si>
    <t>VÄNERSNÄS MONTESSORISKOLA AKTIEBOLAG</t>
  </si>
  <si>
    <t>HALLBY 119 Eriksdal</t>
  </si>
  <si>
    <t>46890</t>
  </si>
  <si>
    <t>VÄNERSNÄS</t>
  </si>
  <si>
    <t>0521-222111</t>
  </si>
  <si>
    <t>2120002841</t>
  </si>
  <si>
    <t>91181</t>
  </si>
  <si>
    <t>0935-14000</t>
  </si>
  <si>
    <t>vannas.kommun@vannas.se</t>
  </si>
  <si>
    <t>8148010682</t>
  </si>
  <si>
    <t>VÄRINGASKOLANS FÖRÄLDRAFÖRENING</t>
  </si>
  <si>
    <t xml:space="preserve">BOX 69 </t>
  </si>
  <si>
    <t>19322</t>
  </si>
  <si>
    <t>08-59251045</t>
  </si>
  <si>
    <t>kansli@varingaskolan.se</t>
  </si>
  <si>
    <t>2120000035</t>
  </si>
  <si>
    <t>13481</t>
  </si>
  <si>
    <t>08-57047000</t>
  </si>
  <si>
    <t>varmdo.kommun@varmdo.se</t>
  </si>
  <si>
    <t>5563836757</t>
  </si>
  <si>
    <t>VÄRMDÖ TEKNISKA UTBILDNINGAR AKTIEBOLAG, VTU</t>
  </si>
  <si>
    <t>08-40028980</t>
  </si>
  <si>
    <t>2120000555</t>
  </si>
  <si>
    <t>33183</t>
  </si>
  <si>
    <t>0370-377000</t>
  </si>
  <si>
    <t>kommunen@varnamo.se</t>
  </si>
  <si>
    <t>2520040524</t>
  </si>
  <si>
    <t xml:space="preserve">Box 2012 </t>
  </si>
  <si>
    <t>73702</t>
  </si>
  <si>
    <t>0223-43400</t>
  </si>
  <si>
    <t>vastanfors.pastorat@svenskakyrkan.se</t>
  </si>
  <si>
    <t>5569182784</t>
  </si>
  <si>
    <t>Västansjö byskola AB</t>
  </si>
  <si>
    <t>0278-657011</t>
  </si>
  <si>
    <t>7696129191</t>
  </si>
  <si>
    <t>Västanåskolans Ekonomiska förening</t>
  </si>
  <si>
    <t xml:space="preserve">VÄSTANÅ 106 </t>
  </si>
  <si>
    <t>89391</t>
  </si>
  <si>
    <t>BJÄSTA</t>
  </si>
  <si>
    <t>0660-225131</t>
  </si>
  <si>
    <t>5565977609</t>
  </si>
  <si>
    <t xml:space="preserve">KLENSMEDSVÄGEN 2 </t>
  </si>
  <si>
    <t>12638</t>
  </si>
  <si>
    <t>08-56316100</t>
  </si>
  <si>
    <t>2220000802</t>
  </si>
  <si>
    <t>VÄSTERBERGSLAGENS UTBILDNINGSFÖRBUND,VBU</t>
  </si>
  <si>
    <t xml:space="preserve">BOX 830 </t>
  </si>
  <si>
    <t>77128</t>
  </si>
  <si>
    <t>0240-86500</t>
  </si>
  <si>
    <t>info@vbu.ludvika.se</t>
  </si>
  <si>
    <t>2220003145</t>
  </si>
  <si>
    <t>Västerdalarnas Utbildningsförbund</t>
  </si>
  <si>
    <t xml:space="preserve">BOX 8 </t>
  </si>
  <si>
    <t>maria.holmqvist@vduf.se</t>
  </si>
  <si>
    <t>7696018816</t>
  </si>
  <si>
    <t>VÄSTERHANINGE MONTESSORISKOLA EKONOMISK FÖRENING</t>
  </si>
  <si>
    <t>Klockargatan 15</t>
  </si>
  <si>
    <t>13738</t>
  </si>
  <si>
    <t>VÄSTERHANINGE</t>
  </si>
  <si>
    <t>08-50020235</t>
  </si>
  <si>
    <t>5565672812</t>
  </si>
  <si>
    <t xml:space="preserve">VÅRBERGSVÄGEN 41-43 </t>
  </si>
  <si>
    <t>12747</t>
  </si>
  <si>
    <t>08-55647800</t>
  </si>
  <si>
    <t>2120000779</t>
  </si>
  <si>
    <t>59380</t>
  </si>
  <si>
    <t>0490-254000</t>
  </si>
  <si>
    <t>vasterviks.kommun@vastervik.se</t>
  </si>
  <si>
    <t>5567503890</t>
  </si>
  <si>
    <t>Västerås Citygymnasium AB</t>
  </si>
  <si>
    <t>72108</t>
  </si>
  <si>
    <t>0739-451011</t>
  </si>
  <si>
    <t>info@citygymnasiet.se</t>
  </si>
  <si>
    <t>8176058942</t>
  </si>
  <si>
    <t>VÄSTERÅS ENTREPRENÖRSGYMNASIUM</t>
  </si>
  <si>
    <t>72103</t>
  </si>
  <si>
    <t>021-182290</t>
  </si>
  <si>
    <t>8780020684</t>
  </si>
  <si>
    <t>VÄSTERÅS FOLKHÖGSKOLA</t>
  </si>
  <si>
    <t xml:space="preserve">KRISTINAGATAN 12 </t>
  </si>
  <si>
    <t>72461</t>
  </si>
  <si>
    <t>5567802144</t>
  </si>
  <si>
    <t>Västerås Idrottsgymnasium AB</t>
  </si>
  <si>
    <t xml:space="preserve">APALBY GÅRD  </t>
  </si>
  <si>
    <t>72223</t>
  </si>
  <si>
    <t>073-8264892</t>
  </si>
  <si>
    <t>2120002080</t>
  </si>
  <si>
    <t>72187</t>
  </si>
  <si>
    <t>021-390000</t>
  </si>
  <si>
    <t>kommunstyrelsen@vasteras.se</t>
  </si>
  <si>
    <t>5565848420</t>
  </si>
  <si>
    <t>VÄSTERÅS MONTESSORISKOLA AB</t>
  </si>
  <si>
    <t>021-136090</t>
  </si>
  <si>
    <t>2321000131</t>
  </si>
  <si>
    <t>VÄSTRA GÖTALANDS LÄNS LANDSTING</t>
  </si>
  <si>
    <t>46280</t>
  </si>
  <si>
    <t>010-4410000</t>
  </si>
  <si>
    <t>8572009853</t>
  </si>
  <si>
    <t>VÄSTSVENSKA STIFT F KYRKLIG FOLKHÖGSKOLA</t>
  </si>
  <si>
    <t xml:space="preserve">HELSJÖN 1 </t>
  </si>
  <si>
    <t>0320-205830</t>
  </si>
  <si>
    <t>info@helsjon.se</t>
  </si>
  <si>
    <t>5565847836</t>
  </si>
  <si>
    <t>VÄXJÖ FRIA GYMNASIUM AB</t>
  </si>
  <si>
    <t xml:space="preserve">BOX 466 </t>
  </si>
  <si>
    <t>0470-29550</t>
  </si>
  <si>
    <t>info@vaxjofria.se</t>
  </si>
  <si>
    <t>2120000662</t>
  </si>
  <si>
    <t xml:space="preserve">BOX 1222 </t>
  </si>
  <si>
    <t>0470-41000</t>
  </si>
  <si>
    <t>info@vaxjo.se</t>
  </si>
  <si>
    <t>5568021496</t>
  </si>
  <si>
    <t>Växsjö byskola AB</t>
  </si>
  <si>
    <t xml:space="preserve">GAMLA LANDSVÄGEN 120 </t>
  </si>
  <si>
    <t>82194</t>
  </si>
  <si>
    <t>073-0682113</t>
  </si>
  <si>
    <t>2120000381</t>
  </si>
  <si>
    <t xml:space="preserve">TORGET 6 </t>
  </si>
  <si>
    <t>57060</t>
  </si>
  <si>
    <t>YDRE</t>
  </si>
  <si>
    <t>0381-661200</t>
  </si>
  <si>
    <t>ydre.kommun@ydre.se</t>
  </si>
  <si>
    <t>5566753736</t>
  </si>
  <si>
    <t>Yrkesplugget i Sverige AB</t>
  </si>
  <si>
    <t xml:space="preserve">JOHANNESFREDSVÄGEN 9-11 </t>
  </si>
  <si>
    <t>16869</t>
  </si>
  <si>
    <t>08-40914200</t>
  </si>
  <si>
    <t>info@yrkesplugget.se</t>
  </si>
  <si>
    <t>2120001181</t>
  </si>
  <si>
    <t>27180</t>
  </si>
  <si>
    <t>0411-577000</t>
  </si>
  <si>
    <t>kommunen@ystad.se</t>
  </si>
  <si>
    <t>5565418455</t>
  </si>
  <si>
    <t xml:space="preserve">SYLGATAN 5 </t>
  </si>
  <si>
    <t>21871</t>
  </si>
  <si>
    <t>TYGELSJÖ</t>
  </si>
  <si>
    <t>040-469187</t>
  </si>
  <si>
    <t>info@montessorigsm.se</t>
  </si>
  <si>
    <t>2120001587</t>
  </si>
  <si>
    <t xml:space="preserve">BOX 62 </t>
  </si>
  <si>
    <t>66222</t>
  </si>
  <si>
    <t>0532-17000</t>
  </si>
  <si>
    <t>kommun@amal.se</t>
  </si>
  <si>
    <t>2120002387</t>
  </si>
  <si>
    <t>84181</t>
  </si>
  <si>
    <t>ÅNGE</t>
  </si>
  <si>
    <t>0690-250100</t>
  </si>
  <si>
    <t>ange@ange.se</t>
  </si>
  <si>
    <t>2120002494</t>
  </si>
  <si>
    <t>83722</t>
  </si>
  <si>
    <t>JÄRPEN</t>
  </si>
  <si>
    <t>0647-16100</t>
  </si>
  <si>
    <t>2120001835</t>
  </si>
  <si>
    <t xml:space="preserve">BOX 906 </t>
  </si>
  <si>
    <t>67229</t>
  </si>
  <si>
    <t>0573-14100</t>
  </si>
  <si>
    <t>kommun@arjang.se</t>
  </si>
  <si>
    <t>8024419700</t>
  </si>
  <si>
    <t>ÅRYDS FRISKOLA</t>
  </si>
  <si>
    <t xml:space="preserve">ÅRYDSVÄGEN 60 </t>
  </si>
  <si>
    <t>37496</t>
  </si>
  <si>
    <t>TRENSUM</t>
  </si>
  <si>
    <t>0454-60305</t>
  </si>
  <si>
    <t>2120002791</t>
  </si>
  <si>
    <t>91985</t>
  </si>
  <si>
    <t>ÅSELE</t>
  </si>
  <si>
    <t>0941-14000</t>
  </si>
  <si>
    <t>kommun@asele.se</t>
  </si>
  <si>
    <t>2120000936</t>
  </si>
  <si>
    <t>26580</t>
  </si>
  <si>
    <t>ÅSTORP</t>
  </si>
  <si>
    <t>042-64000</t>
  </si>
  <si>
    <t>2120000415</t>
  </si>
  <si>
    <t xml:space="preserve">BOX 206 </t>
  </si>
  <si>
    <t>59725</t>
  </si>
  <si>
    <t>ÅTVIDABERG</t>
  </si>
  <si>
    <t>0120-83000</t>
  </si>
  <si>
    <t>kommun@atvidaberg.se</t>
  </si>
  <si>
    <t>2120000647</t>
  </si>
  <si>
    <t>34323</t>
  </si>
  <si>
    <t>ÄLMHULT</t>
  </si>
  <si>
    <t>0476-55000</t>
  </si>
  <si>
    <t>info@almhult.se</t>
  </si>
  <si>
    <t>2120002197</t>
  </si>
  <si>
    <t xml:space="preserve">BOX 100 </t>
  </si>
  <si>
    <t>79622</t>
  </si>
  <si>
    <t>ÄLVDALEN</t>
  </si>
  <si>
    <t>0251-31300</t>
  </si>
  <si>
    <t>kommun@alvdalen.se</t>
  </si>
  <si>
    <t>5567759120</t>
  </si>
  <si>
    <t>Älvdalens Utbildningscentrum AB</t>
  </si>
  <si>
    <t>0251-597000</t>
  </si>
  <si>
    <t>2120000258</t>
  </si>
  <si>
    <t xml:space="preserve">BOX 4 </t>
  </si>
  <si>
    <t>81421</t>
  </si>
  <si>
    <t>026-83000</t>
  </si>
  <si>
    <t>kommun@alvkarleby.se</t>
  </si>
  <si>
    <t>2120002734</t>
  </si>
  <si>
    <t>94285</t>
  </si>
  <si>
    <t>0929-17000</t>
  </si>
  <si>
    <t>alvsbyns.kommun@alvsbyn.se</t>
  </si>
  <si>
    <t>5565279931</t>
  </si>
  <si>
    <t xml:space="preserve">ÄNGDALAVÄGEN 139-20 </t>
  </si>
  <si>
    <t>23691</t>
  </si>
  <si>
    <t>HÖLLVIKEN</t>
  </si>
  <si>
    <t>040-459170</t>
  </si>
  <si>
    <t>info@angdalaskolor.se</t>
  </si>
  <si>
    <t>2120000977</t>
  </si>
  <si>
    <t>26280</t>
  </si>
  <si>
    <t>0431-87000</t>
  </si>
  <si>
    <t>5564800836</t>
  </si>
  <si>
    <t xml:space="preserve">ÄNGSDALSVÄGEN 20 </t>
  </si>
  <si>
    <t>21831</t>
  </si>
  <si>
    <t>BUNKEFLOSTRAND</t>
  </si>
  <si>
    <t>040-363450</t>
  </si>
  <si>
    <t>info@angsdals.se</t>
  </si>
  <si>
    <t>2120001280</t>
  </si>
  <si>
    <t>47580</t>
  </si>
  <si>
    <t>ÖCKERÖ</t>
  </si>
  <si>
    <t>031-976200</t>
  </si>
  <si>
    <t>kommun@ockero.se</t>
  </si>
  <si>
    <t>2120000373</t>
  </si>
  <si>
    <t>59980</t>
  </si>
  <si>
    <t>ÖDESHÖG</t>
  </si>
  <si>
    <t>0144-35000</t>
  </si>
  <si>
    <t>kommun@odeshog.se</t>
  </si>
  <si>
    <t>8684010559</t>
  </si>
  <si>
    <t>ÖNUMS FRISKOLA</t>
  </si>
  <si>
    <t xml:space="preserve">ÖNUM DJÄKNAGÅRDEN 1 </t>
  </si>
  <si>
    <t>53491</t>
  </si>
  <si>
    <t>0512-10239</t>
  </si>
  <si>
    <t>2120001967</t>
  </si>
  <si>
    <t xml:space="preserve">BOX 30000 </t>
  </si>
  <si>
    <t>70135</t>
  </si>
  <si>
    <t>019-211000</t>
  </si>
  <si>
    <t>kommun@orebro.se</t>
  </si>
  <si>
    <t>7164422300</t>
  </si>
  <si>
    <t>ÖRINGE MONTESSORIFÖRENING EKONOMISK FÖRENING</t>
  </si>
  <si>
    <t>ÖRINGE 117-119 Öringelund</t>
  </si>
  <si>
    <t>31291</t>
  </si>
  <si>
    <t>0430-70202</t>
  </si>
  <si>
    <t>2120000878</t>
  </si>
  <si>
    <t>28680</t>
  </si>
  <si>
    <t>0435-55000</t>
  </si>
  <si>
    <t>kommunkontor@orkelljunga.se</t>
  </si>
  <si>
    <t>2120002445</t>
  </si>
  <si>
    <t>89188</t>
  </si>
  <si>
    <t>0660-88000</t>
  </si>
  <si>
    <t>kommunen@ornskoldsvik.se</t>
  </si>
  <si>
    <t>5566994009</t>
  </si>
  <si>
    <t>Ösbyskolan AB</t>
  </si>
  <si>
    <t xml:space="preserve">NOREVÄGEN 51 </t>
  </si>
  <si>
    <t>18264</t>
  </si>
  <si>
    <t>08-7553081</t>
  </si>
  <si>
    <t>osbyskolan@osbyskolan.se</t>
  </si>
  <si>
    <t>2321000040</t>
  </si>
  <si>
    <t>ÖSTERGÖTLANDS LÄNS LANDSTING</t>
  </si>
  <si>
    <t>58191</t>
  </si>
  <si>
    <t>010-1030000</t>
  </si>
  <si>
    <t>region@regionostergotland.se</t>
  </si>
  <si>
    <t>5567212641</t>
  </si>
  <si>
    <t>Östersunds gymnasieskola AB</t>
  </si>
  <si>
    <t xml:space="preserve">RÅDHUSGATAN 37 </t>
  </si>
  <si>
    <t>83135</t>
  </si>
  <si>
    <t>063-134700</t>
  </si>
  <si>
    <t>expedition@ostgy.se</t>
  </si>
  <si>
    <t>2120002528</t>
  </si>
  <si>
    <t>063-143000</t>
  </si>
  <si>
    <t>5565895777</t>
  </si>
  <si>
    <t>ÖSTERÅKERS FRISKOLA AB</t>
  </si>
  <si>
    <t xml:space="preserve">SVAMPVÄGEN 4 </t>
  </si>
  <si>
    <t>18438</t>
  </si>
  <si>
    <t>08-54087085</t>
  </si>
  <si>
    <t>2120002890</t>
  </si>
  <si>
    <t>18486</t>
  </si>
  <si>
    <t>08-54081000</t>
  </si>
  <si>
    <t>kommunstyrelsen@osteraker.se</t>
  </si>
  <si>
    <t>8024509500</t>
  </si>
  <si>
    <t>ÖSTERÅKERSBYGDENS FRISKOLEFÖRENING</t>
  </si>
  <si>
    <t xml:space="preserve">ÖSTERÅKER  </t>
  </si>
  <si>
    <t>64393</t>
  </si>
  <si>
    <t>0151-30319</t>
  </si>
  <si>
    <t>2120000290</t>
  </si>
  <si>
    <t>74221</t>
  </si>
  <si>
    <t>ÖSTHAMMAR</t>
  </si>
  <si>
    <t>0173-86000</t>
  </si>
  <si>
    <t>kommunen@osthammar.se</t>
  </si>
  <si>
    <t>7164069812</t>
  </si>
  <si>
    <t>ÖSTRA GREVIE FOLKHÖGSKOLEFÖR UPA</t>
  </si>
  <si>
    <t xml:space="preserve">GAMLA LANDSVÄGEN 39 </t>
  </si>
  <si>
    <t>23599</t>
  </si>
  <si>
    <t>040-556200</t>
  </si>
  <si>
    <t>info@ostragreviefolkhogskola.com</t>
  </si>
  <si>
    <t>2120000860</t>
  </si>
  <si>
    <t>28941</t>
  </si>
  <si>
    <t>BROBY</t>
  </si>
  <si>
    <t>044-7756000</t>
  </si>
  <si>
    <t>kommunen@ostragoinge.se</t>
  </si>
  <si>
    <t>5568250632</t>
  </si>
  <si>
    <t xml:space="preserve">RÖNNBLADSGATAN 4 </t>
  </si>
  <si>
    <t>21216</t>
  </si>
  <si>
    <t>040-6160822</t>
  </si>
  <si>
    <t>info@ostraskolan.se</t>
  </si>
  <si>
    <t>2120002684</t>
  </si>
  <si>
    <t>95681</t>
  </si>
  <si>
    <t>ÖVERKALIX</t>
  </si>
  <si>
    <t>0926-74000</t>
  </si>
  <si>
    <t>kommun@overkalix.se</t>
  </si>
  <si>
    <t>8982006515</t>
  </si>
  <si>
    <t xml:space="preserve">BRÄNNABERGSVÄGEN 2 </t>
  </si>
  <si>
    <t>95631</t>
  </si>
  <si>
    <t>0926-77979</t>
  </si>
  <si>
    <t>2120002700</t>
  </si>
  <si>
    <t>95785</t>
  </si>
  <si>
    <t>ÖVERTORNEÅ</t>
  </si>
  <si>
    <t>0927-72000</t>
  </si>
  <si>
    <t>kommun@overtornea.se</t>
  </si>
  <si>
    <t>Huvudmän från Skolenhetsregistret</t>
  </si>
  <si>
    <t>Antal missat</t>
  </si>
  <si>
    <t>Antal utan stöd</t>
  </si>
  <si>
    <t>och klarat kraven</t>
  </si>
  <si>
    <t/>
  </si>
  <si>
    <t>Andel som missat</t>
  </si>
  <si>
    <t>Antal som klarat</t>
  </si>
  <si>
    <t>Antal klarat</t>
  </si>
  <si>
    <t>fickstod_missade9_antal</t>
  </si>
  <si>
    <t>Rank M1</t>
  </si>
  <si>
    <t>Fråga M1</t>
  </si>
  <si>
    <t>Fråga M2</t>
  </si>
  <si>
    <t>Rank M2</t>
  </si>
  <si>
    <t>Fråga M3</t>
  </si>
  <si>
    <t>Rank M3</t>
  </si>
  <si>
    <t>Rank Tot</t>
  </si>
  <si>
    <t xml:space="preserve">missat åk 9 målen </t>
  </si>
  <si>
    <t>missat åk 9 målen</t>
  </si>
  <si>
    <t>SVALÖV KOMMUN</t>
  </si>
  <si>
    <t>TANUM KOMMUN</t>
  </si>
  <si>
    <t>ÅRJÄNG KOMMUN</t>
  </si>
  <si>
    <t>Rangordning från sämst till bäst</t>
  </si>
  <si>
    <t>baserat på frågeställning 1-3</t>
  </si>
  <si>
    <t xml:space="preserve">missat/klarat fullständiga betyg åk 9 </t>
  </si>
  <si>
    <t>Placering</t>
  </si>
  <si>
    <t>Antal elever - missat godkänt åk 6</t>
  </si>
  <si>
    <t>Borde få särskilt stöd'</t>
  </si>
  <si>
    <t>i årskull 2017</t>
  </si>
  <si>
    <t># missat</t>
  </si>
  <si>
    <t># klarat</t>
  </si>
  <si>
    <t>% missat</t>
  </si>
  <si>
    <t>Totalt # elever</t>
  </si>
  <si>
    <t>Elever missat godkänt åk 6</t>
  </si>
  <si>
    <t>Fråga M4</t>
  </si>
  <si>
    <t>Nej</t>
  </si>
  <si>
    <t>Stöd?</t>
  </si>
  <si>
    <t>Ges särskilt stöd?</t>
  </si>
  <si>
    <t>stöd klarade målen i 9:an?</t>
  </si>
  <si>
    <t>Ja</t>
  </si>
  <si>
    <t>Rangordning baserad på frågor M1-M3</t>
  </si>
  <si>
    <t xml:space="preserve">Hur effektivt är det särskilda stödet </t>
  </si>
  <si>
    <t>att ge eleverna fullständiga betyg i åk9?</t>
  </si>
  <si>
    <t>Andel fullständiga betyg i åk9?</t>
  </si>
  <si>
    <t>Ges särskilt 
stöd?</t>
  </si>
  <si>
    <t># elever 
klarat</t>
  </si>
  <si>
    <t># elever 
missat</t>
  </si>
  <si>
    <t>Andel fullständiga 
betyg i åk9?</t>
  </si>
  <si>
    <t>Andel som 
missat</t>
  </si>
  <si>
    <t>Antal som 
klarat</t>
  </si>
  <si>
    <t>Antal som
missat</t>
  </si>
  <si>
    <t>Missat godkänt i åk 6 ämne</t>
  </si>
  <si>
    <t>Rang</t>
  </si>
  <si>
    <t>1 - sämst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</si>
</sst>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 _k_r_-;\-* #,##0.00\ _k_r_-;_-* &quot;-&quot;??\ _k_r_-;_-@_-"/>
    <numFmt numFmtId="164" formatCode="0.0"/>
    <numFmt numFmtId="165" formatCode="_-* #,##0\ _k_r_-;\-* #,##0\ _k_r_-;_-* &quot;-&quot;??\ _k_r_-;_-@_-"/>
  </numFmts>
  <fonts count="38" x14ac:knownFonts="1">
    <font>
      <sz val="11"/>
      <color theme="1"/>
      <name val="Calibri"/>
      <family val="2"/>
      <scheme val="minor"/>
    </font>
    <font>
      <b/>
      <sz val="12"/>
      <color theme="1"/>
      <name val="Calibri"/>
      <family val="2"/>
      <scheme val="minor"/>
    </font>
    <font>
      <sz val="11"/>
      <color theme="1"/>
      <name val="Calibri"/>
      <family val="2"/>
      <scheme val="minor"/>
    </font>
    <font>
      <sz val="12"/>
      <color theme="1"/>
      <name val="Garamond"/>
      <family val="1"/>
    </font>
    <font>
      <sz val="12"/>
      <color theme="1"/>
      <name val="Calibri"/>
      <family val="2"/>
      <scheme val="minor"/>
    </font>
    <font>
      <b/>
      <sz val="10"/>
      <color rgb="FF112277"/>
      <name val="Arial"/>
      <family val="2"/>
    </font>
    <font>
      <sz val="10"/>
      <color rgb="FF000000"/>
      <name val="Arial"/>
      <family val="2"/>
    </font>
    <font>
      <sz val="8"/>
      <color theme="1"/>
      <name val="Arial"/>
      <family val="2"/>
    </font>
    <font>
      <sz val="11"/>
      <color theme="1"/>
      <name val="Arial"/>
      <family val="2"/>
    </font>
    <font>
      <b/>
      <sz val="11"/>
      <color theme="1"/>
      <name val="Arial"/>
      <family val="2"/>
    </font>
    <font>
      <u/>
      <sz val="11"/>
      <color theme="1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4"/>
      <color theme="1"/>
      <name val="Calibri"/>
      <family val="2"/>
      <scheme val="minor"/>
    </font>
    <font>
      <i/>
      <sz val="8"/>
      <color rgb="FF112277"/>
      <name val="Arial"/>
      <family val="2"/>
    </font>
    <font>
      <sz val="8"/>
      <color theme="1"/>
      <name val="Calibri"/>
      <family val="2"/>
      <scheme val="minor"/>
    </font>
    <font>
      <i/>
      <sz val="11"/>
      <color theme="1"/>
      <name val="Calibri"/>
      <family val="2"/>
      <scheme val="minor"/>
    </font>
    <font>
      <i/>
      <sz val="11"/>
      <color theme="0"/>
      <name val="Calibri"/>
      <family val="2"/>
      <scheme val="minor"/>
    </font>
    <font>
      <i/>
      <sz val="10"/>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i/>
      <sz val="14"/>
      <color theme="0"/>
      <name val="Calibri"/>
      <family val="2"/>
      <scheme val="minor"/>
    </font>
    <font>
      <b/>
      <sz val="11"/>
      <color rgb="FF006100"/>
      <name val="Calibri"/>
      <family val="2"/>
      <scheme val="minor"/>
    </font>
    <font>
      <sz val="11"/>
      <color theme="4"/>
      <name val="Calibri"/>
      <family val="2"/>
      <scheme val="minor"/>
    </font>
    <font>
      <sz val="10"/>
      <color rgb="FF112277"/>
      <name val="Arial"/>
      <family val="2"/>
    </font>
    <font>
      <sz val="9"/>
      <color rgb="FF112277"/>
      <name val="Arial"/>
      <family val="2"/>
    </font>
  </fonts>
  <fills count="61">
    <fill>
      <patternFill patternType="none"/>
    </fill>
    <fill>
      <patternFill patternType="gray125"/>
    </fill>
    <fill>
      <patternFill patternType="solid">
        <fgColor rgb="FFEDF2F9"/>
        <bgColor indexed="64"/>
      </patternFill>
    </fill>
    <fill>
      <patternFill patternType="solid">
        <fgColor rgb="FFFFFFFF"/>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4"/>
        <bgColor indexed="64"/>
      </patternFill>
    </fill>
    <fill>
      <patternFill patternType="solid">
        <fgColor theme="5" tint="-0.249977111117893"/>
        <bgColor indexed="64"/>
      </patternFill>
    </fill>
    <fill>
      <patternFill patternType="solid">
        <fgColor theme="7" tint="-0.249977111117893"/>
        <bgColor indexed="64"/>
      </patternFill>
    </fill>
    <fill>
      <patternFill patternType="solid">
        <fgColor rgb="FF7030A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9"/>
        <bgColor indexed="64"/>
      </patternFill>
    </fill>
    <fill>
      <patternFill patternType="solid">
        <fgColor theme="5" tint="-0.499984740745262"/>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rgb="FFBFA5EF"/>
        <bgColor indexed="64"/>
      </patternFill>
    </fill>
    <fill>
      <patternFill patternType="solid">
        <fgColor rgb="FFD43CD8"/>
        <bgColor indexed="64"/>
      </patternFill>
    </fill>
    <fill>
      <patternFill patternType="solid">
        <fgColor rgb="FFFF0000"/>
        <bgColor indexed="64"/>
      </patternFill>
    </fill>
    <fill>
      <patternFill patternType="solid">
        <fgColor rgb="FFEDA1DD"/>
        <bgColor indexed="64"/>
      </patternFill>
    </fill>
    <fill>
      <patternFill patternType="solid">
        <fgColor theme="9" tint="-0.249977111117893"/>
        <bgColor indexed="64"/>
      </patternFill>
    </fill>
    <fill>
      <patternFill patternType="solid">
        <fgColor theme="8"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499984740745262"/>
        <bgColor indexed="64"/>
      </patternFill>
    </fill>
    <fill>
      <patternFill patternType="solid">
        <fgColor theme="7" tint="0.39997558519241921"/>
        <bgColor indexed="64"/>
      </patternFill>
    </fill>
    <fill>
      <patternFill patternType="solid">
        <fgColor theme="5"/>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14999847407452621"/>
        <bgColor indexed="64"/>
      </patternFill>
    </fill>
  </fills>
  <borders count="48">
    <border>
      <left/>
      <right/>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rgb="FFB0B7BB"/>
      </left>
      <right/>
      <top style="thin">
        <color rgb="FFC1C1C1"/>
      </top>
      <bottom/>
      <diagonal/>
    </border>
    <border>
      <left style="thin">
        <color rgb="FFC1C1C1"/>
      </left>
      <right/>
      <top style="thin">
        <color rgb="FFC1C1C1"/>
      </top>
      <bottom style="thin">
        <color rgb="FFC1C1C1"/>
      </bottom>
      <diagonal/>
    </border>
    <border>
      <left style="thin">
        <color rgb="FFC1C1C1"/>
      </left>
      <right style="thin">
        <color rgb="FFC1C1C1"/>
      </right>
      <top style="thin">
        <color rgb="FFC1C1C1"/>
      </top>
      <bottom style="thin">
        <color rgb="FFC1C1C1"/>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indexed="64"/>
      </left>
      <right/>
      <top style="thin">
        <color rgb="FFC1C1C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top style="thin">
        <color rgb="FFC1C1C1"/>
      </top>
      <bottom/>
      <diagonal/>
    </border>
    <border>
      <left style="thin">
        <color indexed="64"/>
      </left>
      <right/>
      <top style="thin">
        <color indexed="64"/>
      </top>
      <bottom/>
      <diagonal/>
    </border>
    <border>
      <left style="thin">
        <color rgb="FFB0B7BB"/>
      </left>
      <right style="thin">
        <color indexed="64"/>
      </right>
      <top style="thin">
        <color rgb="FFC1C1C1"/>
      </top>
      <bottom/>
      <diagonal/>
    </border>
    <border>
      <left/>
      <right/>
      <top style="thin">
        <color indexed="64"/>
      </top>
      <bottom/>
      <diagonal/>
    </border>
  </borders>
  <cellStyleXfs count="45">
    <xf numFmtId="0" fontId="0" fillId="0" borderId="0"/>
    <xf numFmtId="43" fontId="2" fillId="0" borderId="0" applyFont="0" applyFill="0" applyBorder="0" applyAlignment="0" applyProtection="0"/>
    <xf numFmtId="0" fontId="10" fillId="0" borderId="0" applyNumberFormat="0" applyFill="0" applyBorder="0" applyAlignment="0" applyProtection="0"/>
    <xf numFmtId="9" fontId="2" fillId="0" borderId="0" applyFont="0" applyFill="0" applyBorder="0" applyAlignment="0" applyProtection="0"/>
    <xf numFmtId="0" fontId="20" fillId="0" borderId="0" applyNumberFormat="0" applyFill="0" applyBorder="0" applyAlignment="0" applyProtection="0"/>
    <xf numFmtId="0" fontId="21" fillId="0" borderId="20" applyNumberFormat="0" applyFill="0" applyAlignment="0" applyProtection="0"/>
    <xf numFmtId="0" fontId="22" fillId="0" borderId="21" applyNumberFormat="0" applyFill="0" applyAlignment="0" applyProtection="0"/>
    <xf numFmtId="0" fontId="23" fillId="0" borderId="22" applyNumberFormat="0" applyFill="0" applyAlignment="0" applyProtection="0"/>
    <xf numFmtId="0" fontId="23" fillId="0" borderId="0" applyNumberFormat="0" applyFill="0" applyBorder="0" applyAlignment="0" applyProtection="0"/>
    <xf numFmtId="0" fontId="24" fillId="24" borderId="0" applyNumberFormat="0" applyBorder="0" applyAlignment="0" applyProtection="0"/>
    <xf numFmtId="0" fontId="25" fillId="25" borderId="0" applyNumberFormat="0" applyBorder="0" applyAlignment="0" applyProtection="0"/>
    <xf numFmtId="0" fontId="26" fillId="26" borderId="0" applyNumberFormat="0" applyBorder="0" applyAlignment="0" applyProtection="0"/>
    <xf numFmtId="0" fontId="27" fillId="27" borderId="23" applyNumberFormat="0" applyAlignment="0" applyProtection="0"/>
    <xf numFmtId="0" fontId="28" fillId="28" borderId="24" applyNumberFormat="0" applyAlignment="0" applyProtection="0"/>
    <xf numFmtId="0" fontId="29" fillId="28" borderId="23" applyNumberFormat="0" applyAlignment="0" applyProtection="0"/>
    <xf numFmtId="0" fontId="30" fillId="0" borderId="25" applyNumberFormat="0" applyFill="0" applyAlignment="0" applyProtection="0"/>
    <xf numFmtId="0" fontId="11" fillId="29" borderId="26" applyNumberFormat="0" applyAlignment="0" applyProtection="0"/>
    <xf numFmtId="0" fontId="31" fillId="0" borderId="0" applyNumberFormat="0" applyFill="0" applyBorder="0" applyAlignment="0" applyProtection="0"/>
    <xf numFmtId="0" fontId="2" fillId="30" borderId="27" applyNumberFormat="0" applyFont="0" applyAlignment="0" applyProtection="0"/>
    <xf numFmtId="0" fontId="32" fillId="0" borderId="0" applyNumberFormat="0" applyFill="0" applyBorder="0" applyAlignment="0" applyProtection="0"/>
    <xf numFmtId="0" fontId="12" fillId="0" borderId="28" applyNumberFormat="0" applyFill="0" applyAlignment="0" applyProtection="0"/>
    <xf numFmtId="0" fontId="13"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3"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13"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13" fillId="4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13" fillId="47"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13" fillId="51"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cellStyleXfs>
  <cellXfs count="273">
    <xf numFmtId="0" fontId="0" fillId="0" borderId="0" xfId="0"/>
    <xf numFmtId="0" fontId="1" fillId="0" borderId="0" xfId="0" applyFont="1"/>
    <xf numFmtId="0" fontId="1" fillId="0" borderId="0" xfId="0" applyFont="1" applyAlignment="1">
      <alignment wrapText="1"/>
    </xf>
    <xf numFmtId="0" fontId="1" fillId="0" borderId="0" xfId="0" applyFont="1" applyAlignment="1">
      <alignment horizontal="center"/>
    </xf>
    <xf numFmtId="0" fontId="1" fillId="0" borderId="1" xfId="0" applyFont="1" applyBorder="1" applyAlignment="1">
      <alignment horizontal="center"/>
    </xf>
    <xf numFmtId="0" fontId="1" fillId="0" borderId="2" xfId="0" applyFont="1" applyBorder="1" applyAlignment="1">
      <alignment horizontal="center" wrapText="1"/>
    </xf>
    <xf numFmtId="0" fontId="3" fillId="0" borderId="0" xfId="0" applyFont="1" applyAlignment="1">
      <alignment vertical="top" wrapText="1"/>
    </xf>
    <xf numFmtId="49" fontId="5" fillId="2" borderId="7" xfId="0" applyNumberFormat="1" applyFont="1" applyFill="1" applyBorder="1" applyAlignment="1">
      <alignment horizontal="left" vertical="center"/>
    </xf>
    <xf numFmtId="49" fontId="5" fillId="2" borderId="7" xfId="0" applyNumberFormat="1" applyFont="1" applyFill="1" applyBorder="1" applyAlignment="1">
      <alignment horizontal="right" vertical="center"/>
    </xf>
    <xf numFmtId="49" fontId="5" fillId="2" borderId="7" xfId="0" applyNumberFormat="1" applyFont="1" applyFill="1" applyBorder="1" applyAlignment="1">
      <alignment horizontal="right" vertical="center" wrapText="1"/>
    </xf>
    <xf numFmtId="0" fontId="6" fillId="3" borderId="8" xfId="0" applyNumberFormat="1" applyFont="1" applyFill="1" applyBorder="1" applyAlignment="1">
      <alignment horizontal="left" vertical="center"/>
    </xf>
    <xf numFmtId="0" fontId="6" fillId="3" borderId="8" xfId="0" applyNumberFormat="1" applyFont="1" applyFill="1" applyBorder="1" applyAlignment="1">
      <alignment horizontal="right" vertical="center"/>
    </xf>
    <xf numFmtId="0" fontId="6" fillId="3" borderId="9" xfId="0" applyNumberFormat="1" applyFont="1" applyFill="1" applyBorder="1" applyAlignment="1">
      <alignment horizontal="right" vertical="center"/>
    </xf>
    <xf numFmtId="0" fontId="7" fillId="0" borderId="0" xfId="0" applyFont="1"/>
    <xf numFmtId="0" fontId="4" fillId="0" borderId="1" xfId="0" applyFont="1" applyBorder="1" applyAlignment="1">
      <alignment horizontal="left"/>
    </xf>
    <xf numFmtId="49" fontId="5" fillId="2" borderId="7" xfId="0" applyNumberFormat="1" applyFont="1" applyFill="1" applyBorder="1" applyAlignment="1">
      <alignment horizontal="left" vertical="center" wrapText="1"/>
    </xf>
    <xf numFmtId="0" fontId="1" fillId="0" borderId="2" xfId="0" applyFont="1" applyBorder="1" applyAlignment="1">
      <alignment horizontal="left" wrapText="1" indent="6"/>
    </xf>
    <xf numFmtId="0" fontId="1" fillId="0" borderId="0" xfId="0" applyFont="1" applyAlignment="1">
      <alignment horizontal="left" indent="6"/>
    </xf>
    <xf numFmtId="0" fontId="1" fillId="0" borderId="1" xfId="0" applyFont="1" applyBorder="1" applyAlignment="1">
      <alignment horizontal="left" indent="6"/>
    </xf>
    <xf numFmtId="0" fontId="8" fillId="0" borderId="13" xfId="0" applyFont="1" applyBorder="1" applyAlignment="1">
      <alignment wrapText="1"/>
    </xf>
    <xf numFmtId="0" fontId="8" fillId="0" borderId="16" xfId="0" applyFont="1" applyBorder="1" applyAlignment="1">
      <alignment wrapText="1"/>
    </xf>
    <xf numFmtId="0" fontId="1" fillId="0" borderId="1" xfId="0" applyFont="1" applyBorder="1" applyAlignment="1"/>
    <xf numFmtId="0" fontId="1" fillId="0" borderId="0" xfId="0" applyFont="1" applyBorder="1" applyAlignment="1"/>
    <xf numFmtId="0" fontId="10" fillId="0" borderId="0" xfId="2"/>
    <xf numFmtId="0" fontId="12" fillId="0" borderId="0" xfId="0" applyFont="1"/>
    <xf numFmtId="49" fontId="0" fillId="0" borderId="0" xfId="0" applyNumberFormat="1"/>
    <xf numFmtId="0" fontId="0" fillId="0" borderId="0" xfId="0" applyAlignment="1">
      <alignment horizontal="center"/>
    </xf>
    <xf numFmtId="49" fontId="5" fillId="2" borderId="7" xfId="0" applyNumberFormat="1" applyFont="1" applyFill="1" applyBorder="1" applyAlignment="1">
      <alignment horizontal="center" vertical="center"/>
    </xf>
    <xf numFmtId="0" fontId="0" fillId="5" borderId="0" xfId="0" applyFill="1"/>
    <xf numFmtId="49" fontId="5" fillId="2" borderId="0" xfId="0" applyNumberFormat="1" applyFont="1" applyFill="1" applyBorder="1" applyAlignment="1">
      <alignment horizontal="center" vertical="center"/>
    </xf>
    <xf numFmtId="49" fontId="5" fillId="5" borderId="7" xfId="0" applyNumberFormat="1" applyFont="1" applyFill="1" applyBorder="1" applyAlignment="1">
      <alignment horizontal="center" vertical="center"/>
    </xf>
    <xf numFmtId="49" fontId="5" fillId="5" borderId="0" xfId="0" applyNumberFormat="1" applyFont="1" applyFill="1" applyBorder="1" applyAlignment="1">
      <alignment horizontal="center" vertical="center"/>
    </xf>
    <xf numFmtId="49" fontId="5" fillId="6" borderId="7" xfId="0" applyNumberFormat="1" applyFont="1" applyFill="1" applyBorder="1" applyAlignment="1">
      <alignment horizontal="center" vertical="center"/>
    </xf>
    <xf numFmtId="49" fontId="5" fillId="6" borderId="0" xfId="0" applyNumberFormat="1" applyFont="1" applyFill="1" applyBorder="1" applyAlignment="1">
      <alignment horizontal="center" vertical="center"/>
    </xf>
    <xf numFmtId="49" fontId="5" fillId="9" borderId="0" xfId="0" applyNumberFormat="1" applyFont="1" applyFill="1" applyBorder="1" applyAlignment="1">
      <alignment horizontal="center" vertical="center"/>
    </xf>
    <xf numFmtId="49" fontId="5" fillId="11" borderId="7" xfId="0" applyNumberFormat="1" applyFont="1" applyFill="1" applyBorder="1" applyAlignment="1">
      <alignment horizontal="center" vertical="center"/>
    </xf>
    <xf numFmtId="49" fontId="5" fillId="11" borderId="0" xfId="0" applyNumberFormat="1" applyFont="1" applyFill="1" applyBorder="1" applyAlignment="1">
      <alignment horizontal="center" vertical="center"/>
    </xf>
    <xf numFmtId="0" fontId="0" fillId="13" borderId="0" xfId="0" applyFill="1"/>
    <xf numFmtId="0" fontId="0" fillId="13" borderId="0" xfId="0" applyFill="1" applyAlignment="1">
      <alignment horizontal="center"/>
    </xf>
    <xf numFmtId="49" fontId="0" fillId="7" borderId="0" xfId="0" applyNumberFormat="1" applyFill="1"/>
    <xf numFmtId="0" fontId="12" fillId="7" borderId="0" xfId="0" applyFont="1" applyFill="1"/>
    <xf numFmtId="0" fontId="14" fillId="0" borderId="0" xfId="0" applyFont="1"/>
    <xf numFmtId="0" fontId="12" fillId="13" borderId="0" xfId="0" applyFont="1" applyFill="1" applyAlignment="1">
      <alignment horizontal="center"/>
    </xf>
    <xf numFmtId="0" fontId="0" fillId="0" borderId="1" xfId="0" applyBorder="1"/>
    <xf numFmtId="0" fontId="0" fillId="0" borderId="0" xfId="0" applyBorder="1"/>
    <xf numFmtId="49" fontId="5" fillId="2" borderId="19" xfId="0" applyNumberFormat="1" applyFont="1" applyFill="1" applyBorder="1" applyAlignment="1">
      <alignment horizontal="center" vertical="center"/>
    </xf>
    <xf numFmtId="0" fontId="0" fillId="6" borderId="0" xfId="0" applyFill="1"/>
    <xf numFmtId="0" fontId="12" fillId="8" borderId="0" xfId="0" applyFont="1" applyFill="1" applyAlignment="1">
      <alignment horizontal="center"/>
    </xf>
    <xf numFmtId="9" fontId="0" fillId="0" borderId="0" xfId="3" applyFont="1" applyAlignment="1">
      <alignment horizontal="center"/>
    </xf>
    <xf numFmtId="0" fontId="6" fillId="3" borderId="0" xfId="0" applyNumberFormat="1" applyFont="1" applyFill="1" applyBorder="1" applyAlignment="1">
      <alignment horizontal="left" vertical="center"/>
    </xf>
    <xf numFmtId="49" fontId="15" fillId="2" borderId="0" xfId="0" applyNumberFormat="1" applyFont="1" applyFill="1" applyBorder="1" applyAlignment="1">
      <alignment horizontal="center" vertical="center"/>
    </xf>
    <xf numFmtId="49" fontId="15" fillId="6" borderId="0" xfId="0" applyNumberFormat="1" applyFont="1" applyFill="1" applyBorder="1" applyAlignment="1">
      <alignment horizontal="center" vertical="center"/>
    </xf>
    <xf numFmtId="49" fontId="15" fillId="11" borderId="0" xfId="0" applyNumberFormat="1" applyFont="1" applyFill="1" applyBorder="1" applyAlignment="1">
      <alignment horizontal="center" vertical="center"/>
    </xf>
    <xf numFmtId="49" fontId="15" fillId="2" borderId="1" xfId="0" applyNumberFormat="1" applyFont="1" applyFill="1" applyBorder="1" applyAlignment="1">
      <alignment horizontal="center" vertical="center"/>
    </xf>
    <xf numFmtId="49" fontId="15" fillId="5" borderId="0" xfId="0" applyNumberFormat="1" applyFont="1" applyFill="1" applyBorder="1" applyAlignment="1">
      <alignment horizontal="center" vertical="center"/>
    </xf>
    <xf numFmtId="0" fontId="16" fillId="0" borderId="0" xfId="0" applyFont="1"/>
    <xf numFmtId="49" fontId="5" fillId="17" borderId="0" xfId="0" applyNumberFormat="1" applyFont="1" applyFill="1" applyBorder="1" applyAlignment="1">
      <alignment horizontal="center" vertical="center"/>
    </xf>
    <xf numFmtId="49" fontId="15" fillId="17" borderId="0" xfId="0" applyNumberFormat="1" applyFont="1" applyFill="1" applyBorder="1" applyAlignment="1">
      <alignment horizontal="center" vertical="center"/>
    </xf>
    <xf numFmtId="49" fontId="15" fillId="2" borderId="0" xfId="0" applyNumberFormat="1" applyFont="1" applyFill="1" applyBorder="1" applyAlignment="1">
      <alignment horizontal="left" vertical="center"/>
    </xf>
    <xf numFmtId="0" fontId="0" fillId="0" borderId="0" xfId="0" applyNumberFormat="1"/>
    <xf numFmtId="49" fontId="5" fillId="17" borderId="7" xfId="0" applyNumberFormat="1" applyFont="1" applyFill="1" applyBorder="1" applyAlignment="1">
      <alignment horizontal="center" vertical="center"/>
    </xf>
    <xf numFmtId="49" fontId="5" fillId="20" borderId="7" xfId="0" applyNumberFormat="1" applyFont="1" applyFill="1" applyBorder="1" applyAlignment="1">
      <alignment horizontal="center" vertical="center"/>
    </xf>
    <xf numFmtId="49" fontId="5" fillId="20" borderId="0" xfId="0" applyNumberFormat="1" applyFont="1" applyFill="1" applyBorder="1" applyAlignment="1">
      <alignment horizontal="center" vertical="center"/>
    </xf>
    <xf numFmtId="49" fontId="15" fillId="20" borderId="0" xfId="0" applyNumberFormat="1" applyFont="1" applyFill="1" applyBorder="1" applyAlignment="1">
      <alignment horizontal="center" vertical="center"/>
    </xf>
    <xf numFmtId="0" fontId="0" fillId="21" borderId="0" xfId="0" applyFill="1" applyAlignment="1">
      <alignment horizontal="center"/>
    </xf>
    <xf numFmtId="49" fontId="5" fillId="12" borderId="0" xfId="0" applyNumberFormat="1" applyFont="1" applyFill="1" applyBorder="1" applyAlignment="1">
      <alignment horizontal="center" vertical="center"/>
    </xf>
    <xf numFmtId="49" fontId="15" fillId="12" borderId="0" xfId="0" applyNumberFormat="1" applyFont="1" applyFill="1" applyBorder="1" applyAlignment="1">
      <alignment horizontal="center" vertical="center"/>
    </xf>
    <xf numFmtId="49" fontId="5" fillId="12" borderId="7" xfId="0" applyNumberFormat="1" applyFont="1" applyFill="1" applyBorder="1" applyAlignment="1">
      <alignment horizontal="center" vertical="center"/>
    </xf>
    <xf numFmtId="0" fontId="12" fillId="14" borderId="0" xfId="0" applyFont="1" applyFill="1" applyAlignment="1">
      <alignment horizontal="center"/>
    </xf>
    <xf numFmtId="0" fontId="12" fillId="9" borderId="0" xfId="0" applyFont="1" applyFill="1" applyAlignment="1">
      <alignment horizontal="center"/>
    </xf>
    <xf numFmtId="49" fontId="5" fillId="16" borderId="0" xfId="0" applyNumberFormat="1" applyFont="1" applyFill="1" applyBorder="1" applyAlignment="1">
      <alignment horizontal="center" vertical="center"/>
    </xf>
    <xf numFmtId="49" fontId="15" fillId="16" borderId="0" xfId="0" applyNumberFormat="1" applyFont="1" applyFill="1" applyBorder="1" applyAlignment="1">
      <alignment horizontal="center" vertical="center"/>
    </xf>
    <xf numFmtId="0" fontId="12" fillId="15" borderId="0" xfId="0" applyFont="1" applyFill="1" applyAlignment="1">
      <alignment horizontal="center"/>
    </xf>
    <xf numFmtId="49" fontId="5" fillId="4" borderId="0" xfId="0" applyNumberFormat="1" applyFont="1" applyFill="1" applyBorder="1" applyAlignment="1">
      <alignment horizontal="center" vertical="center"/>
    </xf>
    <xf numFmtId="49" fontId="15" fillId="4" borderId="0" xfId="0" applyNumberFormat="1" applyFont="1" applyFill="1" applyBorder="1" applyAlignment="1">
      <alignment horizontal="center" vertical="center"/>
    </xf>
    <xf numFmtId="0" fontId="17" fillId="9" borderId="0" xfId="0" applyFont="1" applyFill="1" applyAlignment="1">
      <alignment horizontal="center"/>
    </xf>
    <xf numFmtId="0" fontId="17" fillId="15" borderId="0" xfId="0" applyFont="1" applyFill="1" applyAlignment="1">
      <alignment horizontal="center"/>
    </xf>
    <xf numFmtId="0" fontId="11" fillId="8" borderId="0" xfId="0" applyFont="1" applyFill="1" applyAlignment="1">
      <alignment horizontal="center"/>
    </xf>
    <xf numFmtId="0" fontId="11" fillId="22" borderId="0" xfId="0" applyFont="1" applyFill="1" applyAlignment="1">
      <alignment horizontal="center"/>
    </xf>
    <xf numFmtId="0" fontId="13" fillId="22" borderId="0" xfId="0" applyFont="1" applyFill="1" applyAlignment="1">
      <alignment horizontal="center"/>
    </xf>
    <xf numFmtId="49" fontId="15" fillId="9" borderId="0" xfId="0" applyNumberFormat="1" applyFont="1" applyFill="1" applyBorder="1" applyAlignment="1">
      <alignment horizontal="center" vertical="center"/>
    </xf>
    <xf numFmtId="0" fontId="0" fillId="0" borderId="0" xfId="0" applyNumberFormat="1" applyAlignment="1">
      <alignment horizontal="center"/>
    </xf>
    <xf numFmtId="9" fontId="0" fillId="0" borderId="0" xfId="0" applyNumberFormat="1" applyAlignment="1">
      <alignment horizontal="center"/>
    </xf>
    <xf numFmtId="0" fontId="19" fillId="23" borderId="0" xfId="0" applyFont="1" applyFill="1"/>
    <xf numFmtId="0" fontId="19" fillId="0" borderId="0" xfId="0" applyFont="1"/>
    <xf numFmtId="9" fontId="19" fillId="23" borderId="0" xfId="3" applyFont="1" applyFill="1" applyAlignment="1">
      <alignment horizontal="center"/>
    </xf>
    <xf numFmtId="0" fontId="19" fillId="23" borderId="0" xfId="0" applyFont="1" applyFill="1" applyAlignment="1">
      <alignment horizontal="center"/>
    </xf>
    <xf numFmtId="0" fontId="19" fillId="23" borderId="0" xfId="3" applyNumberFormat="1" applyFont="1" applyFill="1" applyAlignment="1">
      <alignment horizontal="center"/>
    </xf>
    <xf numFmtId="0" fontId="12" fillId="13" borderId="0" xfId="0" applyFont="1" applyFill="1" applyAlignment="1">
      <alignment horizontal="center"/>
    </xf>
    <xf numFmtId="0" fontId="11" fillId="8" borderId="0" xfId="0" applyFont="1" applyFill="1" applyAlignment="1">
      <alignment horizontal="center"/>
    </xf>
    <xf numFmtId="1" fontId="0" fillId="0" borderId="0" xfId="0" applyNumberFormat="1"/>
    <xf numFmtId="0" fontId="12" fillId="55" borderId="0" xfId="0" applyFont="1" applyFill="1" applyAlignment="1">
      <alignment horizontal="center"/>
    </xf>
    <xf numFmtId="49" fontId="5" fillId="56" borderId="0" xfId="0" applyNumberFormat="1" applyFont="1" applyFill="1" applyBorder="1" applyAlignment="1">
      <alignment horizontal="center" vertical="center"/>
    </xf>
    <xf numFmtId="49" fontId="15" fillId="56" borderId="0" xfId="0" applyNumberFormat="1" applyFont="1" applyFill="1" applyBorder="1" applyAlignment="1">
      <alignment horizontal="center" vertical="center"/>
    </xf>
    <xf numFmtId="9" fontId="0" fillId="0" borderId="0" xfId="3" applyFont="1"/>
    <xf numFmtId="9" fontId="0" fillId="0" borderId="0" xfId="0" applyNumberFormat="1"/>
    <xf numFmtId="1" fontId="0" fillId="0" borderId="0" xfId="3" applyNumberFormat="1" applyFont="1" applyAlignment="1">
      <alignment horizontal="center"/>
    </xf>
    <xf numFmtId="1" fontId="0" fillId="0" borderId="0" xfId="0" applyNumberFormat="1" applyAlignment="1">
      <alignment horizontal="center"/>
    </xf>
    <xf numFmtId="9" fontId="0" fillId="21" borderId="0" xfId="3" applyFont="1" applyFill="1" applyAlignment="1">
      <alignment horizontal="center"/>
    </xf>
    <xf numFmtId="9" fontId="5" fillId="11" borderId="0" xfId="3" applyFont="1" applyFill="1" applyBorder="1" applyAlignment="1">
      <alignment horizontal="center" vertical="center"/>
    </xf>
    <xf numFmtId="9" fontId="15" fillId="11" borderId="0" xfId="3" applyFont="1" applyFill="1" applyBorder="1" applyAlignment="1">
      <alignment horizontal="center" vertical="center"/>
    </xf>
    <xf numFmtId="9" fontId="0" fillId="13" borderId="0" xfId="3" applyFont="1" applyFill="1" applyAlignment="1">
      <alignment horizontal="center"/>
    </xf>
    <xf numFmtId="9" fontId="11" fillId="8" borderId="0" xfId="3" applyFont="1" applyFill="1" applyAlignment="1">
      <alignment horizontal="center"/>
    </xf>
    <xf numFmtId="9" fontId="5" fillId="5" borderId="0" xfId="3" applyFont="1" applyFill="1" applyBorder="1" applyAlignment="1">
      <alignment horizontal="center" vertical="center"/>
    </xf>
    <xf numFmtId="9" fontId="15" fillId="5" borderId="0" xfId="3" applyFont="1" applyFill="1" applyBorder="1" applyAlignment="1">
      <alignment horizontal="center" vertical="center"/>
    </xf>
    <xf numFmtId="165" fontId="0" fillId="4" borderId="3" xfId="1" applyNumberFormat="1" applyFont="1" applyFill="1" applyBorder="1" applyAlignment="1">
      <alignment vertical="top"/>
    </xf>
    <xf numFmtId="165" fontId="0" fillId="4" borderId="4" xfId="1" applyNumberFormat="1" applyFont="1" applyFill="1" applyBorder="1" applyAlignment="1">
      <alignment vertical="top"/>
    </xf>
    <xf numFmtId="164" fontId="0" fillId="4" borderId="36" xfId="0" quotePrefix="1" applyNumberFormat="1" applyFill="1" applyBorder="1" applyAlignment="1">
      <alignment horizontal="right" vertical="top"/>
    </xf>
    <xf numFmtId="165" fontId="0" fillId="4" borderId="5" xfId="1" applyNumberFormat="1" applyFont="1" applyFill="1" applyBorder="1" applyAlignment="1">
      <alignment vertical="top"/>
    </xf>
    <xf numFmtId="165" fontId="0" fillId="4" borderId="6" xfId="1" applyNumberFormat="1" applyFont="1" applyFill="1" applyBorder="1" applyAlignment="1">
      <alignment vertical="top"/>
    </xf>
    <xf numFmtId="164" fontId="0" fillId="4" borderId="37" xfId="0" quotePrefix="1" applyNumberFormat="1" applyFill="1" applyBorder="1" applyAlignment="1">
      <alignment horizontal="right" vertical="top"/>
    </xf>
    <xf numFmtId="165" fontId="0" fillId="4" borderId="38" xfId="1" applyNumberFormat="1" applyFont="1" applyFill="1" applyBorder="1" applyAlignment="1">
      <alignment vertical="top"/>
    </xf>
    <xf numFmtId="0" fontId="4" fillId="4" borderId="29" xfId="0" applyFont="1" applyFill="1" applyBorder="1" applyAlignment="1">
      <alignment vertical="top"/>
    </xf>
    <xf numFmtId="0" fontId="1" fillId="4" borderId="39" xfId="0" applyFont="1" applyFill="1" applyBorder="1" applyAlignment="1">
      <alignment vertical="top" wrapText="1"/>
    </xf>
    <xf numFmtId="165" fontId="0" fillId="4" borderId="3" xfId="1" applyNumberFormat="1" applyFont="1" applyFill="1" applyBorder="1" applyAlignment="1">
      <alignment vertical="top" wrapText="1"/>
    </xf>
    <xf numFmtId="0" fontId="11" fillId="7" borderId="34" xfId="0" applyFont="1" applyFill="1" applyBorder="1" applyAlignment="1"/>
    <xf numFmtId="0" fontId="11" fillId="7" borderId="0" xfId="0" applyFont="1" applyFill="1" applyBorder="1" applyAlignment="1"/>
    <xf numFmtId="0" fontId="11" fillId="7" borderId="2" xfId="0" applyFont="1" applyFill="1" applyBorder="1" applyAlignment="1">
      <alignment horizontal="center" wrapText="1"/>
    </xf>
    <xf numFmtId="0" fontId="11" fillId="7" borderId="0" xfId="0" applyFont="1" applyFill="1" applyBorder="1" applyAlignment="1">
      <alignment horizontal="center"/>
    </xf>
    <xf numFmtId="0" fontId="11" fillId="7" borderId="35" xfId="0" applyFont="1" applyFill="1" applyBorder="1" applyAlignment="1">
      <alignment horizontal="center"/>
    </xf>
    <xf numFmtId="165" fontId="0" fillId="0" borderId="0" xfId="1" applyNumberFormat="1" applyFont="1" applyAlignment="1">
      <alignment horizontal="center"/>
    </xf>
    <xf numFmtId="49" fontId="5" fillId="5" borderId="0" xfId="3" applyNumberFormat="1" applyFont="1" applyFill="1" applyBorder="1" applyAlignment="1">
      <alignment horizontal="center" vertical="center"/>
    </xf>
    <xf numFmtId="49" fontId="5" fillId="5" borderId="0" xfId="1" applyNumberFormat="1" applyFont="1" applyFill="1" applyBorder="1" applyAlignment="1">
      <alignment horizontal="center" vertical="center"/>
    </xf>
    <xf numFmtId="49" fontId="15" fillId="5" borderId="0" xfId="3" applyNumberFormat="1" applyFont="1" applyFill="1" applyBorder="1" applyAlignment="1">
      <alignment horizontal="center" vertical="center"/>
    </xf>
    <xf numFmtId="49" fontId="15" fillId="5" borderId="0" xfId="1" applyNumberFormat="1" applyFont="1" applyFill="1" applyBorder="1" applyAlignment="1">
      <alignment horizontal="center" vertical="center"/>
    </xf>
    <xf numFmtId="0" fontId="0" fillId="0" borderId="0" xfId="0"/>
    <xf numFmtId="49" fontId="0" fillId="0" borderId="0" xfId="0" applyNumberFormat="1"/>
    <xf numFmtId="49" fontId="12" fillId="0" borderId="0" xfId="0" applyNumberFormat="1" applyFont="1"/>
    <xf numFmtId="0" fontId="11" fillId="21" borderId="1" xfId="0" applyFont="1" applyFill="1" applyBorder="1" applyAlignment="1">
      <alignment horizontal="center"/>
    </xf>
    <xf numFmtId="0" fontId="12" fillId="13" borderId="0" xfId="0" applyFont="1" applyFill="1" applyAlignment="1">
      <alignment horizontal="center"/>
    </xf>
    <xf numFmtId="0" fontId="11" fillId="8" borderId="0" xfId="0" applyFont="1" applyFill="1" applyAlignment="1">
      <alignment horizontal="center"/>
    </xf>
    <xf numFmtId="0" fontId="11" fillId="14" borderId="0" xfId="0" applyFont="1" applyFill="1" applyAlignment="1">
      <alignment horizontal="center"/>
    </xf>
    <xf numFmtId="165" fontId="0" fillId="0" borderId="0" xfId="1" applyNumberFormat="1" applyFont="1"/>
    <xf numFmtId="0" fontId="11" fillId="8" borderId="0" xfId="0" applyFont="1" applyFill="1" applyAlignment="1"/>
    <xf numFmtId="0" fontId="34" fillId="24" borderId="0" xfId="9" applyFont="1"/>
    <xf numFmtId="9" fontId="5" fillId="6" borderId="0" xfId="3" applyFont="1" applyFill="1" applyBorder="1" applyAlignment="1">
      <alignment horizontal="center" vertical="center"/>
    </xf>
    <xf numFmtId="9" fontId="5" fillId="58" borderId="0" xfId="3" applyFont="1" applyFill="1" applyBorder="1" applyAlignment="1">
      <alignment horizontal="center" vertical="center"/>
    </xf>
    <xf numFmtId="0" fontId="11" fillId="57" borderId="0" xfId="0" applyFont="1" applyFill="1" applyBorder="1" applyAlignment="1">
      <alignment horizontal="center"/>
    </xf>
    <xf numFmtId="0" fontId="11" fillId="59" borderId="0" xfId="0" applyFont="1" applyFill="1" applyBorder="1" applyAlignment="1">
      <alignment horizontal="left"/>
    </xf>
    <xf numFmtId="9" fontId="0" fillId="59" borderId="0" xfId="3" applyFont="1" applyFill="1" applyAlignment="1">
      <alignment horizontal="left"/>
    </xf>
    <xf numFmtId="0" fontId="0" fillId="59" borderId="0" xfId="0" applyFill="1"/>
    <xf numFmtId="0" fontId="11" fillId="7" borderId="0" xfId="0" applyFont="1" applyFill="1" applyAlignment="1">
      <alignment horizontal="center"/>
    </xf>
    <xf numFmtId="0" fontId="12" fillId="0" borderId="0" xfId="0" applyFont="1" applyAlignment="1">
      <alignment horizontal="center"/>
    </xf>
    <xf numFmtId="0" fontId="11" fillId="57" borderId="0" xfId="0" applyFont="1" applyFill="1" applyAlignment="1">
      <alignment horizontal="center"/>
    </xf>
    <xf numFmtId="0" fontId="11" fillId="7" borderId="0" xfId="0" applyFont="1" applyFill="1"/>
    <xf numFmtId="0" fontId="11" fillId="13" borderId="0" xfId="0" applyFont="1" applyFill="1" applyAlignment="1">
      <alignment horizontal="center"/>
    </xf>
    <xf numFmtId="0" fontId="0" fillId="0" borderId="1" xfId="0" applyBorder="1" applyAlignment="1">
      <alignment horizontal="center"/>
    </xf>
    <xf numFmtId="0" fontId="0" fillId="0" borderId="2" xfId="0" applyBorder="1" applyAlignment="1">
      <alignment horizontal="center"/>
    </xf>
    <xf numFmtId="9" fontId="0" fillId="0" borderId="41" xfId="3" applyFont="1" applyBorder="1" applyAlignment="1">
      <alignment horizontal="center"/>
    </xf>
    <xf numFmtId="9" fontId="0" fillId="0" borderId="41" xfId="0" applyNumberFormat="1" applyBorder="1" applyAlignment="1">
      <alignment horizontal="center"/>
    </xf>
    <xf numFmtId="0" fontId="0" fillId="0" borderId="41" xfId="0" applyBorder="1" applyAlignment="1">
      <alignment horizontal="center"/>
    </xf>
    <xf numFmtId="0" fontId="0" fillId="23" borderId="0" xfId="0" applyFill="1" applyAlignment="1">
      <alignment horizontal="center"/>
    </xf>
    <xf numFmtId="0" fontId="0" fillId="23" borderId="0" xfId="0" applyNumberFormat="1" applyFill="1" applyAlignment="1">
      <alignment horizontal="center"/>
    </xf>
    <xf numFmtId="0" fontId="12" fillId="60" borderId="41" xfId="0" applyFont="1" applyFill="1" applyBorder="1" applyAlignment="1">
      <alignment horizontal="center"/>
    </xf>
    <xf numFmtId="0" fontId="0" fillId="0" borderId="42" xfId="0" applyBorder="1" applyAlignment="1">
      <alignment horizontal="center"/>
    </xf>
    <xf numFmtId="0" fontId="0" fillId="0" borderId="42" xfId="0" applyBorder="1"/>
    <xf numFmtId="0" fontId="0" fillId="0" borderId="5" xfId="0" applyBorder="1" applyAlignment="1">
      <alignment horizontal="center"/>
    </xf>
    <xf numFmtId="9" fontId="0" fillId="0" borderId="6" xfId="3" applyFont="1" applyBorder="1" applyAlignment="1">
      <alignment horizontal="center"/>
    </xf>
    <xf numFmtId="165" fontId="0" fillId="0" borderId="42" xfId="1" applyNumberFormat="1" applyFont="1" applyBorder="1" applyAlignment="1">
      <alignment horizontal="center"/>
    </xf>
    <xf numFmtId="0" fontId="0" fillId="0" borderId="42" xfId="0" applyNumberFormat="1" applyBorder="1" applyAlignment="1">
      <alignment horizontal="center"/>
    </xf>
    <xf numFmtId="9" fontId="0" fillId="0" borderId="42" xfId="0" applyNumberFormat="1" applyBorder="1" applyAlignment="1">
      <alignment horizontal="center"/>
    </xf>
    <xf numFmtId="9" fontId="0" fillId="0" borderId="6" xfId="0" applyNumberFormat="1" applyBorder="1" applyAlignment="1">
      <alignment horizontal="center"/>
    </xf>
    <xf numFmtId="0" fontId="0" fillId="23" borderId="42" xfId="0" applyFill="1" applyBorder="1" applyAlignment="1">
      <alignment horizontal="center"/>
    </xf>
    <xf numFmtId="0" fontId="12" fillId="60" borderId="6" xfId="0" applyFont="1" applyFill="1" applyBorder="1" applyAlignment="1">
      <alignment horizontal="center"/>
    </xf>
    <xf numFmtId="49" fontId="5" fillId="2" borderId="19" xfId="0" applyNumberFormat="1" applyFont="1" applyFill="1" applyBorder="1" applyAlignment="1">
      <alignment horizontal="left" vertical="center"/>
    </xf>
    <xf numFmtId="0" fontId="0" fillId="0" borderId="43" xfId="0" applyBorder="1" applyAlignment="1">
      <alignment horizontal="center"/>
    </xf>
    <xf numFmtId="0" fontId="13" fillId="13" borderId="0" xfId="0" applyFont="1" applyFill="1" applyAlignment="1">
      <alignment horizontal="center"/>
    </xf>
    <xf numFmtId="0" fontId="31" fillId="0" borderId="1" xfId="0" applyFont="1" applyBorder="1" applyAlignment="1">
      <alignment horizontal="center"/>
    </xf>
    <xf numFmtId="0" fontId="31" fillId="0" borderId="0" xfId="0" applyFont="1"/>
    <xf numFmtId="0" fontId="35" fillId="0" borderId="1" xfId="0" applyFont="1" applyBorder="1" applyAlignment="1">
      <alignment horizontal="center"/>
    </xf>
    <xf numFmtId="0" fontId="35" fillId="0" borderId="0" xfId="0" applyFont="1"/>
    <xf numFmtId="0" fontId="35" fillId="0" borderId="43" xfId="0" applyFont="1" applyBorder="1" applyAlignment="1">
      <alignment horizontal="center"/>
    </xf>
    <xf numFmtId="0" fontId="35" fillId="0" borderId="42" xfId="0" applyFont="1" applyBorder="1"/>
    <xf numFmtId="0" fontId="11" fillId="7" borderId="0" xfId="0" applyFont="1" applyFill="1" applyBorder="1" applyAlignment="1">
      <alignment horizontal="center"/>
    </xf>
    <xf numFmtId="0" fontId="12" fillId="13" borderId="0" xfId="0" applyFont="1" applyFill="1" applyAlignment="1">
      <alignment horizontal="center"/>
    </xf>
    <xf numFmtId="49" fontId="36" fillId="12" borderId="0" xfId="3" applyNumberFormat="1" applyFont="1" applyFill="1" applyBorder="1" applyAlignment="1">
      <alignment horizontal="center" vertical="center"/>
    </xf>
    <xf numFmtId="0" fontId="12" fillId="11" borderId="0" xfId="0" applyFont="1" applyFill="1" applyAlignment="1">
      <alignment horizontal="center"/>
    </xf>
    <xf numFmtId="0" fontId="11" fillId="59" borderId="0" xfId="0" applyFont="1" applyFill="1" applyBorder="1" applyAlignment="1">
      <alignment horizontal="center"/>
    </xf>
    <xf numFmtId="9" fontId="13" fillId="59" borderId="0" xfId="3" applyFont="1" applyFill="1" applyAlignment="1">
      <alignment horizontal="center"/>
    </xf>
    <xf numFmtId="0" fontId="11" fillId="21" borderId="1" xfId="0" applyFont="1" applyFill="1" applyBorder="1" applyAlignment="1">
      <alignment horizontal="center"/>
    </xf>
    <xf numFmtId="0" fontId="11" fillId="21" borderId="0" xfId="0" applyFont="1" applyFill="1" applyBorder="1" applyAlignment="1">
      <alignment horizontal="center"/>
    </xf>
    <xf numFmtId="0" fontId="11" fillId="57" borderId="0" xfId="0" applyFont="1" applyFill="1" applyBorder="1" applyAlignment="1">
      <alignment horizontal="center"/>
    </xf>
    <xf numFmtId="0" fontId="13" fillId="21" borderId="0" xfId="0" applyFont="1" applyFill="1" applyAlignment="1">
      <alignment horizontal="center"/>
    </xf>
    <xf numFmtId="0" fontId="11" fillId="57" borderId="0" xfId="0" applyFont="1" applyFill="1" applyAlignment="1">
      <alignment horizontal="center"/>
    </xf>
    <xf numFmtId="0" fontId="13" fillId="21" borderId="0" xfId="0" quotePrefix="1" applyFont="1" applyFill="1" applyAlignment="1">
      <alignment horizontal="center"/>
    </xf>
    <xf numFmtId="0" fontId="11" fillId="7" borderId="0" xfId="0" applyFont="1" applyFill="1" applyBorder="1" applyAlignment="1">
      <alignment horizontal="center"/>
    </xf>
    <xf numFmtId="0" fontId="11" fillId="7" borderId="0" xfId="0" applyFont="1" applyFill="1" applyAlignment="1">
      <alignment horizontal="center"/>
    </xf>
    <xf numFmtId="0" fontId="11" fillId="14" borderId="0" xfId="0" applyFont="1" applyFill="1" applyAlignment="1">
      <alignment horizontal="center"/>
    </xf>
    <xf numFmtId="0" fontId="12" fillId="19" borderId="0" xfId="0" applyFont="1" applyFill="1" applyAlignment="1">
      <alignment horizontal="center"/>
    </xf>
    <xf numFmtId="0" fontId="0" fillId="21" borderId="0" xfId="0" applyFill="1" applyAlignment="1">
      <alignment horizontal="center"/>
    </xf>
    <xf numFmtId="9" fontId="11" fillId="21" borderId="0" xfId="3" applyFont="1" applyFill="1" applyBorder="1" applyAlignment="1">
      <alignment horizontal="center"/>
    </xf>
    <xf numFmtId="0" fontId="12" fillId="13" borderId="0" xfId="0" applyFont="1" applyFill="1" applyAlignment="1">
      <alignment horizontal="center"/>
    </xf>
    <xf numFmtId="9" fontId="12" fillId="13" borderId="0" xfId="3" applyFont="1" applyFill="1" applyAlignment="1">
      <alignment horizontal="center"/>
    </xf>
    <xf numFmtId="0" fontId="11" fillId="55" borderId="0" xfId="0" applyFont="1" applyFill="1" applyAlignment="1">
      <alignment horizontal="center"/>
    </xf>
    <xf numFmtId="0" fontId="11" fillId="7" borderId="32" xfId="0" applyFont="1" applyFill="1" applyBorder="1" applyAlignment="1">
      <alignment horizontal="center" vertical="top" wrapText="1"/>
    </xf>
    <xf numFmtId="0" fontId="11" fillId="7" borderId="31" xfId="0" applyFont="1" applyFill="1" applyBorder="1" applyAlignment="1">
      <alignment horizontal="center" vertical="top" wrapText="1"/>
    </xf>
    <xf numFmtId="0" fontId="11" fillId="7" borderId="33" xfId="0" applyFont="1" applyFill="1" applyBorder="1" applyAlignment="1">
      <alignment horizontal="center" vertical="top" wrapText="1"/>
    </xf>
    <xf numFmtId="0" fontId="19" fillId="0" borderId="0" xfId="0" applyFont="1" applyAlignment="1">
      <alignment horizontal="left" vertical="top" wrapText="1"/>
    </xf>
    <xf numFmtId="0" fontId="1" fillId="0" borderId="1" xfId="0" applyFont="1" applyBorder="1" applyAlignment="1">
      <alignment horizontal="center" wrapText="1"/>
    </xf>
    <xf numFmtId="0" fontId="1" fillId="0" borderId="0" xfId="0" applyFont="1" applyBorder="1" applyAlignment="1">
      <alignment horizontal="center" wrapText="1"/>
    </xf>
    <xf numFmtId="0" fontId="33" fillId="7" borderId="30" xfId="0" applyFont="1" applyFill="1" applyBorder="1" applyAlignment="1">
      <alignment horizontal="left" vertical="top" wrapText="1"/>
    </xf>
    <xf numFmtId="0" fontId="33" fillId="7" borderId="40" xfId="0" applyFont="1" applyFill="1" applyBorder="1" applyAlignment="1">
      <alignment horizontal="left" vertical="top"/>
    </xf>
    <xf numFmtId="0" fontId="11" fillId="8" borderId="0" xfId="0" applyFont="1" applyFill="1" applyAlignment="1">
      <alignment horizontal="center"/>
    </xf>
    <xf numFmtId="0" fontId="18" fillId="14" borderId="0" xfId="0" applyFont="1" applyFill="1" applyAlignment="1">
      <alignment horizontal="center"/>
    </xf>
    <xf numFmtId="0" fontId="11" fillId="10" borderId="0" xfId="0" applyFont="1" applyFill="1" applyAlignment="1">
      <alignment horizontal="center"/>
    </xf>
    <xf numFmtId="0" fontId="12" fillId="18" borderId="0" xfId="0" applyFont="1" applyFill="1" applyAlignment="1">
      <alignment horizontal="center"/>
    </xf>
    <xf numFmtId="0" fontId="12" fillId="15" borderId="0" xfId="0" applyFont="1" applyFill="1" applyAlignment="1">
      <alignment horizontal="center"/>
    </xf>
    <xf numFmtId="0" fontId="12" fillId="4" borderId="0" xfId="0" applyFont="1" applyFill="1" applyAlignment="1">
      <alignment horizontal="center"/>
    </xf>
    <xf numFmtId="0" fontId="12" fillId="5" borderId="0" xfId="0" applyFont="1" applyFill="1" applyAlignment="1">
      <alignment horizontal="center"/>
    </xf>
    <xf numFmtId="0" fontId="12" fillId="4" borderId="1" xfId="0" applyFont="1" applyFill="1" applyBorder="1" applyAlignment="1">
      <alignment horizontal="center"/>
    </xf>
    <xf numFmtId="0" fontId="12" fillId="4" borderId="0" xfId="0" applyFont="1" applyFill="1" applyBorder="1" applyAlignment="1">
      <alignment horizontal="center"/>
    </xf>
    <xf numFmtId="0" fontId="12" fillId="9" borderId="0" xfId="0" applyFont="1" applyFill="1" applyAlignment="1">
      <alignment horizontal="center"/>
    </xf>
    <xf numFmtId="0" fontId="8" fillId="0" borderId="17" xfId="0" applyFont="1" applyBorder="1" applyAlignment="1">
      <alignment wrapText="1"/>
    </xf>
    <xf numFmtId="0" fontId="8" fillId="0" borderId="18" xfId="0" applyFont="1" applyBorder="1" applyAlignment="1">
      <alignment wrapText="1"/>
    </xf>
    <xf numFmtId="0" fontId="8" fillId="0" borderId="12" xfId="0" applyFont="1" applyBorder="1" applyAlignment="1">
      <alignment wrapText="1"/>
    </xf>
    <xf numFmtId="0" fontId="8" fillId="0" borderId="11" xfId="0" applyFont="1" applyBorder="1" applyAlignment="1">
      <alignment wrapText="1"/>
    </xf>
    <xf numFmtId="0" fontId="8" fillId="0" borderId="10" xfId="0" applyFont="1" applyBorder="1" applyAlignment="1">
      <alignment wrapText="1"/>
    </xf>
    <xf numFmtId="0" fontId="1" fillId="0" borderId="1" xfId="0" applyFont="1" applyBorder="1" applyAlignment="1">
      <alignment horizontal="left"/>
    </xf>
    <xf numFmtId="0" fontId="1" fillId="0" borderId="0" xfId="0" applyFont="1" applyBorder="1" applyAlignment="1">
      <alignment horizontal="left"/>
    </xf>
    <xf numFmtId="0" fontId="8" fillId="0" borderId="14" xfId="0" applyFont="1" applyBorder="1" applyAlignment="1">
      <alignment wrapText="1"/>
    </xf>
    <xf numFmtId="0" fontId="8" fillId="0" borderId="15" xfId="0" applyFont="1" applyBorder="1" applyAlignment="1">
      <alignment wrapText="1"/>
    </xf>
    <xf numFmtId="0" fontId="9" fillId="0" borderId="12" xfId="0" applyFont="1" applyBorder="1" applyAlignment="1">
      <alignment wrapText="1"/>
    </xf>
    <xf numFmtId="0" fontId="9" fillId="0" borderId="11" xfId="0" applyFont="1" applyBorder="1" applyAlignment="1">
      <alignment wrapText="1"/>
    </xf>
    <xf numFmtId="0" fontId="9" fillId="0" borderId="10" xfId="0" applyFont="1" applyBorder="1" applyAlignment="1">
      <alignment wrapText="1"/>
    </xf>
    <xf numFmtId="9" fontId="11" fillId="8" borderId="0" xfId="3" applyFont="1" applyFill="1" applyAlignment="1">
      <alignment horizontal="center"/>
    </xf>
    <xf numFmtId="49" fontId="37" fillId="12" borderId="0" xfId="3" applyNumberFormat="1" applyFont="1" applyFill="1" applyBorder="1" applyAlignment="1">
      <alignment horizontal="center" vertical="center" wrapText="1"/>
    </xf>
    <xf numFmtId="9" fontId="36" fillId="6" borderId="0" xfId="3" applyFont="1" applyFill="1" applyBorder="1" applyAlignment="1">
      <alignment horizontal="center" vertical="center" wrapText="1"/>
    </xf>
    <xf numFmtId="49" fontId="5" fillId="12" borderId="44" xfId="0" applyNumberFormat="1" applyFont="1" applyFill="1" applyBorder="1" applyAlignment="1">
      <alignment horizontal="center" vertical="center"/>
    </xf>
    <xf numFmtId="49" fontId="5" fillId="2" borderId="46" xfId="0" applyNumberFormat="1" applyFont="1" applyFill="1" applyBorder="1" applyAlignment="1">
      <alignment horizontal="left" vertical="center"/>
    </xf>
    <xf numFmtId="0" fontId="0" fillId="0" borderId="41" xfId="0" applyBorder="1"/>
    <xf numFmtId="0" fontId="0" fillId="0" borderId="6" xfId="0" applyBorder="1"/>
    <xf numFmtId="0" fontId="11" fillId="21" borderId="45" xfId="0" applyFont="1" applyFill="1" applyBorder="1" applyAlignment="1">
      <alignment horizontal="center"/>
    </xf>
    <xf numFmtId="0" fontId="11" fillId="7" borderId="47" xfId="0" applyFont="1" applyFill="1" applyBorder="1" applyAlignment="1">
      <alignment horizontal="center"/>
    </xf>
    <xf numFmtId="0" fontId="11" fillId="57" borderId="47" xfId="0" applyFont="1" applyFill="1" applyBorder="1" applyAlignment="1">
      <alignment horizontal="center"/>
    </xf>
    <xf numFmtId="0" fontId="11" fillId="57" borderId="4" xfId="0" applyFont="1" applyFill="1" applyBorder="1" applyAlignment="1">
      <alignment horizontal="center"/>
    </xf>
    <xf numFmtId="0" fontId="13" fillId="21" borderId="1" xfId="0" applyFont="1" applyFill="1" applyBorder="1" applyAlignment="1">
      <alignment horizontal="center"/>
    </xf>
    <xf numFmtId="0" fontId="11" fillId="57" borderId="41" xfId="0" applyFont="1" applyFill="1" applyBorder="1" applyAlignment="1">
      <alignment horizontal="center"/>
    </xf>
    <xf numFmtId="49" fontId="5" fillId="11" borderId="1" xfId="0" applyNumberFormat="1" applyFont="1" applyFill="1" applyBorder="1" applyAlignment="1">
      <alignment horizontal="center" vertical="center"/>
    </xf>
    <xf numFmtId="9" fontId="5" fillId="6" borderId="41" xfId="3" applyFont="1" applyFill="1" applyBorder="1" applyAlignment="1">
      <alignment horizontal="center" vertical="center"/>
    </xf>
    <xf numFmtId="9" fontId="0" fillId="0" borderId="0" xfId="3" applyFont="1" applyBorder="1" applyAlignment="1">
      <alignment horizontal="center"/>
    </xf>
    <xf numFmtId="0" fontId="0" fillId="0" borderId="0" xfId="0" applyNumberFormat="1" applyBorder="1" applyAlignment="1">
      <alignment horizontal="center"/>
    </xf>
    <xf numFmtId="9" fontId="0" fillId="0" borderId="0" xfId="0" applyNumberFormat="1" applyBorder="1" applyAlignment="1">
      <alignment horizontal="center"/>
    </xf>
    <xf numFmtId="9" fontId="0" fillId="0" borderId="42" xfId="3" applyFont="1" applyBorder="1" applyAlignment="1">
      <alignment horizontal="center"/>
    </xf>
    <xf numFmtId="0" fontId="12" fillId="11" borderId="45" xfId="0" applyFont="1" applyFill="1" applyBorder="1" applyAlignment="1">
      <alignment horizontal="center"/>
    </xf>
    <xf numFmtId="0" fontId="12" fillId="11" borderId="47" xfId="0" applyFont="1" applyFill="1" applyBorder="1" applyAlignment="1">
      <alignment horizontal="center"/>
    </xf>
    <xf numFmtId="0" fontId="12" fillId="11" borderId="4" xfId="0" applyFont="1" applyFill="1" applyBorder="1" applyAlignment="1">
      <alignment horizontal="center"/>
    </xf>
    <xf numFmtId="0" fontId="12" fillId="11" borderId="1" xfId="0" applyFont="1" applyFill="1" applyBorder="1" applyAlignment="1">
      <alignment horizontal="center"/>
    </xf>
    <xf numFmtId="0" fontId="12" fillId="11" borderId="0" xfId="0" applyFont="1" applyFill="1" applyBorder="1" applyAlignment="1">
      <alignment horizontal="center"/>
    </xf>
    <xf numFmtId="0" fontId="12" fillId="11" borderId="41" xfId="0" applyFont="1" applyFill="1" applyBorder="1" applyAlignment="1">
      <alignment horizontal="center"/>
    </xf>
    <xf numFmtId="49" fontId="37" fillId="12" borderId="1" xfId="3" applyNumberFormat="1" applyFont="1" applyFill="1" applyBorder="1" applyAlignment="1">
      <alignment horizontal="center" vertical="center" wrapText="1"/>
    </xf>
    <xf numFmtId="49" fontId="37" fillId="12" borderId="41" xfId="3" applyNumberFormat="1" applyFont="1" applyFill="1" applyBorder="1" applyAlignment="1">
      <alignment horizontal="center" vertical="center" wrapText="1"/>
    </xf>
    <xf numFmtId="0" fontId="0" fillId="0" borderId="0" xfId="0" applyBorder="1" applyAlignment="1">
      <alignment horizontal="center"/>
    </xf>
    <xf numFmtId="0" fontId="12" fillId="0" borderId="0" xfId="0" applyFont="1" applyBorder="1" applyAlignment="1">
      <alignment horizontal="center"/>
    </xf>
    <xf numFmtId="0" fontId="11" fillId="57" borderId="45" xfId="0" applyFont="1" applyFill="1" applyBorder="1" applyAlignment="1">
      <alignment horizontal="center"/>
    </xf>
    <xf numFmtId="0" fontId="11" fillId="57" borderId="1" xfId="0" applyFont="1" applyFill="1" applyBorder="1" applyAlignment="1">
      <alignment horizontal="center"/>
    </xf>
    <xf numFmtId="9" fontId="36" fillId="6" borderId="1" xfId="3" applyFont="1" applyFill="1" applyBorder="1" applyAlignment="1">
      <alignment horizontal="center" vertical="center" wrapText="1"/>
    </xf>
    <xf numFmtId="0" fontId="0" fillId="0" borderId="1" xfId="0" applyNumberFormat="1" applyBorder="1" applyAlignment="1">
      <alignment horizontal="center"/>
    </xf>
    <xf numFmtId="0" fontId="0" fillId="0" borderId="43" xfId="0" applyNumberFormat="1" applyBorder="1" applyAlignment="1">
      <alignment horizontal="center"/>
    </xf>
    <xf numFmtId="0" fontId="11" fillId="7" borderId="45" xfId="0" applyFont="1" applyFill="1" applyBorder="1" applyAlignment="1">
      <alignment horizontal="center"/>
    </xf>
    <xf numFmtId="0" fontId="11" fillId="7" borderId="1" xfId="0" applyFont="1" applyFill="1" applyBorder="1" applyAlignment="1">
      <alignment horizontal="center"/>
    </xf>
    <xf numFmtId="9" fontId="5" fillId="58" borderId="1" xfId="3" applyFont="1" applyFill="1" applyBorder="1" applyAlignment="1">
      <alignment horizontal="center" vertical="center"/>
    </xf>
    <xf numFmtId="165" fontId="0" fillId="0" borderId="1" xfId="1" applyNumberFormat="1" applyFont="1" applyBorder="1" applyAlignment="1">
      <alignment horizontal="center"/>
    </xf>
    <xf numFmtId="165" fontId="0" fillId="0" borderId="43" xfId="1" applyNumberFormat="1" applyFont="1" applyBorder="1" applyAlignment="1">
      <alignment horizontal="center"/>
    </xf>
    <xf numFmtId="0" fontId="11" fillId="7" borderId="45" xfId="0" applyFont="1" applyFill="1" applyBorder="1"/>
    <xf numFmtId="0" fontId="11" fillId="7" borderId="4" xfId="0" applyFont="1" applyFill="1" applyBorder="1"/>
    <xf numFmtId="0" fontId="18" fillId="7" borderId="1" xfId="0" applyFont="1" applyFill="1" applyBorder="1"/>
    <xf numFmtId="49" fontId="13" fillId="7" borderId="41" xfId="0" applyNumberFormat="1" applyFont="1" applyFill="1" applyBorder="1"/>
    <xf numFmtId="0" fontId="13" fillId="21" borderId="41" xfId="0" applyFont="1" applyFill="1" applyBorder="1" applyAlignment="1">
      <alignment horizontal="center"/>
    </xf>
    <xf numFmtId="0" fontId="11" fillId="21" borderId="4" xfId="0" applyFont="1" applyFill="1" applyBorder="1" applyAlignment="1">
      <alignment horizontal="center"/>
    </xf>
    <xf numFmtId="0" fontId="11" fillId="59" borderId="1" xfId="0" applyFont="1" applyFill="1" applyBorder="1" applyAlignment="1">
      <alignment horizontal="center"/>
    </xf>
    <xf numFmtId="0" fontId="11" fillId="59" borderId="41" xfId="0" applyFont="1" applyFill="1" applyBorder="1" applyAlignment="1">
      <alignment horizontal="center"/>
    </xf>
    <xf numFmtId="9" fontId="13" fillId="59" borderId="1" xfId="3" applyFont="1" applyFill="1" applyBorder="1" applyAlignment="1">
      <alignment horizontal="center"/>
    </xf>
    <xf numFmtId="9" fontId="13" fillId="59" borderId="41" xfId="3" applyFont="1" applyFill="1" applyBorder="1" applyAlignment="1">
      <alignment horizontal="center"/>
    </xf>
  </cellXfs>
  <cellStyles count="45">
    <cellStyle name="20 % - Dekorfärg1" xfId="22" builtinId="30" customBuiltin="1"/>
    <cellStyle name="20 % - Dekorfärg2" xfId="26" builtinId="34" customBuiltin="1"/>
    <cellStyle name="20 % - Dekorfärg3" xfId="30" builtinId="38" customBuiltin="1"/>
    <cellStyle name="20 % - Dekorfärg4" xfId="34" builtinId="42" customBuiltin="1"/>
    <cellStyle name="20 % - Dekorfärg5" xfId="38" builtinId="46" customBuiltin="1"/>
    <cellStyle name="20 % - Dekorfärg6" xfId="42" builtinId="50" customBuiltin="1"/>
    <cellStyle name="40 % - Dekorfärg1" xfId="23" builtinId="31" customBuiltin="1"/>
    <cellStyle name="40 % - Dekorfärg2" xfId="27" builtinId="35" customBuiltin="1"/>
    <cellStyle name="40 % - Dekorfärg3" xfId="31" builtinId="39" customBuiltin="1"/>
    <cellStyle name="40 % - Dekorfärg4" xfId="35" builtinId="43" customBuiltin="1"/>
    <cellStyle name="40 % - Dekorfärg5" xfId="39" builtinId="47" customBuiltin="1"/>
    <cellStyle name="40 % - Dekorfärg6" xfId="43" builtinId="51" customBuiltin="1"/>
    <cellStyle name="60 % - Dekorfärg1" xfId="24" builtinId="32" customBuiltin="1"/>
    <cellStyle name="60 % - Dekorfärg2" xfId="28" builtinId="36" customBuiltin="1"/>
    <cellStyle name="60 % - Dekorfärg3" xfId="32" builtinId="40" customBuiltin="1"/>
    <cellStyle name="60 % - Dekorfärg4" xfId="36" builtinId="44" customBuiltin="1"/>
    <cellStyle name="60 % - Dekorfärg5" xfId="40" builtinId="48" customBuiltin="1"/>
    <cellStyle name="60 % - Dekorfärg6" xfId="44" builtinId="52" customBuiltin="1"/>
    <cellStyle name="Anteckning" xfId="18" builtinId="10" customBuiltin="1"/>
    <cellStyle name="Beräkning" xfId="14" builtinId="22" customBuiltin="1"/>
    <cellStyle name="Bra" xfId="9" builtinId="26" customBuiltin="1"/>
    <cellStyle name="Dekorfärg1" xfId="21" builtinId="29" customBuiltin="1"/>
    <cellStyle name="Dekorfärg2" xfId="25" builtinId="33" customBuiltin="1"/>
    <cellStyle name="Dekorfärg3" xfId="29" builtinId="37" customBuiltin="1"/>
    <cellStyle name="Dekorfärg4" xfId="33" builtinId="41" customBuiltin="1"/>
    <cellStyle name="Dekorfärg5" xfId="37" builtinId="45" customBuiltin="1"/>
    <cellStyle name="Dekorfärg6" xfId="41" builtinId="49" customBuiltin="1"/>
    <cellStyle name="Dålig" xfId="10" builtinId="27" customBuiltin="1"/>
    <cellStyle name="Förklarande text" xfId="19" builtinId="53" customBuiltin="1"/>
    <cellStyle name="Hyperlänk" xfId="2" builtinId="8"/>
    <cellStyle name="Indata" xfId="12" builtinId="20" customBuiltin="1"/>
    <cellStyle name="Kontrollcell" xfId="16" builtinId="23" customBuiltin="1"/>
    <cellStyle name="Länkad cell" xfId="15" builtinId="24" customBuiltin="1"/>
    <cellStyle name="Neutral" xfId="11" builtinId="28" customBuiltin="1"/>
    <cellStyle name="Normal" xfId="0" builtinId="0"/>
    <cellStyle name="Procent" xfId="3" builtinId="5"/>
    <cellStyle name="Rubrik" xfId="4" builtinId="15" customBuiltin="1"/>
    <cellStyle name="Rubrik 1" xfId="5" builtinId="16" customBuiltin="1"/>
    <cellStyle name="Rubrik 2" xfId="6" builtinId="17" customBuiltin="1"/>
    <cellStyle name="Rubrik 3" xfId="7" builtinId="18" customBuiltin="1"/>
    <cellStyle name="Rubrik 4" xfId="8" builtinId="19" customBuiltin="1"/>
    <cellStyle name="Summa" xfId="20" builtinId="25" customBuiltin="1"/>
    <cellStyle name="Tusental" xfId="1" builtinId="3"/>
    <cellStyle name="Utdata" xfId="13" builtinId="21" customBuiltin="1"/>
    <cellStyle name="Varningstext" xfId="17" builtinId="11" customBuiltin="1"/>
  </cellStyles>
  <dxfs count="1">
    <dxf>
      <font>
        <color rgb="FFC00000"/>
      </font>
      <fill>
        <patternFill>
          <bgColor theme="5" tint="0.79998168889431442"/>
        </patternFill>
      </fill>
    </dxf>
  </dxfs>
  <tableStyles count="0" defaultTableStyle="TableStyleMedium2" defaultPivotStyle="PivotStyleLight16"/>
  <colors>
    <mruColors>
      <color rgb="FFFF9966"/>
      <color rgb="FFEDA1DD"/>
      <color rgb="FFD43CD8"/>
      <color rgb="FFBFA5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2225" cap="rnd" cmpd="sng" algn="ctr">
              <a:solidFill>
                <a:schemeClr val="accent1"/>
              </a:solidFill>
              <a:round/>
            </a:ln>
            <a:effectLst/>
          </c:spPr>
          <c:marker>
            <c:symbol val="none"/>
          </c:marker>
          <c:val>
            <c:numRef>
              <c:f>'M1-graf'!$C$3:$C$237</c:f>
              <c:numCache>
                <c:formatCode>0%</c:formatCode>
                <c:ptCount val="235"/>
                <c:pt idx="0">
                  <c:v>0.70833333333333337</c:v>
                </c:pt>
                <c:pt idx="1">
                  <c:v>0.70491803278688525</c:v>
                </c:pt>
                <c:pt idx="2">
                  <c:v>0.42465753424657532</c:v>
                </c:pt>
                <c:pt idx="3">
                  <c:v>0.37950279046169455</c:v>
                </c:pt>
                <c:pt idx="4">
                  <c:v>0.37391304347826088</c:v>
                </c:pt>
                <c:pt idx="5">
                  <c:v>0.37142857142857144</c:v>
                </c:pt>
                <c:pt idx="6">
                  <c:v>0.36562073669849932</c:v>
                </c:pt>
                <c:pt idx="7">
                  <c:v>0.36423841059602646</c:v>
                </c:pt>
                <c:pt idx="8">
                  <c:v>0.35227272727272729</c:v>
                </c:pt>
                <c:pt idx="9">
                  <c:v>0.34328358208955223</c:v>
                </c:pt>
                <c:pt idx="10">
                  <c:v>0.33798882681564246</c:v>
                </c:pt>
                <c:pt idx="11">
                  <c:v>0.33403805496828753</c:v>
                </c:pt>
                <c:pt idx="12">
                  <c:v>0.33082706766917291</c:v>
                </c:pt>
                <c:pt idx="13">
                  <c:v>0.32575757575757575</c:v>
                </c:pt>
                <c:pt idx="14">
                  <c:v>0.32547169811320753</c:v>
                </c:pt>
                <c:pt idx="15">
                  <c:v>0.32432432432432434</c:v>
                </c:pt>
                <c:pt idx="16">
                  <c:v>0.323943661971831</c:v>
                </c:pt>
                <c:pt idx="17">
                  <c:v>0.32098765432098764</c:v>
                </c:pt>
                <c:pt idx="18">
                  <c:v>0.31818181818181818</c:v>
                </c:pt>
                <c:pt idx="19">
                  <c:v>0.31645569620253167</c:v>
                </c:pt>
                <c:pt idx="20">
                  <c:v>0.31159420289855072</c:v>
                </c:pt>
                <c:pt idx="21">
                  <c:v>0.30555555555555558</c:v>
                </c:pt>
                <c:pt idx="22">
                  <c:v>0.30215827338129497</c:v>
                </c:pt>
                <c:pt idx="23">
                  <c:v>0.30112923462986196</c:v>
                </c:pt>
                <c:pt idx="24">
                  <c:v>0.3</c:v>
                </c:pt>
                <c:pt idx="25">
                  <c:v>0.29629629629629628</c:v>
                </c:pt>
                <c:pt idx="26">
                  <c:v>0.29629629629629628</c:v>
                </c:pt>
                <c:pt idx="27">
                  <c:v>0.28947368421052633</c:v>
                </c:pt>
                <c:pt idx="28">
                  <c:v>0.28708133971291866</c:v>
                </c:pt>
                <c:pt idx="29">
                  <c:v>0.28703703703703703</c:v>
                </c:pt>
                <c:pt idx="30">
                  <c:v>0.28660436137071649</c:v>
                </c:pt>
                <c:pt idx="31">
                  <c:v>0.27927927927927926</c:v>
                </c:pt>
                <c:pt idx="32">
                  <c:v>0.27916666666666667</c:v>
                </c:pt>
                <c:pt idx="33">
                  <c:v>0.27777777777777779</c:v>
                </c:pt>
                <c:pt idx="34">
                  <c:v>0.27761194029850744</c:v>
                </c:pt>
                <c:pt idx="35">
                  <c:v>0.27160493827160492</c:v>
                </c:pt>
                <c:pt idx="36">
                  <c:v>0.26956521739130435</c:v>
                </c:pt>
                <c:pt idx="37">
                  <c:v>0.26923076923076922</c:v>
                </c:pt>
                <c:pt idx="38">
                  <c:v>0.26857142857142857</c:v>
                </c:pt>
                <c:pt idx="39">
                  <c:v>0.26791277258566976</c:v>
                </c:pt>
                <c:pt idx="40">
                  <c:v>0.26631853785900783</c:v>
                </c:pt>
                <c:pt idx="41">
                  <c:v>0.26543209876543211</c:v>
                </c:pt>
                <c:pt idx="42">
                  <c:v>0.26506024096385544</c:v>
                </c:pt>
                <c:pt idx="43">
                  <c:v>0.26470588235294118</c:v>
                </c:pt>
                <c:pt idx="44">
                  <c:v>0.26229508196721313</c:v>
                </c:pt>
                <c:pt idx="45">
                  <c:v>0.26213592233009708</c:v>
                </c:pt>
                <c:pt idx="46">
                  <c:v>0.2608695652173913</c:v>
                </c:pt>
                <c:pt idx="47">
                  <c:v>0.26072607260726072</c:v>
                </c:pt>
                <c:pt idx="48">
                  <c:v>0.25900514579759865</c:v>
                </c:pt>
                <c:pt idx="49">
                  <c:v>0.25842696629213485</c:v>
                </c:pt>
                <c:pt idx="50">
                  <c:v>0.25641025641025639</c:v>
                </c:pt>
                <c:pt idx="51">
                  <c:v>0.25362318840579712</c:v>
                </c:pt>
                <c:pt idx="52">
                  <c:v>0.25108225108225107</c:v>
                </c:pt>
                <c:pt idx="53">
                  <c:v>0.25106382978723402</c:v>
                </c:pt>
                <c:pt idx="54">
                  <c:v>0.25099601593625498</c:v>
                </c:pt>
                <c:pt idx="55">
                  <c:v>0.25</c:v>
                </c:pt>
                <c:pt idx="56">
                  <c:v>0.24969400244798043</c:v>
                </c:pt>
                <c:pt idx="57">
                  <c:v>0.24920127795527156</c:v>
                </c:pt>
                <c:pt idx="58">
                  <c:v>0.24778761061946902</c:v>
                </c:pt>
                <c:pt idx="59">
                  <c:v>0.24669603524229075</c:v>
                </c:pt>
                <c:pt idx="60">
                  <c:v>0.24615384615384617</c:v>
                </c:pt>
                <c:pt idx="61">
                  <c:v>0.24271844660194175</c:v>
                </c:pt>
                <c:pt idx="62">
                  <c:v>0.24242424242424243</c:v>
                </c:pt>
                <c:pt idx="63">
                  <c:v>0.24170616113744076</c:v>
                </c:pt>
                <c:pt idx="64">
                  <c:v>0.23841059602649006</c:v>
                </c:pt>
                <c:pt idx="65">
                  <c:v>0.23809523809523808</c:v>
                </c:pt>
                <c:pt idx="66">
                  <c:v>0.23762376237623761</c:v>
                </c:pt>
                <c:pt idx="67">
                  <c:v>0.23529411764705882</c:v>
                </c:pt>
                <c:pt idx="68">
                  <c:v>0.23333333333333334</c:v>
                </c:pt>
                <c:pt idx="69">
                  <c:v>0.23232323232323232</c:v>
                </c:pt>
                <c:pt idx="70">
                  <c:v>0.2318840579710145</c:v>
                </c:pt>
                <c:pt idx="71">
                  <c:v>0.23015873015873015</c:v>
                </c:pt>
                <c:pt idx="72">
                  <c:v>0.22677595628415301</c:v>
                </c:pt>
                <c:pt idx="73">
                  <c:v>0.22613065326633167</c:v>
                </c:pt>
                <c:pt idx="74">
                  <c:v>0.22592592592592592</c:v>
                </c:pt>
                <c:pt idx="75">
                  <c:v>0.22566371681415928</c:v>
                </c:pt>
                <c:pt idx="76">
                  <c:v>0.22504230118443316</c:v>
                </c:pt>
                <c:pt idx="77">
                  <c:v>0.22395833333333334</c:v>
                </c:pt>
                <c:pt idx="78">
                  <c:v>0.22088353413654618</c:v>
                </c:pt>
                <c:pt idx="79">
                  <c:v>0.22058823529411764</c:v>
                </c:pt>
                <c:pt idx="80">
                  <c:v>0.21863799283154123</c:v>
                </c:pt>
                <c:pt idx="81">
                  <c:v>0.21772639691714837</c:v>
                </c:pt>
                <c:pt idx="82">
                  <c:v>0.21611374407582939</c:v>
                </c:pt>
                <c:pt idx="83">
                  <c:v>0.215962441314554</c:v>
                </c:pt>
                <c:pt idx="84">
                  <c:v>0.2076923076923077</c:v>
                </c:pt>
                <c:pt idx="85">
                  <c:v>0.20645161290322581</c:v>
                </c:pt>
                <c:pt idx="86">
                  <c:v>0.20161290322580644</c:v>
                </c:pt>
                <c:pt idx="87">
                  <c:v>0.1984126984126984</c:v>
                </c:pt>
                <c:pt idx="88">
                  <c:v>0.19696969696969696</c:v>
                </c:pt>
                <c:pt idx="89">
                  <c:v>0.19526627218934911</c:v>
                </c:pt>
                <c:pt idx="90">
                  <c:v>0.19507186858316222</c:v>
                </c:pt>
                <c:pt idx="91">
                  <c:v>0.1940928270042194</c:v>
                </c:pt>
                <c:pt idx="92">
                  <c:v>0.19384615384615383</c:v>
                </c:pt>
                <c:pt idx="93">
                  <c:v>0.19318181818181818</c:v>
                </c:pt>
                <c:pt idx="94">
                  <c:v>0.19295774647887323</c:v>
                </c:pt>
                <c:pt idx="95">
                  <c:v>0.19210526315789472</c:v>
                </c:pt>
                <c:pt idx="96">
                  <c:v>0.19178082191780821</c:v>
                </c:pt>
                <c:pt idx="97">
                  <c:v>0.19130434782608696</c:v>
                </c:pt>
                <c:pt idx="98">
                  <c:v>0.19129438717067582</c:v>
                </c:pt>
                <c:pt idx="99">
                  <c:v>0.19047619047619047</c:v>
                </c:pt>
                <c:pt idx="100">
                  <c:v>0.19</c:v>
                </c:pt>
                <c:pt idx="101">
                  <c:v>0.1899886234357224</c:v>
                </c:pt>
                <c:pt idx="102">
                  <c:v>0.18859649122807018</c:v>
                </c:pt>
                <c:pt idx="103">
                  <c:v>0.18840579710144928</c:v>
                </c:pt>
                <c:pt idx="104">
                  <c:v>0.18831168831168832</c:v>
                </c:pt>
                <c:pt idx="105">
                  <c:v>0.1875</c:v>
                </c:pt>
                <c:pt idx="106">
                  <c:v>0.18716577540106952</c:v>
                </c:pt>
                <c:pt idx="107">
                  <c:v>0.18681318681318682</c:v>
                </c:pt>
                <c:pt idx="108">
                  <c:v>0.18620689655172415</c:v>
                </c:pt>
                <c:pt idx="109">
                  <c:v>0.18487394957983194</c:v>
                </c:pt>
                <c:pt idx="110">
                  <c:v>0.18463302752293578</c:v>
                </c:pt>
                <c:pt idx="111">
                  <c:v>0.18359375</c:v>
                </c:pt>
                <c:pt idx="112">
                  <c:v>0.18340611353711792</c:v>
                </c:pt>
                <c:pt idx="113">
                  <c:v>0.1822429906542056</c:v>
                </c:pt>
                <c:pt idx="114">
                  <c:v>0.18181818181818182</c:v>
                </c:pt>
                <c:pt idx="115">
                  <c:v>0.18181818181818182</c:v>
                </c:pt>
                <c:pt idx="116">
                  <c:v>0.18149466192170818</c:v>
                </c:pt>
                <c:pt idx="117">
                  <c:v>0.18107908351810792</c:v>
                </c:pt>
                <c:pt idx="118">
                  <c:v>0.18100890207715134</c:v>
                </c:pt>
                <c:pt idx="119">
                  <c:v>0.18088737201365188</c:v>
                </c:pt>
                <c:pt idx="120">
                  <c:v>0.18074324324324326</c:v>
                </c:pt>
                <c:pt idx="121">
                  <c:v>0.1796875</c:v>
                </c:pt>
                <c:pt idx="122">
                  <c:v>0.1791907514450867</c:v>
                </c:pt>
                <c:pt idx="123">
                  <c:v>0.17905405405405406</c:v>
                </c:pt>
                <c:pt idx="124">
                  <c:v>0.17721518987341772</c:v>
                </c:pt>
                <c:pt idx="125">
                  <c:v>0.17711171662125341</c:v>
                </c:pt>
                <c:pt idx="126">
                  <c:v>0.17701863354037267</c:v>
                </c:pt>
                <c:pt idx="127">
                  <c:v>0.17692307692307693</c:v>
                </c:pt>
                <c:pt idx="128">
                  <c:v>0.17233009708737865</c:v>
                </c:pt>
                <c:pt idx="129">
                  <c:v>0.17154811715481172</c:v>
                </c:pt>
                <c:pt idx="130">
                  <c:v>0.1707920792079208</c:v>
                </c:pt>
                <c:pt idx="131">
                  <c:v>0.17073170731707318</c:v>
                </c:pt>
                <c:pt idx="132">
                  <c:v>0.17073170731707318</c:v>
                </c:pt>
                <c:pt idx="133">
                  <c:v>0.17073170731707318</c:v>
                </c:pt>
                <c:pt idx="134">
                  <c:v>0.17045454545454544</c:v>
                </c:pt>
                <c:pt idx="135">
                  <c:v>0.16989626149931494</c:v>
                </c:pt>
                <c:pt idx="136">
                  <c:v>0.16888888888888889</c:v>
                </c:pt>
                <c:pt idx="137">
                  <c:v>0.16877637130801687</c:v>
                </c:pt>
                <c:pt idx="138">
                  <c:v>0.16849015317286653</c:v>
                </c:pt>
                <c:pt idx="139">
                  <c:v>0.16788321167883211</c:v>
                </c:pt>
                <c:pt idx="140">
                  <c:v>0.16713881019830029</c:v>
                </c:pt>
                <c:pt idx="141">
                  <c:v>0.16577540106951871</c:v>
                </c:pt>
                <c:pt idx="142">
                  <c:v>0.16560509554140126</c:v>
                </c:pt>
                <c:pt idx="143">
                  <c:v>0.16528925619834711</c:v>
                </c:pt>
                <c:pt idx="144">
                  <c:v>0.16444444444444445</c:v>
                </c:pt>
                <c:pt idx="145">
                  <c:v>0.16326530612244897</c:v>
                </c:pt>
                <c:pt idx="146">
                  <c:v>0.16053511705685619</c:v>
                </c:pt>
                <c:pt idx="147">
                  <c:v>0.15977961432506887</c:v>
                </c:pt>
                <c:pt idx="148">
                  <c:v>0.15942028985507245</c:v>
                </c:pt>
                <c:pt idx="149">
                  <c:v>0.15909090909090909</c:v>
                </c:pt>
                <c:pt idx="150">
                  <c:v>0.15579710144927536</c:v>
                </c:pt>
                <c:pt idx="151">
                  <c:v>0.15492957746478872</c:v>
                </c:pt>
                <c:pt idx="152">
                  <c:v>0.15384615384615385</c:v>
                </c:pt>
                <c:pt idx="153">
                  <c:v>0.15384615384615385</c:v>
                </c:pt>
                <c:pt idx="154">
                  <c:v>0.15384615384615385</c:v>
                </c:pt>
                <c:pt idx="155">
                  <c:v>0.1536697247706422</c:v>
                </c:pt>
                <c:pt idx="156">
                  <c:v>0.15277777777777779</c:v>
                </c:pt>
                <c:pt idx="157">
                  <c:v>0.15269461077844312</c:v>
                </c:pt>
                <c:pt idx="158">
                  <c:v>0.15174129353233831</c:v>
                </c:pt>
                <c:pt idx="159">
                  <c:v>0.15172413793103448</c:v>
                </c:pt>
                <c:pt idx="160">
                  <c:v>0.15079365079365079</c:v>
                </c:pt>
                <c:pt idx="161">
                  <c:v>0.14925373134328357</c:v>
                </c:pt>
                <c:pt idx="162">
                  <c:v>0.14864864864864866</c:v>
                </c:pt>
                <c:pt idx="163">
                  <c:v>0.14732510288065845</c:v>
                </c:pt>
                <c:pt idx="164">
                  <c:v>0.14728682170542637</c:v>
                </c:pt>
                <c:pt idx="165">
                  <c:v>0.14705882352941177</c:v>
                </c:pt>
                <c:pt idx="166">
                  <c:v>0.14571948998178508</c:v>
                </c:pt>
                <c:pt idx="167">
                  <c:v>0.14555256064690028</c:v>
                </c:pt>
                <c:pt idx="168">
                  <c:v>0.14492753623188406</c:v>
                </c:pt>
                <c:pt idx="169">
                  <c:v>0.14390467461044912</c:v>
                </c:pt>
                <c:pt idx="170">
                  <c:v>0.14285714285714285</c:v>
                </c:pt>
                <c:pt idx="171">
                  <c:v>0.14285714285714285</c:v>
                </c:pt>
                <c:pt idx="172">
                  <c:v>0.14285714285714285</c:v>
                </c:pt>
                <c:pt idx="173">
                  <c:v>0.14084507042253522</c:v>
                </c:pt>
                <c:pt idx="174">
                  <c:v>0.14031620553359683</c:v>
                </c:pt>
                <c:pt idx="175">
                  <c:v>0.1388888888888889</c:v>
                </c:pt>
                <c:pt idx="176">
                  <c:v>0.13829787234042554</c:v>
                </c:pt>
                <c:pt idx="177">
                  <c:v>0.13793103448275862</c:v>
                </c:pt>
                <c:pt idx="178">
                  <c:v>0.13750000000000001</c:v>
                </c:pt>
                <c:pt idx="179">
                  <c:v>0.13744075829383887</c:v>
                </c:pt>
                <c:pt idx="180">
                  <c:v>0.13725490196078433</c:v>
                </c:pt>
                <c:pt idx="181">
                  <c:v>0.13592233009708737</c:v>
                </c:pt>
                <c:pt idx="182">
                  <c:v>0.13452914798206278</c:v>
                </c:pt>
                <c:pt idx="183">
                  <c:v>0.13450292397660818</c:v>
                </c:pt>
                <c:pt idx="184">
                  <c:v>0.13402061855670103</c:v>
                </c:pt>
                <c:pt idx="185">
                  <c:v>0.12903225806451613</c:v>
                </c:pt>
                <c:pt idx="186">
                  <c:v>0.12871287128712872</c:v>
                </c:pt>
                <c:pt idx="187">
                  <c:v>0.12851405622489959</c:v>
                </c:pt>
                <c:pt idx="188">
                  <c:v>0.12820512820512819</c:v>
                </c:pt>
                <c:pt idx="189">
                  <c:v>0.12790697674418605</c:v>
                </c:pt>
                <c:pt idx="190">
                  <c:v>0.12727272727272726</c:v>
                </c:pt>
                <c:pt idx="191">
                  <c:v>0.12613636363636363</c:v>
                </c:pt>
                <c:pt idx="192">
                  <c:v>0.12556053811659193</c:v>
                </c:pt>
                <c:pt idx="193">
                  <c:v>0.12364760432766615</c:v>
                </c:pt>
                <c:pt idx="194">
                  <c:v>0.12351029252437704</c:v>
                </c:pt>
                <c:pt idx="195">
                  <c:v>0.12348668280871671</c:v>
                </c:pt>
                <c:pt idx="196">
                  <c:v>0.12244897959183673</c:v>
                </c:pt>
                <c:pt idx="197">
                  <c:v>0.12217194570135746</c:v>
                </c:pt>
                <c:pt idx="198">
                  <c:v>0.12142857142857143</c:v>
                </c:pt>
                <c:pt idx="199">
                  <c:v>0.12121212121212122</c:v>
                </c:pt>
                <c:pt idx="200">
                  <c:v>0.12025316455696203</c:v>
                </c:pt>
                <c:pt idx="201">
                  <c:v>0.12</c:v>
                </c:pt>
                <c:pt idx="202">
                  <c:v>0.11917443408788282</c:v>
                </c:pt>
                <c:pt idx="203">
                  <c:v>0.11515151515151516</c:v>
                </c:pt>
                <c:pt idx="204">
                  <c:v>0.11471861471861472</c:v>
                </c:pt>
                <c:pt idx="205">
                  <c:v>0.11363636363636363</c:v>
                </c:pt>
                <c:pt idx="206">
                  <c:v>0.11214953271028037</c:v>
                </c:pt>
                <c:pt idx="207">
                  <c:v>0.10950413223140495</c:v>
                </c:pt>
                <c:pt idx="208">
                  <c:v>0.10943396226415095</c:v>
                </c:pt>
                <c:pt idx="209">
                  <c:v>0.1092436974789916</c:v>
                </c:pt>
                <c:pt idx="210">
                  <c:v>0.10738255033557047</c:v>
                </c:pt>
                <c:pt idx="211">
                  <c:v>0.10576923076923077</c:v>
                </c:pt>
                <c:pt idx="212">
                  <c:v>0.10341151385927505</c:v>
                </c:pt>
                <c:pt idx="213">
                  <c:v>0.10289855072463767</c:v>
                </c:pt>
                <c:pt idx="214">
                  <c:v>0.10256410256410256</c:v>
                </c:pt>
                <c:pt idx="215">
                  <c:v>0.10185185185185185</c:v>
                </c:pt>
                <c:pt idx="216">
                  <c:v>0.1</c:v>
                </c:pt>
                <c:pt idx="217">
                  <c:v>9.9009900990099015E-2</c:v>
                </c:pt>
                <c:pt idx="218">
                  <c:v>9.7701149425287362E-2</c:v>
                </c:pt>
                <c:pt idx="219">
                  <c:v>9.7100782328578009E-2</c:v>
                </c:pt>
                <c:pt idx="220">
                  <c:v>9.6153846153846159E-2</c:v>
                </c:pt>
                <c:pt idx="221">
                  <c:v>9.4890510948905105E-2</c:v>
                </c:pt>
                <c:pt idx="222">
                  <c:v>9.4688221709006926E-2</c:v>
                </c:pt>
                <c:pt idx="223">
                  <c:v>9.1639871382636656E-2</c:v>
                </c:pt>
                <c:pt idx="224">
                  <c:v>9.0909090909090912E-2</c:v>
                </c:pt>
                <c:pt idx="225">
                  <c:v>9.0225563909774431E-2</c:v>
                </c:pt>
                <c:pt idx="226">
                  <c:v>9.0163934426229511E-2</c:v>
                </c:pt>
                <c:pt idx="227">
                  <c:v>8.8607594936708861E-2</c:v>
                </c:pt>
                <c:pt idx="228">
                  <c:v>8.7999999999999995E-2</c:v>
                </c:pt>
                <c:pt idx="229">
                  <c:v>8.461538461538462E-2</c:v>
                </c:pt>
                <c:pt idx="230">
                  <c:v>8.1481481481481488E-2</c:v>
                </c:pt>
                <c:pt idx="231">
                  <c:v>7.650273224043716E-2</c:v>
                </c:pt>
                <c:pt idx="232">
                  <c:v>7.3878627968337732E-2</c:v>
                </c:pt>
                <c:pt idx="233">
                  <c:v>5.9479553903345722E-2</c:v>
                </c:pt>
                <c:pt idx="234">
                  <c:v>5.2356020942408377E-2</c:v>
                </c:pt>
              </c:numCache>
            </c:numRef>
          </c:val>
          <c:smooth val="0"/>
          <c:extLst>
            <c:ext xmlns:c16="http://schemas.microsoft.com/office/drawing/2014/chart" uri="{C3380CC4-5D6E-409C-BE32-E72D297353CC}">
              <c16:uniqueId val="{00000000-B127-4964-B7B2-1E99D1B52A25}"/>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754887080"/>
        <c:axId val="754887408"/>
      </c:lineChart>
      <c:catAx>
        <c:axId val="754887080"/>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sv-SE"/>
          </a:p>
        </c:txPr>
        <c:crossAx val="754887408"/>
        <c:crosses val="autoZero"/>
        <c:auto val="1"/>
        <c:lblAlgn val="ctr"/>
        <c:lblOffset val="100"/>
        <c:noMultiLvlLbl val="0"/>
      </c:catAx>
      <c:valAx>
        <c:axId val="754887408"/>
        <c:scaling>
          <c:orientation val="minMax"/>
        </c:scaling>
        <c:delete val="0"/>
        <c:axPos val="l"/>
        <c:majorGridlines>
          <c:spPr>
            <a:ln>
              <a:solidFill>
                <a:schemeClr val="dk1">
                  <a:lumMod val="15000"/>
                  <a:lumOff val="85000"/>
                </a:schemeClr>
              </a:solidFill>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sv-SE"/>
          </a:p>
        </c:txPr>
        <c:crossAx val="754887080"/>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2225" cap="rnd" cmpd="sng" algn="ctr">
              <a:solidFill>
                <a:schemeClr val="accent1"/>
              </a:solidFill>
              <a:round/>
            </a:ln>
            <a:effectLst/>
          </c:spPr>
          <c:marker>
            <c:symbol val="none"/>
          </c:marker>
          <c:val>
            <c:numRef>
              <c:f>'M2-graf'!$C$4:$C$238</c:f>
              <c:numCache>
                <c:formatCode>0%</c:formatCode>
                <c:ptCount val="2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8.3333333333333329E-2</c:v>
                </c:pt>
                <c:pt idx="96">
                  <c:v>0.12025316455696203</c:v>
                </c:pt>
                <c:pt idx="97">
                  <c:v>0.1388888888888889</c:v>
                </c:pt>
                <c:pt idx="98">
                  <c:v>0.15277777777777779</c:v>
                </c:pt>
                <c:pt idx="99">
                  <c:v>0.15384615384615385</c:v>
                </c:pt>
                <c:pt idx="100">
                  <c:v>0.16393442622950818</c:v>
                </c:pt>
                <c:pt idx="101">
                  <c:v>0.18181818181818182</c:v>
                </c:pt>
                <c:pt idx="102">
                  <c:v>0.1864406779661017</c:v>
                </c:pt>
                <c:pt idx="103">
                  <c:v>0.18965517241379309</c:v>
                </c:pt>
                <c:pt idx="104">
                  <c:v>0.18965517241379309</c:v>
                </c:pt>
                <c:pt idx="105">
                  <c:v>0.22151898734177214</c:v>
                </c:pt>
                <c:pt idx="106">
                  <c:v>0.22368421052631579</c:v>
                </c:pt>
                <c:pt idx="107">
                  <c:v>0.22666666666666666</c:v>
                </c:pt>
                <c:pt idx="108">
                  <c:v>0.22950819672131148</c:v>
                </c:pt>
                <c:pt idx="109">
                  <c:v>0.23076923076923078</c:v>
                </c:pt>
                <c:pt idx="110">
                  <c:v>0.23308270676691728</c:v>
                </c:pt>
                <c:pt idx="111">
                  <c:v>0.23333333333333334</c:v>
                </c:pt>
                <c:pt idx="112">
                  <c:v>0.23529411764705882</c:v>
                </c:pt>
                <c:pt idx="113">
                  <c:v>0.2360248447204969</c:v>
                </c:pt>
                <c:pt idx="114">
                  <c:v>0.23749999999999999</c:v>
                </c:pt>
                <c:pt idx="115">
                  <c:v>0.23809523809523808</c:v>
                </c:pt>
                <c:pt idx="116">
                  <c:v>0.24528301886792453</c:v>
                </c:pt>
                <c:pt idx="117">
                  <c:v>0.24561403508771928</c:v>
                </c:pt>
                <c:pt idx="118">
                  <c:v>0.25</c:v>
                </c:pt>
                <c:pt idx="119">
                  <c:v>0.25</c:v>
                </c:pt>
                <c:pt idx="120">
                  <c:v>0.26143790849673204</c:v>
                </c:pt>
                <c:pt idx="121">
                  <c:v>0.26190476190476192</c:v>
                </c:pt>
                <c:pt idx="122">
                  <c:v>0.27906976744186046</c:v>
                </c:pt>
                <c:pt idx="123">
                  <c:v>0.28358208955223879</c:v>
                </c:pt>
                <c:pt idx="124">
                  <c:v>0.2857142857142857</c:v>
                </c:pt>
                <c:pt idx="125">
                  <c:v>0.2878787878787879</c:v>
                </c:pt>
                <c:pt idx="126">
                  <c:v>0.28813559322033899</c:v>
                </c:pt>
                <c:pt idx="127">
                  <c:v>0.29104477611940299</c:v>
                </c:pt>
                <c:pt idx="128">
                  <c:v>0.29166666666666669</c:v>
                </c:pt>
                <c:pt idx="129">
                  <c:v>0.29230769230769232</c:v>
                </c:pt>
                <c:pt idx="130">
                  <c:v>0.30232558139534882</c:v>
                </c:pt>
                <c:pt idx="131">
                  <c:v>0.30748663101604279</c:v>
                </c:pt>
                <c:pt idx="132">
                  <c:v>0.3125</c:v>
                </c:pt>
                <c:pt idx="133">
                  <c:v>0.31746031746031744</c:v>
                </c:pt>
                <c:pt idx="134">
                  <c:v>0.32500000000000001</c:v>
                </c:pt>
                <c:pt idx="135">
                  <c:v>0.32500000000000001</c:v>
                </c:pt>
                <c:pt idx="136">
                  <c:v>0.328125</c:v>
                </c:pt>
                <c:pt idx="137">
                  <c:v>0.33333333333333331</c:v>
                </c:pt>
                <c:pt idx="138">
                  <c:v>0.3380281690140845</c:v>
                </c:pt>
                <c:pt idx="139">
                  <c:v>0.3411764705882353</c:v>
                </c:pt>
                <c:pt idx="140">
                  <c:v>0.34285714285714286</c:v>
                </c:pt>
                <c:pt idx="141">
                  <c:v>0.34357541899441341</c:v>
                </c:pt>
                <c:pt idx="142">
                  <c:v>0.35849056603773582</c:v>
                </c:pt>
                <c:pt idx="143">
                  <c:v>0.36312849162011174</c:v>
                </c:pt>
                <c:pt idx="144">
                  <c:v>0.36363636363636365</c:v>
                </c:pt>
                <c:pt idx="145">
                  <c:v>0.37209302325581395</c:v>
                </c:pt>
                <c:pt idx="146">
                  <c:v>0.37603305785123969</c:v>
                </c:pt>
                <c:pt idx="147">
                  <c:v>0.38709677419354838</c:v>
                </c:pt>
                <c:pt idx="148">
                  <c:v>0.41317365269461076</c:v>
                </c:pt>
                <c:pt idx="149">
                  <c:v>0.421875</c:v>
                </c:pt>
                <c:pt idx="150">
                  <c:v>0.43478260869565216</c:v>
                </c:pt>
                <c:pt idx="151">
                  <c:v>0.43478260869565216</c:v>
                </c:pt>
                <c:pt idx="152">
                  <c:v>0.4375</c:v>
                </c:pt>
                <c:pt idx="153">
                  <c:v>0.43795620437956206</c:v>
                </c:pt>
                <c:pt idx="154">
                  <c:v>0.44086021505376344</c:v>
                </c:pt>
                <c:pt idx="155">
                  <c:v>0.44680851063829785</c:v>
                </c:pt>
                <c:pt idx="156">
                  <c:v>0.45833333333333331</c:v>
                </c:pt>
                <c:pt idx="157">
                  <c:v>0.46153846153846156</c:v>
                </c:pt>
                <c:pt idx="158">
                  <c:v>0.46808510638297873</c:v>
                </c:pt>
                <c:pt idx="159">
                  <c:v>0.47682119205298013</c:v>
                </c:pt>
                <c:pt idx="160">
                  <c:v>0.48407643312101911</c:v>
                </c:pt>
                <c:pt idx="161">
                  <c:v>0.48598130841121495</c:v>
                </c:pt>
                <c:pt idx="162">
                  <c:v>0.49180327868852458</c:v>
                </c:pt>
                <c:pt idx="163">
                  <c:v>0.49473684210526314</c:v>
                </c:pt>
                <c:pt idx="164">
                  <c:v>0.5</c:v>
                </c:pt>
                <c:pt idx="165">
                  <c:v>0.5</c:v>
                </c:pt>
                <c:pt idx="166">
                  <c:v>0.50980392156862742</c:v>
                </c:pt>
                <c:pt idx="167">
                  <c:v>0.52173913043478259</c:v>
                </c:pt>
                <c:pt idx="168">
                  <c:v>0.52380952380952384</c:v>
                </c:pt>
                <c:pt idx="169">
                  <c:v>0.52380952380952384</c:v>
                </c:pt>
                <c:pt idx="170">
                  <c:v>0.52777777777777779</c:v>
                </c:pt>
                <c:pt idx="171">
                  <c:v>0.53153153153153154</c:v>
                </c:pt>
                <c:pt idx="172">
                  <c:v>0.53921568627450978</c:v>
                </c:pt>
                <c:pt idx="173">
                  <c:v>0.54347826086956519</c:v>
                </c:pt>
                <c:pt idx="174">
                  <c:v>0.54639175257731953</c:v>
                </c:pt>
                <c:pt idx="175">
                  <c:v>0.54838709677419351</c:v>
                </c:pt>
                <c:pt idx="176">
                  <c:v>0.54929577464788737</c:v>
                </c:pt>
                <c:pt idx="177">
                  <c:v>0.56000000000000005</c:v>
                </c:pt>
                <c:pt idx="178">
                  <c:v>0.56326530612244896</c:v>
                </c:pt>
                <c:pt idx="179">
                  <c:v>0.57377049180327866</c:v>
                </c:pt>
                <c:pt idx="180">
                  <c:v>0.57894736842105265</c:v>
                </c:pt>
                <c:pt idx="181">
                  <c:v>0.58823529411764708</c:v>
                </c:pt>
                <c:pt idx="182">
                  <c:v>0.58823529411764708</c:v>
                </c:pt>
                <c:pt idx="183">
                  <c:v>0.58823529411764708</c:v>
                </c:pt>
                <c:pt idx="184">
                  <c:v>0.6</c:v>
                </c:pt>
                <c:pt idx="185">
                  <c:v>0.60784313725490191</c:v>
                </c:pt>
                <c:pt idx="186">
                  <c:v>0.61111111111111116</c:v>
                </c:pt>
                <c:pt idx="187">
                  <c:v>0.61538461538461542</c:v>
                </c:pt>
                <c:pt idx="188">
                  <c:v>0.61842105263157898</c:v>
                </c:pt>
                <c:pt idx="189">
                  <c:v>0.625</c:v>
                </c:pt>
                <c:pt idx="190">
                  <c:v>0.62857142857142856</c:v>
                </c:pt>
                <c:pt idx="191">
                  <c:v>0.62962962962962965</c:v>
                </c:pt>
                <c:pt idx="192">
                  <c:v>0.6428571428571429</c:v>
                </c:pt>
                <c:pt idx="193">
                  <c:v>0.64516129032258063</c:v>
                </c:pt>
                <c:pt idx="194">
                  <c:v>0.64935064935064934</c:v>
                </c:pt>
                <c:pt idx="195">
                  <c:v>0.68656716417910446</c:v>
                </c:pt>
                <c:pt idx="196">
                  <c:v>0.7</c:v>
                </c:pt>
                <c:pt idx="197">
                  <c:v>0.72289156626506024</c:v>
                </c:pt>
                <c:pt idx="198">
                  <c:v>0.73118279569892475</c:v>
                </c:pt>
                <c:pt idx="199">
                  <c:v>0.74251497005988021</c:v>
                </c:pt>
                <c:pt idx="200">
                  <c:v>0.75555555555555554</c:v>
                </c:pt>
                <c:pt idx="201">
                  <c:v>0.76923076923076927</c:v>
                </c:pt>
                <c:pt idx="202">
                  <c:v>0.77272727272727271</c:v>
                </c:pt>
                <c:pt idx="203">
                  <c:v>0.77272727272727271</c:v>
                </c:pt>
                <c:pt idx="204">
                  <c:v>0.7857142857142857</c:v>
                </c:pt>
                <c:pt idx="205">
                  <c:v>0.7857142857142857</c:v>
                </c:pt>
                <c:pt idx="206">
                  <c:v>0.84210526315789469</c:v>
                </c:pt>
                <c:pt idx="207">
                  <c:v>0.85398230088495575</c:v>
                </c:pt>
                <c:pt idx="208">
                  <c:v>0.86301369863013699</c:v>
                </c:pt>
                <c:pt idx="209">
                  <c:v>0.86956521739130432</c:v>
                </c:pt>
                <c:pt idx="210">
                  <c:v>0.88235294117647056</c:v>
                </c:pt>
                <c:pt idx="211">
                  <c:v>0.88461538461538458</c:v>
                </c:pt>
                <c:pt idx="212">
                  <c:v>0.91249999999999998</c:v>
                </c:pt>
                <c:pt idx="213">
                  <c:v>0.9285714285714286</c:v>
                </c:pt>
                <c:pt idx="214">
                  <c:v>0.9285714285714286</c:v>
                </c:pt>
                <c:pt idx="215">
                  <c:v>0.93236714975845414</c:v>
                </c:pt>
                <c:pt idx="216">
                  <c:v>0.95774647887323938</c:v>
                </c:pt>
                <c:pt idx="217">
                  <c:v>0.96226415094339623</c:v>
                </c:pt>
                <c:pt idx="218">
                  <c:v>0.97142857142857142</c:v>
                </c:pt>
                <c:pt idx="219">
                  <c:v>1</c:v>
                </c:pt>
                <c:pt idx="220">
                  <c:v>1</c:v>
                </c:pt>
                <c:pt idx="221">
                  <c:v>1</c:v>
                </c:pt>
                <c:pt idx="222">
                  <c:v>1</c:v>
                </c:pt>
                <c:pt idx="223">
                  <c:v>1</c:v>
                </c:pt>
                <c:pt idx="224">
                  <c:v>1.024390243902439</c:v>
                </c:pt>
                <c:pt idx="225">
                  <c:v>1.033175355450237</c:v>
                </c:pt>
                <c:pt idx="226">
                  <c:v>1.0526315789473684</c:v>
                </c:pt>
                <c:pt idx="227">
                  <c:v>1.0877192982456141</c:v>
                </c:pt>
                <c:pt idx="228">
                  <c:v>1.1132075471698113</c:v>
                </c:pt>
                <c:pt idx="229">
                  <c:v>1.1851851851851851</c:v>
                </c:pt>
                <c:pt idx="230">
                  <c:v>1.2714285714285714</c:v>
                </c:pt>
                <c:pt idx="231">
                  <c:v>1.2790697674418605</c:v>
                </c:pt>
                <c:pt idx="232">
                  <c:v>1.4</c:v>
                </c:pt>
                <c:pt idx="233">
                  <c:v>1.5357142857142858</c:v>
                </c:pt>
                <c:pt idx="234">
                  <c:v>2.0476190476190474</c:v>
                </c:pt>
              </c:numCache>
            </c:numRef>
          </c:val>
          <c:smooth val="0"/>
          <c:extLst>
            <c:ext xmlns:c16="http://schemas.microsoft.com/office/drawing/2014/chart" uri="{C3380CC4-5D6E-409C-BE32-E72D297353CC}">
              <c16:uniqueId val="{00000000-8792-4D37-AAE1-D338A455F4AE}"/>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736478688"/>
        <c:axId val="736478032"/>
      </c:lineChart>
      <c:catAx>
        <c:axId val="73647868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sv-SE"/>
          </a:p>
        </c:txPr>
        <c:crossAx val="736478032"/>
        <c:crosses val="autoZero"/>
        <c:auto val="1"/>
        <c:lblAlgn val="ctr"/>
        <c:lblOffset val="100"/>
        <c:noMultiLvlLbl val="0"/>
      </c:catAx>
      <c:valAx>
        <c:axId val="736478032"/>
        <c:scaling>
          <c:orientation val="minMax"/>
          <c:max val="2"/>
        </c:scaling>
        <c:delete val="0"/>
        <c:axPos val="l"/>
        <c:majorGridlines>
          <c:spPr>
            <a:ln>
              <a:solidFill>
                <a:schemeClr val="dk1">
                  <a:lumMod val="15000"/>
                  <a:lumOff val="85000"/>
                </a:schemeClr>
              </a:solidFill>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sv-SE"/>
          </a:p>
        </c:txPr>
        <c:crossAx val="7364786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2225" cap="rnd" cmpd="sng" algn="ctr">
              <a:solidFill>
                <a:schemeClr val="accent1"/>
              </a:solidFill>
              <a:round/>
            </a:ln>
            <a:effectLst/>
          </c:spPr>
          <c:marker>
            <c:symbol val="none"/>
          </c:marker>
          <c:val>
            <c:numRef>
              <c:f>'M3-graf'!$C$4:$C$238</c:f>
              <c:numCache>
                <c:formatCode>0%</c:formatCode>
                <c:ptCount val="23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0.72093023255813948</c:v>
                </c:pt>
                <c:pt idx="56">
                  <c:v>0.69791666666666663</c:v>
                </c:pt>
                <c:pt idx="57">
                  <c:v>0.69696969696969702</c:v>
                </c:pt>
                <c:pt idx="58">
                  <c:v>0.69565217391304346</c:v>
                </c:pt>
                <c:pt idx="59">
                  <c:v>0.67213114754098358</c:v>
                </c:pt>
                <c:pt idx="60">
                  <c:v>0.66666666666666663</c:v>
                </c:pt>
                <c:pt idx="61">
                  <c:v>0.66666666666666663</c:v>
                </c:pt>
                <c:pt idx="62">
                  <c:v>0.65116279069767447</c:v>
                </c:pt>
                <c:pt idx="63">
                  <c:v>0.65</c:v>
                </c:pt>
                <c:pt idx="64">
                  <c:v>0.6428571428571429</c:v>
                </c:pt>
                <c:pt idx="65">
                  <c:v>0.63829787234042556</c:v>
                </c:pt>
                <c:pt idx="66">
                  <c:v>0.63725490196078427</c:v>
                </c:pt>
                <c:pt idx="67">
                  <c:v>0.62790697674418605</c:v>
                </c:pt>
                <c:pt idx="68">
                  <c:v>0.62222222222222223</c:v>
                </c:pt>
                <c:pt idx="69">
                  <c:v>0.6203208556149733</c:v>
                </c:pt>
                <c:pt idx="70">
                  <c:v>0.61946902654867253</c:v>
                </c:pt>
                <c:pt idx="71">
                  <c:v>0.61654135338345861</c:v>
                </c:pt>
                <c:pt idx="72">
                  <c:v>0.61290322580645162</c:v>
                </c:pt>
                <c:pt idx="73">
                  <c:v>0.61111111111111116</c:v>
                </c:pt>
                <c:pt idx="74">
                  <c:v>0.61111111111111116</c:v>
                </c:pt>
                <c:pt idx="75">
                  <c:v>0.60784313725490191</c:v>
                </c:pt>
                <c:pt idx="76">
                  <c:v>0.6</c:v>
                </c:pt>
                <c:pt idx="77">
                  <c:v>0.59259259259259256</c:v>
                </c:pt>
                <c:pt idx="78">
                  <c:v>0.5855130784708249</c:v>
                </c:pt>
                <c:pt idx="79">
                  <c:v>0.58139534883720934</c:v>
                </c:pt>
                <c:pt idx="80">
                  <c:v>0.58139534883720934</c:v>
                </c:pt>
                <c:pt idx="81">
                  <c:v>0.57692307692307687</c:v>
                </c:pt>
                <c:pt idx="82">
                  <c:v>0.56818181818181823</c:v>
                </c:pt>
                <c:pt idx="83">
                  <c:v>0.56666666666666665</c:v>
                </c:pt>
                <c:pt idx="84">
                  <c:v>0.56521739130434778</c:v>
                </c:pt>
                <c:pt idx="85">
                  <c:v>0.56521739130434778</c:v>
                </c:pt>
                <c:pt idx="86">
                  <c:v>0.56521739130434778</c:v>
                </c:pt>
                <c:pt idx="87">
                  <c:v>0.5641025641025641</c:v>
                </c:pt>
                <c:pt idx="88">
                  <c:v>0.56382978723404253</c:v>
                </c:pt>
                <c:pt idx="89">
                  <c:v>0.5625</c:v>
                </c:pt>
                <c:pt idx="90">
                  <c:v>0.56129032258064515</c:v>
                </c:pt>
                <c:pt idx="91">
                  <c:v>0.55487804878048785</c:v>
                </c:pt>
                <c:pt idx="92">
                  <c:v>0.55333333333333334</c:v>
                </c:pt>
                <c:pt idx="93">
                  <c:v>0.55172413793103448</c:v>
                </c:pt>
                <c:pt idx="94">
                  <c:v>0.55072463768115942</c:v>
                </c:pt>
                <c:pt idx="95">
                  <c:v>0.55000000000000004</c:v>
                </c:pt>
                <c:pt idx="96">
                  <c:v>0.54545454545454541</c:v>
                </c:pt>
                <c:pt idx="97">
                  <c:v>0.54166666666666663</c:v>
                </c:pt>
                <c:pt idx="98">
                  <c:v>0.54098360655737709</c:v>
                </c:pt>
                <c:pt idx="99">
                  <c:v>0.53846153846153844</c:v>
                </c:pt>
                <c:pt idx="100">
                  <c:v>0.53790613718411551</c:v>
                </c:pt>
                <c:pt idx="101">
                  <c:v>0.53658536585365857</c:v>
                </c:pt>
                <c:pt idx="102">
                  <c:v>0.5357142857142857</c:v>
                </c:pt>
                <c:pt idx="103">
                  <c:v>0.53333333333333333</c:v>
                </c:pt>
                <c:pt idx="104">
                  <c:v>0.532258064516129</c:v>
                </c:pt>
                <c:pt idx="105">
                  <c:v>0.52777777777777779</c:v>
                </c:pt>
                <c:pt idx="106">
                  <c:v>0.52173913043478259</c:v>
                </c:pt>
                <c:pt idx="107">
                  <c:v>0.52</c:v>
                </c:pt>
                <c:pt idx="108">
                  <c:v>0.5161290322580645</c:v>
                </c:pt>
                <c:pt idx="109">
                  <c:v>0.5161290322580645</c:v>
                </c:pt>
                <c:pt idx="110">
                  <c:v>0.51515151515151514</c:v>
                </c:pt>
                <c:pt idx="111">
                  <c:v>0.51428571428571423</c:v>
                </c:pt>
                <c:pt idx="112">
                  <c:v>0.51204819277108438</c:v>
                </c:pt>
                <c:pt idx="113">
                  <c:v>0.51111111111111107</c:v>
                </c:pt>
                <c:pt idx="114">
                  <c:v>0.50769230769230766</c:v>
                </c:pt>
                <c:pt idx="115">
                  <c:v>0.5</c:v>
                </c:pt>
                <c:pt idx="116">
                  <c:v>0.5</c:v>
                </c:pt>
                <c:pt idx="117">
                  <c:v>0.5</c:v>
                </c:pt>
                <c:pt idx="118">
                  <c:v>0.5</c:v>
                </c:pt>
                <c:pt idx="119">
                  <c:v>0.5</c:v>
                </c:pt>
                <c:pt idx="120">
                  <c:v>0.49640287769784175</c:v>
                </c:pt>
                <c:pt idx="121">
                  <c:v>0.4925373134328358</c:v>
                </c:pt>
                <c:pt idx="122">
                  <c:v>0.49019607843137253</c:v>
                </c:pt>
                <c:pt idx="123">
                  <c:v>0.48837209302325579</c:v>
                </c:pt>
                <c:pt idx="124">
                  <c:v>0.48837209302325579</c:v>
                </c:pt>
                <c:pt idx="125">
                  <c:v>0.4838709677419355</c:v>
                </c:pt>
                <c:pt idx="126">
                  <c:v>0.48333333333333334</c:v>
                </c:pt>
                <c:pt idx="127">
                  <c:v>0.48275862068965519</c:v>
                </c:pt>
                <c:pt idx="128">
                  <c:v>0.48148148148148145</c:v>
                </c:pt>
                <c:pt idx="129">
                  <c:v>0.48</c:v>
                </c:pt>
                <c:pt idx="130">
                  <c:v>0.47727272727272729</c:v>
                </c:pt>
                <c:pt idx="131">
                  <c:v>0.46808510638297873</c:v>
                </c:pt>
                <c:pt idx="132">
                  <c:v>0.46808510638297873</c:v>
                </c:pt>
                <c:pt idx="133">
                  <c:v>0.4642857142857143</c:v>
                </c:pt>
                <c:pt idx="134">
                  <c:v>0.46153846153846156</c:v>
                </c:pt>
                <c:pt idx="135">
                  <c:v>0.45901639344262296</c:v>
                </c:pt>
                <c:pt idx="136">
                  <c:v>0.45833333333333331</c:v>
                </c:pt>
                <c:pt idx="137">
                  <c:v>0.4576271186440678</c:v>
                </c:pt>
                <c:pt idx="138">
                  <c:v>0.45714285714285713</c:v>
                </c:pt>
                <c:pt idx="139">
                  <c:v>0.45323741007194246</c:v>
                </c:pt>
                <c:pt idx="140">
                  <c:v>0.45263157894736844</c:v>
                </c:pt>
                <c:pt idx="141">
                  <c:v>0.45098039215686275</c:v>
                </c:pt>
                <c:pt idx="142">
                  <c:v>0.44827586206896552</c:v>
                </c:pt>
                <c:pt idx="143">
                  <c:v>0.44680851063829785</c:v>
                </c:pt>
                <c:pt idx="144">
                  <c:v>0.44444444444444442</c:v>
                </c:pt>
                <c:pt idx="145">
                  <c:v>0.44444444444444442</c:v>
                </c:pt>
                <c:pt idx="146">
                  <c:v>0.43902439024390244</c:v>
                </c:pt>
                <c:pt idx="147">
                  <c:v>0.4375</c:v>
                </c:pt>
                <c:pt idx="148">
                  <c:v>0.43636363636363634</c:v>
                </c:pt>
                <c:pt idx="149">
                  <c:v>0.43478260869565216</c:v>
                </c:pt>
                <c:pt idx="150">
                  <c:v>0.43478260869565216</c:v>
                </c:pt>
                <c:pt idx="151">
                  <c:v>0.43478260869565216</c:v>
                </c:pt>
                <c:pt idx="152">
                  <c:v>0.43373493975903615</c:v>
                </c:pt>
                <c:pt idx="153">
                  <c:v>0.43243243243243246</c:v>
                </c:pt>
                <c:pt idx="154">
                  <c:v>0.43243243243243246</c:v>
                </c:pt>
                <c:pt idx="155">
                  <c:v>0.42499999999999999</c:v>
                </c:pt>
                <c:pt idx="156">
                  <c:v>0.42105263157894735</c:v>
                </c:pt>
                <c:pt idx="157">
                  <c:v>0.41666666666666669</c:v>
                </c:pt>
                <c:pt idx="158">
                  <c:v>0.41558441558441561</c:v>
                </c:pt>
                <c:pt idx="159">
                  <c:v>0.41379310344827586</c:v>
                </c:pt>
                <c:pt idx="160">
                  <c:v>0.41025641025641024</c:v>
                </c:pt>
                <c:pt idx="161">
                  <c:v>0.40909090909090912</c:v>
                </c:pt>
                <c:pt idx="162">
                  <c:v>0.40909090909090912</c:v>
                </c:pt>
                <c:pt idx="163">
                  <c:v>0.40540540540540543</c:v>
                </c:pt>
                <c:pt idx="164">
                  <c:v>0.40476190476190477</c:v>
                </c:pt>
                <c:pt idx="165">
                  <c:v>0.40476190476190477</c:v>
                </c:pt>
                <c:pt idx="166">
                  <c:v>0.4</c:v>
                </c:pt>
                <c:pt idx="167">
                  <c:v>0.39743589743589741</c:v>
                </c:pt>
                <c:pt idx="168">
                  <c:v>0.39344262295081966</c:v>
                </c:pt>
                <c:pt idx="169">
                  <c:v>0.39130434782608697</c:v>
                </c:pt>
                <c:pt idx="170">
                  <c:v>0.39074074074074072</c:v>
                </c:pt>
                <c:pt idx="171">
                  <c:v>0.38709677419354838</c:v>
                </c:pt>
                <c:pt idx="172">
                  <c:v>0.38297872340425532</c:v>
                </c:pt>
                <c:pt idx="173">
                  <c:v>0.38235294117647056</c:v>
                </c:pt>
                <c:pt idx="174">
                  <c:v>0.38181818181818183</c:v>
                </c:pt>
                <c:pt idx="175">
                  <c:v>0.38</c:v>
                </c:pt>
                <c:pt idx="176">
                  <c:v>0.37894736842105264</c:v>
                </c:pt>
                <c:pt idx="177">
                  <c:v>0.375</c:v>
                </c:pt>
                <c:pt idx="178">
                  <c:v>0.375</c:v>
                </c:pt>
                <c:pt idx="179">
                  <c:v>0.37209302325581395</c:v>
                </c:pt>
                <c:pt idx="180">
                  <c:v>0.37142857142857144</c:v>
                </c:pt>
                <c:pt idx="181">
                  <c:v>0.37037037037037035</c:v>
                </c:pt>
                <c:pt idx="182">
                  <c:v>0.37037037037037035</c:v>
                </c:pt>
                <c:pt idx="183">
                  <c:v>0.36363636363636365</c:v>
                </c:pt>
                <c:pt idx="184">
                  <c:v>0.35294117647058826</c:v>
                </c:pt>
                <c:pt idx="185">
                  <c:v>0.33333333333333331</c:v>
                </c:pt>
                <c:pt idx="186">
                  <c:v>0.33333333333333331</c:v>
                </c:pt>
                <c:pt idx="187">
                  <c:v>0.33333333333333331</c:v>
                </c:pt>
                <c:pt idx="188">
                  <c:v>0.33333333333333331</c:v>
                </c:pt>
                <c:pt idx="189">
                  <c:v>0.33333333333333331</c:v>
                </c:pt>
                <c:pt idx="190">
                  <c:v>0.33333333333333331</c:v>
                </c:pt>
                <c:pt idx="191">
                  <c:v>0.33333333333333331</c:v>
                </c:pt>
                <c:pt idx="192">
                  <c:v>0.32558139534883723</c:v>
                </c:pt>
                <c:pt idx="193">
                  <c:v>0.3235294117647059</c:v>
                </c:pt>
                <c:pt idx="194">
                  <c:v>0.31914893617021278</c:v>
                </c:pt>
                <c:pt idx="195">
                  <c:v>0.31313131313131315</c:v>
                </c:pt>
                <c:pt idx="196">
                  <c:v>0.3125</c:v>
                </c:pt>
                <c:pt idx="197">
                  <c:v>0.31034482758620691</c:v>
                </c:pt>
                <c:pt idx="198">
                  <c:v>0.30952380952380953</c:v>
                </c:pt>
                <c:pt idx="199">
                  <c:v>0.30769230769230771</c:v>
                </c:pt>
                <c:pt idx="200">
                  <c:v>0.29545454545454547</c:v>
                </c:pt>
                <c:pt idx="201">
                  <c:v>0.2857142857142857</c:v>
                </c:pt>
                <c:pt idx="202">
                  <c:v>0.28000000000000003</c:v>
                </c:pt>
                <c:pt idx="203">
                  <c:v>0.26666666666666666</c:v>
                </c:pt>
                <c:pt idx="204">
                  <c:v>0.26666666666666666</c:v>
                </c:pt>
                <c:pt idx="205">
                  <c:v>0.25531914893617019</c:v>
                </c:pt>
                <c:pt idx="206">
                  <c:v>0.23076923076923078</c:v>
                </c:pt>
                <c:pt idx="207">
                  <c:v>0.22580645161290322</c:v>
                </c:pt>
                <c:pt idx="208">
                  <c:v>0.2</c:v>
                </c:pt>
                <c:pt idx="209">
                  <c:v>0.2</c:v>
                </c:pt>
                <c:pt idx="210">
                  <c:v>0.19658119658119658</c:v>
                </c:pt>
                <c:pt idx="211">
                  <c:v>0.17647058823529413</c:v>
                </c:pt>
                <c:pt idx="212">
                  <c:v>0.15384615384615385</c:v>
                </c:pt>
                <c:pt idx="213">
                  <c:v>0.12903225806451613</c:v>
                </c:pt>
                <c:pt idx="214">
                  <c:v>9.0909090909090912E-2</c:v>
                </c:pt>
                <c:pt idx="215">
                  <c:v>9.0909090909090912E-2</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numCache>
            </c:numRef>
          </c:val>
          <c:smooth val="0"/>
          <c:extLst>
            <c:ext xmlns:c16="http://schemas.microsoft.com/office/drawing/2014/chart" uri="{C3380CC4-5D6E-409C-BE32-E72D297353CC}">
              <c16:uniqueId val="{00000000-129A-4A82-BC51-110476CB674C}"/>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749389176"/>
        <c:axId val="561308648"/>
      </c:lineChart>
      <c:catAx>
        <c:axId val="749389176"/>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sv-SE"/>
          </a:p>
        </c:txPr>
        <c:crossAx val="561308648"/>
        <c:crosses val="autoZero"/>
        <c:auto val="1"/>
        <c:lblAlgn val="ctr"/>
        <c:lblOffset val="100"/>
        <c:noMultiLvlLbl val="0"/>
      </c:catAx>
      <c:valAx>
        <c:axId val="561308648"/>
        <c:scaling>
          <c:orientation val="minMax"/>
          <c:max val="1.3"/>
        </c:scaling>
        <c:delete val="0"/>
        <c:axPos val="l"/>
        <c:majorGridlines>
          <c:spPr>
            <a:ln>
              <a:solidFill>
                <a:schemeClr val="dk1">
                  <a:lumMod val="15000"/>
                  <a:lumOff val="85000"/>
                </a:schemeClr>
              </a:solidFill>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sv-SE"/>
          </a:p>
        </c:txPr>
        <c:crossAx val="749389176"/>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2225" cap="rnd" cmpd="sng" algn="ctr">
              <a:solidFill>
                <a:schemeClr val="accent1"/>
              </a:solidFill>
              <a:round/>
            </a:ln>
            <a:effectLst/>
          </c:spPr>
          <c:marker>
            <c:symbol val="none"/>
          </c:marker>
          <c:val>
            <c:numRef>
              <c:f>'M4-graf'!$C$4:$C$144</c:f>
              <c:numCache>
                <c:formatCode>0%</c:formatCode>
                <c:ptCount val="1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0.17499999999999999</c:v>
                </c:pt>
                <c:pt idx="84">
                  <c:v>0.21052631578947367</c:v>
                </c:pt>
                <c:pt idx="85">
                  <c:v>0.21666666666666667</c:v>
                </c:pt>
                <c:pt idx="86">
                  <c:v>0.21818181818181817</c:v>
                </c:pt>
                <c:pt idx="87">
                  <c:v>0.23404255319148937</c:v>
                </c:pt>
                <c:pt idx="88">
                  <c:v>0.24358974358974358</c:v>
                </c:pt>
                <c:pt idx="89">
                  <c:v>0.26</c:v>
                </c:pt>
                <c:pt idx="90">
                  <c:v>0.2608695652173913</c:v>
                </c:pt>
                <c:pt idx="91">
                  <c:v>0.26923076923076922</c:v>
                </c:pt>
                <c:pt idx="92">
                  <c:v>0.28888888888888886</c:v>
                </c:pt>
                <c:pt idx="93">
                  <c:v>0.30303030303030304</c:v>
                </c:pt>
                <c:pt idx="94">
                  <c:v>0.30625000000000002</c:v>
                </c:pt>
                <c:pt idx="95">
                  <c:v>0.32173913043478258</c:v>
                </c:pt>
                <c:pt idx="96">
                  <c:v>0.33333333333333331</c:v>
                </c:pt>
                <c:pt idx="97">
                  <c:v>0.34482758620689657</c:v>
                </c:pt>
                <c:pt idx="98">
                  <c:v>0.34831460674157305</c:v>
                </c:pt>
                <c:pt idx="99">
                  <c:v>0.35233160621761656</c:v>
                </c:pt>
                <c:pt idx="100">
                  <c:v>0.35483870967741937</c:v>
                </c:pt>
                <c:pt idx="101">
                  <c:v>0.35483870967741937</c:v>
                </c:pt>
                <c:pt idx="102">
                  <c:v>0.35507246376811596</c:v>
                </c:pt>
                <c:pt idx="103">
                  <c:v>0.36170212765957449</c:v>
                </c:pt>
                <c:pt idx="104">
                  <c:v>0.38235294117647056</c:v>
                </c:pt>
                <c:pt idx="105">
                  <c:v>0.38860103626943004</c:v>
                </c:pt>
                <c:pt idx="106">
                  <c:v>0.4</c:v>
                </c:pt>
                <c:pt idx="107">
                  <c:v>0.4</c:v>
                </c:pt>
                <c:pt idx="108">
                  <c:v>0.40322580645161288</c:v>
                </c:pt>
                <c:pt idx="109">
                  <c:v>0.40677966101694918</c:v>
                </c:pt>
                <c:pt idx="110">
                  <c:v>0.40909090909090912</c:v>
                </c:pt>
                <c:pt idx="111">
                  <c:v>0.41176470588235292</c:v>
                </c:pt>
                <c:pt idx="112">
                  <c:v>0.41666666666666669</c:v>
                </c:pt>
                <c:pt idx="113">
                  <c:v>0.42857142857142855</c:v>
                </c:pt>
                <c:pt idx="114">
                  <c:v>0.43478260869565216</c:v>
                </c:pt>
                <c:pt idx="115">
                  <c:v>0.44117647058823528</c:v>
                </c:pt>
                <c:pt idx="116">
                  <c:v>0.4567901234567901</c:v>
                </c:pt>
                <c:pt idx="117">
                  <c:v>0.46153846153846156</c:v>
                </c:pt>
                <c:pt idx="118">
                  <c:v>0.46666666666666667</c:v>
                </c:pt>
                <c:pt idx="119">
                  <c:v>0.47058823529411764</c:v>
                </c:pt>
                <c:pt idx="120">
                  <c:v>0.47678571428571431</c:v>
                </c:pt>
                <c:pt idx="121">
                  <c:v>0.48837209302325579</c:v>
                </c:pt>
                <c:pt idx="122">
                  <c:v>0.49275362318840582</c:v>
                </c:pt>
                <c:pt idx="123">
                  <c:v>0.5</c:v>
                </c:pt>
                <c:pt idx="124">
                  <c:v>0.5</c:v>
                </c:pt>
                <c:pt idx="125">
                  <c:v>0.50549450549450547</c:v>
                </c:pt>
                <c:pt idx="126">
                  <c:v>0.50980392156862742</c:v>
                </c:pt>
                <c:pt idx="127">
                  <c:v>0.52380952380952384</c:v>
                </c:pt>
                <c:pt idx="128">
                  <c:v>0.53846153846153844</c:v>
                </c:pt>
                <c:pt idx="129">
                  <c:v>0.55932203389830504</c:v>
                </c:pt>
                <c:pt idx="130">
                  <c:v>0.5625</c:v>
                </c:pt>
                <c:pt idx="131">
                  <c:v>0.56603773584905659</c:v>
                </c:pt>
                <c:pt idx="132">
                  <c:v>0.57352941176470584</c:v>
                </c:pt>
                <c:pt idx="133">
                  <c:v>0.59523809523809523</c:v>
                </c:pt>
                <c:pt idx="134">
                  <c:v>0.60162601626016265</c:v>
                </c:pt>
                <c:pt idx="135">
                  <c:v>0.60550458715596334</c:v>
                </c:pt>
                <c:pt idx="136">
                  <c:v>0.63013698630136983</c:v>
                </c:pt>
                <c:pt idx="137">
                  <c:v>0.69767441860465118</c:v>
                </c:pt>
                <c:pt idx="138">
                  <c:v>1</c:v>
                </c:pt>
                <c:pt idx="139">
                  <c:v>1</c:v>
                </c:pt>
                <c:pt idx="140">
                  <c:v>1</c:v>
                </c:pt>
              </c:numCache>
            </c:numRef>
          </c:val>
          <c:smooth val="0"/>
          <c:extLst>
            <c:ext xmlns:c16="http://schemas.microsoft.com/office/drawing/2014/chart" uri="{C3380CC4-5D6E-409C-BE32-E72D297353CC}">
              <c16:uniqueId val="{00000000-0248-496D-9107-C459CD196ADE}"/>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659900152"/>
        <c:axId val="659899824"/>
      </c:lineChart>
      <c:catAx>
        <c:axId val="659900152"/>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sv-SE"/>
          </a:p>
        </c:txPr>
        <c:crossAx val="659899824"/>
        <c:crosses val="autoZero"/>
        <c:auto val="1"/>
        <c:lblAlgn val="ctr"/>
        <c:lblOffset val="100"/>
        <c:noMultiLvlLbl val="0"/>
      </c:catAx>
      <c:valAx>
        <c:axId val="659899824"/>
        <c:scaling>
          <c:orientation val="minMax"/>
        </c:scaling>
        <c:delete val="0"/>
        <c:axPos val="l"/>
        <c:majorGridlines>
          <c:spPr>
            <a:ln>
              <a:solidFill>
                <a:schemeClr val="dk1">
                  <a:lumMod val="15000"/>
                  <a:lumOff val="85000"/>
                </a:schemeClr>
              </a:solidFill>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sv-SE"/>
          </a:p>
        </c:txPr>
        <c:crossAx val="659900152"/>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emf"/><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10</xdr:col>
      <xdr:colOff>368300</xdr:colOff>
      <xdr:row>21</xdr:row>
      <xdr:rowOff>81280</xdr:rowOff>
    </xdr:to>
    <xdr:pic>
      <xdr:nvPicPr>
        <xdr:cNvPr id="2" name="Bildobjekt 1">
          <a:extLst>
            <a:ext uri="{FF2B5EF4-FFF2-40B4-BE49-F238E27FC236}">
              <a16:creationId xmlns:a16="http://schemas.microsoft.com/office/drawing/2014/main" id="{C576014D-40CB-4903-A151-DFE8F64FD6D0}"/>
            </a:ext>
          </a:extLst>
        </xdr:cNvPr>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219200" y="548640"/>
          <a:ext cx="5245100" cy="337312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12</xdr:col>
      <xdr:colOff>0</xdr:colOff>
      <xdr:row>3</xdr:row>
      <xdr:rowOff>0</xdr:rowOff>
    </xdr:from>
    <xdr:to>
      <xdr:col>20</xdr:col>
      <xdr:colOff>552450</xdr:colOff>
      <xdr:row>22</xdr:row>
      <xdr:rowOff>48895</xdr:rowOff>
    </xdr:to>
    <xdr:pic>
      <xdr:nvPicPr>
        <xdr:cNvPr id="3" name="Bildobjekt 2">
          <a:extLst>
            <a:ext uri="{FF2B5EF4-FFF2-40B4-BE49-F238E27FC236}">
              <a16:creationId xmlns:a16="http://schemas.microsoft.com/office/drawing/2014/main" id="{7606E399-02A8-4D3A-B478-215FF91A55DC}"/>
            </a:ext>
          </a:extLst>
        </xdr:cNvPr>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bwMode="auto">
        <a:xfrm>
          <a:off x="7315200" y="548640"/>
          <a:ext cx="5429250" cy="352361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0</xdr:colOff>
      <xdr:row>24</xdr:row>
      <xdr:rowOff>0</xdr:rowOff>
    </xdr:from>
    <xdr:to>
      <xdr:col>10</xdr:col>
      <xdr:colOff>266700</xdr:colOff>
      <xdr:row>44</xdr:row>
      <xdr:rowOff>17780</xdr:rowOff>
    </xdr:to>
    <xdr:pic>
      <xdr:nvPicPr>
        <xdr:cNvPr id="4" name="Bildobjekt 3">
          <a:extLst>
            <a:ext uri="{FF2B5EF4-FFF2-40B4-BE49-F238E27FC236}">
              <a16:creationId xmlns:a16="http://schemas.microsoft.com/office/drawing/2014/main" id="{AA3AF88F-94E3-4F85-ACEB-F8705FAA8EB6}"/>
            </a:ext>
          </a:extLst>
        </xdr:cNvPr>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1219200" y="4389120"/>
          <a:ext cx="5143500" cy="367538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12</xdr:col>
      <xdr:colOff>0</xdr:colOff>
      <xdr:row>24</xdr:row>
      <xdr:rowOff>0</xdr:rowOff>
    </xdr:from>
    <xdr:to>
      <xdr:col>20</xdr:col>
      <xdr:colOff>285750</xdr:colOff>
      <xdr:row>43</xdr:row>
      <xdr:rowOff>109855</xdr:rowOff>
    </xdr:to>
    <xdr:pic>
      <xdr:nvPicPr>
        <xdr:cNvPr id="5" name="Bildobjekt 4">
          <a:extLst>
            <a:ext uri="{FF2B5EF4-FFF2-40B4-BE49-F238E27FC236}">
              <a16:creationId xmlns:a16="http://schemas.microsoft.com/office/drawing/2014/main" id="{DD64C1BA-A37F-422D-AA11-C3BA78382DDD}"/>
            </a:ext>
          </a:extLst>
        </xdr:cNvPr>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bwMode="auto">
        <a:xfrm>
          <a:off x="7315200" y="4389120"/>
          <a:ext cx="5162550" cy="35845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0</xdr:colOff>
      <xdr:row>46</xdr:row>
      <xdr:rowOff>0</xdr:rowOff>
    </xdr:from>
    <xdr:to>
      <xdr:col>26</xdr:col>
      <xdr:colOff>121920</xdr:colOff>
      <xdr:row>59</xdr:row>
      <xdr:rowOff>160020</xdr:rowOff>
    </xdr:to>
    <xdr:pic>
      <xdr:nvPicPr>
        <xdr:cNvPr id="6" name="Bildobjekt 5">
          <a:extLst>
            <a:ext uri="{FF2B5EF4-FFF2-40B4-BE49-F238E27FC236}">
              <a16:creationId xmlns:a16="http://schemas.microsoft.com/office/drawing/2014/main" id="{520AFA6E-AD10-4261-AFB0-CD44FBCBB28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15342" y="8430228"/>
          <a:ext cx="14706021" cy="2542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62</xdr:row>
      <xdr:rowOff>0</xdr:rowOff>
    </xdr:from>
    <xdr:to>
      <xdr:col>5</xdr:col>
      <xdr:colOff>482279</xdr:colOff>
      <xdr:row>75</xdr:row>
      <xdr:rowOff>160020</xdr:rowOff>
    </xdr:to>
    <xdr:pic>
      <xdr:nvPicPr>
        <xdr:cNvPr id="7" name="Bildobjekt 6">
          <a:extLst>
            <a:ext uri="{FF2B5EF4-FFF2-40B4-BE49-F238E27FC236}">
              <a16:creationId xmlns:a16="http://schemas.microsoft.com/office/drawing/2014/main" id="{6D3DEA0D-3435-4040-AAA3-45B92CA56DD7}"/>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r="84324"/>
        <a:stretch/>
      </xdr:blipFill>
      <xdr:spPr bwMode="auto">
        <a:xfrm>
          <a:off x="1215342" y="11362481"/>
          <a:ext cx="2305291" cy="2542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482278</xdr:colOff>
      <xdr:row>62</xdr:row>
      <xdr:rowOff>1543</xdr:rowOff>
    </xdr:from>
    <xdr:to>
      <xdr:col>17</xdr:col>
      <xdr:colOff>328334</xdr:colOff>
      <xdr:row>75</xdr:row>
      <xdr:rowOff>161563</xdr:rowOff>
    </xdr:to>
    <xdr:pic>
      <xdr:nvPicPr>
        <xdr:cNvPr id="8" name="Bildobjekt 7">
          <a:extLst>
            <a:ext uri="{FF2B5EF4-FFF2-40B4-BE49-F238E27FC236}">
              <a16:creationId xmlns:a16="http://schemas.microsoft.com/office/drawing/2014/main" id="{FB9B739B-B37E-4D89-82A9-AF6B896C82D5}"/>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51462"/>
        <a:stretch/>
      </xdr:blipFill>
      <xdr:spPr bwMode="auto">
        <a:xfrm>
          <a:off x="3520632" y="11364024"/>
          <a:ext cx="7138107" cy="2542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285750</xdr:colOff>
      <xdr:row>4</xdr:row>
      <xdr:rowOff>68580</xdr:rowOff>
    </xdr:from>
    <xdr:to>
      <xdr:col>15</xdr:col>
      <xdr:colOff>228600</xdr:colOff>
      <xdr:row>22</xdr:row>
      <xdr:rowOff>34290</xdr:rowOff>
    </xdr:to>
    <xdr:graphicFrame macro="">
      <xdr:nvGraphicFramePr>
        <xdr:cNvPr id="2" name="Diagram 1">
          <a:extLst>
            <a:ext uri="{FF2B5EF4-FFF2-40B4-BE49-F238E27FC236}">
              <a16:creationId xmlns:a16="http://schemas.microsoft.com/office/drawing/2014/main" id="{CA8E1954-61E1-4F74-8B93-45A04B31770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0.17667</cdr:x>
      <cdr:y>0.12917</cdr:y>
    </cdr:from>
    <cdr:to>
      <cdr:x>0.17667</cdr:x>
      <cdr:y>0.87917</cdr:y>
    </cdr:to>
    <cdr:cxnSp macro="">
      <cdr:nvCxnSpPr>
        <cdr:cNvPr id="3" name="Rak koppling 2">
          <a:extLst xmlns:a="http://schemas.openxmlformats.org/drawingml/2006/main">
            <a:ext uri="{FF2B5EF4-FFF2-40B4-BE49-F238E27FC236}">
              <a16:creationId xmlns:a16="http://schemas.microsoft.com/office/drawing/2014/main" id="{0F35AD0E-3B91-4EB5-AB6C-79A0412947A2}"/>
            </a:ext>
          </a:extLst>
        </cdr:cNvPr>
        <cdr:cNvCxnSpPr/>
      </cdr:nvCxnSpPr>
      <cdr:spPr>
        <a:xfrm xmlns:a="http://schemas.openxmlformats.org/drawingml/2006/main" flipV="1">
          <a:off x="807720" y="354330"/>
          <a:ext cx="0" cy="2057400"/>
        </a:xfrm>
        <a:prstGeom xmlns:a="http://schemas.openxmlformats.org/drawingml/2006/main" prst="line">
          <a:avLst/>
        </a:prstGeom>
      </cdr:spPr>
      <cdr:style>
        <a:lnRef xmlns:a="http://schemas.openxmlformats.org/drawingml/2006/main" idx="2">
          <a:schemeClr val="accent2"/>
        </a:lnRef>
        <a:fillRef xmlns:a="http://schemas.openxmlformats.org/drawingml/2006/main" idx="0">
          <a:schemeClr val="accent2"/>
        </a:fillRef>
        <a:effectRef xmlns:a="http://schemas.openxmlformats.org/drawingml/2006/main" idx="1">
          <a:schemeClr val="accent2"/>
        </a:effectRef>
        <a:fontRef xmlns:a="http://schemas.openxmlformats.org/drawingml/2006/main" idx="minor">
          <a:schemeClr val="tx1"/>
        </a:fontRef>
      </cdr:style>
    </cdr:cxnSp>
  </cdr:relSizeAnchor>
  <cdr:relSizeAnchor xmlns:cdr="http://schemas.openxmlformats.org/drawingml/2006/chartDrawing">
    <cdr:from>
      <cdr:x>0.395</cdr:x>
      <cdr:y>0.12917</cdr:y>
    </cdr:from>
    <cdr:to>
      <cdr:x>0.395</cdr:x>
      <cdr:y>0.89306</cdr:y>
    </cdr:to>
    <cdr:cxnSp macro="">
      <cdr:nvCxnSpPr>
        <cdr:cNvPr id="4" name="Rak koppling 3">
          <a:extLst xmlns:a="http://schemas.openxmlformats.org/drawingml/2006/main">
            <a:ext uri="{FF2B5EF4-FFF2-40B4-BE49-F238E27FC236}">
              <a16:creationId xmlns:a16="http://schemas.microsoft.com/office/drawing/2014/main" id="{4D56F3C1-7CC6-4448-846B-564B9405F444}"/>
            </a:ext>
          </a:extLst>
        </cdr:cNvPr>
        <cdr:cNvCxnSpPr/>
      </cdr:nvCxnSpPr>
      <cdr:spPr>
        <a:xfrm xmlns:a="http://schemas.openxmlformats.org/drawingml/2006/main" flipV="1">
          <a:off x="1805940" y="354330"/>
          <a:ext cx="0" cy="2095500"/>
        </a:xfrm>
        <a:prstGeom xmlns:a="http://schemas.openxmlformats.org/drawingml/2006/main" prst="line">
          <a:avLst/>
        </a:prstGeom>
      </cdr:spPr>
      <cdr:style>
        <a:lnRef xmlns:a="http://schemas.openxmlformats.org/drawingml/2006/main" idx="2">
          <a:schemeClr val="accent3"/>
        </a:lnRef>
        <a:fillRef xmlns:a="http://schemas.openxmlformats.org/drawingml/2006/main" idx="0">
          <a:schemeClr val="accent3"/>
        </a:fillRef>
        <a:effectRef xmlns:a="http://schemas.openxmlformats.org/drawingml/2006/main" idx="1">
          <a:schemeClr val="accent3"/>
        </a:effectRef>
        <a:fontRef xmlns:a="http://schemas.openxmlformats.org/drawingml/2006/main" idx="minor">
          <a:schemeClr val="tx1"/>
        </a:fontRef>
      </cdr:style>
    </cdr:cxnSp>
  </cdr:relSizeAnchor>
  <cdr:relSizeAnchor xmlns:cdr="http://schemas.openxmlformats.org/drawingml/2006/chartDrawing">
    <cdr:from>
      <cdr:x>0.9</cdr:x>
      <cdr:y>0.13472</cdr:y>
    </cdr:from>
    <cdr:to>
      <cdr:x>0.9</cdr:x>
      <cdr:y>0.87917</cdr:y>
    </cdr:to>
    <cdr:cxnSp macro="">
      <cdr:nvCxnSpPr>
        <cdr:cNvPr id="5" name="Rak koppling 4">
          <a:extLst xmlns:a="http://schemas.openxmlformats.org/drawingml/2006/main">
            <a:ext uri="{FF2B5EF4-FFF2-40B4-BE49-F238E27FC236}">
              <a16:creationId xmlns:a16="http://schemas.microsoft.com/office/drawing/2014/main" id="{808C0733-83D2-4F93-A2D5-89C7C9E8A5D4}"/>
            </a:ext>
          </a:extLst>
        </cdr:cNvPr>
        <cdr:cNvCxnSpPr/>
      </cdr:nvCxnSpPr>
      <cdr:spPr>
        <a:xfrm xmlns:a="http://schemas.openxmlformats.org/drawingml/2006/main" flipV="1">
          <a:off x="4114800" y="369570"/>
          <a:ext cx="0" cy="204216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dr:relSizeAnchor xmlns:cdr="http://schemas.openxmlformats.org/drawingml/2006/chartDrawing">
    <cdr:from>
      <cdr:x>0.24167</cdr:x>
      <cdr:y>0.17083</cdr:y>
    </cdr:from>
    <cdr:to>
      <cdr:x>0.335</cdr:x>
      <cdr:y>0.32361</cdr:y>
    </cdr:to>
    <cdr:sp macro="" textlink="">
      <cdr:nvSpPr>
        <cdr:cNvPr id="9" name="textruta 8">
          <a:extLst xmlns:a="http://schemas.openxmlformats.org/drawingml/2006/main">
            <a:ext uri="{FF2B5EF4-FFF2-40B4-BE49-F238E27FC236}">
              <a16:creationId xmlns:a16="http://schemas.microsoft.com/office/drawing/2014/main" id="{F57A5782-AC18-4191-B2DC-E0E19FB36750}"/>
            </a:ext>
          </a:extLst>
        </cdr:cNvPr>
        <cdr:cNvSpPr txBox="1"/>
      </cdr:nvSpPr>
      <cdr:spPr>
        <a:xfrm xmlns:a="http://schemas.openxmlformats.org/drawingml/2006/main">
          <a:off x="1104900" y="468630"/>
          <a:ext cx="426720" cy="4191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900"/>
            <a:t>5700 st</a:t>
          </a:r>
          <a:br>
            <a:rPr lang="sv-SE" sz="900"/>
          </a:br>
          <a:endParaRPr lang="sv-SE" sz="900"/>
        </a:p>
      </cdr:txBody>
    </cdr:sp>
  </cdr:relSizeAnchor>
  <cdr:relSizeAnchor xmlns:cdr="http://schemas.openxmlformats.org/drawingml/2006/chartDrawing">
    <cdr:from>
      <cdr:x>0.62833</cdr:x>
      <cdr:y>0.17083</cdr:y>
    </cdr:from>
    <cdr:to>
      <cdr:x>0.72167</cdr:x>
      <cdr:y>0.32361</cdr:y>
    </cdr:to>
    <cdr:sp macro="" textlink="">
      <cdr:nvSpPr>
        <cdr:cNvPr id="10" name="textruta 9">
          <a:extLst xmlns:a="http://schemas.openxmlformats.org/drawingml/2006/main">
            <a:ext uri="{FF2B5EF4-FFF2-40B4-BE49-F238E27FC236}">
              <a16:creationId xmlns:a16="http://schemas.microsoft.com/office/drawing/2014/main" id="{E8FBEA08-A67E-4561-A8A0-FD4B5D49081F}"/>
            </a:ext>
          </a:extLst>
        </cdr:cNvPr>
        <cdr:cNvSpPr txBox="1"/>
      </cdr:nvSpPr>
      <cdr:spPr>
        <a:xfrm xmlns:a="http://schemas.openxmlformats.org/drawingml/2006/main">
          <a:off x="2872740" y="468630"/>
          <a:ext cx="426720" cy="4191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900"/>
            <a:t>7400 st</a:t>
          </a:r>
          <a:br>
            <a:rPr lang="sv-SE" sz="900"/>
          </a:br>
          <a:endParaRPr lang="sv-SE" sz="900"/>
        </a:p>
      </cdr:txBody>
    </cdr:sp>
  </cdr:relSizeAnchor>
  <cdr:relSizeAnchor xmlns:cdr="http://schemas.openxmlformats.org/drawingml/2006/chartDrawing">
    <cdr:from>
      <cdr:x>0.90167</cdr:x>
      <cdr:y>0.17083</cdr:y>
    </cdr:from>
    <cdr:to>
      <cdr:x>0.995</cdr:x>
      <cdr:y>0.32361</cdr:y>
    </cdr:to>
    <cdr:sp macro="" textlink="">
      <cdr:nvSpPr>
        <cdr:cNvPr id="11" name="textruta 10">
          <a:extLst xmlns:a="http://schemas.openxmlformats.org/drawingml/2006/main">
            <a:ext uri="{FF2B5EF4-FFF2-40B4-BE49-F238E27FC236}">
              <a16:creationId xmlns:a16="http://schemas.microsoft.com/office/drawing/2014/main" id="{061C49DA-8C24-4801-AA8B-C98BAE2F8816}"/>
            </a:ext>
          </a:extLst>
        </cdr:cNvPr>
        <cdr:cNvSpPr txBox="1"/>
      </cdr:nvSpPr>
      <cdr:spPr>
        <a:xfrm xmlns:a="http://schemas.openxmlformats.org/drawingml/2006/main">
          <a:off x="4122420" y="468630"/>
          <a:ext cx="426720" cy="4191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sv-SE" sz="900"/>
            <a:t>300 st</a:t>
          </a:r>
          <a:br>
            <a:rPr lang="sv-SE" sz="900"/>
          </a:br>
          <a:r>
            <a:rPr lang="sv-SE" sz="900"/>
            <a:t>'Föredöme'</a:t>
          </a:r>
          <a:br>
            <a:rPr lang="sv-SE" sz="900"/>
          </a:br>
          <a:endParaRPr lang="sv-SE" sz="900"/>
        </a:p>
      </cdr:txBody>
    </cdr:sp>
  </cdr:relSizeAnchor>
  <cdr:relSizeAnchor xmlns:cdr="http://schemas.openxmlformats.org/drawingml/2006/chartDrawing">
    <cdr:from>
      <cdr:x>0.07833</cdr:x>
      <cdr:y>0.17083</cdr:y>
    </cdr:from>
    <cdr:to>
      <cdr:x>0.17167</cdr:x>
      <cdr:y>0.32361</cdr:y>
    </cdr:to>
    <cdr:sp macro="" textlink="">
      <cdr:nvSpPr>
        <cdr:cNvPr id="12" name="textruta 11">
          <a:extLst xmlns:a="http://schemas.openxmlformats.org/drawingml/2006/main">
            <a:ext uri="{FF2B5EF4-FFF2-40B4-BE49-F238E27FC236}">
              <a16:creationId xmlns:a16="http://schemas.microsoft.com/office/drawing/2014/main" id="{DF00F7A1-0213-4E0D-A5E5-B2A7DB3072CC}"/>
            </a:ext>
          </a:extLst>
        </cdr:cNvPr>
        <cdr:cNvSpPr txBox="1"/>
      </cdr:nvSpPr>
      <cdr:spPr>
        <a:xfrm xmlns:a="http://schemas.openxmlformats.org/drawingml/2006/main">
          <a:off x="358140" y="468630"/>
          <a:ext cx="426720" cy="4191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900"/>
            <a:t>2100 st</a:t>
          </a:r>
          <a:br>
            <a:rPr lang="sv-SE" sz="900"/>
          </a:br>
          <a:r>
            <a:rPr lang="sv-SE" sz="900"/>
            <a:t>'Skäms'</a:t>
          </a:r>
          <a:br>
            <a:rPr lang="sv-SE" sz="900"/>
          </a:br>
          <a:endParaRPr lang="sv-SE" sz="900"/>
        </a:p>
      </cdr:txBody>
    </cdr:sp>
  </cdr:relSizeAnchor>
</c:userShapes>
</file>

<file path=xl/drawings/drawing4.xml><?xml version="1.0" encoding="utf-8"?>
<xdr:wsDr xmlns:xdr="http://schemas.openxmlformats.org/drawingml/2006/spreadsheetDrawing" xmlns:a="http://schemas.openxmlformats.org/drawingml/2006/main">
  <xdr:twoCellAnchor>
    <xdr:from>
      <xdr:col>6</xdr:col>
      <xdr:colOff>518160</xdr:colOff>
      <xdr:row>5</xdr:row>
      <xdr:rowOff>25146</xdr:rowOff>
    </xdr:from>
    <xdr:to>
      <xdr:col>15</xdr:col>
      <xdr:colOff>228600</xdr:colOff>
      <xdr:row>22</xdr:row>
      <xdr:rowOff>34290</xdr:rowOff>
    </xdr:to>
    <xdr:graphicFrame macro="">
      <xdr:nvGraphicFramePr>
        <xdr:cNvPr id="2" name="Diagram 1">
          <a:extLst>
            <a:ext uri="{FF2B5EF4-FFF2-40B4-BE49-F238E27FC236}">
              <a16:creationId xmlns:a16="http://schemas.microsoft.com/office/drawing/2014/main" id="{1E78249E-BFD3-456E-9993-FC9F6D0DA6D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0.44833</cdr:x>
      <cdr:y>0.05972</cdr:y>
    </cdr:from>
    <cdr:to>
      <cdr:x>0.44833</cdr:x>
      <cdr:y>0.87083</cdr:y>
    </cdr:to>
    <cdr:cxnSp macro="">
      <cdr:nvCxnSpPr>
        <cdr:cNvPr id="3" name="Rak koppling 2">
          <a:extLst xmlns:a="http://schemas.openxmlformats.org/drawingml/2006/main">
            <a:ext uri="{FF2B5EF4-FFF2-40B4-BE49-F238E27FC236}">
              <a16:creationId xmlns:a16="http://schemas.microsoft.com/office/drawing/2014/main" id="{AD0D5D2E-EEF3-451C-9890-E5336727290A}"/>
            </a:ext>
          </a:extLst>
        </cdr:cNvPr>
        <cdr:cNvCxnSpPr/>
      </cdr:nvCxnSpPr>
      <cdr:spPr>
        <a:xfrm xmlns:a="http://schemas.openxmlformats.org/drawingml/2006/main" flipV="1">
          <a:off x="2049780" y="163830"/>
          <a:ext cx="0" cy="2225040"/>
        </a:xfrm>
        <a:prstGeom xmlns:a="http://schemas.openxmlformats.org/drawingml/2006/main" prst="line">
          <a:avLst/>
        </a:prstGeom>
      </cdr:spPr>
      <cdr:style>
        <a:lnRef xmlns:a="http://schemas.openxmlformats.org/drawingml/2006/main" idx="2">
          <a:schemeClr val="accent2"/>
        </a:lnRef>
        <a:fillRef xmlns:a="http://schemas.openxmlformats.org/drawingml/2006/main" idx="0">
          <a:schemeClr val="accent2"/>
        </a:fillRef>
        <a:effectRef xmlns:a="http://schemas.openxmlformats.org/drawingml/2006/main" idx="1">
          <a:schemeClr val="accent2"/>
        </a:effectRef>
        <a:fontRef xmlns:a="http://schemas.openxmlformats.org/drawingml/2006/main" idx="minor">
          <a:schemeClr val="tx1"/>
        </a:fontRef>
      </cdr:style>
    </cdr:cxnSp>
  </cdr:relSizeAnchor>
  <cdr:relSizeAnchor xmlns:cdr="http://schemas.openxmlformats.org/drawingml/2006/chartDrawing">
    <cdr:from>
      <cdr:x>0.70667</cdr:x>
      <cdr:y>0.05972</cdr:y>
    </cdr:from>
    <cdr:to>
      <cdr:x>0.70667</cdr:x>
      <cdr:y>0.87083</cdr:y>
    </cdr:to>
    <cdr:cxnSp macro="">
      <cdr:nvCxnSpPr>
        <cdr:cNvPr id="4" name="Rak koppling 3">
          <a:extLst xmlns:a="http://schemas.openxmlformats.org/drawingml/2006/main">
            <a:ext uri="{FF2B5EF4-FFF2-40B4-BE49-F238E27FC236}">
              <a16:creationId xmlns:a16="http://schemas.microsoft.com/office/drawing/2014/main" id="{131BAA81-54A6-4496-BE93-4291CEFFAAD4}"/>
            </a:ext>
          </a:extLst>
        </cdr:cNvPr>
        <cdr:cNvCxnSpPr/>
      </cdr:nvCxnSpPr>
      <cdr:spPr>
        <a:xfrm xmlns:a="http://schemas.openxmlformats.org/drawingml/2006/main" flipV="1">
          <a:off x="3230880" y="163830"/>
          <a:ext cx="0" cy="2225040"/>
        </a:xfrm>
        <a:prstGeom xmlns:a="http://schemas.openxmlformats.org/drawingml/2006/main" prst="line">
          <a:avLst/>
        </a:prstGeom>
      </cdr:spPr>
      <cdr:style>
        <a:lnRef xmlns:a="http://schemas.openxmlformats.org/drawingml/2006/main" idx="2">
          <a:schemeClr val="accent3"/>
        </a:lnRef>
        <a:fillRef xmlns:a="http://schemas.openxmlformats.org/drawingml/2006/main" idx="0">
          <a:schemeClr val="accent3"/>
        </a:fillRef>
        <a:effectRef xmlns:a="http://schemas.openxmlformats.org/drawingml/2006/main" idx="1">
          <a:schemeClr val="accent3"/>
        </a:effectRef>
        <a:fontRef xmlns:a="http://schemas.openxmlformats.org/drawingml/2006/main" idx="minor">
          <a:schemeClr val="tx1"/>
        </a:fontRef>
      </cdr:style>
    </cdr:cxnSp>
  </cdr:relSizeAnchor>
  <cdr:relSizeAnchor xmlns:cdr="http://schemas.openxmlformats.org/drawingml/2006/chartDrawing">
    <cdr:from>
      <cdr:x>0.90667</cdr:x>
      <cdr:y>0.05972</cdr:y>
    </cdr:from>
    <cdr:to>
      <cdr:x>0.90667</cdr:x>
      <cdr:y>0.87083</cdr:y>
    </cdr:to>
    <cdr:cxnSp macro="">
      <cdr:nvCxnSpPr>
        <cdr:cNvPr id="5" name="Rak koppling 4">
          <a:extLst xmlns:a="http://schemas.openxmlformats.org/drawingml/2006/main">
            <a:ext uri="{FF2B5EF4-FFF2-40B4-BE49-F238E27FC236}">
              <a16:creationId xmlns:a16="http://schemas.microsoft.com/office/drawing/2014/main" id="{262B3DF2-A5AD-414F-AC79-E57A6D96EFB5}"/>
            </a:ext>
          </a:extLst>
        </cdr:cNvPr>
        <cdr:cNvCxnSpPr/>
      </cdr:nvCxnSpPr>
      <cdr:spPr>
        <a:xfrm xmlns:a="http://schemas.openxmlformats.org/drawingml/2006/main" flipV="1">
          <a:off x="4145280" y="163830"/>
          <a:ext cx="0" cy="222504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dr:relSizeAnchor xmlns:cdr="http://schemas.openxmlformats.org/drawingml/2006/chartDrawing">
    <cdr:from>
      <cdr:x>0.18167</cdr:x>
      <cdr:y>0.07083</cdr:y>
    </cdr:from>
    <cdr:to>
      <cdr:x>0.38167</cdr:x>
      <cdr:y>0.22083</cdr:y>
    </cdr:to>
    <cdr:sp macro="" textlink="">
      <cdr:nvSpPr>
        <cdr:cNvPr id="6" name="textruta 5">
          <a:extLst xmlns:a="http://schemas.openxmlformats.org/drawingml/2006/main">
            <a:ext uri="{FF2B5EF4-FFF2-40B4-BE49-F238E27FC236}">
              <a16:creationId xmlns:a16="http://schemas.microsoft.com/office/drawing/2014/main" id="{E4A1D6A9-FDFD-4FF1-8591-9761B6EE4BA0}"/>
            </a:ext>
          </a:extLst>
        </cdr:cNvPr>
        <cdr:cNvSpPr txBox="1"/>
      </cdr:nvSpPr>
      <cdr:spPr>
        <a:xfrm xmlns:a="http://schemas.openxmlformats.org/drawingml/2006/main">
          <a:off x="830580" y="194310"/>
          <a:ext cx="914400" cy="4114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sv-SE" sz="900"/>
            <a:t>0 st av 2400 elever</a:t>
          </a:r>
          <a:br>
            <a:rPr lang="sv-SE" sz="900"/>
          </a:br>
          <a:r>
            <a:rPr lang="sv-SE" sz="900" i="1"/>
            <a:t>'Skäms'</a:t>
          </a:r>
        </a:p>
      </cdr:txBody>
    </cdr:sp>
  </cdr:relSizeAnchor>
  <cdr:relSizeAnchor xmlns:cdr="http://schemas.openxmlformats.org/drawingml/2006/chartDrawing">
    <cdr:from>
      <cdr:x>0.48167</cdr:x>
      <cdr:y>0.07083</cdr:y>
    </cdr:from>
    <cdr:to>
      <cdr:x>0.68167</cdr:x>
      <cdr:y>0.22083</cdr:y>
    </cdr:to>
    <cdr:sp macro="" textlink="">
      <cdr:nvSpPr>
        <cdr:cNvPr id="7" name="textruta 6">
          <a:extLst xmlns:a="http://schemas.openxmlformats.org/drawingml/2006/main">
            <a:ext uri="{FF2B5EF4-FFF2-40B4-BE49-F238E27FC236}">
              <a16:creationId xmlns:a16="http://schemas.microsoft.com/office/drawing/2014/main" id="{5817C1BA-3F34-4BD2-8E89-E6734FF80BB2}"/>
            </a:ext>
          </a:extLst>
        </cdr:cNvPr>
        <cdr:cNvSpPr txBox="1"/>
      </cdr:nvSpPr>
      <cdr:spPr>
        <a:xfrm xmlns:a="http://schemas.openxmlformats.org/drawingml/2006/main">
          <a:off x="2202180" y="194310"/>
          <a:ext cx="914400" cy="4114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sv-SE" sz="900"/>
            <a:t>2400 st av</a:t>
          </a:r>
          <a:br>
            <a:rPr lang="sv-SE" sz="900"/>
          </a:br>
          <a:r>
            <a:rPr lang="sv-SE" sz="900"/>
            <a:t>7600 elever</a:t>
          </a:r>
        </a:p>
      </cdr:txBody>
    </cdr:sp>
  </cdr:relSizeAnchor>
  <cdr:relSizeAnchor xmlns:cdr="http://schemas.openxmlformats.org/drawingml/2006/chartDrawing">
    <cdr:from>
      <cdr:x>0.69667</cdr:x>
      <cdr:y>0.07083</cdr:y>
    </cdr:from>
    <cdr:to>
      <cdr:x>0.89667</cdr:x>
      <cdr:y>0.22083</cdr:y>
    </cdr:to>
    <cdr:sp macro="" textlink="">
      <cdr:nvSpPr>
        <cdr:cNvPr id="8" name="textruta 7">
          <a:extLst xmlns:a="http://schemas.openxmlformats.org/drawingml/2006/main">
            <a:ext uri="{FF2B5EF4-FFF2-40B4-BE49-F238E27FC236}">
              <a16:creationId xmlns:a16="http://schemas.microsoft.com/office/drawing/2014/main" id="{3A9E20F3-2BA7-434B-B7C7-95AD1E9E060D}"/>
            </a:ext>
          </a:extLst>
        </cdr:cNvPr>
        <cdr:cNvSpPr txBox="1"/>
      </cdr:nvSpPr>
      <cdr:spPr>
        <a:xfrm xmlns:a="http://schemas.openxmlformats.org/drawingml/2006/main">
          <a:off x="3185160" y="194310"/>
          <a:ext cx="914400" cy="4114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sv-SE" sz="900"/>
            <a:t>3200 st av</a:t>
          </a:r>
          <a:br>
            <a:rPr lang="sv-SE" sz="900"/>
          </a:br>
          <a:r>
            <a:rPr lang="sv-SE" sz="900"/>
            <a:t>4800 elever</a:t>
          </a:r>
        </a:p>
      </cdr:txBody>
    </cdr:sp>
  </cdr:relSizeAnchor>
  <cdr:relSizeAnchor xmlns:cdr="http://schemas.openxmlformats.org/drawingml/2006/chartDrawing">
    <cdr:from>
      <cdr:x>0.77126</cdr:x>
      <cdr:y>0.19028</cdr:y>
    </cdr:from>
    <cdr:to>
      <cdr:x>0.93333</cdr:x>
      <cdr:y>0.32673</cdr:y>
    </cdr:to>
    <cdr:sp macro="" textlink="">
      <cdr:nvSpPr>
        <cdr:cNvPr id="9" name="textruta 8">
          <a:extLst xmlns:a="http://schemas.openxmlformats.org/drawingml/2006/main">
            <a:ext uri="{FF2B5EF4-FFF2-40B4-BE49-F238E27FC236}">
              <a16:creationId xmlns:a16="http://schemas.microsoft.com/office/drawing/2014/main" id="{D5F5755B-1C81-4C1E-A90A-D56CE730BF0A}"/>
            </a:ext>
          </a:extLst>
        </cdr:cNvPr>
        <cdr:cNvSpPr txBox="1"/>
      </cdr:nvSpPr>
      <cdr:spPr>
        <a:xfrm xmlns:a="http://schemas.openxmlformats.org/drawingml/2006/main">
          <a:off x="4008120" y="593312"/>
          <a:ext cx="842247" cy="425481"/>
        </a:xfrm>
        <a:prstGeom xmlns:a="http://schemas.openxmlformats.org/drawingml/2006/main" prst="rect">
          <a:avLst/>
        </a:prstGeom>
        <a:solidFill xmlns:a="http://schemas.openxmlformats.org/drawingml/2006/main">
          <a:schemeClr val="bg1">
            <a:lumMod val="85000"/>
          </a:schemeClr>
        </a:solidFill>
      </cdr:spPr>
      <cdr:txBody>
        <a:bodyPr xmlns:a="http://schemas.openxmlformats.org/drawingml/2006/main" vertOverflow="clip" wrap="none" lIns="0" tIns="0" rIns="0" bIns="0" rtlCol="0"/>
        <a:lstStyle xmlns:a="http://schemas.openxmlformats.org/drawingml/2006/main"/>
        <a:p xmlns:a="http://schemas.openxmlformats.org/drawingml/2006/main">
          <a:pPr algn="ctr"/>
          <a:r>
            <a:rPr lang="sv-SE" sz="900"/>
            <a:t>900 st av</a:t>
          </a:r>
          <a:br>
            <a:rPr lang="sv-SE" sz="900"/>
          </a:br>
          <a:r>
            <a:rPr lang="sv-SE" sz="900"/>
            <a:t>ursp 800 elever</a:t>
          </a:r>
          <a:br>
            <a:rPr lang="sv-SE" sz="900"/>
          </a:br>
          <a:r>
            <a:rPr lang="sv-SE" sz="900" i="1"/>
            <a:t>'Föredöme'</a:t>
          </a:r>
        </a:p>
      </cdr:txBody>
    </cdr:sp>
  </cdr:relSizeAnchor>
  <cdr:relSizeAnchor xmlns:cdr="http://schemas.openxmlformats.org/drawingml/2006/chartDrawing">
    <cdr:from>
      <cdr:x>0.91667</cdr:x>
      <cdr:y>0.10694</cdr:y>
    </cdr:from>
    <cdr:to>
      <cdr:x>0.93167</cdr:x>
      <cdr:y>0.1875</cdr:y>
    </cdr:to>
    <cdr:cxnSp macro="">
      <cdr:nvCxnSpPr>
        <cdr:cNvPr id="11" name="Rak pilkoppling 10">
          <a:extLst xmlns:a="http://schemas.openxmlformats.org/drawingml/2006/main">
            <a:ext uri="{FF2B5EF4-FFF2-40B4-BE49-F238E27FC236}">
              <a16:creationId xmlns:a16="http://schemas.microsoft.com/office/drawing/2014/main" id="{58EEE754-FD9C-4B2F-828F-225319410A48}"/>
            </a:ext>
          </a:extLst>
        </cdr:cNvPr>
        <cdr:cNvCxnSpPr/>
      </cdr:nvCxnSpPr>
      <cdr:spPr>
        <a:xfrm xmlns:a="http://schemas.openxmlformats.org/drawingml/2006/main" flipV="1">
          <a:off x="4191000" y="293370"/>
          <a:ext cx="68580" cy="22098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xdr:wsDr xmlns:xdr="http://schemas.openxmlformats.org/drawingml/2006/spreadsheetDrawing" xmlns:a="http://schemas.openxmlformats.org/drawingml/2006/main">
  <xdr:twoCellAnchor>
    <xdr:from>
      <xdr:col>7</xdr:col>
      <xdr:colOff>146050</xdr:colOff>
      <xdr:row>5</xdr:row>
      <xdr:rowOff>167640</xdr:rowOff>
    </xdr:from>
    <xdr:to>
      <xdr:col>15</xdr:col>
      <xdr:colOff>228600</xdr:colOff>
      <xdr:row>22</xdr:row>
      <xdr:rowOff>34290</xdr:rowOff>
    </xdr:to>
    <xdr:graphicFrame macro="">
      <xdr:nvGraphicFramePr>
        <xdr:cNvPr id="2" name="Diagram 1">
          <a:extLst>
            <a:ext uri="{FF2B5EF4-FFF2-40B4-BE49-F238E27FC236}">
              <a16:creationId xmlns:a16="http://schemas.microsoft.com/office/drawing/2014/main" id="{AFED47C0-C2F2-411D-A706-759FBDCA458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426720</xdr:colOff>
      <xdr:row>12</xdr:row>
      <xdr:rowOff>68580</xdr:rowOff>
    </xdr:from>
    <xdr:to>
      <xdr:col>14</xdr:col>
      <xdr:colOff>563880</xdr:colOff>
      <xdr:row>19</xdr:row>
      <xdr:rowOff>53340</xdr:rowOff>
    </xdr:to>
    <xdr:cxnSp macro="">
      <xdr:nvCxnSpPr>
        <xdr:cNvPr id="4" name="Rak pilkoppling 3">
          <a:extLst>
            <a:ext uri="{FF2B5EF4-FFF2-40B4-BE49-F238E27FC236}">
              <a16:creationId xmlns:a16="http://schemas.microsoft.com/office/drawing/2014/main" id="{DB5ACA4B-EBA8-4D8F-88C9-BD560CAFAD53}"/>
            </a:ext>
          </a:extLst>
        </xdr:cNvPr>
        <xdr:cNvCxnSpPr/>
      </xdr:nvCxnSpPr>
      <xdr:spPr>
        <a:xfrm>
          <a:off x="8961120" y="2263140"/>
          <a:ext cx="137160" cy="12649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c:userShapes xmlns:c="http://schemas.openxmlformats.org/drawingml/2006/chart">
  <cdr:relSizeAnchor xmlns:cdr="http://schemas.openxmlformats.org/drawingml/2006/chartDrawing">
    <cdr:from>
      <cdr:x>0.29667</cdr:x>
      <cdr:y>0.05972</cdr:y>
    </cdr:from>
    <cdr:to>
      <cdr:x>0.29667</cdr:x>
      <cdr:y>0.8875</cdr:y>
    </cdr:to>
    <cdr:cxnSp macro="">
      <cdr:nvCxnSpPr>
        <cdr:cNvPr id="3" name="Rak koppling 2">
          <a:extLst xmlns:a="http://schemas.openxmlformats.org/drawingml/2006/main">
            <a:ext uri="{FF2B5EF4-FFF2-40B4-BE49-F238E27FC236}">
              <a16:creationId xmlns:a16="http://schemas.microsoft.com/office/drawing/2014/main" id="{1C7D34D4-F58D-4A52-A38E-94D5544C9782}"/>
            </a:ext>
          </a:extLst>
        </cdr:cNvPr>
        <cdr:cNvCxnSpPr/>
      </cdr:nvCxnSpPr>
      <cdr:spPr>
        <a:xfrm xmlns:a="http://schemas.openxmlformats.org/drawingml/2006/main">
          <a:off x="1356360" y="163830"/>
          <a:ext cx="0" cy="2270760"/>
        </a:xfrm>
        <a:prstGeom xmlns:a="http://schemas.openxmlformats.org/drawingml/2006/main" prst="line">
          <a:avLst/>
        </a:prstGeom>
      </cdr:spPr>
      <cdr:style>
        <a:lnRef xmlns:a="http://schemas.openxmlformats.org/drawingml/2006/main" idx="2">
          <a:schemeClr val="accent2"/>
        </a:lnRef>
        <a:fillRef xmlns:a="http://schemas.openxmlformats.org/drawingml/2006/main" idx="0">
          <a:schemeClr val="accent2"/>
        </a:fillRef>
        <a:effectRef xmlns:a="http://schemas.openxmlformats.org/drawingml/2006/main" idx="1">
          <a:schemeClr val="accent2"/>
        </a:effectRef>
        <a:fontRef xmlns:a="http://schemas.openxmlformats.org/drawingml/2006/main" idx="minor">
          <a:schemeClr val="tx1"/>
        </a:fontRef>
      </cdr:style>
    </cdr:cxnSp>
  </cdr:relSizeAnchor>
  <cdr:relSizeAnchor xmlns:cdr="http://schemas.openxmlformats.org/drawingml/2006/chartDrawing">
    <cdr:from>
      <cdr:x>0.905</cdr:x>
      <cdr:y>0.04861</cdr:y>
    </cdr:from>
    <cdr:to>
      <cdr:x>0.905</cdr:x>
      <cdr:y>0.87639</cdr:y>
    </cdr:to>
    <cdr:cxnSp macro="">
      <cdr:nvCxnSpPr>
        <cdr:cNvPr id="4" name="Rak koppling 3">
          <a:extLst xmlns:a="http://schemas.openxmlformats.org/drawingml/2006/main">
            <a:ext uri="{FF2B5EF4-FFF2-40B4-BE49-F238E27FC236}">
              <a16:creationId xmlns:a16="http://schemas.microsoft.com/office/drawing/2014/main" id="{47DC5E4E-7049-4A90-81E4-9A27C49310BD}"/>
            </a:ext>
          </a:extLst>
        </cdr:cNvPr>
        <cdr:cNvCxnSpPr/>
      </cdr:nvCxnSpPr>
      <cdr:spPr>
        <a:xfrm xmlns:a="http://schemas.openxmlformats.org/drawingml/2006/main">
          <a:off x="4137660" y="133350"/>
          <a:ext cx="0" cy="227076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dr:relSizeAnchor xmlns:cdr="http://schemas.openxmlformats.org/drawingml/2006/chartDrawing">
    <cdr:from>
      <cdr:x>0.57667</cdr:x>
      <cdr:y>0.05417</cdr:y>
    </cdr:from>
    <cdr:to>
      <cdr:x>0.57667</cdr:x>
      <cdr:y>0.88194</cdr:y>
    </cdr:to>
    <cdr:cxnSp macro="">
      <cdr:nvCxnSpPr>
        <cdr:cNvPr id="5" name="Rak koppling 4">
          <a:extLst xmlns:a="http://schemas.openxmlformats.org/drawingml/2006/main">
            <a:ext uri="{FF2B5EF4-FFF2-40B4-BE49-F238E27FC236}">
              <a16:creationId xmlns:a16="http://schemas.microsoft.com/office/drawing/2014/main" id="{CBD51A8D-74D0-46B2-8F75-028E1F66B177}"/>
            </a:ext>
          </a:extLst>
        </cdr:cNvPr>
        <cdr:cNvCxnSpPr/>
      </cdr:nvCxnSpPr>
      <cdr:spPr>
        <a:xfrm xmlns:a="http://schemas.openxmlformats.org/drawingml/2006/main">
          <a:off x="2636520" y="148590"/>
          <a:ext cx="0" cy="2270760"/>
        </a:xfrm>
        <a:prstGeom xmlns:a="http://schemas.openxmlformats.org/drawingml/2006/main" prst="line">
          <a:avLst/>
        </a:prstGeom>
      </cdr:spPr>
      <cdr:style>
        <a:lnRef xmlns:a="http://schemas.openxmlformats.org/drawingml/2006/main" idx="2">
          <a:schemeClr val="accent3"/>
        </a:lnRef>
        <a:fillRef xmlns:a="http://schemas.openxmlformats.org/drawingml/2006/main" idx="0">
          <a:schemeClr val="accent3"/>
        </a:fillRef>
        <a:effectRef xmlns:a="http://schemas.openxmlformats.org/drawingml/2006/main" idx="1">
          <a:schemeClr val="accent3"/>
        </a:effectRef>
        <a:fontRef xmlns:a="http://schemas.openxmlformats.org/drawingml/2006/main" idx="minor">
          <a:schemeClr val="tx1"/>
        </a:fontRef>
      </cdr:style>
    </cdr:cxnSp>
  </cdr:relSizeAnchor>
  <cdr:relSizeAnchor xmlns:cdr="http://schemas.openxmlformats.org/drawingml/2006/chartDrawing">
    <cdr:from>
      <cdr:x>0.13833</cdr:x>
      <cdr:y>0.05139</cdr:y>
    </cdr:from>
    <cdr:to>
      <cdr:x>0.26167</cdr:x>
      <cdr:y>0.24861</cdr:y>
    </cdr:to>
    <cdr:sp macro="" textlink="">
      <cdr:nvSpPr>
        <cdr:cNvPr id="6" name="textruta 5">
          <a:extLst xmlns:a="http://schemas.openxmlformats.org/drawingml/2006/main">
            <a:ext uri="{FF2B5EF4-FFF2-40B4-BE49-F238E27FC236}">
              <a16:creationId xmlns:a16="http://schemas.microsoft.com/office/drawing/2014/main" id="{8C6329E9-055B-4FCA-9098-B39FE27E4011}"/>
            </a:ext>
          </a:extLst>
        </cdr:cNvPr>
        <cdr:cNvSpPr txBox="1"/>
      </cdr:nvSpPr>
      <cdr:spPr>
        <a:xfrm xmlns:a="http://schemas.openxmlformats.org/drawingml/2006/main">
          <a:off x="632460" y="140970"/>
          <a:ext cx="563880" cy="5410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sv-SE" sz="900"/>
            <a:t>650 st av </a:t>
          </a:r>
          <a:br>
            <a:rPr lang="sv-SE" sz="900"/>
          </a:br>
          <a:r>
            <a:rPr lang="sv-SE" sz="900"/>
            <a:t> 650 elever</a:t>
          </a:r>
          <a:br>
            <a:rPr lang="sv-SE" sz="900"/>
          </a:br>
          <a:r>
            <a:rPr lang="sv-SE" sz="900" i="1"/>
            <a:t>'Skäms'</a:t>
          </a:r>
        </a:p>
      </cdr:txBody>
    </cdr:sp>
  </cdr:relSizeAnchor>
  <cdr:relSizeAnchor xmlns:cdr="http://schemas.openxmlformats.org/drawingml/2006/chartDrawing">
    <cdr:from>
      <cdr:x>0.37667</cdr:x>
      <cdr:y>0.05139</cdr:y>
    </cdr:from>
    <cdr:to>
      <cdr:x>0.5</cdr:x>
      <cdr:y>0.24861</cdr:y>
    </cdr:to>
    <cdr:sp macro="" textlink="">
      <cdr:nvSpPr>
        <cdr:cNvPr id="7" name="textruta 6">
          <a:extLst xmlns:a="http://schemas.openxmlformats.org/drawingml/2006/main">
            <a:ext uri="{FF2B5EF4-FFF2-40B4-BE49-F238E27FC236}">
              <a16:creationId xmlns:a16="http://schemas.microsoft.com/office/drawing/2014/main" id="{C76A93F8-52E5-41E1-AACD-FA2B948C6870}"/>
            </a:ext>
          </a:extLst>
        </cdr:cNvPr>
        <cdr:cNvSpPr txBox="1"/>
      </cdr:nvSpPr>
      <cdr:spPr>
        <a:xfrm xmlns:a="http://schemas.openxmlformats.org/drawingml/2006/main">
          <a:off x="1722120" y="140970"/>
          <a:ext cx="563880" cy="5410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sv-SE" sz="900"/>
            <a:t>2600</a:t>
          </a:r>
          <a:r>
            <a:rPr lang="sv-SE" sz="900" baseline="0"/>
            <a:t> </a:t>
          </a:r>
          <a:r>
            <a:rPr lang="sv-SE" sz="900"/>
            <a:t>st av </a:t>
          </a:r>
          <a:br>
            <a:rPr lang="sv-SE" sz="900"/>
          </a:br>
          <a:r>
            <a:rPr lang="sv-SE" sz="900"/>
            <a:t> 4500 elever</a:t>
          </a:r>
          <a:br>
            <a:rPr lang="sv-SE" sz="900"/>
          </a:br>
          <a:endParaRPr lang="sv-SE" sz="900" i="1"/>
        </a:p>
      </cdr:txBody>
    </cdr:sp>
  </cdr:relSizeAnchor>
  <cdr:relSizeAnchor xmlns:cdr="http://schemas.openxmlformats.org/drawingml/2006/chartDrawing">
    <cdr:from>
      <cdr:x>0.67667</cdr:x>
      <cdr:y>0.05139</cdr:y>
    </cdr:from>
    <cdr:to>
      <cdr:x>0.8</cdr:x>
      <cdr:y>0.24861</cdr:y>
    </cdr:to>
    <cdr:sp macro="" textlink="">
      <cdr:nvSpPr>
        <cdr:cNvPr id="8" name="textruta 7">
          <a:extLst xmlns:a="http://schemas.openxmlformats.org/drawingml/2006/main">
            <a:ext uri="{FF2B5EF4-FFF2-40B4-BE49-F238E27FC236}">
              <a16:creationId xmlns:a16="http://schemas.microsoft.com/office/drawing/2014/main" id="{1007DB18-17FE-4E9D-8FAB-2A7049C9ED73}"/>
            </a:ext>
          </a:extLst>
        </cdr:cNvPr>
        <cdr:cNvSpPr txBox="1"/>
      </cdr:nvSpPr>
      <cdr:spPr>
        <a:xfrm xmlns:a="http://schemas.openxmlformats.org/drawingml/2006/main">
          <a:off x="3093720" y="140970"/>
          <a:ext cx="563880" cy="5410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sv-SE" sz="900"/>
            <a:t>1900</a:t>
          </a:r>
          <a:r>
            <a:rPr lang="sv-SE" sz="900" baseline="0"/>
            <a:t> </a:t>
          </a:r>
          <a:r>
            <a:rPr lang="sv-SE" sz="900"/>
            <a:t>st av </a:t>
          </a:r>
          <a:br>
            <a:rPr lang="sv-SE" sz="900"/>
          </a:br>
          <a:r>
            <a:rPr lang="sv-SE" sz="900"/>
            <a:t> 4900 elever</a:t>
          </a:r>
          <a:br>
            <a:rPr lang="sv-SE" sz="900"/>
          </a:br>
          <a:endParaRPr lang="sv-SE" sz="900" i="1"/>
        </a:p>
      </cdr:txBody>
    </cdr:sp>
  </cdr:relSizeAnchor>
  <cdr:relSizeAnchor xmlns:cdr="http://schemas.openxmlformats.org/drawingml/2006/chartDrawing">
    <cdr:from>
      <cdr:x>0.8</cdr:x>
      <cdr:y>0.20417</cdr:y>
    </cdr:from>
    <cdr:to>
      <cdr:x>0.92333</cdr:x>
      <cdr:y>0.36806</cdr:y>
    </cdr:to>
    <cdr:sp macro="" textlink="">
      <cdr:nvSpPr>
        <cdr:cNvPr id="9" name="textruta 8">
          <a:extLst xmlns:a="http://schemas.openxmlformats.org/drawingml/2006/main">
            <a:ext uri="{FF2B5EF4-FFF2-40B4-BE49-F238E27FC236}">
              <a16:creationId xmlns:a16="http://schemas.microsoft.com/office/drawing/2014/main" id="{5223E364-EAC3-4107-848A-225223FE0503}"/>
            </a:ext>
          </a:extLst>
        </cdr:cNvPr>
        <cdr:cNvSpPr txBox="1"/>
      </cdr:nvSpPr>
      <cdr:spPr>
        <a:xfrm xmlns:a="http://schemas.openxmlformats.org/drawingml/2006/main">
          <a:off x="3657600" y="560070"/>
          <a:ext cx="563880" cy="449580"/>
        </a:xfrm>
        <a:prstGeom xmlns:a="http://schemas.openxmlformats.org/drawingml/2006/main" prst="rect">
          <a:avLst/>
        </a:prstGeom>
        <a:solidFill xmlns:a="http://schemas.openxmlformats.org/drawingml/2006/main">
          <a:schemeClr val="bg2">
            <a:lumMod val="90000"/>
          </a:schemeClr>
        </a:solidFill>
      </cdr:spPr>
      <cdr:txBody>
        <a:bodyPr xmlns:a="http://schemas.openxmlformats.org/drawingml/2006/main" vertOverflow="clip" wrap="none" lIns="0" tIns="0" rIns="0" bIns="0" rtlCol="0"/>
        <a:lstStyle xmlns:a="http://schemas.openxmlformats.org/drawingml/2006/main"/>
        <a:p xmlns:a="http://schemas.openxmlformats.org/drawingml/2006/main">
          <a:pPr algn="ctr"/>
          <a:r>
            <a:rPr lang="sv-SE" sz="900"/>
            <a:t>ingen av </a:t>
          </a:r>
          <a:br>
            <a:rPr lang="sv-SE" sz="900"/>
          </a:br>
          <a:r>
            <a:rPr lang="sv-SE" sz="900"/>
            <a:t> 200 elever</a:t>
          </a:r>
          <a:br>
            <a:rPr lang="sv-SE" sz="900"/>
          </a:br>
          <a:r>
            <a:rPr lang="sv-SE" sz="900" i="1"/>
            <a:t>'Föredöme'</a:t>
          </a:r>
          <a:br>
            <a:rPr lang="sv-SE" sz="900"/>
          </a:br>
          <a:endParaRPr lang="sv-SE" sz="900" i="1"/>
        </a:p>
      </cdr:txBody>
    </cdr:sp>
  </cdr:relSizeAnchor>
</c:userShapes>
</file>

<file path=xl/drawings/drawing8.xml><?xml version="1.0" encoding="utf-8"?>
<xdr:wsDr xmlns:xdr="http://schemas.openxmlformats.org/drawingml/2006/spreadsheetDrawing" xmlns:a="http://schemas.openxmlformats.org/drawingml/2006/main">
  <xdr:twoCellAnchor>
    <xdr:from>
      <xdr:col>6</xdr:col>
      <xdr:colOff>510540</xdr:colOff>
      <xdr:row>5</xdr:row>
      <xdr:rowOff>38100</xdr:rowOff>
    </xdr:from>
    <xdr:to>
      <xdr:col>15</xdr:col>
      <xdr:colOff>228600</xdr:colOff>
      <xdr:row>22</xdr:row>
      <xdr:rowOff>34290</xdr:rowOff>
    </xdr:to>
    <xdr:graphicFrame macro="">
      <xdr:nvGraphicFramePr>
        <xdr:cNvPr id="2" name="Diagram 1">
          <a:extLst>
            <a:ext uri="{FF2B5EF4-FFF2-40B4-BE49-F238E27FC236}">
              <a16:creationId xmlns:a16="http://schemas.microsoft.com/office/drawing/2014/main" id="{3A045B99-D546-473E-A075-D83C392F04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7620</xdr:colOff>
      <xdr:row>7</xdr:row>
      <xdr:rowOff>0</xdr:rowOff>
    </xdr:from>
    <xdr:to>
      <xdr:col>12</xdr:col>
      <xdr:colOff>7620</xdr:colOff>
      <xdr:row>20</xdr:row>
      <xdr:rowOff>38100</xdr:rowOff>
    </xdr:to>
    <xdr:cxnSp macro="">
      <xdr:nvCxnSpPr>
        <xdr:cNvPr id="4" name="Rak koppling 3">
          <a:extLst>
            <a:ext uri="{FF2B5EF4-FFF2-40B4-BE49-F238E27FC236}">
              <a16:creationId xmlns:a16="http://schemas.microsoft.com/office/drawing/2014/main" id="{6ADAFF5C-D2A2-4D63-8385-884F268A670D}"/>
            </a:ext>
          </a:extLst>
        </xdr:cNvPr>
        <xdr:cNvCxnSpPr/>
      </xdr:nvCxnSpPr>
      <xdr:spPr>
        <a:xfrm flipV="1">
          <a:off x="7322820" y="1280160"/>
          <a:ext cx="0" cy="2415540"/>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14</xdr:col>
      <xdr:colOff>541020</xdr:colOff>
      <xdr:row>7</xdr:row>
      <xdr:rowOff>38100</xdr:rowOff>
    </xdr:from>
    <xdr:to>
      <xdr:col>14</xdr:col>
      <xdr:colOff>541020</xdr:colOff>
      <xdr:row>20</xdr:row>
      <xdr:rowOff>76200</xdr:rowOff>
    </xdr:to>
    <xdr:cxnSp macro="">
      <xdr:nvCxnSpPr>
        <xdr:cNvPr id="5" name="Rak koppling 4">
          <a:extLst>
            <a:ext uri="{FF2B5EF4-FFF2-40B4-BE49-F238E27FC236}">
              <a16:creationId xmlns:a16="http://schemas.microsoft.com/office/drawing/2014/main" id="{0B21E78D-C49A-42C7-A3DA-F0579B361DA5}"/>
            </a:ext>
          </a:extLst>
        </xdr:cNvPr>
        <xdr:cNvCxnSpPr/>
      </xdr:nvCxnSpPr>
      <xdr:spPr>
        <a:xfrm flipV="1">
          <a:off x="9075420" y="1318260"/>
          <a:ext cx="0" cy="2415540"/>
        </a:xfrm>
        <a:prstGeom prst="line">
          <a:avLst/>
        </a:prstGeom>
      </xdr:spPr>
      <xdr:style>
        <a:lnRef idx="2">
          <a:schemeClr val="accent6"/>
        </a:lnRef>
        <a:fillRef idx="0">
          <a:schemeClr val="accent6"/>
        </a:fillRef>
        <a:effectRef idx="1">
          <a:schemeClr val="accent6"/>
        </a:effectRef>
        <a:fontRef idx="minor">
          <a:schemeClr val="tx1"/>
        </a:fontRef>
      </xdr:style>
    </xdr:cxnSp>
    <xdr:clientData/>
  </xdr:twoCellAnchor>
  <xdr:oneCellAnchor>
    <xdr:from>
      <xdr:col>8</xdr:col>
      <xdr:colOff>384014</xdr:colOff>
      <xdr:row>8</xdr:row>
      <xdr:rowOff>30480</xdr:rowOff>
    </xdr:from>
    <xdr:ext cx="1155060" cy="233205"/>
    <xdr:sp macro="" textlink="">
      <xdr:nvSpPr>
        <xdr:cNvPr id="6" name="textruta 5">
          <a:extLst>
            <a:ext uri="{FF2B5EF4-FFF2-40B4-BE49-F238E27FC236}">
              <a16:creationId xmlns:a16="http://schemas.microsoft.com/office/drawing/2014/main" id="{BCDFB46B-C357-4D5F-B0CF-7B32F35A0025}"/>
            </a:ext>
          </a:extLst>
        </xdr:cNvPr>
        <xdr:cNvSpPr txBox="1"/>
      </xdr:nvSpPr>
      <xdr:spPr>
        <a:xfrm>
          <a:off x="5260814" y="1493520"/>
          <a:ext cx="115506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sv-SE" sz="900"/>
            <a:t>ingen av 1500 elever</a:t>
          </a:r>
          <a:endParaRPr lang="sv-SE" sz="900" i="1"/>
        </a:p>
      </xdr:txBody>
    </xdr:sp>
    <xdr:clientData/>
  </xdr:oneCellAnchor>
  <xdr:oneCellAnchor>
    <xdr:from>
      <xdr:col>12</xdr:col>
      <xdr:colOff>242825</xdr:colOff>
      <xdr:row>8</xdr:row>
      <xdr:rowOff>30480</xdr:rowOff>
    </xdr:from>
    <xdr:ext cx="1239314" cy="374077"/>
    <xdr:sp macro="" textlink="">
      <xdr:nvSpPr>
        <xdr:cNvPr id="7" name="textruta 6">
          <a:extLst>
            <a:ext uri="{FF2B5EF4-FFF2-40B4-BE49-F238E27FC236}">
              <a16:creationId xmlns:a16="http://schemas.microsoft.com/office/drawing/2014/main" id="{8F33DEE6-00AE-4144-901B-99FC5F218C73}"/>
            </a:ext>
          </a:extLst>
        </xdr:cNvPr>
        <xdr:cNvSpPr txBox="1"/>
      </xdr:nvSpPr>
      <xdr:spPr>
        <a:xfrm>
          <a:off x="7558025" y="1493520"/>
          <a:ext cx="1239314"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sv-SE" sz="900"/>
            <a:t>2800 st av 4500 elever</a:t>
          </a:r>
          <a:br>
            <a:rPr lang="sv-SE" sz="900"/>
          </a:br>
          <a:endParaRPr lang="sv-SE" sz="900" i="1"/>
        </a:p>
      </xdr:txBody>
    </xdr:sp>
    <xdr:clientData/>
  </xdr:oneCellAnchor>
  <xdr:oneCellAnchor>
    <xdr:from>
      <xdr:col>13</xdr:col>
      <xdr:colOff>286954</xdr:colOff>
      <xdr:row>10</xdr:row>
      <xdr:rowOff>129540</xdr:rowOff>
    </xdr:from>
    <xdr:ext cx="937694" cy="281744"/>
    <xdr:sp macro="" textlink="">
      <xdr:nvSpPr>
        <xdr:cNvPr id="8" name="textruta 7">
          <a:extLst>
            <a:ext uri="{FF2B5EF4-FFF2-40B4-BE49-F238E27FC236}">
              <a16:creationId xmlns:a16="http://schemas.microsoft.com/office/drawing/2014/main" id="{51FF902B-8BE2-4640-97AF-1CFDB13C3423}"/>
            </a:ext>
          </a:extLst>
        </xdr:cNvPr>
        <xdr:cNvSpPr txBox="1"/>
      </xdr:nvSpPr>
      <xdr:spPr>
        <a:xfrm>
          <a:off x="8211754" y="1958340"/>
          <a:ext cx="937694" cy="281744"/>
        </a:xfrm>
        <a:prstGeom prst="rect">
          <a:avLst/>
        </a:prstGeom>
        <a:solidFill>
          <a:schemeClr val="bg2">
            <a:lumMod val="9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ctr"/>
          <a:r>
            <a:rPr lang="sv-SE" sz="900"/>
            <a:t>200 st av 600 elever</a:t>
          </a:r>
          <a:br>
            <a:rPr lang="sv-SE" sz="900"/>
          </a:br>
          <a:r>
            <a:rPr lang="sv-SE" sz="900" i="1"/>
            <a:t>Föredöme'</a:t>
          </a:r>
        </a:p>
      </xdr:txBody>
    </xdr:sp>
    <xdr:clientData/>
  </xdr:oneCellAnchor>
  <xdr:twoCellAnchor>
    <xdr:from>
      <xdr:col>14</xdr:col>
      <xdr:colOff>419100</xdr:colOff>
      <xdr:row>7</xdr:row>
      <xdr:rowOff>167640</xdr:rowOff>
    </xdr:from>
    <xdr:to>
      <xdr:col>14</xdr:col>
      <xdr:colOff>601980</xdr:colOff>
      <xdr:row>10</xdr:row>
      <xdr:rowOff>106680</xdr:rowOff>
    </xdr:to>
    <xdr:cxnSp macro="">
      <xdr:nvCxnSpPr>
        <xdr:cNvPr id="10" name="Rak pilkoppling 9">
          <a:extLst>
            <a:ext uri="{FF2B5EF4-FFF2-40B4-BE49-F238E27FC236}">
              <a16:creationId xmlns:a16="http://schemas.microsoft.com/office/drawing/2014/main" id="{18C4D848-E978-4636-9C0D-08CAF2CACAC8}"/>
            </a:ext>
          </a:extLst>
        </xdr:cNvPr>
        <xdr:cNvCxnSpPr/>
      </xdr:nvCxnSpPr>
      <xdr:spPr>
        <a:xfrm flipV="1">
          <a:off x="8953500" y="1447800"/>
          <a:ext cx="182880" cy="4876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skolverket.se/skolutveckling/statistik/arkiverade-statistiknyheter/statistik/2018-08-28-de-flesta-uppnar-godkanda-betyg-i-arskurs-6-och-9"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1E223-1050-42E8-A8F0-3DF781C4E536}">
  <sheetPr>
    <tabColor theme="9" tint="-0.249977111117893"/>
  </sheetPr>
  <dimension ref="B5:T650"/>
  <sheetViews>
    <sheetView tabSelected="1" topLeftCell="A4" workbookViewId="0">
      <pane xSplit="3" ySplit="4" topLeftCell="D8" activePane="bottomRight" state="frozen"/>
      <selection activeCell="A4" sqref="A4"/>
      <selection pane="topRight" activeCell="D4" sqref="D4"/>
      <selection pane="bottomLeft" activeCell="A8" sqref="A8"/>
      <selection pane="bottomRight" activeCell="B8" sqref="B8"/>
    </sheetView>
  </sheetViews>
  <sheetFormatPr defaultRowHeight="14.4" x14ac:dyDescent="0.3"/>
  <cols>
    <col min="1" max="2" width="8.88671875" style="125"/>
    <col min="3" max="3" width="24.5546875" style="125" customWidth="1"/>
    <col min="4" max="4" width="16.21875" style="26" customWidth="1"/>
    <col min="5" max="5" width="12.44140625" style="26" customWidth="1"/>
    <col min="6" max="6" width="14.44140625" style="26" customWidth="1"/>
    <col min="7" max="7" width="18.88671875" style="26" customWidth="1"/>
    <col min="8" max="8" width="26.6640625" style="26" customWidth="1"/>
    <col min="9" max="9" width="11.6640625" style="26" bestFit="1" customWidth="1"/>
    <col min="10" max="10" width="15.21875" style="26" customWidth="1"/>
    <col min="11" max="11" width="16.44140625" style="26" bestFit="1" customWidth="1"/>
    <col min="12" max="12" width="3.6640625" style="26" customWidth="1"/>
    <col min="13" max="16" width="8.88671875" style="26" customWidth="1"/>
    <col min="17" max="17" width="15.6640625" style="125" customWidth="1"/>
    <col min="18" max="18" width="13.33203125" style="125" customWidth="1"/>
    <col min="19" max="19" width="12.88671875" style="125" customWidth="1"/>
    <col min="20" max="20" width="15.21875" style="125" customWidth="1"/>
    <col min="21" max="16384" width="8.88671875" style="125"/>
  </cols>
  <sheetData>
    <row r="5" spans="2:20" x14ac:dyDescent="0.3">
      <c r="B5" s="263" t="s">
        <v>6413</v>
      </c>
      <c r="C5" s="264" t="s">
        <v>683</v>
      </c>
      <c r="D5" s="174" t="s">
        <v>1</v>
      </c>
      <c r="E5" s="231" t="s">
        <v>729</v>
      </c>
      <c r="F5" s="268"/>
      <c r="G5" s="258" t="s">
        <v>1</v>
      </c>
      <c r="H5" s="232" t="s">
        <v>749</v>
      </c>
      <c r="I5" s="253" t="s">
        <v>790</v>
      </c>
      <c r="J5" s="233"/>
      <c r="K5" s="233"/>
      <c r="L5" s="234"/>
      <c r="M5" s="269" t="s">
        <v>6383</v>
      </c>
      <c r="N5" s="177"/>
      <c r="O5" s="177"/>
      <c r="P5" s="270"/>
      <c r="Q5" s="243" t="s">
        <v>6402</v>
      </c>
      <c r="R5" s="244"/>
      <c r="S5" s="244"/>
      <c r="T5" s="245"/>
    </row>
    <row r="6" spans="2:20" x14ac:dyDescent="0.3">
      <c r="B6" s="265" t="s">
        <v>6414</v>
      </c>
      <c r="C6" s="266"/>
      <c r="D6" s="38"/>
      <c r="E6" s="235" t="s">
        <v>6412</v>
      </c>
      <c r="F6" s="267"/>
      <c r="G6" s="259" t="s">
        <v>754</v>
      </c>
      <c r="H6" s="173" t="s">
        <v>750</v>
      </c>
      <c r="I6" s="254" t="s">
        <v>6385</v>
      </c>
      <c r="J6" s="181"/>
      <c r="K6" s="181"/>
      <c r="L6" s="236"/>
      <c r="M6" s="271" t="s">
        <v>6384</v>
      </c>
      <c r="N6" s="178"/>
      <c r="O6" s="178"/>
      <c r="P6" s="272"/>
      <c r="Q6" s="246" t="s">
        <v>6403</v>
      </c>
      <c r="R6" s="247"/>
      <c r="S6" s="247"/>
      <c r="T6" s="248"/>
    </row>
    <row r="7" spans="2:20" ht="26.4" x14ac:dyDescent="0.3">
      <c r="B7" s="164" t="s">
        <v>6386</v>
      </c>
      <c r="C7" s="228" t="s">
        <v>12</v>
      </c>
      <c r="D7" s="227" t="s">
        <v>2</v>
      </c>
      <c r="E7" s="237" t="s">
        <v>2</v>
      </c>
      <c r="F7" s="99" t="s">
        <v>744</v>
      </c>
      <c r="G7" s="260" t="s">
        <v>2</v>
      </c>
      <c r="H7" s="136" t="s">
        <v>744</v>
      </c>
      <c r="I7" s="255" t="s">
        <v>6411</v>
      </c>
      <c r="J7" s="226" t="s">
        <v>6410</v>
      </c>
      <c r="K7" s="226" t="s">
        <v>6409</v>
      </c>
      <c r="L7" s="238"/>
      <c r="M7" s="136" t="s">
        <v>6371</v>
      </c>
      <c r="N7" s="136" t="s">
        <v>6374</v>
      </c>
      <c r="O7" s="136" t="s">
        <v>6376</v>
      </c>
      <c r="P7" s="136" t="s">
        <v>6377</v>
      </c>
      <c r="Q7" s="249" t="s">
        <v>6405</v>
      </c>
      <c r="R7" s="225" t="s">
        <v>6406</v>
      </c>
      <c r="S7" s="225" t="s">
        <v>6407</v>
      </c>
      <c r="T7" s="250" t="s">
        <v>6408</v>
      </c>
    </row>
    <row r="8" spans="2:20" x14ac:dyDescent="0.3">
      <c r="B8" s="146">
        <v>1</v>
      </c>
      <c r="C8" s="229" t="s">
        <v>503</v>
      </c>
      <c r="D8" s="26">
        <v>72</v>
      </c>
      <c r="E8" s="146">
        <v>51</v>
      </c>
      <c r="F8" s="239">
        <v>0.71</v>
      </c>
      <c r="G8" s="261">
        <v>0</v>
      </c>
      <c r="H8" s="239">
        <v>0</v>
      </c>
      <c r="I8" s="256">
        <v>31</v>
      </c>
      <c r="J8" s="240">
        <v>20</v>
      </c>
      <c r="K8" s="241">
        <v>0.61</v>
      </c>
      <c r="L8" s="149"/>
      <c r="M8" s="26">
        <v>1</v>
      </c>
      <c r="N8" s="26">
        <v>1</v>
      </c>
      <c r="O8" s="26">
        <v>9</v>
      </c>
      <c r="P8" s="142">
        <f>SUM(M8:O8)</f>
        <v>11</v>
      </c>
      <c r="Q8" s="146" t="s">
        <v>6396</v>
      </c>
      <c r="R8" s="251" t="s">
        <v>6366</v>
      </c>
      <c r="S8" s="251" t="s">
        <v>6366</v>
      </c>
      <c r="T8" s="148" t="s">
        <v>6366</v>
      </c>
    </row>
    <row r="9" spans="2:20" x14ac:dyDescent="0.3">
      <c r="B9" s="146">
        <v>2</v>
      </c>
      <c r="C9" s="229" t="s">
        <v>416</v>
      </c>
      <c r="D9" s="26">
        <v>132</v>
      </c>
      <c r="E9" s="146">
        <v>43</v>
      </c>
      <c r="F9" s="239">
        <v>0.33</v>
      </c>
      <c r="G9" s="261">
        <v>0</v>
      </c>
      <c r="H9" s="239">
        <v>0</v>
      </c>
      <c r="I9" s="256">
        <v>28</v>
      </c>
      <c r="J9" s="240">
        <v>15</v>
      </c>
      <c r="K9" s="241">
        <v>0.65</v>
      </c>
      <c r="L9" s="149"/>
      <c r="M9" s="26">
        <v>9</v>
      </c>
      <c r="N9" s="26">
        <v>1</v>
      </c>
      <c r="O9" s="26">
        <v>5</v>
      </c>
      <c r="P9" s="142">
        <f>SUM(M9:O9)</f>
        <v>15</v>
      </c>
      <c r="Q9" s="146" t="s">
        <v>6396</v>
      </c>
      <c r="R9" s="251" t="s">
        <v>6366</v>
      </c>
      <c r="S9" s="251" t="s">
        <v>6366</v>
      </c>
      <c r="T9" s="148" t="s">
        <v>6366</v>
      </c>
    </row>
    <row r="10" spans="2:20" x14ac:dyDescent="0.3">
      <c r="B10" s="146">
        <v>3</v>
      </c>
      <c r="C10" s="229" t="s">
        <v>251</v>
      </c>
      <c r="D10" s="26">
        <v>72</v>
      </c>
      <c r="E10" s="146">
        <v>20</v>
      </c>
      <c r="F10" s="239">
        <v>0.28000000000000003</v>
      </c>
      <c r="G10" s="261">
        <v>0</v>
      </c>
      <c r="H10" s="239">
        <v>0</v>
      </c>
      <c r="I10" s="256">
        <v>20</v>
      </c>
      <c r="J10" s="240">
        <v>0</v>
      </c>
      <c r="K10" s="241">
        <v>1</v>
      </c>
      <c r="L10" s="149"/>
      <c r="M10" s="26">
        <v>14</v>
      </c>
      <c r="N10" s="26">
        <v>1</v>
      </c>
      <c r="O10" s="26">
        <v>1</v>
      </c>
      <c r="P10" s="142">
        <f>SUM(M10:O10)</f>
        <v>16</v>
      </c>
      <c r="Q10" s="146" t="s">
        <v>6396</v>
      </c>
      <c r="R10" s="251" t="s">
        <v>6366</v>
      </c>
      <c r="S10" s="251" t="s">
        <v>6366</v>
      </c>
      <c r="T10" s="148" t="s">
        <v>6366</v>
      </c>
    </row>
    <row r="11" spans="2:20" x14ac:dyDescent="0.3">
      <c r="B11" s="146">
        <v>4</v>
      </c>
      <c r="C11" s="229" t="s">
        <v>64</v>
      </c>
      <c r="D11" s="26">
        <v>114</v>
      </c>
      <c r="E11" s="146">
        <v>33</v>
      </c>
      <c r="F11" s="239">
        <v>0.28999999999999998</v>
      </c>
      <c r="G11" s="261">
        <v>0</v>
      </c>
      <c r="H11" s="239">
        <v>0</v>
      </c>
      <c r="I11" s="256">
        <v>23</v>
      </c>
      <c r="J11" s="240">
        <v>10</v>
      </c>
      <c r="K11" s="241">
        <v>0.7</v>
      </c>
      <c r="L11" s="149"/>
      <c r="M11" s="26">
        <v>13</v>
      </c>
      <c r="N11" s="26">
        <v>1</v>
      </c>
      <c r="O11" s="26">
        <v>3</v>
      </c>
      <c r="P11" s="142">
        <f>SUM(M11:O11)</f>
        <v>17</v>
      </c>
      <c r="Q11" s="146" t="s">
        <v>6396</v>
      </c>
      <c r="R11" s="251" t="s">
        <v>6366</v>
      </c>
      <c r="S11" s="251" t="s">
        <v>6366</v>
      </c>
      <c r="T11" s="148" t="s">
        <v>6366</v>
      </c>
    </row>
    <row r="12" spans="2:20" x14ac:dyDescent="0.3">
      <c r="B12" s="146">
        <v>5</v>
      </c>
      <c r="C12" s="229" t="s">
        <v>451</v>
      </c>
      <c r="D12" s="26">
        <v>103</v>
      </c>
      <c r="E12" s="146">
        <v>27</v>
      </c>
      <c r="F12" s="239">
        <v>0.26</v>
      </c>
      <c r="G12" s="261">
        <v>0</v>
      </c>
      <c r="H12" s="239">
        <v>0</v>
      </c>
      <c r="I12" s="256">
        <v>27</v>
      </c>
      <c r="J12" s="240">
        <v>0</v>
      </c>
      <c r="K12" s="241">
        <v>1</v>
      </c>
      <c r="L12" s="149"/>
      <c r="M12" s="26">
        <v>16</v>
      </c>
      <c r="N12" s="26">
        <v>1</v>
      </c>
      <c r="O12" s="26">
        <v>1</v>
      </c>
      <c r="P12" s="142">
        <f>SUM(M12:O12)</f>
        <v>18</v>
      </c>
      <c r="Q12" s="146" t="s">
        <v>6396</v>
      </c>
      <c r="R12" s="251" t="s">
        <v>6366</v>
      </c>
      <c r="S12" s="251" t="s">
        <v>6366</v>
      </c>
      <c r="T12" s="148" t="s">
        <v>6366</v>
      </c>
    </row>
    <row r="13" spans="2:20" x14ac:dyDescent="0.3">
      <c r="B13" s="146">
        <v>6</v>
      </c>
      <c r="C13" s="44" t="s">
        <v>57</v>
      </c>
      <c r="D13" s="26">
        <v>105</v>
      </c>
      <c r="E13" s="146">
        <v>39</v>
      </c>
      <c r="F13" s="48">
        <v>0.37</v>
      </c>
      <c r="G13" s="261">
        <v>0</v>
      </c>
      <c r="H13" s="48">
        <v>0</v>
      </c>
      <c r="I13" s="256">
        <v>22</v>
      </c>
      <c r="J13" s="240">
        <v>17</v>
      </c>
      <c r="K13" s="241">
        <v>0.56000000000000005</v>
      </c>
      <c r="L13" s="241"/>
      <c r="M13" s="26">
        <v>5</v>
      </c>
      <c r="N13" s="26">
        <v>1</v>
      </c>
      <c r="O13" s="26">
        <v>14</v>
      </c>
      <c r="P13" s="142">
        <f>SUM(M13:O13)</f>
        <v>20</v>
      </c>
      <c r="Q13" s="146" t="s">
        <v>6396</v>
      </c>
      <c r="R13" s="26" t="s">
        <v>6366</v>
      </c>
      <c r="S13" s="26" t="s">
        <v>6366</v>
      </c>
      <c r="T13" s="148" t="s">
        <v>6366</v>
      </c>
    </row>
    <row r="14" spans="2:20" x14ac:dyDescent="0.3">
      <c r="B14" s="146">
        <v>7</v>
      </c>
      <c r="C14" s="125" t="s">
        <v>100</v>
      </c>
      <c r="D14" s="26">
        <v>183</v>
      </c>
      <c r="E14" s="146">
        <v>48</v>
      </c>
      <c r="F14" s="48">
        <v>0.26</v>
      </c>
      <c r="G14" s="261">
        <v>0</v>
      </c>
      <c r="H14" s="48">
        <v>0</v>
      </c>
      <c r="I14" s="256">
        <v>32</v>
      </c>
      <c r="J14" s="240">
        <v>16</v>
      </c>
      <c r="K14" s="241">
        <v>0.67</v>
      </c>
      <c r="L14" s="82"/>
      <c r="M14" s="26">
        <v>16</v>
      </c>
      <c r="N14" s="26">
        <v>1</v>
      </c>
      <c r="O14" s="26">
        <v>4</v>
      </c>
      <c r="P14" s="142">
        <f>SUM(M14:O14)</f>
        <v>21</v>
      </c>
      <c r="Q14" s="146" t="s">
        <v>6396</v>
      </c>
      <c r="R14" s="26" t="s">
        <v>6366</v>
      </c>
      <c r="S14" s="26" t="s">
        <v>6366</v>
      </c>
      <c r="T14" s="148" t="s">
        <v>6366</v>
      </c>
    </row>
    <row r="15" spans="2:20" x14ac:dyDescent="0.3">
      <c r="B15" s="146">
        <v>8</v>
      </c>
      <c r="C15" s="125" t="s">
        <v>479</v>
      </c>
      <c r="D15" s="26">
        <v>151</v>
      </c>
      <c r="E15" s="146">
        <v>55</v>
      </c>
      <c r="F15" s="48">
        <v>0.36</v>
      </c>
      <c r="G15" s="261">
        <v>10</v>
      </c>
      <c r="H15" s="48">
        <v>0.18</v>
      </c>
      <c r="I15" s="256">
        <v>28</v>
      </c>
      <c r="J15" s="240">
        <v>17</v>
      </c>
      <c r="K15" s="241">
        <v>0.62</v>
      </c>
      <c r="L15" s="82"/>
      <c r="M15" s="26">
        <v>6</v>
      </c>
      <c r="N15" s="26">
        <v>7</v>
      </c>
      <c r="O15" s="26">
        <v>8</v>
      </c>
      <c r="P15" s="142">
        <f>SUM(M15:O15)</f>
        <v>21</v>
      </c>
      <c r="Q15" s="146" t="s">
        <v>6400</v>
      </c>
      <c r="R15" s="26">
        <v>0</v>
      </c>
      <c r="S15" s="26">
        <v>10</v>
      </c>
      <c r="T15" s="148">
        <v>0</v>
      </c>
    </row>
    <row r="16" spans="2:20" x14ac:dyDescent="0.3">
      <c r="B16" s="146">
        <v>9</v>
      </c>
      <c r="C16" s="44" t="s">
        <v>483</v>
      </c>
      <c r="D16" s="26">
        <v>73</v>
      </c>
      <c r="E16" s="146">
        <v>31</v>
      </c>
      <c r="F16" s="48">
        <v>0.42</v>
      </c>
      <c r="G16" s="261">
        <v>0</v>
      </c>
      <c r="H16" s="48">
        <v>0</v>
      </c>
      <c r="I16" s="256">
        <v>16</v>
      </c>
      <c r="J16" s="240">
        <v>15</v>
      </c>
      <c r="K16" s="241">
        <v>0.52</v>
      </c>
      <c r="L16" s="241"/>
      <c r="M16" s="26">
        <v>3</v>
      </c>
      <c r="N16" s="26">
        <v>1</v>
      </c>
      <c r="O16" s="26">
        <v>18</v>
      </c>
      <c r="P16" s="142">
        <f>SUM(M16:O16)</f>
        <v>22</v>
      </c>
      <c r="Q16" s="146" t="s">
        <v>6396</v>
      </c>
      <c r="R16" s="26" t="s">
        <v>6366</v>
      </c>
      <c r="S16" s="26" t="s">
        <v>6366</v>
      </c>
      <c r="T16" s="148" t="s">
        <v>6366</v>
      </c>
    </row>
    <row r="17" spans="2:20" x14ac:dyDescent="0.3">
      <c r="B17" s="146">
        <v>10</v>
      </c>
      <c r="C17" s="125" t="s">
        <v>150</v>
      </c>
      <c r="D17" s="26">
        <v>108</v>
      </c>
      <c r="E17" s="146">
        <v>31</v>
      </c>
      <c r="F17" s="48">
        <v>0.28999999999999998</v>
      </c>
      <c r="G17" s="261">
        <v>0</v>
      </c>
      <c r="H17" s="48">
        <v>0</v>
      </c>
      <c r="I17" s="256">
        <v>19</v>
      </c>
      <c r="J17" s="240">
        <v>12</v>
      </c>
      <c r="K17" s="241">
        <v>0.61</v>
      </c>
      <c r="L17" s="82"/>
      <c r="M17" s="26">
        <v>13</v>
      </c>
      <c r="N17" s="26">
        <v>1</v>
      </c>
      <c r="O17" s="26">
        <v>9</v>
      </c>
      <c r="P17" s="142">
        <f>SUM(M17:O17)</f>
        <v>23</v>
      </c>
      <c r="Q17" s="146" t="s">
        <v>6396</v>
      </c>
      <c r="R17" s="26" t="s">
        <v>6366</v>
      </c>
      <c r="S17" s="26" t="s">
        <v>6366</v>
      </c>
      <c r="T17" s="148" t="s">
        <v>6366</v>
      </c>
    </row>
    <row r="18" spans="2:20" x14ac:dyDescent="0.3">
      <c r="B18" s="146">
        <v>11</v>
      </c>
      <c r="C18" s="125" t="s">
        <v>164</v>
      </c>
      <c r="D18" s="26">
        <v>81</v>
      </c>
      <c r="E18" s="146">
        <v>26</v>
      </c>
      <c r="F18" s="48">
        <v>0.32</v>
      </c>
      <c r="G18" s="261">
        <v>0</v>
      </c>
      <c r="H18" s="48">
        <v>0</v>
      </c>
      <c r="I18" s="256">
        <v>15</v>
      </c>
      <c r="J18" s="240">
        <v>11</v>
      </c>
      <c r="K18" s="241">
        <v>0.57999999999999996</v>
      </c>
      <c r="L18" s="82"/>
      <c r="M18" s="26">
        <v>10</v>
      </c>
      <c r="N18" s="26">
        <v>1</v>
      </c>
      <c r="O18" s="26">
        <v>12</v>
      </c>
      <c r="P18" s="142">
        <f>SUM(M18:O18)</f>
        <v>23</v>
      </c>
      <c r="Q18" s="146" t="s">
        <v>6396</v>
      </c>
      <c r="R18" s="26" t="s">
        <v>6366</v>
      </c>
      <c r="S18" s="26" t="s">
        <v>6366</v>
      </c>
      <c r="T18" s="148" t="s">
        <v>6366</v>
      </c>
    </row>
    <row r="19" spans="2:20" x14ac:dyDescent="0.3">
      <c r="B19" s="146">
        <v>12</v>
      </c>
      <c r="C19" s="125" t="s">
        <v>447</v>
      </c>
      <c r="D19" s="26">
        <v>162</v>
      </c>
      <c r="E19" s="146">
        <v>43</v>
      </c>
      <c r="F19" s="48">
        <v>0.27</v>
      </c>
      <c r="G19" s="261">
        <v>0</v>
      </c>
      <c r="H19" s="48">
        <v>0</v>
      </c>
      <c r="I19" s="256">
        <v>27</v>
      </c>
      <c r="J19" s="240">
        <v>16</v>
      </c>
      <c r="K19" s="241">
        <v>0.63</v>
      </c>
      <c r="L19" s="82"/>
      <c r="M19" s="26">
        <v>15</v>
      </c>
      <c r="N19" s="26">
        <v>1</v>
      </c>
      <c r="O19" s="26">
        <v>7</v>
      </c>
      <c r="P19" s="142">
        <f>SUM(M19:O19)</f>
        <v>23</v>
      </c>
      <c r="Q19" s="146" t="s">
        <v>6396</v>
      </c>
      <c r="R19" s="26" t="s">
        <v>6366</v>
      </c>
      <c r="S19" s="26" t="s">
        <v>6366</v>
      </c>
      <c r="T19" s="148" t="s">
        <v>6366</v>
      </c>
    </row>
    <row r="20" spans="2:20" x14ac:dyDescent="0.3">
      <c r="B20" s="146">
        <v>13</v>
      </c>
      <c r="C20" s="125" t="s">
        <v>66</v>
      </c>
      <c r="D20" s="26">
        <v>142</v>
      </c>
      <c r="E20" s="146">
        <v>46</v>
      </c>
      <c r="F20" s="48">
        <v>0.32</v>
      </c>
      <c r="G20" s="261">
        <v>0</v>
      </c>
      <c r="H20" s="48">
        <v>0</v>
      </c>
      <c r="I20" s="256">
        <v>26</v>
      </c>
      <c r="J20" s="240">
        <v>20</v>
      </c>
      <c r="K20" s="241">
        <v>0.56999999999999995</v>
      </c>
      <c r="L20" s="82"/>
      <c r="M20" s="26">
        <v>10</v>
      </c>
      <c r="N20" s="26">
        <v>1</v>
      </c>
      <c r="O20" s="26">
        <v>13</v>
      </c>
      <c r="P20" s="142">
        <f>SUM(M20:O20)</f>
        <v>24</v>
      </c>
      <c r="Q20" s="146" t="s">
        <v>6396</v>
      </c>
      <c r="R20" s="26" t="s">
        <v>6366</v>
      </c>
      <c r="S20" s="26" t="s">
        <v>6366</v>
      </c>
      <c r="T20" s="148" t="s">
        <v>6366</v>
      </c>
    </row>
    <row r="21" spans="2:20" x14ac:dyDescent="0.3">
      <c r="B21" s="146">
        <v>14</v>
      </c>
      <c r="C21" s="125" t="s">
        <v>152</v>
      </c>
      <c r="D21" s="26">
        <v>138</v>
      </c>
      <c r="E21" s="146">
        <v>43</v>
      </c>
      <c r="F21" s="48">
        <v>0.31</v>
      </c>
      <c r="G21" s="261">
        <v>0</v>
      </c>
      <c r="H21" s="48">
        <v>0</v>
      </c>
      <c r="I21" s="256">
        <v>25</v>
      </c>
      <c r="J21" s="240">
        <v>18</v>
      </c>
      <c r="K21" s="241">
        <v>0.57999999999999996</v>
      </c>
      <c r="L21" s="82"/>
      <c r="M21" s="26">
        <v>11</v>
      </c>
      <c r="N21" s="26">
        <v>1</v>
      </c>
      <c r="O21" s="26">
        <v>12</v>
      </c>
      <c r="P21" s="142">
        <f>SUM(M21:O21)</f>
        <v>24</v>
      </c>
      <c r="Q21" s="146" t="s">
        <v>6396</v>
      </c>
      <c r="R21" s="26" t="s">
        <v>6366</v>
      </c>
      <c r="S21" s="26" t="s">
        <v>6366</v>
      </c>
      <c r="T21" s="148" t="s">
        <v>6366</v>
      </c>
    </row>
    <row r="22" spans="2:20" x14ac:dyDescent="0.3">
      <c r="B22" s="146">
        <v>15</v>
      </c>
      <c r="C22" s="125" t="s">
        <v>354</v>
      </c>
      <c r="D22" s="26">
        <v>168</v>
      </c>
      <c r="E22" s="146">
        <v>40</v>
      </c>
      <c r="F22" s="48">
        <v>0.24</v>
      </c>
      <c r="G22" s="261">
        <v>0</v>
      </c>
      <c r="H22" s="48">
        <v>0</v>
      </c>
      <c r="I22" s="256">
        <v>26</v>
      </c>
      <c r="J22" s="240">
        <v>14</v>
      </c>
      <c r="K22" s="241">
        <v>0.65</v>
      </c>
      <c r="L22" s="82"/>
      <c r="M22" s="26">
        <v>18</v>
      </c>
      <c r="N22" s="26">
        <v>1</v>
      </c>
      <c r="O22" s="26">
        <v>5</v>
      </c>
      <c r="P22" s="142">
        <f>SUM(M22:O22)</f>
        <v>24</v>
      </c>
      <c r="Q22" s="146" t="s">
        <v>6396</v>
      </c>
      <c r="R22" s="26" t="s">
        <v>6366</v>
      </c>
      <c r="S22" s="26" t="s">
        <v>6366</v>
      </c>
      <c r="T22" s="148" t="s">
        <v>6366</v>
      </c>
    </row>
    <row r="23" spans="2:20" x14ac:dyDescent="0.3">
      <c r="B23" s="146">
        <v>16</v>
      </c>
      <c r="C23" s="125" t="s">
        <v>445</v>
      </c>
      <c r="D23" s="26">
        <v>90</v>
      </c>
      <c r="E23" s="146">
        <v>27</v>
      </c>
      <c r="F23" s="48">
        <v>0.3</v>
      </c>
      <c r="G23" s="261">
        <v>0</v>
      </c>
      <c r="H23" s="48">
        <v>0</v>
      </c>
      <c r="I23" s="256">
        <v>16</v>
      </c>
      <c r="J23" s="240">
        <v>11</v>
      </c>
      <c r="K23" s="241">
        <v>0.59</v>
      </c>
      <c r="L23" s="82"/>
      <c r="M23" s="26">
        <v>12</v>
      </c>
      <c r="N23" s="26">
        <v>1</v>
      </c>
      <c r="O23" s="26">
        <v>11</v>
      </c>
      <c r="P23" s="142">
        <f>SUM(M23:O23)</f>
        <v>24</v>
      </c>
      <c r="Q23" s="146" t="s">
        <v>6396</v>
      </c>
      <c r="R23" s="26" t="s">
        <v>6366</v>
      </c>
      <c r="S23" s="26" t="s">
        <v>6366</v>
      </c>
      <c r="T23" s="148" t="s">
        <v>6366</v>
      </c>
    </row>
    <row r="24" spans="2:20" x14ac:dyDescent="0.3">
      <c r="B24" s="146">
        <v>17</v>
      </c>
      <c r="C24" s="125" t="s">
        <v>413</v>
      </c>
      <c r="D24" s="26">
        <v>212</v>
      </c>
      <c r="E24" s="146">
        <v>69</v>
      </c>
      <c r="F24" s="48">
        <v>0.33</v>
      </c>
      <c r="G24" s="261">
        <v>0</v>
      </c>
      <c r="H24" s="48">
        <v>0</v>
      </c>
      <c r="I24" s="256">
        <v>38</v>
      </c>
      <c r="J24" s="240">
        <v>31</v>
      </c>
      <c r="K24" s="241">
        <v>0.55000000000000004</v>
      </c>
      <c r="L24" s="82"/>
      <c r="M24" s="26">
        <v>9</v>
      </c>
      <c r="N24" s="26">
        <v>1</v>
      </c>
      <c r="O24" s="26">
        <v>15</v>
      </c>
      <c r="P24" s="142">
        <f>SUM(M24:O24)</f>
        <v>25</v>
      </c>
      <c r="Q24" s="146" t="s">
        <v>6396</v>
      </c>
      <c r="R24" s="26" t="s">
        <v>6366</v>
      </c>
      <c r="S24" s="26" t="s">
        <v>6366</v>
      </c>
      <c r="T24" s="148" t="s">
        <v>6366</v>
      </c>
    </row>
    <row r="25" spans="2:20" x14ac:dyDescent="0.3">
      <c r="B25" s="146">
        <v>18</v>
      </c>
      <c r="C25" s="44" t="s">
        <v>134</v>
      </c>
      <c r="D25" s="26">
        <v>88</v>
      </c>
      <c r="E25" s="146">
        <v>31</v>
      </c>
      <c r="F25" s="48">
        <v>0.35</v>
      </c>
      <c r="G25" s="261">
        <v>0</v>
      </c>
      <c r="H25" s="48">
        <v>0</v>
      </c>
      <c r="I25" s="256">
        <v>16</v>
      </c>
      <c r="J25" s="240">
        <v>15</v>
      </c>
      <c r="K25" s="241">
        <v>0.52</v>
      </c>
      <c r="L25" s="241"/>
      <c r="M25" s="26">
        <v>7</v>
      </c>
      <c r="N25" s="26">
        <v>1</v>
      </c>
      <c r="O25" s="26">
        <v>18</v>
      </c>
      <c r="P25" s="142">
        <f>SUM(M25:O25)</f>
        <v>26</v>
      </c>
      <c r="Q25" s="146" t="s">
        <v>6396</v>
      </c>
      <c r="R25" s="26" t="s">
        <v>6366</v>
      </c>
      <c r="S25" s="26" t="s">
        <v>6366</v>
      </c>
      <c r="T25" s="148" t="s">
        <v>6366</v>
      </c>
    </row>
    <row r="26" spans="2:20" x14ac:dyDescent="0.3">
      <c r="B26" s="146">
        <v>19</v>
      </c>
      <c r="C26" s="44" t="s">
        <v>275</v>
      </c>
      <c r="D26" s="26">
        <v>88</v>
      </c>
      <c r="E26" s="146">
        <v>16</v>
      </c>
      <c r="F26" s="48">
        <v>0.18</v>
      </c>
      <c r="G26" s="261">
        <v>0</v>
      </c>
      <c r="H26" s="48">
        <v>0</v>
      </c>
      <c r="I26" s="256">
        <v>16</v>
      </c>
      <c r="J26" s="240">
        <v>0</v>
      </c>
      <c r="K26" s="241">
        <v>1</v>
      </c>
      <c r="L26" s="241"/>
      <c r="M26" s="26">
        <v>24</v>
      </c>
      <c r="N26" s="26">
        <v>1</v>
      </c>
      <c r="O26" s="26">
        <v>1</v>
      </c>
      <c r="P26" s="142">
        <f>SUM(M26:O26)</f>
        <v>26</v>
      </c>
      <c r="Q26" s="146" t="s">
        <v>6396</v>
      </c>
      <c r="R26" s="26" t="s">
        <v>6366</v>
      </c>
      <c r="S26" s="26" t="s">
        <v>6366</v>
      </c>
      <c r="T26" s="148" t="s">
        <v>6366</v>
      </c>
    </row>
    <row r="27" spans="2:20" x14ac:dyDescent="0.3">
      <c r="B27" s="146">
        <v>20</v>
      </c>
      <c r="C27" s="44" t="s">
        <v>42</v>
      </c>
      <c r="D27" s="26">
        <v>82</v>
      </c>
      <c r="E27" s="146">
        <v>14</v>
      </c>
      <c r="F27" s="48">
        <v>0.17</v>
      </c>
      <c r="G27" s="261">
        <v>0</v>
      </c>
      <c r="H27" s="48">
        <v>0</v>
      </c>
      <c r="I27" s="256">
        <v>14</v>
      </c>
      <c r="J27" s="240">
        <v>0</v>
      </c>
      <c r="K27" s="241">
        <v>1</v>
      </c>
      <c r="L27" s="241"/>
      <c r="M27" s="26">
        <v>25</v>
      </c>
      <c r="N27" s="26">
        <v>1</v>
      </c>
      <c r="O27" s="26">
        <v>1</v>
      </c>
      <c r="P27" s="142">
        <f>SUM(M27:O27)</f>
        <v>27</v>
      </c>
      <c r="Q27" s="146" t="s">
        <v>6396</v>
      </c>
      <c r="R27" s="26" t="s">
        <v>6366</v>
      </c>
      <c r="S27" s="26" t="s">
        <v>6366</v>
      </c>
      <c r="T27" s="148" t="s">
        <v>6366</v>
      </c>
    </row>
    <row r="28" spans="2:20" x14ac:dyDescent="0.3">
      <c r="B28" s="146">
        <v>21</v>
      </c>
      <c r="C28" s="125" t="s">
        <v>87</v>
      </c>
      <c r="D28" s="26">
        <v>817</v>
      </c>
      <c r="E28" s="146">
        <v>204</v>
      </c>
      <c r="F28" s="48">
        <v>0.25</v>
      </c>
      <c r="G28" s="261">
        <v>17</v>
      </c>
      <c r="H28" s="48">
        <v>0.08</v>
      </c>
      <c r="I28" s="256">
        <v>116</v>
      </c>
      <c r="J28" s="240">
        <v>71</v>
      </c>
      <c r="K28" s="241">
        <v>0.62</v>
      </c>
      <c r="L28" s="82"/>
      <c r="M28" s="26">
        <v>17</v>
      </c>
      <c r="N28" s="26">
        <v>2</v>
      </c>
      <c r="O28" s="26">
        <v>8</v>
      </c>
      <c r="P28" s="142">
        <f>SUM(M28:O28)</f>
        <v>27</v>
      </c>
      <c r="Q28" s="146" t="s">
        <v>6400</v>
      </c>
      <c r="R28" s="26">
        <v>0</v>
      </c>
      <c r="S28" s="26">
        <v>17</v>
      </c>
      <c r="T28" s="148">
        <v>0</v>
      </c>
    </row>
    <row r="29" spans="2:20" x14ac:dyDescent="0.3">
      <c r="B29" s="146">
        <v>22</v>
      </c>
      <c r="C29" s="125" t="s">
        <v>101</v>
      </c>
      <c r="D29" s="26">
        <v>117</v>
      </c>
      <c r="E29" s="146">
        <v>30</v>
      </c>
      <c r="F29" s="48">
        <v>0.26</v>
      </c>
      <c r="G29" s="261">
        <v>0</v>
      </c>
      <c r="H29" s="48">
        <v>0</v>
      </c>
      <c r="I29" s="256">
        <v>18</v>
      </c>
      <c r="J29" s="240">
        <v>12</v>
      </c>
      <c r="K29" s="241">
        <v>0.6</v>
      </c>
      <c r="L29" s="82"/>
      <c r="M29" s="26">
        <v>16</v>
      </c>
      <c r="N29" s="26">
        <v>1</v>
      </c>
      <c r="O29" s="26">
        <v>10</v>
      </c>
      <c r="P29" s="142">
        <f>SUM(M29:O29)</f>
        <v>27</v>
      </c>
      <c r="Q29" s="146" t="s">
        <v>6396</v>
      </c>
      <c r="R29" s="26" t="s">
        <v>6366</v>
      </c>
      <c r="S29" s="26" t="s">
        <v>6366</v>
      </c>
      <c r="T29" s="148" t="s">
        <v>6366</v>
      </c>
    </row>
    <row r="30" spans="2:20" x14ac:dyDescent="0.3">
      <c r="B30" s="146">
        <v>23</v>
      </c>
      <c r="C30" s="125" t="s">
        <v>166</v>
      </c>
      <c r="D30" s="26">
        <v>303</v>
      </c>
      <c r="E30" s="146">
        <v>72</v>
      </c>
      <c r="F30" s="48">
        <v>0.24</v>
      </c>
      <c r="G30" s="261">
        <v>11</v>
      </c>
      <c r="H30" s="48">
        <v>0.15</v>
      </c>
      <c r="I30" s="256">
        <v>41</v>
      </c>
      <c r="J30" s="240">
        <v>20</v>
      </c>
      <c r="K30" s="241">
        <v>0.67</v>
      </c>
      <c r="L30" s="82"/>
      <c r="M30" s="26">
        <v>18</v>
      </c>
      <c r="N30" s="26">
        <v>5</v>
      </c>
      <c r="O30" s="26">
        <v>4</v>
      </c>
      <c r="P30" s="142">
        <f>SUM(M30:O30)</f>
        <v>27</v>
      </c>
      <c r="Q30" s="146" t="s">
        <v>6400</v>
      </c>
      <c r="R30" s="26">
        <v>0</v>
      </c>
      <c r="S30" s="26">
        <v>11</v>
      </c>
      <c r="T30" s="148">
        <v>0</v>
      </c>
    </row>
    <row r="31" spans="2:20" x14ac:dyDescent="0.3">
      <c r="B31" s="146">
        <v>24</v>
      </c>
      <c r="C31" s="44" t="s">
        <v>227</v>
      </c>
      <c r="D31" s="26">
        <v>69</v>
      </c>
      <c r="E31" s="146">
        <v>11</v>
      </c>
      <c r="F31" s="48">
        <v>0.16</v>
      </c>
      <c r="G31" s="261">
        <v>0</v>
      </c>
      <c r="H31" s="48">
        <v>0</v>
      </c>
      <c r="I31" s="256">
        <v>11</v>
      </c>
      <c r="J31" s="240">
        <v>0</v>
      </c>
      <c r="K31" s="241">
        <v>1</v>
      </c>
      <c r="L31" s="241"/>
      <c r="M31" s="26">
        <v>26</v>
      </c>
      <c r="N31" s="26">
        <v>1</v>
      </c>
      <c r="O31" s="26">
        <v>1</v>
      </c>
      <c r="P31" s="142">
        <f>SUM(M31:O31)</f>
        <v>28</v>
      </c>
      <c r="Q31" s="146" t="s">
        <v>6396</v>
      </c>
      <c r="R31" s="26" t="s">
        <v>6366</v>
      </c>
      <c r="S31" s="26" t="s">
        <v>6366</v>
      </c>
      <c r="T31" s="148" t="s">
        <v>6366</v>
      </c>
    </row>
    <row r="32" spans="2:20" x14ac:dyDescent="0.3">
      <c r="B32" s="146">
        <v>25</v>
      </c>
      <c r="C32" s="125" t="s">
        <v>286</v>
      </c>
      <c r="D32" s="26">
        <v>88</v>
      </c>
      <c r="E32" s="146">
        <v>14</v>
      </c>
      <c r="F32" s="48">
        <v>0.16</v>
      </c>
      <c r="G32" s="261">
        <v>0</v>
      </c>
      <c r="H32" s="48">
        <v>0</v>
      </c>
      <c r="I32" s="256">
        <v>14</v>
      </c>
      <c r="J32" s="240">
        <v>0</v>
      </c>
      <c r="K32" s="241">
        <v>1</v>
      </c>
      <c r="L32" s="82"/>
      <c r="M32" s="26">
        <v>26</v>
      </c>
      <c r="N32" s="26">
        <v>1</v>
      </c>
      <c r="O32" s="26">
        <v>1</v>
      </c>
      <c r="P32" s="142">
        <f>SUM(M32:O32)</f>
        <v>28</v>
      </c>
      <c r="Q32" s="146" t="s">
        <v>6396</v>
      </c>
      <c r="R32" s="26" t="s">
        <v>6366</v>
      </c>
      <c r="S32" s="26" t="s">
        <v>6366</v>
      </c>
      <c r="T32" s="148" t="s">
        <v>6366</v>
      </c>
    </row>
    <row r="33" spans="2:20" x14ac:dyDescent="0.3">
      <c r="B33" s="146">
        <v>26</v>
      </c>
      <c r="C33" s="125" t="s">
        <v>53</v>
      </c>
      <c r="D33" s="26">
        <v>162</v>
      </c>
      <c r="E33" s="146">
        <v>44</v>
      </c>
      <c r="F33" s="48">
        <v>0.27</v>
      </c>
      <c r="G33" s="261">
        <v>0</v>
      </c>
      <c r="H33" s="48">
        <v>0</v>
      </c>
      <c r="I33" s="256">
        <v>25</v>
      </c>
      <c r="J33" s="240">
        <v>19</v>
      </c>
      <c r="K33" s="241">
        <v>0.56999999999999995</v>
      </c>
      <c r="L33" s="82"/>
      <c r="M33" s="26">
        <v>15</v>
      </c>
      <c r="N33" s="26">
        <v>1</v>
      </c>
      <c r="O33" s="26">
        <v>13</v>
      </c>
      <c r="P33" s="142">
        <f>SUM(M33:O33)</f>
        <v>29</v>
      </c>
      <c r="Q33" s="146" t="s">
        <v>6396</v>
      </c>
      <c r="R33" s="26" t="s">
        <v>6366</v>
      </c>
      <c r="S33" s="26" t="s">
        <v>6366</v>
      </c>
      <c r="T33" s="148" t="s">
        <v>6366</v>
      </c>
    </row>
    <row r="34" spans="2:20" x14ac:dyDescent="0.3">
      <c r="B34" s="146">
        <v>27</v>
      </c>
      <c r="C34" s="125" t="s">
        <v>230</v>
      </c>
      <c r="D34" s="26">
        <v>74</v>
      </c>
      <c r="E34" s="146">
        <v>11</v>
      </c>
      <c r="F34" s="48">
        <v>0.15</v>
      </c>
      <c r="G34" s="261">
        <v>0</v>
      </c>
      <c r="H34" s="48">
        <v>0</v>
      </c>
      <c r="I34" s="256">
        <v>11</v>
      </c>
      <c r="J34" s="240">
        <v>0</v>
      </c>
      <c r="K34" s="241">
        <v>1</v>
      </c>
      <c r="L34" s="82"/>
      <c r="M34" s="26">
        <v>27</v>
      </c>
      <c r="N34" s="26">
        <v>1</v>
      </c>
      <c r="O34" s="26">
        <v>1</v>
      </c>
      <c r="P34" s="142">
        <f>SUM(M34:O34)</f>
        <v>29</v>
      </c>
      <c r="Q34" s="146" t="s">
        <v>6396</v>
      </c>
      <c r="R34" s="26" t="s">
        <v>6366</v>
      </c>
      <c r="S34" s="26" t="s">
        <v>6366</v>
      </c>
      <c r="T34" s="148" t="s">
        <v>6366</v>
      </c>
    </row>
    <row r="35" spans="2:20" x14ac:dyDescent="0.3">
      <c r="B35" s="146">
        <v>28</v>
      </c>
      <c r="C35" s="125" t="s">
        <v>299</v>
      </c>
      <c r="D35" s="26">
        <v>91</v>
      </c>
      <c r="E35" s="146">
        <v>14</v>
      </c>
      <c r="F35" s="48">
        <v>0.15</v>
      </c>
      <c r="G35" s="261">
        <v>0</v>
      </c>
      <c r="H35" s="48">
        <v>0</v>
      </c>
      <c r="I35" s="256">
        <v>14</v>
      </c>
      <c r="J35" s="240">
        <v>0</v>
      </c>
      <c r="K35" s="241">
        <v>1</v>
      </c>
      <c r="L35" s="82"/>
      <c r="M35" s="26">
        <v>27</v>
      </c>
      <c r="N35" s="26">
        <v>1</v>
      </c>
      <c r="O35" s="26">
        <v>1</v>
      </c>
      <c r="P35" s="142">
        <f>SUM(M35:O35)</f>
        <v>29</v>
      </c>
      <c r="Q35" s="146" t="s">
        <v>6396</v>
      </c>
      <c r="R35" s="26" t="s">
        <v>6366</v>
      </c>
      <c r="S35" s="26" t="s">
        <v>6366</v>
      </c>
      <c r="T35" s="148" t="s">
        <v>6366</v>
      </c>
    </row>
    <row r="36" spans="2:20" x14ac:dyDescent="0.3">
      <c r="B36" s="146">
        <v>29</v>
      </c>
      <c r="C36" s="125" t="s">
        <v>311</v>
      </c>
      <c r="D36" s="26">
        <v>404</v>
      </c>
      <c r="E36" s="146">
        <v>69</v>
      </c>
      <c r="F36" s="48">
        <v>0.17</v>
      </c>
      <c r="G36" s="261">
        <v>0</v>
      </c>
      <c r="H36" s="48">
        <v>0</v>
      </c>
      <c r="I36" s="256">
        <v>48</v>
      </c>
      <c r="J36" s="240">
        <v>21</v>
      </c>
      <c r="K36" s="241">
        <v>0.7</v>
      </c>
      <c r="L36" s="82"/>
      <c r="M36" s="26">
        <v>25</v>
      </c>
      <c r="N36" s="26">
        <v>1</v>
      </c>
      <c r="O36" s="26">
        <v>3</v>
      </c>
      <c r="P36" s="142">
        <f>SUM(M36:O36)</f>
        <v>29</v>
      </c>
      <c r="Q36" s="146" t="s">
        <v>6396</v>
      </c>
      <c r="R36" s="26" t="s">
        <v>6366</v>
      </c>
      <c r="S36" s="26" t="s">
        <v>6366</v>
      </c>
      <c r="T36" s="148" t="s">
        <v>6366</v>
      </c>
    </row>
    <row r="37" spans="2:20" x14ac:dyDescent="0.3">
      <c r="B37" s="146">
        <v>30</v>
      </c>
      <c r="C37" s="44" t="s">
        <v>353</v>
      </c>
      <c r="D37" s="26">
        <v>126</v>
      </c>
      <c r="E37" s="146">
        <v>19</v>
      </c>
      <c r="F37" s="48">
        <v>0.15</v>
      </c>
      <c r="G37" s="261">
        <v>0</v>
      </c>
      <c r="H37" s="48">
        <v>0</v>
      </c>
      <c r="I37" s="256">
        <v>19</v>
      </c>
      <c r="J37" s="240">
        <v>0</v>
      </c>
      <c r="K37" s="241">
        <v>1</v>
      </c>
      <c r="L37" s="241"/>
      <c r="M37" s="26">
        <v>27</v>
      </c>
      <c r="N37" s="26">
        <v>1</v>
      </c>
      <c r="O37" s="26">
        <v>1</v>
      </c>
      <c r="P37" s="142">
        <f>SUM(M37:O37)</f>
        <v>29</v>
      </c>
      <c r="Q37" s="146" t="s">
        <v>6396</v>
      </c>
      <c r="R37" s="26" t="s">
        <v>6366</v>
      </c>
      <c r="S37" s="26" t="s">
        <v>6366</v>
      </c>
      <c r="T37" s="148" t="s">
        <v>6366</v>
      </c>
    </row>
    <row r="38" spans="2:20" x14ac:dyDescent="0.3">
      <c r="B38" s="146">
        <v>31</v>
      </c>
      <c r="C38" s="125" t="s">
        <v>369</v>
      </c>
      <c r="D38" s="26">
        <v>68</v>
      </c>
      <c r="E38" s="146">
        <v>10</v>
      </c>
      <c r="F38" s="48">
        <v>0.15</v>
      </c>
      <c r="G38" s="261">
        <v>0</v>
      </c>
      <c r="H38" s="48">
        <v>0</v>
      </c>
      <c r="I38" s="256">
        <v>10</v>
      </c>
      <c r="J38" s="240">
        <v>0</v>
      </c>
      <c r="K38" s="241">
        <v>1</v>
      </c>
      <c r="L38" s="82"/>
      <c r="M38" s="26">
        <v>27</v>
      </c>
      <c r="N38" s="26">
        <v>1</v>
      </c>
      <c r="O38" s="26">
        <v>1</v>
      </c>
      <c r="P38" s="142">
        <f>SUM(M38:O38)</f>
        <v>29</v>
      </c>
      <c r="Q38" s="146" t="s">
        <v>6396</v>
      </c>
      <c r="R38" s="26" t="s">
        <v>6366</v>
      </c>
      <c r="S38" s="26" t="s">
        <v>6366</v>
      </c>
      <c r="T38" s="148" t="s">
        <v>6366</v>
      </c>
    </row>
    <row r="39" spans="2:20" x14ac:dyDescent="0.3">
      <c r="B39" s="146">
        <v>32</v>
      </c>
      <c r="C39" s="125" t="s">
        <v>429</v>
      </c>
      <c r="D39" s="26">
        <v>67</v>
      </c>
      <c r="E39" s="146">
        <v>10</v>
      </c>
      <c r="F39" s="48">
        <v>0.15</v>
      </c>
      <c r="G39" s="261">
        <v>0</v>
      </c>
      <c r="H39" s="48">
        <v>0</v>
      </c>
      <c r="I39" s="256">
        <v>10</v>
      </c>
      <c r="J39" s="240">
        <v>0</v>
      </c>
      <c r="K39" s="241">
        <v>1</v>
      </c>
      <c r="L39" s="82"/>
      <c r="M39" s="26">
        <v>27</v>
      </c>
      <c r="N39" s="26">
        <v>1</v>
      </c>
      <c r="O39" s="26">
        <v>1</v>
      </c>
      <c r="P39" s="142">
        <f>SUM(M39:O39)</f>
        <v>29</v>
      </c>
      <c r="Q39" s="146" t="s">
        <v>6396</v>
      </c>
      <c r="R39" s="26" t="s">
        <v>6366</v>
      </c>
      <c r="S39" s="26" t="s">
        <v>6366</v>
      </c>
      <c r="T39" s="148" t="s">
        <v>6366</v>
      </c>
    </row>
    <row r="40" spans="2:20" x14ac:dyDescent="0.3">
      <c r="B40" s="146">
        <v>33</v>
      </c>
      <c r="C40" s="125" t="s">
        <v>475</v>
      </c>
      <c r="D40" s="26">
        <v>72</v>
      </c>
      <c r="E40" s="146">
        <v>11</v>
      </c>
      <c r="F40" s="48">
        <v>0.15</v>
      </c>
      <c r="G40" s="261">
        <v>0</v>
      </c>
      <c r="H40" s="48">
        <v>0</v>
      </c>
      <c r="I40" s="256">
        <v>11</v>
      </c>
      <c r="J40" s="240">
        <v>0</v>
      </c>
      <c r="K40" s="241">
        <v>1</v>
      </c>
      <c r="L40" s="82"/>
      <c r="M40" s="26">
        <v>27</v>
      </c>
      <c r="N40" s="26">
        <v>1</v>
      </c>
      <c r="O40" s="26">
        <v>1</v>
      </c>
      <c r="P40" s="142">
        <f>SUM(M40:O40)</f>
        <v>29</v>
      </c>
      <c r="Q40" s="146" t="s">
        <v>6396</v>
      </c>
      <c r="R40" s="26" t="s">
        <v>6366</v>
      </c>
      <c r="S40" s="26" t="s">
        <v>6366</v>
      </c>
      <c r="T40" s="148" t="s">
        <v>6366</v>
      </c>
    </row>
    <row r="41" spans="2:20" x14ac:dyDescent="0.3">
      <c r="B41" s="146">
        <v>34</v>
      </c>
      <c r="C41" s="125" t="s">
        <v>84</v>
      </c>
      <c r="D41" s="26">
        <v>69</v>
      </c>
      <c r="E41" s="146">
        <v>10</v>
      </c>
      <c r="F41" s="48">
        <v>0.14000000000000001</v>
      </c>
      <c r="G41" s="261">
        <v>0</v>
      </c>
      <c r="H41" s="48">
        <v>0</v>
      </c>
      <c r="I41" s="256">
        <v>10</v>
      </c>
      <c r="J41" s="240">
        <v>0</v>
      </c>
      <c r="K41" s="241">
        <v>1</v>
      </c>
      <c r="L41" s="82"/>
      <c r="M41" s="26">
        <v>28</v>
      </c>
      <c r="N41" s="26">
        <v>1</v>
      </c>
      <c r="O41" s="26">
        <v>1</v>
      </c>
      <c r="P41" s="142">
        <f>SUM(M41:O41)</f>
        <v>30</v>
      </c>
      <c r="Q41" s="146" t="s">
        <v>6396</v>
      </c>
      <c r="R41" s="26" t="s">
        <v>6366</v>
      </c>
      <c r="S41" s="26" t="s">
        <v>6366</v>
      </c>
      <c r="T41" s="148" t="s">
        <v>6366</v>
      </c>
    </row>
    <row r="42" spans="2:20" x14ac:dyDescent="0.3">
      <c r="B42" s="146">
        <v>35</v>
      </c>
      <c r="C42" s="125" t="s">
        <v>136</v>
      </c>
      <c r="D42" s="26">
        <v>77</v>
      </c>
      <c r="E42" s="146">
        <v>11</v>
      </c>
      <c r="F42" s="48">
        <v>0.14000000000000001</v>
      </c>
      <c r="G42" s="261">
        <v>0</v>
      </c>
      <c r="H42" s="48">
        <v>0</v>
      </c>
      <c r="I42" s="256">
        <v>11</v>
      </c>
      <c r="J42" s="240">
        <v>0</v>
      </c>
      <c r="K42" s="241">
        <v>1</v>
      </c>
      <c r="L42" s="82"/>
      <c r="M42" s="26">
        <v>28</v>
      </c>
      <c r="N42" s="26">
        <v>1</v>
      </c>
      <c r="O42" s="26">
        <v>1</v>
      </c>
      <c r="P42" s="142">
        <f>SUM(M42:O42)</f>
        <v>30</v>
      </c>
      <c r="Q42" s="146" t="s">
        <v>6396</v>
      </c>
      <c r="R42" s="26" t="s">
        <v>6366</v>
      </c>
      <c r="S42" s="26" t="s">
        <v>6366</v>
      </c>
      <c r="T42" s="148" t="s">
        <v>6366</v>
      </c>
    </row>
    <row r="43" spans="2:20" x14ac:dyDescent="0.3">
      <c r="B43" s="146">
        <v>36</v>
      </c>
      <c r="C43" s="125" t="s">
        <v>156</v>
      </c>
      <c r="D43" s="26">
        <v>77</v>
      </c>
      <c r="E43" s="146">
        <v>11</v>
      </c>
      <c r="F43" s="48">
        <v>0.14000000000000001</v>
      </c>
      <c r="G43" s="261">
        <v>0</v>
      </c>
      <c r="H43" s="48">
        <v>0</v>
      </c>
      <c r="I43" s="256">
        <v>11</v>
      </c>
      <c r="J43" s="240">
        <v>0</v>
      </c>
      <c r="K43" s="241">
        <v>1</v>
      </c>
      <c r="L43" s="82"/>
      <c r="M43" s="26">
        <v>28</v>
      </c>
      <c r="N43" s="26">
        <v>1</v>
      </c>
      <c r="O43" s="26">
        <v>1</v>
      </c>
      <c r="P43" s="142">
        <f>SUM(M43:O43)</f>
        <v>30</v>
      </c>
      <c r="Q43" s="146" t="s">
        <v>6396</v>
      </c>
      <c r="R43" s="26" t="s">
        <v>6366</v>
      </c>
      <c r="S43" s="26" t="s">
        <v>6366</v>
      </c>
      <c r="T43" s="148" t="s">
        <v>6366</v>
      </c>
    </row>
    <row r="44" spans="2:20" x14ac:dyDescent="0.3">
      <c r="B44" s="146">
        <v>37</v>
      </c>
      <c r="C44" s="125" t="s">
        <v>169</v>
      </c>
      <c r="D44" s="26">
        <v>103</v>
      </c>
      <c r="E44" s="146">
        <v>14</v>
      </c>
      <c r="F44" s="48">
        <v>0.14000000000000001</v>
      </c>
      <c r="G44" s="261">
        <v>0</v>
      </c>
      <c r="H44" s="48">
        <v>0</v>
      </c>
      <c r="I44" s="256">
        <v>14</v>
      </c>
      <c r="J44" s="240">
        <v>0</v>
      </c>
      <c r="K44" s="241">
        <v>1</v>
      </c>
      <c r="L44" s="82"/>
      <c r="M44" s="26">
        <v>28</v>
      </c>
      <c r="N44" s="26">
        <v>1</v>
      </c>
      <c r="O44" s="26">
        <v>1</v>
      </c>
      <c r="P44" s="142">
        <f>SUM(M44:O44)</f>
        <v>30</v>
      </c>
      <c r="Q44" s="146" t="s">
        <v>6396</v>
      </c>
      <c r="R44" s="26" t="s">
        <v>6366</v>
      </c>
      <c r="S44" s="26" t="s">
        <v>6366</v>
      </c>
      <c r="T44" s="148" t="s">
        <v>6366</v>
      </c>
    </row>
    <row r="45" spans="2:20" x14ac:dyDescent="0.3">
      <c r="B45" s="146">
        <v>38</v>
      </c>
      <c r="C45" s="125" t="s">
        <v>176</v>
      </c>
      <c r="D45" s="26">
        <v>72</v>
      </c>
      <c r="E45" s="146">
        <v>10</v>
      </c>
      <c r="F45" s="48">
        <v>0.14000000000000001</v>
      </c>
      <c r="G45" s="261">
        <v>0</v>
      </c>
      <c r="H45" s="48">
        <v>0</v>
      </c>
      <c r="I45" s="256">
        <v>10</v>
      </c>
      <c r="J45" s="240">
        <v>0</v>
      </c>
      <c r="K45" s="241">
        <v>1</v>
      </c>
      <c r="L45" s="82"/>
      <c r="M45" s="26">
        <v>28</v>
      </c>
      <c r="N45" s="26">
        <v>1</v>
      </c>
      <c r="O45" s="26">
        <v>1</v>
      </c>
      <c r="P45" s="142">
        <f>SUM(M45:O45)</f>
        <v>30</v>
      </c>
      <c r="Q45" s="146" t="s">
        <v>6396</v>
      </c>
      <c r="R45" s="26" t="s">
        <v>6366</v>
      </c>
      <c r="S45" s="26" t="s">
        <v>6366</v>
      </c>
      <c r="T45" s="148" t="s">
        <v>6366</v>
      </c>
    </row>
    <row r="46" spans="2:20" x14ac:dyDescent="0.3">
      <c r="B46" s="146">
        <v>39</v>
      </c>
      <c r="C46" s="125" t="s">
        <v>269</v>
      </c>
      <c r="D46" s="26">
        <v>108</v>
      </c>
      <c r="E46" s="146">
        <v>33</v>
      </c>
      <c r="F46" s="48">
        <v>0.31</v>
      </c>
      <c r="G46" s="261">
        <v>0</v>
      </c>
      <c r="H46" s="48">
        <v>0</v>
      </c>
      <c r="I46" s="256">
        <v>17</v>
      </c>
      <c r="J46" s="240">
        <v>16</v>
      </c>
      <c r="K46" s="241">
        <v>0.52</v>
      </c>
      <c r="L46" s="82"/>
      <c r="M46" s="26">
        <v>11</v>
      </c>
      <c r="N46" s="26">
        <v>1</v>
      </c>
      <c r="O46" s="26">
        <v>18</v>
      </c>
      <c r="P46" s="142">
        <f>SUM(M46:O46)</f>
        <v>30</v>
      </c>
      <c r="Q46" s="146" t="s">
        <v>6396</v>
      </c>
      <c r="R46" s="26" t="s">
        <v>6366</v>
      </c>
      <c r="S46" s="26" t="s">
        <v>6366</v>
      </c>
      <c r="T46" s="148" t="s">
        <v>6366</v>
      </c>
    </row>
    <row r="47" spans="2:20" x14ac:dyDescent="0.3">
      <c r="B47" s="146">
        <v>40</v>
      </c>
      <c r="C47" s="125" t="s">
        <v>145</v>
      </c>
      <c r="D47" s="26">
        <v>627</v>
      </c>
      <c r="E47" s="146">
        <v>180</v>
      </c>
      <c r="F47" s="48">
        <v>0.28999999999999998</v>
      </c>
      <c r="G47" s="261">
        <v>25</v>
      </c>
      <c r="H47" s="48">
        <v>0.14000000000000001</v>
      </c>
      <c r="I47" s="256">
        <v>87</v>
      </c>
      <c r="J47" s="240">
        <v>68</v>
      </c>
      <c r="K47" s="241">
        <v>0.56000000000000005</v>
      </c>
      <c r="L47" s="82"/>
      <c r="M47" s="26">
        <v>13</v>
      </c>
      <c r="N47" s="26">
        <v>4</v>
      </c>
      <c r="O47" s="26">
        <v>14</v>
      </c>
      <c r="P47" s="142">
        <f>SUM(M47:O47)</f>
        <v>31</v>
      </c>
      <c r="Q47" s="146" t="s">
        <v>6400</v>
      </c>
      <c r="R47" s="26">
        <v>0</v>
      </c>
      <c r="S47" s="26">
        <v>25</v>
      </c>
      <c r="T47" s="148">
        <v>0</v>
      </c>
    </row>
    <row r="48" spans="2:20" x14ac:dyDescent="0.3">
      <c r="B48" s="146">
        <v>41</v>
      </c>
      <c r="C48" s="125" t="s">
        <v>228</v>
      </c>
      <c r="D48" s="26">
        <v>231</v>
      </c>
      <c r="E48" s="146">
        <v>58</v>
      </c>
      <c r="F48" s="48">
        <v>0.25</v>
      </c>
      <c r="G48" s="261">
        <v>11</v>
      </c>
      <c r="H48" s="48">
        <v>0.19</v>
      </c>
      <c r="I48" s="256">
        <v>30</v>
      </c>
      <c r="J48" s="240">
        <v>17</v>
      </c>
      <c r="K48" s="241">
        <v>0.64</v>
      </c>
      <c r="L48" s="82"/>
      <c r="M48" s="26">
        <v>17</v>
      </c>
      <c r="N48" s="26">
        <v>8</v>
      </c>
      <c r="O48" s="26">
        <v>6</v>
      </c>
      <c r="P48" s="142">
        <f>SUM(M48:O48)</f>
        <v>31</v>
      </c>
      <c r="Q48" s="146" t="s">
        <v>6400</v>
      </c>
      <c r="R48" s="26">
        <v>0</v>
      </c>
      <c r="S48" s="26">
        <v>11</v>
      </c>
      <c r="T48" s="148">
        <v>0</v>
      </c>
    </row>
    <row r="49" spans="2:20" x14ac:dyDescent="0.3">
      <c r="B49" s="146">
        <v>42</v>
      </c>
      <c r="C49" s="44" t="s">
        <v>239</v>
      </c>
      <c r="D49" s="26">
        <v>223</v>
      </c>
      <c r="E49" s="146">
        <v>28</v>
      </c>
      <c r="F49" s="48">
        <v>0.13</v>
      </c>
      <c r="G49" s="261">
        <v>0</v>
      </c>
      <c r="H49" s="48">
        <v>0</v>
      </c>
      <c r="I49" s="256">
        <v>28</v>
      </c>
      <c r="J49" s="240">
        <v>0</v>
      </c>
      <c r="K49" s="241">
        <v>1</v>
      </c>
      <c r="L49" s="241"/>
      <c r="M49" s="26">
        <v>29</v>
      </c>
      <c r="N49" s="26">
        <v>1</v>
      </c>
      <c r="O49" s="81">
        <v>1</v>
      </c>
      <c r="P49" s="142">
        <f>SUM(M49:O49)</f>
        <v>31</v>
      </c>
      <c r="Q49" s="146" t="s">
        <v>6396</v>
      </c>
      <c r="R49" s="26" t="s">
        <v>6366</v>
      </c>
      <c r="S49" s="26" t="s">
        <v>6366</v>
      </c>
      <c r="T49" s="148" t="s">
        <v>6366</v>
      </c>
    </row>
    <row r="50" spans="2:20" x14ac:dyDescent="0.3">
      <c r="B50" s="146">
        <v>43</v>
      </c>
      <c r="C50" s="125" t="s">
        <v>418</v>
      </c>
      <c r="D50" s="26">
        <v>124</v>
      </c>
      <c r="E50" s="146">
        <v>16</v>
      </c>
      <c r="F50" s="48">
        <v>0.13</v>
      </c>
      <c r="G50" s="261">
        <v>0</v>
      </c>
      <c r="H50" s="48">
        <v>0</v>
      </c>
      <c r="I50" s="256">
        <v>16</v>
      </c>
      <c r="J50" s="240">
        <v>0</v>
      </c>
      <c r="K50" s="241">
        <v>1</v>
      </c>
      <c r="L50" s="82"/>
      <c r="M50" s="26">
        <v>29</v>
      </c>
      <c r="N50" s="26">
        <v>1</v>
      </c>
      <c r="O50" s="26">
        <v>1</v>
      </c>
      <c r="P50" s="142">
        <f>SUM(M50:O50)</f>
        <v>31</v>
      </c>
      <c r="Q50" s="146" t="s">
        <v>6396</v>
      </c>
      <c r="R50" s="26" t="s">
        <v>6366</v>
      </c>
      <c r="S50" s="26" t="s">
        <v>6366</v>
      </c>
      <c r="T50" s="148" t="s">
        <v>6366</v>
      </c>
    </row>
    <row r="51" spans="2:20" x14ac:dyDescent="0.3">
      <c r="B51" s="146">
        <v>44</v>
      </c>
      <c r="C51" s="125" t="s">
        <v>422</v>
      </c>
      <c r="D51" s="26">
        <v>110</v>
      </c>
      <c r="E51" s="146">
        <v>14</v>
      </c>
      <c r="F51" s="48">
        <v>0.13</v>
      </c>
      <c r="G51" s="261">
        <v>0</v>
      </c>
      <c r="H51" s="48">
        <v>0</v>
      </c>
      <c r="I51" s="256">
        <v>14</v>
      </c>
      <c r="J51" s="240">
        <v>0</v>
      </c>
      <c r="K51" s="241">
        <v>1</v>
      </c>
      <c r="L51" s="82"/>
      <c r="M51" s="26">
        <v>29</v>
      </c>
      <c r="N51" s="26">
        <v>1</v>
      </c>
      <c r="O51" s="26">
        <v>1</v>
      </c>
      <c r="P51" s="142">
        <f>SUM(M51:O51)</f>
        <v>31</v>
      </c>
      <c r="Q51" s="146" t="s">
        <v>6396</v>
      </c>
      <c r="R51" s="26" t="s">
        <v>6366</v>
      </c>
      <c r="S51" s="26" t="s">
        <v>6366</v>
      </c>
      <c r="T51" s="148" t="s">
        <v>6366</v>
      </c>
    </row>
    <row r="52" spans="2:20" x14ac:dyDescent="0.3">
      <c r="B52" s="146">
        <v>45</v>
      </c>
      <c r="C52" s="44" t="s">
        <v>225</v>
      </c>
      <c r="D52" s="26">
        <v>165</v>
      </c>
      <c r="E52" s="146">
        <v>20</v>
      </c>
      <c r="F52" s="48">
        <v>0.12</v>
      </c>
      <c r="G52" s="261">
        <v>0</v>
      </c>
      <c r="H52" s="48">
        <v>0</v>
      </c>
      <c r="I52" s="256">
        <v>20</v>
      </c>
      <c r="J52" s="240">
        <v>0</v>
      </c>
      <c r="K52" s="241">
        <v>1</v>
      </c>
      <c r="L52" s="241"/>
      <c r="M52" s="26">
        <v>30</v>
      </c>
      <c r="N52" s="26">
        <v>1</v>
      </c>
      <c r="O52" s="26">
        <v>1</v>
      </c>
      <c r="P52" s="142">
        <f>SUM(M52:O52)</f>
        <v>32</v>
      </c>
      <c r="Q52" s="146" t="s">
        <v>6396</v>
      </c>
      <c r="R52" s="26" t="s">
        <v>6366</v>
      </c>
      <c r="S52" s="26" t="s">
        <v>6366</v>
      </c>
      <c r="T52" s="148" t="s">
        <v>6366</v>
      </c>
    </row>
    <row r="53" spans="2:20" x14ac:dyDescent="0.3">
      <c r="B53" s="146">
        <v>46</v>
      </c>
      <c r="C53" s="125" t="s">
        <v>255</v>
      </c>
      <c r="D53" s="26">
        <v>133</v>
      </c>
      <c r="E53" s="146">
        <v>44</v>
      </c>
      <c r="F53" s="48">
        <v>0.33</v>
      </c>
      <c r="G53" s="261">
        <v>0</v>
      </c>
      <c r="H53" s="48">
        <v>0</v>
      </c>
      <c r="I53" s="256">
        <v>21</v>
      </c>
      <c r="J53" s="240">
        <v>23</v>
      </c>
      <c r="K53" s="241">
        <v>0.48</v>
      </c>
      <c r="L53" s="82"/>
      <c r="M53" s="26">
        <v>9</v>
      </c>
      <c r="N53" s="26">
        <v>1</v>
      </c>
      <c r="O53" s="26">
        <v>22</v>
      </c>
      <c r="P53" s="142">
        <f>SUM(M53:O53)</f>
        <v>32</v>
      </c>
      <c r="Q53" s="146" t="s">
        <v>6396</v>
      </c>
      <c r="R53" s="26" t="s">
        <v>6366</v>
      </c>
      <c r="S53" s="26" t="s">
        <v>6366</v>
      </c>
      <c r="T53" s="148" t="s">
        <v>6366</v>
      </c>
    </row>
    <row r="54" spans="2:20" x14ac:dyDescent="0.3">
      <c r="B54" s="146">
        <v>47</v>
      </c>
      <c r="C54" s="125" t="s">
        <v>264</v>
      </c>
      <c r="D54" s="26">
        <v>140</v>
      </c>
      <c r="E54" s="146">
        <v>17</v>
      </c>
      <c r="F54" s="48">
        <v>0.12</v>
      </c>
      <c r="G54" s="261">
        <v>0</v>
      </c>
      <c r="H54" s="48">
        <v>0</v>
      </c>
      <c r="I54" s="256">
        <v>17</v>
      </c>
      <c r="J54" s="240">
        <v>0</v>
      </c>
      <c r="K54" s="241">
        <v>1</v>
      </c>
      <c r="L54" s="82"/>
      <c r="M54" s="26">
        <v>30</v>
      </c>
      <c r="N54" s="26">
        <v>1</v>
      </c>
      <c r="O54" s="26">
        <v>1</v>
      </c>
      <c r="P54" s="142">
        <f>SUM(M54:O54)</f>
        <v>32</v>
      </c>
      <c r="Q54" s="146" t="s">
        <v>6396</v>
      </c>
      <c r="R54" s="26" t="s">
        <v>6366</v>
      </c>
      <c r="S54" s="26" t="s">
        <v>6366</v>
      </c>
      <c r="T54" s="148" t="s">
        <v>6366</v>
      </c>
    </row>
    <row r="55" spans="2:20" x14ac:dyDescent="0.3">
      <c r="B55" s="146">
        <v>48</v>
      </c>
      <c r="C55" s="125" t="s">
        <v>430</v>
      </c>
      <c r="D55" s="26">
        <v>98</v>
      </c>
      <c r="E55" s="146">
        <v>12</v>
      </c>
      <c r="F55" s="48">
        <v>0.12</v>
      </c>
      <c r="G55" s="261">
        <v>0</v>
      </c>
      <c r="H55" s="48">
        <v>0</v>
      </c>
      <c r="I55" s="256">
        <v>12</v>
      </c>
      <c r="J55" s="240">
        <v>0</v>
      </c>
      <c r="K55" s="241">
        <v>1</v>
      </c>
      <c r="L55" s="82"/>
      <c r="M55" s="26">
        <v>30</v>
      </c>
      <c r="N55" s="26">
        <v>1</v>
      </c>
      <c r="O55" s="26">
        <v>1</v>
      </c>
      <c r="P55" s="142">
        <f>SUM(M55:O55)</f>
        <v>32</v>
      </c>
      <c r="Q55" s="146" t="s">
        <v>6396</v>
      </c>
      <c r="R55" s="26" t="s">
        <v>6366</v>
      </c>
      <c r="S55" s="26" t="s">
        <v>6366</v>
      </c>
      <c r="T55" s="148" t="s">
        <v>6366</v>
      </c>
    </row>
    <row r="56" spans="2:20" x14ac:dyDescent="0.3">
      <c r="B56" s="146">
        <v>49</v>
      </c>
      <c r="C56" s="125" t="s">
        <v>484</v>
      </c>
      <c r="D56" s="26">
        <v>165</v>
      </c>
      <c r="E56" s="146">
        <v>19</v>
      </c>
      <c r="F56" s="48">
        <v>0.12</v>
      </c>
      <c r="G56" s="261">
        <v>0</v>
      </c>
      <c r="H56" s="48">
        <v>0</v>
      </c>
      <c r="I56" s="256">
        <v>19</v>
      </c>
      <c r="J56" s="240">
        <v>0</v>
      </c>
      <c r="K56" s="241">
        <v>1</v>
      </c>
      <c r="L56" s="82"/>
      <c r="M56" s="26">
        <v>30</v>
      </c>
      <c r="N56" s="26">
        <v>1</v>
      </c>
      <c r="O56" s="26">
        <v>1</v>
      </c>
      <c r="P56" s="142">
        <f>SUM(M56:O56)</f>
        <v>32</v>
      </c>
      <c r="Q56" s="146" t="s">
        <v>6396</v>
      </c>
      <c r="R56" s="26" t="s">
        <v>6366</v>
      </c>
      <c r="S56" s="26" t="s">
        <v>6366</v>
      </c>
      <c r="T56" s="148" t="s">
        <v>6366</v>
      </c>
    </row>
    <row r="57" spans="2:20" x14ac:dyDescent="0.3">
      <c r="B57" s="146">
        <v>50</v>
      </c>
      <c r="C57" s="125" t="s">
        <v>35</v>
      </c>
      <c r="D57" s="26">
        <v>192</v>
      </c>
      <c r="E57" s="146">
        <v>43</v>
      </c>
      <c r="F57" s="48">
        <v>0.22</v>
      </c>
      <c r="G57" s="261">
        <v>0</v>
      </c>
      <c r="H57" s="48">
        <v>0</v>
      </c>
      <c r="I57" s="256">
        <v>25</v>
      </c>
      <c r="J57" s="240">
        <v>18</v>
      </c>
      <c r="K57" s="241">
        <v>0.57999999999999996</v>
      </c>
      <c r="L57" s="82"/>
      <c r="M57" s="26">
        <v>20</v>
      </c>
      <c r="N57" s="26">
        <v>1</v>
      </c>
      <c r="O57" s="26">
        <v>12</v>
      </c>
      <c r="P57" s="142">
        <f>SUM(M57:O57)</f>
        <v>33</v>
      </c>
      <c r="Q57" s="146" t="s">
        <v>6396</v>
      </c>
      <c r="R57" s="26" t="s">
        <v>6366</v>
      </c>
      <c r="S57" s="26" t="s">
        <v>6366</v>
      </c>
      <c r="T57" s="148" t="s">
        <v>6366</v>
      </c>
    </row>
    <row r="58" spans="2:20" x14ac:dyDescent="0.3">
      <c r="B58" s="146">
        <v>51</v>
      </c>
      <c r="C58" s="125" t="s">
        <v>93</v>
      </c>
      <c r="D58" s="26">
        <v>104</v>
      </c>
      <c r="E58" s="146">
        <v>11</v>
      </c>
      <c r="F58" s="48">
        <v>0.11</v>
      </c>
      <c r="G58" s="261">
        <v>0</v>
      </c>
      <c r="H58" s="48">
        <v>0</v>
      </c>
      <c r="I58" s="256">
        <v>11</v>
      </c>
      <c r="J58" s="240">
        <v>0</v>
      </c>
      <c r="K58" s="241">
        <v>1</v>
      </c>
      <c r="L58" s="82"/>
      <c r="M58" s="26">
        <v>31</v>
      </c>
      <c r="N58" s="26">
        <v>1</v>
      </c>
      <c r="O58" s="26">
        <v>1</v>
      </c>
      <c r="P58" s="142">
        <f>SUM(M58:O58)</f>
        <v>33</v>
      </c>
      <c r="Q58" s="146" t="s">
        <v>6396</v>
      </c>
      <c r="R58" s="26" t="s">
        <v>6366</v>
      </c>
      <c r="S58" s="26" t="s">
        <v>6366</v>
      </c>
      <c r="T58" s="148" t="s">
        <v>6366</v>
      </c>
    </row>
    <row r="59" spans="2:20" x14ac:dyDescent="0.3">
      <c r="B59" s="146">
        <v>52</v>
      </c>
      <c r="C59" s="125" t="s">
        <v>167</v>
      </c>
      <c r="D59" s="26">
        <v>79</v>
      </c>
      <c r="E59" s="146">
        <v>25</v>
      </c>
      <c r="F59" s="48">
        <v>0.32</v>
      </c>
      <c r="G59" s="261">
        <v>0</v>
      </c>
      <c r="H59" s="48">
        <v>0</v>
      </c>
      <c r="I59" s="256">
        <v>12</v>
      </c>
      <c r="J59" s="240">
        <v>13</v>
      </c>
      <c r="K59" s="241">
        <v>0.48</v>
      </c>
      <c r="L59" s="82"/>
      <c r="M59" s="26">
        <v>10</v>
      </c>
      <c r="N59" s="26">
        <v>1</v>
      </c>
      <c r="O59" s="26">
        <v>22</v>
      </c>
      <c r="P59" s="142">
        <f>SUM(M59:O59)</f>
        <v>33</v>
      </c>
      <c r="Q59" s="146" t="s">
        <v>6396</v>
      </c>
      <c r="R59" s="26" t="s">
        <v>6366</v>
      </c>
      <c r="S59" s="26" t="s">
        <v>6366</v>
      </c>
      <c r="T59" s="148" t="s">
        <v>6366</v>
      </c>
    </row>
    <row r="60" spans="2:20" x14ac:dyDescent="0.3">
      <c r="B60" s="146">
        <v>53</v>
      </c>
      <c r="C60" s="125" t="s">
        <v>238</v>
      </c>
      <c r="D60" s="26">
        <v>230</v>
      </c>
      <c r="E60" s="146">
        <v>62</v>
      </c>
      <c r="F60" s="48">
        <v>0.27</v>
      </c>
      <c r="G60" s="261">
        <v>0</v>
      </c>
      <c r="H60" s="48">
        <v>0</v>
      </c>
      <c r="I60" s="256">
        <v>33</v>
      </c>
      <c r="J60" s="240">
        <v>29</v>
      </c>
      <c r="K60" s="241">
        <v>0.53</v>
      </c>
      <c r="L60" s="82"/>
      <c r="M60" s="26">
        <v>15</v>
      </c>
      <c r="N60" s="26">
        <v>1</v>
      </c>
      <c r="O60" s="26">
        <v>17</v>
      </c>
      <c r="P60" s="142">
        <f>SUM(M60:O60)</f>
        <v>33</v>
      </c>
      <c r="Q60" s="146" t="s">
        <v>6396</v>
      </c>
      <c r="R60" s="26" t="s">
        <v>6366</v>
      </c>
      <c r="S60" s="26" t="s">
        <v>6366</v>
      </c>
      <c r="T60" s="148" t="s">
        <v>6366</v>
      </c>
    </row>
    <row r="61" spans="2:20" x14ac:dyDescent="0.3">
      <c r="B61" s="146">
        <v>54</v>
      </c>
      <c r="C61" s="125" t="s">
        <v>415</v>
      </c>
      <c r="D61" s="26">
        <v>107</v>
      </c>
      <c r="E61" s="146">
        <v>12</v>
      </c>
      <c r="F61" s="48">
        <v>0.11</v>
      </c>
      <c r="G61" s="261">
        <v>0</v>
      </c>
      <c r="H61" s="48">
        <v>0</v>
      </c>
      <c r="I61" s="256">
        <v>12</v>
      </c>
      <c r="J61" s="240">
        <v>0</v>
      </c>
      <c r="K61" s="241">
        <v>1</v>
      </c>
      <c r="L61" s="82"/>
      <c r="M61" s="26">
        <v>31</v>
      </c>
      <c r="N61" s="26">
        <v>1</v>
      </c>
      <c r="O61" s="26">
        <v>1</v>
      </c>
      <c r="P61" s="142">
        <f>SUM(M61:O61)</f>
        <v>33</v>
      </c>
      <c r="Q61" s="146" t="s">
        <v>6396</v>
      </c>
      <c r="R61" s="26" t="s">
        <v>6366</v>
      </c>
      <c r="S61" s="26" t="s">
        <v>6366</v>
      </c>
      <c r="T61" s="148" t="s">
        <v>6366</v>
      </c>
    </row>
    <row r="62" spans="2:20" x14ac:dyDescent="0.3">
      <c r="B62" s="146">
        <v>55</v>
      </c>
      <c r="C62" s="44" t="s">
        <v>533</v>
      </c>
      <c r="D62" s="26">
        <v>192</v>
      </c>
      <c r="E62" s="146">
        <v>36</v>
      </c>
      <c r="F62" s="239">
        <v>0.19</v>
      </c>
      <c r="G62" s="261">
        <v>0</v>
      </c>
      <c r="H62" s="239">
        <v>0</v>
      </c>
      <c r="I62" s="256">
        <v>22</v>
      </c>
      <c r="J62" s="240">
        <v>14</v>
      </c>
      <c r="K62" s="241">
        <v>0.61</v>
      </c>
      <c r="L62" s="241"/>
      <c r="M62" s="26">
        <v>23</v>
      </c>
      <c r="N62" s="26">
        <v>1</v>
      </c>
      <c r="O62" s="26">
        <v>9</v>
      </c>
      <c r="P62" s="142">
        <f>SUM(M62:O62)</f>
        <v>33</v>
      </c>
      <c r="Q62" s="146" t="s">
        <v>6396</v>
      </c>
      <c r="R62" s="251" t="s">
        <v>6366</v>
      </c>
      <c r="S62" s="251" t="s">
        <v>6366</v>
      </c>
      <c r="T62" s="148" t="s">
        <v>6366</v>
      </c>
    </row>
    <row r="63" spans="2:20" x14ac:dyDescent="0.3">
      <c r="B63" s="146">
        <v>56</v>
      </c>
      <c r="C63" s="125" t="s">
        <v>144</v>
      </c>
      <c r="D63" s="26">
        <v>104</v>
      </c>
      <c r="E63" s="146">
        <v>10</v>
      </c>
      <c r="F63" s="48">
        <v>0.1</v>
      </c>
      <c r="G63" s="261">
        <v>0</v>
      </c>
      <c r="H63" s="48">
        <v>0</v>
      </c>
      <c r="I63" s="256">
        <v>10</v>
      </c>
      <c r="J63" s="240">
        <v>0</v>
      </c>
      <c r="K63" s="241">
        <v>1</v>
      </c>
      <c r="L63" s="82"/>
      <c r="M63" s="26">
        <v>32</v>
      </c>
      <c r="N63" s="26">
        <v>1</v>
      </c>
      <c r="O63" s="26">
        <v>1</v>
      </c>
      <c r="P63" s="142">
        <f>SUM(M63:O63)</f>
        <v>34</v>
      </c>
      <c r="Q63" s="146" t="s">
        <v>6396</v>
      </c>
      <c r="R63" s="26" t="s">
        <v>6366</v>
      </c>
      <c r="S63" s="26" t="s">
        <v>6366</v>
      </c>
      <c r="T63" s="148" t="s">
        <v>6366</v>
      </c>
    </row>
    <row r="64" spans="2:20" x14ac:dyDescent="0.3">
      <c r="B64" s="146">
        <v>57</v>
      </c>
      <c r="C64" s="125" t="s">
        <v>151</v>
      </c>
      <c r="D64" s="26">
        <v>113</v>
      </c>
      <c r="E64" s="146">
        <v>28</v>
      </c>
      <c r="F64" s="48">
        <v>0.25</v>
      </c>
      <c r="G64" s="261">
        <v>0</v>
      </c>
      <c r="H64" s="48">
        <v>0</v>
      </c>
      <c r="I64" s="256">
        <v>15</v>
      </c>
      <c r="J64" s="240">
        <v>13</v>
      </c>
      <c r="K64" s="241">
        <v>0.54</v>
      </c>
      <c r="L64" s="82"/>
      <c r="M64" s="26">
        <v>17</v>
      </c>
      <c r="N64" s="26">
        <v>1</v>
      </c>
      <c r="O64" s="26">
        <v>16</v>
      </c>
      <c r="P64" s="142">
        <f>SUM(M64:O64)</f>
        <v>34</v>
      </c>
      <c r="Q64" s="146" t="s">
        <v>6396</v>
      </c>
      <c r="R64" s="26" t="s">
        <v>6366</v>
      </c>
      <c r="S64" s="26" t="s">
        <v>6366</v>
      </c>
      <c r="T64" s="148" t="s">
        <v>6366</v>
      </c>
    </row>
    <row r="65" spans="2:20" x14ac:dyDescent="0.3">
      <c r="B65" s="146">
        <v>58</v>
      </c>
      <c r="C65" s="125" t="s">
        <v>177</v>
      </c>
      <c r="D65" s="26">
        <v>130</v>
      </c>
      <c r="E65" s="146">
        <v>13</v>
      </c>
      <c r="F65" s="48">
        <v>0.1</v>
      </c>
      <c r="G65" s="261">
        <v>0</v>
      </c>
      <c r="H65" s="48">
        <v>0</v>
      </c>
      <c r="I65" s="256">
        <v>13</v>
      </c>
      <c r="J65" s="240">
        <v>0</v>
      </c>
      <c r="K65" s="241">
        <v>1</v>
      </c>
      <c r="L65" s="82"/>
      <c r="M65" s="26">
        <v>32</v>
      </c>
      <c r="N65" s="26">
        <v>1</v>
      </c>
      <c r="O65" s="26">
        <v>1</v>
      </c>
      <c r="P65" s="142">
        <f>SUM(M65:O65)</f>
        <v>34</v>
      </c>
      <c r="Q65" s="146" t="s">
        <v>6396</v>
      </c>
      <c r="R65" s="26" t="s">
        <v>6366</v>
      </c>
      <c r="S65" s="26" t="s">
        <v>6366</v>
      </c>
      <c r="T65" s="148" t="s">
        <v>6366</v>
      </c>
    </row>
    <row r="66" spans="2:20" x14ac:dyDescent="0.3">
      <c r="B66" s="146">
        <v>59</v>
      </c>
      <c r="C66" s="125" t="s">
        <v>183</v>
      </c>
      <c r="D66" s="26">
        <v>136</v>
      </c>
      <c r="E66" s="146">
        <v>30</v>
      </c>
      <c r="F66" s="48">
        <v>0.22</v>
      </c>
      <c r="G66" s="261">
        <v>0</v>
      </c>
      <c r="H66" s="48">
        <v>0</v>
      </c>
      <c r="I66" s="256">
        <v>17</v>
      </c>
      <c r="J66" s="240">
        <v>13</v>
      </c>
      <c r="K66" s="241">
        <v>0.56999999999999995</v>
      </c>
      <c r="L66" s="82"/>
      <c r="M66" s="26">
        <v>20</v>
      </c>
      <c r="N66" s="26">
        <v>1</v>
      </c>
      <c r="O66" s="26">
        <v>13</v>
      </c>
      <c r="P66" s="142">
        <f>SUM(M66:O66)</f>
        <v>34</v>
      </c>
      <c r="Q66" s="146" t="s">
        <v>6396</v>
      </c>
      <c r="R66" s="26" t="s">
        <v>6366</v>
      </c>
      <c r="S66" s="26" t="s">
        <v>6366</v>
      </c>
      <c r="T66" s="148" t="s">
        <v>6366</v>
      </c>
    </row>
    <row r="67" spans="2:20" x14ac:dyDescent="0.3">
      <c r="B67" s="146">
        <v>60</v>
      </c>
      <c r="C67" s="125" t="s">
        <v>327</v>
      </c>
      <c r="D67" s="26">
        <v>108</v>
      </c>
      <c r="E67" s="146">
        <v>11</v>
      </c>
      <c r="F67" s="48">
        <v>0.1</v>
      </c>
      <c r="G67" s="261">
        <v>0</v>
      </c>
      <c r="H67" s="48">
        <v>0</v>
      </c>
      <c r="I67" s="256">
        <v>11</v>
      </c>
      <c r="J67" s="240">
        <v>0</v>
      </c>
      <c r="K67" s="241">
        <v>1</v>
      </c>
      <c r="L67" s="82"/>
      <c r="M67" s="26">
        <v>32</v>
      </c>
      <c r="N67" s="26">
        <v>1</v>
      </c>
      <c r="O67" s="26">
        <v>1</v>
      </c>
      <c r="P67" s="142">
        <f>SUM(M67:O67)</f>
        <v>34</v>
      </c>
      <c r="Q67" s="146" t="s">
        <v>6396</v>
      </c>
      <c r="R67" s="26" t="s">
        <v>6366</v>
      </c>
      <c r="S67" s="26" t="s">
        <v>6366</v>
      </c>
      <c r="T67" s="148" t="s">
        <v>6366</v>
      </c>
    </row>
    <row r="68" spans="2:20" x14ac:dyDescent="0.3">
      <c r="B68" s="146">
        <v>61</v>
      </c>
      <c r="C68" s="125" t="s">
        <v>454</v>
      </c>
      <c r="D68" s="26">
        <v>117</v>
      </c>
      <c r="E68" s="146">
        <v>12</v>
      </c>
      <c r="F68" s="48">
        <v>0.1</v>
      </c>
      <c r="G68" s="261">
        <v>0</v>
      </c>
      <c r="H68" s="48">
        <v>0</v>
      </c>
      <c r="I68" s="256">
        <v>12</v>
      </c>
      <c r="J68" s="240">
        <v>0</v>
      </c>
      <c r="K68" s="241">
        <v>1</v>
      </c>
      <c r="L68" s="82"/>
      <c r="M68" s="26">
        <v>32</v>
      </c>
      <c r="N68" s="26">
        <v>1</v>
      </c>
      <c r="O68" s="26">
        <v>1</v>
      </c>
      <c r="P68" s="142">
        <f>SUM(M68:O68)</f>
        <v>34</v>
      </c>
      <c r="Q68" s="146" t="s">
        <v>6396</v>
      </c>
      <c r="R68" s="26" t="s">
        <v>6366</v>
      </c>
      <c r="S68" s="26" t="s">
        <v>6366</v>
      </c>
      <c r="T68" s="148" t="s">
        <v>6366</v>
      </c>
    </row>
    <row r="69" spans="2:20" x14ac:dyDescent="0.3">
      <c r="B69" s="146">
        <v>62</v>
      </c>
      <c r="C69" s="125" t="s">
        <v>458</v>
      </c>
      <c r="D69" s="26">
        <v>138</v>
      </c>
      <c r="E69" s="146">
        <v>32</v>
      </c>
      <c r="F69" s="48">
        <v>0.23</v>
      </c>
      <c r="G69" s="261">
        <v>0</v>
      </c>
      <c r="H69" s="48">
        <v>0</v>
      </c>
      <c r="I69" s="256">
        <v>18</v>
      </c>
      <c r="J69" s="240">
        <v>14</v>
      </c>
      <c r="K69" s="241">
        <v>0.56000000000000005</v>
      </c>
      <c r="L69" s="82"/>
      <c r="M69" s="26">
        <v>19</v>
      </c>
      <c r="N69" s="26">
        <v>1</v>
      </c>
      <c r="O69" s="26">
        <v>14</v>
      </c>
      <c r="P69" s="142">
        <f>SUM(M69:O69)</f>
        <v>34</v>
      </c>
      <c r="Q69" s="146" t="s">
        <v>6396</v>
      </c>
      <c r="R69" s="26" t="s">
        <v>6366</v>
      </c>
      <c r="S69" s="26" t="s">
        <v>6366</v>
      </c>
      <c r="T69" s="148" t="s">
        <v>6366</v>
      </c>
    </row>
    <row r="70" spans="2:20" x14ac:dyDescent="0.3">
      <c r="B70" s="146">
        <v>63</v>
      </c>
      <c r="C70" s="125" t="s">
        <v>29</v>
      </c>
      <c r="D70" s="26">
        <v>125</v>
      </c>
      <c r="E70" s="146">
        <v>11</v>
      </c>
      <c r="F70" s="48">
        <v>0.09</v>
      </c>
      <c r="G70" s="261">
        <v>0</v>
      </c>
      <c r="H70" s="48">
        <v>0</v>
      </c>
      <c r="I70" s="256">
        <v>11</v>
      </c>
      <c r="J70" s="240">
        <v>0</v>
      </c>
      <c r="K70" s="241">
        <v>1</v>
      </c>
      <c r="L70" s="82"/>
      <c r="M70" s="26">
        <v>33</v>
      </c>
      <c r="N70" s="26">
        <v>1</v>
      </c>
      <c r="O70" s="26">
        <v>1</v>
      </c>
      <c r="P70" s="142">
        <f>SUM(M70:O70)</f>
        <v>35</v>
      </c>
      <c r="Q70" s="146" t="s">
        <v>6396</v>
      </c>
      <c r="R70" s="26" t="s">
        <v>6366</v>
      </c>
      <c r="S70" s="26" t="s">
        <v>6366</v>
      </c>
      <c r="T70" s="148" t="s">
        <v>6366</v>
      </c>
    </row>
    <row r="71" spans="2:20" x14ac:dyDescent="0.3">
      <c r="B71" s="146">
        <v>64</v>
      </c>
      <c r="C71" s="125" t="s">
        <v>364</v>
      </c>
      <c r="D71" s="26">
        <v>74</v>
      </c>
      <c r="E71" s="146">
        <v>24</v>
      </c>
      <c r="F71" s="48">
        <v>0.32</v>
      </c>
      <c r="G71" s="261">
        <v>0</v>
      </c>
      <c r="H71" s="48">
        <v>0</v>
      </c>
      <c r="I71" s="256">
        <v>11</v>
      </c>
      <c r="J71" s="240">
        <v>13</v>
      </c>
      <c r="K71" s="241">
        <v>0.46</v>
      </c>
      <c r="L71" s="82"/>
      <c r="M71" s="26">
        <v>10</v>
      </c>
      <c r="N71" s="26">
        <v>1</v>
      </c>
      <c r="O71" s="26">
        <v>24</v>
      </c>
      <c r="P71" s="142">
        <f>SUM(M71:O71)</f>
        <v>35</v>
      </c>
      <c r="Q71" s="146" t="s">
        <v>6396</v>
      </c>
      <c r="R71" s="26" t="s">
        <v>6366</v>
      </c>
      <c r="S71" s="26" t="s">
        <v>6366</v>
      </c>
      <c r="T71" s="148" t="s">
        <v>6366</v>
      </c>
    </row>
    <row r="72" spans="2:20" x14ac:dyDescent="0.3">
      <c r="B72" s="146">
        <v>65</v>
      </c>
      <c r="C72" s="125" t="s">
        <v>428</v>
      </c>
      <c r="D72" s="26">
        <v>137</v>
      </c>
      <c r="E72" s="146">
        <v>13</v>
      </c>
      <c r="F72" s="48">
        <v>0.09</v>
      </c>
      <c r="G72" s="261">
        <v>0</v>
      </c>
      <c r="H72" s="48">
        <v>0</v>
      </c>
      <c r="I72" s="256">
        <v>13</v>
      </c>
      <c r="J72" s="240">
        <v>0</v>
      </c>
      <c r="K72" s="241">
        <v>1</v>
      </c>
      <c r="L72" s="82"/>
      <c r="M72" s="26">
        <v>33</v>
      </c>
      <c r="N72" s="26">
        <v>1</v>
      </c>
      <c r="O72" s="26">
        <v>1</v>
      </c>
      <c r="P72" s="142">
        <f>SUM(M72:O72)</f>
        <v>35</v>
      </c>
      <c r="Q72" s="146" t="s">
        <v>6396</v>
      </c>
      <c r="R72" s="26" t="s">
        <v>6366</v>
      </c>
      <c r="S72" s="26" t="s">
        <v>6366</v>
      </c>
      <c r="T72" s="148" t="s">
        <v>6366</v>
      </c>
    </row>
    <row r="73" spans="2:20" x14ac:dyDescent="0.3">
      <c r="B73" s="146">
        <v>66</v>
      </c>
      <c r="C73" s="125" t="s">
        <v>142</v>
      </c>
      <c r="D73" s="26">
        <v>183</v>
      </c>
      <c r="E73" s="146">
        <v>14</v>
      </c>
      <c r="F73" s="48">
        <v>0.08</v>
      </c>
      <c r="G73" s="261">
        <v>0</v>
      </c>
      <c r="H73" s="48">
        <v>0</v>
      </c>
      <c r="I73" s="256">
        <v>14</v>
      </c>
      <c r="J73" s="240">
        <v>0</v>
      </c>
      <c r="K73" s="241">
        <v>1</v>
      </c>
      <c r="L73" s="82"/>
      <c r="M73" s="26">
        <v>34</v>
      </c>
      <c r="N73" s="26">
        <v>1</v>
      </c>
      <c r="O73" s="26">
        <v>1</v>
      </c>
      <c r="P73" s="142">
        <f>SUM(M73:O73)</f>
        <v>36</v>
      </c>
      <c r="Q73" s="146" t="s">
        <v>6396</v>
      </c>
      <c r="R73" s="26" t="s">
        <v>6366</v>
      </c>
      <c r="S73" s="26" t="s">
        <v>6366</v>
      </c>
      <c r="T73" s="148" t="s">
        <v>6366</v>
      </c>
    </row>
    <row r="74" spans="2:20" x14ac:dyDescent="0.3">
      <c r="B74" s="146">
        <v>67</v>
      </c>
      <c r="C74" s="44" t="s">
        <v>184</v>
      </c>
      <c r="D74" s="26">
        <v>130</v>
      </c>
      <c r="E74" s="146">
        <v>11</v>
      </c>
      <c r="F74" s="48">
        <v>0.08</v>
      </c>
      <c r="G74" s="261">
        <v>0</v>
      </c>
      <c r="H74" s="48">
        <v>0</v>
      </c>
      <c r="I74" s="256">
        <v>11</v>
      </c>
      <c r="J74" s="240">
        <v>0</v>
      </c>
      <c r="K74" s="241">
        <v>1</v>
      </c>
      <c r="L74" s="241"/>
      <c r="M74" s="26">
        <v>34</v>
      </c>
      <c r="N74" s="26">
        <v>1</v>
      </c>
      <c r="O74" s="26">
        <v>1</v>
      </c>
      <c r="P74" s="142">
        <f>SUM(M74:O74)</f>
        <v>36</v>
      </c>
      <c r="Q74" s="146" t="s">
        <v>6396</v>
      </c>
      <c r="R74" s="26" t="s">
        <v>6366</v>
      </c>
      <c r="S74" s="26" t="s">
        <v>6366</v>
      </c>
      <c r="T74" s="148" t="s">
        <v>6366</v>
      </c>
    </row>
    <row r="75" spans="2:20" x14ac:dyDescent="0.3">
      <c r="B75" s="146">
        <v>68</v>
      </c>
      <c r="C75" s="125" t="s">
        <v>506</v>
      </c>
      <c r="D75" s="26">
        <v>706</v>
      </c>
      <c r="E75" s="146">
        <v>118</v>
      </c>
      <c r="F75" s="48">
        <v>0.17</v>
      </c>
      <c r="G75" s="261">
        <v>22</v>
      </c>
      <c r="H75" s="48">
        <v>0.19</v>
      </c>
      <c r="I75" s="256">
        <v>67</v>
      </c>
      <c r="J75" s="240">
        <v>29</v>
      </c>
      <c r="K75" s="241">
        <v>0.7</v>
      </c>
      <c r="L75" s="82"/>
      <c r="M75" s="26">
        <v>25</v>
      </c>
      <c r="N75" s="26">
        <v>8</v>
      </c>
      <c r="O75" s="26">
        <v>3</v>
      </c>
      <c r="P75" s="142">
        <f>SUM(M75:O75)</f>
        <v>36</v>
      </c>
      <c r="Q75" s="146" t="s">
        <v>6400</v>
      </c>
      <c r="R75" s="26">
        <v>0</v>
      </c>
      <c r="S75" s="26">
        <v>22</v>
      </c>
      <c r="T75" s="148">
        <v>0</v>
      </c>
    </row>
    <row r="76" spans="2:20" x14ac:dyDescent="0.3">
      <c r="B76" s="146">
        <v>69</v>
      </c>
      <c r="C76" s="44" t="s">
        <v>271</v>
      </c>
      <c r="D76" s="26">
        <v>1971</v>
      </c>
      <c r="E76" s="146">
        <v>748</v>
      </c>
      <c r="F76" s="48">
        <v>0.38</v>
      </c>
      <c r="G76" s="261">
        <v>230</v>
      </c>
      <c r="H76" s="48">
        <v>0.31</v>
      </c>
      <c r="I76" s="256">
        <v>298</v>
      </c>
      <c r="J76" s="240">
        <v>256</v>
      </c>
      <c r="K76" s="241">
        <v>0.54</v>
      </c>
      <c r="L76" s="241"/>
      <c r="M76" s="26">
        <v>4</v>
      </c>
      <c r="N76" s="26">
        <v>17</v>
      </c>
      <c r="O76" s="26">
        <v>16</v>
      </c>
      <c r="P76" s="142">
        <f>SUM(M76:O76)</f>
        <v>37</v>
      </c>
      <c r="Q76" s="146" t="s">
        <v>6400</v>
      </c>
      <c r="R76" s="26">
        <v>74</v>
      </c>
      <c r="S76" s="26">
        <v>156</v>
      </c>
      <c r="T76" s="148">
        <v>0.32173913043478258</v>
      </c>
    </row>
    <row r="77" spans="2:20" x14ac:dyDescent="0.3">
      <c r="B77" s="146">
        <v>70</v>
      </c>
      <c r="C77" s="44" t="s">
        <v>237</v>
      </c>
      <c r="D77" s="26">
        <v>269</v>
      </c>
      <c r="E77" s="146">
        <v>16</v>
      </c>
      <c r="F77" s="48">
        <v>0.06</v>
      </c>
      <c r="G77" s="261">
        <v>0</v>
      </c>
      <c r="H77" s="48">
        <v>0</v>
      </c>
      <c r="I77" s="256">
        <v>16</v>
      </c>
      <c r="J77" s="240">
        <v>0</v>
      </c>
      <c r="K77" s="241">
        <v>1</v>
      </c>
      <c r="L77" s="241"/>
      <c r="M77" s="26">
        <v>36</v>
      </c>
      <c r="N77" s="26">
        <v>1</v>
      </c>
      <c r="O77" s="26">
        <v>1</v>
      </c>
      <c r="P77" s="142">
        <f>SUM(M77:O77)</f>
        <v>38</v>
      </c>
      <c r="Q77" s="146" t="s">
        <v>6396</v>
      </c>
      <c r="R77" s="26" t="s">
        <v>6366</v>
      </c>
      <c r="S77" s="26" t="s">
        <v>6366</v>
      </c>
      <c r="T77" s="148" t="s">
        <v>6366</v>
      </c>
    </row>
    <row r="78" spans="2:20" x14ac:dyDescent="0.3">
      <c r="B78" s="146">
        <v>71</v>
      </c>
      <c r="C78" s="125" t="s">
        <v>131</v>
      </c>
      <c r="D78" s="26">
        <v>115</v>
      </c>
      <c r="E78" s="146">
        <v>22</v>
      </c>
      <c r="F78" s="48">
        <v>0.19</v>
      </c>
      <c r="G78" s="261">
        <v>0</v>
      </c>
      <c r="H78" s="48">
        <v>0</v>
      </c>
      <c r="I78" s="256">
        <v>12</v>
      </c>
      <c r="J78" s="240">
        <v>10</v>
      </c>
      <c r="K78" s="241">
        <v>0.55000000000000004</v>
      </c>
      <c r="L78" s="82"/>
      <c r="M78" s="26">
        <v>23</v>
      </c>
      <c r="N78" s="26">
        <v>1</v>
      </c>
      <c r="O78" s="26">
        <v>15</v>
      </c>
      <c r="P78" s="142">
        <f>SUM(M78:O78)</f>
        <v>39</v>
      </c>
      <c r="Q78" s="146" t="s">
        <v>6396</v>
      </c>
      <c r="R78" s="26" t="s">
        <v>6366</v>
      </c>
      <c r="S78" s="26" t="s">
        <v>6366</v>
      </c>
      <c r="T78" s="148" t="s">
        <v>6366</v>
      </c>
    </row>
    <row r="79" spans="2:20" x14ac:dyDescent="0.3">
      <c r="B79" s="146">
        <v>72</v>
      </c>
      <c r="C79" s="44" t="s">
        <v>154</v>
      </c>
      <c r="D79" s="26">
        <v>191</v>
      </c>
      <c r="E79" s="146">
        <v>10</v>
      </c>
      <c r="F79" s="239">
        <v>0.05</v>
      </c>
      <c r="G79" s="261">
        <v>0</v>
      </c>
      <c r="H79" s="239">
        <v>0</v>
      </c>
      <c r="I79" s="256">
        <v>10</v>
      </c>
      <c r="J79" s="240">
        <v>0</v>
      </c>
      <c r="K79" s="241">
        <v>1</v>
      </c>
      <c r="L79" s="241"/>
      <c r="M79" s="26">
        <v>37</v>
      </c>
      <c r="N79" s="26">
        <v>1</v>
      </c>
      <c r="O79" s="26">
        <v>1</v>
      </c>
      <c r="P79" s="142">
        <f>SUM(M79:O79)</f>
        <v>39</v>
      </c>
      <c r="Q79" s="146" t="s">
        <v>6396</v>
      </c>
      <c r="R79" s="251" t="s">
        <v>6366</v>
      </c>
      <c r="S79" s="251" t="s">
        <v>6366</v>
      </c>
      <c r="T79" s="148" t="s">
        <v>6366</v>
      </c>
    </row>
    <row r="80" spans="2:20" x14ac:dyDescent="0.3">
      <c r="B80" s="146">
        <v>73</v>
      </c>
      <c r="C80" s="125" t="s">
        <v>198</v>
      </c>
      <c r="D80" s="26">
        <v>606</v>
      </c>
      <c r="E80" s="146">
        <v>158</v>
      </c>
      <c r="F80" s="48">
        <v>0.26</v>
      </c>
      <c r="G80" s="261">
        <v>19</v>
      </c>
      <c r="H80" s="48">
        <v>0.12</v>
      </c>
      <c r="I80" s="256">
        <v>69</v>
      </c>
      <c r="J80" s="240">
        <v>70</v>
      </c>
      <c r="K80" s="241">
        <v>0.5</v>
      </c>
      <c r="L80" s="82"/>
      <c r="M80" s="26">
        <v>16</v>
      </c>
      <c r="N80" s="26">
        <v>3</v>
      </c>
      <c r="O80" s="26">
        <v>20</v>
      </c>
      <c r="P80" s="142">
        <f>SUM(M80:O80)</f>
        <v>39</v>
      </c>
      <c r="Q80" s="146" t="s">
        <v>6400</v>
      </c>
      <c r="R80" s="26">
        <v>0</v>
      </c>
      <c r="S80" s="26">
        <v>19</v>
      </c>
      <c r="T80" s="148">
        <v>0</v>
      </c>
    </row>
    <row r="81" spans="2:20" x14ac:dyDescent="0.3">
      <c r="B81" s="146">
        <v>74</v>
      </c>
      <c r="C81" s="125" t="s">
        <v>324</v>
      </c>
      <c r="D81" s="26">
        <v>137</v>
      </c>
      <c r="E81" s="146">
        <v>23</v>
      </c>
      <c r="F81" s="48">
        <v>0.17</v>
      </c>
      <c r="G81" s="261">
        <v>0</v>
      </c>
      <c r="H81" s="48">
        <v>0</v>
      </c>
      <c r="I81" s="256">
        <v>13</v>
      </c>
      <c r="J81" s="240">
        <v>10</v>
      </c>
      <c r="K81" s="241">
        <v>0.56999999999999995</v>
      </c>
      <c r="L81" s="82"/>
      <c r="M81" s="26">
        <v>25</v>
      </c>
      <c r="N81" s="26">
        <v>1</v>
      </c>
      <c r="O81" s="26">
        <v>13</v>
      </c>
      <c r="P81" s="142">
        <f>SUM(M81:O81)</f>
        <v>39</v>
      </c>
      <c r="Q81" s="146" t="s">
        <v>6396</v>
      </c>
      <c r="R81" s="26" t="s">
        <v>6366</v>
      </c>
      <c r="S81" s="26" t="s">
        <v>6366</v>
      </c>
      <c r="T81" s="148" t="s">
        <v>6366</v>
      </c>
    </row>
    <row r="82" spans="2:20" x14ac:dyDescent="0.3">
      <c r="B82" s="146">
        <v>75</v>
      </c>
      <c r="C82" s="125" t="s">
        <v>455</v>
      </c>
      <c r="D82" s="26">
        <v>199</v>
      </c>
      <c r="E82" s="146">
        <v>45</v>
      </c>
      <c r="F82" s="48">
        <v>0.23</v>
      </c>
      <c r="G82" s="261">
        <v>0</v>
      </c>
      <c r="H82" s="48">
        <v>0</v>
      </c>
      <c r="I82" s="256">
        <v>23</v>
      </c>
      <c r="J82" s="240">
        <v>22</v>
      </c>
      <c r="K82" s="241">
        <v>0.51</v>
      </c>
      <c r="L82" s="82"/>
      <c r="M82" s="26">
        <v>19</v>
      </c>
      <c r="N82" s="26">
        <v>1</v>
      </c>
      <c r="O82" s="26">
        <v>19</v>
      </c>
      <c r="P82" s="142">
        <f>SUM(M82:O82)</f>
        <v>39</v>
      </c>
      <c r="Q82" s="146" t="s">
        <v>6396</v>
      </c>
      <c r="R82" s="26" t="s">
        <v>6366</v>
      </c>
      <c r="S82" s="26" t="s">
        <v>6366</v>
      </c>
      <c r="T82" s="148" t="s">
        <v>6366</v>
      </c>
    </row>
    <row r="83" spans="2:20" x14ac:dyDescent="0.3">
      <c r="B83" s="146">
        <v>76</v>
      </c>
      <c r="C83" s="125" t="s">
        <v>59</v>
      </c>
      <c r="D83" s="26">
        <v>473</v>
      </c>
      <c r="E83" s="146">
        <v>158</v>
      </c>
      <c r="F83" s="48">
        <v>0.33</v>
      </c>
      <c r="G83" s="261">
        <v>35</v>
      </c>
      <c r="H83" s="48">
        <v>0.22</v>
      </c>
      <c r="I83" s="256">
        <v>65</v>
      </c>
      <c r="J83" s="240">
        <v>70</v>
      </c>
      <c r="K83" s="241">
        <v>0.48</v>
      </c>
      <c r="L83" s="82"/>
      <c r="M83" s="26">
        <v>9</v>
      </c>
      <c r="N83" s="26">
        <v>9</v>
      </c>
      <c r="O83" s="26">
        <v>22</v>
      </c>
      <c r="P83" s="142">
        <f>SUM(M83:O83)</f>
        <v>40</v>
      </c>
      <c r="Q83" s="146" t="s">
        <v>6400</v>
      </c>
      <c r="R83" s="26">
        <v>0</v>
      </c>
      <c r="S83" s="26">
        <v>35</v>
      </c>
      <c r="T83" s="148">
        <v>0</v>
      </c>
    </row>
    <row r="84" spans="2:20" x14ac:dyDescent="0.3">
      <c r="B84" s="146">
        <v>77</v>
      </c>
      <c r="C84" s="125" t="s">
        <v>417</v>
      </c>
      <c r="D84" s="26">
        <v>678</v>
      </c>
      <c r="E84" s="146">
        <v>153</v>
      </c>
      <c r="F84" s="48">
        <v>0.23</v>
      </c>
      <c r="G84" s="261">
        <v>40</v>
      </c>
      <c r="H84" s="48">
        <v>0.26</v>
      </c>
      <c r="I84" s="256">
        <v>70</v>
      </c>
      <c r="J84" s="240">
        <v>43</v>
      </c>
      <c r="K84" s="241">
        <v>0.62</v>
      </c>
      <c r="L84" s="82"/>
      <c r="M84" s="26">
        <v>19</v>
      </c>
      <c r="N84" s="26">
        <v>13</v>
      </c>
      <c r="O84" s="26">
        <v>8</v>
      </c>
      <c r="P84" s="142">
        <f>SUM(M84:O84)</f>
        <v>40</v>
      </c>
      <c r="Q84" s="146" t="s">
        <v>6400</v>
      </c>
      <c r="R84" s="26">
        <v>0</v>
      </c>
      <c r="S84" s="26">
        <v>40</v>
      </c>
      <c r="T84" s="148">
        <v>0</v>
      </c>
    </row>
    <row r="85" spans="2:20" x14ac:dyDescent="0.3">
      <c r="B85" s="146">
        <v>78</v>
      </c>
      <c r="C85" s="125" t="s">
        <v>505</v>
      </c>
      <c r="D85" s="26">
        <v>797</v>
      </c>
      <c r="E85" s="146">
        <v>240</v>
      </c>
      <c r="F85" s="48">
        <v>0.3</v>
      </c>
      <c r="G85" s="261">
        <v>78</v>
      </c>
      <c r="H85" s="48">
        <v>0.33</v>
      </c>
      <c r="I85" s="256">
        <v>99</v>
      </c>
      <c r="J85" s="240">
        <v>63</v>
      </c>
      <c r="K85" s="241">
        <v>0.61</v>
      </c>
      <c r="L85" s="82"/>
      <c r="M85" s="26">
        <v>12</v>
      </c>
      <c r="N85" s="26">
        <v>19</v>
      </c>
      <c r="O85" s="26">
        <v>9</v>
      </c>
      <c r="P85" s="142">
        <f>SUM(M85:O85)</f>
        <v>40</v>
      </c>
      <c r="Q85" s="146" t="s">
        <v>6400</v>
      </c>
      <c r="R85" s="26">
        <v>19</v>
      </c>
      <c r="S85" s="26">
        <v>59</v>
      </c>
      <c r="T85" s="148">
        <v>0.24358974358974358</v>
      </c>
    </row>
    <row r="86" spans="2:20" x14ac:dyDescent="0.3">
      <c r="B86" s="146">
        <v>79</v>
      </c>
      <c r="C86" s="125" t="s">
        <v>208</v>
      </c>
      <c r="D86" s="26">
        <v>313</v>
      </c>
      <c r="E86" s="146">
        <v>78</v>
      </c>
      <c r="F86" s="48">
        <v>0.25</v>
      </c>
      <c r="G86" s="261">
        <v>18</v>
      </c>
      <c r="H86" s="48">
        <v>0.23</v>
      </c>
      <c r="I86" s="256">
        <v>33</v>
      </c>
      <c r="J86" s="240">
        <v>27</v>
      </c>
      <c r="K86" s="241">
        <v>0.55000000000000004</v>
      </c>
      <c r="L86" s="82"/>
      <c r="M86" s="26">
        <v>17</v>
      </c>
      <c r="N86" s="26">
        <v>10</v>
      </c>
      <c r="O86" s="26">
        <v>15</v>
      </c>
      <c r="P86" s="142">
        <f>SUM(M86:O86)</f>
        <v>42</v>
      </c>
      <c r="Q86" s="146" t="s">
        <v>6400</v>
      </c>
      <c r="R86" s="26">
        <v>0</v>
      </c>
      <c r="S86" s="26">
        <v>18</v>
      </c>
      <c r="T86" s="148">
        <v>0</v>
      </c>
    </row>
    <row r="87" spans="2:20" x14ac:dyDescent="0.3">
      <c r="B87" s="146">
        <v>80</v>
      </c>
      <c r="C87" s="125" t="s">
        <v>263</v>
      </c>
      <c r="D87" s="26">
        <v>126</v>
      </c>
      <c r="E87" s="146">
        <v>29</v>
      </c>
      <c r="F87" s="48">
        <v>0.23</v>
      </c>
      <c r="G87" s="261">
        <v>0</v>
      </c>
      <c r="H87" s="48">
        <v>0</v>
      </c>
      <c r="I87" s="256">
        <v>14</v>
      </c>
      <c r="J87" s="240">
        <v>15</v>
      </c>
      <c r="K87" s="241">
        <v>0.48</v>
      </c>
      <c r="L87" s="82"/>
      <c r="M87" s="26">
        <v>19</v>
      </c>
      <c r="N87" s="26">
        <v>1</v>
      </c>
      <c r="O87" s="26">
        <v>22</v>
      </c>
      <c r="P87" s="142">
        <f>SUM(M87:O87)</f>
        <v>42</v>
      </c>
      <c r="Q87" s="146" t="s">
        <v>6396</v>
      </c>
      <c r="R87" s="26" t="s">
        <v>6366</v>
      </c>
      <c r="S87" s="26" t="s">
        <v>6366</v>
      </c>
      <c r="T87" s="148" t="s">
        <v>6366</v>
      </c>
    </row>
    <row r="88" spans="2:20" x14ac:dyDescent="0.3">
      <c r="B88" s="146">
        <v>81</v>
      </c>
      <c r="C88" s="44" t="s">
        <v>325</v>
      </c>
      <c r="D88" s="26">
        <v>115</v>
      </c>
      <c r="E88" s="146">
        <v>43</v>
      </c>
      <c r="F88" s="48">
        <v>0.37</v>
      </c>
      <c r="G88" s="261">
        <v>0</v>
      </c>
      <c r="H88" s="48">
        <v>0</v>
      </c>
      <c r="I88" s="256">
        <v>14</v>
      </c>
      <c r="J88" s="240">
        <v>29</v>
      </c>
      <c r="K88" s="241">
        <v>0.33</v>
      </c>
      <c r="L88" s="241"/>
      <c r="M88" s="26">
        <v>5</v>
      </c>
      <c r="N88" s="26">
        <v>1</v>
      </c>
      <c r="O88" s="26">
        <v>36</v>
      </c>
      <c r="P88" s="142">
        <f>SUM(M88:O88)</f>
        <v>42</v>
      </c>
      <c r="Q88" s="146" t="s">
        <v>6396</v>
      </c>
      <c r="R88" s="26" t="s">
        <v>6366</v>
      </c>
      <c r="S88" s="26" t="s">
        <v>6366</v>
      </c>
      <c r="T88" s="148" t="s">
        <v>6366</v>
      </c>
    </row>
    <row r="89" spans="2:20" x14ac:dyDescent="0.3">
      <c r="B89" s="146">
        <v>82</v>
      </c>
      <c r="C89" s="125" t="s">
        <v>498</v>
      </c>
      <c r="D89" s="26">
        <v>310</v>
      </c>
      <c r="E89" s="146">
        <v>64</v>
      </c>
      <c r="F89" s="48">
        <v>0.21</v>
      </c>
      <c r="G89" s="261">
        <v>21</v>
      </c>
      <c r="H89" s="48">
        <v>0.33</v>
      </c>
      <c r="I89" s="256">
        <v>31</v>
      </c>
      <c r="J89" s="240">
        <v>12</v>
      </c>
      <c r="K89" s="241">
        <v>0.72</v>
      </c>
      <c r="L89" s="82"/>
      <c r="M89" s="26">
        <v>21</v>
      </c>
      <c r="N89" s="26">
        <v>19</v>
      </c>
      <c r="O89" s="26">
        <v>2</v>
      </c>
      <c r="P89" s="142">
        <f>SUM(M89:O89)</f>
        <v>42</v>
      </c>
      <c r="Q89" s="146" t="s">
        <v>6400</v>
      </c>
      <c r="R89" s="26">
        <v>0</v>
      </c>
      <c r="S89" s="26">
        <v>21</v>
      </c>
      <c r="T89" s="148">
        <v>0</v>
      </c>
    </row>
    <row r="90" spans="2:20" x14ac:dyDescent="0.3">
      <c r="B90" s="146">
        <v>83</v>
      </c>
      <c r="C90" s="125" t="s">
        <v>60</v>
      </c>
      <c r="D90" s="26">
        <v>872</v>
      </c>
      <c r="E90" s="146">
        <v>161</v>
      </c>
      <c r="F90" s="48">
        <v>0.18</v>
      </c>
      <c r="G90" s="261">
        <v>38</v>
      </c>
      <c r="H90" s="48">
        <v>0.24</v>
      </c>
      <c r="I90" s="256">
        <v>82</v>
      </c>
      <c r="J90" s="240">
        <v>51</v>
      </c>
      <c r="K90" s="241">
        <v>0.62</v>
      </c>
      <c r="L90" s="82"/>
      <c r="M90" s="26">
        <v>24</v>
      </c>
      <c r="N90" s="26">
        <v>11</v>
      </c>
      <c r="O90" s="26">
        <v>8</v>
      </c>
      <c r="P90" s="142">
        <f>SUM(M90:O90)</f>
        <v>43</v>
      </c>
      <c r="Q90" s="146" t="s">
        <v>6400</v>
      </c>
      <c r="R90" s="26">
        <v>0</v>
      </c>
      <c r="S90" s="26">
        <v>38</v>
      </c>
      <c r="T90" s="148">
        <v>0</v>
      </c>
    </row>
    <row r="91" spans="2:20" x14ac:dyDescent="0.3">
      <c r="B91" s="146">
        <v>84</v>
      </c>
      <c r="C91" s="125" t="s">
        <v>218</v>
      </c>
      <c r="D91" s="26">
        <v>171</v>
      </c>
      <c r="E91" s="146">
        <v>23</v>
      </c>
      <c r="F91" s="48">
        <v>0.13</v>
      </c>
      <c r="G91" s="261">
        <v>0</v>
      </c>
      <c r="H91" s="48">
        <v>0</v>
      </c>
      <c r="I91" s="256">
        <v>13</v>
      </c>
      <c r="J91" s="240">
        <v>10</v>
      </c>
      <c r="K91" s="241">
        <v>0.56999999999999995</v>
      </c>
      <c r="L91" s="82"/>
      <c r="M91" s="26">
        <v>29</v>
      </c>
      <c r="N91" s="26">
        <v>1</v>
      </c>
      <c r="O91" s="26">
        <v>13</v>
      </c>
      <c r="P91" s="142">
        <f>SUM(M91:O91)</f>
        <v>43</v>
      </c>
      <c r="Q91" s="146" t="s">
        <v>6396</v>
      </c>
      <c r="R91" s="26" t="s">
        <v>6366</v>
      </c>
      <c r="S91" s="26" t="s">
        <v>6366</v>
      </c>
      <c r="T91" s="148" t="s">
        <v>6366</v>
      </c>
    </row>
    <row r="92" spans="2:20" x14ac:dyDescent="0.3">
      <c r="B92" s="146">
        <v>85</v>
      </c>
      <c r="C92" s="125" t="s">
        <v>318</v>
      </c>
      <c r="D92" s="26">
        <v>309</v>
      </c>
      <c r="E92" s="146">
        <v>75</v>
      </c>
      <c r="F92" s="48">
        <v>0.24</v>
      </c>
      <c r="G92" s="261">
        <v>17</v>
      </c>
      <c r="H92" s="48">
        <v>0.23</v>
      </c>
      <c r="I92" s="256">
        <v>32</v>
      </c>
      <c r="J92" s="240">
        <v>26</v>
      </c>
      <c r="K92" s="241">
        <v>0.55000000000000004</v>
      </c>
      <c r="L92" s="82"/>
      <c r="M92" s="26">
        <v>18</v>
      </c>
      <c r="N92" s="26">
        <v>10</v>
      </c>
      <c r="O92" s="26">
        <v>15</v>
      </c>
      <c r="P92" s="142">
        <f>SUM(M92:O92)</f>
        <v>43</v>
      </c>
      <c r="Q92" s="146" t="s">
        <v>6400</v>
      </c>
      <c r="R92" s="26">
        <v>0</v>
      </c>
      <c r="S92" s="26">
        <v>17</v>
      </c>
      <c r="T92" s="148">
        <v>0</v>
      </c>
    </row>
    <row r="93" spans="2:20" x14ac:dyDescent="0.3">
      <c r="B93" s="146">
        <v>86</v>
      </c>
      <c r="C93" s="125" t="s">
        <v>378</v>
      </c>
      <c r="D93" s="26">
        <v>81</v>
      </c>
      <c r="E93" s="146">
        <v>24</v>
      </c>
      <c r="F93" s="48">
        <v>0.3</v>
      </c>
      <c r="G93" s="261">
        <v>11</v>
      </c>
      <c r="H93" s="48">
        <v>0.46</v>
      </c>
      <c r="I93" s="256">
        <v>13</v>
      </c>
      <c r="J93" s="240">
        <v>0</v>
      </c>
      <c r="K93" s="241">
        <v>1</v>
      </c>
      <c r="L93" s="82"/>
      <c r="M93" s="26">
        <v>12</v>
      </c>
      <c r="N93" s="26">
        <v>30</v>
      </c>
      <c r="O93" s="26">
        <v>1</v>
      </c>
      <c r="P93" s="142">
        <f>SUM(M93:O93)</f>
        <v>43</v>
      </c>
      <c r="Q93" s="146" t="s">
        <v>6400</v>
      </c>
      <c r="R93" s="26">
        <v>0</v>
      </c>
      <c r="S93" s="26">
        <v>11</v>
      </c>
      <c r="T93" s="148">
        <v>0</v>
      </c>
    </row>
    <row r="94" spans="2:20" x14ac:dyDescent="0.3">
      <c r="B94" s="146">
        <v>87</v>
      </c>
      <c r="C94" s="125" t="s">
        <v>215</v>
      </c>
      <c r="D94" s="26">
        <v>230</v>
      </c>
      <c r="E94" s="146">
        <v>60</v>
      </c>
      <c r="F94" s="48">
        <v>0.26</v>
      </c>
      <c r="G94" s="261">
        <v>14</v>
      </c>
      <c r="H94" s="48">
        <v>0.23</v>
      </c>
      <c r="I94" s="256">
        <v>24</v>
      </c>
      <c r="J94" s="240">
        <v>22</v>
      </c>
      <c r="K94" s="241">
        <v>0.52</v>
      </c>
      <c r="L94" s="82"/>
      <c r="M94" s="26">
        <v>16</v>
      </c>
      <c r="N94" s="26">
        <v>10</v>
      </c>
      <c r="O94" s="26">
        <v>18</v>
      </c>
      <c r="P94" s="142">
        <f>SUM(M94:O94)</f>
        <v>44</v>
      </c>
      <c r="Q94" s="146" t="s">
        <v>6400</v>
      </c>
      <c r="R94" s="26">
        <v>0</v>
      </c>
      <c r="S94" s="26">
        <v>14</v>
      </c>
      <c r="T94" s="148">
        <v>0</v>
      </c>
    </row>
    <row r="95" spans="2:20" x14ac:dyDescent="0.3">
      <c r="B95" s="146">
        <v>88</v>
      </c>
      <c r="C95" s="125" t="s">
        <v>280</v>
      </c>
      <c r="D95" s="26">
        <v>240</v>
      </c>
      <c r="E95" s="146">
        <v>67</v>
      </c>
      <c r="F95" s="48">
        <v>0.28000000000000003</v>
      </c>
      <c r="G95" s="261">
        <v>19</v>
      </c>
      <c r="H95" s="48">
        <v>0.28000000000000003</v>
      </c>
      <c r="I95" s="256">
        <v>26</v>
      </c>
      <c r="J95" s="240">
        <v>22</v>
      </c>
      <c r="K95" s="241">
        <v>0.54</v>
      </c>
      <c r="L95" s="82"/>
      <c r="M95" s="26">
        <v>14</v>
      </c>
      <c r="N95" s="26">
        <v>14</v>
      </c>
      <c r="O95" s="26">
        <v>16</v>
      </c>
      <c r="P95" s="142">
        <f>SUM(M95:O95)</f>
        <v>44</v>
      </c>
      <c r="Q95" s="146" t="s">
        <v>6400</v>
      </c>
      <c r="R95" s="26">
        <v>0</v>
      </c>
      <c r="S95" s="26">
        <v>19</v>
      </c>
      <c r="T95" s="148">
        <v>0</v>
      </c>
    </row>
    <row r="96" spans="2:20" x14ac:dyDescent="0.3">
      <c r="B96" s="146">
        <v>89</v>
      </c>
      <c r="C96" s="125" t="s">
        <v>436</v>
      </c>
      <c r="D96" s="26">
        <v>733</v>
      </c>
      <c r="E96" s="146">
        <v>268</v>
      </c>
      <c r="F96" s="48">
        <v>0.37</v>
      </c>
      <c r="G96" s="261">
        <v>78</v>
      </c>
      <c r="H96" s="48">
        <v>0.28999999999999998</v>
      </c>
      <c r="I96" s="256">
        <v>86</v>
      </c>
      <c r="J96" s="240">
        <v>104</v>
      </c>
      <c r="K96" s="241">
        <v>0.45</v>
      </c>
      <c r="L96" s="82"/>
      <c r="M96" s="26">
        <v>5</v>
      </c>
      <c r="N96" s="26">
        <v>15</v>
      </c>
      <c r="O96" s="26">
        <v>25</v>
      </c>
      <c r="P96" s="142">
        <f>SUM(M96:O96)</f>
        <v>45</v>
      </c>
      <c r="Q96" s="146" t="s">
        <v>6400</v>
      </c>
      <c r="R96" s="26">
        <v>21</v>
      </c>
      <c r="S96" s="26">
        <v>57</v>
      </c>
      <c r="T96" s="148">
        <v>0.26923076923076922</v>
      </c>
    </row>
    <row r="97" spans="2:20" x14ac:dyDescent="0.3">
      <c r="B97" s="146">
        <v>90</v>
      </c>
      <c r="C97" s="125" t="s">
        <v>465</v>
      </c>
      <c r="D97" s="26">
        <v>67</v>
      </c>
      <c r="E97" s="146">
        <v>23</v>
      </c>
      <c r="F97" s="48">
        <v>0.34</v>
      </c>
      <c r="G97" s="261">
        <v>12</v>
      </c>
      <c r="H97" s="48">
        <v>0.52</v>
      </c>
      <c r="I97" s="256">
        <v>11</v>
      </c>
      <c r="J97" s="240">
        <v>0</v>
      </c>
      <c r="K97" s="241">
        <v>1</v>
      </c>
      <c r="L97" s="82"/>
      <c r="M97" s="26">
        <v>8</v>
      </c>
      <c r="N97" s="26">
        <v>36</v>
      </c>
      <c r="O97" s="26">
        <v>1</v>
      </c>
      <c r="P97" s="142">
        <f>SUM(M97:O97)</f>
        <v>45</v>
      </c>
      <c r="Q97" s="146" t="s">
        <v>6400</v>
      </c>
      <c r="R97" s="26">
        <v>0</v>
      </c>
      <c r="S97" s="26">
        <v>12</v>
      </c>
      <c r="T97" s="148">
        <v>0</v>
      </c>
    </row>
    <row r="98" spans="2:20" x14ac:dyDescent="0.3">
      <c r="B98" s="146">
        <v>91</v>
      </c>
      <c r="C98" s="125" t="s">
        <v>345</v>
      </c>
      <c r="D98" s="26">
        <v>176</v>
      </c>
      <c r="E98" s="146">
        <v>30</v>
      </c>
      <c r="F98" s="48">
        <v>0.17</v>
      </c>
      <c r="G98" s="261">
        <v>0</v>
      </c>
      <c r="H98" s="48">
        <v>0</v>
      </c>
      <c r="I98" s="256">
        <v>15</v>
      </c>
      <c r="J98" s="240">
        <v>15</v>
      </c>
      <c r="K98" s="241">
        <v>0.5</v>
      </c>
      <c r="L98" s="82"/>
      <c r="M98" s="26">
        <v>25</v>
      </c>
      <c r="N98" s="26">
        <v>1</v>
      </c>
      <c r="O98" s="26">
        <v>20</v>
      </c>
      <c r="P98" s="142">
        <f>SUM(M98:O98)</f>
        <v>46</v>
      </c>
      <c r="Q98" s="146" t="s">
        <v>6396</v>
      </c>
      <c r="R98" s="26" t="s">
        <v>6366</v>
      </c>
      <c r="S98" s="26" t="s">
        <v>6366</v>
      </c>
      <c r="T98" s="148" t="s">
        <v>6366</v>
      </c>
    </row>
    <row r="99" spans="2:20" x14ac:dyDescent="0.3">
      <c r="B99" s="146">
        <v>92</v>
      </c>
      <c r="C99" s="125" t="s">
        <v>216</v>
      </c>
      <c r="D99" s="26">
        <v>66</v>
      </c>
      <c r="E99" s="146">
        <v>21</v>
      </c>
      <c r="F99" s="48">
        <v>0.32</v>
      </c>
      <c r="G99" s="261">
        <v>11</v>
      </c>
      <c r="H99" s="48">
        <v>0.52</v>
      </c>
      <c r="I99" s="256">
        <v>10</v>
      </c>
      <c r="J99" s="240">
        <v>0</v>
      </c>
      <c r="K99" s="241">
        <v>1</v>
      </c>
      <c r="L99" s="82"/>
      <c r="M99" s="26">
        <v>10</v>
      </c>
      <c r="N99" s="26">
        <v>36</v>
      </c>
      <c r="O99" s="26">
        <v>1</v>
      </c>
      <c r="P99" s="142">
        <f>SUM(M99:O99)</f>
        <v>47</v>
      </c>
      <c r="Q99" s="146" t="s">
        <v>6400</v>
      </c>
      <c r="R99" s="26">
        <v>0</v>
      </c>
      <c r="S99" s="26">
        <v>11</v>
      </c>
      <c r="T99" s="148">
        <v>0</v>
      </c>
    </row>
    <row r="100" spans="2:20" x14ac:dyDescent="0.3">
      <c r="B100" s="146">
        <v>93</v>
      </c>
      <c r="C100" s="125" t="s">
        <v>523</v>
      </c>
      <c r="D100" s="26">
        <v>139</v>
      </c>
      <c r="E100" s="146">
        <v>42</v>
      </c>
      <c r="F100" s="48">
        <v>0.3</v>
      </c>
      <c r="G100" s="261">
        <v>11</v>
      </c>
      <c r="H100" s="48">
        <v>0.26</v>
      </c>
      <c r="I100" s="256">
        <v>15</v>
      </c>
      <c r="J100" s="240">
        <v>16</v>
      </c>
      <c r="K100" s="241">
        <v>0.48</v>
      </c>
      <c r="L100" s="82"/>
      <c r="M100" s="26">
        <v>12</v>
      </c>
      <c r="N100" s="26">
        <v>13</v>
      </c>
      <c r="O100" s="26">
        <v>22</v>
      </c>
      <c r="P100" s="142">
        <f>SUM(M100:O100)</f>
        <v>47</v>
      </c>
      <c r="Q100" s="146" t="s">
        <v>6400</v>
      </c>
      <c r="R100" s="26">
        <v>0</v>
      </c>
      <c r="S100" s="26">
        <v>11</v>
      </c>
      <c r="T100" s="148">
        <v>0</v>
      </c>
    </row>
    <row r="101" spans="2:20" x14ac:dyDescent="0.3">
      <c r="B101" s="146">
        <v>94</v>
      </c>
      <c r="C101" s="125" t="s">
        <v>524</v>
      </c>
      <c r="D101" s="26">
        <v>99</v>
      </c>
      <c r="E101" s="146">
        <v>23</v>
      </c>
      <c r="F101" s="48">
        <v>0.23</v>
      </c>
      <c r="G101" s="261">
        <v>10</v>
      </c>
      <c r="H101" s="48">
        <v>0.43</v>
      </c>
      <c r="I101" s="256">
        <v>13</v>
      </c>
      <c r="J101" s="240">
        <v>0</v>
      </c>
      <c r="K101" s="241">
        <v>1</v>
      </c>
      <c r="L101" s="82"/>
      <c r="M101" s="26">
        <v>19</v>
      </c>
      <c r="N101" s="26">
        <v>27</v>
      </c>
      <c r="O101" s="26">
        <v>1</v>
      </c>
      <c r="P101" s="142">
        <f>SUM(M101:O101)</f>
        <v>47</v>
      </c>
      <c r="Q101" s="146" t="s">
        <v>6400</v>
      </c>
      <c r="R101" s="26">
        <v>0</v>
      </c>
      <c r="S101" s="26">
        <v>10</v>
      </c>
      <c r="T101" s="148">
        <v>0</v>
      </c>
    </row>
    <row r="102" spans="2:20" x14ac:dyDescent="0.3">
      <c r="B102" s="146">
        <v>95</v>
      </c>
      <c r="C102" s="125" t="s">
        <v>277</v>
      </c>
      <c r="D102" s="26">
        <v>195</v>
      </c>
      <c r="E102" s="146">
        <v>25</v>
      </c>
      <c r="F102" s="48">
        <v>0.13</v>
      </c>
      <c r="G102" s="261">
        <v>0</v>
      </c>
      <c r="H102" s="48">
        <v>0</v>
      </c>
      <c r="I102" s="256">
        <v>13</v>
      </c>
      <c r="J102" s="240">
        <v>12</v>
      </c>
      <c r="K102" s="241">
        <v>0.52</v>
      </c>
      <c r="L102" s="82"/>
      <c r="M102" s="26">
        <v>29</v>
      </c>
      <c r="N102" s="26">
        <v>1</v>
      </c>
      <c r="O102" s="26">
        <v>18</v>
      </c>
      <c r="P102" s="142">
        <f>SUM(M102:O102)</f>
        <v>48</v>
      </c>
      <c r="Q102" s="146" t="s">
        <v>6396</v>
      </c>
      <c r="R102" s="26" t="s">
        <v>6366</v>
      </c>
      <c r="S102" s="26" t="s">
        <v>6366</v>
      </c>
      <c r="T102" s="148" t="s">
        <v>6366</v>
      </c>
    </row>
    <row r="103" spans="2:20" x14ac:dyDescent="0.3">
      <c r="B103" s="146">
        <v>96</v>
      </c>
      <c r="C103" s="125" t="s">
        <v>446</v>
      </c>
      <c r="D103" s="26">
        <v>130</v>
      </c>
      <c r="E103" s="146">
        <v>27</v>
      </c>
      <c r="F103" s="48">
        <v>0.21</v>
      </c>
      <c r="G103" s="261">
        <v>0</v>
      </c>
      <c r="H103" s="48">
        <v>0</v>
      </c>
      <c r="I103" s="256">
        <v>12</v>
      </c>
      <c r="J103" s="240">
        <v>15</v>
      </c>
      <c r="K103" s="241">
        <v>0.44</v>
      </c>
      <c r="L103" s="82"/>
      <c r="M103" s="26">
        <v>21</v>
      </c>
      <c r="N103" s="26">
        <v>1</v>
      </c>
      <c r="O103" s="26">
        <v>26</v>
      </c>
      <c r="P103" s="142">
        <f>SUM(M103:O103)</f>
        <v>48</v>
      </c>
      <c r="Q103" s="146" t="s">
        <v>6396</v>
      </c>
      <c r="R103" s="26" t="s">
        <v>6366</v>
      </c>
      <c r="S103" s="26" t="s">
        <v>6366</v>
      </c>
      <c r="T103" s="148" t="s">
        <v>6366</v>
      </c>
    </row>
    <row r="104" spans="2:20" x14ac:dyDescent="0.3">
      <c r="B104" s="146">
        <v>97</v>
      </c>
      <c r="C104" s="125" t="s">
        <v>209</v>
      </c>
      <c r="D104" s="26">
        <v>440</v>
      </c>
      <c r="E104" s="146">
        <v>85</v>
      </c>
      <c r="F104" s="48">
        <v>0.19</v>
      </c>
      <c r="G104" s="261">
        <v>29</v>
      </c>
      <c r="H104" s="48">
        <v>0.34</v>
      </c>
      <c r="I104" s="256">
        <v>36</v>
      </c>
      <c r="J104" s="240">
        <v>20</v>
      </c>
      <c r="K104" s="241">
        <v>0.64</v>
      </c>
      <c r="L104" s="82"/>
      <c r="M104" s="26">
        <v>23</v>
      </c>
      <c r="N104" s="26">
        <v>20</v>
      </c>
      <c r="O104" s="26">
        <v>6</v>
      </c>
      <c r="P104" s="142">
        <f>SUM(M104:O104)</f>
        <v>49</v>
      </c>
      <c r="Q104" s="146" t="s">
        <v>6400</v>
      </c>
      <c r="R104" s="26">
        <v>10</v>
      </c>
      <c r="S104" s="26">
        <v>19</v>
      </c>
      <c r="T104" s="148">
        <v>0.34482758620689657</v>
      </c>
    </row>
    <row r="105" spans="2:20" x14ac:dyDescent="0.3">
      <c r="B105" s="146">
        <v>98</v>
      </c>
      <c r="C105" s="44" t="s">
        <v>36</v>
      </c>
      <c r="D105" s="26">
        <v>223</v>
      </c>
      <c r="E105" s="146">
        <v>30</v>
      </c>
      <c r="F105" s="48">
        <v>0.13</v>
      </c>
      <c r="G105" s="261">
        <v>0</v>
      </c>
      <c r="H105" s="48">
        <v>0</v>
      </c>
      <c r="I105" s="256">
        <v>15</v>
      </c>
      <c r="J105" s="240">
        <v>15</v>
      </c>
      <c r="K105" s="241">
        <v>0.5</v>
      </c>
      <c r="L105" s="241"/>
      <c r="M105" s="26">
        <v>29</v>
      </c>
      <c r="N105" s="26">
        <v>1</v>
      </c>
      <c r="O105" s="26">
        <v>20</v>
      </c>
      <c r="P105" s="142">
        <f>SUM(M105:O105)</f>
        <v>50</v>
      </c>
      <c r="Q105" s="146" t="s">
        <v>6396</v>
      </c>
      <c r="R105" s="26" t="s">
        <v>6366</v>
      </c>
      <c r="S105" s="26" t="s">
        <v>6366</v>
      </c>
      <c r="T105" s="148" t="s">
        <v>6366</v>
      </c>
    </row>
    <row r="106" spans="2:20" x14ac:dyDescent="0.3">
      <c r="B106" s="146">
        <v>99</v>
      </c>
      <c r="C106" s="125" t="s">
        <v>61</v>
      </c>
      <c r="D106" s="26">
        <v>716</v>
      </c>
      <c r="E106" s="146">
        <v>242</v>
      </c>
      <c r="F106" s="48">
        <v>0.34</v>
      </c>
      <c r="G106" s="261">
        <v>91</v>
      </c>
      <c r="H106" s="48">
        <v>0.38</v>
      </c>
      <c r="I106" s="256">
        <v>85</v>
      </c>
      <c r="J106" s="240">
        <v>81</v>
      </c>
      <c r="K106" s="241">
        <v>0.51</v>
      </c>
      <c r="L106" s="82"/>
      <c r="M106" s="26">
        <v>8</v>
      </c>
      <c r="N106" s="26">
        <v>23</v>
      </c>
      <c r="O106" s="26">
        <v>19</v>
      </c>
      <c r="P106" s="142">
        <f>SUM(M106:O106)</f>
        <v>50</v>
      </c>
      <c r="Q106" s="146" t="s">
        <v>6400</v>
      </c>
      <c r="R106" s="26">
        <v>46</v>
      </c>
      <c r="S106" s="26">
        <v>45</v>
      </c>
      <c r="T106" s="148">
        <v>0.50549450549450547</v>
      </c>
    </row>
    <row r="107" spans="2:20" x14ac:dyDescent="0.3">
      <c r="B107" s="146">
        <v>100</v>
      </c>
      <c r="C107" s="125" t="s">
        <v>497</v>
      </c>
      <c r="D107" s="26">
        <v>591</v>
      </c>
      <c r="E107" s="146">
        <v>133</v>
      </c>
      <c r="F107" s="48">
        <v>0.23</v>
      </c>
      <c r="G107" s="261">
        <v>31</v>
      </c>
      <c r="H107" s="48">
        <v>0.23</v>
      </c>
      <c r="I107" s="256">
        <v>50</v>
      </c>
      <c r="J107" s="240">
        <v>52</v>
      </c>
      <c r="K107" s="241">
        <v>0.49</v>
      </c>
      <c r="L107" s="82"/>
      <c r="M107" s="26">
        <v>19</v>
      </c>
      <c r="N107" s="26">
        <v>10</v>
      </c>
      <c r="O107" s="26">
        <v>21</v>
      </c>
      <c r="P107" s="142">
        <f>SUM(M107:O107)</f>
        <v>50</v>
      </c>
      <c r="Q107" s="146" t="s">
        <v>6400</v>
      </c>
      <c r="R107" s="26">
        <v>11</v>
      </c>
      <c r="S107" s="26">
        <v>20</v>
      </c>
      <c r="T107" s="148">
        <v>0.35483870967741937</v>
      </c>
    </row>
    <row r="108" spans="2:20" x14ac:dyDescent="0.3">
      <c r="B108" s="146">
        <v>101</v>
      </c>
      <c r="C108" s="125" t="s">
        <v>351</v>
      </c>
      <c r="D108" s="26">
        <v>279</v>
      </c>
      <c r="E108" s="146">
        <v>61</v>
      </c>
      <c r="F108" s="48">
        <v>0.22</v>
      </c>
      <c r="G108" s="261">
        <v>10</v>
      </c>
      <c r="H108" s="48">
        <v>0.16</v>
      </c>
      <c r="I108" s="256">
        <v>23</v>
      </c>
      <c r="J108" s="240">
        <v>28</v>
      </c>
      <c r="K108" s="241">
        <v>0.45</v>
      </c>
      <c r="L108" s="82"/>
      <c r="M108" s="26">
        <v>20</v>
      </c>
      <c r="N108" s="26">
        <v>6</v>
      </c>
      <c r="O108" s="26">
        <v>25</v>
      </c>
      <c r="P108" s="142">
        <f>SUM(M108:O108)</f>
        <v>51</v>
      </c>
      <c r="Q108" s="146" t="s">
        <v>6400</v>
      </c>
      <c r="R108" s="26">
        <v>0</v>
      </c>
      <c r="S108" s="26">
        <v>10</v>
      </c>
      <c r="T108" s="148">
        <v>0</v>
      </c>
    </row>
    <row r="109" spans="2:20" x14ac:dyDescent="0.3">
      <c r="B109" s="146">
        <v>102</v>
      </c>
      <c r="C109" s="125" t="s">
        <v>433</v>
      </c>
      <c r="D109" s="26">
        <v>130</v>
      </c>
      <c r="E109" s="146">
        <v>23</v>
      </c>
      <c r="F109" s="48">
        <v>0.18</v>
      </c>
      <c r="G109" s="261">
        <v>0</v>
      </c>
      <c r="H109" s="48">
        <v>0</v>
      </c>
      <c r="I109" s="256">
        <v>10</v>
      </c>
      <c r="J109" s="240">
        <v>13</v>
      </c>
      <c r="K109" s="241">
        <v>0.43</v>
      </c>
      <c r="L109" s="82"/>
      <c r="M109" s="26">
        <v>24</v>
      </c>
      <c r="N109" s="26">
        <v>1</v>
      </c>
      <c r="O109" s="26">
        <v>27</v>
      </c>
      <c r="P109" s="142">
        <f>SUM(M109:O109)</f>
        <v>52</v>
      </c>
      <c r="Q109" s="146" t="s">
        <v>6396</v>
      </c>
      <c r="R109" s="26" t="s">
        <v>6366</v>
      </c>
      <c r="S109" s="26" t="s">
        <v>6366</v>
      </c>
      <c r="T109" s="148" t="s">
        <v>6366</v>
      </c>
    </row>
    <row r="110" spans="2:20" x14ac:dyDescent="0.3">
      <c r="B110" s="146">
        <v>103</v>
      </c>
      <c r="C110" s="125" t="s">
        <v>450</v>
      </c>
      <c r="D110" s="26">
        <v>128</v>
      </c>
      <c r="E110" s="146">
        <v>23</v>
      </c>
      <c r="F110" s="48">
        <v>0.18</v>
      </c>
      <c r="G110" s="261">
        <v>0</v>
      </c>
      <c r="H110" s="48">
        <v>0</v>
      </c>
      <c r="I110" s="256">
        <v>10</v>
      </c>
      <c r="J110" s="240">
        <v>13</v>
      </c>
      <c r="K110" s="241">
        <v>0.43</v>
      </c>
      <c r="L110" s="82"/>
      <c r="M110" s="26">
        <v>24</v>
      </c>
      <c r="N110" s="26">
        <v>1</v>
      </c>
      <c r="O110" s="26">
        <v>27</v>
      </c>
      <c r="P110" s="142">
        <f>SUM(M110:O110)</f>
        <v>52</v>
      </c>
      <c r="Q110" s="146" t="s">
        <v>6396</v>
      </c>
      <c r="R110" s="26" t="s">
        <v>6366</v>
      </c>
      <c r="S110" s="26" t="s">
        <v>6366</v>
      </c>
      <c r="T110" s="148" t="s">
        <v>6366</v>
      </c>
    </row>
    <row r="111" spans="2:20" x14ac:dyDescent="0.3">
      <c r="B111" s="146">
        <v>104</v>
      </c>
      <c r="C111" s="125" t="s">
        <v>473</v>
      </c>
      <c r="D111" s="26">
        <v>239</v>
      </c>
      <c r="E111" s="146">
        <v>41</v>
      </c>
      <c r="F111" s="48">
        <v>0.17</v>
      </c>
      <c r="G111" s="261">
        <v>0</v>
      </c>
      <c r="H111" s="48">
        <v>0</v>
      </c>
      <c r="I111" s="256">
        <v>18</v>
      </c>
      <c r="J111" s="240">
        <v>23</v>
      </c>
      <c r="K111" s="241">
        <v>0.44</v>
      </c>
      <c r="L111" s="82"/>
      <c r="M111" s="26">
        <v>25</v>
      </c>
      <c r="N111" s="26">
        <v>1</v>
      </c>
      <c r="O111" s="26">
        <v>26</v>
      </c>
      <c r="P111" s="142">
        <f>SUM(M111:O111)</f>
        <v>52</v>
      </c>
      <c r="Q111" s="146" t="s">
        <v>6396</v>
      </c>
      <c r="R111" s="26" t="s">
        <v>6366</v>
      </c>
      <c r="S111" s="26" t="s">
        <v>6366</v>
      </c>
      <c r="T111" s="148" t="s">
        <v>6366</v>
      </c>
    </row>
    <row r="112" spans="2:20" x14ac:dyDescent="0.3">
      <c r="B112" s="146">
        <v>105</v>
      </c>
      <c r="C112" s="125" t="s">
        <v>348</v>
      </c>
      <c r="D112" s="26">
        <v>321</v>
      </c>
      <c r="E112" s="146">
        <v>86</v>
      </c>
      <c r="F112" s="48">
        <v>0.27</v>
      </c>
      <c r="G112" s="261">
        <v>26</v>
      </c>
      <c r="H112" s="48">
        <v>0.3</v>
      </c>
      <c r="I112" s="256">
        <v>29</v>
      </c>
      <c r="J112" s="240">
        <v>31</v>
      </c>
      <c r="K112" s="241">
        <v>0.48</v>
      </c>
      <c r="L112" s="82"/>
      <c r="M112" s="26">
        <v>15</v>
      </c>
      <c r="N112" s="26">
        <v>16</v>
      </c>
      <c r="O112" s="26">
        <v>22</v>
      </c>
      <c r="P112" s="142">
        <f>SUM(M112:O112)</f>
        <v>53</v>
      </c>
      <c r="Q112" s="146" t="s">
        <v>6400</v>
      </c>
      <c r="R112" s="26">
        <v>0</v>
      </c>
      <c r="S112" s="26">
        <v>26</v>
      </c>
      <c r="T112" s="148">
        <v>0</v>
      </c>
    </row>
    <row r="113" spans="2:20" x14ac:dyDescent="0.3">
      <c r="B113" s="146">
        <v>106</v>
      </c>
      <c r="C113" s="125" t="s">
        <v>472</v>
      </c>
      <c r="D113" s="26">
        <v>249</v>
      </c>
      <c r="E113" s="146">
        <v>66</v>
      </c>
      <c r="F113" s="48">
        <v>0.27</v>
      </c>
      <c r="G113" s="261">
        <v>19</v>
      </c>
      <c r="H113" s="48">
        <v>0.28999999999999998</v>
      </c>
      <c r="I113" s="256">
        <v>22</v>
      </c>
      <c r="J113" s="240">
        <v>25</v>
      </c>
      <c r="K113" s="241">
        <v>0.47</v>
      </c>
      <c r="L113" s="82"/>
      <c r="M113" s="26">
        <v>15</v>
      </c>
      <c r="N113" s="26">
        <v>15</v>
      </c>
      <c r="O113" s="26">
        <v>23</v>
      </c>
      <c r="P113" s="142">
        <f>SUM(M113:O113)</f>
        <v>53</v>
      </c>
      <c r="Q113" s="146" t="s">
        <v>6400</v>
      </c>
      <c r="R113" s="26">
        <v>0</v>
      </c>
      <c r="S113" s="26">
        <v>19</v>
      </c>
      <c r="T113" s="148">
        <v>0</v>
      </c>
    </row>
    <row r="114" spans="2:20" x14ac:dyDescent="0.3">
      <c r="B114" s="146">
        <v>107</v>
      </c>
      <c r="C114" s="125" t="s">
        <v>492</v>
      </c>
      <c r="D114" s="26">
        <v>154</v>
      </c>
      <c r="E114" s="146">
        <v>29</v>
      </c>
      <c r="F114" s="48">
        <v>0.19</v>
      </c>
      <c r="G114" s="261">
        <v>0</v>
      </c>
      <c r="H114" s="48">
        <v>0</v>
      </c>
      <c r="I114" s="256">
        <v>12</v>
      </c>
      <c r="J114" s="240">
        <v>17</v>
      </c>
      <c r="K114" s="241">
        <v>0.41</v>
      </c>
      <c r="L114" s="82"/>
      <c r="M114" s="26">
        <v>23</v>
      </c>
      <c r="N114" s="26">
        <v>1</v>
      </c>
      <c r="O114" s="26">
        <v>29</v>
      </c>
      <c r="P114" s="142">
        <f>SUM(M114:O114)</f>
        <v>53</v>
      </c>
      <c r="Q114" s="146" t="s">
        <v>6396</v>
      </c>
      <c r="R114" s="26" t="s">
        <v>6366</v>
      </c>
      <c r="S114" s="26" t="s">
        <v>6366</v>
      </c>
      <c r="T114" s="148" t="s">
        <v>6366</v>
      </c>
    </row>
    <row r="115" spans="2:20" x14ac:dyDescent="0.3">
      <c r="B115" s="146">
        <v>108</v>
      </c>
      <c r="C115" s="125" t="s">
        <v>511</v>
      </c>
      <c r="D115" s="26">
        <v>237</v>
      </c>
      <c r="E115" s="146">
        <v>40</v>
      </c>
      <c r="F115" s="48">
        <v>0.17</v>
      </c>
      <c r="G115" s="261">
        <v>0</v>
      </c>
      <c r="H115" s="48">
        <v>0</v>
      </c>
      <c r="I115" s="256">
        <v>17</v>
      </c>
      <c r="J115" s="240">
        <v>23</v>
      </c>
      <c r="K115" s="241">
        <v>0.43</v>
      </c>
      <c r="L115" s="82"/>
      <c r="M115" s="26">
        <v>25</v>
      </c>
      <c r="N115" s="26">
        <v>1</v>
      </c>
      <c r="O115" s="26">
        <v>27</v>
      </c>
      <c r="P115" s="142">
        <f>SUM(M115:O115)</f>
        <v>53</v>
      </c>
      <c r="Q115" s="146" t="s">
        <v>6396</v>
      </c>
      <c r="R115" s="26" t="s">
        <v>6366</v>
      </c>
      <c r="S115" s="26" t="s">
        <v>6366</v>
      </c>
      <c r="T115" s="148" t="s">
        <v>6366</v>
      </c>
    </row>
    <row r="116" spans="2:20" x14ac:dyDescent="0.3">
      <c r="B116" s="146">
        <v>109</v>
      </c>
      <c r="C116" s="125" t="s">
        <v>432</v>
      </c>
      <c r="D116" s="26">
        <v>211</v>
      </c>
      <c r="E116" s="146">
        <v>29</v>
      </c>
      <c r="F116" s="48">
        <v>0.14000000000000001</v>
      </c>
      <c r="G116" s="261">
        <v>0</v>
      </c>
      <c r="H116" s="48">
        <v>0</v>
      </c>
      <c r="I116" s="256">
        <v>13</v>
      </c>
      <c r="J116" s="240">
        <v>16</v>
      </c>
      <c r="K116" s="241">
        <v>0.45</v>
      </c>
      <c r="L116" s="82"/>
      <c r="M116" s="26">
        <v>28</v>
      </c>
      <c r="N116" s="26">
        <v>1</v>
      </c>
      <c r="O116" s="26">
        <v>25</v>
      </c>
      <c r="P116" s="142">
        <f>SUM(M116:O116)</f>
        <v>54</v>
      </c>
      <c r="Q116" s="146" t="s">
        <v>6396</v>
      </c>
      <c r="R116" s="26" t="s">
        <v>6366</v>
      </c>
      <c r="S116" s="26" t="s">
        <v>6366</v>
      </c>
      <c r="T116" s="148" t="s">
        <v>6366</v>
      </c>
    </row>
    <row r="117" spans="2:20" x14ac:dyDescent="0.3">
      <c r="B117" s="146">
        <v>110</v>
      </c>
      <c r="C117" s="44" t="s">
        <v>22</v>
      </c>
      <c r="D117" s="26">
        <v>251</v>
      </c>
      <c r="E117" s="146">
        <v>63</v>
      </c>
      <c r="F117" s="48">
        <v>0.25</v>
      </c>
      <c r="G117" s="261">
        <v>20</v>
      </c>
      <c r="H117" s="48">
        <v>0.32</v>
      </c>
      <c r="I117" s="256">
        <v>21</v>
      </c>
      <c r="J117" s="240">
        <v>22</v>
      </c>
      <c r="K117" s="241">
        <v>0.49</v>
      </c>
      <c r="L117" s="241"/>
      <c r="M117" s="26">
        <v>17</v>
      </c>
      <c r="N117" s="26">
        <v>18</v>
      </c>
      <c r="O117" s="26">
        <v>21</v>
      </c>
      <c r="P117" s="142">
        <f>SUM(M117:O117)</f>
        <v>56</v>
      </c>
      <c r="Q117" s="146" t="s">
        <v>6400</v>
      </c>
      <c r="R117" s="26">
        <v>0</v>
      </c>
      <c r="S117" s="26">
        <v>20</v>
      </c>
      <c r="T117" s="148">
        <v>0</v>
      </c>
    </row>
    <row r="118" spans="2:20" x14ac:dyDescent="0.3">
      <c r="B118" s="146">
        <v>111</v>
      </c>
      <c r="C118" s="125" t="s">
        <v>195</v>
      </c>
      <c r="D118" s="26">
        <v>225</v>
      </c>
      <c r="E118" s="146">
        <v>37</v>
      </c>
      <c r="F118" s="48">
        <v>0.16</v>
      </c>
      <c r="G118" s="261">
        <v>0</v>
      </c>
      <c r="H118" s="48">
        <v>0</v>
      </c>
      <c r="I118" s="256">
        <v>15</v>
      </c>
      <c r="J118" s="240">
        <v>22</v>
      </c>
      <c r="K118" s="241">
        <v>0.41</v>
      </c>
      <c r="L118" s="82"/>
      <c r="M118" s="26">
        <v>26</v>
      </c>
      <c r="N118" s="26">
        <v>1</v>
      </c>
      <c r="O118" s="26">
        <v>29</v>
      </c>
      <c r="P118" s="142">
        <f>SUM(M118:O118)</f>
        <v>56</v>
      </c>
      <c r="Q118" s="146" t="s">
        <v>6396</v>
      </c>
      <c r="R118" s="26" t="s">
        <v>6366</v>
      </c>
      <c r="S118" s="26" t="s">
        <v>6366</v>
      </c>
      <c r="T118" s="148" t="s">
        <v>6366</v>
      </c>
    </row>
    <row r="119" spans="2:20" x14ac:dyDescent="0.3">
      <c r="B119" s="146">
        <v>112</v>
      </c>
      <c r="C119" s="125" t="s">
        <v>252</v>
      </c>
      <c r="D119" s="26">
        <v>151</v>
      </c>
      <c r="E119" s="146">
        <v>36</v>
      </c>
      <c r="F119" s="48">
        <v>0.24</v>
      </c>
      <c r="G119" s="261">
        <v>19</v>
      </c>
      <c r="H119" s="48">
        <v>0.53</v>
      </c>
      <c r="I119" s="256">
        <v>17</v>
      </c>
      <c r="J119" s="240">
        <v>0</v>
      </c>
      <c r="K119" s="241">
        <v>1</v>
      </c>
      <c r="L119" s="82"/>
      <c r="M119" s="26">
        <v>18</v>
      </c>
      <c r="N119" s="26">
        <v>37</v>
      </c>
      <c r="O119" s="26">
        <v>1</v>
      </c>
      <c r="P119" s="142">
        <f>SUM(M119:O119)</f>
        <v>56</v>
      </c>
      <c r="Q119" s="146" t="s">
        <v>6400</v>
      </c>
      <c r="R119" s="26">
        <v>0</v>
      </c>
      <c r="S119" s="26">
        <v>19</v>
      </c>
      <c r="T119" s="148">
        <v>0</v>
      </c>
    </row>
    <row r="120" spans="2:20" x14ac:dyDescent="0.3">
      <c r="B120" s="146">
        <v>113</v>
      </c>
      <c r="C120" s="125" t="s">
        <v>207</v>
      </c>
      <c r="D120" s="26">
        <v>249</v>
      </c>
      <c r="E120" s="146">
        <v>32</v>
      </c>
      <c r="F120" s="48">
        <v>0.13</v>
      </c>
      <c r="G120" s="261">
        <v>14</v>
      </c>
      <c r="H120" s="48">
        <v>0.44</v>
      </c>
      <c r="I120" s="256">
        <v>18</v>
      </c>
      <c r="J120" s="240">
        <v>0</v>
      </c>
      <c r="K120" s="241">
        <v>1</v>
      </c>
      <c r="L120" s="82"/>
      <c r="M120" s="26">
        <v>29</v>
      </c>
      <c r="N120" s="26">
        <v>28</v>
      </c>
      <c r="O120" s="26">
        <v>1</v>
      </c>
      <c r="P120" s="142">
        <f>SUM(M120:O120)</f>
        <v>58</v>
      </c>
      <c r="Q120" s="146" t="s">
        <v>6400</v>
      </c>
      <c r="R120" s="26">
        <v>0</v>
      </c>
      <c r="S120" s="26">
        <v>14</v>
      </c>
      <c r="T120" s="148">
        <v>0</v>
      </c>
    </row>
    <row r="121" spans="2:20" x14ac:dyDescent="0.3">
      <c r="B121" s="146">
        <v>114</v>
      </c>
      <c r="C121" s="125" t="s">
        <v>466</v>
      </c>
      <c r="D121" s="26">
        <v>450</v>
      </c>
      <c r="E121" s="146">
        <v>76</v>
      </c>
      <c r="F121" s="48">
        <v>0.17</v>
      </c>
      <c r="G121" s="261">
        <v>17</v>
      </c>
      <c r="H121" s="48">
        <v>0.22</v>
      </c>
      <c r="I121" s="256">
        <v>27</v>
      </c>
      <c r="J121" s="240">
        <v>32</v>
      </c>
      <c r="K121" s="241">
        <v>0.46</v>
      </c>
      <c r="L121" s="82"/>
      <c r="M121" s="26">
        <v>25</v>
      </c>
      <c r="N121" s="26">
        <v>9</v>
      </c>
      <c r="O121" s="26">
        <v>24</v>
      </c>
      <c r="P121" s="142">
        <f>SUM(M121:O121)</f>
        <v>58</v>
      </c>
      <c r="Q121" s="146" t="s">
        <v>6400</v>
      </c>
      <c r="R121" s="26">
        <v>0</v>
      </c>
      <c r="S121" s="26">
        <v>17</v>
      </c>
      <c r="T121" s="148">
        <v>0</v>
      </c>
    </row>
    <row r="122" spans="2:20" x14ac:dyDescent="0.3">
      <c r="B122" s="146">
        <v>115</v>
      </c>
      <c r="C122" s="44" t="s">
        <v>146</v>
      </c>
      <c r="D122" s="26">
        <v>2915</v>
      </c>
      <c r="E122" s="146">
        <v>755</v>
      </c>
      <c r="F122" s="48">
        <v>0.26</v>
      </c>
      <c r="G122" s="261">
        <v>360</v>
      </c>
      <c r="H122" s="48">
        <v>0.48</v>
      </c>
      <c r="I122" s="256">
        <v>291</v>
      </c>
      <c r="J122" s="240">
        <v>206</v>
      </c>
      <c r="K122" s="241">
        <v>0.59</v>
      </c>
      <c r="L122" s="241"/>
      <c r="M122" s="26">
        <v>16</v>
      </c>
      <c r="N122" s="26">
        <v>32</v>
      </c>
      <c r="O122" s="26">
        <v>11</v>
      </c>
      <c r="P122" s="142">
        <f>SUM(M122:O122)</f>
        <v>59</v>
      </c>
      <c r="Q122" s="146" t="s">
        <v>6400</v>
      </c>
      <c r="R122" s="26">
        <v>104</v>
      </c>
      <c r="S122" s="26">
        <v>256</v>
      </c>
      <c r="T122" s="148">
        <v>0.28888888888888886</v>
      </c>
    </row>
    <row r="123" spans="2:20" x14ac:dyDescent="0.3">
      <c r="B123" s="146">
        <v>116</v>
      </c>
      <c r="C123" s="125" t="s">
        <v>443</v>
      </c>
      <c r="D123" s="26">
        <v>169</v>
      </c>
      <c r="E123" s="146">
        <v>33</v>
      </c>
      <c r="F123" s="48">
        <v>0.2</v>
      </c>
      <c r="G123" s="261">
        <v>0</v>
      </c>
      <c r="H123" s="48">
        <v>0</v>
      </c>
      <c r="I123" s="256">
        <v>11</v>
      </c>
      <c r="J123" s="240">
        <v>22</v>
      </c>
      <c r="K123" s="241">
        <v>0.33</v>
      </c>
      <c r="L123" s="82"/>
      <c r="M123" s="26">
        <v>22</v>
      </c>
      <c r="N123" s="26">
        <v>1</v>
      </c>
      <c r="O123" s="26">
        <v>36</v>
      </c>
      <c r="P123" s="142">
        <f>SUM(M123:O123)</f>
        <v>59</v>
      </c>
      <c r="Q123" s="146" t="s">
        <v>6396</v>
      </c>
      <c r="R123" s="26" t="s">
        <v>6366</v>
      </c>
      <c r="S123" s="26" t="s">
        <v>6366</v>
      </c>
      <c r="T123" s="148" t="s">
        <v>6366</v>
      </c>
    </row>
    <row r="124" spans="2:20" x14ac:dyDescent="0.3">
      <c r="B124" s="146">
        <v>117</v>
      </c>
      <c r="C124" s="44" t="s">
        <v>531</v>
      </c>
      <c r="D124" s="26">
        <v>422</v>
      </c>
      <c r="E124" s="146">
        <v>102</v>
      </c>
      <c r="F124" s="48">
        <v>0.24</v>
      </c>
      <c r="G124" s="261">
        <v>24</v>
      </c>
      <c r="H124" s="48">
        <v>0.24</v>
      </c>
      <c r="I124" s="256">
        <v>31</v>
      </c>
      <c r="J124" s="240">
        <v>47</v>
      </c>
      <c r="K124" s="241">
        <v>0.4</v>
      </c>
      <c r="L124" s="241"/>
      <c r="M124" s="26">
        <v>18</v>
      </c>
      <c r="N124" s="26">
        <v>11</v>
      </c>
      <c r="O124" s="26">
        <v>30</v>
      </c>
      <c r="P124" s="142">
        <f>SUM(M124:O124)</f>
        <v>59</v>
      </c>
      <c r="Q124" s="146" t="s">
        <v>6400</v>
      </c>
      <c r="R124" s="26">
        <v>0</v>
      </c>
      <c r="S124" s="26">
        <v>24</v>
      </c>
      <c r="T124" s="148">
        <v>0</v>
      </c>
    </row>
    <row r="125" spans="2:20" x14ac:dyDescent="0.3">
      <c r="B125" s="146">
        <v>118</v>
      </c>
      <c r="C125" s="125" t="s">
        <v>110</v>
      </c>
      <c r="D125" s="26">
        <v>355</v>
      </c>
      <c r="E125" s="146">
        <v>50</v>
      </c>
      <c r="F125" s="48">
        <v>0.14000000000000001</v>
      </c>
      <c r="G125" s="261">
        <v>0</v>
      </c>
      <c r="H125" s="48">
        <v>0</v>
      </c>
      <c r="I125" s="256">
        <v>19</v>
      </c>
      <c r="J125" s="240">
        <v>31</v>
      </c>
      <c r="K125" s="241">
        <v>0.38</v>
      </c>
      <c r="L125" s="82"/>
      <c r="M125" s="26">
        <v>28</v>
      </c>
      <c r="N125" s="26">
        <v>1</v>
      </c>
      <c r="O125" s="26">
        <v>32</v>
      </c>
      <c r="P125" s="142">
        <f>SUM(M125:O125)</f>
        <v>61</v>
      </c>
      <c r="Q125" s="146" t="s">
        <v>6396</v>
      </c>
      <c r="R125" s="26" t="s">
        <v>6366</v>
      </c>
      <c r="S125" s="26" t="s">
        <v>6366</v>
      </c>
      <c r="T125" s="148" t="s">
        <v>6366</v>
      </c>
    </row>
    <row r="126" spans="2:20" x14ac:dyDescent="0.3">
      <c r="B126" s="146">
        <v>119</v>
      </c>
      <c r="C126" s="125" t="s">
        <v>254</v>
      </c>
      <c r="D126" s="26">
        <v>229</v>
      </c>
      <c r="E126" s="146">
        <v>42</v>
      </c>
      <c r="F126" s="48">
        <v>0.18</v>
      </c>
      <c r="G126" s="261">
        <v>10</v>
      </c>
      <c r="H126" s="48">
        <v>0.24</v>
      </c>
      <c r="I126" s="256">
        <v>14</v>
      </c>
      <c r="J126" s="240">
        <v>18</v>
      </c>
      <c r="K126" s="241">
        <v>0.44</v>
      </c>
      <c r="L126" s="82"/>
      <c r="M126" s="26">
        <v>24</v>
      </c>
      <c r="N126" s="26">
        <v>11</v>
      </c>
      <c r="O126" s="26">
        <v>26</v>
      </c>
      <c r="P126" s="142">
        <f>SUM(M126:O126)</f>
        <v>61</v>
      </c>
      <c r="Q126" s="146" t="s">
        <v>6400</v>
      </c>
      <c r="R126" s="26">
        <v>0</v>
      </c>
      <c r="S126" s="26">
        <v>10</v>
      </c>
      <c r="T126" s="148">
        <v>0</v>
      </c>
    </row>
    <row r="127" spans="2:20" x14ac:dyDescent="0.3">
      <c r="B127" s="146">
        <v>120</v>
      </c>
      <c r="C127" s="125" t="s">
        <v>501</v>
      </c>
      <c r="D127" s="26">
        <v>367</v>
      </c>
      <c r="E127" s="146">
        <v>65</v>
      </c>
      <c r="F127" s="48">
        <v>0.18</v>
      </c>
      <c r="G127" s="261">
        <v>10</v>
      </c>
      <c r="H127" s="48">
        <v>0.15</v>
      </c>
      <c r="I127" s="256">
        <v>21</v>
      </c>
      <c r="J127" s="240">
        <v>34</v>
      </c>
      <c r="K127" s="241">
        <v>0.38</v>
      </c>
      <c r="L127" s="82"/>
      <c r="M127" s="26">
        <v>24</v>
      </c>
      <c r="N127" s="26">
        <v>5</v>
      </c>
      <c r="O127" s="26">
        <v>32</v>
      </c>
      <c r="P127" s="142">
        <f>SUM(M127:O127)</f>
        <v>61</v>
      </c>
      <c r="Q127" s="146" t="s">
        <v>6400</v>
      </c>
      <c r="R127" s="26">
        <v>0</v>
      </c>
      <c r="S127" s="26">
        <v>10</v>
      </c>
      <c r="T127" s="148">
        <v>0</v>
      </c>
    </row>
    <row r="128" spans="2:20" x14ac:dyDescent="0.3">
      <c r="B128" s="146">
        <v>121</v>
      </c>
      <c r="C128" s="125" t="s">
        <v>295</v>
      </c>
      <c r="D128" s="26">
        <v>549</v>
      </c>
      <c r="E128" s="146">
        <v>80</v>
      </c>
      <c r="F128" s="48">
        <v>0.15</v>
      </c>
      <c r="G128" s="261">
        <v>19</v>
      </c>
      <c r="H128" s="48">
        <v>0.24</v>
      </c>
      <c r="I128" s="256">
        <v>28</v>
      </c>
      <c r="J128" s="240">
        <v>33</v>
      </c>
      <c r="K128" s="241">
        <v>0.46</v>
      </c>
      <c r="L128" s="82"/>
      <c r="M128" s="26">
        <v>27</v>
      </c>
      <c r="N128" s="26">
        <v>11</v>
      </c>
      <c r="O128" s="26">
        <v>24</v>
      </c>
      <c r="P128" s="142">
        <f>SUM(M128:O128)</f>
        <v>62</v>
      </c>
      <c r="Q128" s="146" t="s">
        <v>6400</v>
      </c>
      <c r="R128" s="26">
        <v>0</v>
      </c>
      <c r="S128" s="26">
        <v>19</v>
      </c>
      <c r="T128" s="148">
        <v>0</v>
      </c>
    </row>
    <row r="129" spans="2:20" x14ac:dyDescent="0.3">
      <c r="B129" s="146">
        <v>122</v>
      </c>
      <c r="C129" s="125" t="s">
        <v>180</v>
      </c>
      <c r="D129" s="26">
        <v>227</v>
      </c>
      <c r="E129" s="146">
        <v>56</v>
      </c>
      <c r="F129" s="48">
        <v>0.25</v>
      </c>
      <c r="G129" s="261">
        <v>16</v>
      </c>
      <c r="H129" s="48">
        <v>0.28999999999999998</v>
      </c>
      <c r="I129" s="256">
        <v>15</v>
      </c>
      <c r="J129" s="240">
        <v>25</v>
      </c>
      <c r="K129" s="241">
        <v>0.38</v>
      </c>
      <c r="L129" s="82"/>
      <c r="M129" s="26">
        <v>17</v>
      </c>
      <c r="N129" s="26">
        <v>15</v>
      </c>
      <c r="O129" s="26">
        <v>32</v>
      </c>
      <c r="P129" s="142">
        <f>SUM(M129:O129)</f>
        <v>64</v>
      </c>
      <c r="Q129" s="146" t="s">
        <v>6400</v>
      </c>
      <c r="R129" s="26">
        <v>0</v>
      </c>
      <c r="S129" s="26">
        <v>16</v>
      </c>
      <c r="T129" s="148">
        <v>0</v>
      </c>
    </row>
    <row r="130" spans="2:20" x14ac:dyDescent="0.3">
      <c r="B130" s="146">
        <v>123</v>
      </c>
      <c r="C130" s="125" t="s">
        <v>260</v>
      </c>
      <c r="D130" s="26">
        <v>238</v>
      </c>
      <c r="E130" s="146">
        <v>63</v>
      </c>
      <c r="F130" s="48">
        <v>0.26</v>
      </c>
      <c r="G130" s="261">
        <v>21</v>
      </c>
      <c r="H130" s="48">
        <v>0.33</v>
      </c>
      <c r="I130" s="256">
        <v>17</v>
      </c>
      <c r="J130" s="240">
        <v>25</v>
      </c>
      <c r="K130" s="241">
        <v>0.4</v>
      </c>
      <c r="L130" s="82"/>
      <c r="M130" s="26">
        <v>16</v>
      </c>
      <c r="N130" s="26">
        <v>19</v>
      </c>
      <c r="O130" s="26">
        <v>30</v>
      </c>
      <c r="P130" s="142">
        <f>SUM(M130:O130)</f>
        <v>65</v>
      </c>
      <c r="Q130" s="146" t="s">
        <v>6400</v>
      </c>
      <c r="R130" s="26">
        <v>0</v>
      </c>
      <c r="S130" s="26">
        <v>21</v>
      </c>
      <c r="T130" s="148">
        <v>0</v>
      </c>
    </row>
    <row r="131" spans="2:20" x14ac:dyDescent="0.3">
      <c r="B131" s="146">
        <v>124</v>
      </c>
      <c r="C131" s="125" t="s">
        <v>94</v>
      </c>
      <c r="D131" s="26">
        <v>100</v>
      </c>
      <c r="E131" s="146">
        <v>19</v>
      </c>
      <c r="F131" s="48">
        <v>0.19</v>
      </c>
      <c r="G131" s="261">
        <v>11</v>
      </c>
      <c r="H131" s="48">
        <v>0.57999999999999996</v>
      </c>
      <c r="I131" s="256">
        <v>8</v>
      </c>
      <c r="J131" s="240">
        <v>0</v>
      </c>
      <c r="K131" s="241">
        <v>1</v>
      </c>
      <c r="L131" s="82"/>
      <c r="M131" s="26">
        <v>23</v>
      </c>
      <c r="N131" s="26">
        <v>42</v>
      </c>
      <c r="O131" s="26">
        <v>1</v>
      </c>
      <c r="P131" s="142">
        <f>SUM(M131:O131)</f>
        <v>66</v>
      </c>
      <c r="Q131" s="146" t="s">
        <v>6400</v>
      </c>
      <c r="R131" s="26">
        <v>0</v>
      </c>
      <c r="S131" s="26">
        <v>11</v>
      </c>
      <c r="T131" s="148">
        <v>0</v>
      </c>
    </row>
    <row r="132" spans="2:20" x14ac:dyDescent="0.3">
      <c r="B132" s="146">
        <v>125</v>
      </c>
      <c r="C132" s="125" t="s">
        <v>149</v>
      </c>
      <c r="D132" s="26">
        <v>111</v>
      </c>
      <c r="E132" s="146">
        <v>31</v>
      </c>
      <c r="F132" s="48">
        <v>0.28000000000000003</v>
      </c>
      <c r="G132" s="261">
        <v>12</v>
      </c>
      <c r="H132" s="48">
        <v>0.39</v>
      </c>
      <c r="I132" s="256">
        <v>8</v>
      </c>
      <c r="J132" s="240">
        <v>11</v>
      </c>
      <c r="K132" s="241">
        <v>0.42</v>
      </c>
      <c r="L132" s="82"/>
      <c r="M132" s="26">
        <v>14</v>
      </c>
      <c r="N132" s="26">
        <v>24</v>
      </c>
      <c r="O132" s="26">
        <v>28</v>
      </c>
      <c r="P132" s="142">
        <f>SUM(M132:O132)</f>
        <v>66</v>
      </c>
      <c r="Q132" s="146" t="s">
        <v>6400</v>
      </c>
      <c r="R132" s="26">
        <v>0</v>
      </c>
      <c r="S132" s="26">
        <v>12</v>
      </c>
      <c r="T132" s="148">
        <v>0</v>
      </c>
    </row>
    <row r="133" spans="2:20" x14ac:dyDescent="0.3">
      <c r="B133" s="146">
        <v>126</v>
      </c>
      <c r="C133" s="125" t="s">
        <v>155</v>
      </c>
      <c r="D133" s="26">
        <v>540</v>
      </c>
      <c r="E133" s="146">
        <v>122</v>
      </c>
      <c r="F133" s="48">
        <v>0.23</v>
      </c>
      <c r="G133" s="261">
        <v>60</v>
      </c>
      <c r="H133" s="48">
        <v>0.49</v>
      </c>
      <c r="I133" s="256">
        <v>53</v>
      </c>
      <c r="J133" s="240">
        <v>41</v>
      </c>
      <c r="K133" s="241">
        <v>0.56000000000000005</v>
      </c>
      <c r="L133" s="82"/>
      <c r="M133" s="26">
        <v>19</v>
      </c>
      <c r="N133" s="26">
        <v>33</v>
      </c>
      <c r="O133" s="26">
        <v>14</v>
      </c>
      <c r="P133" s="142">
        <f>SUM(M133:O133)</f>
        <v>66</v>
      </c>
      <c r="Q133" s="146" t="s">
        <v>6400</v>
      </c>
      <c r="R133" s="26">
        <v>28</v>
      </c>
      <c r="S133" s="26">
        <v>32</v>
      </c>
      <c r="T133" s="148">
        <v>0.46666666666666667</v>
      </c>
    </row>
    <row r="134" spans="2:20" x14ac:dyDescent="0.3">
      <c r="B134" s="146">
        <v>127</v>
      </c>
      <c r="C134" s="125" t="s">
        <v>199</v>
      </c>
      <c r="D134" s="26">
        <v>1091</v>
      </c>
      <c r="E134" s="146">
        <v>157</v>
      </c>
      <c r="F134" s="48">
        <v>0.14000000000000001</v>
      </c>
      <c r="G134" s="261">
        <v>76</v>
      </c>
      <c r="H134" s="48">
        <v>0.48</v>
      </c>
      <c r="I134" s="256">
        <v>65</v>
      </c>
      <c r="J134" s="240">
        <v>37</v>
      </c>
      <c r="K134" s="241">
        <v>0.64</v>
      </c>
      <c r="L134" s="82"/>
      <c r="M134" s="26">
        <v>28</v>
      </c>
      <c r="N134" s="26">
        <v>32</v>
      </c>
      <c r="O134" s="26">
        <v>6</v>
      </c>
      <c r="P134" s="142">
        <f>SUM(M134:O134)</f>
        <v>66</v>
      </c>
      <c r="Q134" s="146" t="s">
        <v>6400</v>
      </c>
      <c r="R134" s="26">
        <v>16</v>
      </c>
      <c r="S134" s="26">
        <v>60</v>
      </c>
      <c r="T134" s="148">
        <v>0.21052631578947367</v>
      </c>
    </row>
    <row r="135" spans="2:20" x14ac:dyDescent="0.3">
      <c r="B135" s="146">
        <v>128</v>
      </c>
      <c r="C135" s="125" t="s">
        <v>240</v>
      </c>
      <c r="D135" s="26">
        <v>335</v>
      </c>
      <c r="E135" s="146">
        <v>93</v>
      </c>
      <c r="F135" s="48">
        <v>0.28000000000000003</v>
      </c>
      <c r="G135" s="261">
        <v>41</v>
      </c>
      <c r="H135" s="48">
        <v>0.44</v>
      </c>
      <c r="I135" s="256">
        <v>24</v>
      </c>
      <c r="J135" s="240">
        <v>28</v>
      </c>
      <c r="K135" s="241">
        <v>0.46</v>
      </c>
      <c r="L135" s="82"/>
      <c r="M135" s="26">
        <v>14</v>
      </c>
      <c r="N135" s="26">
        <v>28</v>
      </c>
      <c r="O135" s="26">
        <v>24</v>
      </c>
      <c r="P135" s="142">
        <f>SUM(M135:O135)</f>
        <v>66</v>
      </c>
      <c r="Q135" s="146" t="s">
        <v>6400</v>
      </c>
      <c r="R135" s="26">
        <v>0</v>
      </c>
      <c r="S135" s="26">
        <v>41</v>
      </c>
      <c r="T135" s="148">
        <v>0</v>
      </c>
    </row>
    <row r="136" spans="2:20" x14ac:dyDescent="0.3">
      <c r="B136" s="146">
        <v>129</v>
      </c>
      <c r="C136" s="125" t="s">
        <v>461</v>
      </c>
      <c r="D136" s="26">
        <v>187</v>
      </c>
      <c r="E136" s="146">
        <v>44</v>
      </c>
      <c r="F136" s="48">
        <v>0.24</v>
      </c>
      <c r="G136" s="261">
        <v>11</v>
      </c>
      <c r="H136" s="48">
        <v>0.25</v>
      </c>
      <c r="I136" s="256">
        <v>11</v>
      </c>
      <c r="J136" s="240">
        <v>22</v>
      </c>
      <c r="K136" s="241">
        <v>0.33</v>
      </c>
      <c r="L136" s="82"/>
      <c r="M136" s="26">
        <v>18</v>
      </c>
      <c r="N136" s="26">
        <v>12</v>
      </c>
      <c r="O136" s="26">
        <v>36</v>
      </c>
      <c r="P136" s="142">
        <f>SUM(M136:O136)</f>
        <v>66</v>
      </c>
      <c r="Q136" s="146" t="s">
        <v>6400</v>
      </c>
      <c r="R136" s="26">
        <v>0</v>
      </c>
      <c r="S136" s="26">
        <v>11</v>
      </c>
      <c r="T136" s="148">
        <v>0</v>
      </c>
    </row>
    <row r="137" spans="2:20" x14ac:dyDescent="0.3">
      <c r="B137" s="146">
        <v>130</v>
      </c>
      <c r="C137" s="125" t="s">
        <v>467</v>
      </c>
      <c r="D137" s="26">
        <v>293</v>
      </c>
      <c r="E137" s="146">
        <v>53</v>
      </c>
      <c r="F137" s="48">
        <v>0.18</v>
      </c>
      <c r="G137" s="261">
        <v>13</v>
      </c>
      <c r="H137" s="48">
        <v>0.25</v>
      </c>
      <c r="I137" s="256">
        <v>16</v>
      </c>
      <c r="J137" s="240">
        <v>24</v>
      </c>
      <c r="K137" s="241">
        <v>0.4</v>
      </c>
      <c r="L137" s="82"/>
      <c r="M137" s="26">
        <v>24</v>
      </c>
      <c r="N137" s="26">
        <v>12</v>
      </c>
      <c r="O137" s="26">
        <v>30</v>
      </c>
      <c r="P137" s="142">
        <f>SUM(M137:O137)</f>
        <v>66</v>
      </c>
      <c r="Q137" s="146" t="s">
        <v>6400</v>
      </c>
      <c r="R137" s="26">
        <v>0</v>
      </c>
      <c r="S137" s="26">
        <v>13</v>
      </c>
      <c r="T137" s="148">
        <v>0</v>
      </c>
    </row>
    <row r="138" spans="2:20" x14ac:dyDescent="0.3">
      <c r="B138" s="146">
        <v>131</v>
      </c>
      <c r="C138" s="125" t="s">
        <v>296</v>
      </c>
      <c r="D138" s="26">
        <v>126</v>
      </c>
      <c r="E138" s="146">
        <v>25</v>
      </c>
      <c r="F138" s="48">
        <v>0.2</v>
      </c>
      <c r="G138" s="261">
        <v>15</v>
      </c>
      <c r="H138" s="48">
        <v>0.6</v>
      </c>
      <c r="I138" s="256">
        <v>10</v>
      </c>
      <c r="J138" s="240">
        <v>0</v>
      </c>
      <c r="K138" s="241">
        <v>1</v>
      </c>
      <c r="L138" s="82"/>
      <c r="M138" s="26">
        <v>22</v>
      </c>
      <c r="N138" s="26">
        <v>44</v>
      </c>
      <c r="O138" s="26">
        <v>1</v>
      </c>
      <c r="P138" s="142">
        <f>SUM(M138:O138)</f>
        <v>67</v>
      </c>
      <c r="Q138" s="146" t="s">
        <v>6400</v>
      </c>
      <c r="R138" s="26">
        <v>0</v>
      </c>
      <c r="S138" s="26">
        <v>15</v>
      </c>
      <c r="T138" s="148">
        <v>0</v>
      </c>
    </row>
    <row r="139" spans="2:20" x14ac:dyDescent="0.3">
      <c r="B139" s="146">
        <v>132</v>
      </c>
      <c r="C139" s="125" t="s">
        <v>85</v>
      </c>
      <c r="D139" s="26">
        <v>330</v>
      </c>
      <c r="E139" s="146">
        <v>65</v>
      </c>
      <c r="F139" s="48">
        <v>0.2</v>
      </c>
      <c r="G139" s="261">
        <v>19</v>
      </c>
      <c r="H139" s="48">
        <v>0.28999999999999998</v>
      </c>
      <c r="I139" s="256">
        <v>18</v>
      </c>
      <c r="J139" s="240">
        <v>28</v>
      </c>
      <c r="K139" s="241">
        <v>0.39</v>
      </c>
      <c r="L139" s="82"/>
      <c r="M139" s="26">
        <v>22</v>
      </c>
      <c r="N139" s="26">
        <v>15</v>
      </c>
      <c r="O139" s="26">
        <v>31</v>
      </c>
      <c r="P139" s="142">
        <f>SUM(M139:O139)</f>
        <v>68</v>
      </c>
      <c r="Q139" s="146" t="s">
        <v>6400</v>
      </c>
      <c r="R139" s="26">
        <v>0</v>
      </c>
      <c r="S139" s="26">
        <v>19</v>
      </c>
      <c r="T139" s="148">
        <v>0</v>
      </c>
    </row>
    <row r="140" spans="2:20" x14ac:dyDescent="0.3">
      <c r="B140" s="146">
        <v>133</v>
      </c>
      <c r="C140" s="44" t="s">
        <v>23</v>
      </c>
      <c r="D140" s="26">
        <v>322</v>
      </c>
      <c r="E140" s="146">
        <v>57</v>
      </c>
      <c r="F140" s="48">
        <v>0.18</v>
      </c>
      <c r="G140" s="261">
        <v>14</v>
      </c>
      <c r="H140" s="48">
        <v>0.25</v>
      </c>
      <c r="I140" s="256">
        <v>16</v>
      </c>
      <c r="J140" s="240">
        <v>27</v>
      </c>
      <c r="K140" s="241">
        <v>0.37</v>
      </c>
      <c r="L140" s="241"/>
      <c r="M140" s="26">
        <v>24</v>
      </c>
      <c r="N140" s="26">
        <v>12</v>
      </c>
      <c r="O140" s="26">
        <v>33</v>
      </c>
      <c r="P140" s="142">
        <f>SUM(M140:O140)</f>
        <v>69</v>
      </c>
      <c r="Q140" s="146" t="s">
        <v>6400</v>
      </c>
      <c r="R140" s="26">
        <v>0</v>
      </c>
      <c r="S140" s="26">
        <v>14</v>
      </c>
      <c r="T140" s="148">
        <v>0</v>
      </c>
    </row>
    <row r="141" spans="2:20" x14ac:dyDescent="0.3">
      <c r="B141" s="146">
        <v>134</v>
      </c>
      <c r="C141" s="125" t="s">
        <v>283</v>
      </c>
      <c r="D141" s="26">
        <v>187</v>
      </c>
      <c r="E141" s="146">
        <v>35</v>
      </c>
      <c r="F141" s="48">
        <v>0.19</v>
      </c>
      <c r="G141" s="261">
        <v>12</v>
      </c>
      <c r="H141" s="48">
        <v>0.34</v>
      </c>
      <c r="I141" s="256">
        <v>10</v>
      </c>
      <c r="J141" s="240">
        <v>13</v>
      </c>
      <c r="K141" s="241">
        <v>0.43</v>
      </c>
      <c r="L141" s="82"/>
      <c r="M141" s="26">
        <v>23</v>
      </c>
      <c r="N141" s="26">
        <v>20</v>
      </c>
      <c r="O141" s="26">
        <v>27</v>
      </c>
      <c r="P141" s="142">
        <f>SUM(M141:O141)</f>
        <v>70</v>
      </c>
      <c r="Q141" s="146" t="s">
        <v>6400</v>
      </c>
      <c r="R141" s="26">
        <v>0</v>
      </c>
      <c r="S141" s="26">
        <v>12</v>
      </c>
      <c r="T141" s="148">
        <v>0</v>
      </c>
    </row>
    <row r="142" spans="2:20" x14ac:dyDescent="0.3">
      <c r="B142" s="146">
        <v>135</v>
      </c>
      <c r="C142" s="125" t="s">
        <v>303</v>
      </c>
      <c r="D142" s="26">
        <v>918</v>
      </c>
      <c r="E142" s="146">
        <v>272</v>
      </c>
      <c r="F142" s="48">
        <v>0.3</v>
      </c>
      <c r="G142" s="261">
        <v>160</v>
      </c>
      <c r="H142" s="48">
        <v>0.59</v>
      </c>
      <c r="I142" s="256">
        <v>91</v>
      </c>
      <c r="J142" s="240">
        <v>73</v>
      </c>
      <c r="K142" s="241">
        <v>0.55000000000000004</v>
      </c>
      <c r="L142" s="82"/>
      <c r="M142" s="26">
        <v>12</v>
      </c>
      <c r="N142" s="26">
        <v>43</v>
      </c>
      <c r="O142" s="26">
        <v>15</v>
      </c>
      <c r="P142" s="142">
        <f>SUM(M142:O142)</f>
        <v>70</v>
      </c>
      <c r="Q142" s="146" t="s">
        <v>6400</v>
      </c>
      <c r="R142" s="26">
        <v>49</v>
      </c>
      <c r="S142" s="26">
        <v>111</v>
      </c>
      <c r="T142" s="148">
        <v>0.30625000000000002</v>
      </c>
    </row>
    <row r="143" spans="2:20" x14ac:dyDescent="0.3">
      <c r="B143" s="146">
        <v>136</v>
      </c>
      <c r="C143" s="125" t="s">
        <v>336</v>
      </c>
      <c r="D143" s="26">
        <v>235</v>
      </c>
      <c r="E143" s="146">
        <v>59</v>
      </c>
      <c r="F143" s="48">
        <v>0.25</v>
      </c>
      <c r="G143" s="261">
        <v>17</v>
      </c>
      <c r="H143" s="48">
        <v>0.28999999999999998</v>
      </c>
      <c r="I143" s="256">
        <v>13</v>
      </c>
      <c r="J143" s="240">
        <v>29</v>
      </c>
      <c r="K143" s="241">
        <v>0.31</v>
      </c>
      <c r="L143" s="82"/>
      <c r="M143" s="26">
        <v>17</v>
      </c>
      <c r="N143" s="26">
        <v>15</v>
      </c>
      <c r="O143" s="26">
        <v>38</v>
      </c>
      <c r="P143" s="142">
        <f>SUM(M143:O143)</f>
        <v>70</v>
      </c>
      <c r="Q143" s="146" t="s">
        <v>6400</v>
      </c>
      <c r="R143" s="26">
        <v>0</v>
      </c>
      <c r="S143" s="26">
        <v>17</v>
      </c>
      <c r="T143" s="148">
        <v>0</v>
      </c>
    </row>
    <row r="144" spans="2:20" x14ac:dyDescent="0.3">
      <c r="B144" s="146">
        <v>137</v>
      </c>
      <c r="C144" s="125" t="s">
        <v>438</v>
      </c>
      <c r="D144" s="26">
        <v>165</v>
      </c>
      <c r="E144" s="146">
        <v>40</v>
      </c>
      <c r="F144" s="48">
        <v>0.24</v>
      </c>
      <c r="G144" s="261">
        <v>13</v>
      </c>
      <c r="H144" s="48">
        <v>0.33</v>
      </c>
      <c r="I144" s="256">
        <v>10</v>
      </c>
      <c r="J144" s="240">
        <v>17</v>
      </c>
      <c r="K144" s="241">
        <v>0.37</v>
      </c>
      <c r="L144" s="82"/>
      <c r="M144" s="26">
        <v>18</v>
      </c>
      <c r="N144" s="26">
        <v>19</v>
      </c>
      <c r="O144" s="26">
        <v>33</v>
      </c>
      <c r="P144" s="142">
        <f>SUM(M144:O144)</f>
        <v>70</v>
      </c>
      <c r="Q144" s="146" t="s">
        <v>6400</v>
      </c>
      <c r="R144" s="26">
        <v>0</v>
      </c>
      <c r="S144" s="26">
        <v>13</v>
      </c>
      <c r="T144" s="148">
        <v>0</v>
      </c>
    </row>
    <row r="145" spans="2:20" x14ac:dyDescent="0.3">
      <c r="B145" s="146">
        <v>138</v>
      </c>
      <c r="C145" s="125" t="s">
        <v>78</v>
      </c>
      <c r="D145" s="26">
        <v>88</v>
      </c>
      <c r="E145" s="146">
        <v>16</v>
      </c>
      <c r="F145" s="48">
        <v>0.18</v>
      </c>
      <c r="G145" s="261">
        <v>10</v>
      </c>
      <c r="H145" s="48">
        <v>0.63</v>
      </c>
      <c r="I145" s="256">
        <v>6</v>
      </c>
      <c r="J145" s="240">
        <v>0</v>
      </c>
      <c r="K145" s="241">
        <v>1</v>
      </c>
      <c r="L145" s="82"/>
      <c r="M145" s="26">
        <v>24</v>
      </c>
      <c r="N145" s="26">
        <v>47</v>
      </c>
      <c r="O145" s="26">
        <v>1</v>
      </c>
      <c r="P145" s="142">
        <f>SUM(M145:O145)</f>
        <v>72</v>
      </c>
      <c r="Q145" s="146" t="s">
        <v>6400</v>
      </c>
      <c r="R145" s="26">
        <v>0</v>
      </c>
      <c r="S145" s="26">
        <v>10</v>
      </c>
      <c r="T145" s="148">
        <v>0</v>
      </c>
    </row>
    <row r="146" spans="2:20" x14ac:dyDescent="0.3">
      <c r="B146" s="146">
        <v>139</v>
      </c>
      <c r="C146" s="125" t="s">
        <v>421</v>
      </c>
      <c r="D146" s="26">
        <v>238</v>
      </c>
      <c r="E146" s="146">
        <v>44</v>
      </c>
      <c r="F146" s="48">
        <v>0.18</v>
      </c>
      <c r="G146" s="261">
        <v>11</v>
      </c>
      <c r="H146" s="48">
        <v>0.25</v>
      </c>
      <c r="I146" s="256">
        <v>11</v>
      </c>
      <c r="J146" s="240">
        <v>22</v>
      </c>
      <c r="K146" s="241">
        <v>0.33</v>
      </c>
      <c r="L146" s="82"/>
      <c r="M146" s="26">
        <v>24</v>
      </c>
      <c r="N146" s="26">
        <v>12</v>
      </c>
      <c r="O146" s="26">
        <v>36</v>
      </c>
      <c r="P146" s="142">
        <f>SUM(M146:O146)</f>
        <v>72</v>
      </c>
      <c r="Q146" s="146" t="s">
        <v>6400</v>
      </c>
      <c r="R146" s="26">
        <v>0</v>
      </c>
      <c r="S146" s="26">
        <v>11</v>
      </c>
      <c r="T146" s="148">
        <v>0</v>
      </c>
    </row>
    <row r="147" spans="2:20" x14ac:dyDescent="0.3">
      <c r="B147" s="146">
        <v>140</v>
      </c>
      <c r="C147" s="125" t="s">
        <v>276</v>
      </c>
      <c r="D147" s="26">
        <v>299</v>
      </c>
      <c r="E147" s="146">
        <v>48</v>
      </c>
      <c r="F147" s="48">
        <v>0.16</v>
      </c>
      <c r="G147" s="261">
        <v>14</v>
      </c>
      <c r="H147" s="48">
        <v>0.28999999999999998</v>
      </c>
      <c r="I147" s="256">
        <v>13</v>
      </c>
      <c r="J147" s="240">
        <v>21</v>
      </c>
      <c r="K147" s="241">
        <v>0.38</v>
      </c>
      <c r="L147" s="82"/>
      <c r="M147" s="26">
        <v>26</v>
      </c>
      <c r="N147" s="26">
        <v>15</v>
      </c>
      <c r="O147" s="26">
        <v>32</v>
      </c>
      <c r="P147" s="142">
        <f>SUM(M147:O147)</f>
        <v>73</v>
      </c>
      <c r="Q147" s="146" t="s">
        <v>6400</v>
      </c>
      <c r="R147" s="26">
        <v>0</v>
      </c>
      <c r="S147" s="26">
        <v>14</v>
      </c>
      <c r="T147" s="148">
        <v>0</v>
      </c>
    </row>
    <row r="148" spans="2:20" x14ac:dyDescent="0.3">
      <c r="B148" s="146">
        <v>141</v>
      </c>
      <c r="C148" s="125" t="s">
        <v>334</v>
      </c>
      <c r="D148" s="26">
        <v>1215</v>
      </c>
      <c r="E148" s="146">
        <v>179</v>
      </c>
      <c r="F148" s="48">
        <v>0.15</v>
      </c>
      <c r="G148" s="261">
        <v>65</v>
      </c>
      <c r="H148" s="48">
        <v>0.36</v>
      </c>
      <c r="I148" s="256">
        <v>63</v>
      </c>
      <c r="J148" s="240">
        <v>76</v>
      </c>
      <c r="K148" s="241">
        <v>0.45</v>
      </c>
      <c r="L148" s="82"/>
      <c r="M148" s="26">
        <v>27</v>
      </c>
      <c r="N148" s="26">
        <v>21</v>
      </c>
      <c r="O148" s="26">
        <v>25</v>
      </c>
      <c r="P148" s="142">
        <f>SUM(M148:O148)</f>
        <v>73</v>
      </c>
      <c r="Q148" s="146" t="s">
        <v>6400</v>
      </c>
      <c r="R148" s="26">
        <v>35</v>
      </c>
      <c r="S148" s="26">
        <v>30</v>
      </c>
      <c r="T148" s="148">
        <v>0.53846153846153844</v>
      </c>
    </row>
    <row r="149" spans="2:20" x14ac:dyDescent="0.3">
      <c r="B149" s="146">
        <v>142</v>
      </c>
      <c r="C149" s="125" t="s">
        <v>367</v>
      </c>
      <c r="D149" s="26">
        <v>256</v>
      </c>
      <c r="E149" s="146">
        <v>64</v>
      </c>
      <c r="F149" s="48">
        <v>0.25</v>
      </c>
      <c r="G149" s="261">
        <v>20</v>
      </c>
      <c r="H149" s="48">
        <v>0.31</v>
      </c>
      <c r="I149" s="256">
        <v>13</v>
      </c>
      <c r="J149" s="240">
        <v>31</v>
      </c>
      <c r="K149" s="241">
        <v>0.3</v>
      </c>
      <c r="L149" s="82"/>
      <c r="M149" s="26">
        <v>17</v>
      </c>
      <c r="N149" s="26">
        <v>17</v>
      </c>
      <c r="O149" s="26">
        <v>39</v>
      </c>
      <c r="P149" s="142">
        <f>SUM(M149:O149)</f>
        <v>73</v>
      </c>
      <c r="Q149" s="146" t="s">
        <v>6400</v>
      </c>
      <c r="R149" s="26">
        <v>0</v>
      </c>
      <c r="S149" s="26">
        <v>20</v>
      </c>
      <c r="T149" s="148">
        <v>0</v>
      </c>
    </row>
    <row r="150" spans="2:20" x14ac:dyDescent="0.3">
      <c r="B150" s="146">
        <v>143</v>
      </c>
      <c r="C150" s="125" t="s">
        <v>165</v>
      </c>
      <c r="D150" s="26">
        <v>879</v>
      </c>
      <c r="E150" s="146">
        <v>167</v>
      </c>
      <c r="F150" s="48">
        <v>0.19</v>
      </c>
      <c r="G150" s="261">
        <v>69</v>
      </c>
      <c r="H150" s="48">
        <v>0.41</v>
      </c>
      <c r="I150" s="256">
        <v>48</v>
      </c>
      <c r="J150" s="240">
        <v>62</v>
      </c>
      <c r="K150" s="241">
        <v>0.44</v>
      </c>
      <c r="L150" s="82"/>
      <c r="M150" s="26">
        <v>23</v>
      </c>
      <c r="N150" s="26">
        <v>25</v>
      </c>
      <c r="O150" s="26">
        <v>26</v>
      </c>
      <c r="P150" s="142">
        <f>SUM(M150:O150)</f>
        <v>74</v>
      </c>
      <c r="Q150" s="146" t="s">
        <v>6400</v>
      </c>
      <c r="R150" s="26">
        <v>34</v>
      </c>
      <c r="S150" s="26">
        <v>35</v>
      </c>
      <c r="T150" s="148">
        <v>0.49275362318840582</v>
      </c>
    </row>
    <row r="151" spans="2:20" x14ac:dyDescent="0.3">
      <c r="B151" s="146">
        <v>144</v>
      </c>
      <c r="C151" s="125" t="s">
        <v>330</v>
      </c>
      <c r="D151" s="26">
        <v>402</v>
      </c>
      <c r="E151" s="146">
        <v>61</v>
      </c>
      <c r="F151" s="48">
        <v>0.15</v>
      </c>
      <c r="G151" s="261">
        <v>14</v>
      </c>
      <c r="H151" s="48">
        <v>0.23</v>
      </c>
      <c r="I151" s="256">
        <v>15</v>
      </c>
      <c r="J151" s="240">
        <v>32</v>
      </c>
      <c r="K151" s="241">
        <v>0.32</v>
      </c>
      <c r="L151" s="82"/>
      <c r="M151" s="26">
        <v>27</v>
      </c>
      <c r="N151" s="26">
        <v>10</v>
      </c>
      <c r="O151" s="26">
        <v>37</v>
      </c>
      <c r="P151" s="142">
        <f>SUM(M151:O151)</f>
        <v>74</v>
      </c>
      <c r="Q151" s="146" t="s">
        <v>6400</v>
      </c>
      <c r="R151" s="26">
        <v>0</v>
      </c>
      <c r="S151" s="26">
        <v>14</v>
      </c>
      <c r="T151" s="148">
        <v>0</v>
      </c>
    </row>
    <row r="152" spans="2:20" x14ac:dyDescent="0.3">
      <c r="B152" s="146">
        <v>145</v>
      </c>
      <c r="C152" s="125" t="s">
        <v>504</v>
      </c>
      <c r="D152" s="26">
        <v>249</v>
      </c>
      <c r="E152" s="146">
        <v>55</v>
      </c>
      <c r="F152" s="48">
        <v>0.22</v>
      </c>
      <c r="G152" s="261">
        <v>20</v>
      </c>
      <c r="H152" s="48">
        <v>0.36</v>
      </c>
      <c r="I152" s="256">
        <v>13</v>
      </c>
      <c r="J152" s="240">
        <v>22</v>
      </c>
      <c r="K152" s="241">
        <v>0.37</v>
      </c>
      <c r="L152" s="82"/>
      <c r="M152" s="26">
        <v>20</v>
      </c>
      <c r="N152" s="26">
        <v>21</v>
      </c>
      <c r="O152" s="26">
        <v>33</v>
      </c>
      <c r="P152" s="142">
        <f>SUM(M152:O152)</f>
        <v>74</v>
      </c>
      <c r="Q152" s="146" t="s">
        <v>6400</v>
      </c>
      <c r="R152" s="26">
        <v>0</v>
      </c>
      <c r="S152" s="26">
        <v>20</v>
      </c>
      <c r="T152" s="148">
        <v>0</v>
      </c>
    </row>
    <row r="153" spans="2:20" x14ac:dyDescent="0.3">
      <c r="B153" s="146">
        <v>146</v>
      </c>
      <c r="C153" s="125" t="s">
        <v>132</v>
      </c>
      <c r="D153" s="26">
        <v>325</v>
      </c>
      <c r="E153" s="146">
        <v>63</v>
      </c>
      <c r="F153" s="48">
        <v>0.19</v>
      </c>
      <c r="G153" s="261">
        <v>33</v>
      </c>
      <c r="H153" s="48">
        <v>0.52</v>
      </c>
      <c r="I153" s="256">
        <v>22</v>
      </c>
      <c r="J153" s="240">
        <v>19</v>
      </c>
      <c r="K153" s="241">
        <v>0.54</v>
      </c>
      <c r="L153" s="82"/>
      <c r="M153" s="26">
        <v>23</v>
      </c>
      <c r="N153" s="26">
        <v>36</v>
      </c>
      <c r="O153" s="26">
        <v>16</v>
      </c>
      <c r="P153" s="142">
        <f>SUM(M153:O153)</f>
        <v>75</v>
      </c>
      <c r="Q153" s="146" t="s">
        <v>6400</v>
      </c>
      <c r="R153" s="26">
        <v>0</v>
      </c>
      <c r="S153" s="26">
        <v>33</v>
      </c>
      <c r="T153" s="148">
        <v>0</v>
      </c>
    </row>
    <row r="154" spans="2:20" x14ac:dyDescent="0.3">
      <c r="B154" s="146">
        <v>147</v>
      </c>
      <c r="C154" s="125" t="s">
        <v>515</v>
      </c>
      <c r="D154" s="26">
        <v>79</v>
      </c>
      <c r="E154" s="146">
        <v>14</v>
      </c>
      <c r="F154" s="48">
        <v>0.18</v>
      </c>
      <c r="G154" s="261">
        <v>0</v>
      </c>
      <c r="H154" s="48">
        <v>0</v>
      </c>
      <c r="I154" s="256">
        <v>0</v>
      </c>
      <c r="J154" s="240">
        <v>14</v>
      </c>
      <c r="K154" s="241">
        <v>0</v>
      </c>
      <c r="L154" s="82"/>
      <c r="M154" s="26">
        <v>24</v>
      </c>
      <c r="N154" s="26">
        <v>1</v>
      </c>
      <c r="O154" s="26">
        <v>50</v>
      </c>
      <c r="P154" s="142">
        <f>SUM(M154:O154)</f>
        <v>75</v>
      </c>
      <c r="Q154" s="146" t="s">
        <v>6396</v>
      </c>
      <c r="R154" s="26" t="s">
        <v>6366</v>
      </c>
      <c r="S154" s="26" t="s">
        <v>6366</v>
      </c>
      <c r="T154" s="148" t="s">
        <v>6366</v>
      </c>
    </row>
    <row r="155" spans="2:20" x14ac:dyDescent="0.3">
      <c r="B155" s="146">
        <v>148</v>
      </c>
      <c r="C155" s="125" t="s">
        <v>83</v>
      </c>
      <c r="D155" s="26">
        <v>174</v>
      </c>
      <c r="E155" s="146">
        <v>17</v>
      </c>
      <c r="F155" s="48">
        <v>0.1</v>
      </c>
      <c r="G155" s="261">
        <v>10</v>
      </c>
      <c r="H155" s="48">
        <v>0.59</v>
      </c>
      <c r="I155" s="256">
        <v>7</v>
      </c>
      <c r="J155" s="240">
        <v>0</v>
      </c>
      <c r="K155" s="241">
        <v>1</v>
      </c>
      <c r="L155" s="82"/>
      <c r="M155" s="26">
        <v>32</v>
      </c>
      <c r="N155" s="26">
        <v>43</v>
      </c>
      <c r="O155" s="26">
        <v>1</v>
      </c>
      <c r="P155" s="142">
        <f>SUM(M155:O155)</f>
        <v>76</v>
      </c>
      <c r="Q155" s="146" t="s">
        <v>6400</v>
      </c>
      <c r="R155" s="26">
        <v>0</v>
      </c>
      <c r="S155" s="26">
        <v>10</v>
      </c>
      <c r="T155" s="148">
        <v>0</v>
      </c>
    </row>
    <row r="156" spans="2:20" x14ac:dyDescent="0.3">
      <c r="B156" s="146">
        <v>149</v>
      </c>
      <c r="C156" s="125" t="s">
        <v>95</v>
      </c>
      <c r="D156" s="26">
        <v>383</v>
      </c>
      <c r="E156" s="146">
        <v>102</v>
      </c>
      <c r="F156" s="48">
        <v>0.27</v>
      </c>
      <c r="G156" s="261">
        <v>55</v>
      </c>
      <c r="H156" s="48">
        <v>0.54</v>
      </c>
      <c r="I156" s="256">
        <v>22</v>
      </c>
      <c r="J156" s="240">
        <v>25</v>
      </c>
      <c r="K156" s="241">
        <v>0.47</v>
      </c>
      <c r="L156" s="82"/>
      <c r="M156" s="26">
        <v>15</v>
      </c>
      <c r="N156" s="26">
        <v>38</v>
      </c>
      <c r="O156" s="26">
        <v>23</v>
      </c>
      <c r="P156" s="142">
        <f>SUM(M156:O156)</f>
        <v>76</v>
      </c>
      <c r="Q156" s="146" t="s">
        <v>6400</v>
      </c>
      <c r="R156" s="26">
        <v>12</v>
      </c>
      <c r="S156" s="26">
        <v>43</v>
      </c>
      <c r="T156" s="148">
        <v>0.21818181818181817</v>
      </c>
    </row>
    <row r="157" spans="2:20" x14ac:dyDescent="0.3">
      <c r="B157" s="146">
        <v>150</v>
      </c>
      <c r="C157" s="125" t="s">
        <v>284</v>
      </c>
      <c r="D157" s="26">
        <v>336</v>
      </c>
      <c r="E157" s="146">
        <v>64</v>
      </c>
      <c r="F157" s="48">
        <v>0.19</v>
      </c>
      <c r="G157" s="261">
        <v>27</v>
      </c>
      <c r="H157" s="48">
        <v>0.42</v>
      </c>
      <c r="I157" s="256">
        <v>16</v>
      </c>
      <c r="J157" s="240">
        <v>21</v>
      </c>
      <c r="K157" s="241">
        <v>0.43</v>
      </c>
      <c r="L157" s="82"/>
      <c r="M157" s="26">
        <v>23</v>
      </c>
      <c r="N157" s="26">
        <v>26</v>
      </c>
      <c r="O157" s="26">
        <v>27</v>
      </c>
      <c r="P157" s="142">
        <f>SUM(M157:O157)</f>
        <v>76</v>
      </c>
      <c r="Q157" s="146" t="s">
        <v>6400</v>
      </c>
      <c r="R157" s="26">
        <v>0</v>
      </c>
      <c r="S157" s="26">
        <v>27</v>
      </c>
      <c r="T157" s="148">
        <v>0</v>
      </c>
    </row>
    <row r="158" spans="2:20" x14ac:dyDescent="0.3">
      <c r="B158" s="146">
        <v>151</v>
      </c>
      <c r="C158" s="125" t="s">
        <v>97</v>
      </c>
      <c r="D158" s="26">
        <v>412</v>
      </c>
      <c r="E158" s="146">
        <v>71</v>
      </c>
      <c r="F158" s="48">
        <v>0.17</v>
      </c>
      <c r="G158" s="261">
        <v>24</v>
      </c>
      <c r="H158" s="48">
        <v>0.34</v>
      </c>
      <c r="I158" s="256">
        <v>18</v>
      </c>
      <c r="J158" s="240">
        <v>29</v>
      </c>
      <c r="K158" s="241">
        <v>0.38</v>
      </c>
      <c r="L158" s="82"/>
      <c r="M158" s="26">
        <v>25</v>
      </c>
      <c r="N158" s="26">
        <v>20</v>
      </c>
      <c r="O158" s="26">
        <v>32</v>
      </c>
      <c r="P158" s="142">
        <f>SUM(M158:O158)</f>
        <v>77</v>
      </c>
      <c r="Q158" s="146" t="s">
        <v>6400</v>
      </c>
      <c r="R158" s="26">
        <v>0</v>
      </c>
      <c r="S158" s="26">
        <v>24</v>
      </c>
      <c r="T158" s="148">
        <v>0</v>
      </c>
    </row>
    <row r="159" spans="2:20" x14ac:dyDescent="0.3">
      <c r="B159" s="146">
        <v>152</v>
      </c>
      <c r="C159" s="125" t="s">
        <v>250</v>
      </c>
      <c r="D159" s="26">
        <v>363</v>
      </c>
      <c r="E159" s="146">
        <v>58</v>
      </c>
      <c r="F159" s="48">
        <v>0.16</v>
      </c>
      <c r="G159" s="261">
        <v>11</v>
      </c>
      <c r="H159" s="48">
        <v>0.19</v>
      </c>
      <c r="I159" s="256">
        <v>12</v>
      </c>
      <c r="J159" s="240">
        <v>35</v>
      </c>
      <c r="K159" s="241">
        <v>0.26</v>
      </c>
      <c r="L159" s="82"/>
      <c r="M159" s="26">
        <v>26</v>
      </c>
      <c r="N159" s="26">
        <v>8</v>
      </c>
      <c r="O159" s="26">
        <v>43</v>
      </c>
      <c r="P159" s="142">
        <f>SUM(M159:O159)</f>
        <v>77</v>
      </c>
      <c r="Q159" s="146" t="s">
        <v>6400</v>
      </c>
      <c r="R159" s="26">
        <v>0</v>
      </c>
      <c r="S159" s="26">
        <v>11</v>
      </c>
      <c r="T159" s="148">
        <v>0</v>
      </c>
    </row>
    <row r="160" spans="2:20" x14ac:dyDescent="0.3">
      <c r="B160" s="146">
        <v>153</v>
      </c>
      <c r="C160" s="44" t="s">
        <v>288</v>
      </c>
      <c r="D160" s="26">
        <v>61</v>
      </c>
      <c r="E160" s="146">
        <v>43</v>
      </c>
      <c r="F160" s="239">
        <v>0.7</v>
      </c>
      <c r="G160" s="261">
        <v>55</v>
      </c>
      <c r="H160" s="239">
        <v>1.28</v>
      </c>
      <c r="I160" s="146"/>
      <c r="J160" s="251"/>
      <c r="K160" s="251"/>
      <c r="L160" s="251"/>
      <c r="M160" s="26">
        <v>2</v>
      </c>
      <c r="N160" s="26">
        <v>75</v>
      </c>
      <c r="P160" s="142">
        <f>SUM(M160:O160)</f>
        <v>77</v>
      </c>
      <c r="Q160" s="146" t="s">
        <v>6400</v>
      </c>
      <c r="R160" s="251">
        <v>0</v>
      </c>
      <c r="S160" s="251">
        <v>55</v>
      </c>
      <c r="T160" s="148">
        <v>0</v>
      </c>
    </row>
    <row r="161" spans="2:20" x14ac:dyDescent="0.3">
      <c r="B161" s="146">
        <v>154</v>
      </c>
      <c r="C161" s="125" t="s">
        <v>352</v>
      </c>
      <c r="D161" s="26">
        <v>98</v>
      </c>
      <c r="E161" s="146">
        <v>16</v>
      </c>
      <c r="F161" s="48">
        <v>0.16</v>
      </c>
      <c r="G161" s="261">
        <v>0</v>
      </c>
      <c r="H161" s="48">
        <v>0</v>
      </c>
      <c r="I161" s="256">
        <v>0</v>
      </c>
      <c r="J161" s="240">
        <v>16</v>
      </c>
      <c r="K161" s="241">
        <v>0</v>
      </c>
      <c r="L161" s="82"/>
      <c r="M161" s="26">
        <v>26</v>
      </c>
      <c r="N161" s="26">
        <v>1</v>
      </c>
      <c r="O161" s="26">
        <v>50</v>
      </c>
      <c r="P161" s="142">
        <f>SUM(M161:O161)</f>
        <v>77</v>
      </c>
      <c r="Q161" s="146" t="s">
        <v>6396</v>
      </c>
      <c r="R161" s="26" t="s">
        <v>6366</v>
      </c>
      <c r="S161" s="26" t="s">
        <v>6366</v>
      </c>
      <c r="T161" s="148" t="s">
        <v>6366</v>
      </c>
    </row>
    <row r="162" spans="2:20" x14ac:dyDescent="0.3">
      <c r="B162" s="146">
        <v>155</v>
      </c>
      <c r="C162" s="125" t="s">
        <v>518</v>
      </c>
      <c r="D162" s="26">
        <v>121</v>
      </c>
      <c r="E162" s="146">
        <v>20</v>
      </c>
      <c r="F162" s="48">
        <v>0.17</v>
      </c>
      <c r="G162" s="261">
        <v>14</v>
      </c>
      <c r="H162" s="48">
        <v>0.7</v>
      </c>
      <c r="I162" s="256">
        <v>6</v>
      </c>
      <c r="J162" s="240">
        <v>0</v>
      </c>
      <c r="K162" s="241">
        <v>1</v>
      </c>
      <c r="L162" s="82"/>
      <c r="M162" s="26">
        <v>25</v>
      </c>
      <c r="N162" s="26">
        <v>51</v>
      </c>
      <c r="O162" s="26">
        <v>1</v>
      </c>
      <c r="P162" s="142">
        <f>SUM(M162:O162)</f>
        <v>77</v>
      </c>
      <c r="Q162" s="146" t="s">
        <v>6400</v>
      </c>
      <c r="R162" s="26">
        <v>0</v>
      </c>
      <c r="S162" s="26">
        <v>14</v>
      </c>
      <c r="T162" s="148">
        <v>0</v>
      </c>
    </row>
    <row r="163" spans="2:20" x14ac:dyDescent="0.3">
      <c r="B163" s="146">
        <v>156</v>
      </c>
      <c r="C163" s="125" t="s">
        <v>310</v>
      </c>
      <c r="D163" s="26">
        <v>129</v>
      </c>
      <c r="E163" s="146">
        <v>19</v>
      </c>
      <c r="F163" s="48">
        <v>0.15</v>
      </c>
      <c r="G163" s="261">
        <v>0</v>
      </c>
      <c r="H163" s="48">
        <v>0</v>
      </c>
      <c r="I163" s="256">
        <v>0</v>
      </c>
      <c r="J163" s="240">
        <v>19</v>
      </c>
      <c r="K163" s="241">
        <v>0</v>
      </c>
      <c r="L163" s="82"/>
      <c r="M163" s="26">
        <v>27</v>
      </c>
      <c r="N163" s="26">
        <v>1</v>
      </c>
      <c r="O163" s="26">
        <v>50</v>
      </c>
      <c r="P163" s="142">
        <f>SUM(M163:O163)</f>
        <v>78</v>
      </c>
      <c r="Q163" s="146" t="s">
        <v>6396</v>
      </c>
      <c r="R163" s="26" t="s">
        <v>6366</v>
      </c>
      <c r="S163" s="26" t="s">
        <v>6366</v>
      </c>
      <c r="T163" s="148" t="s">
        <v>6366</v>
      </c>
    </row>
    <row r="164" spans="2:20" x14ac:dyDescent="0.3">
      <c r="B164" s="146">
        <v>157</v>
      </c>
      <c r="C164" s="125" t="s">
        <v>339</v>
      </c>
      <c r="D164" s="26">
        <v>228</v>
      </c>
      <c r="E164" s="146">
        <v>43</v>
      </c>
      <c r="F164" s="48">
        <v>0.19</v>
      </c>
      <c r="G164" s="261">
        <v>16</v>
      </c>
      <c r="H164" s="48">
        <v>0.37</v>
      </c>
      <c r="I164" s="256">
        <v>10</v>
      </c>
      <c r="J164" s="240">
        <v>17</v>
      </c>
      <c r="K164" s="241">
        <v>0.37</v>
      </c>
      <c r="L164" s="82"/>
      <c r="M164" s="26">
        <v>23</v>
      </c>
      <c r="N164" s="26">
        <v>22</v>
      </c>
      <c r="O164" s="26">
        <v>33</v>
      </c>
      <c r="P164" s="142">
        <f>SUM(M164:O164)</f>
        <v>78</v>
      </c>
      <c r="Q164" s="146" t="s">
        <v>6400</v>
      </c>
      <c r="R164" s="26">
        <v>0</v>
      </c>
      <c r="S164" s="26">
        <v>16</v>
      </c>
      <c r="T164" s="148">
        <v>0</v>
      </c>
    </row>
    <row r="165" spans="2:20" x14ac:dyDescent="0.3">
      <c r="B165" s="146">
        <v>158</v>
      </c>
      <c r="C165" s="125" t="s">
        <v>468</v>
      </c>
      <c r="D165" s="26">
        <v>221</v>
      </c>
      <c r="E165" s="146">
        <v>27</v>
      </c>
      <c r="F165" s="48">
        <v>0.12</v>
      </c>
      <c r="G165" s="261">
        <v>17</v>
      </c>
      <c r="H165" s="48">
        <v>0.63</v>
      </c>
      <c r="I165" s="256">
        <v>10</v>
      </c>
      <c r="J165" s="240">
        <v>0</v>
      </c>
      <c r="K165" s="241">
        <v>1</v>
      </c>
      <c r="L165" s="82"/>
      <c r="M165" s="26">
        <v>30</v>
      </c>
      <c r="N165" s="26">
        <v>47</v>
      </c>
      <c r="O165" s="26">
        <v>1</v>
      </c>
      <c r="P165" s="142">
        <f>SUM(M165:O165)</f>
        <v>78</v>
      </c>
      <c r="Q165" s="146" t="s">
        <v>6400</v>
      </c>
      <c r="R165" s="26">
        <v>0</v>
      </c>
      <c r="S165" s="26">
        <v>17</v>
      </c>
      <c r="T165" s="148">
        <v>0</v>
      </c>
    </row>
    <row r="166" spans="2:20" x14ac:dyDescent="0.3">
      <c r="B166" s="146">
        <v>159</v>
      </c>
      <c r="C166" s="125" t="s">
        <v>99</v>
      </c>
      <c r="D166" s="26">
        <v>84</v>
      </c>
      <c r="E166" s="146">
        <v>12</v>
      </c>
      <c r="F166" s="48">
        <v>0.14000000000000001</v>
      </c>
      <c r="G166" s="261">
        <v>0</v>
      </c>
      <c r="H166" s="48">
        <v>0</v>
      </c>
      <c r="I166" s="256">
        <v>0</v>
      </c>
      <c r="J166" s="240">
        <v>12</v>
      </c>
      <c r="K166" s="241">
        <v>0</v>
      </c>
      <c r="L166" s="82"/>
      <c r="M166" s="26">
        <v>28</v>
      </c>
      <c r="N166" s="26">
        <v>1</v>
      </c>
      <c r="O166" s="26">
        <v>50</v>
      </c>
      <c r="P166" s="142">
        <f>SUM(M166:O166)</f>
        <v>79</v>
      </c>
      <c r="Q166" s="146" t="s">
        <v>6396</v>
      </c>
      <c r="R166" s="26" t="s">
        <v>6366</v>
      </c>
      <c r="S166" s="26" t="s">
        <v>6366</v>
      </c>
      <c r="T166" s="148" t="s">
        <v>6366</v>
      </c>
    </row>
    <row r="167" spans="2:20" x14ac:dyDescent="0.3">
      <c r="B167" s="146">
        <v>160</v>
      </c>
      <c r="C167" s="125" t="s">
        <v>474</v>
      </c>
      <c r="D167" s="26">
        <v>1353</v>
      </c>
      <c r="E167" s="146">
        <v>245</v>
      </c>
      <c r="F167" s="48">
        <v>0.18</v>
      </c>
      <c r="G167" s="261">
        <v>138</v>
      </c>
      <c r="H167" s="48">
        <v>0.56000000000000005</v>
      </c>
      <c r="I167" s="256">
        <v>83</v>
      </c>
      <c r="J167" s="240">
        <v>67</v>
      </c>
      <c r="K167" s="241">
        <v>0.55000000000000004</v>
      </c>
      <c r="L167" s="82"/>
      <c r="M167" s="26">
        <v>24</v>
      </c>
      <c r="N167" s="26">
        <v>40</v>
      </c>
      <c r="O167" s="26">
        <v>15</v>
      </c>
      <c r="P167" s="142">
        <f>SUM(M167:O167)</f>
        <v>79</v>
      </c>
      <c r="Q167" s="146" t="s">
        <v>6400</v>
      </c>
      <c r="R167" s="26">
        <v>49</v>
      </c>
      <c r="S167" s="26">
        <v>89</v>
      </c>
      <c r="T167" s="148">
        <v>0.35507246376811596</v>
      </c>
    </row>
    <row r="168" spans="2:20" x14ac:dyDescent="0.3">
      <c r="B168" s="146">
        <v>161</v>
      </c>
      <c r="C168" s="125" t="s">
        <v>507</v>
      </c>
      <c r="D168" s="26">
        <v>94</v>
      </c>
      <c r="E168" s="146">
        <v>13</v>
      </c>
      <c r="F168" s="48">
        <v>0.14000000000000001</v>
      </c>
      <c r="G168" s="261">
        <v>0</v>
      </c>
      <c r="H168" s="48">
        <v>0</v>
      </c>
      <c r="I168" s="256">
        <v>0</v>
      </c>
      <c r="J168" s="240">
        <v>13</v>
      </c>
      <c r="K168" s="241">
        <v>0</v>
      </c>
      <c r="L168" s="82"/>
      <c r="M168" s="26">
        <v>28</v>
      </c>
      <c r="N168" s="26">
        <v>1</v>
      </c>
      <c r="O168" s="26">
        <v>50</v>
      </c>
      <c r="P168" s="142">
        <f>SUM(M168:O168)</f>
        <v>79</v>
      </c>
      <c r="Q168" s="146" t="s">
        <v>6396</v>
      </c>
      <c r="R168" s="26" t="s">
        <v>6366</v>
      </c>
      <c r="S168" s="26" t="s">
        <v>6366</v>
      </c>
      <c r="T168" s="148" t="s">
        <v>6366</v>
      </c>
    </row>
    <row r="169" spans="2:20" x14ac:dyDescent="0.3">
      <c r="B169" s="146">
        <v>162</v>
      </c>
      <c r="C169" s="125" t="s">
        <v>297</v>
      </c>
      <c r="D169" s="26">
        <v>101</v>
      </c>
      <c r="E169" s="146">
        <v>13</v>
      </c>
      <c r="F169" s="48">
        <v>0.13</v>
      </c>
      <c r="G169" s="261">
        <v>0</v>
      </c>
      <c r="H169" s="48">
        <v>0</v>
      </c>
      <c r="I169" s="256">
        <v>0</v>
      </c>
      <c r="J169" s="240">
        <v>13</v>
      </c>
      <c r="K169" s="241">
        <v>0</v>
      </c>
      <c r="L169" s="82"/>
      <c r="M169" s="26">
        <v>29</v>
      </c>
      <c r="N169" s="26">
        <v>1</v>
      </c>
      <c r="O169" s="26">
        <v>50</v>
      </c>
      <c r="P169" s="142">
        <f>SUM(M169:O169)</f>
        <v>80</v>
      </c>
      <c r="Q169" s="146" t="s">
        <v>6396</v>
      </c>
      <c r="R169" s="26" t="s">
        <v>6366</v>
      </c>
      <c r="S169" s="26" t="s">
        <v>6366</v>
      </c>
      <c r="T169" s="148" t="s">
        <v>6366</v>
      </c>
    </row>
    <row r="170" spans="2:20" x14ac:dyDescent="0.3">
      <c r="B170" s="146">
        <v>163</v>
      </c>
      <c r="C170" s="125" t="s">
        <v>452</v>
      </c>
      <c r="D170" s="26">
        <v>97</v>
      </c>
      <c r="E170" s="146">
        <v>13</v>
      </c>
      <c r="F170" s="48">
        <v>0.13</v>
      </c>
      <c r="G170" s="261">
        <v>0</v>
      </c>
      <c r="H170" s="48">
        <v>0</v>
      </c>
      <c r="I170" s="256">
        <v>0</v>
      </c>
      <c r="J170" s="240">
        <v>13</v>
      </c>
      <c r="K170" s="241">
        <v>0</v>
      </c>
      <c r="L170" s="82"/>
      <c r="M170" s="26">
        <v>29</v>
      </c>
      <c r="N170" s="26">
        <v>1</v>
      </c>
      <c r="O170" s="26">
        <v>50</v>
      </c>
      <c r="P170" s="142">
        <f>SUM(M170:O170)</f>
        <v>80</v>
      </c>
      <c r="Q170" s="146" t="s">
        <v>6396</v>
      </c>
      <c r="R170" s="26" t="s">
        <v>6366</v>
      </c>
      <c r="S170" s="26" t="s">
        <v>6366</v>
      </c>
      <c r="T170" s="148" t="s">
        <v>6366</v>
      </c>
    </row>
    <row r="171" spans="2:20" x14ac:dyDescent="0.3">
      <c r="B171" s="146">
        <v>164</v>
      </c>
      <c r="C171" s="125" t="s">
        <v>96</v>
      </c>
      <c r="D171" s="26">
        <v>321</v>
      </c>
      <c r="E171" s="146">
        <v>92</v>
      </c>
      <c r="F171" s="48">
        <v>0.28999999999999998</v>
      </c>
      <c r="G171" s="261">
        <v>50</v>
      </c>
      <c r="H171" s="48">
        <v>0.54</v>
      </c>
      <c r="I171" s="256">
        <v>17</v>
      </c>
      <c r="J171" s="240">
        <v>25</v>
      </c>
      <c r="K171" s="241">
        <v>0.4</v>
      </c>
      <c r="L171" s="82"/>
      <c r="M171" s="26">
        <v>13</v>
      </c>
      <c r="N171" s="26">
        <v>38</v>
      </c>
      <c r="O171" s="26">
        <v>30</v>
      </c>
      <c r="P171" s="142">
        <f>SUM(M171:O171)</f>
        <v>81</v>
      </c>
      <c r="Q171" s="146" t="s">
        <v>6400</v>
      </c>
      <c r="R171" s="26">
        <v>13</v>
      </c>
      <c r="S171" s="26">
        <v>37</v>
      </c>
      <c r="T171" s="148">
        <v>0.26</v>
      </c>
    </row>
    <row r="172" spans="2:20" x14ac:dyDescent="0.3">
      <c r="B172" s="146">
        <v>165</v>
      </c>
      <c r="C172" s="125" t="s">
        <v>346</v>
      </c>
      <c r="D172" s="26">
        <v>149</v>
      </c>
      <c r="E172" s="146">
        <v>16</v>
      </c>
      <c r="F172" s="48">
        <v>0.11</v>
      </c>
      <c r="G172" s="261">
        <v>0</v>
      </c>
      <c r="H172" s="48">
        <v>0</v>
      </c>
      <c r="I172" s="256">
        <v>0</v>
      </c>
      <c r="J172" s="240">
        <v>16</v>
      </c>
      <c r="K172" s="241">
        <v>0</v>
      </c>
      <c r="L172" s="82"/>
      <c r="M172" s="26">
        <v>31</v>
      </c>
      <c r="N172" s="26">
        <v>1</v>
      </c>
      <c r="O172" s="26">
        <v>50</v>
      </c>
      <c r="P172" s="142">
        <f>SUM(M172:O172)</f>
        <v>82</v>
      </c>
      <c r="Q172" s="146" t="s">
        <v>6396</v>
      </c>
      <c r="R172" s="26" t="s">
        <v>6366</v>
      </c>
      <c r="S172" s="26" t="s">
        <v>6366</v>
      </c>
      <c r="T172" s="148" t="s">
        <v>6366</v>
      </c>
    </row>
    <row r="173" spans="2:20" x14ac:dyDescent="0.3">
      <c r="B173" s="146">
        <v>166</v>
      </c>
      <c r="C173" s="44" t="s">
        <v>27</v>
      </c>
      <c r="D173" s="26">
        <v>195</v>
      </c>
      <c r="E173" s="146">
        <v>48</v>
      </c>
      <c r="F173" s="48">
        <v>0.25</v>
      </c>
      <c r="G173" s="261">
        <v>24</v>
      </c>
      <c r="H173" s="48">
        <v>0.5</v>
      </c>
      <c r="I173" s="256">
        <v>9</v>
      </c>
      <c r="J173" s="240">
        <v>15</v>
      </c>
      <c r="K173" s="241">
        <v>0.38</v>
      </c>
      <c r="L173" s="241"/>
      <c r="M173" s="26">
        <v>17</v>
      </c>
      <c r="N173" s="26">
        <v>34</v>
      </c>
      <c r="O173" s="26">
        <v>32</v>
      </c>
      <c r="P173" s="142">
        <f>SUM(M173:O173)</f>
        <v>83</v>
      </c>
      <c r="Q173" s="146" t="s">
        <v>6400</v>
      </c>
      <c r="R173" s="26">
        <v>0</v>
      </c>
      <c r="S173" s="26">
        <v>24</v>
      </c>
      <c r="T173" s="148">
        <v>0</v>
      </c>
    </row>
    <row r="174" spans="2:20" x14ac:dyDescent="0.3">
      <c r="B174" s="146">
        <v>167</v>
      </c>
      <c r="C174" s="125" t="s">
        <v>457</v>
      </c>
      <c r="D174" s="26">
        <v>540</v>
      </c>
      <c r="E174" s="146">
        <v>126</v>
      </c>
      <c r="F174" s="48">
        <v>0.23</v>
      </c>
      <c r="G174" s="261">
        <v>81</v>
      </c>
      <c r="H174" s="48">
        <v>0.64</v>
      </c>
      <c r="I174" s="256">
        <v>33</v>
      </c>
      <c r="J174" s="240">
        <v>28</v>
      </c>
      <c r="K174" s="241">
        <v>0.54</v>
      </c>
      <c r="L174" s="82"/>
      <c r="M174" s="26">
        <v>19</v>
      </c>
      <c r="N174" s="26">
        <v>48</v>
      </c>
      <c r="O174" s="26">
        <v>16</v>
      </c>
      <c r="P174" s="142">
        <f>SUM(M174:O174)</f>
        <v>83</v>
      </c>
      <c r="Q174" s="146" t="s">
        <v>6400</v>
      </c>
      <c r="R174" s="26">
        <v>37</v>
      </c>
      <c r="S174" s="26">
        <v>44</v>
      </c>
      <c r="T174" s="148">
        <v>0.4567901234567901</v>
      </c>
    </row>
    <row r="175" spans="2:20" x14ac:dyDescent="0.3">
      <c r="B175" s="146">
        <v>168</v>
      </c>
      <c r="C175" s="125" t="s">
        <v>114</v>
      </c>
      <c r="D175" s="26">
        <v>133</v>
      </c>
      <c r="E175" s="146">
        <v>12</v>
      </c>
      <c r="F175" s="48">
        <v>0.09</v>
      </c>
      <c r="G175" s="261">
        <v>0</v>
      </c>
      <c r="H175" s="48">
        <v>0</v>
      </c>
      <c r="I175" s="256">
        <v>0</v>
      </c>
      <c r="J175" s="240">
        <v>12</v>
      </c>
      <c r="K175" s="241">
        <v>0</v>
      </c>
      <c r="L175" s="82"/>
      <c r="M175" s="26">
        <v>33</v>
      </c>
      <c r="N175" s="26">
        <v>1</v>
      </c>
      <c r="O175" s="26">
        <v>50</v>
      </c>
      <c r="P175" s="142">
        <f>SUM(M175:O175)</f>
        <v>84</v>
      </c>
      <c r="Q175" s="146" t="s">
        <v>6396</v>
      </c>
      <c r="R175" s="26" t="s">
        <v>6366</v>
      </c>
      <c r="S175" s="26" t="s">
        <v>6366</v>
      </c>
      <c r="T175" s="148" t="s">
        <v>6366</v>
      </c>
    </row>
    <row r="176" spans="2:20" x14ac:dyDescent="0.3">
      <c r="B176" s="146">
        <v>169</v>
      </c>
      <c r="C176" s="125" t="s">
        <v>213</v>
      </c>
      <c r="D176" s="26">
        <v>122</v>
      </c>
      <c r="E176" s="146">
        <v>11</v>
      </c>
      <c r="F176" s="48">
        <v>0.09</v>
      </c>
      <c r="G176" s="261">
        <v>0</v>
      </c>
      <c r="H176" s="48">
        <v>0</v>
      </c>
      <c r="I176" s="256">
        <v>0</v>
      </c>
      <c r="J176" s="240">
        <v>11</v>
      </c>
      <c r="K176" s="241">
        <v>0</v>
      </c>
      <c r="L176" s="82"/>
      <c r="M176" s="26">
        <v>33</v>
      </c>
      <c r="N176" s="26">
        <v>1</v>
      </c>
      <c r="O176" s="26">
        <v>50</v>
      </c>
      <c r="P176" s="142">
        <f>SUM(M176:O176)</f>
        <v>84</v>
      </c>
      <c r="Q176" s="146" t="s">
        <v>6396</v>
      </c>
      <c r="R176" s="26" t="s">
        <v>6366</v>
      </c>
      <c r="S176" s="26" t="s">
        <v>6366</v>
      </c>
      <c r="T176" s="148" t="s">
        <v>6366</v>
      </c>
    </row>
    <row r="177" spans="2:20" x14ac:dyDescent="0.3">
      <c r="B177" s="146">
        <v>170</v>
      </c>
      <c r="C177" s="125" t="s">
        <v>526</v>
      </c>
      <c r="D177" s="26">
        <v>121</v>
      </c>
      <c r="E177" s="146">
        <v>11</v>
      </c>
      <c r="F177" s="48">
        <v>0.09</v>
      </c>
      <c r="G177" s="261">
        <v>0</v>
      </c>
      <c r="H177" s="48">
        <v>0</v>
      </c>
      <c r="I177" s="256">
        <v>0</v>
      </c>
      <c r="J177" s="240">
        <v>11</v>
      </c>
      <c r="K177" s="241">
        <v>0</v>
      </c>
      <c r="L177" s="82"/>
      <c r="M177" s="26">
        <v>33</v>
      </c>
      <c r="N177" s="26">
        <v>1</v>
      </c>
      <c r="O177" s="26">
        <v>50</v>
      </c>
      <c r="P177" s="142">
        <f>SUM(M177:O177)</f>
        <v>84</v>
      </c>
      <c r="Q177" s="146" t="s">
        <v>6396</v>
      </c>
      <c r="R177" s="26" t="s">
        <v>6366</v>
      </c>
      <c r="S177" s="26" t="s">
        <v>6366</v>
      </c>
      <c r="T177" s="148" t="s">
        <v>6366</v>
      </c>
    </row>
    <row r="178" spans="2:20" x14ac:dyDescent="0.3">
      <c r="B178" s="146">
        <v>171</v>
      </c>
      <c r="C178" s="125" t="s">
        <v>32</v>
      </c>
      <c r="D178" s="26">
        <v>213</v>
      </c>
      <c r="E178" s="146">
        <v>46</v>
      </c>
      <c r="F178" s="48">
        <v>0.22</v>
      </c>
      <c r="G178" s="261">
        <v>20</v>
      </c>
      <c r="H178" s="48">
        <v>0.43</v>
      </c>
      <c r="I178" s="256">
        <v>8</v>
      </c>
      <c r="J178" s="240">
        <v>18</v>
      </c>
      <c r="K178" s="241">
        <v>0.31</v>
      </c>
      <c r="L178" s="82"/>
      <c r="M178" s="26">
        <v>20</v>
      </c>
      <c r="N178" s="26">
        <v>27</v>
      </c>
      <c r="O178" s="26">
        <v>38</v>
      </c>
      <c r="P178" s="142">
        <f>SUM(M178:O178)</f>
        <v>85</v>
      </c>
      <c r="Q178" s="146" t="s">
        <v>6400</v>
      </c>
      <c r="R178" s="26">
        <v>0</v>
      </c>
      <c r="S178" s="26">
        <v>20</v>
      </c>
      <c r="T178" s="148">
        <v>0</v>
      </c>
    </row>
    <row r="179" spans="2:20" x14ac:dyDescent="0.3">
      <c r="B179" s="146">
        <v>172</v>
      </c>
      <c r="C179" s="44" t="s">
        <v>74</v>
      </c>
      <c r="D179" s="26">
        <v>135</v>
      </c>
      <c r="E179" s="146">
        <v>11</v>
      </c>
      <c r="F179" s="48">
        <v>0.08</v>
      </c>
      <c r="G179" s="261">
        <v>0</v>
      </c>
      <c r="H179" s="48">
        <v>0</v>
      </c>
      <c r="I179" s="256">
        <v>0</v>
      </c>
      <c r="J179" s="240">
        <v>11</v>
      </c>
      <c r="K179" s="241">
        <v>0</v>
      </c>
      <c r="L179" s="241"/>
      <c r="M179" s="26">
        <v>34</v>
      </c>
      <c r="N179" s="26">
        <v>1</v>
      </c>
      <c r="O179" s="26">
        <v>50</v>
      </c>
      <c r="P179" s="142">
        <f>SUM(M179:O179)</f>
        <v>85</v>
      </c>
      <c r="Q179" s="146" t="s">
        <v>6396</v>
      </c>
      <c r="R179" s="26" t="s">
        <v>6366</v>
      </c>
      <c r="S179" s="26" t="s">
        <v>6366</v>
      </c>
      <c r="T179" s="148" t="s">
        <v>6366</v>
      </c>
    </row>
    <row r="180" spans="2:20" x14ac:dyDescent="0.3">
      <c r="B180" s="146">
        <v>173</v>
      </c>
      <c r="C180" s="125" t="s">
        <v>219</v>
      </c>
      <c r="D180" s="26">
        <v>160</v>
      </c>
      <c r="E180" s="146">
        <v>22</v>
      </c>
      <c r="F180" s="48">
        <v>0.14000000000000001</v>
      </c>
      <c r="G180" s="261">
        <v>17</v>
      </c>
      <c r="H180" s="48">
        <v>0.77</v>
      </c>
      <c r="I180" s="256">
        <v>5</v>
      </c>
      <c r="J180" s="240">
        <v>0</v>
      </c>
      <c r="K180" s="241">
        <v>1</v>
      </c>
      <c r="L180" s="82"/>
      <c r="M180" s="26">
        <v>28</v>
      </c>
      <c r="N180" s="26">
        <v>56</v>
      </c>
      <c r="O180" s="26">
        <v>1</v>
      </c>
      <c r="P180" s="142">
        <f>SUM(M180:O180)</f>
        <v>85</v>
      </c>
      <c r="Q180" s="146" t="s">
        <v>6400</v>
      </c>
      <c r="R180" s="26">
        <v>0</v>
      </c>
      <c r="S180" s="26">
        <v>17</v>
      </c>
      <c r="T180" s="148">
        <v>0</v>
      </c>
    </row>
    <row r="181" spans="2:20" x14ac:dyDescent="0.3">
      <c r="B181" s="146">
        <v>174</v>
      </c>
      <c r="C181" s="125" t="s">
        <v>355</v>
      </c>
      <c r="D181" s="26">
        <v>710</v>
      </c>
      <c r="E181" s="146">
        <v>137</v>
      </c>
      <c r="F181" s="48">
        <v>0.19</v>
      </c>
      <c r="G181" s="261">
        <v>60</v>
      </c>
      <c r="H181" s="48">
        <v>0.44</v>
      </c>
      <c r="I181" s="256">
        <v>28</v>
      </c>
      <c r="J181" s="240">
        <v>49</v>
      </c>
      <c r="K181" s="241">
        <v>0.36</v>
      </c>
      <c r="L181" s="82"/>
      <c r="M181" s="26">
        <v>23</v>
      </c>
      <c r="N181" s="26">
        <v>28</v>
      </c>
      <c r="O181" s="26">
        <v>34</v>
      </c>
      <c r="P181" s="142">
        <f>SUM(M181:O181)</f>
        <v>85</v>
      </c>
      <c r="Q181" s="146" t="s">
        <v>6400</v>
      </c>
      <c r="R181" s="26">
        <v>13</v>
      </c>
      <c r="S181" s="26">
        <v>47</v>
      </c>
      <c r="T181" s="148">
        <v>0.21666666666666667</v>
      </c>
    </row>
    <row r="182" spans="2:20" x14ac:dyDescent="0.3">
      <c r="B182" s="146">
        <v>175</v>
      </c>
      <c r="C182" s="44" t="s">
        <v>528</v>
      </c>
      <c r="D182" s="26">
        <v>1055</v>
      </c>
      <c r="E182" s="146">
        <v>228</v>
      </c>
      <c r="F182" s="48">
        <v>0.22</v>
      </c>
      <c r="G182" s="261">
        <v>141</v>
      </c>
      <c r="H182" s="48">
        <v>0.62</v>
      </c>
      <c r="I182" s="256">
        <v>66</v>
      </c>
      <c r="J182" s="240">
        <v>64</v>
      </c>
      <c r="K182" s="241">
        <v>0.51</v>
      </c>
      <c r="L182" s="241"/>
      <c r="M182" s="26">
        <v>20</v>
      </c>
      <c r="N182" s="26">
        <v>46</v>
      </c>
      <c r="O182" s="26">
        <v>19</v>
      </c>
      <c r="P182" s="142">
        <f>SUM(M182:O182)</f>
        <v>85</v>
      </c>
      <c r="Q182" s="146" t="s">
        <v>6400</v>
      </c>
      <c r="R182" s="26">
        <v>33</v>
      </c>
      <c r="S182" s="26">
        <v>108</v>
      </c>
      <c r="T182" s="148">
        <v>0.23404255319148937</v>
      </c>
    </row>
    <row r="183" spans="2:20" x14ac:dyDescent="0.3">
      <c r="B183" s="146">
        <v>176</v>
      </c>
      <c r="C183" s="125" t="s">
        <v>33</v>
      </c>
      <c r="D183" s="26">
        <v>91</v>
      </c>
      <c r="E183" s="146">
        <v>17</v>
      </c>
      <c r="F183" s="48">
        <v>0.19</v>
      </c>
      <c r="G183" s="261">
        <v>15</v>
      </c>
      <c r="H183" s="48">
        <v>0.88</v>
      </c>
      <c r="I183" s="256">
        <v>2</v>
      </c>
      <c r="J183" s="240">
        <v>0</v>
      </c>
      <c r="K183" s="241">
        <v>1</v>
      </c>
      <c r="L183" s="82"/>
      <c r="M183" s="26">
        <v>23</v>
      </c>
      <c r="N183" s="26">
        <v>62</v>
      </c>
      <c r="O183" s="26">
        <v>1</v>
      </c>
      <c r="P183" s="142">
        <f>SUM(M183:O183)</f>
        <v>86</v>
      </c>
      <c r="Q183" s="146" t="s">
        <v>6400</v>
      </c>
      <c r="R183" s="26">
        <v>0</v>
      </c>
      <c r="S183" s="26">
        <v>15</v>
      </c>
      <c r="T183" s="148">
        <v>0</v>
      </c>
    </row>
    <row r="184" spans="2:20" x14ac:dyDescent="0.3">
      <c r="B184" s="146">
        <v>177</v>
      </c>
      <c r="C184" s="125" t="s">
        <v>326</v>
      </c>
      <c r="D184" s="26">
        <v>281</v>
      </c>
      <c r="E184" s="146">
        <v>51</v>
      </c>
      <c r="F184" s="48">
        <v>0.18</v>
      </c>
      <c r="G184" s="261">
        <v>26</v>
      </c>
      <c r="H184" s="48">
        <v>0.51</v>
      </c>
      <c r="I184" s="256">
        <v>16</v>
      </c>
      <c r="J184" s="240">
        <v>21</v>
      </c>
      <c r="K184" s="241">
        <v>0.43</v>
      </c>
      <c r="L184" s="82"/>
      <c r="M184" s="26">
        <v>24</v>
      </c>
      <c r="N184" s="26">
        <v>35</v>
      </c>
      <c r="O184" s="26">
        <v>27</v>
      </c>
      <c r="P184" s="142">
        <f>SUM(M184:O184)</f>
        <v>86</v>
      </c>
      <c r="Q184" s="146" t="s">
        <v>6400</v>
      </c>
      <c r="R184" s="26">
        <v>12</v>
      </c>
      <c r="S184" s="26">
        <v>14</v>
      </c>
      <c r="T184" s="148">
        <v>0.46153846153846156</v>
      </c>
    </row>
    <row r="185" spans="2:20" x14ac:dyDescent="0.3">
      <c r="B185" s="146">
        <v>178</v>
      </c>
      <c r="C185" s="125" t="s">
        <v>485</v>
      </c>
      <c r="D185" s="26">
        <v>592</v>
      </c>
      <c r="E185" s="146">
        <v>107</v>
      </c>
      <c r="F185" s="48">
        <v>0.18</v>
      </c>
      <c r="G185" s="261">
        <v>52</v>
      </c>
      <c r="H185" s="48">
        <v>0.49</v>
      </c>
      <c r="I185" s="256">
        <v>27</v>
      </c>
      <c r="J185" s="240">
        <v>39</v>
      </c>
      <c r="K185" s="241">
        <v>0.41</v>
      </c>
      <c r="L185" s="82"/>
      <c r="M185" s="26">
        <v>24</v>
      </c>
      <c r="N185" s="26">
        <v>33</v>
      </c>
      <c r="O185" s="26">
        <v>29</v>
      </c>
      <c r="P185" s="142">
        <f>SUM(M185:O185)</f>
        <v>86</v>
      </c>
      <c r="Q185" s="146" t="s">
        <v>6400</v>
      </c>
      <c r="R185" s="26">
        <v>0</v>
      </c>
      <c r="S185" s="26">
        <v>52</v>
      </c>
      <c r="T185" s="148">
        <v>0</v>
      </c>
    </row>
    <row r="186" spans="2:20" x14ac:dyDescent="0.3">
      <c r="B186" s="146">
        <v>179</v>
      </c>
      <c r="C186" s="125" t="s">
        <v>469</v>
      </c>
      <c r="D186" s="26">
        <v>880</v>
      </c>
      <c r="E186" s="146">
        <v>111</v>
      </c>
      <c r="F186" s="48">
        <v>0.13</v>
      </c>
      <c r="G186" s="261">
        <v>59</v>
      </c>
      <c r="H186" s="48">
        <v>0.53</v>
      </c>
      <c r="I186" s="256">
        <v>33</v>
      </c>
      <c r="J186" s="240">
        <v>34</v>
      </c>
      <c r="K186" s="241">
        <v>0.49</v>
      </c>
      <c r="L186" s="82"/>
      <c r="M186" s="26">
        <v>29</v>
      </c>
      <c r="N186" s="26">
        <v>37</v>
      </c>
      <c r="O186" s="26">
        <v>21</v>
      </c>
      <c r="P186" s="142">
        <f>SUM(M186:O186)</f>
        <v>87</v>
      </c>
      <c r="Q186" s="146" t="s">
        <v>6400</v>
      </c>
      <c r="R186" s="26">
        <v>33</v>
      </c>
      <c r="S186" s="26">
        <v>26</v>
      </c>
      <c r="T186" s="148">
        <v>0.55932203389830504</v>
      </c>
    </row>
    <row r="187" spans="2:20" x14ac:dyDescent="0.3">
      <c r="B187" s="146">
        <v>180</v>
      </c>
      <c r="C187" s="44" t="s">
        <v>530</v>
      </c>
      <c r="D187" s="26">
        <v>484</v>
      </c>
      <c r="E187" s="146">
        <v>53</v>
      </c>
      <c r="F187" s="48">
        <v>0.11</v>
      </c>
      <c r="G187" s="261">
        <v>19</v>
      </c>
      <c r="H187" s="48">
        <v>0.36</v>
      </c>
      <c r="I187" s="256">
        <v>12</v>
      </c>
      <c r="J187" s="240">
        <v>22</v>
      </c>
      <c r="K187" s="241">
        <v>0.35</v>
      </c>
      <c r="L187" s="241"/>
      <c r="M187" s="26">
        <v>31</v>
      </c>
      <c r="N187" s="26">
        <v>21</v>
      </c>
      <c r="O187" s="26">
        <v>35</v>
      </c>
      <c r="P187" s="142">
        <f>SUM(M187:O187)</f>
        <v>87</v>
      </c>
      <c r="Q187" s="146" t="s">
        <v>6400</v>
      </c>
      <c r="R187" s="26">
        <v>0</v>
      </c>
      <c r="S187" s="26">
        <v>19</v>
      </c>
      <c r="T187" s="148">
        <v>0</v>
      </c>
    </row>
    <row r="188" spans="2:20" x14ac:dyDescent="0.3">
      <c r="B188" s="146">
        <v>181</v>
      </c>
      <c r="C188" s="125" t="s">
        <v>148</v>
      </c>
      <c r="D188" s="26">
        <v>119</v>
      </c>
      <c r="E188" s="146">
        <v>13</v>
      </c>
      <c r="F188" s="48">
        <v>0.11</v>
      </c>
      <c r="G188" s="261">
        <v>10</v>
      </c>
      <c r="H188" s="48">
        <v>0.77</v>
      </c>
      <c r="I188" s="256">
        <v>3</v>
      </c>
      <c r="J188" s="240">
        <v>0</v>
      </c>
      <c r="K188" s="241">
        <v>1</v>
      </c>
      <c r="L188" s="82"/>
      <c r="M188" s="26">
        <v>31</v>
      </c>
      <c r="N188" s="26">
        <v>56</v>
      </c>
      <c r="O188" s="26">
        <v>1</v>
      </c>
      <c r="P188" s="142">
        <f>SUM(M188:O188)</f>
        <v>88</v>
      </c>
      <c r="Q188" s="146" t="s">
        <v>6400</v>
      </c>
      <c r="R188" s="26">
        <v>0</v>
      </c>
      <c r="S188" s="26">
        <v>10</v>
      </c>
      <c r="T188" s="148">
        <v>0</v>
      </c>
    </row>
    <row r="189" spans="2:20" x14ac:dyDescent="0.3">
      <c r="B189" s="146">
        <v>182</v>
      </c>
      <c r="C189" s="125" t="s">
        <v>193</v>
      </c>
      <c r="D189" s="26">
        <v>3004</v>
      </c>
      <c r="E189" s="146">
        <v>358</v>
      </c>
      <c r="F189" s="48">
        <v>0.12</v>
      </c>
      <c r="G189" s="261">
        <v>123</v>
      </c>
      <c r="H189" s="48">
        <v>0.34</v>
      </c>
      <c r="I189" s="256">
        <v>93</v>
      </c>
      <c r="J189" s="240">
        <v>204</v>
      </c>
      <c r="K189" s="241">
        <v>0.31</v>
      </c>
      <c r="L189" s="82"/>
      <c r="M189" s="26">
        <v>30</v>
      </c>
      <c r="N189" s="26">
        <v>20</v>
      </c>
      <c r="O189" s="26">
        <v>38</v>
      </c>
      <c r="P189" s="142">
        <f>SUM(M189:O189)</f>
        <v>88</v>
      </c>
      <c r="Q189" s="146" t="s">
        <v>6400</v>
      </c>
      <c r="R189" s="26">
        <v>74</v>
      </c>
      <c r="S189" s="26">
        <v>49</v>
      </c>
      <c r="T189" s="148">
        <v>0.60162601626016265</v>
      </c>
    </row>
    <row r="190" spans="2:20" x14ac:dyDescent="0.3">
      <c r="B190" s="146">
        <v>183</v>
      </c>
      <c r="C190" s="125" t="s">
        <v>248</v>
      </c>
      <c r="D190" s="26">
        <v>73</v>
      </c>
      <c r="E190" s="146">
        <v>14</v>
      </c>
      <c r="F190" s="48">
        <v>0.19</v>
      </c>
      <c r="G190" s="261">
        <v>13</v>
      </c>
      <c r="H190" s="48">
        <v>0.93</v>
      </c>
      <c r="I190" s="256">
        <v>1</v>
      </c>
      <c r="J190" s="240">
        <v>0</v>
      </c>
      <c r="K190" s="241">
        <v>1</v>
      </c>
      <c r="L190" s="82"/>
      <c r="M190" s="26">
        <v>23</v>
      </c>
      <c r="N190" s="26">
        <v>64</v>
      </c>
      <c r="O190" s="26">
        <v>1</v>
      </c>
      <c r="P190" s="142">
        <f>SUM(M190:O190)</f>
        <v>88</v>
      </c>
      <c r="Q190" s="146" t="s">
        <v>6400</v>
      </c>
      <c r="R190" s="26">
        <v>0</v>
      </c>
      <c r="S190" s="26">
        <v>13</v>
      </c>
      <c r="T190" s="148">
        <v>0</v>
      </c>
    </row>
    <row r="191" spans="2:20" x14ac:dyDescent="0.3">
      <c r="B191" s="146">
        <v>184</v>
      </c>
      <c r="C191" s="125" t="s">
        <v>363</v>
      </c>
      <c r="D191" s="26">
        <v>506</v>
      </c>
      <c r="E191" s="146">
        <v>71</v>
      </c>
      <c r="F191" s="48">
        <v>0.14000000000000001</v>
      </c>
      <c r="G191" s="261">
        <v>39</v>
      </c>
      <c r="H191" s="48">
        <v>0.55000000000000004</v>
      </c>
      <c r="I191" s="256">
        <v>21</v>
      </c>
      <c r="J191" s="240">
        <v>22</v>
      </c>
      <c r="K191" s="241">
        <v>0.49</v>
      </c>
      <c r="L191" s="82"/>
      <c r="M191" s="26">
        <v>28</v>
      </c>
      <c r="N191" s="26">
        <v>39</v>
      </c>
      <c r="O191" s="26">
        <v>21</v>
      </c>
      <c r="P191" s="142">
        <f>SUM(M191:O191)</f>
        <v>88</v>
      </c>
      <c r="Q191" s="146" t="s">
        <v>6400</v>
      </c>
      <c r="R191" s="26">
        <v>0</v>
      </c>
      <c r="S191" s="26">
        <v>39</v>
      </c>
      <c r="T191" s="148">
        <v>0</v>
      </c>
    </row>
    <row r="192" spans="2:20" x14ac:dyDescent="0.3">
      <c r="B192" s="146">
        <v>185</v>
      </c>
      <c r="C192" s="44" t="s">
        <v>532</v>
      </c>
      <c r="D192" s="26">
        <v>276</v>
      </c>
      <c r="E192" s="146">
        <v>43</v>
      </c>
      <c r="F192" s="48">
        <v>0.16</v>
      </c>
      <c r="G192" s="261">
        <v>12</v>
      </c>
      <c r="H192" s="48">
        <v>0.28000000000000003</v>
      </c>
      <c r="I192" s="256">
        <v>4</v>
      </c>
      <c r="J192" s="240">
        <v>27</v>
      </c>
      <c r="K192" s="241">
        <v>0.13</v>
      </c>
      <c r="L192" s="241"/>
      <c r="M192" s="26">
        <v>26</v>
      </c>
      <c r="N192" s="26">
        <v>14</v>
      </c>
      <c r="O192" s="26">
        <v>48</v>
      </c>
      <c r="P192" s="142">
        <f>SUM(M192:O192)</f>
        <v>88</v>
      </c>
      <c r="Q192" s="146" t="s">
        <v>6400</v>
      </c>
      <c r="R192" s="26">
        <v>0</v>
      </c>
      <c r="S192" s="26">
        <v>12</v>
      </c>
      <c r="T192" s="148">
        <v>0</v>
      </c>
    </row>
    <row r="193" spans="2:20" x14ac:dyDescent="0.3">
      <c r="B193" s="146">
        <v>186</v>
      </c>
      <c r="C193" s="125" t="s">
        <v>274</v>
      </c>
      <c r="D193" s="26">
        <v>158</v>
      </c>
      <c r="E193" s="146">
        <v>19</v>
      </c>
      <c r="F193" s="48">
        <v>0.12</v>
      </c>
      <c r="G193" s="261">
        <v>16</v>
      </c>
      <c r="H193" s="48">
        <v>0.84</v>
      </c>
      <c r="I193" s="256">
        <v>3</v>
      </c>
      <c r="J193" s="240">
        <v>0</v>
      </c>
      <c r="K193" s="241">
        <v>1</v>
      </c>
      <c r="L193" s="82"/>
      <c r="M193" s="26">
        <v>30</v>
      </c>
      <c r="N193" s="26">
        <v>58</v>
      </c>
      <c r="O193" s="26">
        <v>1</v>
      </c>
      <c r="P193" s="142">
        <f>SUM(M193:O193)</f>
        <v>89</v>
      </c>
      <c r="Q193" s="146" t="s">
        <v>6400</v>
      </c>
      <c r="R193" s="26">
        <v>0</v>
      </c>
      <c r="S193" s="26">
        <v>16</v>
      </c>
      <c r="T193" s="148">
        <v>0</v>
      </c>
    </row>
    <row r="194" spans="2:20" x14ac:dyDescent="0.3">
      <c r="B194" s="146">
        <v>187</v>
      </c>
      <c r="C194" s="125" t="s">
        <v>365</v>
      </c>
      <c r="D194" s="26">
        <v>207</v>
      </c>
      <c r="E194" s="146">
        <v>39</v>
      </c>
      <c r="F194" s="48">
        <v>0.19</v>
      </c>
      <c r="G194" s="261">
        <v>18</v>
      </c>
      <c r="H194" s="48">
        <v>0.46</v>
      </c>
      <c r="I194" s="256">
        <v>7</v>
      </c>
      <c r="J194" s="240">
        <v>14</v>
      </c>
      <c r="K194" s="241">
        <v>0.33</v>
      </c>
      <c r="L194" s="82"/>
      <c r="M194" s="26">
        <v>23</v>
      </c>
      <c r="N194" s="26">
        <v>30</v>
      </c>
      <c r="O194" s="26">
        <v>36</v>
      </c>
      <c r="P194" s="142">
        <f>SUM(M194:O194)</f>
        <v>89</v>
      </c>
      <c r="Q194" s="146" t="s">
        <v>6400</v>
      </c>
      <c r="R194" s="26">
        <v>0</v>
      </c>
      <c r="S194" s="26">
        <v>18</v>
      </c>
      <c r="T194" s="148">
        <v>0</v>
      </c>
    </row>
    <row r="195" spans="2:20" x14ac:dyDescent="0.3">
      <c r="B195" s="146">
        <v>188</v>
      </c>
      <c r="C195" s="125" t="s">
        <v>520</v>
      </c>
      <c r="D195" s="26">
        <v>82</v>
      </c>
      <c r="E195" s="146">
        <v>14</v>
      </c>
      <c r="F195" s="48">
        <v>0.17</v>
      </c>
      <c r="G195" s="261">
        <v>13</v>
      </c>
      <c r="H195" s="48">
        <v>0.93</v>
      </c>
      <c r="I195" s="256">
        <v>1</v>
      </c>
      <c r="J195" s="240">
        <v>0</v>
      </c>
      <c r="K195" s="241">
        <v>1</v>
      </c>
      <c r="L195" s="82"/>
      <c r="M195" s="26">
        <v>25</v>
      </c>
      <c r="N195" s="26">
        <v>64</v>
      </c>
      <c r="O195" s="26">
        <v>1</v>
      </c>
      <c r="P195" s="142">
        <f>SUM(M195:O195)</f>
        <v>90</v>
      </c>
      <c r="Q195" s="146" t="s">
        <v>6400</v>
      </c>
      <c r="R195" s="26">
        <v>0</v>
      </c>
      <c r="S195" s="26">
        <v>13</v>
      </c>
      <c r="T195" s="148">
        <v>0</v>
      </c>
    </row>
    <row r="196" spans="2:20" x14ac:dyDescent="0.3">
      <c r="B196" s="146">
        <v>189</v>
      </c>
      <c r="C196" s="125" t="s">
        <v>202</v>
      </c>
      <c r="D196" s="26">
        <v>158</v>
      </c>
      <c r="E196" s="146">
        <v>14</v>
      </c>
      <c r="F196" s="48">
        <v>0.09</v>
      </c>
      <c r="G196" s="261">
        <v>11</v>
      </c>
      <c r="H196" s="48">
        <v>0.79</v>
      </c>
      <c r="I196" s="256">
        <v>3</v>
      </c>
      <c r="J196" s="240">
        <v>0</v>
      </c>
      <c r="K196" s="241">
        <v>1</v>
      </c>
      <c r="L196" s="82"/>
      <c r="M196" s="26">
        <v>33</v>
      </c>
      <c r="N196" s="26">
        <v>57</v>
      </c>
      <c r="O196" s="26">
        <v>1</v>
      </c>
      <c r="P196" s="142">
        <f>SUM(M196:O196)</f>
        <v>91</v>
      </c>
      <c r="Q196" s="146" t="s">
        <v>6400</v>
      </c>
      <c r="R196" s="26">
        <v>0</v>
      </c>
      <c r="S196" s="26">
        <v>11</v>
      </c>
      <c r="T196" s="148">
        <v>0</v>
      </c>
    </row>
    <row r="197" spans="2:20" x14ac:dyDescent="0.3">
      <c r="B197" s="146">
        <v>190</v>
      </c>
      <c r="C197" s="125" t="s">
        <v>210</v>
      </c>
      <c r="D197" s="26">
        <v>674</v>
      </c>
      <c r="E197" s="146">
        <v>122</v>
      </c>
      <c r="F197" s="48">
        <v>0.18</v>
      </c>
      <c r="G197" s="261">
        <v>70</v>
      </c>
      <c r="H197" s="48">
        <v>0.56999999999999995</v>
      </c>
      <c r="I197" s="256">
        <v>32</v>
      </c>
      <c r="J197" s="240">
        <v>40</v>
      </c>
      <c r="K197" s="241">
        <v>0.44</v>
      </c>
      <c r="L197" s="82"/>
      <c r="M197" s="26">
        <v>24</v>
      </c>
      <c r="N197" s="26">
        <v>41</v>
      </c>
      <c r="O197" s="26">
        <v>26</v>
      </c>
      <c r="P197" s="142">
        <f>SUM(M197:O197)</f>
        <v>91</v>
      </c>
      <c r="Q197" s="146" t="s">
        <v>6400</v>
      </c>
      <c r="R197" s="26">
        <v>28</v>
      </c>
      <c r="S197" s="26">
        <v>42</v>
      </c>
      <c r="T197" s="148">
        <v>0.4</v>
      </c>
    </row>
    <row r="198" spans="2:20" x14ac:dyDescent="0.3">
      <c r="B198" s="146">
        <v>191</v>
      </c>
      <c r="C198" s="125" t="s">
        <v>212</v>
      </c>
      <c r="D198" s="26">
        <v>312</v>
      </c>
      <c r="E198" s="146">
        <v>84</v>
      </c>
      <c r="F198" s="48">
        <v>0.27</v>
      </c>
      <c r="G198" s="261">
        <v>66</v>
      </c>
      <c r="H198" s="48">
        <v>0.79</v>
      </c>
      <c r="I198" s="256">
        <v>18</v>
      </c>
      <c r="J198" s="240">
        <v>17</v>
      </c>
      <c r="K198" s="241">
        <v>0.51</v>
      </c>
      <c r="L198" s="82"/>
      <c r="M198" s="26">
        <v>15</v>
      </c>
      <c r="N198" s="26">
        <v>57</v>
      </c>
      <c r="O198" s="26">
        <v>19</v>
      </c>
      <c r="P198" s="142">
        <f>SUM(M198:O198)</f>
        <v>91</v>
      </c>
      <c r="Q198" s="146" t="s">
        <v>6400</v>
      </c>
      <c r="R198" s="26">
        <v>27</v>
      </c>
      <c r="S198" s="26">
        <v>39</v>
      </c>
      <c r="T198" s="148">
        <v>0.40909090909090912</v>
      </c>
    </row>
    <row r="199" spans="2:20" x14ac:dyDescent="0.3">
      <c r="B199" s="146">
        <v>192</v>
      </c>
      <c r="C199" s="125" t="s">
        <v>448</v>
      </c>
      <c r="D199" s="26">
        <v>175</v>
      </c>
      <c r="E199" s="146">
        <v>47</v>
      </c>
      <c r="F199" s="48">
        <v>0.27</v>
      </c>
      <c r="G199" s="261">
        <v>22</v>
      </c>
      <c r="H199" s="48">
        <v>0.47</v>
      </c>
      <c r="I199" s="256">
        <v>5</v>
      </c>
      <c r="J199" s="240">
        <v>20</v>
      </c>
      <c r="K199" s="241">
        <v>0.2</v>
      </c>
      <c r="L199" s="82"/>
      <c r="M199" s="26">
        <v>15</v>
      </c>
      <c r="N199" s="26">
        <v>31</v>
      </c>
      <c r="O199" s="26">
        <v>45</v>
      </c>
      <c r="P199" s="142">
        <f>SUM(M199:O199)</f>
        <v>91</v>
      </c>
      <c r="Q199" s="146" t="s">
        <v>6400</v>
      </c>
      <c r="R199" s="26">
        <v>11</v>
      </c>
      <c r="S199" s="26">
        <v>11</v>
      </c>
      <c r="T199" s="148">
        <v>0.5</v>
      </c>
    </row>
    <row r="200" spans="2:20" x14ac:dyDescent="0.3">
      <c r="B200" s="146">
        <v>193</v>
      </c>
      <c r="C200" s="125" t="s">
        <v>247</v>
      </c>
      <c r="D200" s="26">
        <v>487</v>
      </c>
      <c r="E200" s="146">
        <v>95</v>
      </c>
      <c r="F200" s="48">
        <v>0.2</v>
      </c>
      <c r="G200" s="261">
        <v>47</v>
      </c>
      <c r="H200" s="48">
        <v>0.49</v>
      </c>
      <c r="I200" s="256">
        <v>15</v>
      </c>
      <c r="J200" s="240">
        <v>33</v>
      </c>
      <c r="K200" s="241">
        <v>0.31</v>
      </c>
      <c r="L200" s="82"/>
      <c r="M200" s="26">
        <v>22</v>
      </c>
      <c r="N200" s="26">
        <v>33</v>
      </c>
      <c r="O200" s="26">
        <v>38</v>
      </c>
      <c r="P200" s="142">
        <f>SUM(M200:O200)</f>
        <v>93</v>
      </c>
      <c r="Q200" s="146" t="s">
        <v>6400</v>
      </c>
      <c r="R200" s="26">
        <v>17</v>
      </c>
      <c r="S200" s="26">
        <v>30</v>
      </c>
      <c r="T200" s="148">
        <v>0.36170212765957449</v>
      </c>
    </row>
    <row r="201" spans="2:20" x14ac:dyDescent="0.3">
      <c r="B201" s="146">
        <v>194</v>
      </c>
      <c r="C201" s="125" t="s">
        <v>203</v>
      </c>
      <c r="D201" s="26">
        <v>519</v>
      </c>
      <c r="E201" s="146">
        <v>93</v>
      </c>
      <c r="F201" s="48">
        <v>0.18</v>
      </c>
      <c r="G201" s="261">
        <v>68</v>
      </c>
      <c r="H201" s="48">
        <v>0.73</v>
      </c>
      <c r="I201" s="256">
        <v>19</v>
      </c>
      <c r="J201" s="240">
        <v>17</v>
      </c>
      <c r="K201" s="241">
        <v>0.53</v>
      </c>
      <c r="L201" s="82"/>
      <c r="M201" s="26">
        <v>24</v>
      </c>
      <c r="N201" s="26">
        <v>53</v>
      </c>
      <c r="O201" s="26">
        <v>17</v>
      </c>
      <c r="P201" s="142">
        <f>SUM(M201:O201)</f>
        <v>94</v>
      </c>
      <c r="Q201" s="146" t="s">
        <v>6400</v>
      </c>
      <c r="R201" s="26">
        <v>30</v>
      </c>
      <c r="S201" s="26">
        <v>38</v>
      </c>
      <c r="T201" s="148">
        <v>0.44117647058823528</v>
      </c>
    </row>
    <row r="202" spans="2:20" x14ac:dyDescent="0.3">
      <c r="B202" s="146">
        <v>195</v>
      </c>
      <c r="C202" s="44" t="s">
        <v>420</v>
      </c>
      <c r="D202" s="26">
        <v>71</v>
      </c>
      <c r="E202" s="146">
        <v>11</v>
      </c>
      <c r="F202" s="48">
        <v>0.15</v>
      </c>
      <c r="G202" s="261">
        <v>11</v>
      </c>
      <c r="H202" s="48">
        <v>1</v>
      </c>
      <c r="I202" s="146"/>
      <c r="J202" s="251"/>
      <c r="K202" s="251"/>
      <c r="L202" s="251"/>
      <c r="M202" s="26">
        <v>27</v>
      </c>
      <c r="N202" s="26">
        <v>67</v>
      </c>
      <c r="P202" s="142">
        <f>SUM(M202:O202)</f>
        <v>94</v>
      </c>
      <c r="Q202" s="146" t="s">
        <v>6400</v>
      </c>
      <c r="R202" s="26">
        <v>0</v>
      </c>
      <c r="S202" s="26">
        <v>11</v>
      </c>
      <c r="T202" s="148">
        <v>0</v>
      </c>
    </row>
    <row r="203" spans="2:20" x14ac:dyDescent="0.3">
      <c r="B203" s="146">
        <v>196</v>
      </c>
      <c r="C203" s="44" t="s">
        <v>521</v>
      </c>
      <c r="D203" s="26">
        <v>87</v>
      </c>
      <c r="E203" s="146">
        <v>12</v>
      </c>
      <c r="F203" s="48">
        <v>0.14000000000000001</v>
      </c>
      <c r="G203" s="261">
        <v>12</v>
      </c>
      <c r="H203" s="48">
        <v>1</v>
      </c>
      <c r="I203" s="146"/>
      <c r="J203" s="251"/>
      <c r="K203" s="251"/>
      <c r="L203" s="251"/>
      <c r="M203" s="26">
        <v>28</v>
      </c>
      <c r="N203" s="26">
        <v>67</v>
      </c>
      <c r="P203" s="142">
        <f>SUM(M203:O203)</f>
        <v>95</v>
      </c>
      <c r="Q203" s="146" t="s">
        <v>6400</v>
      </c>
      <c r="R203" s="26">
        <v>0</v>
      </c>
      <c r="S203" s="26">
        <v>12</v>
      </c>
      <c r="T203" s="148">
        <v>0</v>
      </c>
    </row>
    <row r="204" spans="2:20" x14ac:dyDescent="0.3">
      <c r="B204" s="146">
        <v>197</v>
      </c>
      <c r="C204" s="125" t="s">
        <v>137</v>
      </c>
      <c r="D204" s="26">
        <v>436</v>
      </c>
      <c r="E204" s="146">
        <v>67</v>
      </c>
      <c r="F204" s="48">
        <v>0.15</v>
      </c>
      <c r="G204" s="261">
        <v>46</v>
      </c>
      <c r="H204" s="48">
        <v>0.69</v>
      </c>
      <c r="I204" s="256">
        <v>22</v>
      </c>
      <c r="J204" s="240">
        <v>22</v>
      </c>
      <c r="K204" s="241">
        <v>0.5</v>
      </c>
      <c r="L204" s="82"/>
      <c r="M204" s="26">
        <v>27</v>
      </c>
      <c r="N204" s="26">
        <v>50</v>
      </c>
      <c r="O204" s="26">
        <v>20</v>
      </c>
      <c r="P204" s="142">
        <f>SUM(M204:O204)</f>
        <v>97</v>
      </c>
      <c r="Q204" s="146" t="s">
        <v>6400</v>
      </c>
      <c r="R204" s="26">
        <v>12</v>
      </c>
      <c r="S204" s="26">
        <v>34</v>
      </c>
      <c r="T204" s="148">
        <v>0.2608695652173913</v>
      </c>
    </row>
    <row r="205" spans="2:20" x14ac:dyDescent="0.3">
      <c r="B205" s="146">
        <v>198</v>
      </c>
      <c r="C205" s="125" t="s">
        <v>372</v>
      </c>
      <c r="D205" s="26">
        <v>256</v>
      </c>
      <c r="E205" s="146">
        <v>47</v>
      </c>
      <c r="F205" s="48">
        <v>0.18</v>
      </c>
      <c r="G205" s="261">
        <v>21</v>
      </c>
      <c r="H205" s="48">
        <v>0.45</v>
      </c>
      <c r="I205" s="256">
        <v>6</v>
      </c>
      <c r="J205" s="240">
        <v>20</v>
      </c>
      <c r="K205" s="241">
        <v>0.23</v>
      </c>
      <c r="L205" s="82"/>
      <c r="M205" s="26">
        <v>24</v>
      </c>
      <c r="N205" s="26">
        <v>29</v>
      </c>
      <c r="O205" s="26">
        <v>44</v>
      </c>
      <c r="P205" s="142">
        <f>SUM(M205:O205)</f>
        <v>97</v>
      </c>
      <c r="Q205" s="146" t="s">
        <v>6400</v>
      </c>
      <c r="R205" s="26">
        <v>0</v>
      </c>
      <c r="S205" s="26">
        <v>21</v>
      </c>
      <c r="T205" s="148">
        <v>0</v>
      </c>
    </row>
    <row r="206" spans="2:20" x14ac:dyDescent="0.3">
      <c r="B206" s="146">
        <v>199</v>
      </c>
      <c r="C206" s="125" t="s">
        <v>153</v>
      </c>
      <c r="D206" s="26">
        <v>732</v>
      </c>
      <c r="E206" s="146">
        <v>166</v>
      </c>
      <c r="F206" s="48">
        <v>0.23</v>
      </c>
      <c r="G206" s="261">
        <v>120</v>
      </c>
      <c r="H206" s="48">
        <v>0.72</v>
      </c>
      <c r="I206" s="256">
        <v>32</v>
      </c>
      <c r="J206" s="240">
        <v>45</v>
      </c>
      <c r="K206" s="241">
        <v>0.42</v>
      </c>
      <c r="L206" s="82"/>
      <c r="M206" s="26">
        <v>19</v>
      </c>
      <c r="N206" s="26">
        <v>52</v>
      </c>
      <c r="O206" s="26">
        <v>28</v>
      </c>
      <c r="P206" s="142">
        <f>SUM(M206:O206)</f>
        <v>99</v>
      </c>
      <c r="Q206" s="146" t="s">
        <v>6400</v>
      </c>
      <c r="R206" s="26">
        <v>40</v>
      </c>
      <c r="S206" s="26">
        <v>80</v>
      </c>
      <c r="T206" s="148">
        <v>0.33333333333333331</v>
      </c>
    </row>
    <row r="207" spans="2:20" x14ac:dyDescent="0.3">
      <c r="B207" s="146">
        <v>200</v>
      </c>
      <c r="C207" s="125" t="s">
        <v>231</v>
      </c>
      <c r="D207" s="26">
        <v>413</v>
      </c>
      <c r="E207" s="146">
        <v>51</v>
      </c>
      <c r="F207" s="48">
        <v>0.12</v>
      </c>
      <c r="G207" s="261">
        <v>31</v>
      </c>
      <c r="H207" s="48">
        <v>0.61</v>
      </c>
      <c r="I207" s="256">
        <v>16</v>
      </c>
      <c r="J207" s="240">
        <v>19</v>
      </c>
      <c r="K207" s="241">
        <v>0.46</v>
      </c>
      <c r="L207" s="82"/>
      <c r="M207" s="26">
        <v>30</v>
      </c>
      <c r="N207" s="26">
        <v>45</v>
      </c>
      <c r="O207" s="26">
        <v>24</v>
      </c>
      <c r="P207" s="142">
        <f>SUM(M207:O207)</f>
        <v>99</v>
      </c>
      <c r="Q207" s="146" t="s">
        <v>6400</v>
      </c>
      <c r="R207" s="26">
        <v>0</v>
      </c>
      <c r="S207" s="26">
        <v>31</v>
      </c>
      <c r="T207" s="148">
        <v>0</v>
      </c>
    </row>
    <row r="208" spans="2:20" x14ac:dyDescent="0.3">
      <c r="B208" s="146">
        <v>201</v>
      </c>
      <c r="C208" s="125" t="s">
        <v>312</v>
      </c>
      <c r="D208" s="26">
        <v>248</v>
      </c>
      <c r="E208" s="146">
        <v>50</v>
      </c>
      <c r="F208" s="48">
        <v>0.2</v>
      </c>
      <c r="G208" s="261">
        <v>28</v>
      </c>
      <c r="H208" s="48">
        <v>0.56000000000000005</v>
      </c>
      <c r="I208" s="256">
        <v>11</v>
      </c>
      <c r="J208" s="240">
        <v>23</v>
      </c>
      <c r="K208" s="241">
        <v>0.32</v>
      </c>
      <c r="L208" s="82"/>
      <c r="M208" s="26">
        <v>22</v>
      </c>
      <c r="N208" s="26">
        <v>40</v>
      </c>
      <c r="O208" s="26">
        <v>37</v>
      </c>
      <c r="P208" s="142">
        <f>SUM(M208:O208)</f>
        <v>99</v>
      </c>
      <c r="Q208" s="146" t="s">
        <v>6400</v>
      </c>
      <c r="R208" s="26">
        <v>12</v>
      </c>
      <c r="S208" s="26">
        <v>16</v>
      </c>
      <c r="T208" s="148">
        <v>0.42857142857142855</v>
      </c>
    </row>
    <row r="209" spans="2:20" x14ac:dyDescent="0.3">
      <c r="B209" s="146">
        <v>202</v>
      </c>
      <c r="C209" s="44" t="s">
        <v>441</v>
      </c>
      <c r="D209" s="26">
        <v>101</v>
      </c>
      <c r="E209" s="146">
        <v>10</v>
      </c>
      <c r="F209" s="48">
        <v>0.1</v>
      </c>
      <c r="G209" s="261">
        <v>10</v>
      </c>
      <c r="H209" s="48">
        <v>1</v>
      </c>
      <c r="I209" s="146"/>
      <c r="J209" s="251"/>
      <c r="K209" s="251"/>
      <c r="L209" s="251"/>
      <c r="M209" s="26">
        <v>32</v>
      </c>
      <c r="N209" s="26">
        <v>67</v>
      </c>
      <c r="P209" s="142">
        <f>SUM(M209:O209)</f>
        <v>99</v>
      </c>
      <c r="Q209" s="146" t="s">
        <v>6400</v>
      </c>
      <c r="R209" s="26">
        <v>0</v>
      </c>
      <c r="S209" s="26">
        <v>10</v>
      </c>
      <c r="T209" s="148">
        <v>0</v>
      </c>
    </row>
    <row r="210" spans="2:20" x14ac:dyDescent="0.3">
      <c r="B210" s="146">
        <v>203</v>
      </c>
      <c r="C210" s="125" t="s">
        <v>220</v>
      </c>
      <c r="D210" s="26">
        <v>801</v>
      </c>
      <c r="E210" s="146">
        <v>207</v>
      </c>
      <c r="F210" s="48">
        <v>0.26</v>
      </c>
      <c r="G210" s="261">
        <v>193</v>
      </c>
      <c r="H210" s="48">
        <v>0.93</v>
      </c>
      <c r="I210" s="256">
        <v>36</v>
      </c>
      <c r="J210" s="240">
        <v>36</v>
      </c>
      <c r="K210" s="241">
        <v>0.5</v>
      </c>
      <c r="L210" s="82"/>
      <c r="M210" s="26">
        <v>16</v>
      </c>
      <c r="N210" s="26">
        <v>64</v>
      </c>
      <c r="O210" s="26">
        <v>20</v>
      </c>
      <c r="P210" s="142">
        <f>SUM(M210:O210)</f>
        <v>100</v>
      </c>
      <c r="Q210" s="146" t="s">
        <v>6400</v>
      </c>
      <c r="R210" s="26">
        <v>75</v>
      </c>
      <c r="S210" s="26">
        <v>118</v>
      </c>
      <c r="T210" s="148">
        <v>0.38860103626943004</v>
      </c>
    </row>
    <row r="211" spans="2:20" x14ac:dyDescent="0.3">
      <c r="B211" s="146">
        <v>204</v>
      </c>
      <c r="C211" s="125" t="s">
        <v>489</v>
      </c>
      <c r="D211" s="26">
        <v>296</v>
      </c>
      <c r="E211" s="146">
        <v>53</v>
      </c>
      <c r="F211" s="48">
        <v>0.18</v>
      </c>
      <c r="G211" s="261">
        <v>59</v>
      </c>
      <c r="H211" s="48">
        <v>1.1100000000000001</v>
      </c>
      <c r="I211" s="256">
        <v>4</v>
      </c>
      <c r="J211" s="240">
        <v>2</v>
      </c>
      <c r="K211" s="241">
        <v>0.67</v>
      </c>
      <c r="L211" s="82"/>
      <c r="M211" s="26">
        <v>24</v>
      </c>
      <c r="N211" s="26">
        <v>72</v>
      </c>
      <c r="O211" s="26">
        <v>4</v>
      </c>
      <c r="P211" s="142">
        <f>SUM(M211:O211)</f>
        <v>100</v>
      </c>
      <c r="Q211" s="146" t="s">
        <v>6400</v>
      </c>
      <c r="R211" s="26">
        <v>24</v>
      </c>
      <c r="S211" s="26">
        <v>35</v>
      </c>
      <c r="T211" s="148">
        <v>0.40677966101694918</v>
      </c>
    </row>
    <row r="212" spans="2:20" x14ac:dyDescent="0.3">
      <c r="B212" s="146">
        <v>205</v>
      </c>
      <c r="C212" s="125" t="s">
        <v>88</v>
      </c>
      <c r="D212" s="26">
        <v>334</v>
      </c>
      <c r="E212" s="146">
        <v>51</v>
      </c>
      <c r="F212" s="48">
        <v>0.15</v>
      </c>
      <c r="G212" s="261">
        <v>30</v>
      </c>
      <c r="H212" s="48">
        <v>0.59</v>
      </c>
      <c r="I212" s="256">
        <v>12</v>
      </c>
      <c r="J212" s="240">
        <v>19</v>
      </c>
      <c r="K212" s="241">
        <v>0.39</v>
      </c>
      <c r="L212" s="82"/>
      <c r="M212" s="26">
        <v>27</v>
      </c>
      <c r="N212" s="26">
        <v>43</v>
      </c>
      <c r="O212" s="26">
        <v>31</v>
      </c>
      <c r="P212" s="142">
        <f>SUM(M212:O212)</f>
        <v>101</v>
      </c>
      <c r="Q212" s="146" t="s">
        <v>6400</v>
      </c>
      <c r="R212" s="26">
        <v>0</v>
      </c>
      <c r="S212" s="26">
        <v>30</v>
      </c>
      <c r="T212" s="148">
        <v>0</v>
      </c>
    </row>
    <row r="213" spans="2:20" x14ac:dyDescent="0.3">
      <c r="B213" s="146">
        <v>206</v>
      </c>
      <c r="C213" s="125" t="s">
        <v>262</v>
      </c>
      <c r="D213" s="26">
        <v>938</v>
      </c>
      <c r="E213" s="146">
        <v>97</v>
      </c>
      <c r="F213" s="48">
        <v>0.1</v>
      </c>
      <c r="G213" s="261">
        <v>53</v>
      </c>
      <c r="H213" s="48">
        <v>0.55000000000000004</v>
      </c>
      <c r="I213" s="256">
        <v>24</v>
      </c>
      <c r="J213" s="240">
        <v>37</v>
      </c>
      <c r="K213" s="241">
        <v>0.39</v>
      </c>
      <c r="L213" s="82"/>
      <c r="M213" s="26">
        <v>32</v>
      </c>
      <c r="N213" s="26">
        <v>39</v>
      </c>
      <c r="O213" s="26">
        <v>31</v>
      </c>
      <c r="P213" s="142">
        <f>SUM(M213:O213)</f>
        <v>102</v>
      </c>
      <c r="Q213" s="146" t="s">
        <v>6400</v>
      </c>
      <c r="R213" s="26">
        <v>30</v>
      </c>
      <c r="S213" s="26">
        <v>23</v>
      </c>
      <c r="T213" s="148">
        <v>0.56603773584905659</v>
      </c>
    </row>
    <row r="214" spans="2:20" x14ac:dyDescent="0.3">
      <c r="B214" s="146">
        <v>207</v>
      </c>
      <c r="C214" s="125" t="s">
        <v>157</v>
      </c>
      <c r="D214" s="26">
        <v>157</v>
      </c>
      <c r="E214" s="146">
        <v>26</v>
      </c>
      <c r="F214" s="48">
        <v>0.17</v>
      </c>
      <c r="G214" s="261">
        <v>23</v>
      </c>
      <c r="H214" s="48">
        <v>0.88</v>
      </c>
      <c r="I214" s="256">
        <v>14</v>
      </c>
      <c r="J214" s="240">
        <v>12</v>
      </c>
      <c r="K214" s="241">
        <v>0.54</v>
      </c>
      <c r="L214" s="82"/>
      <c r="M214" s="26">
        <v>25</v>
      </c>
      <c r="N214" s="26">
        <v>62</v>
      </c>
      <c r="O214" s="26">
        <v>16</v>
      </c>
      <c r="P214" s="142">
        <f>SUM(M214:O214)</f>
        <v>103</v>
      </c>
      <c r="Q214" s="146" t="s">
        <v>6400</v>
      </c>
      <c r="R214" s="26">
        <v>10</v>
      </c>
      <c r="S214" s="26">
        <v>13</v>
      </c>
      <c r="T214" s="148">
        <v>0.43478260869565216</v>
      </c>
    </row>
    <row r="215" spans="2:20" x14ac:dyDescent="0.3">
      <c r="B215" s="146">
        <v>208</v>
      </c>
      <c r="C215" s="125" t="s">
        <v>304</v>
      </c>
      <c r="D215" s="26">
        <v>457</v>
      </c>
      <c r="E215" s="146">
        <v>77</v>
      </c>
      <c r="F215" s="48">
        <v>0.17</v>
      </c>
      <c r="G215" s="261">
        <v>50</v>
      </c>
      <c r="H215" s="48">
        <v>0.65</v>
      </c>
      <c r="I215" s="256">
        <v>16</v>
      </c>
      <c r="J215" s="240">
        <v>23</v>
      </c>
      <c r="K215" s="241">
        <v>0.41</v>
      </c>
      <c r="L215" s="82"/>
      <c r="M215" s="26">
        <v>25</v>
      </c>
      <c r="N215" s="26">
        <v>49</v>
      </c>
      <c r="O215" s="26">
        <v>29</v>
      </c>
      <c r="P215" s="142">
        <f>SUM(M215:O215)</f>
        <v>103</v>
      </c>
      <c r="Q215" s="146" t="s">
        <v>6400</v>
      </c>
      <c r="R215" s="26">
        <v>25</v>
      </c>
      <c r="S215" s="26">
        <v>25</v>
      </c>
      <c r="T215" s="148">
        <v>0.5</v>
      </c>
    </row>
    <row r="216" spans="2:20" x14ac:dyDescent="0.3">
      <c r="B216" s="146">
        <v>209</v>
      </c>
      <c r="C216" s="125" t="s">
        <v>160</v>
      </c>
      <c r="D216" s="26">
        <v>873</v>
      </c>
      <c r="E216" s="146">
        <v>167</v>
      </c>
      <c r="F216" s="48">
        <v>0.19</v>
      </c>
      <c r="G216" s="261">
        <v>124</v>
      </c>
      <c r="H216" s="48">
        <v>0.74</v>
      </c>
      <c r="I216" s="256">
        <v>36</v>
      </c>
      <c r="J216" s="240">
        <v>47</v>
      </c>
      <c r="K216" s="241">
        <v>0.43</v>
      </c>
      <c r="L216" s="82"/>
      <c r="M216" s="26">
        <v>23</v>
      </c>
      <c r="N216" s="26">
        <v>54</v>
      </c>
      <c r="O216" s="26">
        <v>27</v>
      </c>
      <c r="P216" s="142">
        <f>SUM(M216:O216)</f>
        <v>104</v>
      </c>
      <c r="Q216" s="146" t="s">
        <v>6400</v>
      </c>
      <c r="R216" s="26">
        <v>44</v>
      </c>
      <c r="S216" s="26">
        <v>80</v>
      </c>
      <c r="T216" s="148">
        <v>0.35483870967741937</v>
      </c>
    </row>
    <row r="217" spans="2:20" x14ac:dyDescent="0.3">
      <c r="B217" s="146">
        <v>210</v>
      </c>
      <c r="C217" s="125" t="s">
        <v>309</v>
      </c>
      <c r="D217" s="26">
        <v>187</v>
      </c>
      <c r="E217" s="146">
        <v>31</v>
      </c>
      <c r="F217" s="48">
        <v>0.17</v>
      </c>
      <c r="G217" s="261">
        <v>17</v>
      </c>
      <c r="H217" s="48">
        <v>0.55000000000000004</v>
      </c>
      <c r="I217" s="256">
        <v>4</v>
      </c>
      <c r="J217" s="240">
        <v>10</v>
      </c>
      <c r="K217" s="241">
        <v>0.28999999999999998</v>
      </c>
      <c r="L217" s="82"/>
      <c r="M217" s="26">
        <v>25</v>
      </c>
      <c r="N217" s="26">
        <v>39</v>
      </c>
      <c r="O217" s="26">
        <v>40</v>
      </c>
      <c r="P217" s="142">
        <f>SUM(M217:O217)</f>
        <v>104</v>
      </c>
      <c r="Q217" s="146" t="s">
        <v>6400</v>
      </c>
      <c r="R217" s="26">
        <v>0</v>
      </c>
      <c r="S217" s="26">
        <v>17</v>
      </c>
      <c r="T217" s="148">
        <v>0</v>
      </c>
    </row>
    <row r="218" spans="2:20" x14ac:dyDescent="0.3">
      <c r="B218" s="146">
        <v>211</v>
      </c>
      <c r="C218" s="125" t="s">
        <v>178</v>
      </c>
      <c r="D218" s="26">
        <v>344</v>
      </c>
      <c r="E218" s="146">
        <v>44</v>
      </c>
      <c r="F218" s="48">
        <v>0.13</v>
      </c>
      <c r="G218" s="261">
        <v>34</v>
      </c>
      <c r="H218" s="48">
        <v>0.77</v>
      </c>
      <c r="I218" s="256">
        <v>5</v>
      </c>
      <c r="J218" s="240">
        <v>5</v>
      </c>
      <c r="K218" s="241">
        <v>0.5</v>
      </c>
      <c r="L218" s="82"/>
      <c r="M218" s="26">
        <v>29</v>
      </c>
      <c r="N218" s="26">
        <v>56</v>
      </c>
      <c r="O218" s="26">
        <v>20</v>
      </c>
      <c r="P218" s="142">
        <f>SUM(M218:O218)</f>
        <v>105</v>
      </c>
      <c r="Q218" s="146" t="s">
        <v>6400</v>
      </c>
      <c r="R218" s="26">
        <v>13</v>
      </c>
      <c r="S218" s="26">
        <v>21</v>
      </c>
      <c r="T218" s="148">
        <v>0.38235294117647056</v>
      </c>
    </row>
    <row r="219" spans="2:20" x14ac:dyDescent="0.3">
      <c r="B219" s="146">
        <v>212</v>
      </c>
      <c r="C219" s="44" t="s">
        <v>409</v>
      </c>
      <c r="D219" s="26">
        <v>5109</v>
      </c>
      <c r="E219" s="146">
        <v>868</v>
      </c>
      <c r="F219" s="239">
        <v>0.17</v>
      </c>
      <c r="G219" s="261">
        <v>560</v>
      </c>
      <c r="H219" s="239">
        <v>0.65</v>
      </c>
      <c r="I219" s="256">
        <v>211</v>
      </c>
      <c r="J219" s="240">
        <v>329</v>
      </c>
      <c r="K219" s="241">
        <v>0.39</v>
      </c>
      <c r="L219" s="241"/>
      <c r="M219" s="26">
        <v>25</v>
      </c>
      <c r="N219" s="26">
        <v>49</v>
      </c>
      <c r="O219" s="26">
        <v>31</v>
      </c>
      <c r="P219" s="142">
        <f>SUM(M219:O219)</f>
        <v>105</v>
      </c>
      <c r="Q219" s="146" t="s">
        <v>6400</v>
      </c>
      <c r="R219" s="251">
        <v>267</v>
      </c>
      <c r="S219" s="251">
        <v>293</v>
      </c>
      <c r="T219" s="148">
        <v>0.47678571428571431</v>
      </c>
    </row>
    <row r="220" spans="2:20" x14ac:dyDescent="0.3">
      <c r="B220" s="146">
        <v>213</v>
      </c>
      <c r="C220" s="125" t="s">
        <v>456</v>
      </c>
      <c r="D220" s="26">
        <v>380</v>
      </c>
      <c r="E220" s="146">
        <v>73</v>
      </c>
      <c r="F220" s="48">
        <v>0.19</v>
      </c>
      <c r="G220" s="261">
        <v>63</v>
      </c>
      <c r="H220" s="48">
        <v>0.86</v>
      </c>
      <c r="I220" s="256">
        <v>13</v>
      </c>
      <c r="J220" s="240">
        <v>15</v>
      </c>
      <c r="K220" s="241">
        <v>0.46</v>
      </c>
      <c r="L220" s="82"/>
      <c r="M220" s="26">
        <v>23</v>
      </c>
      <c r="N220" s="26">
        <v>60</v>
      </c>
      <c r="O220" s="26">
        <v>24</v>
      </c>
      <c r="P220" s="142">
        <f>SUM(M220:O220)</f>
        <v>107</v>
      </c>
      <c r="Q220" s="146" t="s">
        <v>6400</v>
      </c>
      <c r="R220" s="26">
        <v>33</v>
      </c>
      <c r="S220" s="26">
        <v>30</v>
      </c>
      <c r="T220" s="148">
        <v>0.52380952380952384</v>
      </c>
    </row>
    <row r="221" spans="2:20" x14ac:dyDescent="0.3">
      <c r="B221" s="146">
        <v>214</v>
      </c>
      <c r="C221" s="125" t="s">
        <v>179</v>
      </c>
      <c r="D221" s="26">
        <v>474</v>
      </c>
      <c r="E221" s="146">
        <v>92</v>
      </c>
      <c r="F221" s="48">
        <v>0.19</v>
      </c>
      <c r="G221" s="261">
        <v>80</v>
      </c>
      <c r="H221" s="48">
        <v>0.87</v>
      </c>
      <c r="I221" s="256">
        <v>21</v>
      </c>
      <c r="J221" s="240">
        <v>26</v>
      </c>
      <c r="K221" s="241">
        <v>0.45</v>
      </c>
      <c r="L221" s="82"/>
      <c r="M221" s="26">
        <v>23</v>
      </c>
      <c r="N221" s="26">
        <v>61</v>
      </c>
      <c r="O221" s="26">
        <v>25</v>
      </c>
      <c r="P221" s="142">
        <f>SUM(M221:O221)</f>
        <v>109</v>
      </c>
      <c r="Q221" s="146" t="s">
        <v>6400</v>
      </c>
      <c r="R221" s="26">
        <v>14</v>
      </c>
      <c r="S221" s="26">
        <v>66</v>
      </c>
      <c r="T221" s="148">
        <v>0.17499999999999999</v>
      </c>
    </row>
    <row r="222" spans="2:20" x14ac:dyDescent="0.3">
      <c r="B222" s="146">
        <v>215</v>
      </c>
      <c r="C222" s="44" t="s">
        <v>245</v>
      </c>
      <c r="D222" s="26">
        <v>145</v>
      </c>
      <c r="E222" s="146">
        <v>22</v>
      </c>
      <c r="F222" s="48">
        <v>0.15</v>
      </c>
      <c r="G222" s="261">
        <v>11</v>
      </c>
      <c r="H222" s="48">
        <v>0.5</v>
      </c>
      <c r="I222" s="256">
        <v>1</v>
      </c>
      <c r="J222" s="240">
        <v>10</v>
      </c>
      <c r="K222" s="241">
        <v>0.09</v>
      </c>
      <c r="L222" s="241"/>
      <c r="M222" s="26">
        <v>27</v>
      </c>
      <c r="N222" s="26">
        <v>34</v>
      </c>
      <c r="O222" s="26">
        <v>49</v>
      </c>
      <c r="P222" s="142">
        <f>SUM(M222:O222)</f>
        <v>110</v>
      </c>
      <c r="Q222" s="146" t="s">
        <v>6400</v>
      </c>
      <c r="R222" s="26">
        <v>0</v>
      </c>
      <c r="S222" s="26">
        <v>11</v>
      </c>
      <c r="T222" s="148">
        <v>0</v>
      </c>
    </row>
    <row r="223" spans="2:20" x14ac:dyDescent="0.3">
      <c r="B223" s="146">
        <v>216</v>
      </c>
      <c r="C223" s="44" t="s">
        <v>253</v>
      </c>
      <c r="D223" s="26">
        <v>1038</v>
      </c>
      <c r="E223" s="146">
        <v>226</v>
      </c>
      <c r="F223" s="48">
        <v>0.22</v>
      </c>
      <c r="G223" s="261">
        <v>193</v>
      </c>
      <c r="H223" s="48">
        <v>0.85</v>
      </c>
      <c r="I223" s="256">
        <v>36</v>
      </c>
      <c r="J223" s="240">
        <v>59</v>
      </c>
      <c r="K223" s="241">
        <v>0.38</v>
      </c>
      <c r="L223" s="241"/>
      <c r="M223" s="26">
        <v>20</v>
      </c>
      <c r="N223" s="26">
        <v>59</v>
      </c>
      <c r="O223" s="26">
        <v>32</v>
      </c>
      <c r="P223" s="142">
        <f>SUM(M223:O223)</f>
        <v>111</v>
      </c>
      <c r="Q223" s="146" t="s">
        <v>6400</v>
      </c>
      <c r="R223" s="26">
        <v>68</v>
      </c>
      <c r="S223" s="26">
        <v>125</v>
      </c>
      <c r="T223" s="148">
        <v>0.35233160621761656</v>
      </c>
    </row>
    <row r="224" spans="2:20" x14ac:dyDescent="0.3">
      <c r="B224" s="146">
        <v>217</v>
      </c>
      <c r="C224" s="125" t="s">
        <v>512</v>
      </c>
      <c r="D224" s="26">
        <v>138</v>
      </c>
      <c r="E224" s="146">
        <v>35</v>
      </c>
      <c r="F224" s="48">
        <v>0.25</v>
      </c>
      <c r="G224" s="261">
        <v>22</v>
      </c>
      <c r="H224" s="48">
        <v>0.63</v>
      </c>
      <c r="I224" s="256">
        <v>2</v>
      </c>
      <c r="J224" s="240">
        <v>11</v>
      </c>
      <c r="K224" s="241">
        <v>0.15</v>
      </c>
      <c r="L224" s="82"/>
      <c r="M224" s="26">
        <v>17</v>
      </c>
      <c r="N224" s="26">
        <v>47</v>
      </c>
      <c r="O224" s="26">
        <v>47</v>
      </c>
      <c r="P224" s="142">
        <f>SUM(M224:O224)</f>
        <v>111</v>
      </c>
      <c r="Q224" s="146" t="s">
        <v>6400</v>
      </c>
      <c r="R224" s="26">
        <v>0</v>
      </c>
      <c r="S224" s="26">
        <v>22</v>
      </c>
      <c r="T224" s="148">
        <v>0</v>
      </c>
    </row>
    <row r="225" spans="2:20" x14ac:dyDescent="0.3">
      <c r="B225" s="146">
        <v>218</v>
      </c>
      <c r="C225" s="125" t="s">
        <v>221</v>
      </c>
      <c r="D225" s="26">
        <v>214</v>
      </c>
      <c r="E225" s="146">
        <v>39</v>
      </c>
      <c r="F225" s="48">
        <v>0.18</v>
      </c>
      <c r="G225" s="261">
        <v>24</v>
      </c>
      <c r="H225" s="48">
        <v>0.62</v>
      </c>
      <c r="I225" s="256">
        <v>4</v>
      </c>
      <c r="J225" s="240">
        <v>11</v>
      </c>
      <c r="K225" s="241">
        <v>0.27</v>
      </c>
      <c r="L225" s="82"/>
      <c r="M225" s="26">
        <v>24</v>
      </c>
      <c r="N225" s="26">
        <v>46</v>
      </c>
      <c r="O225" s="26">
        <v>42</v>
      </c>
      <c r="P225" s="142">
        <f>SUM(M225:O225)</f>
        <v>112</v>
      </c>
      <c r="Q225" s="146" t="s">
        <v>6400</v>
      </c>
      <c r="R225" s="26">
        <v>0</v>
      </c>
      <c r="S225" s="26">
        <v>24</v>
      </c>
      <c r="T225" s="148">
        <v>0</v>
      </c>
    </row>
    <row r="226" spans="2:20" x14ac:dyDescent="0.3">
      <c r="B226" s="146">
        <v>219</v>
      </c>
      <c r="C226" s="125" t="s">
        <v>370</v>
      </c>
      <c r="D226" s="26">
        <v>290</v>
      </c>
      <c r="E226" s="146">
        <v>54</v>
      </c>
      <c r="F226" s="48">
        <v>0.19</v>
      </c>
      <c r="G226" s="261">
        <v>33</v>
      </c>
      <c r="H226" s="48">
        <v>0.61</v>
      </c>
      <c r="I226" s="256">
        <v>7</v>
      </c>
      <c r="J226" s="240">
        <v>24</v>
      </c>
      <c r="K226" s="241">
        <v>0.23</v>
      </c>
      <c r="L226" s="82"/>
      <c r="M226" s="26">
        <v>23</v>
      </c>
      <c r="N226" s="26">
        <v>45</v>
      </c>
      <c r="O226" s="26">
        <v>44</v>
      </c>
      <c r="P226" s="142">
        <f>SUM(M226:O226)</f>
        <v>112</v>
      </c>
      <c r="Q226" s="146" t="s">
        <v>6400</v>
      </c>
      <c r="R226" s="26">
        <v>10</v>
      </c>
      <c r="S226" s="26">
        <v>23</v>
      </c>
      <c r="T226" s="148">
        <v>0.30303030303030304</v>
      </c>
    </row>
    <row r="227" spans="2:20" x14ac:dyDescent="0.3">
      <c r="B227" s="146">
        <v>220</v>
      </c>
      <c r="C227" s="125" t="s">
        <v>332</v>
      </c>
      <c r="D227" s="26">
        <v>462</v>
      </c>
      <c r="E227" s="146">
        <v>53</v>
      </c>
      <c r="F227" s="48">
        <v>0.11</v>
      </c>
      <c r="G227" s="261">
        <v>51</v>
      </c>
      <c r="H227" s="48">
        <v>0.96</v>
      </c>
      <c r="I227" s="256">
        <v>8</v>
      </c>
      <c r="J227" s="240">
        <v>7</v>
      </c>
      <c r="K227" s="241">
        <v>0.53</v>
      </c>
      <c r="L227" s="82"/>
      <c r="M227" s="26">
        <v>31</v>
      </c>
      <c r="N227" s="26">
        <v>65</v>
      </c>
      <c r="O227" s="26">
        <v>17</v>
      </c>
      <c r="P227" s="142">
        <f>SUM(M227:O227)</f>
        <v>113</v>
      </c>
      <c r="Q227" s="146" t="s">
        <v>6400</v>
      </c>
      <c r="R227" s="26">
        <v>26</v>
      </c>
      <c r="S227" s="26">
        <v>25</v>
      </c>
      <c r="T227" s="148">
        <v>0.50980392156862742</v>
      </c>
    </row>
    <row r="228" spans="2:20" x14ac:dyDescent="0.3">
      <c r="B228" s="146">
        <v>221</v>
      </c>
      <c r="C228" s="44" t="s">
        <v>366</v>
      </c>
      <c r="D228" s="26">
        <v>647</v>
      </c>
      <c r="E228" s="146">
        <v>80</v>
      </c>
      <c r="F228" s="48">
        <v>0.12</v>
      </c>
      <c r="G228" s="261">
        <v>73</v>
      </c>
      <c r="H228" s="48">
        <v>0.91</v>
      </c>
      <c r="I228" s="256">
        <v>15</v>
      </c>
      <c r="J228" s="240">
        <v>21</v>
      </c>
      <c r="K228" s="241">
        <v>0.42</v>
      </c>
      <c r="L228" s="241"/>
      <c r="M228" s="26">
        <v>30</v>
      </c>
      <c r="N228" s="26">
        <v>63</v>
      </c>
      <c r="O228" s="26">
        <v>28</v>
      </c>
      <c r="P228" s="142">
        <f>SUM(M228:O228)</f>
        <v>121</v>
      </c>
      <c r="Q228" s="146" t="s">
        <v>6400</v>
      </c>
      <c r="R228" s="26">
        <v>46</v>
      </c>
      <c r="S228" s="26">
        <v>27</v>
      </c>
      <c r="T228" s="148">
        <v>0.63013698630136983</v>
      </c>
    </row>
    <row r="229" spans="2:20" x14ac:dyDescent="0.3">
      <c r="B229" s="146">
        <v>222</v>
      </c>
      <c r="C229" s="125" t="s">
        <v>516</v>
      </c>
      <c r="D229" s="26">
        <v>375</v>
      </c>
      <c r="E229" s="146">
        <v>45</v>
      </c>
      <c r="F229" s="48">
        <v>0.12</v>
      </c>
      <c r="G229" s="261">
        <v>34</v>
      </c>
      <c r="H229" s="48">
        <v>0.76</v>
      </c>
      <c r="I229" s="256">
        <v>7</v>
      </c>
      <c r="J229" s="240">
        <v>18</v>
      </c>
      <c r="K229" s="241">
        <v>0.28000000000000003</v>
      </c>
      <c r="L229" s="82"/>
      <c r="M229" s="26">
        <v>30</v>
      </c>
      <c r="N229" s="26">
        <v>55</v>
      </c>
      <c r="O229" s="26">
        <v>41</v>
      </c>
      <c r="P229" s="142">
        <f>SUM(M229:O229)</f>
        <v>126</v>
      </c>
      <c r="Q229" s="146" t="s">
        <v>6400</v>
      </c>
      <c r="R229" s="26">
        <v>14</v>
      </c>
      <c r="S229" s="26">
        <v>20</v>
      </c>
      <c r="T229" s="148">
        <v>0.41176470588235292</v>
      </c>
    </row>
    <row r="230" spans="2:20" x14ac:dyDescent="0.3">
      <c r="B230" s="146">
        <v>223</v>
      </c>
      <c r="C230" s="125" t="s">
        <v>459</v>
      </c>
      <c r="D230" s="26">
        <v>455</v>
      </c>
      <c r="E230" s="146">
        <v>70</v>
      </c>
      <c r="F230" s="48">
        <v>0.15</v>
      </c>
      <c r="G230" s="261">
        <v>89</v>
      </c>
      <c r="H230" s="48">
        <v>1.27</v>
      </c>
      <c r="I230" s="256">
        <v>9</v>
      </c>
      <c r="J230" s="240">
        <v>13</v>
      </c>
      <c r="K230" s="241">
        <v>0.41</v>
      </c>
      <c r="L230" s="82"/>
      <c r="M230" s="26">
        <v>27</v>
      </c>
      <c r="N230" s="26">
        <v>74</v>
      </c>
      <c r="O230" s="26">
        <v>29</v>
      </c>
      <c r="P230" s="142">
        <f>SUM(M230:O230)</f>
        <v>130</v>
      </c>
      <c r="Q230" s="146" t="s">
        <v>6400</v>
      </c>
      <c r="R230" s="26">
        <v>31</v>
      </c>
      <c r="S230" s="26">
        <v>58</v>
      </c>
      <c r="T230" s="148">
        <v>0.34831460674157305</v>
      </c>
    </row>
    <row r="231" spans="2:20" x14ac:dyDescent="0.3">
      <c r="B231" s="146">
        <v>224</v>
      </c>
      <c r="C231" s="125" t="s">
        <v>298</v>
      </c>
      <c r="D231" s="26">
        <v>690</v>
      </c>
      <c r="E231" s="146">
        <v>71</v>
      </c>
      <c r="F231" s="48">
        <v>0.1</v>
      </c>
      <c r="G231" s="261">
        <v>68</v>
      </c>
      <c r="H231" s="48">
        <v>0.96</v>
      </c>
      <c r="I231" s="256">
        <v>9</v>
      </c>
      <c r="J231" s="240">
        <v>20</v>
      </c>
      <c r="K231" s="241">
        <v>0.31</v>
      </c>
      <c r="L231" s="82"/>
      <c r="M231" s="26">
        <v>32</v>
      </c>
      <c r="N231" s="26">
        <v>65</v>
      </c>
      <c r="O231" s="26">
        <v>38</v>
      </c>
      <c r="P231" s="142">
        <f>SUM(M231:O231)</f>
        <v>135</v>
      </c>
      <c r="Q231" s="146" t="s">
        <v>6400</v>
      </c>
      <c r="R231" s="26">
        <v>39</v>
      </c>
      <c r="S231" s="26">
        <v>29</v>
      </c>
      <c r="T231" s="148">
        <v>0.57352941176470584</v>
      </c>
    </row>
    <row r="232" spans="2:20" x14ac:dyDescent="0.3">
      <c r="B232" s="146">
        <v>225</v>
      </c>
      <c r="C232" s="125" t="s">
        <v>500</v>
      </c>
      <c r="D232" s="26">
        <v>371</v>
      </c>
      <c r="E232" s="146">
        <v>54</v>
      </c>
      <c r="F232" s="48">
        <v>0.15</v>
      </c>
      <c r="G232" s="261">
        <v>64</v>
      </c>
      <c r="H232" s="48">
        <v>1.19</v>
      </c>
      <c r="I232" s="256">
        <v>5</v>
      </c>
      <c r="J232" s="240">
        <v>10</v>
      </c>
      <c r="K232" s="241">
        <v>0.33</v>
      </c>
      <c r="L232" s="82"/>
      <c r="M232" s="26">
        <v>27</v>
      </c>
      <c r="N232" s="26">
        <v>73</v>
      </c>
      <c r="O232" s="26">
        <v>36</v>
      </c>
      <c r="P232" s="142">
        <f>SUM(M232:O232)</f>
        <v>136</v>
      </c>
      <c r="Q232" s="146" t="s">
        <v>6400</v>
      </c>
      <c r="R232" s="26">
        <v>36</v>
      </c>
      <c r="S232" s="26">
        <v>28</v>
      </c>
      <c r="T232" s="148">
        <v>0.5625</v>
      </c>
    </row>
    <row r="233" spans="2:20" x14ac:dyDescent="0.3">
      <c r="B233" s="146">
        <v>226</v>
      </c>
      <c r="C233" s="125" t="s">
        <v>464</v>
      </c>
      <c r="D233" s="26">
        <v>433</v>
      </c>
      <c r="E233" s="146">
        <v>41</v>
      </c>
      <c r="F233" s="48">
        <v>0.09</v>
      </c>
      <c r="G233" s="261">
        <v>42</v>
      </c>
      <c r="H233" s="48">
        <v>1.02</v>
      </c>
      <c r="I233" s="256">
        <v>4</v>
      </c>
      <c r="J233" s="240">
        <v>8</v>
      </c>
      <c r="K233" s="241">
        <v>0.33</v>
      </c>
      <c r="L233" s="82"/>
      <c r="M233" s="26">
        <v>33</v>
      </c>
      <c r="N233" s="26">
        <v>68</v>
      </c>
      <c r="O233" s="26">
        <v>36</v>
      </c>
      <c r="P233" s="142">
        <f>SUM(M233:O233)</f>
        <v>137</v>
      </c>
      <c r="Q233" s="146" t="s">
        <v>6400</v>
      </c>
      <c r="R233" s="26">
        <v>25</v>
      </c>
      <c r="S233" s="26">
        <v>17</v>
      </c>
      <c r="T233" s="148">
        <v>0.59523809523809523</v>
      </c>
    </row>
    <row r="234" spans="2:20" x14ac:dyDescent="0.3">
      <c r="B234" s="146">
        <v>227</v>
      </c>
      <c r="C234" s="125" t="s">
        <v>482</v>
      </c>
      <c r="D234" s="26">
        <v>234</v>
      </c>
      <c r="E234" s="146">
        <v>36</v>
      </c>
      <c r="F234" s="48">
        <v>0.15</v>
      </c>
      <c r="G234" s="261">
        <v>36</v>
      </c>
      <c r="H234" s="48">
        <v>1</v>
      </c>
      <c r="I234" s="256">
        <v>3</v>
      </c>
      <c r="J234" s="240">
        <v>12</v>
      </c>
      <c r="K234" s="241">
        <v>0.2</v>
      </c>
      <c r="L234" s="82"/>
      <c r="M234" s="26">
        <v>27</v>
      </c>
      <c r="N234" s="26">
        <v>67</v>
      </c>
      <c r="O234" s="26">
        <v>45</v>
      </c>
      <c r="P234" s="142">
        <f>SUM(M234:O234)</f>
        <v>139</v>
      </c>
      <c r="Q234" s="146" t="s">
        <v>6400</v>
      </c>
      <c r="R234" s="26">
        <v>15</v>
      </c>
      <c r="S234" s="26">
        <v>21</v>
      </c>
      <c r="T234" s="148">
        <v>0.41666666666666669</v>
      </c>
    </row>
    <row r="235" spans="2:20" x14ac:dyDescent="0.3">
      <c r="B235" s="146">
        <v>228</v>
      </c>
      <c r="C235" s="125" t="s">
        <v>181</v>
      </c>
      <c r="D235" s="26">
        <v>255</v>
      </c>
      <c r="E235" s="146">
        <v>35</v>
      </c>
      <c r="F235" s="48">
        <v>0.14000000000000001</v>
      </c>
      <c r="G235" s="261">
        <v>34</v>
      </c>
      <c r="H235" s="48">
        <v>0.97</v>
      </c>
      <c r="I235" s="256">
        <v>3</v>
      </c>
      <c r="J235" s="240">
        <v>14</v>
      </c>
      <c r="K235" s="241">
        <v>0.18</v>
      </c>
      <c r="L235" s="82"/>
      <c r="M235" s="26">
        <v>28</v>
      </c>
      <c r="N235" s="26">
        <v>66</v>
      </c>
      <c r="O235" s="26">
        <v>46</v>
      </c>
      <c r="P235" s="142">
        <f>SUM(M235:O235)</f>
        <v>140</v>
      </c>
      <c r="Q235" s="146" t="s">
        <v>6400</v>
      </c>
      <c r="R235" s="26">
        <v>16</v>
      </c>
      <c r="S235" s="26">
        <v>18</v>
      </c>
      <c r="T235" s="148">
        <v>0.47058823529411764</v>
      </c>
    </row>
    <row r="236" spans="2:20" x14ac:dyDescent="0.3">
      <c r="B236" s="146">
        <v>229</v>
      </c>
      <c r="C236" s="125" t="s">
        <v>261</v>
      </c>
      <c r="D236" s="26">
        <v>622</v>
      </c>
      <c r="E236" s="146">
        <v>57</v>
      </c>
      <c r="F236" s="48">
        <v>0.09</v>
      </c>
      <c r="G236" s="261">
        <v>62</v>
      </c>
      <c r="H236" s="48">
        <v>1.0900000000000001</v>
      </c>
      <c r="I236" s="256">
        <v>13</v>
      </c>
      <c r="J236" s="240">
        <v>26</v>
      </c>
      <c r="K236" s="241">
        <v>0.33</v>
      </c>
      <c r="L236" s="82"/>
      <c r="M236" s="26">
        <v>33</v>
      </c>
      <c r="N236" s="26">
        <v>71</v>
      </c>
      <c r="O236" s="26">
        <v>36</v>
      </c>
      <c r="P236" s="142">
        <f>SUM(M236:O236)</f>
        <v>140</v>
      </c>
      <c r="Q236" s="146" t="s">
        <v>6400</v>
      </c>
      <c r="R236" s="26">
        <v>25</v>
      </c>
      <c r="S236" s="26">
        <v>37</v>
      </c>
      <c r="T236" s="148">
        <v>0.40322580645161288</v>
      </c>
    </row>
    <row r="237" spans="2:20" x14ac:dyDescent="0.3">
      <c r="B237" s="146">
        <v>230</v>
      </c>
      <c r="C237" s="44" t="s">
        <v>229</v>
      </c>
      <c r="D237" s="251">
        <v>923</v>
      </c>
      <c r="E237" s="146">
        <v>114</v>
      </c>
      <c r="F237" s="239">
        <v>0.12</v>
      </c>
      <c r="G237" s="261">
        <v>120</v>
      </c>
      <c r="H237" s="239">
        <v>1.05</v>
      </c>
      <c r="I237" s="256">
        <v>12</v>
      </c>
      <c r="J237" s="240">
        <v>33</v>
      </c>
      <c r="K237" s="241">
        <v>0.27</v>
      </c>
      <c r="L237" s="241"/>
      <c r="M237" s="251">
        <v>30</v>
      </c>
      <c r="N237" s="251">
        <v>70</v>
      </c>
      <c r="O237" s="251">
        <v>42</v>
      </c>
      <c r="P237" s="252">
        <f>SUM(M237:O237)</f>
        <v>142</v>
      </c>
      <c r="Q237" s="146" t="s">
        <v>6400</v>
      </c>
      <c r="R237" s="251">
        <v>48</v>
      </c>
      <c r="S237" s="251">
        <v>72</v>
      </c>
      <c r="T237" s="148">
        <v>0.4</v>
      </c>
    </row>
    <row r="238" spans="2:20" x14ac:dyDescent="0.3">
      <c r="B238" s="146">
        <v>231</v>
      </c>
      <c r="C238" s="229" t="s">
        <v>233</v>
      </c>
      <c r="D238" s="26">
        <v>2173</v>
      </c>
      <c r="E238" s="146">
        <v>211</v>
      </c>
      <c r="F238" s="239">
        <v>0.1</v>
      </c>
      <c r="G238" s="261">
        <v>218</v>
      </c>
      <c r="H238" s="239">
        <v>1.03</v>
      </c>
      <c r="I238" s="256">
        <v>23</v>
      </c>
      <c r="J238" s="240">
        <v>94</v>
      </c>
      <c r="K238" s="241">
        <v>0.2</v>
      </c>
      <c r="L238" s="149"/>
      <c r="M238" s="26">
        <v>32</v>
      </c>
      <c r="N238" s="26">
        <v>69</v>
      </c>
      <c r="O238" s="26">
        <v>45</v>
      </c>
      <c r="P238" s="142">
        <f>SUM(M238:O238)</f>
        <v>146</v>
      </c>
      <c r="Q238" s="146" t="s">
        <v>6400</v>
      </c>
      <c r="R238" s="251">
        <v>132</v>
      </c>
      <c r="S238" s="251">
        <v>86</v>
      </c>
      <c r="T238" s="148">
        <v>0.60550458715596334</v>
      </c>
    </row>
    <row r="239" spans="2:20" x14ac:dyDescent="0.3">
      <c r="B239" s="146">
        <v>232</v>
      </c>
      <c r="C239" s="229" t="s">
        <v>82</v>
      </c>
      <c r="D239" s="26">
        <v>265</v>
      </c>
      <c r="E239" s="146">
        <v>29</v>
      </c>
      <c r="F239" s="239">
        <v>0.11</v>
      </c>
      <c r="G239" s="261">
        <v>29</v>
      </c>
      <c r="H239" s="239">
        <v>1</v>
      </c>
      <c r="I239" s="256">
        <v>0</v>
      </c>
      <c r="J239" s="240">
        <v>15</v>
      </c>
      <c r="K239" s="241">
        <v>0</v>
      </c>
      <c r="L239" s="149"/>
      <c r="M239" s="26">
        <v>31</v>
      </c>
      <c r="N239" s="26">
        <v>67</v>
      </c>
      <c r="O239" s="26">
        <v>50</v>
      </c>
      <c r="P239" s="142">
        <f>SUM(M239:O239)</f>
        <v>148</v>
      </c>
      <c r="Q239" s="146" t="s">
        <v>6400</v>
      </c>
      <c r="R239" s="251">
        <v>29</v>
      </c>
      <c r="S239" s="251">
        <v>0</v>
      </c>
      <c r="T239" s="148">
        <v>1</v>
      </c>
    </row>
    <row r="240" spans="2:20" x14ac:dyDescent="0.3">
      <c r="B240" s="146">
        <v>233</v>
      </c>
      <c r="C240" s="229" t="s">
        <v>158</v>
      </c>
      <c r="D240" s="26">
        <v>123</v>
      </c>
      <c r="E240" s="146">
        <v>21</v>
      </c>
      <c r="F240" s="239">
        <v>0.17</v>
      </c>
      <c r="G240" s="261">
        <v>43</v>
      </c>
      <c r="H240" s="239">
        <v>2.0499999999999998</v>
      </c>
      <c r="I240" s="256">
        <v>1</v>
      </c>
      <c r="J240" s="240">
        <v>10</v>
      </c>
      <c r="K240" s="241">
        <v>0.09</v>
      </c>
      <c r="L240" s="149"/>
      <c r="M240" s="26">
        <v>25</v>
      </c>
      <c r="N240" s="26">
        <v>78</v>
      </c>
      <c r="O240" s="26">
        <v>49</v>
      </c>
      <c r="P240" s="142">
        <f>SUM(M240:O240)</f>
        <v>152</v>
      </c>
      <c r="Q240" s="146" t="s">
        <v>6400</v>
      </c>
      <c r="R240" s="251">
        <v>21</v>
      </c>
      <c r="S240" s="251">
        <v>22</v>
      </c>
      <c r="T240" s="148">
        <v>0.48837209302325579</v>
      </c>
    </row>
    <row r="241" spans="2:20" x14ac:dyDescent="0.3">
      <c r="B241" s="146">
        <v>234</v>
      </c>
      <c r="C241" s="229" t="s">
        <v>344</v>
      </c>
      <c r="D241" s="26">
        <v>88</v>
      </c>
      <c r="E241" s="146">
        <v>10</v>
      </c>
      <c r="F241" s="239">
        <v>0.11</v>
      </c>
      <c r="G241" s="261">
        <v>14</v>
      </c>
      <c r="H241" s="239">
        <v>1.4</v>
      </c>
      <c r="I241" s="256">
        <v>0</v>
      </c>
      <c r="J241" s="240">
        <v>10</v>
      </c>
      <c r="K241" s="241">
        <v>0</v>
      </c>
      <c r="L241" s="149"/>
      <c r="M241" s="26">
        <v>31</v>
      </c>
      <c r="N241" s="26">
        <v>76</v>
      </c>
      <c r="O241" s="26">
        <v>50</v>
      </c>
      <c r="P241" s="142">
        <f>SUM(M241:O241)</f>
        <v>157</v>
      </c>
      <c r="Q241" s="146" t="s">
        <v>6400</v>
      </c>
      <c r="R241" s="251">
        <v>14</v>
      </c>
      <c r="S241" s="251">
        <v>0</v>
      </c>
      <c r="T241" s="148">
        <v>1</v>
      </c>
    </row>
    <row r="242" spans="2:20" x14ac:dyDescent="0.3">
      <c r="B242" s="165">
        <v>235</v>
      </c>
      <c r="C242" s="230" t="s">
        <v>249</v>
      </c>
      <c r="D242" s="26">
        <v>379</v>
      </c>
      <c r="E242" s="165">
        <v>28</v>
      </c>
      <c r="F242" s="242">
        <v>7.0000000000000007E-2</v>
      </c>
      <c r="G242" s="262">
        <v>43</v>
      </c>
      <c r="H242" s="242">
        <v>1.54</v>
      </c>
      <c r="I242" s="257">
        <v>0</v>
      </c>
      <c r="J242" s="159">
        <v>15</v>
      </c>
      <c r="K242" s="160">
        <v>0</v>
      </c>
      <c r="L242" s="161"/>
      <c r="M242" s="26">
        <v>35</v>
      </c>
      <c r="N242" s="26">
        <v>77</v>
      </c>
      <c r="O242" s="26">
        <v>50</v>
      </c>
      <c r="P242" s="142">
        <f>SUM(M242:O242)</f>
        <v>162</v>
      </c>
      <c r="Q242" s="165" t="s">
        <v>6400</v>
      </c>
      <c r="R242" s="154">
        <v>30</v>
      </c>
      <c r="S242" s="154">
        <v>13</v>
      </c>
      <c r="T242" s="157">
        <v>0.69767441860465118</v>
      </c>
    </row>
    <row r="243" spans="2:20" x14ac:dyDescent="0.3">
      <c r="E243" s="97"/>
      <c r="F243" s="82"/>
      <c r="G243" s="82"/>
      <c r="H243" s="82"/>
      <c r="I243" s="82"/>
      <c r="J243" s="82"/>
      <c r="K243" s="82"/>
      <c r="L243" s="82"/>
    </row>
    <row r="244" spans="2:20" x14ac:dyDescent="0.3">
      <c r="E244" s="97"/>
      <c r="F244" s="82"/>
      <c r="G244" s="82"/>
      <c r="H244" s="82"/>
      <c r="I244" s="82"/>
      <c r="J244" s="82"/>
      <c r="K244" s="82"/>
      <c r="L244" s="82"/>
    </row>
    <row r="245" spans="2:20" x14ac:dyDescent="0.3">
      <c r="E245" s="97"/>
      <c r="F245" s="82"/>
      <c r="G245" s="82"/>
      <c r="H245" s="82"/>
      <c r="I245" s="82"/>
      <c r="J245" s="82"/>
      <c r="K245" s="82"/>
      <c r="L245" s="82"/>
    </row>
    <row r="246" spans="2:20" x14ac:dyDescent="0.3">
      <c r="E246" s="97"/>
      <c r="F246" s="82"/>
      <c r="G246" s="82"/>
      <c r="H246" s="82"/>
      <c r="I246" s="82"/>
      <c r="J246" s="82"/>
      <c r="K246" s="82"/>
      <c r="L246" s="82"/>
    </row>
    <row r="247" spans="2:20" x14ac:dyDescent="0.3">
      <c r="E247" s="97"/>
      <c r="F247" s="82"/>
      <c r="G247" s="82"/>
      <c r="H247" s="82"/>
      <c r="I247" s="82"/>
      <c r="J247" s="82"/>
      <c r="K247" s="82"/>
      <c r="L247" s="82"/>
    </row>
    <row r="248" spans="2:20" x14ac:dyDescent="0.3">
      <c r="E248" s="97"/>
      <c r="F248" s="82"/>
      <c r="G248" s="82"/>
      <c r="H248" s="82"/>
      <c r="I248" s="82"/>
      <c r="J248" s="82"/>
      <c r="K248" s="82"/>
      <c r="L248" s="82"/>
    </row>
    <row r="249" spans="2:20" x14ac:dyDescent="0.3">
      <c r="E249" s="97"/>
      <c r="F249" s="82"/>
      <c r="G249" s="82"/>
      <c r="H249" s="82"/>
      <c r="I249" s="82"/>
      <c r="J249" s="82"/>
      <c r="K249" s="82"/>
      <c r="L249" s="82"/>
    </row>
    <row r="250" spans="2:20" x14ac:dyDescent="0.3">
      <c r="E250" s="97"/>
      <c r="F250" s="82"/>
      <c r="G250" s="82"/>
      <c r="H250" s="82"/>
      <c r="I250" s="82"/>
      <c r="J250" s="82"/>
      <c r="K250" s="82"/>
      <c r="L250" s="82"/>
    </row>
    <row r="251" spans="2:20" x14ac:dyDescent="0.3">
      <c r="E251" s="97"/>
      <c r="F251" s="82"/>
      <c r="G251" s="82"/>
      <c r="H251" s="82"/>
      <c r="I251" s="82"/>
      <c r="J251" s="82"/>
      <c r="K251" s="82"/>
      <c r="L251" s="82"/>
    </row>
    <row r="252" spans="2:20" x14ac:dyDescent="0.3">
      <c r="E252" s="97"/>
      <c r="F252" s="82"/>
      <c r="G252" s="82"/>
      <c r="H252" s="82"/>
      <c r="I252" s="82"/>
      <c r="J252" s="82"/>
      <c r="K252" s="82"/>
      <c r="L252" s="82"/>
    </row>
    <row r="253" spans="2:20" x14ac:dyDescent="0.3">
      <c r="E253" s="97"/>
      <c r="F253" s="82"/>
      <c r="G253" s="82"/>
      <c r="H253" s="82"/>
      <c r="I253" s="82"/>
      <c r="J253" s="82"/>
      <c r="K253" s="82"/>
      <c r="L253" s="82"/>
    </row>
    <row r="254" spans="2:20" x14ac:dyDescent="0.3">
      <c r="E254" s="97"/>
      <c r="F254" s="82"/>
      <c r="G254" s="82"/>
      <c r="H254" s="82"/>
      <c r="I254" s="82"/>
      <c r="J254" s="82"/>
      <c r="K254" s="82"/>
      <c r="L254" s="82"/>
    </row>
    <row r="255" spans="2:20" x14ac:dyDescent="0.3">
      <c r="E255" s="97"/>
      <c r="F255" s="82"/>
      <c r="G255" s="82"/>
      <c r="H255" s="82"/>
      <c r="I255" s="82"/>
      <c r="J255" s="82"/>
      <c r="K255" s="82"/>
      <c r="L255" s="82"/>
    </row>
    <row r="256" spans="2:20" x14ac:dyDescent="0.3">
      <c r="E256" s="97"/>
      <c r="F256" s="82"/>
      <c r="G256" s="82"/>
      <c r="H256" s="82"/>
      <c r="I256" s="82"/>
      <c r="J256" s="82"/>
      <c r="K256" s="82"/>
      <c r="L256" s="82"/>
    </row>
    <row r="257" spans="5:12" x14ac:dyDescent="0.3">
      <c r="E257" s="97"/>
      <c r="F257" s="82"/>
      <c r="G257" s="82"/>
      <c r="H257" s="82"/>
      <c r="I257" s="82"/>
      <c r="J257" s="82"/>
      <c r="K257" s="82"/>
      <c r="L257" s="82"/>
    </row>
    <row r="258" spans="5:12" x14ac:dyDescent="0.3">
      <c r="E258" s="97"/>
      <c r="F258" s="82"/>
      <c r="G258" s="82"/>
      <c r="H258" s="82"/>
      <c r="I258" s="82"/>
      <c r="J258" s="82"/>
      <c r="K258" s="82"/>
      <c r="L258" s="82"/>
    </row>
    <row r="259" spans="5:12" x14ac:dyDescent="0.3">
      <c r="E259" s="97"/>
      <c r="F259" s="82"/>
      <c r="G259" s="82"/>
      <c r="H259" s="82"/>
      <c r="I259" s="82"/>
      <c r="J259" s="82"/>
      <c r="K259" s="82"/>
      <c r="L259" s="82"/>
    </row>
    <row r="260" spans="5:12" x14ac:dyDescent="0.3">
      <c r="E260" s="97"/>
      <c r="F260" s="82"/>
      <c r="G260" s="82"/>
      <c r="H260" s="82"/>
      <c r="I260" s="82"/>
      <c r="J260" s="82"/>
      <c r="K260" s="82"/>
      <c r="L260" s="82"/>
    </row>
    <row r="261" spans="5:12" x14ac:dyDescent="0.3">
      <c r="E261" s="97"/>
      <c r="F261" s="82"/>
      <c r="G261" s="82"/>
      <c r="H261" s="82"/>
      <c r="I261" s="82"/>
      <c r="J261" s="82"/>
      <c r="K261" s="82"/>
      <c r="L261" s="82"/>
    </row>
    <row r="262" spans="5:12" x14ac:dyDescent="0.3">
      <c r="E262" s="97"/>
      <c r="F262" s="82"/>
      <c r="G262" s="82"/>
      <c r="H262" s="82"/>
      <c r="I262" s="82"/>
      <c r="J262" s="82"/>
      <c r="K262" s="82"/>
      <c r="L262" s="82"/>
    </row>
    <row r="263" spans="5:12" x14ac:dyDescent="0.3">
      <c r="E263" s="97"/>
      <c r="F263" s="82"/>
      <c r="G263" s="82"/>
      <c r="H263" s="82"/>
      <c r="I263" s="82"/>
      <c r="J263" s="82"/>
      <c r="K263" s="82"/>
      <c r="L263" s="82"/>
    </row>
    <row r="264" spans="5:12" x14ac:dyDescent="0.3">
      <c r="E264" s="97"/>
      <c r="F264" s="82"/>
      <c r="G264" s="82"/>
      <c r="H264" s="82"/>
      <c r="I264" s="82"/>
      <c r="J264" s="82"/>
      <c r="K264" s="82"/>
      <c r="L264" s="82"/>
    </row>
    <row r="265" spans="5:12" x14ac:dyDescent="0.3">
      <c r="E265" s="97"/>
      <c r="F265" s="82"/>
      <c r="G265" s="82"/>
      <c r="H265" s="82"/>
      <c r="I265" s="82"/>
      <c r="J265" s="82"/>
      <c r="K265" s="82"/>
      <c r="L265" s="82"/>
    </row>
    <row r="266" spans="5:12" x14ac:dyDescent="0.3">
      <c r="E266" s="97"/>
      <c r="F266" s="82"/>
      <c r="G266" s="82"/>
      <c r="H266" s="82"/>
      <c r="I266" s="82"/>
      <c r="J266" s="82"/>
      <c r="K266" s="82"/>
      <c r="L266" s="82"/>
    </row>
    <row r="267" spans="5:12" x14ac:dyDescent="0.3">
      <c r="E267" s="97"/>
      <c r="F267" s="82"/>
      <c r="G267" s="82"/>
      <c r="H267" s="82"/>
      <c r="I267" s="82"/>
      <c r="J267" s="82"/>
      <c r="K267" s="82"/>
      <c r="L267" s="82"/>
    </row>
    <row r="268" spans="5:12" x14ac:dyDescent="0.3">
      <c r="E268" s="97"/>
      <c r="F268" s="82"/>
      <c r="G268" s="82"/>
      <c r="H268" s="82"/>
      <c r="I268" s="82"/>
      <c r="J268" s="82"/>
      <c r="K268" s="82"/>
      <c r="L268" s="82"/>
    </row>
    <row r="269" spans="5:12" x14ac:dyDescent="0.3">
      <c r="E269" s="97"/>
      <c r="F269" s="82"/>
      <c r="G269" s="82"/>
      <c r="H269" s="82"/>
      <c r="I269" s="82"/>
      <c r="J269" s="82"/>
      <c r="K269" s="82"/>
      <c r="L269" s="82"/>
    </row>
    <row r="270" spans="5:12" x14ac:dyDescent="0.3">
      <c r="E270" s="97"/>
      <c r="F270" s="82"/>
      <c r="G270" s="82"/>
      <c r="H270" s="82"/>
      <c r="I270" s="82"/>
      <c r="J270" s="82"/>
      <c r="K270" s="82"/>
      <c r="L270" s="82"/>
    </row>
    <row r="271" spans="5:12" x14ac:dyDescent="0.3">
      <c r="E271" s="97"/>
      <c r="F271" s="82"/>
      <c r="G271" s="82"/>
      <c r="H271" s="82"/>
      <c r="I271" s="82"/>
      <c r="J271" s="82"/>
      <c r="K271" s="82"/>
      <c r="L271" s="82"/>
    </row>
    <row r="272" spans="5:12" x14ac:dyDescent="0.3">
      <c r="E272" s="97"/>
      <c r="F272" s="82"/>
      <c r="G272" s="82"/>
      <c r="H272" s="82"/>
      <c r="I272" s="82"/>
      <c r="J272" s="82"/>
      <c r="K272" s="82"/>
      <c r="L272" s="82"/>
    </row>
    <row r="273" spans="5:12" x14ac:dyDescent="0.3">
      <c r="E273" s="97"/>
      <c r="F273" s="82"/>
      <c r="G273" s="82"/>
      <c r="H273" s="82"/>
      <c r="I273" s="82"/>
      <c r="J273" s="82"/>
      <c r="K273" s="82"/>
      <c r="L273" s="82"/>
    </row>
    <row r="274" spans="5:12" x14ac:dyDescent="0.3">
      <c r="E274" s="97"/>
      <c r="F274" s="82"/>
      <c r="G274" s="82"/>
      <c r="H274" s="82"/>
      <c r="I274" s="82"/>
      <c r="J274" s="82"/>
      <c r="K274" s="82"/>
      <c r="L274" s="82"/>
    </row>
    <row r="275" spans="5:12" x14ac:dyDescent="0.3">
      <c r="E275" s="97"/>
      <c r="F275" s="82"/>
      <c r="G275" s="82"/>
      <c r="H275" s="82"/>
      <c r="I275" s="82"/>
      <c r="J275" s="82"/>
      <c r="K275" s="82"/>
      <c r="L275" s="82"/>
    </row>
    <row r="276" spans="5:12" x14ac:dyDescent="0.3">
      <c r="E276" s="97"/>
      <c r="F276" s="82"/>
      <c r="G276" s="82"/>
      <c r="H276" s="82"/>
      <c r="I276" s="82"/>
      <c r="J276" s="82"/>
      <c r="K276" s="82"/>
      <c r="L276" s="82"/>
    </row>
    <row r="277" spans="5:12" x14ac:dyDescent="0.3">
      <c r="E277" s="97"/>
      <c r="F277" s="82"/>
      <c r="G277" s="82"/>
      <c r="H277" s="82"/>
      <c r="I277" s="82"/>
      <c r="J277" s="82"/>
      <c r="K277" s="82"/>
      <c r="L277" s="82"/>
    </row>
    <row r="278" spans="5:12" x14ac:dyDescent="0.3">
      <c r="E278" s="97"/>
      <c r="F278" s="82"/>
      <c r="G278" s="82"/>
      <c r="H278" s="82"/>
      <c r="I278" s="82"/>
      <c r="J278" s="82"/>
      <c r="K278" s="82"/>
      <c r="L278" s="82"/>
    </row>
    <row r="279" spans="5:12" x14ac:dyDescent="0.3">
      <c r="E279" s="97"/>
      <c r="F279" s="82"/>
      <c r="G279" s="82"/>
      <c r="H279" s="82"/>
      <c r="I279" s="82"/>
      <c r="J279" s="82"/>
      <c r="K279" s="82"/>
      <c r="L279" s="82"/>
    </row>
    <row r="280" spans="5:12" x14ac:dyDescent="0.3">
      <c r="E280" s="97"/>
      <c r="F280" s="82"/>
      <c r="G280" s="82"/>
      <c r="H280" s="82"/>
      <c r="I280" s="82"/>
      <c r="J280" s="82"/>
      <c r="K280" s="82"/>
      <c r="L280" s="82"/>
    </row>
    <row r="281" spans="5:12" x14ac:dyDescent="0.3">
      <c r="E281" s="97"/>
      <c r="F281" s="82"/>
      <c r="G281" s="82"/>
      <c r="H281" s="82"/>
      <c r="I281" s="82"/>
      <c r="J281" s="82"/>
      <c r="K281" s="82"/>
      <c r="L281" s="82"/>
    </row>
    <row r="282" spans="5:12" x14ac:dyDescent="0.3">
      <c r="E282" s="97"/>
      <c r="F282" s="82"/>
      <c r="G282" s="82"/>
      <c r="H282" s="82"/>
      <c r="I282" s="82"/>
      <c r="J282" s="82"/>
      <c r="K282" s="82"/>
      <c r="L282" s="82"/>
    </row>
    <row r="283" spans="5:12" x14ac:dyDescent="0.3">
      <c r="E283" s="97"/>
      <c r="F283" s="82"/>
      <c r="G283" s="82"/>
      <c r="H283" s="82"/>
      <c r="I283" s="82"/>
      <c r="J283" s="82"/>
      <c r="K283" s="82"/>
      <c r="L283" s="82"/>
    </row>
    <row r="284" spans="5:12" x14ac:dyDescent="0.3">
      <c r="E284" s="97"/>
      <c r="F284" s="82"/>
      <c r="G284" s="82"/>
      <c r="H284" s="82"/>
      <c r="I284" s="82"/>
      <c r="J284" s="82"/>
      <c r="K284" s="82"/>
      <c r="L284" s="82"/>
    </row>
    <row r="285" spans="5:12" x14ac:dyDescent="0.3">
      <c r="E285" s="97"/>
      <c r="F285" s="82"/>
      <c r="G285" s="82"/>
      <c r="H285" s="82"/>
      <c r="I285" s="82"/>
      <c r="J285" s="82"/>
      <c r="K285" s="82"/>
      <c r="L285" s="82"/>
    </row>
    <row r="286" spans="5:12" x14ac:dyDescent="0.3">
      <c r="E286" s="97"/>
      <c r="F286" s="82"/>
      <c r="G286" s="82"/>
      <c r="H286" s="82"/>
      <c r="I286" s="82"/>
      <c r="J286" s="82"/>
      <c r="K286" s="82"/>
      <c r="L286" s="82"/>
    </row>
    <row r="287" spans="5:12" x14ac:dyDescent="0.3">
      <c r="E287" s="97"/>
      <c r="F287" s="82"/>
      <c r="G287" s="82"/>
      <c r="H287" s="82"/>
      <c r="I287" s="82"/>
      <c r="J287" s="82"/>
      <c r="K287" s="82"/>
      <c r="L287" s="82"/>
    </row>
    <row r="288" spans="5:12" x14ac:dyDescent="0.3">
      <c r="E288" s="97"/>
      <c r="F288" s="82"/>
      <c r="G288" s="82"/>
      <c r="H288" s="82"/>
      <c r="I288" s="82"/>
      <c r="J288" s="82"/>
      <c r="K288" s="82"/>
      <c r="L288" s="82"/>
    </row>
    <row r="289" spans="5:12" x14ac:dyDescent="0.3">
      <c r="E289" s="97"/>
      <c r="F289" s="82"/>
      <c r="G289" s="82"/>
      <c r="H289" s="82"/>
      <c r="I289" s="82"/>
      <c r="J289" s="82"/>
      <c r="K289" s="82"/>
      <c r="L289" s="82"/>
    </row>
    <row r="290" spans="5:12" x14ac:dyDescent="0.3">
      <c r="E290" s="97"/>
      <c r="F290" s="82"/>
      <c r="G290" s="82"/>
      <c r="H290" s="82"/>
      <c r="I290" s="82"/>
      <c r="J290" s="82"/>
      <c r="K290" s="82"/>
      <c r="L290" s="82"/>
    </row>
    <row r="291" spans="5:12" x14ac:dyDescent="0.3">
      <c r="E291" s="97"/>
      <c r="F291" s="82"/>
      <c r="G291" s="82"/>
      <c r="H291" s="82"/>
      <c r="I291" s="82"/>
      <c r="J291" s="82"/>
      <c r="K291" s="82"/>
      <c r="L291" s="82"/>
    </row>
    <row r="292" spans="5:12" x14ac:dyDescent="0.3">
      <c r="E292" s="97"/>
      <c r="F292" s="82"/>
      <c r="G292" s="82"/>
      <c r="H292" s="82"/>
      <c r="I292" s="82"/>
      <c r="J292" s="82"/>
      <c r="K292" s="82"/>
      <c r="L292" s="82"/>
    </row>
    <row r="293" spans="5:12" x14ac:dyDescent="0.3">
      <c r="E293" s="97"/>
      <c r="F293" s="82"/>
      <c r="G293" s="82"/>
      <c r="H293" s="82"/>
      <c r="I293" s="82"/>
      <c r="J293" s="82"/>
      <c r="K293" s="82"/>
      <c r="L293" s="82"/>
    </row>
    <row r="294" spans="5:12" x14ac:dyDescent="0.3">
      <c r="E294" s="97"/>
      <c r="F294" s="82"/>
      <c r="G294" s="82"/>
      <c r="H294" s="82"/>
      <c r="I294" s="82"/>
      <c r="J294" s="82"/>
      <c r="K294" s="82"/>
      <c r="L294" s="82"/>
    </row>
    <row r="295" spans="5:12" x14ac:dyDescent="0.3">
      <c r="E295" s="97"/>
      <c r="F295" s="82"/>
      <c r="G295" s="82"/>
      <c r="H295" s="82"/>
      <c r="I295" s="82"/>
      <c r="J295" s="82"/>
      <c r="K295" s="82"/>
      <c r="L295" s="82"/>
    </row>
    <row r="296" spans="5:12" x14ac:dyDescent="0.3">
      <c r="E296" s="97"/>
      <c r="F296" s="82"/>
      <c r="G296" s="82"/>
      <c r="H296" s="82"/>
      <c r="I296" s="82"/>
      <c r="J296" s="82"/>
      <c r="K296" s="82"/>
      <c r="L296" s="82"/>
    </row>
    <row r="297" spans="5:12" x14ac:dyDescent="0.3">
      <c r="E297" s="97"/>
      <c r="F297" s="82"/>
      <c r="G297" s="82"/>
      <c r="H297" s="82"/>
      <c r="I297" s="82"/>
      <c r="J297" s="82"/>
      <c r="K297" s="82"/>
      <c r="L297" s="82"/>
    </row>
    <row r="298" spans="5:12" x14ac:dyDescent="0.3">
      <c r="E298" s="97"/>
      <c r="F298" s="82"/>
      <c r="G298" s="82"/>
      <c r="H298" s="82"/>
      <c r="I298" s="82"/>
      <c r="J298" s="82"/>
      <c r="K298" s="82"/>
      <c r="L298" s="82"/>
    </row>
    <row r="299" spans="5:12" x14ac:dyDescent="0.3">
      <c r="E299" s="97"/>
      <c r="F299" s="82"/>
      <c r="G299" s="82"/>
      <c r="H299" s="82"/>
      <c r="I299" s="82"/>
      <c r="J299" s="82"/>
      <c r="K299" s="82"/>
      <c r="L299" s="82"/>
    </row>
    <row r="300" spans="5:12" x14ac:dyDescent="0.3">
      <c r="E300" s="97"/>
      <c r="F300" s="82"/>
      <c r="G300" s="82"/>
      <c r="H300" s="82"/>
      <c r="I300" s="82"/>
      <c r="J300" s="82"/>
      <c r="K300" s="82"/>
      <c r="L300" s="82"/>
    </row>
    <row r="301" spans="5:12" x14ac:dyDescent="0.3">
      <c r="E301" s="97"/>
      <c r="F301" s="82"/>
      <c r="G301" s="82"/>
      <c r="H301" s="82"/>
      <c r="I301" s="82"/>
      <c r="J301" s="82"/>
      <c r="K301" s="82"/>
      <c r="L301" s="82"/>
    </row>
    <row r="302" spans="5:12" x14ac:dyDescent="0.3">
      <c r="E302" s="97"/>
      <c r="F302" s="82"/>
      <c r="G302" s="82"/>
      <c r="H302" s="82"/>
      <c r="I302" s="82"/>
      <c r="J302" s="82"/>
      <c r="K302" s="82"/>
      <c r="L302" s="82"/>
    </row>
    <row r="303" spans="5:12" x14ac:dyDescent="0.3">
      <c r="E303" s="97"/>
      <c r="F303" s="82"/>
      <c r="G303" s="82"/>
      <c r="H303" s="82"/>
      <c r="I303" s="82"/>
      <c r="J303" s="82"/>
      <c r="K303" s="82"/>
      <c r="L303" s="82"/>
    </row>
    <row r="304" spans="5:12" x14ac:dyDescent="0.3">
      <c r="E304" s="97"/>
      <c r="F304" s="82"/>
      <c r="G304" s="82"/>
      <c r="H304" s="82"/>
      <c r="I304" s="82"/>
      <c r="J304" s="82"/>
      <c r="K304" s="82"/>
      <c r="L304" s="82"/>
    </row>
    <row r="305" spans="5:12" x14ac:dyDescent="0.3">
      <c r="E305" s="97"/>
      <c r="F305" s="82"/>
      <c r="G305" s="82"/>
      <c r="H305" s="82"/>
      <c r="I305" s="82"/>
      <c r="J305" s="82"/>
      <c r="K305" s="82"/>
      <c r="L305" s="82"/>
    </row>
    <row r="306" spans="5:12" x14ac:dyDescent="0.3">
      <c r="E306" s="97"/>
      <c r="F306" s="82"/>
      <c r="G306" s="82"/>
      <c r="H306" s="82"/>
      <c r="I306" s="82"/>
      <c r="J306" s="82"/>
      <c r="K306" s="82"/>
      <c r="L306" s="82"/>
    </row>
    <row r="307" spans="5:12" x14ac:dyDescent="0.3">
      <c r="E307" s="97"/>
      <c r="F307" s="82"/>
      <c r="G307" s="82"/>
      <c r="H307" s="82"/>
      <c r="I307" s="82"/>
      <c r="J307" s="82"/>
      <c r="K307" s="82"/>
      <c r="L307" s="82"/>
    </row>
    <row r="308" spans="5:12" x14ac:dyDescent="0.3">
      <c r="E308" s="97"/>
      <c r="F308" s="82"/>
      <c r="G308" s="82"/>
      <c r="H308" s="82"/>
      <c r="I308" s="82"/>
      <c r="J308" s="82"/>
      <c r="K308" s="82"/>
      <c r="L308" s="82"/>
    </row>
    <row r="309" spans="5:12" x14ac:dyDescent="0.3">
      <c r="E309" s="97"/>
      <c r="F309" s="82"/>
      <c r="G309" s="82"/>
      <c r="H309" s="82"/>
      <c r="I309" s="82"/>
      <c r="J309" s="82"/>
      <c r="K309" s="82"/>
      <c r="L309" s="82"/>
    </row>
    <row r="310" spans="5:12" x14ac:dyDescent="0.3">
      <c r="E310" s="97"/>
      <c r="F310" s="82"/>
      <c r="G310" s="82"/>
      <c r="H310" s="82"/>
      <c r="I310" s="82"/>
      <c r="J310" s="82"/>
      <c r="K310" s="82"/>
      <c r="L310" s="82"/>
    </row>
    <row r="311" spans="5:12" x14ac:dyDescent="0.3">
      <c r="E311" s="97"/>
      <c r="F311" s="82"/>
      <c r="G311" s="82"/>
      <c r="H311" s="82"/>
      <c r="I311" s="82"/>
      <c r="J311" s="82"/>
      <c r="K311" s="82"/>
      <c r="L311" s="82"/>
    </row>
    <row r="312" spans="5:12" x14ac:dyDescent="0.3">
      <c r="E312" s="97"/>
      <c r="F312" s="82"/>
      <c r="G312" s="82"/>
      <c r="H312" s="82"/>
      <c r="I312" s="82"/>
      <c r="J312" s="82"/>
      <c r="K312" s="82"/>
      <c r="L312" s="82"/>
    </row>
    <row r="313" spans="5:12" x14ac:dyDescent="0.3">
      <c r="E313" s="97"/>
      <c r="F313" s="82"/>
      <c r="G313" s="82"/>
      <c r="H313" s="82"/>
      <c r="I313" s="82"/>
      <c r="J313" s="82"/>
      <c r="K313" s="82"/>
      <c r="L313" s="82"/>
    </row>
    <row r="314" spans="5:12" x14ac:dyDescent="0.3">
      <c r="E314" s="97"/>
      <c r="F314" s="82"/>
      <c r="G314" s="82"/>
      <c r="H314" s="82"/>
      <c r="I314" s="82"/>
      <c r="J314" s="82"/>
      <c r="K314" s="82"/>
      <c r="L314" s="82"/>
    </row>
    <row r="315" spans="5:12" x14ac:dyDescent="0.3">
      <c r="E315" s="97"/>
      <c r="F315" s="82"/>
      <c r="G315" s="82"/>
      <c r="H315" s="82"/>
      <c r="I315" s="82"/>
      <c r="J315" s="82"/>
      <c r="K315" s="82"/>
      <c r="L315" s="82"/>
    </row>
    <row r="316" spans="5:12" x14ac:dyDescent="0.3">
      <c r="E316" s="97"/>
      <c r="F316" s="82"/>
      <c r="G316" s="82"/>
      <c r="H316" s="82"/>
      <c r="I316" s="82"/>
      <c r="J316" s="82"/>
      <c r="K316" s="82"/>
      <c r="L316" s="82"/>
    </row>
    <row r="317" spans="5:12" x14ac:dyDescent="0.3">
      <c r="E317" s="97"/>
      <c r="F317" s="82"/>
      <c r="G317" s="82"/>
      <c r="H317" s="82"/>
      <c r="I317" s="82"/>
      <c r="J317" s="82"/>
      <c r="K317" s="82"/>
      <c r="L317" s="82"/>
    </row>
    <row r="318" spans="5:12" x14ac:dyDescent="0.3">
      <c r="E318" s="97"/>
      <c r="F318" s="82"/>
      <c r="G318" s="82"/>
      <c r="H318" s="82"/>
      <c r="I318" s="82"/>
      <c r="J318" s="82"/>
      <c r="K318" s="82"/>
      <c r="L318" s="82"/>
    </row>
    <row r="319" spans="5:12" x14ac:dyDescent="0.3">
      <c r="E319" s="97"/>
      <c r="F319" s="82"/>
      <c r="G319" s="82"/>
      <c r="H319" s="82"/>
      <c r="I319" s="82"/>
      <c r="J319" s="82"/>
      <c r="K319" s="82"/>
      <c r="L319" s="82"/>
    </row>
    <row r="320" spans="5:12" x14ac:dyDescent="0.3">
      <c r="E320" s="97"/>
      <c r="F320" s="82"/>
      <c r="G320" s="82"/>
      <c r="H320" s="82"/>
      <c r="I320" s="82"/>
      <c r="J320" s="82"/>
      <c r="K320" s="82"/>
      <c r="L320" s="82"/>
    </row>
    <row r="321" spans="5:12" x14ac:dyDescent="0.3">
      <c r="E321" s="97"/>
      <c r="F321" s="82"/>
      <c r="G321" s="82"/>
      <c r="H321" s="82"/>
      <c r="I321" s="82"/>
      <c r="J321" s="82"/>
      <c r="K321" s="82"/>
      <c r="L321" s="82"/>
    </row>
    <row r="322" spans="5:12" x14ac:dyDescent="0.3">
      <c r="E322" s="97"/>
      <c r="F322" s="82"/>
      <c r="G322" s="82"/>
      <c r="H322" s="82"/>
      <c r="I322" s="82"/>
      <c r="J322" s="82"/>
      <c r="K322" s="82"/>
      <c r="L322" s="82"/>
    </row>
    <row r="323" spans="5:12" x14ac:dyDescent="0.3">
      <c r="E323" s="97"/>
      <c r="F323" s="82"/>
      <c r="G323" s="82"/>
      <c r="H323" s="82"/>
      <c r="I323" s="82"/>
      <c r="J323" s="82"/>
      <c r="K323" s="82"/>
      <c r="L323" s="82"/>
    </row>
    <row r="324" spans="5:12" x14ac:dyDescent="0.3">
      <c r="E324" s="97"/>
      <c r="F324" s="82"/>
      <c r="G324" s="82"/>
      <c r="H324" s="82"/>
      <c r="I324" s="82"/>
      <c r="J324" s="82"/>
      <c r="K324" s="82"/>
      <c r="L324" s="82"/>
    </row>
    <row r="325" spans="5:12" x14ac:dyDescent="0.3">
      <c r="E325" s="97"/>
      <c r="F325" s="82"/>
      <c r="G325" s="82"/>
      <c r="H325" s="82"/>
      <c r="I325" s="82"/>
      <c r="J325" s="82"/>
      <c r="K325" s="82"/>
      <c r="L325" s="82"/>
    </row>
    <row r="326" spans="5:12" x14ac:dyDescent="0.3">
      <c r="E326" s="97"/>
      <c r="F326" s="82"/>
      <c r="G326" s="82"/>
      <c r="H326" s="82"/>
      <c r="I326" s="82"/>
      <c r="J326" s="82"/>
      <c r="K326" s="82"/>
      <c r="L326" s="82"/>
    </row>
    <row r="327" spans="5:12" x14ac:dyDescent="0.3">
      <c r="E327" s="97"/>
      <c r="F327" s="82"/>
      <c r="G327" s="82"/>
      <c r="H327" s="82"/>
      <c r="I327" s="82"/>
      <c r="J327" s="82"/>
      <c r="K327" s="82"/>
      <c r="L327" s="82"/>
    </row>
    <row r="328" spans="5:12" x14ac:dyDescent="0.3">
      <c r="E328" s="97"/>
      <c r="F328" s="82"/>
      <c r="G328" s="82"/>
      <c r="H328" s="82"/>
      <c r="I328" s="82"/>
      <c r="J328" s="82"/>
      <c r="K328" s="82"/>
      <c r="L328" s="82"/>
    </row>
    <row r="329" spans="5:12" x14ac:dyDescent="0.3">
      <c r="E329" s="97"/>
      <c r="F329" s="82"/>
      <c r="G329" s="82"/>
      <c r="H329" s="82"/>
      <c r="I329" s="82"/>
      <c r="J329" s="82"/>
      <c r="K329" s="82"/>
      <c r="L329" s="82"/>
    </row>
    <row r="330" spans="5:12" x14ac:dyDescent="0.3">
      <c r="E330" s="97"/>
      <c r="F330" s="82"/>
      <c r="G330" s="82"/>
      <c r="H330" s="82"/>
      <c r="I330" s="82"/>
      <c r="J330" s="82"/>
      <c r="K330" s="82"/>
      <c r="L330" s="82"/>
    </row>
    <row r="331" spans="5:12" x14ac:dyDescent="0.3">
      <c r="E331" s="97"/>
      <c r="F331" s="82"/>
      <c r="G331" s="82"/>
      <c r="H331" s="82"/>
      <c r="I331" s="82"/>
      <c r="J331" s="82"/>
      <c r="K331" s="82"/>
      <c r="L331" s="82"/>
    </row>
    <row r="332" spans="5:12" x14ac:dyDescent="0.3">
      <c r="E332" s="97"/>
      <c r="F332" s="82"/>
      <c r="G332" s="82"/>
      <c r="H332" s="82"/>
      <c r="I332" s="82"/>
      <c r="J332" s="82"/>
      <c r="K332" s="82"/>
      <c r="L332" s="82"/>
    </row>
    <row r="333" spans="5:12" x14ac:dyDescent="0.3">
      <c r="E333" s="97"/>
      <c r="F333" s="82"/>
      <c r="G333" s="82"/>
      <c r="H333" s="82"/>
      <c r="I333" s="82"/>
      <c r="J333" s="82"/>
      <c r="K333" s="82"/>
      <c r="L333" s="82"/>
    </row>
    <row r="334" spans="5:12" x14ac:dyDescent="0.3">
      <c r="E334" s="97"/>
      <c r="F334" s="82"/>
      <c r="G334" s="82"/>
      <c r="H334" s="82"/>
      <c r="I334" s="82"/>
      <c r="J334" s="82"/>
      <c r="K334" s="82"/>
      <c r="L334" s="82"/>
    </row>
    <row r="335" spans="5:12" x14ac:dyDescent="0.3">
      <c r="E335" s="97"/>
      <c r="F335" s="82"/>
      <c r="G335" s="82"/>
      <c r="H335" s="82"/>
      <c r="I335" s="82"/>
      <c r="J335" s="82"/>
      <c r="K335" s="82"/>
      <c r="L335" s="82"/>
    </row>
    <row r="336" spans="5:12" x14ac:dyDescent="0.3">
      <c r="E336" s="97"/>
      <c r="F336" s="82"/>
      <c r="G336" s="82"/>
      <c r="H336" s="82"/>
      <c r="I336" s="82"/>
      <c r="J336" s="82"/>
      <c r="K336" s="82"/>
      <c r="L336" s="82"/>
    </row>
    <row r="337" spans="5:12" x14ac:dyDescent="0.3">
      <c r="E337" s="97"/>
      <c r="F337" s="82"/>
      <c r="G337" s="82"/>
      <c r="H337" s="82"/>
      <c r="I337" s="82"/>
      <c r="J337" s="82"/>
      <c r="K337" s="82"/>
      <c r="L337" s="82"/>
    </row>
    <row r="338" spans="5:12" x14ac:dyDescent="0.3">
      <c r="E338" s="97"/>
      <c r="F338" s="82"/>
      <c r="G338" s="82"/>
      <c r="H338" s="82"/>
      <c r="I338" s="82"/>
      <c r="J338" s="82"/>
      <c r="K338" s="82"/>
      <c r="L338" s="82"/>
    </row>
    <row r="339" spans="5:12" x14ac:dyDescent="0.3">
      <c r="E339" s="97"/>
      <c r="F339" s="82"/>
      <c r="G339" s="82"/>
      <c r="H339" s="82"/>
      <c r="I339" s="82"/>
      <c r="J339" s="82"/>
      <c r="K339" s="82"/>
      <c r="L339" s="82"/>
    </row>
    <row r="340" spans="5:12" x14ac:dyDescent="0.3">
      <c r="E340" s="97"/>
      <c r="F340" s="82"/>
      <c r="G340" s="82"/>
      <c r="H340" s="82"/>
      <c r="I340" s="82"/>
      <c r="J340" s="82"/>
      <c r="K340" s="82"/>
      <c r="L340" s="82"/>
    </row>
    <row r="341" spans="5:12" x14ac:dyDescent="0.3">
      <c r="E341" s="97"/>
      <c r="F341" s="82"/>
      <c r="G341" s="82"/>
      <c r="H341" s="82"/>
      <c r="I341" s="82"/>
      <c r="J341" s="82"/>
      <c r="K341" s="82"/>
      <c r="L341" s="82"/>
    </row>
    <row r="342" spans="5:12" x14ac:dyDescent="0.3">
      <c r="E342" s="97"/>
      <c r="F342" s="82"/>
      <c r="G342" s="82"/>
      <c r="H342" s="82"/>
      <c r="I342" s="82"/>
      <c r="J342" s="82"/>
      <c r="K342" s="82"/>
      <c r="L342" s="82"/>
    </row>
    <row r="343" spans="5:12" x14ac:dyDescent="0.3">
      <c r="E343" s="97"/>
      <c r="F343" s="82"/>
      <c r="G343" s="82"/>
      <c r="H343" s="82"/>
      <c r="I343" s="82"/>
      <c r="J343" s="82"/>
      <c r="K343" s="82"/>
      <c r="L343" s="82"/>
    </row>
    <row r="344" spans="5:12" x14ac:dyDescent="0.3">
      <c r="E344" s="97"/>
      <c r="F344" s="82"/>
      <c r="G344" s="82"/>
      <c r="H344" s="82"/>
      <c r="I344" s="82"/>
      <c r="J344" s="82"/>
      <c r="K344" s="82"/>
      <c r="L344" s="82"/>
    </row>
    <row r="345" spans="5:12" x14ac:dyDescent="0.3">
      <c r="E345" s="97"/>
      <c r="F345" s="82"/>
      <c r="G345" s="82"/>
      <c r="H345" s="82"/>
      <c r="I345" s="82"/>
      <c r="J345" s="82"/>
      <c r="K345" s="82"/>
      <c r="L345" s="82"/>
    </row>
    <row r="346" spans="5:12" x14ac:dyDescent="0.3">
      <c r="E346" s="97"/>
      <c r="F346" s="82"/>
      <c r="G346" s="82"/>
      <c r="H346" s="82"/>
      <c r="I346" s="82"/>
      <c r="J346" s="82"/>
      <c r="K346" s="82"/>
      <c r="L346" s="82"/>
    </row>
    <row r="347" spans="5:12" x14ac:dyDescent="0.3">
      <c r="E347" s="97"/>
      <c r="F347" s="82"/>
      <c r="G347" s="82"/>
      <c r="H347" s="82"/>
      <c r="I347" s="82"/>
      <c r="J347" s="82"/>
      <c r="K347" s="82"/>
      <c r="L347" s="82"/>
    </row>
    <row r="348" spans="5:12" x14ac:dyDescent="0.3">
      <c r="E348" s="97"/>
      <c r="F348" s="82"/>
      <c r="G348" s="82"/>
      <c r="H348" s="82"/>
      <c r="I348" s="82"/>
      <c r="J348" s="82"/>
      <c r="K348" s="82"/>
      <c r="L348" s="82"/>
    </row>
    <row r="349" spans="5:12" x14ac:dyDescent="0.3">
      <c r="E349" s="97"/>
      <c r="F349" s="82"/>
      <c r="G349" s="82"/>
      <c r="H349" s="82"/>
      <c r="I349" s="82"/>
      <c r="J349" s="82"/>
      <c r="K349" s="82"/>
      <c r="L349" s="82"/>
    </row>
    <row r="350" spans="5:12" x14ac:dyDescent="0.3">
      <c r="E350" s="97"/>
      <c r="F350" s="82"/>
      <c r="G350" s="82"/>
      <c r="H350" s="82"/>
      <c r="I350" s="82"/>
      <c r="J350" s="82"/>
      <c r="K350" s="82"/>
      <c r="L350" s="82"/>
    </row>
    <row r="351" spans="5:12" x14ac:dyDescent="0.3">
      <c r="E351" s="97"/>
      <c r="F351" s="82"/>
      <c r="G351" s="82"/>
      <c r="H351" s="82"/>
      <c r="I351" s="82"/>
      <c r="J351" s="82"/>
      <c r="K351" s="82"/>
      <c r="L351" s="82"/>
    </row>
    <row r="352" spans="5:12" x14ac:dyDescent="0.3">
      <c r="E352" s="97"/>
      <c r="F352" s="82"/>
      <c r="G352" s="82"/>
      <c r="H352" s="82"/>
      <c r="I352" s="82"/>
      <c r="J352" s="82"/>
      <c r="K352" s="82"/>
      <c r="L352" s="82"/>
    </row>
    <row r="353" spans="5:12" x14ac:dyDescent="0.3">
      <c r="E353" s="97"/>
      <c r="F353" s="82"/>
      <c r="G353" s="82"/>
      <c r="H353" s="82"/>
      <c r="I353" s="82"/>
      <c r="J353" s="82"/>
      <c r="K353" s="82"/>
      <c r="L353" s="82"/>
    </row>
    <row r="354" spans="5:12" x14ac:dyDescent="0.3">
      <c r="E354" s="97"/>
      <c r="F354" s="82"/>
      <c r="G354" s="82"/>
      <c r="H354" s="82"/>
      <c r="I354" s="82"/>
      <c r="J354" s="82"/>
      <c r="K354" s="82"/>
      <c r="L354" s="82"/>
    </row>
    <row r="355" spans="5:12" x14ac:dyDescent="0.3">
      <c r="E355" s="97"/>
      <c r="F355" s="82"/>
      <c r="G355" s="82"/>
      <c r="H355" s="82"/>
      <c r="I355" s="82"/>
      <c r="J355" s="82"/>
      <c r="K355" s="82"/>
      <c r="L355" s="82"/>
    </row>
    <row r="356" spans="5:12" x14ac:dyDescent="0.3">
      <c r="E356" s="97"/>
      <c r="F356" s="82"/>
      <c r="G356" s="82"/>
      <c r="H356" s="82"/>
      <c r="I356" s="82"/>
      <c r="J356" s="82"/>
      <c r="K356" s="82"/>
      <c r="L356" s="82"/>
    </row>
    <row r="357" spans="5:12" x14ac:dyDescent="0.3">
      <c r="E357" s="97"/>
      <c r="F357" s="82"/>
      <c r="G357" s="82"/>
      <c r="H357" s="82"/>
      <c r="I357" s="82"/>
      <c r="J357" s="82"/>
      <c r="K357" s="82"/>
      <c r="L357" s="82"/>
    </row>
    <row r="358" spans="5:12" x14ac:dyDescent="0.3">
      <c r="E358" s="97"/>
      <c r="F358" s="82"/>
      <c r="G358" s="82"/>
      <c r="H358" s="82"/>
      <c r="I358" s="82"/>
      <c r="J358" s="82"/>
      <c r="K358" s="82"/>
      <c r="L358" s="82"/>
    </row>
    <row r="359" spans="5:12" x14ac:dyDescent="0.3">
      <c r="E359" s="97"/>
      <c r="F359" s="82"/>
      <c r="G359" s="82"/>
      <c r="H359" s="82"/>
      <c r="I359" s="82"/>
      <c r="J359" s="82"/>
      <c r="K359" s="82"/>
      <c r="L359" s="82"/>
    </row>
    <row r="360" spans="5:12" x14ac:dyDescent="0.3">
      <c r="E360" s="97"/>
      <c r="F360" s="82"/>
      <c r="G360" s="82"/>
      <c r="H360" s="82"/>
      <c r="I360" s="82"/>
      <c r="J360" s="82"/>
      <c r="K360" s="82"/>
      <c r="L360" s="82"/>
    </row>
    <row r="361" spans="5:12" x14ac:dyDescent="0.3">
      <c r="E361" s="97"/>
      <c r="F361" s="82"/>
      <c r="G361" s="82"/>
      <c r="H361" s="82"/>
      <c r="I361" s="82"/>
      <c r="J361" s="82"/>
      <c r="K361" s="82"/>
      <c r="L361" s="82"/>
    </row>
    <row r="362" spans="5:12" x14ac:dyDescent="0.3">
      <c r="E362" s="97"/>
      <c r="F362" s="82"/>
      <c r="G362" s="82"/>
      <c r="H362" s="82"/>
      <c r="I362" s="82"/>
      <c r="J362" s="82"/>
      <c r="K362" s="82"/>
      <c r="L362" s="82"/>
    </row>
    <row r="363" spans="5:12" x14ac:dyDescent="0.3">
      <c r="E363" s="97"/>
      <c r="F363" s="82"/>
      <c r="G363" s="82"/>
      <c r="H363" s="82"/>
      <c r="I363" s="82"/>
      <c r="J363" s="82"/>
      <c r="K363" s="82"/>
      <c r="L363" s="82"/>
    </row>
    <row r="364" spans="5:12" x14ac:dyDescent="0.3">
      <c r="E364" s="97"/>
      <c r="F364" s="82"/>
      <c r="G364" s="82"/>
      <c r="H364" s="82"/>
      <c r="I364" s="82"/>
      <c r="J364" s="82"/>
      <c r="K364" s="82"/>
      <c r="L364" s="82"/>
    </row>
    <row r="365" spans="5:12" x14ac:dyDescent="0.3">
      <c r="E365" s="97"/>
      <c r="F365" s="82"/>
      <c r="G365" s="82"/>
      <c r="H365" s="82"/>
      <c r="I365" s="82"/>
      <c r="J365" s="82"/>
      <c r="K365" s="82"/>
      <c r="L365" s="82"/>
    </row>
    <row r="366" spans="5:12" x14ac:dyDescent="0.3">
      <c r="E366" s="97"/>
      <c r="F366" s="82"/>
      <c r="G366" s="82"/>
      <c r="H366" s="82"/>
      <c r="I366" s="82"/>
      <c r="J366" s="82"/>
      <c r="K366" s="82"/>
      <c r="L366" s="82"/>
    </row>
    <row r="367" spans="5:12" x14ac:dyDescent="0.3">
      <c r="E367" s="97"/>
      <c r="F367" s="82"/>
      <c r="G367" s="82"/>
      <c r="H367" s="82"/>
      <c r="I367" s="82"/>
      <c r="J367" s="82"/>
      <c r="K367" s="82"/>
      <c r="L367" s="82"/>
    </row>
    <row r="368" spans="5:12" x14ac:dyDescent="0.3">
      <c r="E368" s="97"/>
      <c r="F368" s="82"/>
      <c r="G368" s="82"/>
      <c r="H368" s="82"/>
      <c r="I368" s="82"/>
      <c r="J368" s="82"/>
      <c r="K368" s="82"/>
      <c r="L368" s="82"/>
    </row>
    <row r="369" spans="5:12" x14ac:dyDescent="0.3">
      <c r="E369" s="97"/>
      <c r="F369" s="82"/>
      <c r="G369" s="82"/>
      <c r="H369" s="82"/>
      <c r="I369" s="82"/>
      <c r="J369" s="82"/>
      <c r="K369" s="82"/>
      <c r="L369" s="82"/>
    </row>
    <row r="370" spans="5:12" x14ac:dyDescent="0.3">
      <c r="E370" s="97"/>
      <c r="F370" s="82"/>
      <c r="G370" s="82"/>
      <c r="H370" s="82"/>
      <c r="I370" s="82"/>
      <c r="J370" s="82"/>
      <c r="K370" s="82"/>
      <c r="L370" s="82"/>
    </row>
    <row r="371" spans="5:12" x14ac:dyDescent="0.3">
      <c r="E371" s="97"/>
      <c r="F371" s="82"/>
      <c r="G371" s="82"/>
      <c r="H371" s="82"/>
      <c r="I371" s="82"/>
      <c r="J371" s="82"/>
      <c r="K371" s="82"/>
      <c r="L371" s="82"/>
    </row>
    <row r="372" spans="5:12" x14ac:dyDescent="0.3">
      <c r="E372" s="97"/>
      <c r="F372" s="82"/>
      <c r="G372" s="82"/>
      <c r="H372" s="82"/>
      <c r="I372" s="82"/>
      <c r="J372" s="82"/>
      <c r="K372" s="82"/>
      <c r="L372" s="82"/>
    </row>
    <row r="373" spans="5:12" x14ac:dyDescent="0.3">
      <c r="E373" s="97"/>
      <c r="F373" s="82"/>
      <c r="G373" s="82"/>
      <c r="H373" s="82"/>
      <c r="I373" s="82"/>
      <c r="J373" s="82"/>
      <c r="K373" s="82"/>
      <c r="L373" s="82"/>
    </row>
    <row r="374" spans="5:12" x14ac:dyDescent="0.3">
      <c r="E374" s="97"/>
      <c r="F374" s="82"/>
      <c r="G374" s="82"/>
      <c r="H374" s="82"/>
      <c r="I374" s="82"/>
      <c r="J374" s="82"/>
      <c r="K374" s="82"/>
      <c r="L374" s="82"/>
    </row>
    <row r="375" spans="5:12" x14ac:dyDescent="0.3">
      <c r="E375" s="97"/>
      <c r="F375" s="82"/>
      <c r="G375" s="82"/>
      <c r="H375" s="82"/>
      <c r="I375" s="82"/>
      <c r="J375" s="82"/>
      <c r="K375" s="82"/>
      <c r="L375" s="82"/>
    </row>
    <row r="376" spans="5:12" x14ac:dyDescent="0.3">
      <c r="E376" s="97"/>
      <c r="F376" s="82"/>
      <c r="G376" s="82"/>
      <c r="H376" s="82"/>
      <c r="I376" s="82"/>
      <c r="J376" s="82"/>
      <c r="K376" s="82"/>
      <c r="L376" s="82"/>
    </row>
    <row r="377" spans="5:12" x14ac:dyDescent="0.3">
      <c r="E377" s="97"/>
      <c r="F377" s="82"/>
      <c r="G377" s="82"/>
      <c r="H377" s="82"/>
      <c r="I377" s="82"/>
      <c r="J377" s="82"/>
      <c r="K377" s="82"/>
      <c r="L377" s="82"/>
    </row>
    <row r="378" spans="5:12" x14ac:dyDescent="0.3">
      <c r="E378" s="97"/>
      <c r="F378" s="82"/>
      <c r="G378" s="82"/>
      <c r="H378" s="82"/>
      <c r="I378" s="82"/>
      <c r="J378" s="82"/>
      <c r="K378" s="82"/>
      <c r="L378" s="82"/>
    </row>
    <row r="379" spans="5:12" x14ac:dyDescent="0.3">
      <c r="E379" s="97"/>
      <c r="F379" s="82"/>
      <c r="G379" s="82"/>
      <c r="H379" s="82"/>
      <c r="I379" s="82"/>
      <c r="J379" s="82"/>
      <c r="K379" s="82"/>
      <c r="L379" s="82"/>
    </row>
    <row r="380" spans="5:12" x14ac:dyDescent="0.3">
      <c r="E380" s="97"/>
      <c r="F380" s="82"/>
      <c r="G380" s="82"/>
      <c r="H380" s="82"/>
      <c r="I380" s="82"/>
      <c r="J380" s="82"/>
      <c r="K380" s="82"/>
      <c r="L380" s="82"/>
    </row>
    <row r="381" spans="5:12" x14ac:dyDescent="0.3">
      <c r="E381" s="97"/>
      <c r="F381" s="82"/>
      <c r="G381" s="82"/>
      <c r="H381" s="82"/>
      <c r="I381" s="82"/>
      <c r="J381" s="82"/>
      <c r="K381" s="82"/>
      <c r="L381" s="82"/>
    </row>
    <row r="382" spans="5:12" x14ac:dyDescent="0.3">
      <c r="E382" s="97"/>
      <c r="F382" s="82"/>
      <c r="G382" s="82"/>
      <c r="H382" s="82"/>
      <c r="I382" s="82"/>
      <c r="J382" s="82"/>
      <c r="K382" s="82"/>
      <c r="L382" s="82"/>
    </row>
    <row r="383" spans="5:12" x14ac:dyDescent="0.3">
      <c r="E383" s="97"/>
      <c r="F383" s="82"/>
      <c r="G383" s="82"/>
      <c r="H383" s="82"/>
      <c r="I383" s="82"/>
      <c r="J383" s="82"/>
      <c r="K383" s="82"/>
      <c r="L383" s="82"/>
    </row>
    <row r="384" spans="5:12" x14ac:dyDescent="0.3">
      <c r="E384" s="97"/>
      <c r="F384" s="82"/>
      <c r="G384" s="82"/>
      <c r="H384" s="82"/>
      <c r="I384" s="82"/>
      <c r="J384" s="82"/>
      <c r="K384" s="82"/>
      <c r="L384" s="82"/>
    </row>
    <row r="385" spans="5:12" x14ac:dyDescent="0.3">
      <c r="E385" s="97"/>
      <c r="F385" s="82"/>
      <c r="G385" s="82"/>
      <c r="H385" s="82"/>
      <c r="I385" s="82"/>
      <c r="J385" s="82"/>
      <c r="K385" s="82"/>
      <c r="L385" s="82"/>
    </row>
    <row r="386" spans="5:12" x14ac:dyDescent="0.3">
      <c r="E386" s="97"/>
      <c r="F386" s="82"/>
      <c r="G386" s="82"/>
      <c r="H386" s="82"/>
      <c r="I386" s="82"/>
      <c r="J386" s="82"/>
      <c r="K386" s="82"/>
      <c r="L386" s="82"/>
    </row>
    <row r="387" spans="5:12" x14ac:dyDescent="0.3">
      <c r="E387" s="97"/>
      <c r="F387" s="82"/>
      <c r="G387" s="82"/>
      <c r="H387" s="82"/>
      <c r="I387" s="82"/>
      <c r="J387" s="82"/>
      <c r="K387" s="82"/>
      <c r="L387" s="82"/>
    </row>
    <row r="388" spans="5:12" x14ac:dyDescent="0.3">
      <c r="E388" s="97"/>
      <c r="F388" s="82"/>
      <c r="G388" s="82"/>
      <c r="H388" s="82"/>
      <c r="I388" s="82"/>
      <c r="J388" s="82"/>
      <c r="K388" s="82"/>
      <c r="L388" s="82"/>
    </row>
    <row r="389" spans="5:12" x14ac:dyDescent="0.3">
      <c r="E389" s="97"/>
      <c r="F389" s="82"/>
      <c r="G389" s="82"/>
      <c r="H389" s="82"/>
      <c r="I389" s="82"/>
      <c r="J389" s="82"/>
      <c r="K389" s="82"/>
      <c r="L389" s="82"/>
    </row>
    <row r="390" spans="5:12" x14ac:dyDescent="0.3">
      <c r="E390" s="97"/>
      <c r="F390" s="82"/>
      <c r="G390" s="82"/>
      <c r="H390" s="82"/>
      <c r="I390" s="82"/>
      <c r="J390" s="82"/>
      <c r="K390" s="82"/>
      <c r="L390" s="82"/>
    </row>
    <row r="391" spans="5:12" x14ac:dyDescent="0.3">
      <c r="E391" s="97"/>
      <c r="F391" s="82"/>
      <c r="G391" s="82"/>
      <c r="H391" s="82"/>
      <c r="I391" s="82"/>
      <c r="J391" s="82"/>
      <c r="K391" s="82"/>
      <c r="L391" s="82"/>
    </row>
    <row r="392" spans="5:12" x14ac:dyDescent="0.3">
      <c r="E392" s="97"/>
      <c r="F392" s="82"/>
      <c r="G392" s="82"/>
      <c r="H392" s="82"/>
      <c r="I392" s="82"/>
      <c r="J392" s="82"/>
      <c r="K392" s="82"/>
      <c r="L392" s="82"/>
    </row>
    <row r="393" spans="5:12" x14ac:dyDescent="0.3">
      <c r="E393" s="97"/>
      <c r="F393" s="82"/>
      <c r="G393" s="82"/>
      <c r="H393" s="82"/>
      <c r="I393" s="82"/>
      <c r="J393" s="82"/>
      <c r="K393" s="82"/>
      <c r="L393" s="82"/>
    </row>
    <row r="394" spans="5:12" x14ac:dyDescent="0.3">
      <c r="E394" s="97"/>
      <c r="F394" s="82"/>
      <c r="G394" s="82"/>
      <c r="H394" s="82"/>
      <c r="I394" s="82"/>
      <c r="J394" s="82"/>
      <c r="K394" s="82"/>
      <c r="L394" s="82"/>
    </row>
    <row r="395" spans="5:12" x14ac:dyDescent="0.3">
      <c r="E395" s="97"/>
      <c r="F395" s="82"/>
      <c r="G395" s="82"/>
      <c r="H395" s="82"/>
      <c r="I395" s="82"/>
      <c r="J395" s="82"/>
      <c r="K395" s="82"/>
      <c r="L395" s="82"/>
    </row>
    <row r="396" spans="5:12" x14ac:dyDescent="0.3">
      <c r="E396" s="97"/>
      <c r="F396" s="82"/>
      <c r="G396" s="82"/>
      <c r="H396" s="82"/>
      <c r="I396" s="82"/>
      <c r="J396" s="82"/>
      <c r="K396" s="82"/>
      <c r="L396" s="82"/>
    </row>
    <row r="397" spans="5:12" x14ac:dyDescent="0.3">
      <c r="E397" s="97"/>
      <c r="F397" s="82"/>
      <c r="G397" s="82"/>
      <c r="H397" s="82"/>
      <c r="I397" s="82"/>
      <c r="J397" s="82"/>
      <c r="K397" s="82"/>
      <c r="L397" s="82"/>
    </row>
    <row r="398" spans="5:12" x14ac:dyDescent="0.3">
      <c r="E398" s="97"/>
      <c r="F398" s="82"/>
      <c r="G398" s="82"/>
      <c r="H398" s="82"/>
      <c r="I398" s="82"/>
      <c r="J398" s="82"/>
      <c r="K398" s="82"/>
      <c r="L398" s="82"/>
    </row>
    <row r="399" spans="5:12" x14ac:dyDescent="0.3">
      <c r="E399" s="97"/>
      <c r="F399" s="82"/>
      <c r="G399" s="82"/>
      <c r="H399" s="82"/>
      <c r="I399" s="82"/>
      <c r="J399" s="82"/>
      <c r="K399" s="82"/>
      <c r="L399" s="82"/>
    </row>
    <row r="400" spans="5:12" x14ac:dyDescent="0.3">
      <c r="E400" s="97"/>
      <c r="F400" s="82"/>
      <c r="G400" s="82"/>
      <c r="H400" s="82"/>
      <c r="I400" s="82"/>
      <c r="J400" s="82"/>
      <c r="K400" s="82"/>
      <c r="L400" s="82"/>
    </row>
    <row r="401" spans="5:12" x14ac:dyDescent="0.3">
      <c r="E401" s="97"/>
      <c r="F401" s="82"/>
      <c r="G401" s="82"/>
      <c r="H401" s="82"/>
      <c r="I401" s="82"/>
      <c r="J401" s="82"/>
      <c r="K401" s="82"/>
      <c r="L401" s="82"/>
    </row>
    <row r="402" spans="5:12" x14ac:dyDescent="0.3">
      <c r="E402" s="97"/>
      <c r="F402" s="82"/>
      <c r="G402" s="82"/>
      <c r="H402" s="82"/>
      <c r="I402" s="82"/>
      <c r="J402" s="82"/>
      <c r="K402" s="82"/>
      <c r="L402" s="82"/>
    </row>
    <row r="403" spans="5:12" x14ac:dyDescent="0.3">
      <c r="E403" s="97"/>
      <c r="F403" s="82"/>
      <c r="G403" s="82"/>
      <c r="H403" s="82"/>
      <c r="I403" s="82"/>
      <c r="J403" s="82"/>
      <c r="K403" s="82"/>
      <c r="L403" s="82"/>
    </row>
    <row r="404" spans="5:12" x14ac:dyDescent="0.3">
      <c r="E404" s="97"/>
      <c r="F404" s="82"/>
      <c r="G404" s="82"/>
      <c r="H404" s="82"/>
      <c r="I404" s="82"/>
      <c r="J404" s="82"/>
      <c r="K404" s="82"/>
      <c r="L404" s="82"/>
    </row>
    <row r="405" spans="5:12" x14ac:dyDescent="0.3">
      <c r="E405" s="97"/>
      <c r="F405" s="82"/>
      <c r="G405" s="82"/>
      <c r="H405" s="82"/>
      <c r="I405" s="82"/>
      <c r="J405" s="82"/>
      <c r="K405" s="82"/>
      <c r="L405" s="82"/>
    </row>
    <row r="406" spans="5:12" x14ac:dyDescent="0.3">
      <c r="E406" s="97"/>
      <c r="F406" s="82"/>
      <c r="G406" s="82"/>
      <c r="H406" s="82"/>
      <c r="I406" s="82"/>
      <c r="J406" s="82"/>
      <c r="K406" s="82"/>
      <c r="L406" s="82"/>
    </row>
    <row r="407" spans="5:12" x14ac:dyDescent="0.3">
      <c r="E407" s="97"/>
      <c r="F407" s="82"/>
      <c r="G407" s="82"/>
      <c r="H407" s="82"/>
      <c r="I407" s="82"/>
      <c r="J407" s="82"/>
      <c r="K407" s="82"/>
      <c r="L407" s="82"/>
    </row>
    <row r="408" spans="5:12" x14ac:dyDescent="0.3">
      <c r="E408" s="97"/>
      <c r="F408" s="82"/>
      <c r="G408" s="82"/>
      <c r="H408" s="82"/>
      <c r="I408" s="82"/>
      <c r="J408" s="82"/>
      <c r="K408" s="82"/>
      <c r="L408" s="82"/>
    </row>
    <row r="409" spans="5:12" x14ac:dyDescent="0.3">
      <c r="E409" s="97"/>
      <c r="F409" s="82"/>
      <c r="G409" s="82"/>
      <c r="H409" s="82"/>
      <c r="I409" s="82"/>
      <c r="J409" s="82"/>
      <c r="K409" s="82"/>
      <c r="L409" s="82"/>
    </row>
    <row r="410" spans="5:12" x14ac:dyDescent="0.3">
      <c r="E410" s="97"/>
      <c r="F410" s="82"/>
      <c r="G410" s="82"/>
      <c r="H410" s="82"/>
      <c r="I410" s="82"/>
      <c r="J410" s="82"/>
      <c r="K410" s="82"/>
      <c r="L410" s="82"/>
    </row>
    <row r="411" spans="5:12" x14ac:dyDescent="0.3">
      <c r="E411" s="97"/>
      <c r="F411" s="82"/>
      <c r="G411" s="82"/>
      <c r="H411" s="82"/>
      <c r="I411" s="82"/>
      <c r="J411" s="82"/>
      <c r="K411" s="82"/>
      <c r="L411" s="82"/>
    </row>
    <row r="412" spans="5:12" x14ac:dyDescent="0.3">
      <c r="E412" s="97"/>
      <c r="F412" s="82"/>
      <c r="G412" s="82"/>
      <c r="H412" s="82"/>
      <c r="I412" s="82"/>
      <c r="J412" s="82"/>
      <c r="K412" s="82"/>
      <c r="L412" s="82"/>
    </row>
    <row r="413" spans="5:12" x14ac:dyDescent="0.3">
      <c r="E413" s="97"/>
      <c r="F413" s="82"/>
      <c r="G413" s="82"/>
      <c r="H413" s="82"/>
      <c r="I413" s="82"/>
      <c r="J413" s="82"/>
      <c r="K413" s="82"/>
      <c r="L413" s="82"/>
    </row>
    <row r="414" spans="5:12" x14ac:dyDescent="0.3">
      <c r="E414" s="97"/>
      <c r="F414" s="82"/>
      <c r="G414" s="82"/>
      <c r="H414" s="82"/>
      <c r="I414" s="82"/>
      <c r="J414" s="82"/>
      <c r="K414" s="82"/>
      <c r="L414" s="82"/>
    </row>
    <row r="415" spans="5:12" x14ac:dyDescent="0.3">
      <c r="E415" s="97"/>
      <c r="F415" s="82"/>
      <c r="G415" s="82"/>
      <c r="H415" s="82"/>
      <c r="I415" s="82"/>
      <c r="J415" s="82"/>
      <c r="K415" s="82"/>
      <c r="L415" s="82"/>
    </row>
    <row r="416" spans="5:12" x14ac:dyDescent="0.3">
      <c r="E416" s="97"/>
      <c r="F416" s="82"/>
      <c r="G416" s="82"/>
      <c r="H416" s="82"/>
      <c r="I416" s="82"/>
      <c r="J416" s="82"/>
      <c r="K416" s="82"/>
      <c r="L416" s="82"/>
    </row>
    <row r="417" spans="5:12" x14ac:dyDescent="0.3">
      <c r="E417" s="97"/>
      <c r="F417" s="82"/>
      <c r="G417" s="82"/>
      <c r="H417" s="82"/>
      <c r="I417" s="82"/>
      <c r="J417" s="82"/>
      <c r="K417" s="82"/>
      <c r="L417" s="82"/>
    </row>
    <row r="418" spans="5:12" x14ac:dyDescent="0.3">
      <c r="E418" s="97"/>
      <c r="F418" s="82"/>
      <c r="G418" s="82"/>
      <c r="H418" s="82"/>
      <c r="I418" s="82"/>
      <c r="J418" s="82"/>
      <c r="K418" s="82"/>
      <c r="L418" s="82"/>
    </row>
    <row r="419" spans="5:12" x14ac:dyDescent="0.3">
      <c r="E419" s="97"/>
      <c r="F419" s="82"/>
      <c r="G419" s="82"/>
      <c r="H419" s="82"/>
      <c r="I419" s="82"/>
      <c r="J419" s="82"/>
      <c r="K419" s="82"/>
      <c r="L419" s="82"/>
    </row>
    <row r="420" spans="5:12" x14ac:dyDescent="0.3">
      <c r="E420" s="97"/>
      <c r="F420" s="82"/>
      <c r="G420" s="82"/>
      <c r="H420" s="82"/>
      <c r="I420" s="82"/>
      <c r="J420" s="82"/>
      <c r="K420" s="82"/>
      <c r="L420" s="82"/>
    </row>
    <row r="421" spans="5:12" x14ac:dyDescent="0.3">
      <c r="E421" s="97"/>
      <c r="F421" s="82"/>
      <c r="G421" s="82"/>
      <c r="H421" s="82"/>
      <c r="I421" s="82"/>
      <c r="J421" s="82"/>
      <c r="K421" s="82"/>
      <c r="L421" s="82"/>
    </row>
    <row r="422" spans="5:12" x14ac:dyDescent="0.3">
      <c r="E422" s="97"/>
      <c r="F422" s="82"/>
      <c r="G422" s="82"/>
      <c r="H422" s="82"/>
      <c r="I422" s="82"/>
      <c r="J422" s="82"/>
      <c r="K422" s="82"/>
      <c r="L422" s="82"/>
    </row>
    <row r="423" spans="5:12" x14ac:dyDescent="0.3">
      <c r="E423" s="97"/>
      <c r="F423" s="82"/>
      <c r="G423" s="82"/>
      <c r="H423" s="82"/>
      <c r="I423" s="82"/>
      <c r="J423" s="82"/>
      <c r="K423" s="82"/>
      <c r="L423" s="82"/>
    </row>
    <row r="424" spans="5:12" x14ac:dyDescent="0.3">
      <c r="E424" s="97"/>
      <c r="F424" s="82"/>
      <c r="G424" s="82"/>
      <c r="H424" s="82"/>
      <c r="I424" s="82"/>
      <c r="J424" s="82"/>
      <c r="K424" s="82"/>
      <c r="L424" s="82"/>
    </row>
    <row r="425" spans="5:12" x14ac:dyDescent="0.3">
      <c r="E425" s="97"/>
      <c r="F425" s="82"/>
      <c r="G425" s="82"/>
      <c r="H425" s="82"/>
      <c r="I425" s="82"/>
      <c r="J425" s="82"/>
      <c r="K425" s="82"/>
      <c r="L425" s="82"/>
    </row>
    <row r="426" spans="5:12" x14ac:dyDescent="0.3">
      <c r="E426" s="97"/>
      <c r="F426" s="82"/>
      <c r="G426" s="82"/>
      <c r="H426" s="82"/>
      <c r="I426" s="82"/>
      <c r="J426" s="82"/>
      <c r="K426" s="82"/>
      <c r="L426" s="82"/>
    </row>
    <row r="427" spans="5:12" x14ac:dyDescent="0.3">
      <c r="E427" s="97"/>
      <c r="F427" s="82"/>
      <c r="G427" s="82"/>
      <c r="H427" s="82"/>
      <c r="I427" s="82"/>
      <c r="J427" s="82"/>
      <c r="K427" s="82"/>
      <c r="L427" s="82"/>
    </row>
    <row r="428" spans="5:12" x14ac:dyDescent="0.3">
      <c r="E428" s="97"/>
      <c r="F428" s="82"/>
      <c r="G428" s="82"/>
      <c r="H428" s="82"/>
      <c r="I428" s="82"/>
      <c r="J428" s="82"/>
      <c r="K428" s="82"/>
      <c r="L428" s="82"/>
    </row>
    <row r="429" spans="5:12" x14ac:dyDescent="0.3">
      <c r="E429" s="97"/>
      <c r="F429" s="82"/>
      <c r="G429" s="82"/>
      <c r="H429" s="82"/>
      <c r="I429" s="82"/>
      <c r="J429" s="82"/>
      <c r="K429" s="82"/>
      <c r="L429" s="82"/>
    </row>
    <row r="430" spans="5:12" x14ac:dyDescent="0.3">
      <c r="E430" s="97"/>
      <c r="F430" s="82"/>
      <c r="G430" s="82"/>
      <c r="H430" s="82"/>
      <c r="I430" s="82"/>
      <c r="J430" s="82"/>
      <c r="K430" s="82"/>
      <c r="L430" s="82"/>
    </row>
    <row r="431" spans="5:12" x14ac:dyDescent="0.3">
      <c r="E431" s="97"/>
      <c r="F431" s="82"/>
      <c r="G431" s="82"/>
      <c r="H431" s="82"/>
      <c r="I431" s="82"/>
      <c r="J431" s="82"/>
      <c r="K431" s="82"/>
      <c r="L431" s="82"/>
    </row>
    <row r="432" spans="5:12" x14ac:dyDescent="0.3">
      <c r="E432" s="97"/>
      <c r="F432" s="82"/>
      <c r="G432" s="82"/>
      <c r="H432" s="82"/>
      <c r="I432" s="82"/>
      <c r="J432" s="82"/>
      <c r="K432" s="82"/>
      <c r="L432" s="82"/>
    </row>
    <row r="433" spans="5:12" x14ac:dyDescent="0.3">
      <c r="E433" s="97"/>
      <c r="F433" s="82"/>
      <c r="G433" s="82"/>
      <c r="H433" s="82"/>
      <c r="I433" s="82"/>
      <c r="J433" s="82"/>
      <c r="K433" s="82"/>
      <c r="L433" s="82"/>
    </row>
    <row r="434" spans="5:12" x14ac:dyDescent="0.3">
      <c r="E434" s="97"/>
      <c r="F434" s="82"/>
      <c r="G434" s="82"/>
      <c r="H434" s="82"/>
      <c r="I434" s="82"/>
      <c r="J434" s="82"/>
      <c r="K434" s="82"/>
      <c r="L434" s="82"/>
    </row>
    <row r="435" spans="5:12" x14ac:dyDescent="0.3">
      <c r="E435" s="97"/>
      <c r="F435" s="82"/>
      <c r="G435" s="82"/>
      <c r="H435" s="82"/>
      <c r="I435" s="82"/>
      <c r="J435" s="82"/>
      <c r="K435" s="82"/>
      <c r="L435" s="82"/>
    </row>
    <row r="436" spans="5:12" x14ac:dyDescent="0.3">
      <c r="E436" s="97"/>
      <c r="F436" s="82"/>
      <c r="G436" s="82"/>
      <c r="H436" s="82"/>
      <c r="I436" s="82"/>
      <c r="J436" s="82"/>
      <c r="K436" s="82"/>
      <c r="L436" s="82"/>
    </row>
    <row r="437" spans="5:12" x14ac:dyDescent="0.3">
      <c r="E437" s="97"/>
      <c r="F437" s="82"/>
      <c r="G437" s="82"/>
      <c r="H437" s="82"/>
      <c r="I437" s="82"/>
      <c r="J437" s="82"/>
      <c r="K437" s="82"/>
      <c r="L437" s="82"/>
    </row>
    <row r="438" spans="5:12" x14ac:dyDescent="0.3">
      <c r="E438" s="97"/>
      <c r="F438" s="82"/>
      <c r="G438" s="82"/>
      <c r="H438" s="82"/>
      <c r="I438" s="82"/>
      <c r="J438" s="82"/>
      <c r="K438" s="82"/>
      <c r="L438" s="82"/>
    </row>
    <row r="439" spans="5:12" x14ac:dyDescent="0.3">
      <c r="E439" s="97"/>
      <c r="F439" s="82"/>
      <c r="G439" s="82"/>
      <c r="H439" s="82"/>
      <c r="I439" s="82"/>
      <c r="J439" s="82"/>
      <c r="K439" s="82"/>
      <c r="L439" s="82"/>
    </row>
    <row r="440" spans="5:12" x14ac:dyDescent="0.3">
      <c r="E440" s="97"/>
      <c r="F440" s="82"/>
      <c r="G440" s="82"/>
      <c r="H440" s="82"/>
      <c r="I440" s="82"/>
      <c r="J440" s="82"/>
      <c r="K440" s="82"/>
      <c r="L440" s="82"/>
    </row>
    <row r="441" spans="5:12" x14ac:dyDescent="0.3">
      <c r="E441" s="97"/>
      <c r="F441" s="82"/>
      <c r="G441" s="82"/>
      <c r="H441" s="82"/>
      <c r="I441" s="82"/>
      <c r="J441" s="82"/>
      <c r="K441" s="82"/>
      <c r="L441" s="82"/>
    </row>
    <row r="442" spans="5:12" x14ac:dyDescent="0.3">
      <c r="E442" s="97"/>
      <c r="F442" s="82"/>
      <c r="G442" s="82"/>
      <c r="H442" s="82"/>
      <c r="I442" s="82"/>
      <c r="J442" s="82"/>
      <c r="K442" s="82"/>
      <c r="L442" s="82"/>
    </row>
    <row r="443" spans="5:12" x14ac:dyDescent="0.3">
      <c r="E443" s="97"/>
      <c r="F443" s="82"/>
      <c r="G443" s="82"/>
      <c r="H443" s="82"/>
      <c r="I443" s="82"/>
      <c r="J443" s="82"/>
      <c r="K443" s="82"/>
      <c r="L443" s="82"/>
    </row>
    <row r="444" spans="5:12" x14ac:dyDescent="0.3">
      <c r="E444" s="97"/>
      <c r="F444" s="82"/>
      <c r="G444" s="82"/>
      <c r="H444" s="82"/>
      <c r="I444" s="82"/>
      <c r="J444" s="82"/>
      <c r="K444" s="82"/>
      <c r="L444" s="82"/>
    </row>
    <row r="445" spans="5:12" x14ac:dyDescent="0.3">
      <c r="E445" s="97"/>
      <c r="F445" s="82"/>
      <c r="G445" s="82"/>
      <c r="H445" s="82"/>
      <c r="I445" s="82"/>
      <c r="J445" s="82"/>
      <c r="K445" s="82"/>
      <c r="L445" s="82"/>
    </row>
    <row r="446" spans="5:12" x14ac:dyDescent="0.3">
      <c r="E446" s="97"/>
      <c r="F446" s="82"/>
      <c r="G446" s="82"/>
      <c r="H446" s="82"/>
      <c r="I446" s="82"/>
      <c r="J446" s="82"/>
      <c r="K446" s="82"/>
      <c r="L446" s="82"/>
    </row>
    <row r="447" spans="5:12" x14ac:dyDescent="0.3">
      <c r="E447" s="97"/>
      <c r="F447" s="82"/>
      <c r="G447" s="82"/>
      <c r="H447" s="82"/>
      <c r="I447" s="82"/>
      <c r="J447" s="82"/>
      <c r="K447" s="82"/>
      <c r="L447" s="82"/>
    </row>
    <row r="448" spans="5:12" x14ac:dyDescent="0.3">
      <c r="E448" s="97"/>
      <c r="F448" s="82"/>
      <c r="G448" s="82"/>
      <c r="H448" s="82"/>
      <c r="I448" s="82"/>
      <c r="J448" s="82"/>
      <c r="K448" s="82"/>
      <c r="L448" s="82"/>
    </row>
    <row r="449" spans="5:12" x14ac:dyDescent="0.3">
      <c r="E449" s="97"/>
      <c r="F449" s="82"/>
      <c r="G449" s="82"/>
      <c r="H449" s="82"/>
      <c r="I449" s="82"/>
      <c r="J449" s="82"/>
      <c r="K449" s="82"/>
      <c r="L449" s="82"/>
    </row>
    <row r="450" spans="5:12" x14ac:dyDescent="0.3">
      <c r="E450" s="97"/>
      <c r="F450" s="82"/>
      <c r="G450" s="82"/>
      <c r="H450" s="82"/>
      <c r="I450" s="82"/>
      <c r="J450" s="82"/>
      <c r="K450" s="82"/>
      <c r="L450" s="82"/>
    </row>
    <row r="451" spans="5:12" x14ac:dyDescent="0.3">
      <c r="E451" s="97"/>
      <c r="F451" s="82"/>
      <c r="G451" s="82"/>
      <c r="H451" s="82"/>
      <c r="I451" s="82"/>
      <c r="J451" s="82"/>
      <c r="K451" s="82"/>
      <c r="L451" s="82"/>
    </row>
    <row r="452" spans="5:12" x14ac:dyDescent="0.3">
      <c r="E452" s="97"/>
      <c r="F452" s="82"/>
      <c r="G452" s="82"/>
      <c r="H452" s="82"/>
      <c r="I452" s="82"/>
      <c r="J452" s="82"/>
      <c r="K452" s="82"/>
      <c r="L452" s="82"/>
    </row>
    <row r="453" spans="5:12" x14ac:dyDescent="0.3">
      <c r="E453" s="97"/>
      <c r="F453" s="82"/>
      <c r="G453" s="82"/>
      <c r="H453" s="82"/>
      <c r="I453" s="82"/>
      <c r="J453" s="82"/>
      <c r="K453" s="82"/>
      <c r="L453" s="82"/>
    </row>
    <row r="454" spans="5:12" x14ac:dyDescent="0.3">
      <c r="E454" s="97"/>
      <c r="F454" s="82"/>
      <c r="G454" s="82"/>
      <c r="H454" s="82"/>
      <c r="I454" s="82"/>
      <c r="J454" s="82"/>
      <c r="K454" s="82"/>
      <c r="L454" s="82"/>
    </row>
    <row r="455" spans="5:12" x14ac:dyDescent="0.3">
      <c r="E455" s="97"/>
      <c r="F455" s="82"/>
      <c r="G455" s="82"/>
      <c r="H455" s="82"/>
      <c r="I455" s="82"/>
      <c r="J455" s="82"/>
      <c r="K455" s="82"/>
      <c r="L455" s="82"/>
    </row>
    <row r="456" spans="5:12" x14ac:dyDescent="0.3">
      <c r="E456" s="97"/>
      <c r="F456" s="82"/>
      <c r="G456" s="82"/>
      <c r="H456" s="82"/>
      <c r="I456" s="82"/>
      <c r="J456" s="82"/>
      <c r="K456" s="82"/>
      <c r="L456" s="82"/>
    </row>
    <row r="457" spans="5:12" x14ac:dyDescent="0.3">
      <c r="E457" s="97"/>
      <c r="F457" s="82"/>
      <c r="G457" s="82"/>
      <c r="H457" s="82"/>
      <c r="I457" s="82"/>
      <c r="J457" s="82"/>
      <c r="K457" s="82"/>
      <c r="L457" s="82"/>
    </row>
    <row r="458" spans="5:12" x14ac:dyDescent="0.3">
      <c r="E458" s="97"/>
      <c r="F458" s="82"/>
      <c r="G458" s="82"/>
      <c r="H458" s="82"/>
      <c r="I458" s="82"/>
      <c r="J458" s="82"/>
      <c r="K458" s="82"/>
      <c r="L458" s="82"/>
    </row>
    <row r="459" spans="5:12" x14ac:dyDescent="0.3">
      <c r="E459" s="97"/>
      <c r="F459" s="82"/>
      <c r="G459" s="82"/>
      <c r="H459" s="82"/>
      <c r="I459" s="82"/>
      <c r="J459" s="82"/>
      <c r="K459" s="82"/>
      <c r="L459" s="82"/>
    </row>
    <row r="460" spans="5:12" x14ac:dyDescent="0.3">
      <c r="E460" s="97"/>
      <c r="F460" s="82"/>
      <c r="G460" s="82"/>
      <c r="H460" s="82"/>
      <c r="I460" s="82"/>
      <c r="J460" s="82"/>
      <c r="K460" s="82"/>
      <c r="L460" s="82"/>
    </row>
    <row r="461" spans="5:12" x14ac:dyDescent="0.3">
      <c r="E461" s="97"/>
      <c r="F461" s="82"/>
      <c r="G461" s="82"/>
      <c r="H461" s="82"/>
      <c r="I461" s="82"/>
      <c r="J461" s="82"/>
      <c r="K461" s="82"/>
      <c r="L461" s="82"/>
    </row>
    <row r="462" spans="5:12" x14ac:dyDescent="0.3">
      <c r="E462" s="97"/>
      <c r="F462" s="82"/>
      <c r="G462" s="82"/>
      <c r="H462" s="82"/>
      <c r="I462" s="82"/>
      <c r="J462" s="82"/>
      <c r="K462" s="82"/>
      <c r="L462" s="82"/>
    </row>
    <row r="463" spans="5:12" x14ac:dyDescent="0.3">
      <c r="E463" s="97"/>
      <c r="F463" s="82"/>
      <c r="G463" s="82"/>
      <c r="H463" s="82"/>
      <c r="I463" s="82"/>
      <c r="J463" s="82"/>
      <c r="K463" s="82"/>
      <c r="L463" s="82"/>
    </row>
    <row r="464" spans="5:12" x14ac:dyDescent="0.3">
      <c r="E464" s="97"/>
      <c r="F464" s="82"/>
      <c r="G464" s="82"/>
      <c r="H464" s="82"/>
      <c r="I464" s="82"/>
      <c r="J464" s="82"/>
      <c r="K464" s="82"/>
      <c r="L464" s="82"/>
    </row>
    <row r="465" spans="5:12" x14ac:dyDescent="0.3">
      <c r="E465" s="97"/>
      <c r="F465" s="82"/>
      <c r="G465" s="82"/>
      <c r="H465" s="82"/>
      <c r="I465" s="82"/>
      <c r="J465" s="82"/>
      <c r="K465" s="82"/>
      <c r="L465" s="82"/>
    </row>
    <row r="466" spans="5:12" x14ac:dyDescent="0.3">
      <c r="E466" s="97"/>
      <c r="F466" s="82"/>
      <c r="G466" s="82"/>
      <c r="H466" s="82"/>
      <c r="I466" s="82"/>
      <c r="J466" s="82"/>
      <c r="K466" s="82"/>
      <c r="L466" s="82"/>
    </row>
    <row r="467" spans="5:12" x14ac:dyDescent="0.3">
      <c r="E467" s="97"/>
      <c r="F467" s="82"/>
      <c r="G467" s="82"/>
      <c r="H467" s="82"/>
      <c r="I467" s="82"/>
      <c r="J467" s="82"/>
      <c r="K467" s="82"/>
      <c r="L467" s="82"/>
    </row>
    <row r="468" spans="5:12" x14ac:dyDescent="0.3">
      <c r="E468" s="97"/>
      <c r="F468" s="82"/>
      <c r="G468" s="82"/>
      <c r="H468" s="82"/>
      <c r="I468" s="82"/>
      <c r="J468" s="82"/>
      <c r="K468" s="82"/>
      <c r="L468" s="82"/>
    </row>
    <row r="469" spans="5:12" x14ac:dyDescent="0.3">
      <c r="E469" s="97"/>
      <c r="F469" s="82"/>
      <c r="G469" s="82"/>
      <c r="H469" s="82"/>
      <c r="I469" s="82"/>
      <c r="J469" s="82"/>
      <c r="K469" s="82"/>
      <c r="L469" s="82"/>
    </row>
    <row r="470" spans="5:12" x14ac:dyDescent="0.3">
      <c r="E470" s="97"/>
      <c r="F470" s="82"/>
      <c r="G470" s="82"/>
      <c r="H470" s="82"/>
      <c r="I470" s="82"/>
      <c r="J470" s="82"/>
      <c r="K470" s="82"/>
      <c r="L470" s="82"/>
    </row>
    <row r="471" spans="5:12" x14ac:dyDescent="0.3">
      <c r="E471" s="97"/>
      <c r="F471" s="82"/>
      <c r="G471" s="82"/>
      <c r="H471" s="82"/>
      <c r="I471" s="82"/>
      <c r="J471" s="82"/>
      <c r="K471" s="82"/>
      <c r="L471" s="82"/>
    </row>
    <row r="472" spans="5:12" x14ac:dyDescent="0.3">
      <c r="E472" s="97"/>
      <c r="F472" s="82"/>
      <c r="G472" s="82"/>
      <c r="H472" s="82"/>
      <c r="I472" s="82"/>
      <c r="J472" s="82"/>
      <c r="K472" s="82"/>
      <c r="L472" s="82"/>
    </row>
    <row r="473" spans="5:12" x14ac:dyDescent="0.3">
      <c r="E473" s="97"/>
      <c r="F473" s="82"/>
      <c r="G473" s="82"/>
      <c r="H473" s="82"/>
      <c r="I473" s="82"/>
      <c r="J473" s="82"/>
      <c r="K473" s="82"/>
      <c r="L473" s="82"/>
    </row>
    <row r="474" spans="5:12" x14ac:dyDescent="0.3">
      <c r="E474" s="97"/>
      <c r="F474" s="82"/>
      <c r="G474" s="82"/>
      <c r="H474" s="82"/>
      <c r="I474" s="82"/>
      <c r="J474" s="82"/>
      <c r="K474" s="82"/>
      <c r="L474" s="82"/>
    </row>
    <row r="475" spans="5:12" x14ac:dyDescent="0.3">
      <c r="E475" s="97"/>
      <c r="F475" s="82"/>
      <c r="G475" s="82"/>
      <c r="H475" s="82"/>
      <c r="I475" s="82"/>
      <c r="J475" s="82"/>
      <c r="K475" s="82"/>
      <c r="L475" s="82"/>
    </row>
    <row r="476" spans="5:12" x14ac:dyDescent="0.3">
      <c r="E476" s="97"/>
      <c r="F476" s="82"/>
      <c r="G476" s="82"/>
      <c r="H476" s="82"/>
      <c r="I476" s="82"/>
      <c r="J476" s="82"/>
      <c r="K476" s="82"/>
      <c r="L476" s="82"/>
    </row>
    <row r="477" spans="5:12" x14ac:dyDescent="0.3">
      <c r="E477" s="97"/>
      <c r="F477" s="82"/>
      <c r="G477" s="82"/>
      <c r="H477" s="82"/>
      <c r="I477" s="82"/>
      <c r="J477" s="82"/>
      <c r="K477" s="82"/>
      <c r="L477" s="82"/>
    </row>
    <row r="478" spans="5:12" x14ac:dyDescent="0.3">
      <c r="E478" s="97"/>
      <c r="F478" s="82"/>
      <c r="G478" s="82"/>
      <c r="H478" s="82"/>
      <c r="I478" s="82"/>
      <c r="J478" s="82"/>
      <c r="K478" s="82"/>
      <c r="L478" s="82"/>
    </row>
    <row r="479" spans="5:12" x14ac:dyDescent="0.3">
      <c r="E479" s="97"/>
      <c r="F479" s="82"/>
      <c r="G479" s="82"/>
      <c r="H479" s="82"/>
      <c r="I479" s="82"/>
      <c r="J479" s="82"/>
      <c r="K479" s="82"/>
      <c r="L479" s="82"/>
    </row>
    <row r="480" spans="5:12" x14ac:dyDescent="0.3">
      <c r="E480" s="97"/>
      <c r="F480" s="82"/>
      <c r="G480" s="82"/>
      <c r="H480" s="82"/>
      <c r="I480" s="82"/>
      <c r="J480" s="82"/>
      <c r="K480" s="82"/>
      <c r="L480" s="82"/>
    </row>
    <row r="481" spans="5:12" x14ac:dyDescent="0.3">
      <c r="E481" s="97"/>
      <c r="F481" s="82"/>
      <c r="G481" s="82"/>
      <c r="H481" s="82"/>
      <c r="I481" s="82"/>
      <c r="J481" s="82"/>
      <c r="K481" s="82"/>
      <c r="L481" s="82"/>
    </row>
    <row r="482" spans="5:12" x14ac:dyDescent="0.3">
      <c r="E482" s="97"/>
      <c r="F482" s="82"/>
      <c r="G482" s="82"/>
      <c r="H482" s="82"/>
      <c r="I482" s="82"/>
      <c r="J482" s="82"/>
      <c r="K482" s="82"/>
      <c r="L482" s="82"/>
    </row>
    <row r="483" spans="5:12" x14ac:dyDescent="0.3">
      <c r="E483" s="97"/>
      <c r="F483" s="82"/>
      <c r="G483" s="82"/>
      <c r="H483" s="82"/>
      <c r="I483" s="82"/>
      <c r="J483" s="82"/>
      <c r="K483" s="82"/>
      <c r="L483" s="82"/>
    </row>
    <row r="484" spans="5:12" x14ac:dyDescent="0.3">
      <c r="E484" s="97"/>
      <c r="F484" s="82"/>
      <c r="G484" s="82"/>
      <c r="H484" s="82"/>
      <c r="I484" s="82"/>
      <c r="J484" s="82"/>
      <c r="K484" s="82"/>
      <c r="L484" s="82"/>
    </row>
    <row r="485" spans="5:12" x14ac:dyDescent="0.3">
      <c r="E485" s="97"/>
      <c r="F485" s="82"/>
      <c r="G485" s="82"/>
      <c r="H485" s="82"/>
      <c r="I485" s="82"/>
      <c r="J485" s="82"/>
      <c r="K485" s="82"/>
      <c r="L485" s="82"/>
    </row>
    <row r="486" spans="5:12" x14ac:dyDescent="0.3">
      <c r="E486" s="97"/>
      <c r="F486" s="82"/>
      <c r="G486" s="82"/>
      <c r="H486" s="82"/>
      <c r="I486" s="82"/>
      <c r="J486" s="82"/>
      <c r="K486" s="82"/>
      <c r="L486" s="82"/>
    </row>
    <row r="487" spans="5:12" x14ac:dyDescent="0.3">
      <c r="E487" s="97"/>
      <c r="F487" s="82"/>
      <c r="G487" s="82"/>
      <c r="H487" s="82"/>
      <c r="I487" s="82"/>
      <c r="J487" s="82"/>
      <c r="K487" s="82"/>
      <c r="L487" s="82"/>
    </row>
    <row r="488" spans="5:12" x14ac:dyDescent="0.3">
      <c r="E488" s="97"/>
      <c r="F488" s="82"/>
      <c r="G488" s="82"/>
      <c r="H488" s="82"/>
      <c r="I488" s="82"/>
      <c r="J488" s="82"/>
      <c r="K488" s="82"/>
      <c r="L488" s="82"/>
    </row>
    <row r="489" spans="5:12" x14ac:dyDescent="0.3">
      <c r="E489" s="97"/>
      <c r="F489" s="82"/>
      <c r="G489" s="82"/>
      <c r="H489" s="82"/>
      <c r="I489" s="82"/>
      <c r="J489" s="82"/>
      <c r="K489" s="82"/>
      <c r="L489" s="82"/>
    </row>
    <row r="490" spans="5:12" x14ac:dyDescent="0.3">
      <c r="E490" s="97"/>
      <c r="F490" s="82"/>
      <c r="G490" s="82"/>
      <c r="H490" s="82"/>
      <c r="I490" s="82"/>
      <c r="J490" s="82"/>
      <c r="K490" s="82"/>
      <c r="L490" s="82"/>
    </row>
    <row r="491" spans="5:12" x14ac:dyDescent="0.3">
      <c r="E491" s="97"/>
      <c r="F491" s="82"/>
      <c r="G491" s="82"/>
      <c r="H491" s="82"/>
      <c r="I491" s="82"/>
      <c r="J491" s="82"/>
      <c r="K491" s="82"/>
      <c r="L491" s="82"/>
    </row>
    <row r="492" spans="5:12" x14ac:dyDescent="0.3">
      <c r="E492" s="97"/>
      <c r="F492" s="82"/>
      <c r="G492" s="82"/>
      <c r="H492" s="82"/>
      <c r="I492" s="82"/>
      <c r="J492" s="82"/>
      <c r="K492" s="82"/>
      <c r="L492" s="82"/>
    </row>
    <row r="493" spans="5:12" x14ac:dyDescent="0.3">
      <c r="E493" s="97"/>
      <c r="F493" s="82"/>
      <c r="G493" s="82"/>
      <c r="H493" s="82"/>
      <c r="I493" s="82"/>
      <c r="J493" s="82"/>
      <c r="K493" s="82"/>
      <c r="L493" s="82"/>
    </row>
    <row r="494" spans="5:12" x14ac:dyDescent="0.3">
      <c r="E494" s="97"/>
      <c r="F494" s="82"/>
      <c r="G494" s="82"/>
      <c r="H494" s="82"/>
      <c r="I494" s="82"/>
      <c r="J494" s="82"/>
      <c r="K494" s="82"/>
      <c r="L494" s="82"/>
    </row>
    <row r="495" spans="5:12" x14ac:dyDescent="0.3">
      <c r="E495" s="97"/>
      <c r="F495" s="82"/>
      <c r="G495" s="82"/>
      <c r="H495" s="82"/>
      <c r="I495" s="82"/>
      <c r="J495" s="82"/>
      <c r="K495" s="82"/>
      <c r="L495" s="82"/>
    </row>
    <row r="496" spans="5:12" x14ac:dyDescent="0.3">
      <c r="E496" s="97"/>
      <c r="F496" s="82"/>
      <c r="G496" s="82"/>
      <c r="H496" s="82"/>
      <c r="I496" s="82"/>
      <c r="J496" s="82"/>
      <c r="K496" s="82"/>
      <c r="L496" s="82"/>
    </row>
    <row r="497" spans="5:12" x14ac:dyDescent="0.3">
      <c r="E497" s="97"/>
      <c r="F497" s="82"/>
      <c r="G497" s="82"/>
      <c r="H497" s="82"/>
      <c r="I497" s="82"/>
      <c r="J497" s="82"/>
      <c r="K497" s="82"/>
      <c r="L497" s="82"/>
    </row>
    <row r="498" spans="5:12" x14ac:dyDescent="0.3">
      <c r="E498" s="97"/>
      <c r="F498" s="82"/>
      <c r="G498" s="82"/>
      <c r="H498" s="82"/>
      <c r="I498" s="82"/>
      <c r="J498" s="82"/>
      <c r="K498" s="82"/>
      <c r="L498" s="82"/>
    </row>
    <row r="499" spans="5:12" x14ac:dyDescent="0.3">
      <c r="E499" s="97"/>
      <c r="F499" s="82"/>
      <c r="G499" s="82"/>
      <c r="H499" s="82"/>
      <c r="I499" s="82"/>
      <c r="J499" s="82"/>
      <c r="K499" s="82"/>
      <c r="L499" s="82"/>
    </row>
    <row r="500" spans="5:12" x14ac:dyDescent="0.3">
      <c r="E500" s="97"/>
      <c r="F500" s="82"/>
      <c r="G500" s="82"/>
      <c r="H500" s="82"/>
      <c r="I500" s="82"/>
      <c r="J500" s="82"/>
      <c r="K500" s="82"/>
      <c r="L500" s="82"/>
    </row>
    <row r="501" spans="5:12" x14ac:dyDescent="0.3">
      <c r="E501" s="97"/>
      <c r="F501" s="82"/>
      <c r="G501" s="82"/>
      <c r="H501" s="82"/>
      <c r="I501" s="82"/>
      <c r="J501" s="82"/>
      <c r="K501" s="82"/>
      <c r="L501" s="82"/>
    </row>
    <row r="502" spans="5:12" x14ac:dyDescent="0.3">
      <c r="E502" s="97"/>
      <c r="F502" s="82"/>
      <c r="G502" s="82"/>
      <c r="H502" s="82"/>
      <c r="I502" s="82"/>
      <c r="J502" s="82"/>
      <c r="K502" s="82"/>
      <c r="L502" s="82"/>
    </row>
    <row r="503" spans="5:12" x14ac:dyDescent="0.3">
      <c r="E503" s="97"/>
      <c r="F503" s="82"/>
      <c r="G503" s="82"/>
      <c r="H503" s="82"/>
      <c r="I503" s="82"/>
      <c r="J503" s="82"/>
      <c r="K503" s="82"/>
      <c r="L503" s="82"/>
    </row>
    <row r="504" spans="5:12" x14ac:dyDescent="0.3">
      <c r="E504" s="97"/>
      <c r="F504" s="82"/>
      <c r="G504" s="82"/>
      <c r="H504" s="82"/>
      <c r="I504" s="82"/>
      <c r="J504" s="82"/>
      <c r="K504" s="82"/>
      <c r="L504" s="82"/>
    </row>
    <row r="505" spans="5:12" x14ac:dyDescent="0.3">
      <c r="E505" s="97"/>
      <c r="F505" s="82"/>
      <c r="G505" s="82"/>
      <c r="H505" s="82"/>
      <c r="I505" s="82"/>
      <c r="J505" s="82"/>
      <c r="K505" s="82"/>
      <c r="L505" s="82"/>
    </row>
    <row r="506" spans="5:12" x14ac:dyDescent="0.3">
      <c r="E506" s="97"/>
      <c r="F506" s="82"/>
      <c r="G506" s="82"/>
      <c r="H506" s="82"/>
      <c r="I506" s="82"/>
      <c r="J506" s="82"/>
      <c r="K506" s="82"/>
      <c r="L506" s="82"/>
    </row>
    <row r="507" spans="5:12" x14ac:dyDescent="0.3">
      <c r="E507" s="97"/>
      <c r="F507" s="82"/>
      <c r="G507" s="82"/>
      <c r="H507" s="82"/>
      <c r="I507" s="82"/>
      <c r="J507" s="82"/>
      <c r="K507" s="82"/>
      <c r="L507" s="82"/>
    </row>
    <row r="508" spans="5:12" x14ac:dyDescent="0.3">
      <c r="E508" s="97"/>
      <c r="F508" s="82"/>
      <c r="G508" s="82"/>
      <c r="H508" s="82"/>
      <c r="I508" s="82"/>
      <c r="J508" s="82"/>
      <c r="K508" s="82"/>
      <c r="L508" s="82"/>
    </row>
    <row r="509" spans="5:12" x14ac:dyDescent="0.3">
      <c r="E509" s="97"/>
      <c r="F509" s="82"/>
      <c r="G509" s="82"/>
      <c r="H509" s="82"/>
      <c r="I509" s="82"/>
      <c r="J509" s="82"/>
      <c r="K509" s="82"/>
      <c r="L509" s="82"/>
    </row>
    <row r="510" spans="5:12" x14ac:dyDescent="0.3">
      <c r="E510" s="97"/>
      <c r="F510" s="82"/>
      <c r="G510" s="82"/>
      <c r="H510" s="82"/>
      <c r="I510" s="82"/>
      <c r="J510" s="82"/>
      <c r="K510" s="82"/>
      <c r="L510" s="82"/>
    </row>
    <row r="511" spans="5:12" x14ac:dyDescent="0.3">
      <c r="E511" s="97"/>
      <c r="F511" s="82"/>
      <c r="G511" s="82"/>
      <c r="H511" s="82"/>
      <c r="I511" s="82"/>
      <c r="J511" s="82"/>
      <c r="K511" s="82"/>
      <c r="L511" s="82"/>
    </row>
    <row r="512" spans="5:12" x14ac:dyDescent="0.3">
      <c r="E512" s="97"/>
      <c r="F512" s="82"/>
      <c r="G512" s="82"/>
      <c r="H512" s="82"/>
      <c r="I512" s="82"/>
      <c r="J512" s="82"/>
      <c r="K512" s="82"/>
      <c r="L512" s="82"/>
    </row>
    <row r="513" spans="5:12" x14ac:dyDescent="0.3">
      <c r="E513" s="97"/>
      <c r="F513" s="82"/>
      <c r="G513" s="82"/>
      <c r="H513" s="82"/>
      <c r="I513" s="82"/>
      <c r="J513" s="82"/>
      <c r="K513" s="82"/>
      <c r="L513" s="82"/>
    </row>
    <row r="514" spans="5:12" x14ac:dyDescent="0.3">
      <c r="E514" s="97"/>
      <c r="F514" s="82"/>
      <c r="G514" s="82"/>
      <c r="H514" s="82"/>
      <c r="I514" s="82"/>
      <c r="J514" s="82"/>
      <c r="K514" s="82"/>
      <c r="L514" s="82"/>
    </row>
    <row r="515" spans="5:12" x14ac:dyDescent="0.3">
      <c r="E515" s="97"/>
      <c r="F515" s="82"/>
      <c r="G515" s="82"/>
      <c r="H515" s="82"/>
      <c r="I515" s="82"/>
      <c r="J515" s="82"/>
      <c r="K515" s="82"/>
      <c r="L515" s="82"/>
    </row>
    <row r="516" spans="5:12" x14ac:dyDescent="0.3">
      <c r="E516" s="97"/>
      <c r="F516" s="82"/>
      <c r="G516" s="82"/>
      <c r="H516" s="82"/>
      <c r="I516" s="82"/>
      <c r="J516" s="82"/>
      <c r="K516" s="82"/>
      <c r="L516" s="82"/>
    </row>
    <row r="517" spans="5:12" x14ac:dyDescent="0.3">
      <c r="E517" s="97"/>
      <c r="F517" s="82"/>
      <c r="G517" s="82"/>
      <c r="H517" s="82"/>
      <c r="I517" s="82"/>
      <c r="J517" s="82"/>
      <c r="K517" s="82"/>
      <c r="L517" s="82"/>
    </row>
    <row r="518" spans="5:12" x14ac:dyDescent="0.3">
      <c r="E518" s="97"/>
      <c r="F518" s="82"/>
      <c r="G518" s="82"/>
      <c r="H518" s="82"/>
      <c r="I518" s="82"/>
      <c r="J518" s="82"/>
      <c r="K518" s="82"/>
      <c r="L518" s="82"/>
    </row>
    <row r="519" spans="5:12" x14ac:dyDescent="0.3">
      <c r="E519" s="97"/>
      <c r="F519" s="82"/>
      <c r="G519" s="82"/>
      <c r="H519" s="82"/>
      <c r="I519" s="82"/>
      <c r="J519" s="82"/>
      <c r="K519" s="82"/>
      <c r="L519" s="82"/>
    </row>
    <row r="520" spans="5:12" x14ac:dyDescent="0.3">
      <c r="E520" s="97"/>
      <c r="F520" s="82"/>
      <c r="G520" s="82"/>
      <c r="H520" s="82"/>
      <c r="I520" s="82"/>
      <c r="J520" s="82"/>
      <c r="K520" s="82"/>
      <c r="L520" s="82"/>
    </row>
    <row r="521" spans="5:12" x14ac:dyDescent="0.3">
      <c r="E521" s="97"/>
      <c r="F521" s="82"/>
      <c r="G521" s="82"/>
      <c r="H521" s="82"/>
      <c r="I521" s="82"/>
      <c r="J521" s="82"/>
      <c r="K521" s="82"/>
      <c r="L521" s="82"/>
    </row>
    <row r="522" spans="5:12" x14ac:dyDescent="0.3">
      <c r="E522" s="97"/>
      <c r="F522" s="82"/>
      <c r="G522" s="82"/>
      <c r="H522" s="82"/>
      <c r="I522" s="82"/>
      <c r="J522" s="82"/>
      <c r="K522" s="82"/>
      <c r="L522" s="82"/>
    </row>
    <row r="523" spans="5:12" x14ac:dyDescent="0.3">
      <c r="E523" s="97"/>
      <c r="F523" s="82"/>
      <c r="G523" s="82"/>
      <c r="H523" s="82"/>
      <c r="I523" s="82"/>
      <c r="J523" s="82"/>
      <c r="K523" s="82"/>
      <c r="L523" s="82"/>
    </row>
    <row r="524" spans="5:12" x14ac:dyDescent="0.3">
      <c r="E524" s="97"/>
      <c r="F524" s="82"/>
      <c r="G524" s="82"/>
      <c r="H524" s="82"/>
      <c r="I524" s="82"/>
      <c r="J524" s="82"/>
      <c r="K524" s="82"/>
      <c r="L524" s="82"/>
    </row>
    <row r="525" spans="5:12" x14ac:dyDescent="0.3">
      <c r="E525" s="97"/>
      <c r="F525" s="82"/>
      <c r="G525" s="82"/>
      <c r="H525" s="82"/>
      <c r="I525" s="82"/>
      <c r="J525" s="82"/>
      <c r="K525" s="82"/>
      <c r="L525" s="82"/>
    </row>
    <row r="526" spans="5:12" x14ac:dyDescent="0.3">
      <c r="E526" s="97"/>
      <c r="F526" s="82"/>
      <c r="G526" s="82"/>
      <c r="H526" s="82"/>
      <c r="I526" s="82"/>
      <c r="J526" s="82"/>
      <c r="K526" s="82"/>
      <c r="L526" s="82"/>
    </row>
    <row r="527" spans="5:12" x14ac:dyDescent="0.3">
      <c r="E527" s="97"/>
      <c r="F527" s="82"/>
      <c r="G527" s="82"/>
      <c r="H527" s="82"/>
      <c r="I527" s="82"/>
      <c r="J527" s="82"/>
      <c r="K527" s="82"/>
      <c r="L527" s="82"/>
    </row>
    <row r="528" spans="5:12" x14ac:dyDescent="0.3">
      <c r="E528" s="97"/>
      <c r="F528" s="82"/>
      <c r="G528" s="82"/>
      <c r="H528" s="82"/>
      <c r="I528" s="82"/>
      <c r="J528" s="82"/>
      <c r="K528" s="82"/>
      <c r="L528" s="82"/>
    </row>
    <row r="529" spans="5:12" x14ac:dyDescent="0.3">
      <c r="E529" s="97"/>
      <c r="F529" s="82"/>
      <c r="G529" s="82"/>
      <c r="H529" s="82"/>
      <c r="I529" s="82"/>
      <c r="J529" s="82"/>
      <c r="K529" s="82"/>
      <c r="L529" s="82"/>
    </row>
    <row r="530" spans="5:12" x14ac:dyDescent="0.3">
      <c r="E530" s="97"/>
      <c r="F530" s="82"/>
      <c r="G530" s="82"/>
      <c r="H530" s="82"/>
      <c r="I530" s="82"/>
      <c r="J530" s="82"/>
      <c r="K530" s="82"/>
      <c r="L530" s="82"/>
    </row>
    <row r="531" spans="5:12" x14ac:dyDescent="0.3">
      <c r="E531" s="97"/>
      <c r="F531" s="82"/>
      <c r="G531" s="82"/>
      <c r="H531" s="82"/>
      <c r="I531" s="82"/>
      <c r="J531" s="82"/>
      <c r="K531" s="82"/>
      <c r="L531" s="82"/>
    </row>
    <row r="532" spans="5:12" x14ac:dyDescent="0.3">
      <c r="E532" s="97"/>
      <c r="F532" s="82"/>
      <c r="G532" s="82"/>
      <c r="H532" s="82"/>
      <c r="I532" s="82"/>
      <c r="J532" s="82"/>
      <c r="K532" s="82"/>
      <c r="L532" s="82"/>
    </row>
    <row r="533" spans="5:12" x14ac:dyDescent="0.3">
      <c r="E533" s="97"/>
      <c r="F533" s="82"/>
      <c r="G533" s="82"/>
      <c r="H533" s="82"/>
      <c r="I533" s="82"/>
      <c r="J533" s="82"/>
      <c r="K533" s="82"/>
      <c r="L533" s="82"/>
    </row>
    <row r="534" spans="5:12" x14ac:dyDescent="0.3">
      <c r="E534" s="97"/>
      <c r="F534" s="82"/>
      <c r="G534" s="82"/>
      <c r="H534" s="82"/>
      <c r="I534" s="82"/>
      <c r="J534" s="82"/>
      <c r="K534" s="82"/>
      <c r="L534" s="82"/>
    </row>
    <row r="535" spans="5:12" x14ac:dyDescent="0.3">
      <c r="E535" s="97"/>
      <c r="F535" s="82"/>
      <c r="G535" s="82"/>
      <c r="H535" s="82"/>
      <c r="I535" s="82"/>
      <c r="J535" s="82"/>
      <c r="K535" s="82"/>
      <c r="L535" s="82"/>
    </row>
    <row r="536" spans="5:12" x14ac:dyDescent="0.3">
      <c r="E536" s="97"/>
      <c r="F536" s="82"/>
      <c r="G536" s="82"/>
      <c r="H536" s="82"/>
      <c r="I536" s="82"/>
      <c r="J536" s="82"/>
      <c r="K536" s="82"/>
      <c r="L536" s="82"/>
    </row>
    <row r="537" spans="5:12" x14ac:dyDescent="0.3">
      <c r="E537" s="97"/>
      <c r="F537" s="82"/>
      <c r="G537" s="82"/>
      <c r="H537" s="82"/>
      <c r="I537" s="82"/>
      <c r="J537" s="82"/>
      <c r="K537" s="82"/>
      <c r="L537" s="82"/>
    </row>
    <row r="538" spans="5:12" x14ac:dyDescent="0.3">
      <c r="E538" s="97"/>
      <c r="F538" s="82"/>
      <c r="G538" s="82"/>
      <c r="H538" s="82"/>
      <c r="I538" s="82"/>
      <c r="J538" s="82"/>
      <c r="K538" s="82"/>
      <c r="L538" s="82"/>
    </row>
    <row r="539" spans="5:12" x14ac:dyDescent="0.3">
      <c r="E539" s="97"/>
      <c r="F539" s="82"/>
      <c r="G539" s="82"/>
      <c r="H539" s="82"/>
      <c r="I539" s="82"/>
      <c r="J539" s="82"/>
      <c r="K539" s="82"/>
      <c r="L539" s="82"/>
    </row>
    <row r="540" spans="5:12" x14ac:dyDescent="0.3">
      <c r="E540" s="97"/>
      <c r="F540" s="82"/>
      <c r="G540" s="82"/>
      <c r="H540" s="82"/>
      <c r="I540" s="82"/>
      <c r="J540" s="82"/>
      <c r="K540" s="82"/>
      <c r="L540" s="82"/>
    </row>
    <row r="541" spans="5:12" x14ac:dyDescent="0.3">
      <c r="E541" s="97"/>
      <c r="F541" s="82"/>
      <c r="G541" s="82"/>
      <c r="H541" s="82"/>
      <c r="I541" s="82"/>
      <c r="J541" s="82"/>
      <c r="K541" s="82"/>
      <c r="L541" s="82"/>
    </row>
    <row r="542" spans="5:12" x14ac:dyDescent="0.3">
      <c r="E542" s="97"/>
      <c r="F542" s="82"/>
      <c r="G542" s="82"/>
      <c r="H542" s="82"/>
      <c r="I542" s="82"/>
      <c r="J542" s="82"/>
      <c r="K542" s="82"/>
      <c r="L542" s="82"/>
    </row>
    <row r="543" spans="5:12" x14ac:dyDescent="0.3">
      <c r="E543" s="97"/>
      <c r="F543" s="82"/>
      <c r="G543" s="82"/>
      <c r="H543" s="82"/>
      <c r="I543" s="82"/>
      <c r="J543" s="82"/>
      <c r="K543" s="82"/>
      <c r="L543" s="82"/>
    </row>
    <row r="544" spans="5:12" x14ac:dyDescent="0.3">
      <c r="E544" s="97"/>
      <c r="F544" s="82"/>
      <c r="G544" s="82"/>
      <c r="H544" s="82"/>
      <c r="I544" s="82"/>
      <c r="J544" s="82"/>
      <c r="K544" s="82"/>
      <c r="L544" s="82"/>
    </row>
    <row r="545" spans="5:12" x14ac:dyDescent="0.3">
      <c r="E545" s="97"/>
      <c r="F545" s="82"/>
      <c r="G545" s="82"/>
      <c r="H545" s="82"/>
      <c r="I545" s="82"/>
      <c r="J545" s="82"/>
      <c r="K545" s="82"/>
      <c r="L545" s="82"/>
    </row>
    <row r="546" spans="5:12" x14ac:dyDescent="0.3">
      <c r="E546" s="97"/>
      <c r="F546" s="82"/>
      <c r="G546" s="82"/>
      <c r="H546" s="82"/>
      <c r="I546" s="82"/>
      <c r="J546" s="82"/>
      <c r="K546" s="82"/>
      <c r="L546" s="82"/>
    </row>
    <row r="547" spans="5:12" x14ac:dyDescent="0.3">
      <c r="E547" s="97"/>
      <c r="F547" s="82"/>
      <c r="G547" s="82"/>
      <c r="H547" s="82"/>
      <c r="I547" s="82"/>
      <c r="J547" s="82"/>
      <c r="K547" s="82"/>
      <c r="L547" s="82"/>
    </row>
    <row r="548" spans="5:12" x14ac:dyDescent="0.3">
      <c r="E548" s="97"/>
      <c r="F548" s="82"/>
      <c r="G548" s="82"/>
      <c r="H548" s="82"/>
      <c r="I548" s="82"/>
      <c r="J548" s="82"/>
      <c r="K548" s="82"/>
      <c r="L548" s="82"/>
    </row>
    <row r="549" spans="5:12" x14ac:dyDescent="0.3">
      <c r="E549" s="97"/>
      <c r="F549" s="82"/>
      <c r="G549" s="82"/>
      <c r="H549" s="82"/>
      <c r="I549" s="82"/>
      <c r="J549" s="82"/>
      <c r="K549" s="82"/>
      <c r="L549" s="82"/>
    </row>
    <row r="550" spans="5:12" x14ac:dyDescent="0.3">
      <c r="E550" s="97"/>
      <c r="F550" s="82"/>
      <c r="G550" s="82"/>
      <c r="H550" s="82"/>
      <c r="I550" s="82"/>
      <c r="J550" s="82"/>
      <c r="K550" s="82"/>
      <c r="L550" s="82"/>
    </row>
    <row r="551" spans="5:12" x14ac:dyDescent="0.3">
      <c r="E551" s="97"/>
      <c r="F551" s="82"/>
      <c r="G551" s="82"/>
      <c r="H551" s="82"/>
      <c r="I551" s="82"/>
      <c r="J551" s="82"/>
      <c r="K551" s="82"/>
      <c r="L551" s="82"/>
    </row>
    <row r="552" spans="5:12" x14ac:dyDescent="0.3">
      <c r="E552" s="97"/>
      <c r="F552" s="82"/>
      <c r="G552" s="82"/>
      <c r="H552" s="82"/>
      <c r="I552" s="82"/>
      <c r="J552" s="82"/>
      <c r="K552" s="82"/>
      <c r="L552" s="82"/>
    </row>
    <row r="553" spans="5:12" x14ac:dyDescent="0.3">
      <c r="E553" s="97"/>
      <c r="F553" s="82"/>
      <c r="G553" s="82"/>
      <c r="H553" s="82"/>
      <c r="I553" s="82"/>
      <c r="J553" s="82"/>
      <c r="K553" s="82"/>
      <c r="L553" s="82"/>
    </row>
    <row r="554" spans="5:12" x14ac:dyDescent="0.3">
      <c r="E554" s="97"/>
      <c r="F554" s="82"/>
      <c r="G554" s="82"/>
      <c r="H554" s="82"/>
      <c r="I554" s="82"/>
      <c r="J554" s="82"/>
      <c r="K554" s="82"/>
      <c r="L554" s="82"/>
    </row>
    <row r="555" spans="5:12" x14ac:dyDescent="0.3">
      <c r="E555" s="97"/>
      <c r="F555" s="82"/>
      <c r="G555" s="82"/>
      <c r="H555" s="82"/>
      <c r="I555" s="82"/>
      <c r="J555" s="82"/>
      <c r="K555" s="82"/>
      <c r="L555" s="82"/>
    </row>
    <row r="556" spans="5:12" x14ac:dyDescent="0.3">
      <c r="E556" s="97"/>
      <c r="F556" s="82"/>
      <c r="G556" s="82"/>
      <c r="H556" s="82"/>
      <c r="I556" s="82"/>
      <c r="J556" s="82"/>
      <c r="K556" s="82"/>
      <c r="L556" s="82"/>
    </row>
    <row r="557" spans="5:12" x14ac:dyDescent="0.3">
      <c r="E557" s="97"/>
      <c r="F557" s="82"/>
      <c r="G557" s="82"/>
      <c r="H557" s="82"/>
      <c r="I557" s="82"/>
      <c r="J557" s="82"/>
      <c r="K557" s="82"/>
      <c r="L557" s="82"/>
    </row>
    <row r="558" spans="5:12" x14ac:dyDescent="0.3">
      <c r="E558" s="97"/>
      <c r="F558" s="82"/>
      <c r="G558" s="82"/>
      <c r="H558" s="82"/>
      <c r="I558" s="82"/>
      <c r="J558" s="82"/>
      <c r="K558" s="82"/>
      <c r="L558" s="82"/>
    </row>
    <row r="559" spans="5:12" x14ac:dyDescent="0.3">
      <c r="E559" s="97"/>
      <c r="F559" s="82"/>
      <c r="G559" s="82"/>
      <c r="H559" s="82"/>
      <c r="I559" s="82"/>
      <c r="J559" s="82"/>
      <c r="K559" s="82"/>
      <c r="L559" s="82"/>
    </row>
    <row r="560" spans="5:12" x14ac:dyDescent="0.3">
      <c r="E560" s="97"/>
      <c r="F560" s="82"/>
      <c r="G560" s="82"/>
      <c r="H560" s="82"/>
      <c r="I560" s="82"/>
      <c r="J560" s="82"/>
      <c r="K560" s="82"/>
      <c r="L560" s="82"/>
    </row>
    <row r="561" spans="5:12" x14ac:dyDescent="0.3">
      <c r="E561" s="97"/>
      <c r="F561" s="82"/>
      <c r="G561" s="82"/>
      <c r="H561" s="82"/>
      <c r="I561" s="82"/>
      <c r="J561" s="82"/>
      <c r="K561" s="82"/>
      <c r="L561" s="82"/>
    </row>
    <row r="562" spans="5:12" x14ac:dyDescent="0.3">
      <c r="E562" s="97"/>
      <c r="F562" s="82"/>
      <c r="G562" s="82"/>
      <c r="H562" s="82"/>
      <c r="I562" s="82"/>
      <c r="J562" s="82"/>
      <c r="K562" s="82"/>
      <c r="L562" s="82"/>
    </row>
    <row r="563" spans="5:12" x14ac:dyDescent="0.3">
      <c r="E563" s="97"/>
      <c r="F563" s="82"/>
      <c r="G563" s="82"/>
      <c r="H563" s="82"/>
      <c r="I563" s="82"/>
      <c r="J563" s="82"/>
      <c r="K563" s="82"/>
      <c r="L563" s="82"/>
    </row>
    <row r="564" spans="5:12" x14ac:dyDescent="0.3">
      <c r="E564" s="97"/>
      <c r="F564" s="82"/>
      <c r="G564" s="82"/>
      <c r="H564" s="82"/>
      <c r="I564" s="82"/>
      <c r="J564" s="82"/>
      <c r="K564" s="82"/>
      <c r="L564" s="82"/>
    </row>
    <row r="565" spans="5:12" x14ac:dyDescent="0.3">
      <c r="E565" s="97"/>
      <c r="F565" s="82"/>
      <c r="G565" s="82"/>
      <c r="H565" s="82"/>
      <c r="I565" s="82"/>
      <c r="J565" s="82"/>
      <c r="K565" s="82"/>
      <c r="L565" s="82"/>
    </row>
    <row r="566" spans="5:12" x14ac:dyDescent="0.3">
      <c r="E566" s="97"/>
      <c r="F566" s="82"/>
      <c r="G566" s="82"/>
      <c r="H566" s="82"/>
      <c r="I566" s="82"/>
      <c r="J566" s="82"/>
      <c r="K566" s="82"/>
      <c r="L566" s="82"/>
    </row>
    <row r="567" spans="5:12" x14ac:dyDescent="0.3">
      <c r="E567" s="97"/>
      <c r="F567" s="82"/>
      <c r="G567" s="82"/>
      <c r="H567" s="82"/>
      <c r="I567" s="82"/>
      <c r="J567" s="82"/>
      <c r="K567" s="82"/>
      <c r="L567" s="82"/>
    </row>
    <row r="568" spans="5:12" x14ac:dyDescent="0.3">
      <c r="E568" s="97"/>
      <c r="F568" s="82"/>
      <c r="G568" s="82"/>
      <c r="H568" s="82"/>
      <c r="I568" s="82"/>
      <c r="J568" s="82"/>
      <c r="K568" s="82"/>
      <c r="L568" s="82"/>
    </row>
    <row r="569" spans="5:12" x14ac:dyDescent="0.3">
      <c r="E569" s="97"/>
      <c r="F569" s="82"/>
      <c r="G569" s="82"/>
      <c r="H569" s="82"/>
      <c r="I569" s="82"/>
      <c r="J569" s="82"/>
      <c r="K569" s="82"/>
      <c r="L569" s="82"/>
    </row>
    <row r="570" spans="5:12" x14ac:dyDescent="0.3">
      <c r="E570" s="97"/>
      <c r="F570" s="82"/>
      <c r="G570" s="82"/>
      <c r="H570" s="82"/>
      <c r="I570" s="82"/>
      <c r="J570" s="82"/>
      <c r="K570" s="82"/>
      <c r="L570" s="82"/>
    </row>
    <row r="571" spans="5:12" x14ac:dyDescent="0.3">
      <c r="E571" s="97"/>
      <c r="F571" s="82"/>
      <c r="G571" s="82"/>
      <c r="H571" s="82"/>
      <c r="I571" s="82"/>
      <c r="J571" s="82"/>
      <c r="K571" s="82"/>
      <c r="L571" s="82"/>
    </row>
    <row r="572" spans="5:12" x14ac:dyDescent="0.3">
      <c r="E572" s="97"/>
      <c r="F572" s="82"/>
      <c r="G572" s="82"/>
      <c r="H572" s="82"/>
      <c r="I572" s="82"/>
      <c r="J572" s="82"/>
      <c r="K572" s="82"/>
      <c r="L572" s="82"/>
    </row>
    <row r="573" spans="5:12" x14ac:dyDescent="0.3">
      <c r="E573" s="97"/>
      <c r="F573" s="82"/>
      <c r="G573" s="82"/>
      <c r="H573" s="82"/>
      <c r="I573" s="82"/>
      <c r="J573" s="82"/>
      <c r="K573" s="82"/>
      <c r="L573" s="82"/>
    </row>
    <row r="574" spans="5:12" x14ac:dyDescent="0.3">
      <c r="E574" s="97"/>
      <c r="F574" s="82"/>
      <c r="G574" s="82"/>
      <c r="H574" s="82"/>
      <c r="I574" s="82"/>
      <c r="J574" s="82"/>
      <c r="K574" s="82"/>
      <c r="L574" s="82"/>
    </row>
    <row r="575" spans="5:12" x14ac:dyDescent="0.3">
      <c r="E575" s="97"/>
      <c r="F575" s="82"/>
      <c r="G575" s="82"/>
      <c r="H575" s="82"/>
      <c r="I575" s="82"/>
      <c r="J575" s="82"/>
      <c r="K575" s="82"/>
      <c r="L575" s="82"/>
    </row>
    <row r="576" spans="5:12" x14ac:dyDescent="0.3">
      <c r="E576" s="97"/>
      <c r="F576" s="82"/>
      <c r="G576" s="82"/>
      <c r="H576" s="82"/>
      <c r="I576" s="82"/>
      <c r="J576" s="82"/>
      <c r="K576" s="82"/>
      <c r="L576" s="82"/>
    </row>
    <row r="577" spans="5:12" x14ac:dyDescent="0.3">
      <c r="E577" s="97"/>
      <c r="F577" s="82"/>
      <c r="G577" s="82"/>
      <c r="H577" s="82"/>
      <c r="I577" s="82"/>
      <c r="J577" s="82"/>
      <c r="K577" s="82"/>
      <c r="L577" s="82"/>
    </row>
    <row r="578" spans="5:12" x14ac:dyDescent="0.3">
      <c r="E578" s="97"/>
      <c r="F578" s="82"/>
      <c r="G578" s="82"/>
      <c r="H578" s="82"/>
      <c r="I578" s="82"/>
      <c r="J578" s="82"/>
      <c r="K578" s="82"/>
      <c r="L578" s="82"/>
    </row>
    <row r="579" spans="5:12" x14ac:dyDescent="0.3">
      <c r="E579" s="97"/>
      <c r="F579" s="82"/>
      <c r="G579" s="82"/>
      <c r="H579" s="82"/>
      <c r="I579" s="82"/>
      <c r="J579" s="82"/>
      <c r="K579" s="82"/>
      <c r="L579" s="82"/>
    </row>
    <row r="580" spans="5:12" x14ac:dyDescent="0.3">
      <c r="E580" s="97"/>
      <c r="F580" s="82"/>
      <c r="G580" s="82"/>
      <c r="H580" s="82"/>
      <c r="I580" s="82"/>
      <c r="J580" s="82"/>
      <c r="K580" s="82"/>
      <c r="L580" s="82"/>
    </row>
    <row r="581" spans="5:12" x14ac:dyDescent="0.3">
      <c r="E581" s="97"/>
      <c r="F581" s="82"/>
      <c r="G581" s="82"/>
      <c r="H581" s="82"/>
      <c r="I581" s="82"/>
      <c r="J581" s="82"/>
      <c r="K581" s="82"/>
      <c r="L581" s="82"/>
    </row>
    <row r="582" spans="5:12" x14ac:dyDescent="0.3">
      <c r="E582" s="97"/>
      <c r="F582" s="82"/>
      <c r="G582" s="82"/>
      <c r="H582" s="82"/>
      <c r="I582" s="82"/>
      <c r="J582" s="82"/>
      <c r="K582" s="82"/>
      <c r="L582" s="82"/>
    </row>
    <row r="583" spans="5:12" x14ac:dyDescent="0.3">
      <c r="E583" s="97"/>
      <c r="F583" s="82"/>
      <c r="G583" s="82"/>
      <c r="H583" s="82"/>
      <c r="I583" s="82"/>
      <c r="J583" s="82"/>
      <c r="K583" s="82"/>
      <c r="L583" s="82"/>
    </row>
    <row r="584" spans="5:12" x14ac:dyDescent="0.3">
      <c r="E584" s="97"/>
      <c r="F584" s="82"/>
      <c r="G584" s="82"/>
      <c r="H584" s="82"/>
      <c r="I584" s="82"/>
      <c r="J584" s="82"/>
      <c r="K584" s="82"/>
      <c r="L584" s="82"/>
    </row>
    <row r="585" spans="5:12" x14ac:dyDescent="0.3">
      <c r="E585" s="97"/>
      <c r="F585" s="82"/>
      <c r="G585" s="82"/>
      <c r="H585" s="82"/>
      <c r="I585" s="82"/>
      <c r="J585" s="82"/>
      <c r="K585" s="82"/>
      <c r="L585" s="82"/>
    </row>
    <row r="586" spans="5:12" x14ac:dyDescent="0.3">
      <c r="E586" s="97"/>
      <c r="F586" s="82"/>
      <c r="G586" s="82"/>
      <c r="H586" s="82"/>
      <c r="I586" s="82"/>
      <c r="J586" s="82"/>
      <c r="K586" s="82"/>
      <c r="L586" s="82"/>
    </row>
    <row r="587" spans="5:12" x14ac:dyDescent="0.3">
      <c r="E587" s="97"/>
      <c r="F587" s="82"/>
      <c r="G587" s="82"/>
      <c r="H587" s="82"/>
      <c r="I587" s="82"/>
      <c r="J587" s="82"/>
      <c r="K587" s="82"/>
      <c r="L587" s="82"/>
    </row>
    <row r="588" spans="5:12" x14ac:dyDescent="0.3">
      <c r="E588" s="97"/>
      <c r="F588" s="82"/>
      <c r="G588" s="82"/>
      <c r="H588" s="82"/>
      <c r="I588" s="82"/>
      <c r="J588" s="82"/>
      <c r="K588" s="82"/>
      <c r="L588" s="82"/>
    </row>
    <row r="589" spans="5:12" x14ac:dyDescent="0.3">
      <c r="E589" s="97"/>
      <c r="F589" s="82"/>
      <c r="G589" s="82"/>
      <c r="H589" s="82"/>
      <c r="I589" s="82"/>
      <c r="J589" s="82"/>
      <c r="K589" s="82"/>
      <c r="L589" s="82"/>
    </row>
    <row r="590" spans="5:12" x14ac:dyDescent="0.3">
      <c r="E590" s="97"/>
      <c r="F590" s="82"/>
      <c r="G590" s="82"/>
      <c r="H590" s="82"/>
      <c r="I590" s="82"/>
      <c r="J590" s="82"/>
      <c r="K590" s="82"/>
      <c r="L590" s="82"/>
    </row>
    <row r="591" spans="5:12" x14ac:dyDescent="0.3">
      <c r="E591" s="97"/>
      <c r="F591" s="82"/>
      <c r="G591" s="82"/>
      <c r="H591" s="82"/>
      <c r="I591" s="82"/>
      <c r="J591" s="82"/>
      <c r="K591" s="82"/>
      <c r="L591" s="82"/>
    </row>
    <row r="592" spans="5:12" x14ac:dyDescent="0.3">
      <c r="E592" s="97"/>
      <c r="F592" s="82"/>
      <c r="G592" s="82"/>
      <c r="H592" s="82"/>
      <c r="I592" s="82"/>
      <c r="J592" s="82"/>
      <c r="K592" s="82"/>
      <c r="L592" s="82"/>
    </row>
    <row r="593" spans="5:12" x14ac:dyDescent="0.3">
      <c r="E593" s="97"/>
      <c r="F593" s="82"/>
      <c r="G593" s="82"/>
      <c r="H593" s="82"/>
      <c r="I593" s="82"/>
      <c r="J593" s="82"/>
      <c r="K593" s="82"/>
      <c r="L593" s="82"/>
    </row>
    <row r="594" spans="5:12" x14ac:dyDescent="0.3">
      <c r="E594" s="97"/>
      <c r="F594" s="82"/>
      <c r="G594" s="82"/>
      <c r="H594" s="82"/>
      <c r="I594" s="82"/>
      <c r="J594" s="82"/>
      <c r="K594" s="82"/>
      <c r="L594" s="82"/>
    </row>
    <row r="595" spans="5:12" x14ac:dyDescent="0.3">
      <c r="E595" s="97"/>
      <c r="F595" s="82"/>
      <c r="G595" s="82"/>
      <c r="H595" s="82"/>
      <c r="I595" s="82"/>
      <c r="J595" s="82"/>
      <c r="K595" s="82"/>
      <c r="L595" s="82"/>
    </row>
    <row r="596" spans="5:12" x14ac:dyDescent="0.3">
      <c r="E596" s="97"/>
      <c r="F596" s="82"/>
      <c r="G596" s="82"/>
      <c r="H596" s="82"/>
      <c r="I596" s="82"/>
      <c r="J596" s="82"/>
      <c r="K596" s="82"/>
      <c r="L596" s="82"/>
    </row>
    <row r="597" spans="5:12" x14ac:dyDescent="0.3">
      <c r="E597" s="97"/>
      <c r="F597" s="82"/>
      <c r="G597" s="82"/>
      <c r="H597" s="82"/>
      <c r="I597" s="82"/>
      <c r="J597" s="82"/>
      <c r="K597" s="82"/>
      <c r="L597" s="82"/>
    </row>
    <row r="598" spans="5:12" x14ac:dyDescent="0.3">
      <c r="E598" s="97"/>
      <c r="F598" s="82"/>
      <c r="G598" s="82"/>
      <c r="H598" s="82"/>
      <c r="I598" s="82"/>
      <c r="J598" s="82"/>
      <c r="K598" s="82"/>
      <c r="L598" s="82"/>
    </row>
    <row r="599" spans="5:12" x14ac:dyDescent="0.3">
      <c r="E599" s="97"/>
      <c r="F599" s="82"/>
      <c r="G599" s="82"/>
      <c r="H599" s="82"/>
      <c r="I599" s="82"/>
      <c r="J599" s="82"/>
      <c r="K599" s="82"/>
      <c r="L599" s="82"/>
    </row>
    <row r="600" spans="5:12" x14ac:dyDescent="0.3">
      <c r="E600" s="97"/>
      <c r="F600" s="82"/>
      <c r="G600" s="82"/>
      <c r="H600" s="82"/>
      <c r="I600" s="82"/>
      <c r="J600" s="82"/>
      <c r="K600" s="82"/>
      <c r="L600" s="82"/>
    </row>
    <row r="601" spans="5:12" x14ac:dyDescent="0.3">
      <c r="E601" s="97"/>
      <c r="F601" s="82"/>
      <c r="G601" s="82"/>
      <c r="H601" s="82"/>
      <c r="I601" s="82"/>
      <c r="J601" s="82"/>
      <c r="K601" s="82"/>
      <c r="L601" s="82"/>
    </row>
    <row r="602" spans="5:12" x14ac:dyDescent="0.3">
      <c r="E602" s="97"/>
      <c r="F602" s="82"/>
      <c r="G602" s="82"/>
      <c r="H602" s="82"/>
      <c r="I602" s="82"/>
      <c r="J602" s="82"/>
      <c r="K602" s="82"/>
      <c r="L602" s="82"/>
    </row>
    <row r="603" spans="5:12" x14ac:dyDescent="0.3">
      <c r="E603" s="97"/>
      <c r="F603" s="82"/>
      <c r="G603" s="82"/>
      <c r="H603" s="82"/>
      <c r="I603" s="82"/>
      <c r="J603" s="82"/>
      <c r="K603" s="82"/>
      <c r="L603" s="82"/>
    </row>
    <row r="604" spans="5:12" x14ac:dyDescent="0.3">
      <c r="E604" s="97"/>
      <c r="F604" s="82"/>
      <c r="G604" s="82"/>
      <c r="H604" s="82"/>
      <c r="I604" s="82"/>
      <c r="J604" s="82"/>
      <c r="K604" s="82"/>
      <c r="L604" s="82"/>
    </row>
    <row r="605" spans="5:12" x14ac:dyDescent="0.3">
      <c r="E605" s="97"/>
      <c r="F605" s="82"/>
      <c r="G605" s="82"/>
      <c r="H605" s="82"/>
      <c r="I605" s="82"/>
      <c r="J605" s="82"/>
      <c r="K605" s="82"/>
      <c r="L605" s="82"/>
    </row>
    <row r="606" spans="5:12" x14ac:dyDescent="0.3">
      <c r="E606" s="97"/>
      <c r="F606" s="82"/>
      <c r="G606" s="82"/>
      <c r="H606" s="82"/>
      <c r="I606" s="82"/>
      <c r="J606" s="82"/>
      <c r="K606" s="82"/>
      <c r="L606" s="82"/>
    </row>
    <row r="607" spans="5:12" x14ac:dyDescent="0.3">
      <c r="E607" s="97"/>
      <c r="F607" s="82"/>
      <c r="G607" s="82"/>
      <c r="H607" s="82"/>
      <c r="I607" s="82"/>
      <c r="J607" s="82"/>
      <c r="K607" s="82"/>
      <c r="L607" s="82"/>
    </row>
    <row r="608" spans="5:12" x14ac:dyDescent="0.3">
      <c r="E608" s="97"/>
      <c r="F608" s="82"/>
      <c r="G608" s="82"/>
      <c r="H608" s="82"/>
      <c r="I608" s="82"/>
      <c r="J608" s="82"/>
      <c r="K608" s="82"/>
      <c r="L608" s="82"/>
    </row>
    <row r="609" spans="5:12" x14ac:dyDescent="0.3">
      <c r="E609" s="97"/>
      <c r="F609" s="82"/>
      <c r="G609" s="82"/>
      <c r="H609" s="82"/>
      <c r="I609" s="82"/>
      <c r="J609" s="82"/>
      <c r="K609" s="82"/>
      <c r="L609" s="82"/>
    </row>
    <row r="610" spans="5:12" x14ac:dyDescent="0.3">
      <c r="E610" s="97"/>
      <c r="F610" s="82"/>
      <c r="G610" s="82"/>
      <c r="H610" s="82"/>
      <c r="I610" s="82"/>
      <c r="J610" s="82"/>
      <c r="K610" s="82"/>
      <c r="L610" s="82"/>
    </row>
    <row r="611" spans="5:12" x14ac:dyDescent="0.3">
      <c r="E611" s="97"/>
      <c r="F611" s="82"/>
      <c r="G611" s="82"/>
      <c r="H611" s="82"/>
      <c r="I611" s="82"/>
      <c r="J611" s="82"/>
      <c r="K611" s="82"/>
      <c r="L611" s="82"/>
    </row>
    <row r="612" spans="5:12" x14ac:dyDescent="0.3">
      <c r="E612" s="97"/>
      <c r="F612" s="82"/>
      <c r="G612" s="82"/>
      <c r="H612" s="82"/>
      <c r="I612" s="82"/>
      <c r="J612" s="82"/>
      <c r="K612" s="82"/>
      <c r="L612" s="82"/>
    </row>
    <row r="613" spans="5:12" x14ac:dyDescent="0.3">
      <c r="E613" s="97"/>
      <c r="F613" s="82"/>
      <c r="G613" s="82"/>
      <c r="H613" s="82"/>
      <c r="I613" s="82"/>
      <c r="J613" s="82"/>
      <c r="K613" s="82"/>
      <c r="L613" s="82"/>
    </row>
    <row r="614" spans="5:12" x14ac:dyDescent="0.3">
      <c r="E614" s="97"/>
      <c r="F614" s="82"/>
      <c r="G614" s="82"/>
      <c r="H614" s="82"/>
      <c r="I614" s="82"/>
      <c r="J614" s="82"/>
      <c r="K614" s="82"/>
      <c r="L614" s="82"/>
    </row>
    <row r="615" spans="5:12" x14ac:dyDescent="0.3">
      <c r="E615" s="97"/>
      <c r="F615" s="82"/>
      <c r="G615" s="82"/>
      <c r="H615" s="82"/>
      <c r="I615" s="82"/>
      <c r="J615" s="82"/>
      <c r="K615" s="82"/>
      <c r="L615" s="82"/>
    </row>
    <row r="616" spans="5:12" x14ac:dyDescent="0.3">
      <c r="E616" s="97"/>
      <c r="F616" s="82"/>
      <c r="G616" s="82"/>
      <c r="H616" s="82"/>
      <c r="I616" s="82"/>
      <c r="J616" s="82"/>
      <c r="K616" s="82"/>
      <c r="L616" s="82"/>
    </row>
    <row r="617" spans="5:12" x14ac:dyDescent="0.3">
      <c r="E617" s="97"/>
      <c r="F617" s="82"/>
      <c r="G617" s="82"/>
      <c r="H617" s="82"/>
      <c r="I617" s="82"/>
      <c r="J617" s="82"/>
      <c r="K617" s="82"/>
      <c r="L617" s="82"/>
    </row>
    <row r="618" spans="5:12" x14ac:dyDescent="0.3">
      <c r="E618" s="97"/>
      <c r="F618" s="82"/>
      <c r="G618" s="82"/>
      <c r="H618" s="82"/>
      <c r="I618" s="82"/>
      <c r="J618" s="82"/>
      <c r="K618" s="82"/>
      <c r="L618" s="82"/>
    </row>
    <row r="619" spans="5:12" x14ac:dyDescent="0.3">
      <c r="E619" s="97"/>
      <c r="F619" s="82"/>
      <c r="G619" s="82"/>
      <c r="H619" s="82"/>
      <c r="I619" s="82"/>
      <c r="J619" s="82"/>
      <c r="K619" s="82"/>
      <c r="L619" s="82"/>
    </row>
    <row r="620" spans="5:12" x14ac:dyDescent="0.3">
      <c r="E620" s="97"/>
      <c r="F620" s="82"/>
      <c r="G620" s="82"/>
      <c r="H620" s="82"/>
      <c r="I620" s="82"/>
      <c r="J620" s="82"/>
      <c r="K620" s="82"/>
      <c r="L620" s="82"/>
    </row>
    <row r="621" spans="5:12" x14ac:dyDescent="0.3">
      <c r="E621" s="97"/>
      <c r="F621" s="82"/>
      <c r="G621" s="82"/>
      <c r="H621" s="82"/>
      <c r="I621" s="82"/>
      <c r="J621" s="82"/>
      <c r="K621" s="82"/>
      <c r="L621" s="82"/>
    </row>
    <row r="622" spans="5:12" x14ac:dyDescent="0.3">
      <c r="E622" s="97"/>
      <c r="F622" s="82"/>
      <c r="G622" s="82"/>
      <c r="H622" s="82"/>
      <c r="I622" s="82"/>
      <c r="J622" s="82"/>
      <c r="K622" s="82"/>
      <c r="L622" s="82"/>
    </row>
    <row r="623" spans="5:12" x14ac:dyDescent="0.3">
      <c r="E623" s="97"/>
      <c r="F623" s="82"/>
      <c r="G623" s="82"/>
      <c r="H623" s="82"/>
      <c r="I623" s="82"/>
      <c r="J623" s="82"/>
      <c r="K623" s="82"/>
      <c r="L623" s="82"/>
    </row>
    <row r="624" spans="5:12" x14ac:dyDescent="0.3">
      <c r="E624" s="97"/>
      <c r="F624" s="82"/>
      <c r="G624" s="82"/>
      <c r="H624" s="82"/>
      <c r="I624" s="82"/>
      <c r="J624" s="82"/>
      <c r="K624" s="82"/>
      <c r="L624" s="82"/>
    </row>
    <row r="625" spans="5:12" x14ac:dyDescent="0.3">
      <c r="E625" s="97"/>
      <c r="F625" s="82"/>
      <c r="G625" s="82"/>
      <c r="H625" s="82"/>
      <c r="I625" s="82"/>
      <c r="J625" s="82"/>
      <c r="K625" s="82"/>
      <c r="L625" s="82"/>
    </row>
    <row r="626" spans="5:12" x14ac:dyDescent="0.3">
      <c r="E626" s="97"/>
      <c r="F626" s="82"/>
      <c r="G626" s="82"/>
      <c r="H626" s="82"/>
      <c r="I626" s="82"/>
      <c r="J626" s="82"/>
      <c r="K626" s="82"/>
      <c r="L626" s="82"/>
    </row>
    <row r="628" spans="5:12" x14ac:dyDescent="0.3">
      <c r="E628" s="97"/>
      <c r="F628" s="82"/>
      <c r="G628" s="82"/>
      <c r="H628" s="82"/>
      <c r="I628" s="82"/>
      <c r="J628" s="82"/>
      <c r="K628" s="82"/>
      <c r="L628" s="82"/>
    </row>
    <row r="629" spans="5:12" x14ac:dyDescent="0.3">
      <c r="E629" s="97"/>
      <c r="F629" s="82"/>
      <c r="G629" s="82"/>
      <c r="H629" s="82"/>
      <c r="I629" s="82"/>
      <c r="J629" s="82"/>
      <c r="K629" s="82"/>
      <c r="L629" s="82"/>
    </row>
    <row r="630" spans="5:12" x14ac:dyDescent="0.3">
      <c r="E630" s="97"/>
      <c r="F630" s="82"/>
      <c r="G630" s="82"/>
      <c r="H630" s="82"/>
      <c r="I630" s="82"/>
      <c r="J630" s="82"/>
      <c r="K630" s="82"/>
      <c r="L630" s="82"/>
    </row>
    <row r="631" spans="5:12" x14ac:dyDescent="0.3">
      <c r="E631" s="97"/>
      <c r="F631" s="82"/>
      <c r="G631" s="82"/>
      <c r="H631" s="82"/>
      <c r="I631" s="82"/>
      <c r="J631" s="82"/>
      <c r="K631" s="82"/>
      <c r="L631" s="82"/>
    </row>
    <row r="632" spans="5:12" x14ac:dyDescent="0.3">
      <c r="E632" s="97"/>
      <c r="F632" s="82"/>
      <c r="G632" s="82"/>
      <c r="H632" s="82"/>
      <c r="I632" s="82"/>
      <c r="J632" s="82"/>
      <c r="K632" s="82"/>
      <c r="L632" s="82"/>
    </row>
    <row r="633" spans="5:12" x14ac:dyDescent="0.3">
      <c r="E633" s="97"/>
      <c r="F633" s="82"/>
      <c r="G633" s="82"/>
      <c r="H633" s="82"/>
      <c r="I633" s="82"/>
      <c r="J633" s="82"/>
      <c r="K633" s="82"/>
      <c r="L633" s="82"/>
    </row>
    <row r="634" spans="5:12" x14ac:dyDescent="0.3">
      <c r="E634" s="97"/>
      <c r="F634" s="82"/>
      <c r="G634" s="82"/>
      <c r="H634" s="82"/>
      <c r="I634" s="82"/>
      <c r="J634" s="82"/>
      <c r="K634" s="82"/>
      <c r="L634" s="82"/>
    </row>
    <row r="635" spans="5:12" x14ac:dyDescent="0.3">
      <c r="E635" s="97"/>
      <c r="F635" s="82"/>
      <c r="G635" s="82"/>
      <c r="H635" s="82"/>
      <c r="I635" s="82"/>
      <c r="J635" s="82"/>
      <c r="K635" s="82"/>
      <c r="L635" s="82"/>
    </row>
    <row r="636" spans="5:12" x14ac:dyDescent="0.3">
      <c r="E636" s="97"/>
      <c r="F636" s="82"/>
      <c r="G636" s="82"/>
      <c r="H636" s="82"/>
      <c r="I636" s="82"/>
      <c r="J636" s="82"/>
      <c r="K636" s="82"/>
      <c r="L636" s="82"/>
    </row>
    <row r="637" spans="5:12" x14ac:dyDescent="0.3">
      <c r="E637" s="97"/>
      <c r="F637" s="82"/>
      <c r="G637" s="82"/>
      <c r="H637" s="82"/>
      <c r="I637" s="82"/>
      <c r="J637" s="82"/>
      <c r="K637" s="82"/>
      <c r="L637" s="82"/>
    </row>
    <row r="638" spans="5:12" x14ac:dyDescent="0.3">
      <c r="E638" s="97"/>
      <c r="F638" s="82"/>
      <c r="G638" s="82"/>
      <c r="H638" s="82"/>
      <c r="I638" s="82"/>
      <c r="J638" s="82"/>
      <c r="K638" s="82"/>
      <c r="L638" s="82"/>
    </row>
    <row r="639" spans="5:12" x14ac:dyDescent="0.3">
      <c r="E639" s="97"/>
      <c r="F639" s="82"/>
      <c r="G639" s="82"/>
      <c r="H639" s="82"/>
      <c r="I639" s="82"/>
      <c r="J639" s="82"/>
      <c r="K639" s="82"/>
      <c r="L639" s="82"/>
    </row>
    <row r="640" spans="5:12" x14ac:dyDescent="0.3">
      <c r="E640" s="97"/>
      <c r="F640" s="82"/>
      <c r="G640" s="82"/>
      <c r="H640" s="82"/>
      <c r="I640" s="82"/>
      <c r="J640" s="82"/>
      <c r="K640" s="82"/>
      <c r="L640" s="82"/>
    </row>
    <row r="641" spans="5:12" x14ac:dyDescent="0.3">
      <c r="E641" s="97"/>
      <c r="F641" s="82"/>
      <c r="G641" s="82"/>
      <c r="H641" s="82"/>
      <c r="I641" s="82"/>
      <c r="J641" s="82"/>
      <c r="K641" s="82"/>
      <c r="L641" s="82"/>
    </row>
    <row r="642" spans="5:12" x14ac:dyDescent="0.3">
      <c r="E642" s="97"/>
      <c r="F642" s="82"/>
      <c r="G642" s="82"/>
      <c r="H642" s="82"/>
      <c r="I642" s="82"/>
      <c r="J642" s="82"/>
      <c r="K642" s="82"/>
      <c r="L642" s="82"/>
    </row>
    <row r="643" spans="5:12" x14ac:dyDescent="0.3">
      <c r="E643" s="97"/>
      <c r="F643" s="82"/>
      <c r="G643" s="82"/>
      <c r="H643" s="82"/>
      <c r="I643" s="82"/>
      <c r="J643" s="82"/>
      <c r="K643" s="82"/>
      <c r="L643" s="82"/>
    </row>
    <row r="644" spans="5:12" x14ac:dyDescent="0.3">
      <c r="E644" s="97"/>
      <c r="F644" s="82"/>
      <c r="G644" s="82"/>
      <c r="H644" s="82"/>
      <c r="I644" s="82"/>
      <c r="J644" s="82"/>
      <c r="K644" s="82"/>
      <c r="L644" s="82"/>
    </row>
    <row r="645" spans="5:12" x14ac:dyDescent="0.3">
      <c r="E645" s="97"/>
      <c r="F645" s="82"/>
      <c r="G645" s="82"/>
      <c r="H645" s="82"/>
      <c r="I645" s="82"/>
      <c r="J645" s="82"/>
      <c r="K645" s="82"/>
      <c r="L645" s="82"/>
    </row>
    <row r="646" spans="5:12" x14ac:dyDescent="0.3">
      <c r="E646" s="97"/>
      <c r="F646" s="82"/>
      <c r="G646" s="82"/>
      <c r="H646" s="82"/>
      <c r="I646" s="82"/>
      <c r="J646" s="82"/>
      <c r="K646" s="82"/>
      <c r="L646" s="82"/>
    </row>
    <row r="647" spans="5:12" x14ac:dyDescent="0.3">
      <c r="E647" s="97"/>
      <c r="F647" s="82"/>
      <c r="G647" s="82"/>
      <c r="H647" s="82"/>
      <c r="I647" s="82"/>
      <c r="J647" s="82"/>
      <c r="K647" s="82"/>
      <c r="L647" s="82"/>
    </row>
    <row r="648" spans="5:12" x14ac:dyDescent="0.3">
      <c r="E648" s="97"/>
      <c r="F648" s="82"/>
      <c r="G648" s="82"/>
      <c r="H648" s="82"/>
      <c r="I648" s="82"/>
      <c r="J648" s="82"/>
      <c r="K648" s="82"/>
      <c r="L648" s="82"/>
    </row>
    <row r="649" spans="5:12" x14ac:dyDescent="0.3">
      <c r="E649" s="97"/>
      <c r="F649" s="82"/>
      <c r="G649" s="82"/>
      <c r="H649" s="82"/>
      <c r="I649" s="82"/>
      <c r="J649" s="82"/>
      <c r="K649" s="82"/>
      <c r="L649" s="82"/>
    </row>
    <row r="650" spans="5:12" x14ac:dyDescent="0.3">
      <c r="E650" s="97"/>
      <c r="F650" s="82"/>
      <c r="G650" s="82"/>
      <c r="H650" s="82"/>
      <c r="I650" s="82"/>
      <c r="J650" s="82"/>
      <c r="K650" s="82"/>
      <c r="L650" s="82"/>
    </row>
  </sheetData>
  <autoFilter ref="B7:T242" xr:uid="{7BCCE0C2-C0B3-4F7A-B927-169FC9DA5C7B}">
    <sortState ref="B8:T242">
      <sortCondition ref="B7:B242"/>
    </sortState>
  </autoFilter>
  <sortState ref="C8:P242">
    <sortCondition ref="P8:P242"/>
  </sortState>
  <mergeCells count="8">
    <mergeCell ref="Q5:T5"/>
    <mergeCell ref="Q6:T6"/>
    <mergeCell ref="M5:P5"/>
    <mergeCell ref="M6:P6"/>
    <mergeCell ref="E5:F5"/>
    <mergeCell ref="I5:K5"/>
    <mergeCell ref="E6:F6"/>
    <mergeCell ref="I6:K6"/>
  </mergeCells>
  <conditionalFormatting sqref="H8:H242">
    <cfRule type="dataBar" priority="6">
      <dataBar>
        <cfvo type="min"/>
        <cfvo type="max"/>
        <color rgb="FF008AEF"/>
      </dataBar>
      <extLst>
        <ext xmlns:x14="http://schemas.microsoft.com/office/spreadsheetml/2009/9/main" uri="{B025F937-C7B1-47D3-B67F-A62EFF666E3E}">
          <x14:id>{EF4AFB7D-9086-40D3-B703-A6FF5FA09933}</x14:id>
        </ext>
      </extLst>
    </cfRule>
  </conditionalFormatting>
  <conditionalFormatting sqref="F8:F242">
    <cfRule type="dataBar" priority="4">
      <dataBar>
        <cfvo type="min"/>
        <cfvo type="max"/>
        <color rgb="FFFF555A"/>
      </dataBar>
      <extLst>
        <ext xmlns:x14="http://schemas.microsoft.com/office/spreadsheetml/2009/9/main" uri="{B025F937-C7B1-47D3-B67F-A62EFF666E3E}">
          <x14:id>{DC198985-BD6F-4B73-816D-16B7C2EF2F48}</x14:id>
        </ext>
      </extLst>
    </cfRule>
  </conditionalFormatting>
  <conditionalFormatting sqref="T8:T242">
    <cfRule type="dataBar" priority="3">
      <dataBar>
        <cfvo type="min"/>
        <cfvo type="max"/>
        <color rgb="FFFFB628"/>
      </dataBar>
      <extLst>
        <ext xmlns:x14="http://schemas.microsoft.com/office/spreadsheetml/2009/9/main" uri="{B025F937-C7B1-47D3-B67F-A62EFF666E3E}">
          <x14:id>{0B827A46-4DE1-4754-A947-50C8683C6E6E}</x14:id>
        </ext>
      </extLst>
    </cfRule>
    <cfRule type="cellIs" dxfId="0" priority="2" operator="lessThan">
      <formula>0.01</formula>
    </cfRule>
  </conditionalFormatting>
  <conditionalFormatting sqref="K8:K242">
    <cfRule type="dataBar" priority="1">
      <dataBar>
        <cfvo type="min"/>
        <cfvo type="max"/>
        <color rgb="FF638EC6"/>
      </dataBar>
      <extLst>
        <ext xmlns:x14="http://schemas.microsoft.com/office/spreadsheetml/2009/9/main" uri="{B025F937-C7B1-47D3-B67F-A62EFF666E3E}">
          <x14:id>{F615C3E1-BDE4-4D89-B6EF-A844C591CD01}</x14:id>
        </ext>
      </extLst>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EF4AFB7D-9086-40D3-B703-A6FF5FA09933}">
            <x14:dataBar minLength="0" maxLength="100" border="1" negativeBarBorderColorSameAsPositive="0">
              <x14:cfvo type="autoMin"/>
              <x14:cfvo type="autoMax"/>
              <x14:borderColor rgb="FF008AEF"/>
              <x14:negativeFillColor rgb="FFFF0000"/>
              <x14:negativeBorderColor rgb="FFFF0000"/>
              <x14:axisColor rgb="FF000000"/>
            </x14:dataBar>
          </x14:cfRule>
          <xm:sqref>H8:H242</xm:sqref>
        </x14:conditionalFormatting>
        <x14:conditionalFormatting xmlns:xm="http://schemas.microsoft.com/office/excel/2006/main">
          <x14:cfRule type="dataBar" id="{DC198985-BD6F-4B73-816D-16B7C2EF2F48}">
            <x14:dataBar minLength="0" maxLength="100" border="1" negativeBarBorderColorSameAsPositive="0">
              <x14:cfvo type="autoMin"/>
              <x14:cfvo type="autoMax"/>
              <x14:borderColor rgb="FFFF555A"/>
              <x14:negativeFillColor rgb="FFFF0000"/>
              <x14:negativeBorderColor rgb="FFFF0000"/>
              <x14:axisColor rgb="FF000000"/>
            </x14:dataBar>
          </x14:cfRule>
          <xm:sqref>F8:F242</xm:sqref>
        </x14:conditionalFormatting>
        <x14:conditionalFormatting xmlns:xm="http://schemas.microsoft.com/office/excel/2006/main">
          <x14:cfRule type="dataBar" id="{0B827A46-4DE1-4754-A947-50C8683C6E6E}">
            <x14:dataBar minLength="0" maxLength="100" border="1" negativeBarBorderColorSameAsPositive="0">
              <x14:cfvo type="autoMin"/>
              <x14:cfvo type="autoMax"/>
              <x14:borderColor rgb="FFFFB628"/>
              <x14:negativeFillColor rgb="FFFF0000"/>
              <x14:negativeBorderColor rgb="FFFF0000"/>
              <x14:axisColor rgb="FF000000"/>
            </x14:dataBar>
          </x14:cfRule>
          <xm:sqref>T8:T242</xm:sqref>
        </x14:conditionalFormatting>
        <x14:conditionalFormatting xmlns:xm="http://schemas.microsoft.com/office/excel/2006/main">
          <x14:cfRule type="dataBar" id="{F615C3E1-BDE4-4D89-B6EF-A844C591CD01}">
            <x14:dataBar minLength="0" maxLength="100" border="1" negativeBarBorderColorSameAsPositive="0">
              <x14:cfvo type="autoMin"/>
              <x14:cfvo type="autoMax"/>
              <x14:borderColor rgb="FF638EC6"/>
              <x14:negativeFillColor rgb="FFFF0000"/>
              <x14:negativeBorderColor rgb="FFFF0000"/>
              <x14:axisColor rgb="FF000000"/>
            </x14:dataBar>
          </x14:cfRule>
          <xm:sqref>K8:K242</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739F7-BE19-4208-9087-F7C5FA28AD6A}">
  <sheetPr filterMode="1">
    <tabColor theme="2" tint="-0.499984740745262"/>
  </sheetPr>
  <dimension ref="A2:F898"/>
  <sheetViews>
    <sheetView topLeftCell="A2" workbookViewId="0">
      <pane xSplit="1" ySplit="11" topLeftCell="B597" activePane="bottomRight" state="frozen"/>
      <selection activeCell="A4" sqref="A4:I6"/>
      <selection pane="topRight" activeCell="A4" sqref="A4:I6"/>
      <selection pane="bottomLeft" activeCell="A4" sqref="A4:I6"/>
      <selection pane="bottomRight" activeCell="A4" sqref="A4:I6"/>
    </sheetView>
  </sheetViews>
  <sheetFormatPr defaultRowHeight="14.4" x14ac:dyDescent="0.3"/>
  <cols>
    <col min="1" max="1" width="42.77734375" style="125" customWidth="1"/>
    <col min="2" max="2" width="16.21875" style="125" bestFit="1" customWidth="1"/>
    <col min="3" max="3" width="18.109375" style="125" customWidth="1"/>
    <col min="4" max="4" width="13.77734375" style="125" bestFit="1" customWidth="1"/>
    <col min="5" max="5" width="15.44140625" style="125" customWidth="1"/>
    <col min="6" max="6" width="20.21875" style="125" customWidth="1"/>
    <col min="7" max="16384" width="8.88671875" style="125"/>
  </cols>
  <sheetData>
    <row r="2" spans="1:6" ht="18" x14ac:dyDescent="0.35">
      <c r="A2" s="41" t="s">
        <v>746</v>
      </c>
    </row>
    <row r="3" spans="1:6" x14ac:dyDescent="0.3">
      <c r="A3" s="125" t="s">
        <v>747</v>
      </c>
    </row>
    <row r="4" spans="1:6" x14ac:dyDescent="0.3">
      <c r="A4" s="125" t="s">
        <v>748</v>
      </c>
    </row>
    <row r="6" spans="1:6" hidden="1" x14ac:dyDescent="0.3">
      <c r="A6" s="46" t="s">
        <v>745</v>
      </c>
    </row>
    <row r="7" spans="1:6" hidden="1" x14ac:dyDescent="0.3"/>
    <row r="8" spans="1:6" s="84" customFormat="1" ht="13.8" x14ac:dyDescent="0.3">
      <c r="A8" s="83" t="s">
        <v>752</v>
      </c>
      <c r="B8" s="86">
        <f>SUBTOTAL(9,B13:B667)</f>
        <v>79823</v>
      </c>
      <c r="C8" s="86">
        <f>SUBTOTAL(9,C13:C667)</f>
        <v>15438</v>
      </c>
      <c r="D8" s="86">
        <f>SUBTOTAL(9,D13:D667)</f>
        <v>5372</v>
      </c>
      <c r="E8" s="86"/>
      <c r="F8" s="85" t="e">
        <f>D8/(C8-#REF!)</f>
        <v>#REF!</v>
      </c>
    </row>
    <row r="9" spans="1:6" x14ac:dyDescent="0.3">
      <c r="A9" s="40" t="s">
        <v>683</v>
      </c>
      <c r="B9" s="129" t="s">
        <v>1</v>
      </c>
      <c r="C9" s="128" t="s">
        <v>729</v>
      </c>
      <c r="D9" s="188" t="s">
        <v>761</v>
      </c>
      <c r="E9" s="188"/>
      <c r="F9" s="188"/>
    </row>
    <row r="10" spans="1:6" x14ac:dyDescent="0.3">
      <c r="A10" s="39"/>
      <c r="B10" s="37"/>
      <c r="C10" s="64"/>
      <c r="D10" s="188" t="s">
        <v>762</v>
      </c>
      <c r="E10" s="188"/>
      <c r="F10" s="188"/>
    </row>
    <row r="11" spans="1:6" x14ac:dyDescent="0.3">
      <c r="A11" s="7" t="str">
        <f>Råstatistik!A4</f>
        <v>HUVUDMANNANAMN</v>
      </c>
      <c r="B11" s="67" t="s">
        <v>2</v>
      </c>
      <c r="C11" s="36" t="s">
        <v>2</v>
      </c>
      <c r="D11" s="30" t="s">
        <v>6363</v>
      </c>
      <c r="E11" s="31" t="s">
        <v>6368</v>
      </c>
      <c r="F11" s="31" t="s">
        <v>6367</v>
      </c>
    </row>
    <row r="12" spans="1:6" x14ac:dyDescent="0.3">
      <c r="A12" s="58" t="s">
        <v>716</v>
      </c>
      <c r="B12" s="66" t="s">
        <v>700</v>
      </c>
      <c r="C12" s="52" t="s">
        <v>728</v>
      </c>
      <c r="D12" s="54" t="s">
        <v>775</v>
      </c>
      <c r="E12" s="54" t="s">
        <v>6365</v>
      </c>
      <c r="F12" s="54" t="s">
        <v>776</v>
      </c>
    </row>
    <row r="13" spans="1:6" s="59" customFormat="1" hidden="1" x14ac:dyDescent="0.3">
      <c r="A13" s="59" t="s">
        <v>15</v>
      </c>
      <c r="B13" s="81">
        <v>14</v>
      </c>
      <c r="C13" s="81">
        <v>0</v>
      </c>
      <c r="D13" s="81">
        <v>0</v>
      </c>
      <c r="E13" s="81">
        <v>0</v>
      </c>
      <c r="F13" s="82" t="s">
        <v>6366</v>
      </c>
    </row>
    <row r="14" spans="1:6" s="59" customFormat="1" hidden="1" x14ac:dyDescent="0.3">
      <c r="A14" s="59" t="s">
        <v>16</v>
      </c>
      <c r="B14" s="81">
        <v>0</v>
      </c>
      <c r="C14" s="81">
        <v>0</v>
      </c>
      <c r="D14" s="81">
        <v>0</v>
      </c>
      <c r="E14" s="81">
        <v>0</v>
      </c>
      <c r="F14" s="82" t="s">
        <v>6366</v>
      </c>
    </row>
    <row r="15" spans="1:6" s="59" customFormat="1" hidden="1" x14ac:dyDescent="0.3">
      <c r="A15" s="59" t="s">
        <v>17</v>
      </c>
      <c r="B15" s="81">
        <v>54</v>
      </c>
      <c r="C15" s="81">
        <v>0</v>
      </c>
      <c r="D15" s="81">
        <v>0</v>
      </c>
      <c r="E15" s="81">
        <v>0</v>
      </c>
      <c r="F15" s="82" t="s">
        <v>6366</v>
      </c>
    </row>
    <row r="16" spans="1:6" s="59" customFormat="1" hidden="1" x14ac:dyDescent="0.3">
      <c r="A16" s="59" t="s">
        <v>288</v>
      </c>
      <c r="B16" s="81">
        <v>61</v>
      </c>
      <c r="C16" s="81">
        <v>43</v>
      </c>
      <c r="D16" s="81">
        <v>0</v>
      </c>
      <c r="E16" s="81">
        <v>0</v>
      </c>
      <c r="F16" s="82" t="s">
        <v>6366</v>
      </c>
    </row>
    <row r="17" spans="1:6" s="59" customFormat="1" hidden="1" x14ac:dyDescent="0.3">
      <c r="A17" s="59" t="s">
        <v>37</v>
      </c>
      <c r="B17" s="81">
        <v>0</v>
      </c>
      <c r="C17" s="81">
        <v>0</v>
      </c>
      <c r="D17" s="81">
        <v>0</v>
      </c>
      <c r="E17" s="81">
        <v>0</v>
      </c>
      <c r="F17" s="82" t="s">
        <v>6366</v>
      </c>
    </row>
    <row r="18" spans="1:6" s="59" customFormat="1" hidden="1" x14ac:dyDescent="0.3">
      <c r="A18" s="59" t="s">
        <v>540</v>
      </c>
      <c r="B18" s="81">
        <v>16</v>
      </c>
      <c r="C18" s="81">
        <v>0</v>
      </c>
      <c r="D18" s="81">
        <v>0</v>
      </c>
      <c r="E18" s="81">
        <v>0</v>
      </c>
      <c r="F18" s="82" t="s">
        <v>6366</v>
      </c>
    </row>
    <row r="19" spans="1:6" s="59" customFormat="1" hidden="1" x14ac:dyDescent="0.3">
      <c r="A19" s="59" t="s">
        <v>38</v>
      </c>
      <c r="B19" s="81">
        <v>14</v>
      </c>
      <c r="C19" s="81">
        <v>0</v>
      </c>
      <c r="D19" s="81">
        <v>0</v>
      </c>
      <c r="E19" s="81">
        <v>0</v>
      </c>
      <c r="F19" s="82" t="s">
        <v>6366</v>
      </c>
    </row>
    <row r="20" spans="1:6" s="59" customFormat="1" hidden="1" x14ac:dyDescent="0.3">
      <c r="A20" s="59" t="s">
        <v>595</v>
      </c>
      <c r="B20" s="81">
        <v>29</v>
      </c>
      <c r="C20" s="81">
        <v>0</v>
      </c>
      <c r="D20" s="81">
        <v>0</v>
      </c>
      <c r="E20" s="81">
        <v>0</v>
      </c>
      <c r="F20" s="82" t="s">
        <v>6366</v>
      </c>
    </row>
    <row r="21" spans="1:6" s="59" customFormat="1" hidden="1" x14ac:dyDescent="0.3">
      <c r="A21" s="59" t="s">
        <v>39</v>
      </c>
      <c r="B21" s="81">
        <v>0</v>
      </c>
      <c r="C21" s="81">
        <v>0</v>
      </c>
      <c r="D21" s="81">
        <v>0</v>
      </c>
      <c r="E21" s="81">
        <v>0</v>
      </c>
      <c r="F21" s="82" t="s">
        <v>6366</v>
      </c>
    </row>
    <row r="22" spans="1:6" s="59" customFormat="1" hidden="1" x14ac:dyDescent="0.3">
      <c r="A22" s="59" t="s">
        <v>18</v>
      </c>
      <c r="B22" s="81">
        <v>0</v>
      </c>
      <c r="C22" s="81">
        <v>0</v>
      </c>
      <c r="D22" s="81">
        <v>0</v>
      </c>
      <c r="E22" s="81">
        <v>0</v>
      </c>
      <c r="F22" s="82" t="s">
        <v>6366</v>
      </c>
    </row>
    <row r="23" spans="1:6" s="59" customFormat="1" hidden="1" x14ac:dyDescent="0.3">
      <c r="A23" s="59" t="s">
        <v>420</v>
      </c>
      <c r="B23" s="81">
        <v>71</v>
      </c>
      <c r="C23" s="81">
        <v>11</v>
      </c>
      <c r="D23" s="81">
        <v>0</v>
      </c>
      <c r="E23" s="81">
        <v>0</v>
      </c>
      <c r="F23" s="82" t="s">
        <v>6366</v>
      </c>
    </row>
    <row r="24" spans="1:6" s="59" customFormat="1" hidden="1" x14ac:dyDescent="0.3">
      <c r="A24" s="59" t="s">
        <v>441</v>
      </c>
      <c r="B24" s="81">
        <v>101</v>
      </c>
      <c r="C24" s="81">
        <v>10</v>
      </c>
      <c r="D24" s="81">
        <v>0</v>
      </c>
      <c r="E24" s="81">
        <v>0</v>
      </c>
      <c r="F24" s="82" t="s">
        <v>6366</v>
      </c>
    </row>
    <row r="25" spans="1:6" s="59" customFormat="1" hidden="1" x14ac:dyDescent="0.3">
      <c r="A25" s="59" t="s">
        <v>24</v>
      </c>
      <c r="B25" s="81">
        <v>46</v>
      </c>
      <c r="C25" s="81">
        <v>0</v>
      </c>
      <c r="D25" s="81">
        <v>0</v>
      </c>
      <c r="E25" s="81">
        <v>0</v>
      </c>
      <c r="F25" s="82" t="s">
        <v>6366</v>
      </c>
    </row>
    <row r="26" spans="1:6" s="59" customFormat="1" hidden="1" x14ac:dyDescent="0.3">
      <c r="A26" s="59" t="s">
        <v>539</v>
      </c>
      <c r="B26" s="81">
        <v>0</v>
      </c>
      <c r="C26" s="81">
        <v>0</v>
      </c>
      <c r="D26" s="81">
        <v>0</v>
      </c>
      <c r="E26" s="81">
        <v>0</v>
      </c>
      <c r="F26" s="82" t="s">
        <v>6366</v>
      </c>
    </row>
    <row r="27" spans="1:6" s="59" customFormat="1" hidden="1" x14ac:dyDescent="0.3">
      <c r="A27" s="59" t="s">
        <v>20</v>
      </c>
      <c r="B27" s="81">
        <v>0</v>
      </c>
      <c r="C27" s="81">
        <v>0</v>
      </c>
      <c r="D27" s="81">
        <v>0</v>
      </c>
      <c r="E27" s="81">
        <v>0</v>
      </c>
      <c r="F27" s="82" t="s">
        <v>6366</v>
      </c>
    </row>
    <row r="28" spans="1:6" s="59" customFormat="1" hidden="1" x14ac:dyDescent="0.3">
      <c r="A28" s="59" t="s">
        <v>25</v>
      </c>
      <c r="B28" s="81">
        <v>0</v>
      </c>
      <c r="C28" s="81">
        <v>0</v>
      </c>
      <c r="D28" s="81">
        <v>0</v>
      </c>
      <c r="E28" s="81">
        <v>0</v>
      </c>
      <c r="F28" s="82" t="s">
        <v>6366</v>
      </c>
    </row>
    <row r="29" spans="1:6" s="59" customFormat="1" hidden="1" x14ac:dyDescent="0.3">
      <c r="A29" s="59" t="s">
        <v>26</v>
      </c>
      <c r="B29" s="81">
        <v>0</v>
      </c>
      <c r="C29" s="81">
        <v>0</v>
      </c>
      <c r="D29" s="81">
        <v>0</v>
      </c>
      <c r="E29" s="81">
        <v>0</v>
      </c>
      <c r="F29" s="82" t="s">
        <v>6366</v>
      </c>
    </row>
    <row r="30" spans="1:6" s="59" customFormat="1" hidden="1" x14ac:dyDescent="0.3">
      <c r="A30" s="59" t="s">
        <v>41</v>
      </c>
      <c r="B30" s="81">
        <v>27</v>
      </c>
      <c r="C30" s="81">
        <v>0</v>
      </c>
      <c r="D30" s="81">
        <v>0</v>
      </c>
      <c r="E30" s="81">
        <v>0</v>
      </c>
      <c r="F30" s="82" t="s">
        <v>6366</v>
      </c>
    </row>
    <row r="31" spans="1:6" s="59" customFormat="1" hidden="1" x14ac:dyDescent="0.3">
      <c r="A31" s="59" t="s">
        <v>21</v>
      </c>
      <c r="B31" s="81">
        <v>0</v>
      </c>
      <c r="C31" s="81">
        <v>0</v>
      </c>
      <c r="D31" s="81">
        <v>0</v>
      </c>
      <c r="E31" s="81">
        <v>0</v>
      </c>
      <c r="F31" s="82" t="s">
        <v>6366</v>
      </c>
    </row>
    <row r="32" spans="1:6" s="59" customFormat="1" hidden="1" x14ac:dyDescent="0.3">
      <c r="A32" s="59" t="s">
        <v>521</v>
      </c>
      <c r="B32" s="81">
        <v>87</v>
      </c>
      <c r="C32" s="81">
        <v>12</v>
      </c>
      <c r="D32" s="81">
        <v>0</v>
      </c>
      <c r="E32" s="81">
        <v>0</v>
      </c>
      <c r="F32" s="82" t="s">
        <v>6366</v>
      </c>
    </row>
    <row r="33" spans="1:6" s="59" customFormat="1" hidden="1" x14ac:dyDescent="0.3">
      <c r="A33" s="59" t="s">
        <v>40</v>
      </c>
      <c r="B33" s="81">
        <v>0</v>
      </c>
      <c r="C33" s="81">
        <v>0</v>
      </c>
      <c r="D33" s="81">
        <v>0</v>
      </c>
      <c r="E33" s="81">
        <v>0</v>
      </c>
      <c r="F33" s="82" t="s">
        <v>6366</v>
      </c>
    </row>
    <row r="34" spans="1:6" s="59" customFormat="1" x14ac:dyDescent="0.3">
      <c r="A34" s="59" t="s">
        <v>239</v>
      </c>
      <c r="B34" s="81">
        <v>223</v>
      </c>
      <c r="C34" s="81">
        <v>28</v>
      </c>
      <c r="D34" s="81">
        <v>28</v>
      </c>
      <c r="E34" s="81">
        <v>0</v>
      </c>
      <c r="F34" s="82">
        <v>1</v>
      </c>
    </row>
    <row r="35" spans="1:6" s="59" customFormat="1" hidden="1" x14ac:dyDescent="0.3">
      <c r="A35" s="59" t="s">
        <v>28</v>
      </c>
      <c r="B35" s="81">
        <v>41</v>
      </c>
      <c r="C35" s="81">
        <v>0</v>
      </c>
      <c r="D35" s="81">
        <v>0</v>
      </c>
      <c r="E35" s="81">
        <v>0</v>
      </c>
      <c r="F35" s="82" t="s">
        <v>6366</v>
      </c>
    </row>
    <row r="36" spans="1:6" s="59" customFormat="1" hidden="1" x14ac:dyDescent="0.3">
      <c r="A36" s="59" t="s">
        <v>43</v>
      </c>
      <c r="B36" s="81">
        <v>29</v>
      </c>
      <c r="C36" s="81">
        <v>0</v>
      </c>
      <c r="D36" s="81">
        <v>0</v>
      </c>
      <c r="E36" s="81">
        <v>0</v>
      </c>
      <c r="F36" s="82" t="s">
        <v>6366</v>
      </c>
    </row>
    <row r="37" spans="1:6" s="59" customFormat="1" x14ac:dyDescent="0.3">
      <c r="A37" s="59" t="s">
        <v>451</v>
      </c>
      <c r="B37" s="81">
        <v>103</v>
      </c>
      <c r="C37" s="81">
        <v>27</v>
      </c>
      <c r="D37" s="81">
        <v>27</v>
      </c>
      <c r="E37" s="81">
        <v>0</v>
      </c>
      <c r="F37" s="82">
        <v>1</v>
      </c>
    </row>
    <row r="38" spans="1:6" s="59" customFormat="1" hidden="1" x14ac:dyDescent="0.3">
      <c r="A38" s="59" t="s">
        <v>30</v>
      </c>
      <c r="B38" s="81">
        <v>14</v>
      </c>
      <c r="C38" s="81">
        <v>0</v>
      </c>
      <c r="D38" s="81">
        <v>0</v>
      </c>
      <c r="E38" s="81">
        <v>0</v>
      </c>
      <c r="F38" s="82" t="s">
        <v>6366</v>
      </c>
    </row>
    <row r="39" spans="1:6" s="59" customFormat="1" hidden="1" x14ac:dyDescent="0.3">
      <c r="A39" s="59" t="s">
        <v>31</v>
      </c>
      <c r="B39" s="81">
        <v>43</v>
      </c>
      <c r="C39" s="81">
        <v>0</v>
      </c>
      <c r="D39" s="81">
        <v>0</v>
      </c>
      <c r="E39" s="81">
        <v>0</v>
      </c>
      <c r="F39" s="82" t="s">
        <v>6366</v>
      </c>
    </row>
    <row r="40" spans="1:6" s="59" customFormat="1" x14ac:dyDescent="0.3">
      <c r="A40" s="59" t="s">
        <v>225</v>
      </c>
      <c r="B40" s="81">
        <v>165</v>
      </c>
      <c r="C40" s="81">
        <v>20</v>
      </c>
      <c r="D40" s="81">
        <v>20</v>
      </c>
      <c r="E40" s="81">
        <v>0</v>
      </c>
      <c r="F40" s="82">
        <v>1</v>
      </c>
    </row>
    <row r="41" spans="1:6" s="59" customFormat="1" x14ac:dyDescent="0.3">
      <c r="A41" s="59" t="s">
        <v>251</v>
      </c>
      <c r="B41" s="81">
        <v>72</v>
      </c>
      <c r="C41" s="81">
        <v>20</v>
      </c>
      <c r="D41" s="81">
        <v>20</v>
      </c>
      <c r="E41" s="81">
        <v>0</v>
      </c>
      <c r="F41" s="82">
        <v>1</v>
      </c>
    </row>
    <row r="42" spans="1:6" s="59" customFormat="1" hidden="1" x14ac:dyDescent="0.3">
      <c r="A42" s="59" t="s">
        <v>44</v>
      </c>
      <c r="B42" s="81">
        <v>0</v>
      </c>
      <c r="C42" s="81">
        <v>0</v>
      </c>
      <c r="D42" s="81">
        <v>0</v>
      </c>
      <c r="E42" s="81">
        <v>0</v>
      </c>
      <c r="F42" s="82" t="s">
        <v>6366</v>
      </c>
    </row>
    <row r="43" spans="1:6" s="59" customFormat="1" hidden="1" x14ac:dyDescent="0.3">
      <c r="A43" s="59" t="s">
        <v>34</v>
      </c>
      <c r="B43" s="81">
        <v>13</v>
      </c>
      <c r="C43" s="81">
        <v>0</v>
      </c>
      <c r="D43" s="81">
        <v>0</v>
      </c>
      <c r="E43" s="81">
        <v>0</v>
      </c>
      <c r="F43" s="82" t="s">
        <v>6366</v>
      </c>
    </row>
    <row r="44" spans="1:6" s="59" customFormat="1" hidden="1" x14ac:dyDescent="0.3">
      <c r="A44" s="59" t="s">
        <v>45</v>
      </c>
      <c r="B44" s="81">
        <v>0</v>
      </c>
      <c r="C44" s="81">
        <v>0</v>
      </c>
      <c r="D44" s="81">
        <v>0</v>
      </c>
      <c r="E44" s="81">
        <v>0</v>
      </c>
      <c r="F44" s="82" t="s">
        <v>6366</v>
      </c>
    </row>
    <row r="45" spans="1:6" s="59" customFormat="1" hidden="1" x14ac:dyDescent="0.3">
      <c r="A45" s="59" t="s">
        <v>46</v>
      </c>
      <c r="B45" s="81">
        <v>0</v>
      </c>
      <c r="C45" s="81">
        <v>0</v>
      </c>
      <c r="D45" s="81">
        <v>0</v>
      </c>
      <c r="E45" s="81">
        <v>0</v>
      </c>
      <c r="F45" s="82" t="s">
        <v>6366</v>
      </c>
    </row>
    <row r="46" spans="1:6" s="59" customFormat="1" x14ac:dyDescent="0.3">
      <c r="A46" s="59" t="s">
        <v>353</v>
      </c>
      <c r="B46" s="81">
        <v>126</v>
      </c>
      <c r="C46" s="81">
        <v>19</v>
      </c>
      <c r="D46" s="81">
        <v>19</v>
      </c>
      <c r="E46" s="81">
        <v>0</v>
      </c>
      <c r="F46" s="82">
        <v>1</v>
      </c>
    </row>
    <row r="47" spans="1:6" s="59" customFormat="1" hidden="1" x14ac:dyDescent="0.3">
      <c r="A47" s="59" t="s">
        <v>611</v>
      </c>
      <c r="B47" s="81">
        <v>0</v>
      </c>
      <c r="C47" s="81">
        <v>0</v>
      </c>
      <c r="D47" s="81">
        <v>0</v>
      </c>
      <c r="E47" s="81">
        <v>0</v>
      </c>
      <c r="F47" s="82" t="s">
        <v>6366</v>
      </c>
    </row>
    <row r="48" spans="1:6" s="59" customFormat="1" hidden="1" x14ac:dyDescent="0.3">
      <c r="A48" s="59" t="s">
        <v>541</v>
      </c>
      <c r="B48" s="81">
        <v>0</v>
      </c>
      <c r="C48" s="81">
        <v>0</v>
      </c>
      <c r="D48" s="81">
        <v>0</v>
      </c>
      <c r="E48" s="81">
        <v>0</v>
      </c>
      <c r="F48" s="82" t="s">
        <v>6366</v>
      </c>
    </row>
    <row r="49" spans="1:6" s="59" customFormat="1" hidden="1" x14ac:dyDescent="0.3">
      <c r="A49" s="59" t="s">
        <v>47</v>
      </c>
      <c r="B49" s="81">
        <v>0</v>
      </c>
      <c r="C49" s="81">
        <v>0</v>
      </c>
      <c r="D49" s="81">
        <v>0</v>
      </c>
      <c r="E49" s="81">
        <v>0</v>
      </c>
      <c r="F49" s="82" t="s">
        <v>6366</v>
      </c>
    </row>
    <row r="50" spans="1:6" s="59" customFormat="1" hidden="1" x14ac:dyDescent="0.3">
      <c r="A50" s="59" t="s">
        <v>48</v>
      </c>
      <c r="B50" s="81">
        <v>50</v>
      </c>
      <c r="C50" s="81">
        <v>17</v>
      </c>
      <c r="D50" s="81">
        <v>1</v>
      </c>
      <c r="E50" s="81">
        <v>0</v>
      </c>
      <c r="F50" s="82">
        <v>1</v>
      </c>
    </row>
    <row r="51" spans="1:6" s="59" customFormat="1" hidden="1" x14ac:dyDescent="0.3">
      <c r="A51" s="59" t="s">
        <v>49</v>
      </c>
      <c r="B51" s="81">
        <v>51</v>
      </c>
      <c r="C51" s="81">
        <v>10</v>
      </c>
      <c r="D51" s="81">
        <v>10</v>
      </c>
      <c r="E51" s="81">
        <v>0</v>
      </c>
      <c r="F51" s="82">
        <v>1</v>
      </c>
    </row>
    <row r="52" spans="1:6" s="59" customFormat="1" hidden="1" x14ac:dyDescent="0.3">
      <c r="A52" s="59" t="s">
        <v>542</v>
      </c>
      <c r="B52" s="81">
        <v>0</v>
      </c>
      <c r="C52" s="81">
        <v>0</v>
      </c>
      <c r="D52" s="81">
        <v>0</v>
      </c>
      <c r="E52" s="81">
        <v>0</v>
      </c>
      <c r="F52" s="82" t="s">
        <v>6366</v>
      </c>
    </row>
    <row r="53" spans="1:6" s="59" customFormat="1" hidden="1" x14ac:dyDescent="0.3">
      <c r="A53" s="59" t="s">
        <v>50</v>
      </c>
      <c r="B53" s="81">
        <v>0</v>
      </c>
      <c r="C53" s="81">
        <v>0</v>
      </c>
      <c r="D53" s="81">
        <v>0</v>
      </c>
      <c r="E53" s="81">
        <v>0</v>
      </c>
      <c r="F53" s="82" t="s">
        <v>6366</v>
      </c>
    </row>
    <row r="54" spans="1:6" s="59" customFormat="1" hidden="1" x14ac:dyDescent="0.3">
      <c r="A54" s="59" t="s">
        <v>51</v>
      </c>
      <c r="B54" s="81">
        <v>20</v>
      </c>
      <c r="C54" s="81">
        <v>0</v>
      </c>
      <c r="D54" s="81">
        <v>0</v>
      </c>
      <c r="E54" s="81">
        <v>0</v>
      </c>
      <c r="F54" s="82" t="s">
        <v>6366</v>
      </c>
    </row>
    <row r="55" spans="1:6" s="59" customFormat="1" hidden="1" x14ac:dyDescent="0.3">
      <c r="A55" s="59" t="s">
        <v>52</v>
      </c>
      <c r="B55" s="81">
        <v>19</v>
      </c>
      <c r="C55" s="81">
        <v>0</v>
      </c>
      <c r="D55" s="81">
        <v>0</v>
      </c>
      <c r="E55" s="81">
        <v>0</v>
      </c>
      <c r="F55" s="82" t="s">
        <v>6366</v>
      </c>
    </row>
    <row r="56" spans="1:6" s="59" customFormat="1" x14ac:dyDescent="0.3">
      <c r="A56" s="59" t="s">
        <v>484</v>
      </c>
      <c r="B56" s="81">
        <v>165</v>
      </c>
      <c r="C56" s="81">
        <v>19</v>
      </c>
      <c r="D56" s="81">
        <v>19</v>
      </c>
      <c r="E56" s="81">
        <v>0</v>
      </c>
      <c r="F56" s="82">
        <v>1</v>
      </c>
    </row>
    <row r="57" spans="1:6" s="59" customFormat="1" hidden="1" x14ac:dyDescent="0.3">
      <c r="A57" s="59" t="s">
        <v>54</v>
      </c>
      <c r="B57" s="81">
        <v>50</v>
      </c>
      <c r="C57" s="81">
        <v>0</v>
      </c>
      <c r="D57" s="81">
        <v>0</v>
      </c>
      <c r="E57" s="81">
        <v>0</v>
      </c>
      <c r="F57" s="82" t="s">
        <v>6366</v>
      </c>
    </row>
    <row r="58" spans="1:6" s="59" customFormat="1" hidden="1" x14ac:dyDescent="0.3">
      <c r="A58" s="59" t="s">
        <v>67</v>
      </c>
      <c r="B58" s="81">
        <v>0</v>
      </c>
      <c r="C58" s="81">
        <v>0</v>
      </c>
      <c r="D58" s="81">
        <v>0</v>
      </c>
      <c r="E58" s="81">
        <v>0</v>
      </c>
      <c r="F58" s="82" t="s">
        <v>6366</v>
      </c>
    </row>
    <row r="59" spans="1:6" s="59" customFormat="1" hidden="1" x14ac:dyDescent="0.3">
      <c r="A59" s="59" t="s">
        <v>55</v>
      </c>
      <c r="B59" s="81">
        <v>129</v>
      </c>
      <c r="C59" s="81">
        <v>0</v>
      </c>
      <c r="D59" s="81">
        <v>0</v>
      </c>
      <c r="E59" s="81">
        <v>0</v>
      </c>
      <c r="F59" s="82" t="s">
        <v>6366</v>
      </c>
    </row>
    <row r="60" spans="1:6" s="59" customFormat="1" hidden="1" x14ac:dyDescent="0.3">
      <c r="A60" s="59" t="s">
        <v>56</v>
      </c>
      <c r="B60" s="81">
        <v>86</v>
      </c>
      <c r="C60" s="81">
        <v>0</v>
      </c>
      <c r="D60" s="81">
        <v>0</v>
      </c>
      <c r="E60" s="81">
        <v>0</v>
      </c>
      <c r="F60" s="82" t="s">
        <v>6366</v>
      </c>
    </row>
    <row r="61" spans="1:6" s="59" customFormat="1" x14ac:dyDescent="0.3">
      <c r="A61" s="59" t="s">
        <v>207</v>
      </c>
      <c r="B61" s="81">
        <v>249</v>
      </c>
      <c r="C61" s="81">
        <v>32</v>
      </c>
      <c r="D61" s="81">
        <v>18</v>
      </c>
      <c r="E61" s="81">
        <v>0</v>
      </c>
      <c r="F61" s="82">
        <v>1</v>
      </c>
    </row>
    <row r="62" spans="1:6" s="59" customFormat="1" hidden="1" x14ac:dyDescent="0.3">
      <c r="A62" s="59" t="s">
        <v>58</v>
      </c>
      <c r="B62" s="81">
        <v>82</v>
      </c>
      <c r="C62" s="81">
        <v>0</v>
      </c>
      <c r="D62" s="81">
        <v>0</v>
      </c>
      <c r="E62" s="81">
        <v>0</v>
      </c>
      <c r="F62" s="82" t="s">
        <v>6366</v>
      </c>
    </row>
    <row r="63" spans="1:6" s="59" customFormat="1" x14ac:dyDescent="0.3">
      <c r="A63" s="59" t="s">
        <v>252</v>
      </c>
      <c r="B63" s="81">
        <v>151</v>
      </c>
      <c r="C63" s="81">
        <v>36</v>
      </c>
      <c r="D63" s="81">
        <v>17</v>
      </c>
      <c r="E63" s="81">
        <v>0</v>
      </c>
      <c r="F63" s="82">
        <v>1</v>
      </c>
    </row>
    <row r="64" spans="1:6" s="59" customFormat="1" x14ac:dyDescent="0.3">
      <c r="A64" s="59" t="s">
        <v>264</v>
      </c>
      <c r="B64" s="81">
        <v>140</v>
      </c>
      <c r="C64" s="81">
        <v>17</v>
      </c>
      <c r="D64" s="81">
        <v>17</v>
      </c>
      <c r="E64" s="81">
        <v>0</v>
      </c>
      <c r="F64" s="82">
        <v>1</v>
      </c>
    </row>
    <row r="65" spans="1:6" s="59" customFormat="1" x14ac:dyDescent="0.3">
      <c r="A65" s="59" t="s">
        <v>237</v>
      </c>
      <c r="B65" s="81">
        <v>269</v>
      </c>
      <c r="C65" s="81">
        <v>16</v>
      </c>
      <c r="D65" s="81">
        <v>16</v>
      </c>
      <c r="E65" s="81">
        <v>0</v>
      </c>
      <c r="F65" s="82">
        <v>1</v>
      </c>
    </row>
    <row r="66" spans="1:6" s="59" customFormat="1" hidden="1" x14ac:dyDescent="0.3">
      <c r="A66" s="59" t="s">
        <v>68</v>
      </c>
      <c r="B66" s="81">
        <v>10</v>
      </c>
      <c r="C66" s="81">
        <v>0</v>
      </c>
      <c r="D66" s="81">
        <v>0</v>
      </c>
      <c r="E66" s="81">
        <v>0</v>
      </c>
      <c r="F66" s="82" t="s">
        <v>6366</v>
      </c>
    </row>
    <row r="67" spans="1:6" s="59" customFormat="1" hidden="1" x14ac:dyDescent="0.3">
      <c r="A67" s="59" t="s">
        <v>62</v>
      </c>
      <c r="B67" s="81">
        <v>39</v>
      </c>
      <c r="C67" s="81">
        <v>0</v>
      </c>
      <c r="D67" s="81">
        <v>0</v>
      </c>
      <c r="E67" s="81">
        <v>0</v>
      </c>
      <c r="F67" s="82" t="s">
        <v>6366</v>
      </c>
    </row>
    <row r="68" spans="1:6" s="59" customFormat="1" hidden="1" x14ac:dyDescent="0.3">
      <c r="A68" s="59" t="s">
        <v>63</v>
      </c>
      <c r="B68" s="81">
        <v>0</v>
      </c>
      <c r="C68" s="81">
        <v>0</v>
      </c>
      <c r="D68" s="81">
        <v>0</v>
      </c>
      <c r="E68" s="81">
        <v>0</v>
      </c>
      <c r="F68" s="82" t="s">
        <v>6366</v>
      </c>
    </row>
    <row r="69" spans="1:6" s="59" customFormat="1" hidden="1" x14ac:dyDescent="0.3">
      <c r="A69" s="59" t="s">
        <v>69</v>
      </c>
      <c r="B69" s="81">
        <v>29</v>
      </c>
      <c r="C69" s="81">
        <v>0</v>
      </c>
      <c r="D69" s="81">
        <v>0</v>
      </c>
      <c r="E69" s="81">
        <v>0</v>
      </c>
      <c r="F69" s="82" t="s">
        <v>6366</v>
      </c>
    </row>
    <row r="70" spans="1:6" s="59" customFormat="1" hidden="1" x14ac:dyDescent="0.3">
      <c r="A70" s="59" t="s">
        <v>543</v>
      </c>
      <c r="B70" s="81">
        <v>35</v>
      </c>
      <c r="C70" s="81">
        <v>0</v>
      </c>
      <c r="D70" s="81">
        <v>0</v>
      </c>
      <c r="E70" s="81">
        <v>0</v>
      </c>
      <c r="F70" s="82" t="s">
        <v>6366</v>
      </c>
    </row>
    <row r="71" spans="1:6" s="59" customFormat="1" x14ac:dyDescent="0.3">
      <c r="A71" s="59" t="s">
        <v>275</v>
      </c>
      <c r="B71" s="81">
        <v>88</v>
      </c>
      <c r="C71" s="81">
        <v>16</v>
      </c>
      <c r="D71" s="81">
        <v>16</v>
      </c>
      <c r="E71" s="81">
        <v>0</v>
      </c>
      <c r="F71" s="82">
        <v>1</v>
      </c>
    </row>
    <row r="72" spans="1:6" s="59" customFormat="1" hidden="1" x14ac:dyDescent="0.3">
      <c r="A72" s="59" t="s">
        <v>596</v>
      </c>
      <c r="B72" s="81">
        <v>0</v>
      </c>
      <c r="C72" s="81">
        <v>0</v>
      </c>
      <c r="D72" s="81">
        <v>0</v>
      </c>
      <c r="E72" s="81">
        <v>0</v>
      </c>
      <c r="F72" s="82" t="s">
        <v>6366</v>
      </c>
    </row>
    <row r="73" spans="1:6" s="59" customFormat="1" hidden="1" x14ac:dyDescent="0.3">
      <c r="A73" s="59" t="s">
        <v>612</v>
      </c>
      <c r="B73" s="81">
        <v>0</v>
      </c>
      <c r="C73" s="81">
        <v>0</v>
      </c>
      <c r="D73" s="81">
        <v>0</v>
      </c>
      <c r="E73" s="81">
        <v>0</v>
      </c>
      <c r="F73" s="82" t="s">
        <v>6366</v>
      </c>
    </row>
    <row r="74" spans="1:6" s="59" customFormat="1" hidden="1" x14ac:dyDescent="0.3">
      <c r="A74" s="59" t="s">
        <v>65</v>
      </c>
      <c r="B74" s="81">
        <v>57</v>
      </c>
      <c r="C74" s="81">
        <v>14</v>
      </c>
      <c r="D74" s="81">
        <v>0</v>
      </c>
      <c r="E74" s="81">
        <v>14</v>
      </c>
      <c r="F74" s="82">
        <v>0</v>
      </c>
    </row>
    <row r="75" spans="1:6" s="59" customFormat="1" x14ac:dyDescent="0.3">
      <c r="A75" s="59" t="s">
        <v>418</v>
      </c>
      <c r="B75" s="81">
        <v>124</v>
      </c>
      <c r="C75" s="81">
        <v>16</v>
      </c>
      <c r="D75" s="81">
        <v>16</v>
      </c>
      <c r="E75" s="81">
        <v>0</v>
      </c>
      <c r="F75" s="82">
        <v>1</v>
      </c>
    </row>
    <row r="76" spans="1:6" s="59" customFormat="1" hidden="1" x14ac:dyDescent="0.3">
      <c r="A76" s="59" t="s">
        <v>70</v>
      </c>
      <c r="B76" s="81">
        <v>64</v>
      </c>
      <c r="C76" s="81">
        <v>0</v>
      </c>
      <c r="D76" s="81">
        <v>0</v>
      </c>
      <c r="E76" s="81">
        <v>0</v>
      </c>
      <c r="F76" s="82" t="s">
        <v>6366</v>
      </c>
    </row>
    <row r="77" spans="1:6" s="59" customFormat="1" hidden="1" x14ac:dyDescent="0.3">
      <c r="A77" s="59" t="s">
        <v>71</v>
      </c>
      <c r="B77" s="81">
        <v>88</v>
      </c>
      <c r="C77" s="81">
        <v>0</v>
      </c>
      <c r="D77" s="81">
        <v>0</v>
      </c>
      <c r="E77" s="81">
        <v>0</v>
      </c>
      <c r="F77" s="82" t="s">
        <v>6366</v>
      </c>
    </row>
    <row r="78" spans="1:6" s="59" customFormat="1" hidden="1" x14ac:dyDescent="0.3">
      <c r="A78" s="59" t="s">
        <v>72</v>
      </c>
      <c r="B78" s="81">
        <v>40</v>
      </c>
      <c r="C78" s="81">
        <v>0</v>
      </c>
      <c r="D78" s="81">
        <v>0</v>
      </c>
      <c r="E78" s="81">
        <v>0</v>
      </c>
      <c r="F78" s="82" t="s">
        <v>6366</v>
      </c>
    </row>
    <row r="79" spans="1:6" s="59" customFormat="1" hidden="1" x14ac:dyDescent="0.3">
      <c r="A79" s="59" t="s">
        <v>545</v>
      </c>
      <c r="B79" s="81">
        <v>25</v>
      </c>
      <c r="C79" s="81">
        <v>0</v>
      </c>
      <c r="D79" s="81">
        <v>0</v>
      </c>
      <c r="E79" s="81">
        <v>0</v>
      </c>
      <c r="F79" s="82" t="s">
        <v>6366</v>
      </c>
    </row>
    <row r="80" spans="1:6" s="59" customFormat="1" x14ac:dyDescent="0.3">
      <c r="A80" s="59" t="s">
        <v>42</v>
      </c>
      <c r="B80" s="81">
        <v>82</v>
      </c>
      <c r="C80" s="81">
        <v>14</v>
      </c>
      <c r="D80" s="81">
        <v>14</v>
      </c>
      <c r="E80" s="81">
        <v>0</v>
      </c>
      <c r="F80" s="82">
        <v>1</v>
      </c>
    </row>
    <row r="81" spans="1:6" s="59" customFormat="1" hidden="1" x14ac:dyDescent="0.3">
      <c r="A81" s="59" t="s">
        <v>544</v>
      </c>
      <c r="B81" s="81">
        <v>20</v>
      </c>
      <c r="C81" s="81">
        <v>0</v>
      </c>
      <c r="D81" s="81">
        <v>0</v>
      </c>
      <c r="E81" s="81">
        <v>0</v>
      </c>
      <c r="F81" s="82" t="s">
        <v>6366</v>
      </c>
    </row>
    <row r="82" spans="1:6" s="59" customFormat="1" hidden="1" x14ac:dyDescent="0.3">
      <c r="A82" s="59" t="s">
        <v>73</v>
      </c>
      <c r="B82" s="81">
        <v>0</v>
      </c>
      <c r="C82" s="81">
        <v>0</v>
      </c>
      <c r="D82" s="81">
        <v>0</v>
      </c>
      <c r="E82" s="81">
        <v>0</v>
      </c>
      <c r="F82" s="82" t="s">
        <v>6366</v>
      </c>
    </row>
    <row r="83" spans="1:6" s="59" customFormat="1" hidden="1" x14ac:dyDescent="0.3">
      <c r="A83" s="59" t="s">
        <v>75</v>
      </c>
      <c r="B83" s="81">
        <v>0</v>
      </c>
      <c r="C83" s="81">
        <v>0</v>
      </c>
      <c r="D83" s="81">
        <v>0</v>
      </c>
      <c r="E83" s="81">
        <v>0</v>
      </c>
      <c r="F83" s="82" t="s">
        <v>6366</v>
      </c>
    </row>
    <row r="84" spans="1:6" s="59" customFormat="1" hidden="1" x14ac:dyDescent="0.3">
      <c r="A84" s="59" t="s">
        <v>76</v>
      </c>
      <c r="B84" s="81">
        <v>28</v>
      </c>
      <c r="C84" s="81">
        <v>0</v>
      </c>
      <c r="D84" s="81">
        <v>0</v>
      </c>
      <c r="E84" s="81">
        <v>0</v>
      </c>
      <c r="F84" s="82" t="s">
        <v>6366</v>
      </c>
    </row>
    <row r="85" spans="1:6" s="59" customFormat="1" hidden="1" x14ac:dyDescent="0.3">
      <c r="A85" s="59" t="s">
        <v>77</v>
      </c>
      <c r="B85" s="81">
        <v>297</v>
      </c>
      <c r="C85" s="81">
        <v>0</v>
      </c>
      <c r="D85" s="81">
        <v>0</v>
      </c>
      <c r="E85" s="81">
        <v>0</v>
      </c>
      <c r="F85" s="82" t="s">
        <v>6366</v>
      </c>
    </row>
    <row r="86" spans="1:6" s="59" customFormat="1" x14ac:dyDescent="0.3">
      <c r="A86" s="59" t="s">
        <v>142</v>
      </c>
      <c r="B86" s="81">
        <v>183</v>
      </c>
      <c r="C86" s="81">
        <v>14</v>
      </c>
      <c r="D86" s="81">
        <v>14</v>
      </c>
      <c r="E86" s="81">
        <v>0</v>
      </c>
      <c r="F86" s="82">
        <v>1</v>
      </c>
    </row>
    <row r="87" spans="1:6" s="59" customFormat="1" hidden="1" x14ac:dyDescent="0.3">
      <c r="A87" s="59" t="s">
        <v>80</v>
      </c>
      <c r="B87" s="81">
        <v>25</v>
      </c>
      <c r="C87" s="81">
        <v>0</v>
      </c>
      <c r="D87" s="81">
        <v>0</v>
      </c>
      <c r="E87" s="81">
        <v>0</v>
      </c>
      <c r="F87" s="82" t="s">
        <v>6366</v>
      </c>
    </row>
    <row r="88" spans="1:6" s="59" customFormat="1" hidden="1" x14ac:dyDescent="0.3">
      <c r="A88" s="59" t="s">
        <v>79</v>
      </c>
      <c r="B88" s="81">
        <v>0</v>
      </c>
      <c r="C88" s="81">
        <v>0</v>
      </c>
      <c r="D88" s="81">
        <v>0</v>
      </c>
      <c r="E88" s="81">
        <v>0</v>
      </c>
      <c r="F88" s="82" t="s">
        <v>6366</v>
      </c>
    </row>
    <row r="89" spans="1:6" s="59" customFormat="1" hidden="1" x14ac:dyDescent="0.3">
      <c r="A89" s="59" t="s">
        <v>613</v>
      </c>
      <c r="B89" s="81">
        <v>0</v>
      </c>
      <c r="C89" s="81">
        <v>0</v>
      </c>
      <c r="D89" s="81">
        <v>0</v>
      </c>
      <c r="E89" s="81">
        <v>0</v>
      </c>
      <c r="F89" s="82" t="s">
        <v>6366</v>
      </c>
    </row>
    <row r="90" spans="1:6" s="59" customFormat="1" hidden="1" x14ac:dyDescent="0.3">
      <c r="A90" s="59" t="s">
        <v>81</v>
      </c>
      <c r="B90" s="81">
        <v>79</v>
      </c>
      <c r="C90" s="81">
        <v>0</v>
      </c>
      <c r="D90" s="81">
        <v>0</v>
      </c>
      <c r="E90" s="81">
        <v>0</v>
      </c>
      <c r="F90" s="82" t="s">
        <v>6366</v>
      </c>
    </row>
    <row r="91" spans="1:6" s="59" customFormat="1" hidden="1" x14ac:dyDescent="0.3">
      <c r="A91" s="59" t="s">
        <v>597</v>
      </c>
      <c r="B91" s="81">
        <v>0</v>
      </c>
      <c r="C91" s="81">
        <v>0</v>
      </c>
      <c r="D91" s="81">
        <v>0</v>
      </c>
      <c r="E91" s="81">
        <v>0</v>
      </c>
      <c r="F91" s="82" t="s">
        <v>6366</v>
      </c>
    </row>
    <row r="92" spans="1:6" s="59" customFormat="1" x14ac:dyDescent="0.3">
      <c r="A92" s="59" t="s">
        <v>169</v>
      </c>
      <c r="B92" s="81">
        <v>103</v>
      </c>
      <c r="C92" s="81">
        <v>14</v>
      </c>
      <c r="D92" s="81">
        <v>14</v>
      </c>
      <c r="E92" s="81">
        <v>0</v>
      </c>
      <c r="F92" s="82">
        <v>1</v>
      </c>
    </row>
    <row r="93" spans="1:6" s="59" customFormat="1" x14ac:dyDescent="0.3">
      <c r="A93" s="59" t="s">
        <v>286</v>
      </c>
      <c r="B93" s="81">
        <v>88</v>
      </c>
      <c r="C93" s="81">
        <v>14</v>
      </c>
      <c r="D93" s="81">
        <v>14</v>
      </c>
      <c r="E93" s="81">
        <v>0</v>
      </c>
      <c r="F93" s="82">
        <v>1</v>
      </c>
    </row>
    <row r="94" spans="1:6" s="59" customFormat="1" hidden="1" x14ac:dyDescent="0.3">
      <c r="A94" s="59" t="s">
        <v>91</v>
      </c>
      <c r="B94" s="81">
        <v>0</v>
      </c>
      <c r="C94" s="81">
        <v>0</v>
      </c>
      <c r="D94" s="81">
        <v>0</v>
      </c>
      <c r="E94" s="81">
        <v>0</v>
      </c>
      <c r="F94" s="82" t="s">
        <v>6366</v>
      </c>
    </row>
    <row r="95" spans="1:6" s="59" customFormat="1" hidden="1" x14ac:dyDescent="0.3">
      <c r="A95" s="59" t="s">
        <v>92</v>
      </c>
      <c r="B95" s="81">
        <v>0</v>
      </c>
      <c r="C95" s="81">
        <v>0</v>
      </c>
      <c r="D95" s="81">
        <v>0</v>
      </c>
      <c r="E95" s="81">
        <v>0</v>
      </c>
      <c r="F95" s="82" t="s">
        <v>6366</v>
      </c>
    </row>
    <row r="96" spans="1:6" s="59" customFormat="1" x14ac:dyDescent="0.3">
      <c r="A96" s="59" t="s">
        <v>299</v>
      </c>
      <c r="B96" s="81">
        <v>91</v>
      </c>
      <c r="C96" s="81">
        <v>14</v>
      </c>
      <c r="D96" s="81">
        <v>14</v>
      </c>
      <c r="E96" s="81">
        <v>0</v>
      </c>
      <c r="F96" s="82">
        <v>1</v>
      </c>
    </row>
    <row r="97" spans="1:6" s="59" customFormat="1" x14ac:dyDescent="0.3">
      <c r="A97" s="59" t="s">
        <v>422</v>
      </c>
      <c r="B97" s="81">
        <v>110</v>
      </c>
      <c r="C97" s="81">
        <v>14</v>
      </c>
      <c r="D97" s="81">
        <v>14</v>
      </c>
      <c r="E97" s="81">
        <v>0</v>
      </c>
      <c r="F97" s="82">
        <v>1</v>
      </c>
    </row>
    <row r="98" spans="1:6" s="59" customFormat="1" hidden="1" x14ac:dyDescent="0.3">
      <c r="A98" s="59" t="s">
        <v>86</v>
      </c>
      <c r="B98" s="81">
        <v>57</v>
      </c>
      <c r="C98" s="81">
        <v>0</v>
      </c>
      <c r="D98" s="81">
        <v>0</v>
      </c>
      <c r="E98" s="81">
        <v>0</v>
      </c>
      <c r="F98" s="82" t="s">
        <v>6366</v>
      </c>
    </row>
    <row r="99" spans="1:6" s="59" customFormat="1" x14ac:dyDescent="0.3">
      <c r="A99" s="59" t="s">
        <v>177</v>
      </c>
      <c r="B99" s="81">
        <v>130</v>
      </c>
      <c r="C99" s="81">
        <v>13</v>
      </c>
      <c r="D99" s="81">
        <v>13</v>
      </c>
      <c r="E99" s="81">
        <v>0</v>
      </c>
      <c r="F99" s="82">
        <v>1</v>
      </c>
    </row>
    <row r="100" spans="1:6" s="59" customFormat="1" x14ac:dyDescent="0.3">
      <c r="A100" s="59" t="s">
        <v>378</v>
      </c>
      <c r="B100" s="81">
        <v>81</v>
      </c>
      <c r="C100" s="81">
        <v>24</v>
      </c>
      <c r="D100" s="81">
        <v>13</v>
      </c>
      <c r="E100" s="81">
        <v>0</v>
      </c>
      <c r="F100" s="82">
        <v>1</v>
      </c>
    </row>
    <row r="101" spans="1:6" s="59" customFormat="1" hidden="1" x14ac:dyDescent="0.3">
      <c r="A101" s="59" t="s">
        <v>89</v>
      </c>
      <c r="B101" s="81">
        <v>41</v>
      </c>
      <c r="C101" s="81">
        <v>0</v>
      </c>
      <c r="D101" s="81">
        <v>0</v>
      </c>
      <c r="E101" s="81">
        <v>0</v>
      </c>
      <c r="F101" s="82" t="s">
        <v>6366</v>
      </c>
    </row>
    <row r="102" spans="1:6" s="59" customFormat="1" hidden="1" x14ac:dyDescent="0.3">
      <c r="A102" s="59" t="s">
        <v>614</v>
      </c>
      <c r="B102" s="81">
        <v>30</v>
      </c>
      <c r="C102" s="81">
        <v>0</v>
      </c>
      <c r="D102" s="81">
        <v>0</v>
      </c>
      <c r="E102" s="81">
        <v>0</v>
      </c>
      <c r="F102" s="82" t="s">
        <v>6366</v>
      </c>
    </row>
    <row r="103" spans="1:6" s="59" customFormat="1" hidden="1" x14ac:dyDescent="0.3">
      <c r="A103" s="59" t="s">
        <v>90</v>
      </c>
      <c r="B103" s="81">
        <v>14</v>
      </c>
      <c r="C103" s="81">
        <v>0</v>
      </c>
      <c r="D103" s="81">
        <v>0</v>
      </c>
      <c r="E103" s="81">
        <v>0</v>
      </c>
      <c r="F103" s="82" t="s">
        <v>6366</v>
      </c>
    </row>
    <row r="104" spans="1:6" s="59" customFormat="1" hidden="1" x14ac:dyDescent="0.3">
      <c r="A104" s="59" t="s">
        <v>615</v>
      </c>
      <c r="B104" s="81">
        <v>22</v>
      </c>
      <c r="C104" s="81">
        <v>0</v>
      </c>
      <c r="D104" s="81">
        <v>0</v>
      </c>
      <c r="E104" s="81">
        <v>0</v>
      </c>
      <c r="F104" s="82" t="s">
        <v>6366</v>
      </c>
    </row>
    <row r="105" spans="1:6" s="59" customFormat="1" x14ac:dyDescent="0.3">
      <c r="A105" s="59" t="s">
        <v>428</v>
      </c>
      <c r="B105" s="81">
        <v>137</v>
      </c>
      <c r="C105" s="81">
        <v>13</v>
      </c>
      <c r="D105" s="81">
        <v>13</v>
      </c>
      <c r="E105" s="81">
        <v>0</v>
      </c>
      <c r="F105" s="82">
        <v>1</v>
      </c>
    </row>
    <row r="106" spans="1:6" s="59" customFormat="1" x14ac:dyDescent="0.3">
      <c r="A106" s="59" t="s">
        <v>524</v>
      </c>
      <c r="B106" s="81">
        <v>99</v>
      </c>
      <c r="C106" s="81">
        <v>23</v>
      </c>
      <c r="D106" s="81">
        <v>13</v>
      </c>
      <c r="E106" s="81">
        <v>0</v>
      </c>
      <c r="F106" s="82">
        <v>1</v>
      </c>
    </row>
    <row r="107" spans="1:6" s="59" customFormat="1" x14ac:dyDescent="0.3">
      <c r="A107" s="59" t="s">
        <v>415</v>
      </c>
      <c r="B107" s="81">
        <v>107</v>
      </c>
      <c r="C107" s="81">
        <v>12</v>
      </c>
      <c r="D107" s="81">
        <v>12</v>
      </c>
      <c r="E107" s="81">
        <v>0</v>
      </c>
      <c r="F107" s="82">
        <v>1</v>
      </c>
    </row>
    <row r="108" spans="1:6" s="59" customFormat="1" x14ac:dyDescent="0.3">
      <c r="A108" s="59" t="s">
        <v>430</v>
      </c>
      <c r="B108" s="81">
        <v>98</v>
      </c>
      <c r="C108" s="81">
        <v>12</v>
      </c>
      <c r="D108" s="81">
        <v>12</v>
      </c>
      <c r="E108" s="81">
        <v>0</v>
      </c>
      <c r="F108" s="82">
        <v>1</v>
      </c>
    </row>
    <row r="109" spans="1:6" s="59" customFormat="1" x14ac:dyDescent="0.3">
      <c r="A109" s="59" t="s">
        <v>454</v>
      </c>
      <c r="B109" s="81">
        <v>117</v>
      </c>
      <c r="C109" s="81">
        <v>12</v>
      </c>
      <c r="D109" s="81">
        <v>12</v>
      </c>
      <c r="E109" s="81">
        <v>0</v>
      </c>
      <c r="F109" s="82">
        <v>1</v>
      </c>
    </row>
    <row r="110" spans="1:6" s="59" customFormat="1" hidden="1" x14ac:dyDescent="0.3">
      <c r="A110" s="59" t="s">
        <v>98</v>
      </c>
      <c r="B110" s="81">
        <v>0</v>
      </c>
      <c r="C110" s="81">
        <v>0</v>
      </c>
      <c r="D110" s="81">
        <v>0</v>
      </c>
      <c r="E110" s="81">
        <v>0</v>
      </c>
      <c r="F110" s="82" t="s">
        <v>6366</v>
      </c>
    </row>
    <row r="111" spans="1:6" s="59" customFormat="1" x14ac:dyDescent="0.3">
      <c r="A111" s="59" t="s">
        <v>29</v>
      </c>
      <c r="B111" s="81">
        <v>125</v>
      </c>
      <c r="C111" s="81">
        <v>11</v>
      </c>
      <c r="D111" s="81">
        <v>11</v>
      </c>
      <c r="E111" s="81">
        <v>0</v>
      </c>
      <c r="F111" s="82">
        <v>1</v>
      </c>
    </row>
    <row r="112" spans="1:6" s="59" customFormat="1" hidden="1" x14ac:dyDescent="0.3">
      <c r="A112" s="59" t="s">
        <v>548</v>
      </c>
      <c r="B112" s="81">
        <v>0</v>
      </c>
      <c r="C112" s="81">
        <v>0</v>
      </c>
      <c r="D112" s="81">
        <v>0</v>
      </c>
      <c r="E112" s="81">
        <v>0</v>
      </c>
      <c r="F112" s="82" t="s">
        <v>6366</v>
      </c>
    </row>
    <row r="113" spans="1:6" s="59" customFormat="1" x14ac:dyDescent="0.3">
      <c r="A113" s="59" t="s">
        <v>93</v>
      </c>
      <c r="B113" s="81">
        <v>104</v>
      </c>
      <c r="C113" s="81">
        <v>11</v>
      </c>
      <c r="D113" s="81">
        <v>11</v>
      </c>
      <c r="E113" s="81">
        <v>0</v>
      </c>
      <c r="F113" s="82">
        <v>1</v>
      </c>
    </row>
    <row r="114" spans="1:6" s="59" customFormat="1" x14ac:dyDescent="0.3">
      <c r="A114" s="59" t="s">
        <v>136</v>
      </c>
      <c r="B114" s="81">
        <v>77</v>
      </c>
      <c r="C114" s="81">
        <v>11</v>
      </c>
      <c r="D114" s="81">
        <v>11</v>
      </c>
      <c r="E114" s="81">
        <v>0</v>
      </c>
      <c r="F114" s="82">
        <v>1</v>
      </c>
    </row>
    <row r="115" spans="1:6" s="59" customFormat="1" hidden="1" x14ac:dyDescent="0.3">
      <c r="A115" s="59" t="s">
        <v>616</v>
      </c>
      <c r="B115" s="81">
        <v>0</v>
      </c>
      <c r="C115" s="81">
        <v>0</v>
      </c>
      <c r="D115" s="81">
        <v>0</v>
      </c>
      <c r="E115" s="81">
        <v>0</v>
      </c>
      <c r="F115" s="82" t="s">
        <v>6366</v>
      </c>
    </row>
    <row r="116" spans="1:6" s="59" customFormat="1" hidden="1" x14ac:dyDescent="0.3">
      <c r="A116" s="59" t="s">
        <v>102</v>
      </c>
      <c r="B116" s="81">
        <v>63</v>
      </c>
      <c r="C116" s="81">
        <v>0</v>
      </c>
      <c r="D116" s="81">
        <v>0</v>
      </c>
      <c r="E116" s="81">
        <v>0</v>
      </c>
      <c r="F116" s="82" t="s">
        <v>6366</v>
      </c>
    </row>
    <row r="117" spans="1:6" s="59" customFormat="1" hidden="1" x14ac:dyDescent="0.3">
      <c r="A117" s="59" t="s">
        <v>598</v>
      </c>
      <c r="B117" s="81">
        <v>79</v>
      </c>
      <c r="C117" s="81">
        <v>0</v>
      </c>
      <c r="D117" s="81">
        <v>0</v>
      </c>
      <c r="E117" s="81">
        <v>0</v>
      </c>
      <c r="F117" s="82" t="s">
        <v>6366</v>
      </c>
    </row>
    <row r="118" spans="1:6" s="59" customFormat="1" hidden="1" x14ac:dyDescent="0.3">
      <c r="A118" s="59" t="s">
        <v>549</v>
      </c>
      <c r="B118" s="81">
        <v>21</v>
      </c>
      <c r="C118" s="81">
        <v>0</v>
      </c>
      <c r="D118" s="81">
        <v>0</v>
      </c>
      <c r="E118" s="81">
        <v>0</v>
      </c>
      <c r="F118" s="82" t="s">
        <v>6366</v>
      </c>
    </row>
    <row r="119" spans="1:6" s="59" customFormat="1" hidden="1" x14ac:dyDescent="0.3">
      <c r="A119" s="59" t="s">
        <v>546</v>
      </c>
      <c r="B119" s="81">
        <v>0</v>
      </c>
      <c r="C119" s="81">
        <v>0</v>
      </c>
      <c r="D119" s="81">
        <v>0</v>
      </c>
      <c r="E119" s="81">
        <v>0</v>
      </c>
      <c r="F119" s="82" t="s">
        <v>6366</v>
      </c>
    </row>
    <row r="120" spans="1:6" s="59" customFormat="1" hidden="1" x14ac:dyDescent="0.3">
      <c r="A120" s="59" t="s">
        <v>103</v>
      </c>
      <c r="B120" s="81">
        <v>0</v>
      </c>
      <c r="C120" s="81">
        <v>0</v>
      </c>
      <c r="D120" s="81">
        <v>0</v>
      </c>
      <c r="E120" s="81">
        <v>0</v>
      </c>
      <c r="F120" s="82" t="s">
        <v>6366</v>
      </c>
    </row>
    <row r="121" spans="1:6" s="59" customFormat="1" hidden="1" x14ac:dyDescent="0.3">
      <c r="A121" s="59" t="s">
        <v>550</v>
      </c>
      <c r="B121" s="81">
        <v>21</v>
      </c>
      <c r="C121" s="81">
        <v>0</v>
      </c>
      <c r="D121" s="81">
        <v>0</v>
      </c>
      <c r="E121" s="81">
        <v>0</v>
      </c>
      <c r="F121" s="82" t="s">
        <v>6366</v>
      </c>
    </row>
    <row r="122" spans="1:6" s="59" customFormat="1" hidden="1" x14ac:dyDescent="0.3">
      <c r="A122" s="59" t="s">
        <v>104</v>
      </c>
      <c r="B122" s="81">
        <v>17</v>
      </c>
      <c r="C122" s="81">
        <v>0</v>
      </c>
      <c r="D122" s="81">
        <v>0</v>
      </c>
      <c r="E122" s="81">
        <v>0</v>
      </c>
      <c r="F122" s="82" t="s">
        <v>6366</v>
      </c>
    </row>
    <row r="123" spans="1:6" s="59" customFormat="1" x14ac:dyDescent="0.3">
      <c r="A123" s="59" t="s">
        <v>156</v>
      </c>
      <c r="B123" s="81">
        <v>77</v>
      </c>
      <c r="C123" s="81">
        <v>11</v>
      </c>
      <c r="D123" s="81">
        <v>11</v>
      </c>
      <c r="E123" s="81">
        <v>0</v>
      </c>
      <c r="F123" s="82">
        <v>1</v>
      </c>
    </row>
    <row r="124" spans="1:6" s="59" customFormat="1" hidden="1" x14ac:dyDescent="0.3">
      <c r="A124" s="59" t="s">
        <v>111</v>
      </c>
      <c r="B124" s="81">
        <v>0</v>
      </c>
      <c r="C124" s="81">
        <v>0</v>
      </c>
      <c r="D124" s="81">
        <v>0</v>
      </c>
      <c r="E124" s="81">
        <v>0</v>
      </c>
      <c r="F124" s="82" t="s">
        <v>6366</v>
      </c>
    </row>
    <row r="125" spans="1:6" s="59" customFormat="1" hidden="1" x14ac:dyDescent="0.3">
      <c r="A125" s="59" t="s">
        <v>112</v>
      </c>
      <c r="B125" s="81">
        <v>20</v>
      </c>
      <c r="C125" s="81">
        <v>0</v>
      </c>
      <c r="D125" s="81">
        <v>0</v>
      </c>
      <c r="E125" s="81">
        <v>0</v>
      </c>
      <c r="F125" s="82" t="s">
        <v>6366</v>
      </c>
    </row>
    <row r="126" spans="1:6" s="59" customFormat="1" hidden="1" x14ac:dyDescent="0.3">
      <c r="A126" s="59" t="s">
        <v>113</v>
      </c>
      <c r="B126" s="81">
        <v>44</v>
      </c>
      <c r="C126" s="81">
        <v>0</v>
      </c>
      <c r="D126" s="81">
        <v>0</v>
      </c>
      <c r="E126" s="81">
        <v>0</v>
      </c>
      <c r="F126" s="82" t="s">
        <v>6366</v>
      </c>
    </row>
    <row r="127" spans="1:6" s="59" customFormat="1" hidden="1" x14ac:dyDescent="0.3">
      <c r="A127" s="59" t="s">
        <v>117</v>
      </c>
      <c r="B127" s="81">
        <v>53</v>
      </c>
      <c r="C127" s="81">
        <v>0</v>
      </c>
      <c r="D127" s="81">
        <v>0</v>
      </c>
      <c r="E127" s="81">
        <v>0</v>
      </c>
      <c r="F127" s="82" t="s">
        <v>6366</v>
      </c>
    </row>
    <row r="128" spans="1:6" s="59" customFormat="1" hidden="1" x14ac:dyDescent="0.3">
      <c r="A128" s="59" t="s">
        <v>105</v>
      </c>
      <c r="B128" s="81">
        <v>29</v>
      </c>
      <c r="C128" s="81">
        <v>0</v>
      </c>
      <c r="D128" s="81">
        <v>0</v>
      </c>
      <c r="E128" s="81">
        <v>0</v>
      </c>
      <c r="F128" s="82" t="s">
        <v>6366</v>
      </c>
    </row>
    <row r="129" spans="1:6" s="59" customFormat="1" x14ac:dyDescent="0.3">
      <c r="A129" s="59" t="s">
        <v>184</v>
      </c>
      <c r="B129" s="81">
        <v>130</v>
      </c>
      <c r="C129" s="81">
        <v>11</v>
      </c>
      <c r="D129" s="81">
        <v>11</v>
      </c>
      <c r="E129" s="81">
        <v>0</v>
      </c>
      <c r="F129" s="82">
        <v>1</v>
      </c>
    </row>
    <row r="130" spans="1:6" s="59" customFormat="1" hidden="1" x14ac:dyDescent="0.3">
      <c r="A130" s="59" t="s">
        <v>106</v>
      </c>
      <c r="B130" s="81">
        <v>0</v>
      </c>
      <c r="C130" s="81">
        <v>0</v>
      </c>
      <c r="D130" s="81">
        <v>0</v>
      </c>
      <c r="E130" s="81">
        <v>0</v>
      </c>
      <c r="F130" s="82" t="s">
        <v>6366</v>
      </c>
    </row>
    <row r="131" spans="1:6" s="59" customFormat="1" hidden="1" x14ac:dyDescent="0.3">
      <c r="A131" s="59" t="s">
        <v>115</v>
      </c>
      <c r="B131" s="81">
        <v>0</v>
      </c>
      <c r="C131" s="81">
        <v>0</v>
      </c>
      <c r="D131" s="81">
        <v>0</v>
      </c>
      <c r="E131" s="81">
        <v>0</v>
      </c>
      <c r="F131" s="82" t="s">
        <v>6366</v>
      </c>
    </row>
    <row r="132" spans="1:6" s="59" customFormat="1" hidden="1" x14ac:dyDescent="0.3">
      <c r="A132" s="59" t="s">
        <v>116</v>
      </c>
      <c r="B132" s="81">
        <v>16</v>
      </c>
      <c r="C132" s="81">
        <v>0</v>
      </c>
      <c r="D132" s="81">
        <v>0</v>
      </c>
      <c r="E132" s="81">
        <v>0</v>
      </c>
      <c r="F132" s="82" t="s">
        <v>6366</v>
      </c>
    </row>
    <row r="133" spans="1:6" s="59" customFormat="1" hidden="1" x14ac:dyDescent="0.3">
      <c r="A133" s="59" t="s">
        <v>107</v>
      </c>
      <c r="B133" s="81">
        <v>19</v>
      </c>
      <c r="C133" s="81">
        <v>0</v>
      </c>
      <c r="D133" s="81">
        <v>0</v>
      </c>
      <c r="E133" s="81">
        <v>0</v>
      </c>
      <c r="F133" s="82" t="s">
        <v>6366</v>
      </c>
    </row>
    <row r="134" spans="1:6" s="59" customFormat="1" hidden="1" x14ac:dyDescent="0.3">
      <c r="A134" s="59" t="s">
        <v>108</v>
      </c>
      <c r="B134" s="81">
        <v>25</v>
      </c>
      <c r="C134" s="81">
        <v>0</v>
      </c>
      <c r="D134" s="81">
        <v>0</v>
      </c>
      <c r="E134" s="81">
        <v>0</v>
      </c>
      <c r="F134" s="82" t="s">
        <v>6366</v>
      </c>
    </row>
    <row r="135" spans="1:6" s="59" customFormat="1" hidden="1" x14ac:dyDescent="0.3">
      <c r="A135" s="59" t="s">
        <v>547</v>
      </c>
      <c r="B135" s="81">
        <v>36</v>
      </c>
      <c r="C135" s="81">
        <v>0</v>
      </c>
      <c r="D135" s="81">
        <v>0</v>
      </c>
      <c r="E135" s="81">
        <v>0</v>
      </c>
      <c r="F135" s="82" t="s">
        <v>6366</v>
      </c>
    </row>
    <row r="136" spans="1:6" s="59" customFormat="1" hidden="1" x14ac:dyDescent="0.3">
      <c r="A136" s="59" t="s">
        <v>118</v>
      </c>
      <c r="B136" s="81">
        <v>0</v>
      </c>
      <c r="C136" s="81">
        <v>0</v>
      </c>
      <c r="D136" s="81">
        <v>0</v>
      </c>
      <c r="E136" s="81">
        <v>0</v>
      </c>
      <c r="F136" s="82" t="s">
        <v>6366</v>
      </c>
    </row>
    <row r="137" spans="1:6" s="59" customFormat="1" hidden="1" x14ac:dyDescent="0.3">
      <c r="A137" s="59" t="s">
        <v>119</v>
      </c>
      <c r="B137" s="81">
        <v>0</v>
      </c>
      <c r="C137" s="81">
        <v>0</v>
      </c>
      <c r="D137" s="81">
        <v>0</v>
      </c>
      <c r="E137" s="81">
        <v>0</v>
      </c>
      <c r="F137" s="82" t="s">
        <v>6366</v>
      </c>
    </row>
    <row r="138" spans="1:6" s="59" customFormat="1" hidden="1" x14ac:dyDescent="0.3">
      <c r="A138" s="59" t="s">
        <v>109</v>
      </c>
      <c r="B138" s="81">
        <v>247</v>
      </c>
      <c r="C138" s="81">
        <v>0</v>
      </c>
      <c r="D138" s="81">
        <v>0</v>
      </c>
      <c r="E138" s="81">
        <v>0</v>
      </c>
      <c r="F138" s="82" t="s">
        <v>6366</v>
      </c>
    </row>
    <row r="139" spans="1:6" s="59" customFormat="1" hidden="1" x14ac:dyDescent="0.3">
      <c r="A139" s="59" t="s">
        <v>120</v>
      </c>
      <c r="B139" s="81">
        <v>48</v>
      </c>
      <c r="C139" s="81">
        <v>0</v>
      </c>
      <c r="D139" s="81">
        <v>0</v>
      </c>
      <c r="E139" s="81">
        <v>0</v>
      </c>
      <c r="F139" s="82" t="s">
        <v>6366</v>
      </c>
    </row>
    <row r="140" spans="1:6" s="59" customFormat="1" hidden="1" x14ac:dyDescent="0.3">
      <c r="A140" s="59" t="s">
        <v>599</v>
      </c>
      <c r="B140" s="81">
        <v>0</v>
      </c>
      <c r="C140" s="81">
        <v>0</v>
      </c>
      <c r="D140" s="81">
        <v>0</v>
      </c>
      <c r="E140" s="81">
        <v>0</v>
      </c>
      <c r="F140" s="82" t="s">
        <v>6366</v>
      </c>
    </row>
    <row r="141" spans="1:6" s="59" customFormat="1" hidden="1" x14ac:dyDescent="0.3">
      <c r="A141" s="59" t="s">
        <v>121</v>
      </c>
      <c r="B141" s="81">
        <v>0</v>
      </c>
      <c r="C141" s="81">
        <v>0</v>
      </c>
      <c r="D141" s="81">
        <v>0</v>
      </c>
      <c r="E141" s="81">
        <v>0</v>
      </c>
      <c r="F141" s="82" t="s">
        <v>6366</v>
      </c>
    </row>
    <row r="142" spans="1:6" s="59" customFormat="1" hidden="1" x14ac:dyDescent="0.3">
      <c r="A142" s="59" t="s">
        <v>122</v>
      </c>
      <c r="B142" s="81">
        <v>0</v>
      </c>
      <c r="C142" s="81">
        <v>0</v>
      </c>
      <c r="D142" s="81">
        <v>0</v>
      </c>
      <c r="E142" s="81">
        <v>0</v>
      </c>
      <c r="F142" s="82" t="s">
        <v>6366</v>
      </c>
    </row>
    <row r="143" spans="1:6" s="59" customFormat="1" hidden="1" x14ac:dyDescent="0.3">
      <c r="A143" s="59" t="s">
        <v>551</v>
      </c>
      <c r="B143" s="81">
        <v>63</v>
      </c>
      <c r="C143" s="81">
        <v>0</v>
      </c>
      <c r="D143" s="81">
        <v>0</v>
      </c>
      <c r="E143" s="81">
        <v>0</v>
      </c>
      <c r="F143" s="82" t="s">
        <v>6366</v>
      </c>
    </row>
    <row r="144" spans="1:6" s="59" customFormat="1" hidden="1" x14ac:dyDescent="0.3">
      <c r="A144" s="59" t="s">
        <v>600</v>
      </c>
      <c r="B144" s="81">
        <v>0</v>
      </c>
      <c r="C144" s="81">
        <v>0</v>
      </c>
      <c r="D144" s="81">
        <v>0</v>
      </c>
      <c r="E144" s="81">
        <v>0</v>
      </c>
      <c r="F144" s="82" t="s">
        <v>6366</v>
      </c>
    </row>
    <row r="145" spans="1:6" s="59" customFormat="1" hidden="1" x14ac:dyDescent="0.3">
      <c r="A145" s="59" t="s">
        <v>123</v>
      </c>
      <c r="B145" s="81">
        <v>0</v>
      </c>
      <c r="C145" s="81">
        <v>0</v>
      </c>
      <c r="D145" s="81">
        <v>0</v>
      </c>
      <c r="E145" s="81">
        <v>0</v>
      </c>
      <c r="F145" s="82" t="s">
        <v>6366</v>
      </c>
    </row>
    <row r="146" spans="1:6" s="59" customFormat="1" hidden="1" x14ac:dyDescent="0.3">
      <c r="A146" s="59" t="s">
        <v>552</v>
      </c>
      <c r="B146" s="81">
        <v>0</v>
      </c>
      <c r="C146" s="81">
        <v>0</v>
      </c>
      <c r="D146" s="81">
        <v>0</v>
      </c>
      <c r="E146" s="81">
        <v>0</v>
      </c>
      <c r="F146" s="82" t="s">
        <v>6366</v>
      </c>
    </row>
    <row r="147" spans="1:6" s="59" customFormat="1" hidden="1" x14ac:dyDescent="0.3">
      <c r="A147" s="59" t="s">
        <v>124</v>
      </c>
      <c r="B147" s="81">
        <v>0</v>
      </c>
      <c r="C147" s="81">
        <v>0</v>
      </c>
      <c r="D147" s="81">
        <v>0</v>
      </c>
      <c r="E147" s="81">
        <v>0</v>
      </c>
      <c r="F147" s="82" t="s">
        <v>6366</v>
      </c>
    </row>
    <row r="148" spans="1:6" s="59" customFormat="1" hidden="1" x14ac:dyDescent="0.3">
      <c r="A148" s="59" t="s">
        <v>125</v>
      </c>
      <c r="B148" s="81">
        <v>15</v>
      </c>
      <c r="C148" s="81">
        <v>0</v>
      </c>
      <c r="D148" s="81">
        <v>0</v>
      </c>
      <c r="E148" s="81">
        <v>0</v>
      </c>
      <c r="F148" s="82" t="s">
        <v>6366</v>
      </c>
    </row>
    <row r="149" spans="1:6" s="59" customFormat="1" hidden="1" x14ac:dyDescent="0.3">
      <c r="A149" s="59" t="s">
        <v>126</v>
      </c>
      <c r="B149" s="81">
        <v>18</v>
      </c>
      <c r="C149" s="81">
        <v>0</v>
      </c>
      <c r="D149" s="81">
        <v>0</v>
      </c>
      <c r="E149" s="81">
        <v>0</v>
      </c>
      <c r="F149" s="82" t="s">
        <v>6366</v>
      </c>
    </row>
    <row r="150" spans="1:6" s="59" customFormat="1" hidden="1" x14ac:dyDescent="0.3">
      <c r="A150" s="59" t="s">
        <v>127</v>
      </c>
      <c r="B150" s="81">
        <v>0</v>
      </c>
      <c r="C150" s="81">
        <v>0</v>
      </c>
      <c r="D150" s="81">
        <v>0</v>
      </c>
      <c r="E150" s="81">
        <v>0</v>
      </c>
      <c r="F150" s="82" t="s">
        <v>6366</v>
      </c>
    </row>
    <row r="151" spans="1:6" s="59" customFormat="1" hidden="1" x14ac:dyDescent="0.3">
      <c r="A151" s="59" t="s">
        <v>553</v>
      </c>
      <c r="B151" s="81">
        <v>57</v>
      </c>
      <c r="C151" s="81">
        <v>0</v>
      </c>
      <c r="D151" s="81">
        <v>0</v>
      </c>
      <c r="E151" s="81">
        <v>0</v>
      </c>
      <c r="F151" s="82" t="s">
        <v>6366</v>
      </c>
    </row>
    <row r="152" spans="1:6" s="59" customFormat="1" hidden="1" x14ac:dyDescent="0.3">
      <c r="A152" s="59" t="s">
        <v>128</v>
      </c>
      <c r="B152" s="81">
        <v>0</v>
      </c>
      <c r="C152" s="81">
        <v>0</v>
      </c>
      <c r="D152" s="81">
        <v>0</v>
      </c>
      <c r="E152" s="81">
        <v>0</v>
      </c>
      <c r="F152" s="82" t="s">
        <v>6366</v>
      </c>
    </row>
    <row r="153" spans="1:6" s="59" customFormat="1" hidden="1" x14ac:dyDescent="0.3">
      <c r="A153" s="59" t="s">
        <v>129</v>
      </c>
      <c r="B153" s="81">
        <v>0</v>
      </c>
      <c r="C153" s="81">
        <v>0</v>
      </c>
      <c r="D153" s="81">
        <v>0</v>
      </c>
      <c r="E153" s="81">
        <v>0</v>
      </c>
      <c r="F153" s="82" t="s">
        <v>6366</v>
      </c>
    </row>
    <row r="154" spans="1:6" s="59" customFormat="1" hidden="1" x14ac:dyDescent="0.3">
      <c r="A154" s="59" t="s">
        <v>130</v>
      </c>
      <c r="B154" s="81">
        <v>22</v>
      </c>
      <c r="C154" s="81">
        <v>0</v>
      </c>
      <c r="D154" s="81">
        <v>0</v>
      </c>
      <c r="E154" s="81">
        <v>0</v>
      </c>
      <c r="F154" s="82" t="s">
        <v>6366</v>
      </c>
    </row>
    <row r="155" spans="1:6" s="59" customFormat="1" x14ac:dyDescent="0.3">
      <c r="A155" s="59" t="s">
        <v>227</v>
      </c>
      <c r="B155" s="81">
        <v>69</v>
      </c>
      <c r="C155" s="81">
        <v>11</v>
      </c>
      <c r="D155" s="81">
        <v>11</v>
      </c>
      <c r="E155" s="81">
        <v>0</v>
      </c>
      <c r="F155" s="82">
        <v>1</v>
      </c>
    </row>
    <row r="156" spans="1:6" s="59" customFormat="1" x14ac:dyDescent="0.3">
      <c r="A156" s="59" t="s">
        <v>230</v>
      </c>
      <c r="B156" s="81">
        <v>74</v>
      </c>
      <c r="C156" s="81">
        <v>11</v>
      </c>
      <c r="D156" s="81">
        <v>11</v>
      </c>
      <c r="E156" s="81">
        <v>0</v>
      </c>
      <c r="F156" s="82">
        <v>1</v>
      </c>
    </row>
    <row r="157" spans="1:6" s="59" customFormat="1" hidden="1" x14ac:dyDescent="0.3">
      <c r="A157" s="59" t="s">
        <v>141</v>
      </c>
      <c r="B157" s="81">
        <v>0</v>
      </c>
      <c r="C157" s="81">
        <v>0</v>
      </c>
      <c r="D157" s="81">
        <v>0</v>
      </c>
      <c r="E157" s="81">
        <v>0</v>
      </c>
      <c r="F157" s="82" t="s">
        <v>6366</v>
      </c>
    </row>
    <row r="158" spans="1:6" s="59" customFormat="1" hidden="1" x14ac:dyDescent="0.3">
      <c r="A158" s="59" t="s">
        <v>133</v>
      </c>
      <c r="B158" s="81">
        <v>35</v>
      </c>
      <c r="C158" s="81">
        <v>0</v>
      </c>
      <c r="D158" s="81">
        <v>0</v>
      </c>
      <c r="E158" s="81">
        <v>0</v>
      </c>
      <c r="F158" s="82" t="s">
        <v>6366</v>
      </c>
    </row>
    <row r="159" spans="1:6" s="59" customFormat="1" x14ac:dyDescent="0.3">
      <c r="A159" s="59" t="s">
        <v>327</v>
      </c>
      <c r="B159" s="81">
        <v>108</v>
      </c>
      <c r="C159" s="81">
        <v>11</v>
      </c>
      <c r="D159" s="81">
        <v>11</v>
      </c>
      <c r="E159" s="81">
        <v>0</v>
      </c>
      <c r="F159" s="82">
        <v>1</v>
      </c>
    </row>
    <row r="160" spans="1:6" s="59" customFormat="1" hidden="1" x14ac:dyDescent="0.3">
      <c r="A160" s="59" t="s">
        <v>135</v>
      </c>
      <c r="B160" s="81">
        <v>0</v>
      </c>
      <c r="C160" s="81">
        <v>0</v>
      </c>
      <c r="D160" s="81">
        <v>0</v>
      </c>
      <c r="E160" s="81">
        <v>0</v>
      </c>
      <c r="F160" s="82" t="s">
        <v>6366</v>
      </c>
    </row>
    <row r="161" spans="1:6" s="59" customFormat="1" x14ac:dyDescent="0.3">
      <c r="A161" s="59" t="s">
        <v>465</v>
      </c>
      <c r="B161" s="81">
        <v>67</v>
      </c>
      <c r="C161" s="81">
        <v>23</v>
      </c>
      <c r="D161" s="81">
        <v>11</v>
      </c>
      <c r="E161" s="81">
        <v>0</v>
      </c>
      <c r="F161" s="82">
        <v>1</v>
      </c>
    </row>
    <row r="162" spans="1:6" s="59" customFormat="1" x14ac:dyDescent="0.3">
      <c r="A162" s="59" t="s">
        <v>475</v>
      </c>
      <c r="B162" s="81">
        <v>72</v>
      </c>
      <c r="C162" s="81">
        <v>11</v>
      </c>
      <c r="D162" s="81">
        <v>11</v>
      </c>
      <c r="E162" s="81">
        <v>0</v>
      </c>
      <c r="F162" s="82">
        <v>1</v>
      </c>
    </row>
    <row r="163" spans="1:6" s="59" customFormat="1" x14ac:dyDescent="0.3">
      <c r="A163" s="59" t="s">
        <v>84</v>
      </c>
      <c r="B163" s="81">
        <v>69</v>
      </c>
      <c r="C163" s="81">
        <v>10</v>
      </c>
      <c r="D163" s="81">
        <v>10</v>
      </c>
      <c r="E163" s="81">
        <v>0</v>
      </c>
      <c r="F163" s="82">
        <v>1</v>
      </c>
    </row>
    <row r="164" spans="1:6" s="59" customFormat="1" hidden="1" x14ac:dyDescent="0.3">
      <c r="A164" s="59" t="s">
        <v>554</v>
      </c>
      <c r="B164" s="81">
        <v>19</v>
      </c>
      <c r="C164" s="81">
        <v>0</v>
      </c>
      <c r="D164" s="81">
        <v>0</v>
      </c>
      <c r="E164" s="81">
        <v>0</v>
      </c>
      <c r="F164" s="82" t="s">
        <v>6366</v>
      </c>
    </row>
    <row r="165" spans="1:6" s="59" customFormat="1" hidden="1" x14ac:dyDescent="0.3">
      <c r="A165" s="59" t="s">
        <v>138</v>
      </c>
      <c r="B165" s="81">
        <v>41</v>
      </c>
      <c r="C165" s="81">
        <v>0</v>
      </c>
      <c r="D165" s="81">
        <v>0</v>
      </c>
      <c r="E165" s="81">
        <v>0</v>
      </c>
      <c r="F165" s="82" t="s">
        <v>6366</v>
      </c>
    </row>
    <row r="166" spans="1:6" s="59" customFormat="1" hidden="1" x14ac:dyDescent="0.3">
      <c r="A166" s="59" t="s">
        <v>139</v>
      </c>
      <c r="B166" s="81">
        <v>59</v>
      </c>
      <c r="C166" s="81">
        <v>0</v>
      </c>
      <c r="D166" s="81">
        <v>0</v>
      </c>
      <c r="E166" s="81">
        <v>0</v>
      </c>
      <c r="F166" s="82" t="s">
        <v>6366</v>
      </c>
    </row>
    <row r="167" spans="1:6" s="59" customFormat="1" hidden="1" x14ac:dyDescent="0.3">
      <c r="A167" s="59" t="s">
        <v>140</v>
      </c>
      <c r="B167" s="81">
        <v>34</v>
      </c>
      <c r="C167" s="81">
        <v>0</v>
      </c>
      <c r="D167" s="81">
        <v>0</v>
      </c>
      <c r="E167" s="81">
        <v>0</v>
      </c>
      <c r="F167" s="82" t="s">
        <v>6366</v>
      </c>
    </row>
    <row r="168" spans="1:6" s="59" customFormat="1" hidden="1" x14ac:dyDescent="0.3">
      <c r="A168" s="59" t="s">
        <v>143</v>
      </c>
      <c r="B168" s="81">
        <v>21</v>
      </c>
      <c r="C168" s="81">
        <v>0</v>
      </c>
      <c r="D168" s="81">
        <v>0</v>
      </c>
      <c r="E168" s="81">
        <v>0</v>
      </c>
      <c r="F168" s="82" t="s">
        <v>6366</v>
      </c>
    </row>
    <row r="169" spans="1:6" s="59" customFormat="1" x14ac:dyDescent="0.3">
      <c r="A169" s="59" t="s">
        <v>144</v>
      </c>
      <c r="B169" s="81">
        <v>104</v>
      </c>
      <c r="C169" s="81">
        <v>10</v>
      </c>
      <c r="D169" s="81">
        <v>10</v>
      </c>
      <c r="E169" s="81">
        <v>0</v>
      </c>
      <c r="F169" s="82">
        <v>1</v>
      </c>
    </row>
    <row r="170" spans="1:6" s="59" customFormat="1" x14ac:dyDescent="0.3">
      <c r="A170" s="59" t="s">
        <v>154</v>
      </c>
      <c r="B170" s="81">
        <v>191</v>
      </c>
      <c r="C170" s="81">
        <v>10</v>
      </c>
      <c r="D170" s="81">
        <v>10</v>
      </c>
      <c r="E170" s="81">
        <v>0</v>
      </c>
      <c r="F170" s="82">
        <v>1</v>
      </c>
    </row>
    <row r="171" spans="1:6" s="59" customFormat="1" x14ac:dyDescent="0.3">
      <c r="A171" s="59" t="s">
        <v>176</v>
      </c>
      <c r="B171" s="81">
        <v>72</v>
      </c>
      <c r="C171" s="81">
        <v>10</v>
      </c>
      <c r="D171" s="81">
        <v>10</v>
      </c>
      <c r="E171" s="81">
        <v>0</v>
      </c>
      <c r="F171" s="82">
        <v>1</v>
      </c>
    </row>
    <row r="172" spans="1:6" s="59" customFormat="1" hidden="1" x14ac:dyDescent="0.3">
      <c r="A172" s="59" t="s">
        <v>147</v>
      </c>
      <c r="B172" s="81">
        <v>41</v>
      </c>
      <c r="C172" s="81">
        <v>0</v>
      </c>
      <c r="D172" s="81">
        <v>0</v>
      </c>
      <c r="E172" s="81">
        <v>0</v>
      </c>
      <c r="F172" s="82" t="s">
        <v>6366</v>
      </c>
    </row>
    <row r="173" spans="1:6" s="59" customFormat="1" x14ac:dyDescent="0.3">
      <c r="A173" s="59" t="s">
        <v>216</v>
      </c>
      <c r="B173" s="81">
        <v>66</v>
      </c>
      <c r="C173" s="81">
        <v>21</v>
      </c>
      <c r="D173" s="81">
        <v>10</v>
      </c>
      <c r="E173" s="81">
        <v>0</v>
      </c>
      <c r="F173" s="82">
        <v>1</v>
      </c>
    </row>
    <row r="174" spans="1:6" s="59" customFormat="1" x14ac:dyDescent="0.3">
      <c r="A174" s="59" t="s">
        <v>296</v>
      </c>
      <c r="B174" s="81">
        <v>126</v>
      </c>
      <c r="C174" s="81">
        <v>25</v>
      </c>
      <c r="D174" s="81">
        <v>10</v>
      </c>
      <c r="E174" s="81">
        <v>0</v>
      </c>
      <c r="F174" s="82">
        <v>1</v>
      </c>
    </row>
    <row r="175" spans="1:6" s="59" customFormat="1" x14ac:dyDescent="0.3">
      <c r="A175" s="59" t="s">
        <v>369</v>
      </c>
      <c r="B175" s="81">
        <v>68</v>
      </c>
      <c r="C175" s="81">
        <v>10</v>
      </c>
      <c r="D175" s="81">
        <v>10</v>
      </c>
      <c r="E175" s="81">
        <v>0</v>
      </c>
      <c r="F175" s="82">
        <v>1</v>
      </c>
    </row>
    <row r="176" spans="1:6" s="59" customFormat="1" x14ac:dyDescent="0.3">
      <c r="A176" s="59" t="s">
        <v>429</v>
      </c>
      <c r="B176" s="81">
        <v>67</v>
      </c>
      <c r="C176" s="81">
        <v>10</v>
      </c>
      <c r="D176" s="81">
        <v>10</v>
      </c>
      <c r="E176" s="81">
        <v>0</v>
      </c>
      <c r="F176" s="82">
        <v>1</v>
      </c>
    </row>
    <row r="177" spans="1:6" s="59" customFormat="1" x14ac:dyDescent="0.3">
      <c r="A177" s="59" t="s">
        <v>468</v>
      </c>
      <c r="B177" s="81">
        <v>221</v>
      </c>
      <c r="C177" s="81">
        <v>27</v>
      </c>
      <c r="D177" s="81">
        <v>10</v>
      </c>
      <c r="E177" s="81">
        <v>0</v>
      </c>
      <c r="F177" s="82">
        <v>1</v>
      </c>
    </row>
    <row r="178" spans="1:6" s="59" customFormat="1" x14ac:dyDescent="0.3">
      <c r="A178" s="59" t="s">
        <v>94</v>
      </c>
      <c r="B178" s="81">
        <v>100</v>
      </c>
      <c r="C178" s="81">
        <v>19</v>
      </c>
      <c r="D178" s="81">
        <v>8</v>
      </c>
      <c r="E178" s="81">
        <v>0</v>
      </c>
      <c r="F178" s="82">
        <v>1</v>
      </c>
    </row>
    <row r="179" spans="1:6" s="59" customFormat="1" x14ac:dyDescent="0.3">
      <c r="A179" s="59" t="s">
        <v>83</v>
      </c>
      <c r="B179" s="81">
        <v>174</v>
      </c>
      <c r="C179" s="81">
        <v>17</v>
      </c>
      <c r="D179" s="81">
        <v>7</v>
      </c>
      <c r="E179" s="81">
        <v>0</v>
      </c>
      <c r="F179" s="82">
        <v>1</v>
      </c>
    </row>
    <row r="180" spans="1:6" s="59" customFormat="1" x14ac:dyDescent="0.3">
      <c r="A180" s="59" t="s">
        <v>78</v>
      </c>
      <c r="B180" s="81">
        <v>88</v>
      </c>
      <c r="C180" s="81">
        <v>16</v>
      </c>
      <c r="D180" s="81">
        <v>6</v>
      </c>
      <c r="E180" s="81">
        <v>0</v>
      </c>
      <c r="F180" s="82">
        <v>1</v>
      </c>
    </row>
    <row r="181" spans="1:6" s="59" customFormat="1" x14ac:dyDescent="0.3">
      <c r="A181" s="59" t="s">
        <v>518</v>
      </c>
      <c r="B181" s="81">
        <v>121</v>
      </c>
      <c r="C181" s="81">
        <v>20</v>
      </c>
      <c r="D181" s="81">
        <v>6</v>
      </c>
      <c r="E181" s="81">
        <v>0</v>
      </c>
      <c r="F181" s="82">
        <v>1</v>
      </c>
    </row>
    <row r="182" spans="1:6" s="59" customFormat="1" x14ac:dyDescent="0.3">
      <c r="A182" s="59" t="s">
        <v>219</v>
      </c>
      <c r="B182" s="81">
        <v>160</v>
      </c>
      <c r="C182" s="81">
        <v>22</v>
      </c>
      <c r="D182" s="81">
        <v>5</v>
      </c>
      <c r="E182" s="81">
        <v>0</v>
      </c>
      <c r="F182" s="82">
        <v>1</v>
      </c>
    </row>
    <row r="183" spans="1:6" s="59" customFormat="1" x14ac:dyDescent="0.3">
      <c r="A183" s="59" t="s">
        <v>148</v>
      </c>
      <c r="B183" s="81">
        <v>119</v>
      </c>
      <c r="C183" s="81">
        <v>13</v>
      </c>
      <c r="D183" s="81">
        <v>3</v>
      </c>
      <c r="E183" s="81">
        <v>0</v>
      </c>
      <c r="F183" s="82">
        <v>1</v>
      </c>
    </row>
    <row r="184" spans="1:6" s="59" customFormat="1" hidden="1" x14ac:dyDescent="0.3">
      <c r="A184" s="59" t="s">
        <v>159</v>
      </c>
      <c r="B184" s="81">
        <v>0</v>
      </c>
      <c r="C184" s="81">
        <v>0</v>
      </c>
      <c r="D184" s="81">
        <v>0</v>
      </c>
      <c r="E184" s="81">
        <v>0</v>
      </c>
      <c r="F184" s="82" t="s">
        <v>6366</v>
      </c>
    </row>
    <row r="185" spans="1:6" s="59" customFormat="1" hidden="1" x14ac:dyDescent="0.3">
      <c r="A185" s="59" t="s">
        <v>170</v>
      </c>
      <c r="B185" s="81">
        <v>23</v>
      </c>
      <c r="C185" s="81">
        <v>0</v>
      </c>
      <c r="D185" s="81">
        <v>0</v>
      </c>
      <c r="E185" s="81">
        <v>0</v>
      </c>
      <c r="F185" s="82" t="s">
        <v>6366</v>
      </c>
    </row>
    <row r="186" spans="1:6" s="59" customFormat="1" hidden="1" x14ac:dyDescent="0.3">
      <c r="A186" s="59" t="s">
        <v>171</v>
      </c>
      <c r="B186" s="81">
        <v>0</v>
      </c>
      <c r="C186" s="81">
        <v>0</v>
      </c>
      <c r="D186" s="81">
        <v>0</v>
      </c>
      <c r="E186" s="81">
        <v>0</v>
      </c>
      <c r="F186" s="82" t="s">
        <v>6366</v>
      </c>
    </row>
    <row r="187" spans="1:6" s="59" customFormat="1" x14ac:dyDescent="0.3">
      <c r="A187" s="59" t="s">
        <v>202</v>
      </c>
      <c r="B187" s="81">
        <v>158</v>
      </c>
      <c r="C187" s="81">
        <v>14</v>
      </c>
      <c r="D187" s="81">
        <v>3</v>
      </c>
      <c r="E187" s="81">
        <v>0</v>
      </c>
      <c r="F187" s="82">
        <v>1</v>
      </c>
    </row>
    <row r="188" spans="1:6" s="59" customFormat="1" hidden="1" x14ac:dyDescent="0.3">
      <c r="A188" s="59" t="s">
        <v>601</v>
      </c>
      <c r="B188" s="81">
        <v>27</v>
      </c>
      <c r="C188" s="81">
        <v>0</v>
      </c>
      <c r="D188" s="81">
        <v>0</v>
      </c>
      <c r="E188" s="81">
        <v>0</v>
      </c>
      <c r="F188" s="82" t="s">
        <v>6366</v>
      </c>
    </row>
    <row r="189" spans="1:6" s="59" customFormat="1" hidden="1" x14ac:dyDescent="0.3">
      <c r="A189" s="59" t="s">
        <v>161</v>
      </c>
      <c r="B189" s="81">
        <v>75</v>
      </c>
      <c r="C189" s="81">
        <v>0</v>
      </c>
      <c r="D189" s="81">
        <v>0</v>
      </c>
      <c r="E189" s="81">
        <v>0</v>
      </c>
      <c r="F189" s="82" t="s">
        <v>6366</v>
      </c>
    </row>
    <row r="190" spans="1:6" s="59" customFormat="1" hidden="1" x14ac:dyDescent="0.3">
      <c r="A190" s="59" t="s">
        <v>162</v>
      </c>
      <c r="B190" s="81">
        <v>10</v>
      </c>
      <c r="C190" s="81">
        <v>0</v>
      </c>
      <c r="D190" s="81">
        <v>0</v>
      </c>
      <c r="E190" s="81">
        <v>0</v>
      </c>
      <c r="F190" s="82" t="s">
        <v>6366</v>
      </c>
    </row>
    <row r="191" spans="1:6" s="59" customFormat="1" hidden="1" x14ac:dyDescent="0.3">
      <c r="A191" s="59" t="s">
        <v>163</v>
      </c>
      <c r="B191" s="81">
        <v>73</v>
      </c>
      <c r="C191" s="81">
        <v>0</v>
      </c>
      <c r="D191" s="81">
        <v>0</v>
      </c>
      <c r="E191" s="81">
        <v>0</v>
      </c>
      <c r="F191" s="82" t="s">
        <v>6366</v>
      </c>
    </row>
    <row r="192" spans="1:6" s="59" customFormat="1" x14ac:dyDescent="0.3">
      <c r="A192" s="59" t="s">
        <v>274</v>
      </c>
      <c r="B192" s="81">
        <v>158</v>
      </c>
      <c r="C192" s="81">
        <v>19</v>
      </c>
      <c r="D192" s="81">
        <v>3</v>
      </c>
      <c r="E192" s="81">
        <v>0</v>
      </c>
      <c r="F192" s="82">
        <v>1</v>
      </c>
    </row>
    <row r="193" spans="1:6" s="59" customFormat="1" x14ac:dyDescent="0.3">
      <c r="A193" s="59" t="s">
        <v>33</v>
      </c>
      <c r="B193" s="81">
        <v>91</v>
      </c>
      <c r="C193" s="81">
        <v>17</v>
      </c>
      <c r="D193" s="81">
        <v>2</v>
      </c>
      <c r="E193" s="81">
        <v>0</v>
      </c>
      <c r="F193" s="82">
        <v>1</v>
      </c>
    </row>
    <row r="194" spans="1:6" s="59" customFormat="1" hidden="1" x14ac:dyDescent="0.3">
      <c r="A194" s="59" t="s">
        <v>172</v>
      </c>
      <c r="B194" s="81">
        <v>59</v>
      </c>
      <c r="C194" s="81">
        <v>0</v>
      </c>
      <c r="D194" s="81">
        <v>0</v>
      </c>
      <c r="E194" s="81">
        <v>0</v>
      </c>
      <c r="F194" s="82" t="s">
        <v>6366</v>
      </c>
    </row>
    <row r="195" spans="1:6" s="59" customFormat="1" x14ac:dyDescent="0.3">
      <c r="A195" s="59" t="s">
        <v>248</v>
      </c>
      <c r="B195" s="81">
        <v>73</v>
      </c>
      <c r="C195" s="81">
        <v>14</v>
      </c>
      <c r="D195" s="81">
        <v>1</v>
      </c>
      <c r="E195" s="81">
        <v>0</v>
      </c>
      <c r="F195" s="82">
        <v>1</v>
      </c>
    </row>
    <row r="196" spans="1:6" s="59" customFormat="1" x14ac:dyDescent="0.3">
      <c r="A196" s="59" t="s">
        <v>520</v>
      </c>
      <c r="B196" s="81">
        <v>82</v>
      </c>
      <c r="C196" s="81">
        <v>14</v>
      </c>
      <c r="D196" s="81">
        <v>1</v>
      </c>
      <c r="E196" s="81">
        <v>0</v>
      </c>
      <c r="F196" s="82">
        <v>1</v>
      </c>
    </row>
    <row r="197" spans="1:6" s="59" customFormat="1" hidden="1" x14ac:dyDescent="0.3">
      <c r="A197" s="59" t="s">
        <v>173</v>
      </c>
      <c r="B197" s="81">
        <v>20</v>
      </c>
      <c r="C197" s="81">
        <v>0</v>
      </c>
      <c r="D197" s="81">
        <v>0</v>
      </c>
      <c r="E197" s="81">
        <v>0</v>
      </c>
      <c r="F197" s="82" t="s">
        <v>6366</v>
      </c>
    </row>
    <row r="198" spans="1:6" s="59" customFormat="1" hidden="1" x14ac:dyDescent="0.3">
      <c r="A198" s="59" t="s">
        <v>168</v>
      </c>
      <c r="B198" s="81">
        <v>0</v>
      </c>
      <c r="C198" s="81">
        <v>0</v>
      </c>
      <c r="D198" s="81">
        <v>0</v>
      </c>
      <c r="E198" s="81">
        <v>0</v>
      </c>
      <c r="F198" s="82" t="s">
        <v>6366</v>
      </c>
    </row>
    <row r="199" spans="1:6" s="59" customFormat="1" x14ac:dyDescent="0.3">
      <c r="A199" s="59" t="s">
        <v>498</v>
      </c>
      <c r="B199" s="81">
        <v>310</v>
      </c>
      <c r="C199" s="81">
        <v>64</v>
      </c>
      <c r="D199" s="81">
        <v>31</v>
      </c>
      <c r="E199" s="81">
        <v>12</v>
      </c>
      <c r="F199" s="82">
        <v>0.72093023255813948</v>
      </c>
    </row>
    <row r="200" spans="1:6" s="59" customFormat="1" x14ac:dyDescent="0.3">
      <c r="A200" s="59" t="s">
        <v>506</v>
      </c>
      <c r="B200" s="81">
        <v>706</v>
      </c>
      <c r="C200" s="81">
        <v>118</v>
      </c>
      <c r="D200" s="81">
        <v>67</v>
      </c>
      <c r="E200" s="81">
        <v>29</v>
      </c>
      <c r="F200" s="82">
        <v>0.69791666666666663</v>
      </c>
    </row>
    <row r="201" spans="1:6" s="59" customFormat="1" hidden="1" x14ac:dyDescent="0.3">
      <c r="A201" s="59" t="s">
        <v>174</v>
      </c>
      <c r="B201" s="81">
        <v>0</v>
      </c>
      <c r="C201" s="81">
        <v>0</v>
      </c>
      <c r="D201" s="81">
        <v>0</v>
      </c>
      <c r="E201" s="81">
        <v>0</v>
      </c>
      <c r="F201" s="82" t="s">
        <v>6366</v>
      </c>
    </row>
    <row r="202" spans="1:6" s="59" customFormat="1" hidden="1" x14ac:dyDescent="0.3">
      <c r="A202" s="59" t="s">
        <v>175</v>
      </c>
      <c r="B202" s="81">
        <v>50</v>
      </c>
      <c r="C202" s="81">
        <v>14</v>
      </c>
      <c r="D202" s="81">
        <v>14</v>
      </c>
      <c r="E202" s="81">
        <v>0</v>
      </c>
      <c r="F202" s="82">
        <v>1</v>
      </c>
    </row>
    <row r="203" spans="1:6" s="59" customFormat="1" x14ac:dyDescent="0.3">
      <c r="A203" s="59" t="s">
        <v>64</v>
      </c>
      <c r="B203" s="81">
        <v>114</v>
      </c>
      <c r="C203" s="81">
        <v>33</v>
      </c>
      <c r="D203" s="81">
        <v>23</v>
      </c>
      <c r="E203" s="81">
        <v>10</v>
      </c>
      <c r="F203" s="82">
        <v>0.69696969696969702</v>
      </c>
    </row>
    <row r="204" spans="1:6" s="59" customFormat="1" x14ac:dyDescent="0.3">
      <c r="A204" s="59" t="s">
        <v>311</v>
      </c>
      <c r="B204" s="81">
        <v>404</v>
      </c>
      <c r="C204" s="81">
        <v>69</v>
      </c>
      <c r="D204" s="81">
        <v>48</v>
      </c>
      <c r="E204" s="81">
        <v>21</v>
      </c>
      <c r="F204" s="82">
        <v>0.69565217391304346</v>
      </c>
    </row>
    <row r="205" spans="1:6" s="59" customFormat="1" x14ac:dyDescent="0.3">
      <c r="A205" s="59" t="s">
        <v>166</v>
      </c>
      <c r="B205" s="81">
        <v>303</v>
      </c>
      <c r="C205" s="81">
        <v>72</v>
      </c>
      <c r="D205" s="81">
        <v>41</v>
      </c>
      <c r="E205" s="81">
        <v>20</v>
      </c>
      <c r="F205" s="82">
        <v>0.67213114754098358</v>
      </c>
    </row>
    <row r="206" spans="1:6" s="59" customFormat="1" x14ac:dyDescent="0.3">
      <c r="A206" s="59" t="s">
        <v>100</v>
      </c>
      <c r="B206" s="81">
        <v>183</v>
      </c>
      <c r="C206" s="81">
        <v>48</v>
      </c>
      <c r="D206" s="81">
        <v>32</v>
      </c>
      <c r="E206" s="81">
        <v>16</v>
      </c>
      <c r="F206" s="82">
        <v>0.66666666666666663</v>
      </c>
    </row>
    <row r="207" spans="1:6" s="59" customFormat="1" x14ac:dyDescent="0.3">
      <c r="A207" s="59" t="s">
        <v>489</v>
      </c>
      <c r="B207" s="81">
        <v>296</v>
      </c>
      <c r="C207" s="81">
        <v>53</v>
      </c>
      <c r="D207" s="81">
        <v>4</v>
      </c>
      <c r="E207" s="81">
        <v>2</v>
      </c>
      <c r="F207" s="82">
        <v>0.66666666666666663</v>
      </c>
    </row>
    <row r="208" spans="1:6" s="59" customFormat="1" hidden="1" x14ac:dyDescent="0.3">
      <c r="A208" s="59" t="s">
        <v>182</v>
      </c>
      <c r="B208" s="81">
        <v>43</v>
      </c>
      <c r="C208" s="81">
        <v>0</v>
      </c>
      <c r="D208" s="81">
        <v>0</v>
      </c>
      <c r="E208" s="81">
        <v>0</v>
      </c>
      <c r="F208" s="82" t="s">
        <v>6366</v>
      </c>
    </row>
    <row r="209" spans="1:6" s="59" customFormat="1" x14ac:dyDescent="0.3">
      <c r="A209" s="59" t="s">
        <v>416</v>
      </c>
      <c r="B209" s="81">
        <v>132</v>
      </c>
      <c r="C209" s="81">
        <v>43</v>
      </c>
      <c r="D209" s="81">
        <v>28</v>
      </c>
      <c r="E209" s="81">
        <v>15</v>
      </c>
      <c r="F209" s="82">
        <v>0.65116279069767447</v>
      </c>
    </row>
    <row r="210" spans="1:6" s="59" customFormat="1" x14ac:dyDescent="0.3">
      <c r="A210" s="59" t="s">
        <v>354</v>
      </c>
      <c r="B210" s="81">
        <v>168</v>
      </c>
      <c r="C210" s="81">
        <v>40</v>
      </c>
      <c r="D210" s="81">
        <v>26</v>
      </c>
      <c r="E210" s="81">
        <v>14</v>
      </c>
      <c r="F210" s="82">
        <v>0.65</v>
      </c>
    </row>
    <row r="211" spans="1:6" s="59" customFormat="1" hidden="1" x14ac:dyDescent="0.3">
      <c r="A211" s="59" t="s">
        <v>185</v>
      </c>
      <c r="B211" s="81">
        <v>23</v>
      </c>
      <c r="C211" s="81">
        <v>0</v>
      </c>
      <c r="D211" s="81">
        <v>0</v>
      </c>
      <c r="E211" s="81">
        <v>0</v>
      </c>
      <c r="F211" s="82" t="s">
        <v>6366</v>
      </c>
    </row>
    <row r="212" spans="1:6" s="59" customFormat="1" hidden="1" x14ac:dyDescent="0.3">
      <c r="A212" s="59" t="s">
        <v>186</v>
      </c>
      <c r="B212" s="81">
        <v>0</v>
      </c>
      <c r="C212" s="81">
        <v>0</v>
      </c>
      <c r="D212" s="81">
        <v>0</v>
      </c>
      <c r="E212" s="81">
        <v>0</v>
      </c>
      <c r="F212" s="82" t="s">
        <v>6366</v>
      </c>
    </row>
    <row r="213" spans="1:6" s="59" customFormat="1" hidden="1" x14ac:dyDescent="0.3">
      <c r="A213" s="59" t="s">
        <v>187</v>
      </c>
      <c r="B213" s="81">
        <v>0</v>
      </c>
      <c r="C213" s="81">
        <v>0</v>
      </c>
      <c r="D213" s="81">
        <v>0</v>
      </c>
      <c r="E213" s="81">
        <v>0</v>
      </c>
      <c r="F213" s="82" t="s">
        <v>6366</v>
      </c>
    </row>
    <row r="214" spans="1:6" s="59" customFormat="1" hidden="1" x14ac:dyDescent="0.3">
      <c r="A214" s="59" t="s">
        <v>188</v>
      </c>
      <c r="B214" s="81">
        <v>0</v>
      </c>
      <c r="C214" s="81">
        <v>0</v>
      </c>
      <c r="D214" s="81">
        <v>0</v>
      </c>
      <c r="E214" s="81">
        <v>0</v>
      </c>
      <c r="F214" s="82" t="s">
        <v>6366</v>
      </c>
    </row>
    <row r="215" spans="1:6" s="59" customFormat="1" hidden="1" x14ac:dyDescent="0.3">
      <c r="A215" s="59" t="s">
        <v>190</v>
      </c>
      <c r="B215" s="81">
        <v>0</v>
      </c>
      <c r="C215" s="81">
        <v>0</v>
      </c>
      <c r="D215" s="81">
        <v>0</v>
      </c>
      <c r="E215" s="81">
        <v>0</v>
      </c>
      <c r="F215" s="82" t="s">
        <v>6366</v>
      </c>
    </row>
    <row r="216" spans="1:6" s="59" customFormat="1" hidden="1" x14ac:dyDescent="0.3">
      <c r="A216" s="59" t="s">
        <v>189</v>
      </c>
      <c r="B216" s="81">
        <v>0</v>
      </c>
      <c r="C216" s="81">
        <v>0</v>
      </c>
      <c r="D216" s="81">
        <v>0</v>
      </c>
      <c r="E216" s="81">
        <v>0</v>
      </c>
      <c r="F216" s="82" t="s">
        <v>6366</v>
      </c>
    </row>
    <row r="217" spans="1:6" s="59" customFormat="1" hidden="1" x14ac:dyDescent="0.3">
      <c r="A217" s="59" t="s">
        <v>191</v>
      </c>
      <c r="B217" s="81">
        <v>0</v>
      </c>
      <c r="C217" s="81">
        <v>0</v>
      </c>
      <c r="D217" s="81">
        <v>0</v>
      </c>
      <c r="E217" s="81">
        <v>0</v>
      </c>
      <c r="F217" s="82" t="s">
        <v>6366</v>
      </c>
    </row>
    <row r="218" spans="1:6" s="59" customFormat="1" hidden="1" x14ac:dyDescent="0.3">
      <c r="A218" s="59" t="s">
        <v>192</v>
      </c>
      <c r="B218" s="81">
        <v>47</v>
      </c>
      <c r="C218" s="81">
        <v>0</v>
      </c>
      <c r="D218" s="81">
        <v>0</v>
      </c>
      <c r="E218" s="81">
        <v>0</v>
      </c>
      <c r="F218" s="82" t="s">
        <v>6366</v>
      </c>
    </row>
    <row r="219" spans="1:6" s="59" customFormat="1" x14ac:dyDescent="0.3">
      <c r="A219" s="59" t="s">
        <v>209</v>
      </c>
      <c r="B219" s="81">
        <v>440</v>
      </c>
      <c r="C219" s="81">
        <v>85</v>
      </c>
      <c r="D219" s="81">
        <v>36</v>
      </c>
      <c r="E219" s="81">
        <v>20</v>
      </c>
      <c r="F219" s="82">
        <v>0.6428571428571429</v>
      </c>
    </row>
    <row r="220" spans="1:6" s="59" customFormat="1" x14ac:dyDescent="0.3">
      <c r="A220" s="59" t="s">
        <v>228</v>
      </c>
      <c r="B220" s="81">
        <v>231</v>
      </c>
      <c r="C220" s="81">
        <v>58</v>
      </c>
      <c r="D220" s="81">
        <v>30</v>
      </c>
      <c r="E220" s="81">
        <v>17</v>
      </c>
      <c r="F220" s="82">
        <v>0.63829787234042556</v>
      </c>
    </row>
    <row r="221" spans="1:6" s="59" customFormat="1" hidden="1" x14ac:dyDescent="0.3">
      <c r="A221" s="59" t="s">
        <v>617</v>
      </c>
      <c r="B221" s="81">
        <v>11</v>
      </c>
      <c r="C221" s="81">
        <v>0</v>
      </c>
      <c r="D221" s="81">
        <v>0</v>
      </c>
      <c r="E221" s="81">
        <v>0</v>
      </c>
      <c r="F221" s="82" t="s">
        <v>6366</v>
      </c>
    </row>
    <row r="222" spans="1:6" s="59" customFormat="1" hidden="1" x14ac:dyDescent="0.3">
      <c r="A222" s="59" t="s">
        <v>196</v>
      </c>
      <c r="B222" s="81">
        <v>24</v>
      </c>
      <c r="C222" s="81">
        <v>0</v>
      </c>
      <c r="D222" s="81">
        <v>0</v>
      </c>
      <c r="E222" s="81">
        <v>0</v>
      </c>
      <c r="F222" s="82" t="s">
        <v>6366</v>
      </c>
    </row>
    <row r="223" spans="1:6" s="59" customFormat="1" hidden="1" x14ac:dyDescent="0.3">
      <c r="A223" s="59" t="s">
        <v>197</v>
      </c>
      <c r="B223" s="81">
        <v>29</v>
      </c>
      <c r="C223" s="81">
        <v>0</v>
      </c>
      <c r="D223" s="81">
        <v>0</v>
      </c>
      <c r="E223" s="81">
        <v>0</v>
      </c>
      <c r="F223" s="82" t="s">
        <v>6366</v>
      </c>
    </row>
    <row r="224" spans="1:6" s="59" customFormat="1" hidden="1" x14ac:dyDescent="0.3">
      <c r="A224" s="59" t="s">
        <v>194</v>
      </c>
      <c r="B224" s="81">
        <v>0</v>
      </c>
      <c r="C224" s="81">
        <v>0</v>
      </c>
      <c r="D224" s="81">
        <v>0</v>
      </c>
      <c r="E224" s="81">
        <v>0</v>
      </c>
      <c r="F224" s="82" t="s">
        <v>6366</v>
      </c>
    </row>
    <row r="225" spans="1:6" s="59" customFormat="1" x14ac:dyDescent="0.3">
      <c r="A225" s="59" t="s">
        <v>199</v>
      </c>
      <c r="B225" s="81">
        <v>1091</v>
      </c>
      <c r="C225" s="81">
        <v>157</v>
      </c>
      <c r="D225" s="81">
        <v>65</v>
      </c>
      <c r="E225" s="81">
        <v>37</v>
      </c>
      <c r="F225" s="82">
        <v>0.63725490196078427</v>
      </c>
    </row>
    <row r="226" spans="1:6" s="59" customFormat="1" hidden="1" x14ac:dyDescent="0.3">
      <c r="A226" s="59" t="s">
        <v>555</v>
      </c>
      <c r="B226" s="81">
        <v>19</v>
      </c>
      <c r="C226" s="81">
        <v>0</v>
      </c>
      <c r="D226" s="81">
        <v>0</v>
      </c>
      <c r="E226" s="81">
        <v>0</v>
      </c>
      <c r="F226" s="82" t="s">
        <v>6366</v>
      </c>
    </row>
    <row r="227" spans="1:6" s="59" customFormat="1" x14ac:dyDescent="0.3">
      <c r="A227" s="59" t="s">
        <v>447</v>
      </c>
      <c r="B227" s="81">
        <v>162</v>
      </c>
      <c r="C227" s="81">
        <v>43</v>
      </c>
      <c r="D227" s="81">
        <v>27</v>
      </c>
      <c r="E227" s="81">
        <v>16</v>
      </c>
      <c r="F227" s="82">
        <v>0.62790697674418605</v>
      </c>
    </row>
    <row r="228" spans="1:6" s="59" customFormat="1" hidden="1" x14ac:dyDescent="0.3">
      <c r="A228" s="59" t="s">
        <v>200</v>
      </c>
      <c r="B228" s="81">
        <v>0</v>
      </c>
      <c r="C228" s="81">
        <v>0</v>
      </c>
      <c r="D228" s="81">
        <v>0</v>
      </c>
      <c r="E228" s="81">
        <v>0</v>
      </c>
      <c r="F228" s="82" t="s">
        <v>6366</v>
      </c>
    </row>
    <row r="229" spans="1:6" s="59" customFormat="1" hidden="1" x14ac:dyDescent="0.3">
      <c r="A229" s="59" t="s">
        <v>201</v>
      </c>
      <c r="B229" s="81">
        <v>47</v>
      </c>
      <c r="C229" s="81">
        <v>0</v>
      </c>
      <c r="D229" s="81">
        <v>0</v>
      </c>
      <c r="E229" s="81">
        <v>0</v>
      </c>
      <c r="F229" s="82" t="s">
        <v>6366</v>
      </c>
    </row>
    <row r="230" spans="1:6" s="59" customFormat="1" hidden="1" x14ac:dyDescent="0.3">
      <c r="A230" s="59" t="s">
        <v>234</v>
      </c>
      <c r="B230" s="81">
        <v>0</v>
      </c>
      <c r="C230" s="81">
        <v>0</v>
      </c>
      <c r="D230" s="81">
        <v>0</v>
      </c>
      <c r="E230" s="81">
        <v>0</v>
      </c>
      <c r="F230" s="82" t="s">
        <v>6366</v>
      </c>
    </row>
    <row r="231" spans="1:6" s="59" customFormat="1" x14ac:dyDescent="0.3">
      <c r="A231" s="59" t="s">
        <v>479</v>
      </c>
      <c r="B231" s="81">
        <v>151</v>
      </c>
      <c r="C231" s="81">
        <v>55</v>
      </c>
      <c r="D231" s="81">
        <v>28</v>
      </c>
      <c r="E231" s="81">
        <v>17</v>
      </c>
      <c r="F231" s="82">
        <v>0.62222222222222223</v>
      </c>
    </row>
    <row r="232" spans="1:6" s="59" customFormat="1" x14ac:dyDescent="0.3">
      <c r="A232" s="59" t="s">
        <v>87</v>
      </c>
      <c r="B232" s="81">
        <v>817</v>
      </c>
      <c r="C232" s="81">
        <v>204</v>
      </c>
      <c r="D232" s="81">
        <v>116</v>
      </c>
      <c r="E232" s="81">
        <v>71</v>
      </c>
      <c r="F232" s="82">
        <v>0.6203208556149733</v>
      </c>
    </row>
    <row r="233" spans="1:6" s="59" customFormat="1" hidden="1" x14ac:dyDescent="0.3">
      <c r="A233" s="59" t="s">
        <v>204</v>
      </c>
      <c r="B233" s="81">
        <v>0</v>
      </c>
      <c r="C233" s="81">
        <v>0</v>
      </c>
      <c r="D233" s="81">
        <v>0</v>
      </c>
      <c r="E233" s="81">
        <v>0</v>
      </c>
      <c r="F233" s="82" t="s">
        <v>6366</v>
      </c>
    </row>
    <row r="234" spans="1:6" s="59" customFormat="1" hidden="1" x14ac:dyDescent="0.3">
      <c r="A234" s="59" t="s">
        <v>205</v>
      </c>
      <c r="B234" s="81">
        <v>16</v>
      </c>
      <c r="C234" s="81">
        <v>0</v>
      </c>
      <c r="D234" s="81">
        <v>0</v>
      </c>
      <c r="E234" s="81">
        <v>0</v>
      </c>
      <c r="F234" s="82" t="s">
        <v>6366</v>
      </c>
    </row>
    <row r="235" spans="1:6" s="59" customFormat="1" hidden="1" x14ac:dyDescent="0.3">
      <c r="A235" s="59" t="s">
        <v>206</v>
      </c>
      <c r="B235" s="81">
        <v>44</v>
      </c>
      <c r="C235" s="81">
        <v>0</v>
      </c>
      <c r="D235" s="81">
        <v>0</v>
      </c>
      <c r="E235" s="81">
        <v>0</v>
      </c>
      <c r="F235" s="82" t="s">
        <v>6366</v>
      </c>
    </row>
    <row r="236" spans="1:6" s="59" customFormat="1" x14ac:dyDescent="0.3">
      <c r="A236" s="59" t="s">
        <v>417</v>
      </c>
      <c r="B236" s="81">
        <v>678</v>
      </c>
      <c r="C236" s="81">
        <v>153</v>
      </c>
      <c r="D236" s="81">
        <v>70</v>
      </c>
      <c r="E236" s="81">
        <v>43</v>
      </c>
      <c r="F236" s="82">
        <v>0.61946902654867253</v>
      </c>
    </row>
    <row r="237" spans="1:6" s="59" customFormat="1" x14ac:dyDescent="0.3">
      <c r="A237" s="59" t="s">
        <v>60</v>
      </c>
      <c r="B237" s="81">
        <v>872</v>
      </c>
      <c r="C237" s="81">
        <v>161</v>
      </c>
      <c r="D237" s="81">
        <v>82</v>
      </c>
      <c r="E237" s="81">
        <v>51</v>
      </c>
      <c r="F237" s="82">
        <v>0.61654135338345861</v>
      </c>
    </row>
    <row r="238" spans="1:6" s="59" customFormat="1" x14ac:dyDescent="0.3">
      <c r="A238" s="59" t="s">
        <v>150</v>
      </c>
      <c r="B238" s="81">
        <v>108</v>
      </c>
      <c r="C238" s="81">
        <v>31</v>
      </c>
      <c r="D238" s="81">
        <v>19</v>
      </c>
      <c r="E238" s="81">
        <v>12</v>
      </c>
      <c r="F238" s="82">
        <v>0.61290322580645162</v>
      </c>
    </row>
    <row r="239" spans="1:6" s="59" customFormat="1" hidden="1" x14ac:dyDescent="0.3">
      <c r="A239" s="59" t="s">
        <v>556</v>
      </c>
      <c r="B239" s="81">
        <v>20</v>
      </c>
      <c r="C239" s="81">
        <v>0</v>
      </c>
      <c r="D239" s="81">
        <v>0</v>
      </c>
      <c r="E239" s="81">
        <v>0</v>
      </c>
      <c r="F239" s="82" t="s">
        <v>6366</v>
      </c>
    </row>
    <row r="240" spans="1:6" s="59" customFormat="1" x14ac:dyDescent="0.3">
      <c r="A240" s="59" t="s">
        <v>505</v>
      </c>
      <c r="B240" s="81">
        <v>797</v>
      </c>
      <c r="C240" s="81">
        <v>240</v>
      </c>
      <c r="D240" s="81">
        <v>99</v>
      </c>
      <c r="E240" s="81">
        <v>63</v>
      </c>
      <c r="F240" s="82">
        <v>0.61111111111111116</v>
      </c>
    </row>
    <row r="241" spans="1:6" s="59" customFormat="1" hidden="1" x14ac:dyDescent="0.3">
      <c r="A241" s="59" t="s">
        <v>211</v>
      </c>
      <c r="B241" s="81">
        <v>0</v>
      </c>
      <c r="C241" s="81">
        <v>0</v>
      </c>
      <c r="D241" s="81">
        <v>0</v>
      </c>
      <c r="E241" s="81">
        <v>0</v>
      </c>
      <c r="F241" s="82" t="s">
        <v>6366</v>
      </c>
    </row>
    <row r="242" spans="1:6" s="59" customFormat="1" x14ac:dyDescent="0.3">
      <c r="A242" s="59" t="s">
        <v>533</v>
      </c>
      <c r="B242" s="81">
        <v>192</v>
      </c>
      <c r="C242" s="81">
        <v>36</v>
      </c>
      <c r="D242" s="81">
        <v>22</v>
      </c>
      <c r="E242" s="81">
        <v>14</v>
      </c>
      <c r="F242" s="82">
        <v>0.61111111111111116</v>
      </c>
    </row>
    <row r="243" spans="1:6" s="59" customFormat="1" hidden="1" x14ac:dyDescent="0.3">
      <c r="A243" s="59" t="s">
        <v>235</v>
      </c>
      <c r="B243" s="81">
        <v>12</v>
      </c>
      <c r="C243" s="81">
        <v>12</v>
      </c>
      <c r="D243" s="81">
        <v>12</v>
      </c>
      <c r="E243" s="81">
        <v>0</v>
      </c>
      <c r="F243" s="82">
        <v>1</v>
      </c>
    </row>
    <row r="244" spans="1:6" s="59" customFormat="1" x14ac:dyDescent="0.3">
      <c r="A244" s="59" t="s">
        <v>503</v>
      </c>
      <c r="B244" s="81">
        <v>72</v>
      </c>
      <c r="C244" s="81">
        <v>51</v>
      </c>
      <c r="D244" s="81">
        <v>31</v>
      </c>
      <c r="E244" s="81">
        <v>20</v>
      </c>
      <c r="F244" s="82">
        <v>0.60784313725490191</v>
      </c>
    </row>
    <row r="245" spans="1:6" s="59" customFormat="1" hidden="1" x14ac:dyDescent="0.3">
      <c r="A245" s="59" t="s">
        <v>214</v>
      </c>
      <c r="B245" s="81">
        <v>72</v>
      </c>
      <c r="C245" s="81">
        <v>0</v>
      </c>
      <c r="D245" s="81">
        <v>0</v>
      </c>
      <c r="E245" s="81">
        <v>0</v>
      </c>
      <c r="F245" s="82" t="s">
        <v>6366</v>
      </c>
    </row>
    <row r="246" spans="1:6" s="59" customFormat="1" x14ac:dyDescent="0.3">
      <c r="A246" s="59" t="s">
        <v>101</v>
      </c>
      <c r="B246" s="81">
        <v>117</v>
      </c>
      <c r="C246" s="81">
        <v>30</v>
      </c>
      <c r="D246" s="81">
        <v>18</v>
      </c>
      <c r="E246" s="81">
        <v>12</v>
      </c>
      <c r="F246" s="82">
        <v>0.6</v>
      </c>
    </row>
    <row r="247" spans="1:6" s="59" customFormat="1" x14ac:dyDescent="0.3">
      <c r="A247" s="59" t="s">
        <v>445</v>
      </c>
      <c r="B247" s="81">
        <v>90</v>
      </c>
      <c r="C247" s="81">
        <v>27</v>
      </c>
      <c r="D247" s="81">
        <v>16</v>
      </c>
      <c r="E247" s="81">
        <v>11</v>
      </c>
      <c r="F247" s="82">
        <v>0.59259259259259256</v>
      </c>
    </row>
    <row r="248" spans="1:6" s="59" customFormat="1" hidden="1" x14ac:dyDescent="0.3">
      <c r="A248" s="59" t="s">
        <v>217</v>
      </c>
      <c r="B248" s="81">
        <v>0</v>
      </c>
      <c r="C248" s="81">
        <v>0</v>
      </c>
      <c r="D248" s="81">
        <v>0</v>
      </c>
      <c r="E248" s="81">
        <v>0</v>
      </c>
      <c r="F248" s="82" t="s">
        <v>6366</v>
      </c>
    </row>
    <row r="249" spans="1:6" s="59" customFormat="1" x14ac:dyDescent="0.3">
      <c r="A249" s="59" t="s">
        <v>146</v>
      </c>
      <c r="B249" s="81">
        <v>2915</v>
      </c>
      <c r="C249" s="81">
        <v>755</v>
      </c>
      <c r="D249" s="81">
        <v>291</v>
      </c>
      <c r="E249" s="81">
        <v>206</v>
      </c>
      <c r="F249" s="82">
        <v>0.5855130784708249</v>
      </c>
    </row>
    <row r="250" spans="1:6" s="59" customFormat="1" hidden="1" x14ac:dyDescent="0.3">
      <c r="A250" s="59" t="s">
        <v>619</v>
      </c>
      <c r="B250" s="81">
        <v>0</v>
      </c>
      <c r="C250" s="81">
        <v>0</v>
      </c>
      <c r="D250" s="81">
        <v>0</v>
      </c>
      <c r="E250" s="81">
        <v>0</v>
      </c>
      <c r="F250" s="82" t="s">
        <v>6366</v>
      </c>
    </row>
    <row r="251" spans="1:6" s="59" customFormat="1" x14ac:dyDescent="0.3">
      <c r="A251" s="59" t="s">
        <v>35</v>
      </c>
      <c r="B251" s="81">
        <v>192</v>
      </c>
      <c r="C251" s="81">
        <v>43</v>
      </c>
      <c r="D251" s="81">
        <v>25</v>
      </c>
      <c r="E251" s="81">
        <v>18</v>
      </c>
      <c r="F251" s="82">
        <v>0.58139534883720934</v>
      </c>
    </row>
    <row r="252" spans="1:6" s="59" customFormat="1" hidden="1" x14ac:dyDescent="0.3">
      <c r="A252" s="59" t="s">
        <v>236</v>
      </c>
      <c r="B252" s="81">
        <v>39</v>
      </c>
      <c r="C252" s="81">
        <v>0</v>
      </c>
      <c r="D252" s="81">
        <v>0</v>
      </c>
      <c r="E252" s="81">
        <v>0</v>
      </c>
      <c r="F252" s="82" t="s">
        <v>6366</v>
      </c>
    </row>
    <row r="253" spans="1:6" s="59" customFormat="1" x14ac:dyDescent="0.3">
      <c r="A253" s="59" t="s">
        <v>152</v>
      </c>
      <c r="B253" s="81">
        <v>138</v>
      </c>
      <c r="C253" s="81">
        <v>43</v>
      </c>
      <c r="D253" s="81">
        <v>25</v>
      </c>
      <c r="E253" s="81">
        <v>18</v>
      </c>
      <c r="F253" s="82">
        <v>0.58139534883720934</v>
      </c>
    </row>
    <row r="254" spans="1:6" s="59" customFormat="1" x14ac:dyDescent="0.3">
      <c r="A254" s="59" t="s">
        <v>164</v>
      </c>
      <c r="B254" s="81">
        <v>81</v>
      </c>
      <c r="C254" s="81">
        <v>26</v>
      </c>
      <c r="D254" s="81">
        <v>15</v>
      </c>
      <c r="E254" s="81">
        <v>11</v>
      </c>
      <c r="F254" s="82">
        <v>0.57692307692307687</v>
      </c>
    </row>
    <row r="255" spans="1:6" s="59" customFormat="1" hidden="1" x14ac:dyDescent="0.3">
      <c r="A255" s="59" t="s">
        <v>222</v>
      </c>
      <c r="B255" s="81">
        <v>0</v>
      </c>
      <c r="C255" s="81">
        <v>0</v>
      </c>
      <c r="D255" s="81">
        <v>0</v>
      </c>
      <c r="E255" s="81">
        <v>0</v>
      </c>
      <c r="F255" s="82" t="s">
        <v>6366</v>
      </c>
    </row>
    <row r="256" spans="1:6" s="59" customFormat="1" hidden="1" x14ac:dyDescent="0.3">
      <c r="A256" s="59" t="s">
        <v>223</v>
      </c>
      <c r="B256" s="81">
        <v>0</v>
      </c>
      <c r="C256" s="81">
        <v>0</v>
      </c>
      <c r="D256" s="81">
        <v>0</v>
      </c>
      <c r="E256" s="81">
        <v>0</v>
      </c>
      <c r="F256" s="82" t="s">
        <v>6366</v>
      </c>
    </row>
    <row r="257" spans="1:6" s="59" customFormat="1" hidden="1" x14ac:dyDescent="0.3">
      <c r="A257" s="59" t="s">
        <v>224</v>
      </c>
      <c r="B257" s="81">
        <v>0</v>
      </c>
      <c r="C257" s="81">
        <v>0</v>
      </c>
      <c r="D257" s="81">
        <v>0</v>
      </c>
      <c r="E257" s="81">
        <v>0</v>
      </c>
      <c r="F257" s="82" t="s">
        <v>6366</v>
      </c>
    </row>
    <row r="258" spans="1:6" s="59" customFormat="1" x14ac:dyDescent="0.3">
      <c r="A258" s="59" t="s">
        <v>53</v>
      </c>
      <c r="B258" s="81">
        <v>162</v>
      </c>
      <c r="C258" s="81">
        <v>44</v>
      </c>
      <c r="D258" s="81">
        <v>25</v>
      </c>
      <c r="E258" s="81">
        <v>19</v>
      </c>
      <c r="F258" s="82">
        <v>0.56818181818181823</v>
      </c>
    </row>
    <row r="259" spans="1:6" s="59" customFormat="1" hidden="1" x14ac:dyDescent="0.3">
      <c r="A259" s="59" t="s">
        <v>226</v>
      </c>
      <c r="B259" s="81">
        <v>52</v>
      </c>
      <c r="C259" s="81">
        <v>0</v>
      </c>
      <c r="D259" s="81">
        <v>0</v>
      </c>
      <c r="E259" s="81">
        <v>0</v>
      </c>
      <c r="F259" s="82" t="s">
        <v>6366</v>
      </c>
    </row>
    <row r="260" spans="1:6" s="59" customFormat="1" x14ac:dyDescent="0.3">
      <c r="A260" s="59" t="s">
        <v>183</v>
      </c>
      <c r="B260" s="81">
        <v>136</v>
      </c>
      <c r="C260" s="81">
        <v>30</v>
      </c>
      <c r="D260" s="81">
        <v>17</v>
      </c>
      <c r="E260" s="81">
        <v>13</v>
      </c>
      <c r="F260" s="82">
        <v>0.56666666666666665</v>
      </c>
    </row>
    <row r="261" spans="1:6" s="59" customFormat="1" hidden="1" x14ac:dyDescent="0.3">
      <c r="A261" s="59" t="s">
        <v>557</v>
      </c>
      <c r="B261" s="81">
        <v>21</v>
      </c>
      <c r="C261" s="81">
        <v>0</v>
      </c>
      <c r="D261" s="81">
        <v>0</v>
      </c>
      <c r="E261" s="81">
        <v>0</v>
      </c>
      <c r="F261" s="82" t="s">
        <v>6366</v>
      </c>
    </row>
    <row r="262" spans="1:6" s="59" customFormat="1" hidden="1" x14ac:dyDescent="0.3">
      <c r="A262" s="59" t="s">
        <v>618</v>
      </c>
      <c r="B262" s="81">
        <v>23</v>
      </c>
      <c r="C262" s="81">
        <v>0</v>
      </c>
      <c r="D262" s="81">
        <v>0</v>
      </c>
      <c r="E262" s="81">
        <v>0</v>
      </c>
      <c r="F262" s="82" t="s">
        <v>6366</v>
      </c>
    </row>
    <row r="263" spans="1:6" s="59" customFormat="1" x14ac:dyDescent="0.3">
      <c r="A263" s="59" t="s">
        <v>66</v>
      </c>
      <c r="B263" s="81">
        <v>142</v>
      </c>
      <c r="C263" s="81">
        <v>46</v>
      </c>
      <c r="D263" s="81">
        <v>26</v>
      </c>
      <c r="E263" s="81">
        <v>20</v>
      </c>
      <c r="F263" s="82">
        <v>0.56521739130434778</v>
      </c>
    </row>
    <row r="264" spans="1:6" s="59" customFormat="1" x14ac:dyDescent="0.3">
      <c r="A264" s="59" t="s">
        <v>218</v>
      </c>
      <c r="B264" s="81">
        <v>171</v>
      </c>
      <c r="C264" s="81">
        <v>23</v>
      </c>
      <c r="D264" s="81">
        <v>13</v>
      </c>
      <c r="E264" s="81">
        <v>10</v>
      </c>
      <c r="F264" s="82">
        <v>0.56521739130434778</v>
      </c>
    </row>
    <row r="265" spans="1:6" s="59" customFormat="1" x14ac:dyDescent="0.3">
      <c r="A265" s="59" t="s">
        <v>324</v>
      </c>
      <c r="B265" s="81">
        <v>137</v>
      </c>
      <c r="C265" s="81">
        <v>23</v>
      </c>
      <c r="D265" s="81">
        <v>13</v>
      </c>
      <c r="E265" s="81">
        <v>10</v>
      </c>
      <c r="F265" s="82">
        <v>0.56521739130434778</v>
      </c>
    </row>
    <row r="266" spans="1:6" s="59" customFormat="1" x14ac:dyDescent="0.3">
      <c r="A266" s="59" t="s">
        <v>57</v>
      </c>
      <c r="B266" s="81">
        <v>105</v>
      </c>
      <c r="C266" s="81">
        <v>39</v>
      </c>
      <c r="D266" s="81">
        <v>22</v>
      </c>
      <c r="E266" s="81">
        <v>17</v>
      </c>
      <c r="F266" s="82">
        <v>0.5641025641025641</v>
      </c>
    </row>
    <row r="267" spans="1:6" s="59" customFormat="1" hidden="1" x14ac:dyDescent="0.3">
      <c r="A267" s="59" t="s">
        <v>232</v>
      </c>
      <c r="B267" s="81">
        <v>37</v>
      </c>
      <c r="C267" s="81">
        <v>0</v>
      </c>
      <c r="D267" s="81">
        <v>0</v>
      </c>
      <c r="E267" s="81">
        <v>0</v>
      </c>
      <c r="F267" s="82" t="s">
        <v>6366</v>
      </c>
    </row>
    <row r="268" spans="1:6" s="59" customFormat="1" x14ac:dyDescent="0.3">
      <c r="A268" s="59" t="s">
        <v>155</v>
      </c>
      <c r="B268" s="81">
        <v>540</v>
      </c>
      <c r="C268" s="81">
        <v>122</v>
      </c>
      <c r="D268" s="81">
        <v>53</v>
      </c>
      <c r="E268" s="81">
        <v>41</v>
      </c>
      <c r="F268" s="82">
        <v>0.56382978723404253</v>
      </c>
    </row>
    <row r="269" spans="1:6" s="59" customFormat="1" x14ac:dyDescent="0.3">
      <c r="A269" s="59" t="s">
        <v>458</v>
      </c>
      <c r="B269" s="81">
        <v>138</v>
      </c>
      <c r="C269" s="81">
        <v>32</v>
      </c>
      <c r="D269" s="81">
        <v>18</v>
      </c>
      <c r="E269" s="81">
        <v>14</v>
      </c>
      <c r="F269" s="82">
        <v>0.5625</v>
      </c>
    </row>
    <row r="270" spans="1:6" s="59" customFormat="1" x14ac:dyDescent="0.3">
      <c r="A270" s="59" t="s">
        <v>145</v>
      </c>
      <c r="B270" s="81">
        <v>627</v>
      </c>
      <c r="C270" s="81">
        <v>180</v>
      </c>
      <c r="D270" s="81">
        <v>87</v>
      </c>
      <c r="E270" s="81">
        <v>68</v>
      </c>
      <c r="F270" s="82">
        <v>0.56129032258064515</v>
      </c>
    </row>
    <row r="271" spans="1:6" s="59" customFormat="1" hidden="1" x14ac:dyDescent="0.3">
      <c r="A271" s="59" t="s">
        <v>620</v>
      </c>
      <c r="B271" s="81">
        <v>0</v>
      </c>
      <c r="C271" s="81">
        <v>0</v>
      </c>
      <c r="D271" s="81">
        <v>0</v>
      </c>
      <c r="E271" s="81">
        <v>0</v>
      </c>
      <c r="F271" s="82" t="s">
        <v>6366</v>
      </c>
    </row>
    <row r="272" spans="1:6" s="59" customFormat="1" x14ac:dyDescent="0.3">
      <c r="A272" s="59" t="s">
        <v>303</v>
      </c>
      <c r="B272" s="81">
        <v>918</v>
      </c>
      <c r="C272" s="81">
        <v>272</v>
      </c>
      <c r="D272" s="81">
        <v>91</v>
      </c>
      <c r="E272" s="81">
        <v>73</v>
      </c>
      <c r="F272" s="82">
        <v>0.55487804878048785</v>
      </c>
    </row>
    <row r="273" spans="1:6" s="59" customFormat="1" hidden="1" x14ac:dyDescent="0.3">
      <c r="A273" s="59" t="s">
        <v>265</v>
      </c>
      <c r="B273" s="81">
        <v>0</v>
      </c>
      <c r="C273" s="81">
        <v>0</v>
      </c>
      <c r="D273" s="81">
        <v>0</v>
      </c>
      <c r="E273" s="81">
        <v>0</v>
      </c>
      <c r="F273" s="82" t="s">
        <v>6366</v>
      </c>
    </row>
    <row r="274" spans="1:6" s="59" customFormat="1" x14ac:dyDescent="0.3">
      <c r="A274" s="59" t="s">
        <v>474</v>
      </c>
      <c r="B274" s="81">
        <v>1353</v>
      </c>
      <c r="C274" s="81">
        <v>245</v>
      </c>
      <c r="D274" s="81">
        <v>83</v>
      </c>
      <c r="E274" s="81">
        <v>67</v>
      </c>
      <c r="F274" s="82">
        <v>0.55333333333333334</v>
      </c>
    </row>
    <row r="275" spans="1:6" s="59" customFormat="1" hidden="1" x14ac:dyDescent="0.3">
      <c r="A275" s="59" t="s">
        <v>241</v>
      </c>
      <c r="B275" s="81">
        <v>19</v>
      </c>
      <c r="C275" s="81">
        <v>0</v>
      </c>
      <c r="D275" s="81">
        <v>0</v>
      </c>
      <c r="E275" s="81">
        <v>0</v>
      </c>
      <c r="F275" s="82" t="s">
        <v>6366</v>
      </c>
    </row>
    <row r="276" spans="1:6" s="59" customFormat="1" hidden="1" x14ac:dyDescent="0.3">
      <c r="A276" s="59" t="s">
        <v>242</v>
      </c>
      <c r="B276" s="81">
        <v>42</v>
      </c>
      <c r="C276" s="81">
        <v>0</v>
      </c>
      <c r="D276" s="81">
        <v>0</v>
      </c>
      <c r="E276" s="81">
        <v>0</v>
      </c>
      <c r="F276" s="82" t="s">
        <v>6366</v>
      </c>
    </row>
    <row r="277" spans="1:6" s="59" customFormat="1" hidden="1" x14ac:dyDescent="0.3">
      <c r="A277" s="59" t="s">
        <v>243</v>
      </c>
      <c r="B277" s="81">
        <v>0</v>
      </c>
      <c r="C277" s="81">
        <v>0</v>
      </c>
      <c r="D277" s="81">
        <v>0</v>
      </c>
      <c r="E277" s="81">
        <v>0</v>
      </c>
      <c r="F277" s="82" t="s">
        <v>6366</v>
      </c>
    </row>
    <row r="278" spans="1:6" s="59" customFormat="1" hidden="1" x14ac:dyDescent="0.3">
      <c r="A278" s="59" t="s">
        <v>244</v>
      </c>
      <c r="B278" s="81">
        <v>52</v>
      </c>
      <c r="C278" s="81">
        <v>0</v>
      </c>
      <c r="D278" s="81">
        <v>0</v>
      </c>
      <c r="E278" s="81">
        <v>0</v>
      </c>
      <c r="F278" s="82" t="s">
        <v>6366</v>
      </c>
    </row>
    <row r="279" spans="1:6" s="59" customFormat="1" x14ac:dyDescent="0.3">
      <c r="A279" s="59" t="s">
        <v>318</v>
      </c>
      <c r="B279" s="81">
        <v>309</v>
      </c>
      <c r="C279" s="81">
        <v>75</v>
      </c>
      <c r="D279" s="81">
        <v>32</v>
      </c>
      <c r="E279" s="81">
        <v>26</v>
      </c>
      <c r="F279" s="82">
        <v>0.55172413793103448</v>
      </c>
    </row>
    <row r="280" spans="1:6" s="59" customFormat="1" hidden="1" x14ac:dyDescent="0.3">
      <c r="A280" s="59" t="s">
        <v>246</v>
      </c>
      <c r="B280" s="81">
        <v>49</v>
      </c>
      <c r="C280" s="81">
        <v>0</v>
      </c>
      <c r="D280" s="81">
        <v>0</v>
      </c>
      <c r="E280" s="81">
        <v>0</v>
      </c>
      <c r="F280" s="82" t="s">
        <v>6366</v>
      </c>
    </row>
    <row r="281" spans="1:6" s="59" customFormat="1" x14ac:dyDescent="0.3">
      <c r="A281" s="59" t="s">
        <v>413</v>
      </c>
      <c r="B281" s="81">
        <v>212</v>
      </c>
      <c r="C281" s="81">
        <v>69</v>
      </c>
      <c r="D281" s="81">
        <v>38</v>
      </c>
      <c r="E281" s="81">
        <v>31</v>
      </c>
      <c r="F281" s="82">
        <v>0.55072463768115942</v>
      </c>
    </row>
    <row r="282" spans="1:6" s="59" customFormat="1" x14ac:dyDescent="0.3">
      <c r="A282" s="59" t="s">
        <v>208</v>
      </c>
      <c r="B282" s="81">
        <v>313</v>
      </c>
      <c r="C282" s="81">
        <v>78</v>
      </c>
      <c r="D282" s="81">
        <v>33</v>
      </c>
      <c r="E282" s="81">
        <v>27</v>
      </c>
      <c r="F282" s="82">
        <v>0.55000000000000004</v>
      </c>
    </row>
    <row r="283" spans="1:6" s="59" customFormat="1" hidden="1" x14ac:dyDescent="0.3">
      <c r="A283" s="59" t="s">
        <v>266</v>
      </c>
      <c r="B283" s="81">
        <v>0</v>
      </c>
      <c r="C283" s="81">
        <v>0</v>
      </c>
      <c r="D283" s="81">
        <v>0</v>
      </c>
      <c r="E283" s="81">
        <v>0</v>
      </c>
      <c r="F283" s="82" t="s">
        <v>6366</v>
      </c>
    </row>
    <row r="284" spans="1:6" s="59" customFormat="1" x14ac:dyDescent="0.3">
      <c r="A284" s="59" t="s">
        <v>131</v>
      </c>
      <c r="B284" s="81">
        <v>115</v>
      </c>
      <c r="C284" s="81">
        <v>22</v>
      </c>
      <c r="D284" s="81">
        <v>12</v>
      </c>
      <c r="E284" s="81">
        <v>10</v>
      </c>
      <c r="F284" s="82">
        <v>0.54545454545454541</v>
      </c>
    </row>
    <row r="285" spans="1:6" s="59" customFormat="1" hidden="1" x14ac:dyDescent="0.3">
      <c r="A285" s="59" t="s">
        <v>558</v>
      </c>
      <c r="B285" s="81">
        <v>46</v>
      </c>
      <c r="C285" s="81">
        <v>0</v>
      </c>
      <c r="D285" s="81">
        <v>0</v>
      </c>
      <c r="E285" s="81">
        <v>0</v>
      </c>
      <c r="F285" s="82" t="s">
        <v>6366</v>
      </c>
    </row>
    <row r="286" spans="1:6" s="59" customFormat="1" x14ac:dyDescent="0.3">
      <c r="A286" s="59" t="s">
        <v>280</v>
      </c>
      <c r="B286" s="81">
        <v>240</v>
      </c>
      <c r="C286" s="81">
        <v>67</v>
      </c>
      <c r="D286" s="81">
        <v>26</v>
      </c>
      <c r="E286" s="81">
        <v>22</v>
      </c>
      <c r="F286" s="82">
        <v>0.54166666666666663</v>
      </c>
    </row>
    <row r="287" spans="1:6" s="59" customFormat="1" x14ac:dyDescent="0.3">
      <c r="A287" s="59" t="s">
        <v>457</v>
      </c>
      <c r="B287" s="81">
        <v>540</v>
      </c>
      <c r="C287" s="81">
        <v>126</v>
      </c>
      <c r="D287" s="81">
        <v>33</v>
      </c>
      <c r="E287" s="81">
        <v>28</v>
      </c>
      <c r="F287" s="82">
        <v>0.54098360655737709</v>
      </c>
    </row>
    <row r="288" spans="1:6" s="59" customFormat="1" x14ac:dyDescent="0.3">
      <c r="A288" s="59" t="s">
        <v>157</v>
      </c>
      <c r="B288" s="81">
        <v>157</v>
      </c>
      <c r="C288" s="81">
        <v>26</v>
      </c>
      <c r="D288" s="81">
        <v>14</v>
      </c>
      <c r="E288" s="81">
        <v>12</v>
      </c>
      <c r="F288" s="82">
        <v>0.53846153846153844</v>
      </c>
    </row>
    <row r="289" spans="1:6" s="59" customFormat="1" x14ac:dyDescent="0.3">
      <c r="A289" s="59" t="s">
        <v>271</v>
      </c>
      <c r="B289" s="81">
        <v>1971</v>
      </c>
      <c r="C289" s="81">
        <v>748</v>
      </c>
      <c r="D289" s="81">
        <v>298</v>
      </c>
      <c r="E289" s="81">
        <v>256</v>
      </c>
      <c r="F289" s="82">
        <v>0.53790613718411551</v>
      </c>
    </row>
    <row r="290" spans="1:6" s="59" customFormat="1" x14ac:dyDescent="0.3">
      <c r="A290" s="59" t="s">
        <v>132</v>
      </c>
      <c r="B290" s="81">
        <v>325</v>
      </c>
      <c r="C290" s="81">
        <v>63</v>
      </c>
      <c r="D290" s="81">
        <v>22</v>
      </c>
      <c r="E290" s="81">
        <v>19</v>
      </c>
      <c r="F290" s="82">
        <v>0.53658536585365857</v>
      </c>
    </row>
    <row r="291" spans="1:6" s="59" customFormat="1" x14ac:dyDescent="0.3">
      <c r="A291" s="59" t="s">
        <v>151</v>
      </c>
      <c r="B291" s="81">
        <v>113</v>
      </c>
      <c r="C291" s="81">
        <v>28</v>
      </c>
      <c r="D291" s="81">
        <v>15</v>
      </c>
      <c r="E291" s="81">
        <v>13</v>
      </c>
      <c r="F291" s="82">
        <v>0.5357142857142857</v>
      </c>
    </row>
    <row r="292" spans="1:6" s="59" customFormat="1" hidden="1" x14ac:dyDescent="0.3">
      <c r="A292" s="59" t="s">
        <v>256</v>
      </c>
      <c r="B292" s="81">
        <v>30</v>
      </c>
      <c r="C292" s="81">
        <v>10</v>
      </c>
      <c r="D292" s="81">
        <v>10</v>
      </c>
      <c r="E292" s="81">
        <v>0</v>
      </c>
      <c r="F292" s="82">
        <v>1</v>
      </c>
    </row>
    <row r="293" spans="1:6" s="59" customFormat="1" hidden="1" x14ac:dyDescent="0.3">
      <c r="A293" s="59" t="s">
        <v>257</v>
      </c>
      <c r="B293" s="81">
        <v>0</v>
      </c>
      <c r="C293" s="81">
        <v>0</v>
      </c>
      <c r="D293" s="81">
        <v>0</v>
      </c>
      <c r="E293" s="81">
        <v>0</v>
      </c>
      <c r="F293" s="82" t="s">
        <v>6366</v>
      </c>
    </row>
    <row r="294" spans="1:6" s="59" customFormat="1" hidden="1" x14ac:dyDescent="0.3">
      <c r="A294" s="59" t="s">
        <v>258</v>
      </c>
      <c r="B294" s="81">
        <v>245</v>
      </c>
      <c r="C294" s="81">
        <v>0</v>
      </c>
      <c r="D294" s="81">
        <v>0</v>
      </c>
      <c r="E294" s="81">
        <v>0</v>
      </c>
      <c r="F294" s="82" t="s">
        <v>6366</v>
      </c>
    </row>
    <row r="295" spans="1:6" s="59" customFormat="1" hidden="1" x14ac:dyDescent="0.3">
      <c r="A295" s="59" t="s">
        <v>259</v>
      </c>
      <c r="B295" s="81">
        <v>18</v>
      </c>
      <c r="C295" s="81">
        <v>0</v>
      </c>
      <c r="D295" s="81">
        <v>0</v>
      </c>
      <c r="E295" s="81">
        <v>0</v>
      </c>
      <c r="F295" s="82" t="s">
        <v>6366</v>
      </c>
    </row>
    <row r="296" spans="1:6" s="59" customFormat="1" x14ac:dyDescent="0.3">
      <c r="A296" s="59" t="s">
        <v>332</v>
      </c>
      <c r="B296" s="81">
        <v>462</v>
      </c>
      <c r="C296" s="81">
        <v>53</v>
      </c>
      <c r="D296" s="81">
        <v>8</v>
      </c>
      <c r="E296" s="81">
        <v>7</v>
      </c>
      <c r="F296" s="82">
        <v>0.53333333333333333</v>
      </c>
    </row>
    <row r="297" spans="1:6" s="59" customFormat="1" x14ac:dyDescent="0.3">
      <c r="A297" s="59" t="s">
        <v>238</v>
      </c>
      <c r="B297" s="81">
        <v>230</v>
      </c>
      <c r="C297" s="81">
        <v>62</v>
      </c>
      <c r="D297" s="81">
        <v>33</v>
      </c>
      <c r="E297" s="81">
        <v>29</v>
      </c>
      <c r="F297" s="82">
        <v>0.532258064516129</v>
      </c>
    </row>
    <row r="298" spans="1:6" s="59" customFormat="1" x14ac:dyDescent="0.3">
      <c r="A298" s="59" t="s">
        <v>203</v>
      </c>
      <c r="B298" s="81">
        <v>519</v>
      </c>
      <c r="C298" s="81">
        <v>93</v>
      </c>
      <c r="D298" s="81">
        <v>19</v>
      </c>
      <c r="E298" s="81">
        <v>17</v>
      </c>
      <c r="F298" s="82">
        <v>0.52777777777777779</v>
      </c>
    </row>
    <row r="299" spans="1:6" s="59" customFormat="1" x14ac:dyDescent="0.3">
      <c r="A299" s="59" t="s">
        <v>215</v>
      </c>
      <c r="B299" s="81">
        <v>230</v>
      </c>
      <c r="C299" s="81">
        <v>60</v>
      </c>
      <c r="D299" s="81">
        <v>24</v>
      </c>
      <c r="E299" s="81">
        <v>22</v>
      </c>
      <c r="F299" s="82">
        <v>0.52173913043478259</v>
      </c>
    </row>
    <row r="300" spans="1:6" s="59" customFormat="1" x14ac:dyDescent="0.3">
      <c r="A300" s="59" t="s">
        <v>277</v>
      </c>
      <c r="B300" s="81">
        <v>195</v>
      </c>
      <c r="C300" s="81">
        <v>25</v>
      </c>
      <c r="D300" s="81">
        <v>13</v>
      </c>
      <c r="E300" s="81">
        <v>12</v>
      </c>
      <c r="F300" s="82">
        <v>0.52</v>
      </c>
    </row>
    <row r="301" spans="1:6" s="59" customFormat="1" hidden="1" x14ac:dyDescent="0.3">
      <c r="A301" s="59" t="s">
        <v>268</v>
      </c>
      <c r="B301" s="81">
        <v>44</v>
      </c>
      <c r="C301" s="81">
        <v>0</v>
      </c>
      <c r="D301" s="81">
        <v>0</v>
      </c>
      <c r="E301" s="81">
        <v>0</v>
      </c>
      <c r="F301" s="82" t="s">
        <v>6366</v>
      </c>
    </row>
    <row r="302" spans="1:6" s="59" customFormat="1" x14ac:dyDescent="0.3">
      <c r="A302" s="59" t="s">
        <v>134</v>
      </c>
      <c r="B302" s="81">
        <v>88</v>
      </c>
      <c r="C302" s="81">
        <v>31</v>
      </c>
      <c r="D302" s="81">
        <v>16</v>
      </c>
      <c r="E302" s="81">
        <v>15</v>
      </c>
      <c r="F302" s="82">
        <v>0.5161290322580645</v>
      </c>
    </row>
    <row r="303" spans="1:6" s="59" customFormat="1" hidden="1" x14ac:dyDescent="0.3">
      <c r="A303" s="59" t="s">
        <v>270</v>
      </c>
      <c r="B303" s="81">
        <v>15</v>
      </c>
      <c r="C303" s="81">
        <v>0</v>
      </c>
      <c r="D303" s="81">
        <v>0</v>
      </c>
      <c r="E303" s="81">
        <v>0</v>
      </c>
      <c r="F303" s="82" t="s">
        <v>6366</v>
      </c>
    </row>
    <row r="304" spans="1:6" s="59" customFormat="1" hidden="1" x14ac:dyDescent="0.3">
      <c r="A304" s="59" t="s">
        <v>267</v>
      </c>
      <c r="B304" s="81">
        <v>28</v>
      </c>
      <c r="C304" s="81">
        <v>0</v>
      </c>
      <c r="D304" s="81">
        <v>0</v>
      </c>
      <c r="E304" s="81">
        <v>0</v>
      </c>
      <c r="F304" s="82" t="s">
        <v>6366</v>
      </c>
    </row>
    <row r="305" spans="1:6" s="59" customFormat="1" hidden="1" x14ac:dyDescent="0.3">
      <c r="A305" s="59" t="s">
        <v>559</v>
      </c>
      <c r="B305" s="81">
        <v>0</v>
      </c>
      <c r="C305" s="81">
        <v>0</v>
      </c>
      <c r="D305" s="81">
        <v>0</v>
      </c>
      <c r="E305" s="81">
        <v>0</v>
      </c>
      <c r="F305" s="82" t="s">
        <v>6366</v>
      </c>
    </row>
    <row r="306" spans="1:6" s="59" customFormat="1" x14ac:dyDescent="0.3">
      <c r="A306" s="59" t="s">
        <v>483</v>
      </c>
      <c r="B306" s="81">
        <v>73</v>
      </c>
      <c r="C306" s="81">
        <v>31</v>
      </c>
      <c r="D306" s="81">
        <v>16</v>
      </c>
      <c r="E306" s="81">
        <v>15</v>
      </c>
      <c r="F306" s="82">
        <v>0.5161290322580645</v>
      </c>
    </row>
    <row r="307" spans="1:6" s="59" customFormat="1" hidden="1" x14ac:dyDescent="0.3">
      <c r="A307" s="59" t="s">
        <v>289</v>
      </c>
      <c r="B307" s="81">
        <v>10</v>
      </c>
      <c r="C307" s="81">
        <v>0</v>
      </c>
      <c r="D307" s="81">
        <v>0</v>
      </c>
      <c r="E307" s="81">
        <v>0</v>
      </c>
      <c r="F307" s="82" t="s">
        <v>6366</v>
      </c>
    </row>
    <row r="308" spans="1:6" s="59" customFormat="1" hidden="1" x14ac:dyDescent="0.3">
      <c r="A308" s="59" t="s">
        <v>560</v>
      </c>
      <c r="B308" s="81">
        <v>0</v>
      </c>
      <c r="C308" s="81">
        <v>0</v>
      </c>
      <c r="D308" s="81">
        <v>0</v>
      </c>
      <c r="E308" s="81">
        <v>0</v>
      </c>
      <c r="F308" s="82" t="s">
        <v>6366</v>
      </c>
    </row>
    <row r="309" spans="1:6" s="59" customFormat="1" hidden="1" x14ac:dyDescent="0.3">
      <c r="A309" s="59" t="s">
        <v>561</v>
      </c>
      <c r="B309" s="81">
        <v>19</v>
      </c>
      <c r="C309" s="81">
        <v>0</v>
      </c>
      <c r="D309" s="81">
        <v>0</v>
      </c>
      <c r="E309" s="81">
        <v>0</v>
      </c>
      <c r="F309" s="82" t="s">
        <v>6366</v>
      </c>
    </row>
    <row r="310" spans="1:6" s="59" customFormat="1" x14ac:dyDescent="0.3">
      <c r="A310" s="59" t="s">
        <v>269</v>
      </c>
      <c r="B310" s="81">
        <v>108</v>
      </c>
      <c r="C310" s="81">
        <v>33</v>
      </c>
      <c r="D310" s="81">
        <v>17</v>
      </c>
      <c r="E310" s="81">
        <v>16</v>
      </c>
      <c r="F310" s="82">
        <v>0.51515151515151514</v>
      </c>
    </row>
    <row r="311" spans="1:6" s="59" customFormat="1" hidden="1" x14ac:dyDescent="0.3">
      <c r="A311" s="59" t="s">
        <v>272</v>
      </c>
      <c r="B311" s="81">
        <v>76</v>
      </c>
      <c r="C311" s="81">
        <v>0</v>
      </c>
      <c r="D311" s="81">
        <v>0</v>
      </c>
      <c r="E311" s="81">
        <v>0</v>
      </c>
      <c r="F311" s="82" t="s">
        <v>6366</v>
      </c>
    </row>
    <row r="312" spans="1:6" s="59" customFormat="1" hidden="1" x14ac:dyDescent="0.3">
      <c r="A312" s="59" t="s">
        <v>273</v>
      </c>
      <c r="B312" s="81">
        <v>24</v>
      </c>
      <c r="C312" s="81">
        <v>0</v>
      </c>
      <c r="D312" s="81">
        <v>0</v>
      </c>
      <c r="E312" s="81">
        <v>0</v>
      </c>
      <c r="F312" s="82" t="s">
        <v>6366</v>
      </c>
    </row>
    <row r="313" spans="1:6" s="59" customFormat="1" x14ac:dyDescent="0.3">
      <c r="A313" s="59" t="s">
        <v>212</v>
      </c>
      <c r="B313" s="81">
        <v>312</v>
      </c>
      <c r="C313" s="81">
        <v>84</v>
      </c>
      <c r="D313" s="81">
        <v>18</v>
      </c>
      <c r="E313" s="81">
        <v>17</v>
      </c>
      <c r="F313" s="82">
        <v>0.51428571428571423</v>
      </c>
    </row>
    <row r="314" spans="1:6" s="59" customFormat="1" x14ac:dyDescent="0.3">
      <c r="A314" s="59" t="s">
        <v>61</v>
      </c>
      <c r="B314" s="81">
        <v>716</v>
      </c>
      <c r="C314" s="81">
        <v>242</v>
      </c>
      <c r="D314" s="81">
        <v>85</v>
      </c>
      <c r="E314" s="81">
        <v>81</v>
      </c>
      <c r="F314" s="82">
        <v>0.51204819277108438</v>
      </c>
    </row>
    <row r="315" spans="1:6" s="59" customFormat="1" x14ac:dyDescent="0.3">
      <c r="A315" s="59" t="s">
        <v>455</v>
      </c>
      <c r="B315" s="81">
        <v>199</v>
      </c>
      <c r="C315" s="81">
        <v>45</v>
      </c>
      <c r="D315" s="81">
        <v>23</v>
      </c>
      <c r="E315" s="81">
        <v>22</v>
      </c>
      <c r="F315" s="82">
        <v>0.51111111111111107</v>
      </c>
    </row>
    <row r="316" spans="1:6" s="59" customFormat="1" x14ac:dyDescent="0.3">
      <c r="A316" s="59" t="s">
        <v>528</v>
      </c>
      <c r="B316" s="81">
        <v>1055</v>
      </c>
      <c r="C316" s="81">
        <v>228</v>
      </c>
      <c r="D316" s="81">
        <v>66</v>
      </c>
      <c r="E316" s="81">
        <v>64</v>
      </c>
      <c r="F316" s="82">
        <v>0.50769230769230766</v>
      </c>
    </row>
    <row r="317" spans="1:6" s="59" customFormat="1" hidden="1" x14ac:dyDescent="0.3">
      <c r="A317" s="59" t="s">
        <v>278</v>
      </c>
      <c r="B317" s="81">
        <v>70</v>
      </c>
      <c r="C317" s="81">
        <v>0</v>
      </c>
      <c r="D317" s="81">
        <v>0</v>
      </c>
      <c r="E317" s="81">
        <v>0</v>
      </c>
      <c r="F317" s="82" t="s">
        <v>6366</v>
      </c>
    </row>
    <row r="318" spans="1:6" s="59" customFormat="1" hidden="1" x14ac:dyDescent="0.3">
      <c r="A318" s="59" t="s">
        <v>562</v>
      </c>
      <c r="B318" s="81">
        <v>15</v>
      </c>
      <c r="C318" s="81">
        <v>0</v>
      </c>
      <c r="D318" s="81">
        <v>0</v>
      </c>
      <c r="E318" s="81">
        <v>0</v>
      </c>
      <c r="F318" s="82" t="s">
        <v>6366</v>
      </c>
    </row>
    <row r="319" spans="1:6" s="59" customFormat="1" hidden="1" x14ac:dyDescent="0.3">
      <c r="A319" s="59" t="s">
        <v>290</v>
      </c>
      <c r="B319" s="81">
        <v>0</v>
      </c>
      <c r="C319" s="81">
        <v>0</v>
      </c>
      <c r="D319" s="81">
        <v>0</v>
      </c>
      <c r="E319" s="81">
        <v>0</v>
      </c>
      <c r="F319" s="82" t="s">
        <v>6366</v>
      </c>
    </row>
    <row r="320" spans="1:6" s="59" customFormat="1" hidden="1" x14ac:dyDescent="0.3">
      <c r="A320" s="59" t="s">
        <v>279</v>
      </c>
      <c r="B320" s="81">
        <v>79</v>
      </c>
      <c r="C320" s="81">
        <v>0</v>
      </c>
      <c r="D320" s="81">
        <v>0</v>
      </c>
      <c r="E320" s="81">
        <v>0</v>
      </c>
      <c r="F320" s="82" t="s">
        <v>6366</v>
      </c>
    </row>
    <row r="321" spans="1:6" s="59" customFormat="1" x14ac:dyDescent="0.3">
      <c r="A321" s="59" t="s">
        <v>220</v>
      </c>
      <c r="B321" s="81">
        <v>801</v>
      </c>
      <c r="C321" s="81">
        <v>207</v>
      </c>
      <c r="D321" s="81">
        <v>36</v>
      </c>
      <c r="E321" s="81">
        <v>36</v>
      </c>
      <c r="F321" s="82">
        <v>0.5</v>
      </c>
    </row>
    <row r="322" spans="1:6" s="59" customFormat="1" hidden="1" x14ac:dyDescent="0.3">
      <c r="A322" s="59" t="s">
        <v>281</v>
      </c>
      <c r="B322" s="81">
        <v>10</v>
      </c>
      <c r="C322" s="81">
        <v>0</v>
      </c>
      <c r="D322" s="81">
        <v>0</v>
      </c>
      <c r="E322" s="81">
        <v>0</v>
      </c>
      <c r="F322" s="82" t="s">
        <v>6366</v>
      </c>
    </row>
    <row r="323" spans="1:6" s="59" customFormat="1" hidden="1" x14ac:dyDescent="0.3">
      <c r="A323" s="59" t="s">
        <v>621</v>
      </c>
      <c r="B323" s="81">
        <v>28</v>
      </c>
      <c r="C323" s="81">
        <v>0</v>
      </c>
      <c r="D323" s="81">
        <v>0</v>
      </c>
      <c r="E323" s="81">
        <v>0</v>
      </c>
      <c r="F323" s="82" t="s">
        <v>6366</v>
      </c>
    </row>
    <row r="324" spans="1:6" s="59" customFormat="1" hidden="1" x14ac:dyDescent="0.3">
      <c r="A324" s="59" t="s">
        <v>291</v>
      </c>
      <c r="B324" s="81">
        <v>11</v>
      </c>
      <c r="C324" s="81">
        <v>0</v>
      </c>
      <c r="D324" s="81">
        <v>0</v>
      </c>
      <c r="E324" s="81">
        <v>0</v>
      </c>
      <c r="F324" s="82" t="s">
        <v>6366</v>
      </c>
    </row>
    <row r="325" spans="1:6" s="59" customFormat="1" hidden="1" x14ac:dyDescent="0.3">
      <c r="A325" s="59" t="s">
        <v>563</v>
      </c>
      <c r="B325" s="81">
        <v>15</v>
      </c>
      <c r="C325" s="81">
        <v>0</v>
      </c>
      <c r="D325" s="81">
        <v>0</v>
      </c>
      <c r="E325" s="81">
        <v>0</v>
      </c>
      <c r="F325" s="82" t="s">
        <v>6366</v>
      </c>
    </row>
    <row r="326" spans="1:6" s="59" customFormat="1" hidden="1" x14ac:dyDescent="0.3">
      <c r="A326" s="59" t="s">
        <v>292</v>
      </c>
      <c r="B326" s="81">
        <v>0</v>
      </c>
      <c r="C326" s="81">
        <v>0</v>
      </c>
      <c r="D326" s="81">
        <v>0</v>
      </c>
      <c r="E326" s="81">
        <v>0</v>
      </c>
      <c r="F326" s="82" t="s">
        <v>6366</v>
      </c>
    </row>
    <row r="327" spans="1:6" s="59" customFormat="1" hidden="1" x14ac:dyDescent="0.3">
      <c r="A327" s="59" t="s">
        <v>602</v>
      </c>
      <c r="B327" s="81">
        <v>23</v>
      </c>
      <c r="C327" s="81">
        <v>0</v>
      </c>
      <c r="D327" s="81">
        <v>0</v>
      </c>
      <c r="E327" s="81">
        <v>0</v>
      </c>
      <c r="F327" s="82" t="s">
        <v>6366</v>
      </c>
    </row>
    <row r="328" spans="1:6" s="59" customFormat="1" hidden="1" x14ac:dyDescent="0.3">
      <c r="A328" s="59" t="s">
        <v>623</v>
      </c>
      <c r="B328" s="81">
        <v>0</v>
      </c>
      <c r="C328" s="81">
        <v>0</v>
      </c>
      <c r="D328" s="81">
        <v>0</v>
      </c>
      <c r="E328" s="81">
        <v>0</v>
      </c>
      <c r="F328" s="82" t="s">
        <v>6366</v>
      </c>
    </row>
    <row r="329" spans="1:6" s="59" customFormat="1" hidden="1" x14ac:dyDescent="0.3">
      <c r="A329" s="59" t="s">
        <v>282</v>
      </c>
      <c r="B329" s="81">
        <v>12</v>
      </c>
      <c r="C329" s="81">
        <v>0</v>
      </c>
      <c r="D329" s="81">
        <v>0</v>
      </c>
      <c r="E329" s="81">
        <v>0</v>
      </c>
      <c r="F329" s="82" t="s">
        <v>6366</v>
      </c>
    </row>
    <row r="330" spans="1:6" s="59" customFormat="1" hidden="1" x14ac:dyDescent="0.3">
      <c r="A330" s="59" t="s">
        <v>564</v>
      </c>
      <c r="B330" s="81">
        <v>0</v>
      </c>
      <c r="C330" s="81">
        <v>0</v>
      </c>
      <c r="D330" s="81">
        <v>0</v>
      </c>
      <c r="E330" s="81">
        <v>0</v>
      </c>
      <c r="F330" s="82" t="s">
        <v>6366</v>
      </c>
    </row>
    <row r="331" spans="1:6" s="59" customFormat="1" hidden="1" x14ac:dyDescent="0.3">
      <c r="A331" s="59" t="s">
        <v>293</v>
      </c>
      <c r="B331" s="81">
        <v>20</v>
      </c>
      <c r="C331" s="81">
        <v>0</v>
      </c>
      <c r="D331" s="81">
        <v>0</v>
      </c>
      <c r="E331" s="81">
        <v>0</v>
      </c>
      <c r="F331" s="82" t="s">
        <v>6366</v>
      </c>
    </row>
    <row r="332" spans="1:6" s="59" customFormat="1" hidden="1" x14ac:dyDescent="0.3">
      <c r="A332" s="59" t="s">
        <v>622</v>
      </c>
      <c r="B332" s="81">
        <v>19</v>
      </c>
      <c r="C332" s="81">
        <v>0</v>
      </c>
      <c r="D332" s="81">
        <v>0</v>
      </c>
      <c r="E332" s="81">
        <v>0</v>
      </c>
      <c r="F332" s="82" t="s">
        <v>6366</v>
      </c>
    </row>
    <row r="333" spans="1:6" s="59" customFormat="1" hidden="1" x14ac:dyDescent="0.3">
      <c r="A333" s="59" t="s">
        <v>565</v>
      </c>
      <c r="B333" s="81">
        <v>0</v>
      </c>
      <c r="C333" s="81">
        <v>0</v>
      </c>
      <c r="D333" s="81">
        <v>0</v>
      </c>
      <c r="E333" s="81">
        <v>0</v>
      </c>
      <c r="F333" s="82" t="s">
        <v>6366</v>
      </c>
    </row>
    <row r="334" spans="1:6" s="59" customFormat="1" x14ac:dyDescent="0.3">
      <c r="A334" s="59" t="s">
        <v>137</v>
      </c>
      <c r="B334" s="81">
        <v>436</v>
      </c>
      <c r="C334" s="81">
        <v>67</v>
      </c>
      <c r="D334" s="81">
        <v>22</v>
      </c>
      <c r="E334" s="81">
        <v>22</v>
      </c>
      <c r="F334" s="82">
        <v>0.5</v>
      </c>
    </row>
    <row r="335" spans="1:6" s="59" customFormat="1" x14ac:dyDescent="0.3">
      <c r="A335" s="59" t="s">
        <v>36</v>
      </c>
      <c r="B335" s="81">
        <v>223</v>
      </c>
      <c r="C335" s="81">
        <v>30</v>
      </c>
      <c r="D335" s="81">
        <v>15</v>
      </c>
      <c r="E335" s="81">
        <v>15</v>
      </c>
      <c r="F335" s="82">
        <v>0.5</v>
      </c>
    </row>
    <row r="336" spans="1:6" s="59" customFormat="1" hidden="1" x14ac:dyDescent="0.3">
      <c r="A336" s="59" t="s">
        <v>285</v>
      </c>
      <c r="B336" s="81">
        <v>58</v>
      </c>
      <c r="C336" s="81">
        <v>0</v>
      </c>
      <c r="D336" s="81">
        <v>0</v>
      </c>
      <c r="E336" s="81">
        <v>0</v>
      </c>
      <c r="F336" s="82" t="s">
        <v>6366</v>
      </c>
    </row>
    <row r="337" spans="1:6" s="59" customFormat="1" x14ac:dyDescent="0.3">
      <c r="A337" s="59" t="s">
        <v>345</v>
      </c>
      <c r="B337" s="81">
        <v>176</v>
      </c>
      <c r="C337" s="81">
        <v>30</v>
      </c>
      <c r="D337" s="81">
        <v>15</v>
      </c>
      <c r="E337" s="81">
        <v>15</v>
      </c>
      <c r="F337" s="82">
        <v>0.5</v>
      </c>
    </row>
    <row r="338" spans="1:6" s="59" customFormat="1" hidden="1" x14ac:dyDescent="0.3">
      <c r="A338" s="59" t="s">
        <v>287</v>
      </c>
      <c r="B338" s="81">
        <v>18</v>
      </c>
      <c r="C338" s="81">
        <v>0</v>
      </c>
      <c r="D338" s="81">
        <v>0</v>
      </c>
      <c r="E338" s="81">
        <v>0</v>
      </c>
      <c r="F338" s="82" t="s">
        <v>6366</v>
      </c>
    </row>
    <row r="339" spans="1:6" s="59" customFormat="1" hidden="1" x14ac:dyDescent="0.3">
      <c r="A339" s="59" t="s">
        <v>566</v>
      </c>
      <c r="B339" s="81">
        <v>26</v>
      </c>
      <c r="C339" s="81">
        <v>0</v>
      </c>
      <c r="D339" s="81">
        <v>0</v>
      </c>
      <c r="E339" s="81">
        <v>0</v>
      </c>
      <c r="F339" s="82" t="s">
        <v>6366</v>
      </c>
    </row>
    <row r="340" spans="1:6" s="59" customFormat="1" hidden="1" x14ac:dyDescent="0.3">
      <c r="A340" s="59" t="s">
        <v>294</v>
      </c>
      <c r="B340" s="81">
        <v>31</v>
      </c>
      <c r="C340" s="81">
        <v>0</v>
      </c>
      <c r="D340" s="81">
        <v>0</v>
      </c>
      <c r="E340" s="81">
        <v>0</v>
      </c>
      <c r="F340" s="82" t="s">
        <v>6366</v>
      </c>
    </row>
    <row r="341" spans="1:6" s="59" customFormat="1" x14ac:dyDescent="0.3">
      <c r="A341" s="59" t="s">
        <v>178</v>
      </c>
      <c r="B341" s="81">
        <v>344</v>
      </c>
      <c r="C341" s="81">
        <v>44</v>
      </c>
      <c r="D341" s="81">
        <v>5</v>
      </c>
      <c r="E341" s="81">
        <v>5</v>
      </c>
      <c r="F341" s="82">
        <v>0.5</v>
      </c>
    </row>
    <row r="342" spans="1:6" s="59" customFormat="1" x14ac:dyDescent="0.3">
      <c r="A342" s="59" t="s">
        <v>198</v>
      </c>
      <c r="B342" s="81">
        <v>606</v>
      </c>
      <c r="C342" s="81">
        <v>158</v>
      </c>
      <c r="D342" s="81">
        <v>69</v>
      </c>
      <c r="E342" s="81">
        <v>70</v>
      </c>
      <c r="F342" s="82">
        <v>0.49640287769784175</v>
      </c>
    </row>
    <row r="343" spans="1:6" s="59" customFormat="1" x14ac:dyDescent="0.3">
      <c r="A343" s="59" t="s">
        <v>469</v>
      </c>
      <c r="B343" s="81">
        <v>880</v>
      </c>
      <c r="C343" s="81">
        <v>111</v>
      </c>
      <c r="D343" s="81">
        <v>33</v>
      </c>
      <c r="E343" s="81">
        <v>34</v>
      </c>
      <c r="F343" s="82">
        <v>0.4925373134328358</v>
      </c>
    </row>
    <row r="344" spans="1:6" s="59" customFormat="1" x14ac:dyDescent="0.3">
      <c r="A344" s="59" t="s">
        <v>497</v>
      </c>
      <c r="B344" s="81">
        <v>591</v>
      </c>
      <c r="C344" s="81">
        <v>133</v>
      </c>
      <c r="D344" s="81">
        <v>50</v>
      </c>
      <c r="E344" s="81">
        <v>52</v>
      </c>
      <c r="F344" s="82">
        <v>0.49019607843137253</v>
      </c>
    </row>
    <row r="345" spans="1:6" s="59" customFormat="1" hidden="1" x14ac:dyDescent="0.3">
      <c r="A345" s="59" t="s">
        <v>313</v>
      </c>
      <c r="B345" s="81">
        <v>16</v>
      </c>
      <c r="C345" s="81">
        <v>0</v>
      </c>
      <c r="D345" s="81">
        <v>0</v>
      </c>
      <c r="E345" s="81">
        <v>0</v>
      </c>
      <c r="F345" s="82" t="s">
        <v>6366</v>
      </c>
    </row>
    <row r="346" spans="1:6" s="59" customFormat="1" x14ac:dyDescent="0.3">
      <c r="A346" s="59" t="s">
        <v>22</v>
      </c>
      <c r="B346" s="81">
        <v>251</v>
      </c>
      <c r="C346" s="81">
        <v>63</v>
      </c>
      <c r="D346" s="81">
        <v>21</v>
      </c>
      <c r="E346" s="81">
        <v>22</v>
      </c>
      <c r="F346" s="82">
        <v>0.48837209302325579</v>
      </c>
    </row>
    <row r="347" spans="1:6" s="59" customFormat="1" hidden="1" x14ac:dyDescent="0.3">
      <c r="A347" s="59" t="s">
        <v>300</v>
      </c>
      <c r="B347" s="81">
        <v>23</v>
      </c>
      <c r="C347" s="81">
        <v>0</v>
      </c>
      <c r="D347" s="81">
        <v>0</v>
      </c>
      <c r="E347" s="81">
        <v>0</v>
      </c>
      <c r="F347" s="82" t="s">
        <v>6366</v>
      </c>
    </row>
    <row r="348" spans="1:6" s="59" customFormat="1" hidden="1" x14ac:dyDescent="0.3">
      <c r="A348" s="59" t="s">
        <v>301</v>
      </c>
      <c r="B348" s="81">
        <v>19</v>
      </c>
      <c r="C348" s="81">
        <v>0</v>
      </c>
      <c r="D348" s="81">
        <v>0</v>
      </c>
      <c r="E348" s="81">
        <v>0</v>
      </c>
      <c r="F348" s="82" t="s">
        <v>6366</v>
      </c>
    </row>
    <row r="349" spans="1:6" s="59" customFormat="1" hidden="1" x14ac:dyDescent="0.3">
      <c r="A349" s="59" t="s">
        <v>302</v>
      </c>
      <c r="B349" s="81">
        <v>48</v>
      </c>
      <c r="C349" s="81">
        <v>0</v>
      </c>
      <c r="D349" s="81">
        <v>0</v>
      </c>
      <c r="E349" s="81">
        <v>0</v>
      </c>
      <c r="F349" s="82" t="s">
        <v>6366</v>
      </c>
    </row>
    <row r="350" spans="1:6" s="59" customFormat="1" x14ac:dyDescent="0.3">
      <c r="A350" s="59" t="s">
        <v>363</v>
      </c>
      <c r="B350" s="81">
        <v>506</v>
      </c>
      <c r="C350" s="81">
        <v>71</v>
      </c>
      <c r="D350" s="81">
        <v>21</v>
      </c>
      <c r="E350" s="81">
        <v>22</v>
      </c>
      <c r="F350" s="82">
        <v>0.48837209302325579</v>
      </c>
    </row>
    <row r="351" spans="1:6" s="59" customFormat="1" x14ac:dyDescent="0.3">
      <c r="A351" s="59" t="s">
        <v>523</v>
      </c>
      <c r="B351" s="81">
        <v>139</v>
      </c>
      <c r="C351" s="81">
        <v>42</v>
      </c>
      <c r="D351" s="81">
        <v>15</v>
      </c>
      <c r="E351" s="81">
        <v>16</v>
      </c>
      <c r="F351" s="82">
        <v>0.4838709677419355</v>
      </c>
    </row>
    <row r="352" spans="1:6" s="59" customFormat="1" hidden="1" x14ac:dyDescent="0.3">
      <c r="A352" s="59" t="s">
        <v>314</v>
      </c>
      <c r="B352" s="81">
        <v>45</v>
      </c>
      <c r="C352" s="81">
        <v>0</v>
      </c>
      <c r="D352" s="81">
        <v>0</v>
      </c>
      <c r="E352" s="81">
        <v>0</v>
      </c>
      <c r="F352" s="82" t="s">
        <v>6366</v>
      </c>
    </row>
    <row r="353" spans="1:6" s="59" customFormat="1" hidden="1" x14ac:dyDescent="0.3">
      <c r="A353" s="59" t="s">
        <v>305</v>
      </c>
      <c r="B353" s="81">
        <v>24</v>
      </c>
      <c r="C353" s="81">
        <v>0</v>
      </c>
      <c r="D353" s="81">
        <v>0</v>
      </c>
      <c r="E353" s="81">
        <v>0</v>
      </c>
      <c r="F353" s="82" t="s">
        <v>6366</v>
      </c>
    </row>
    <row r="354" spans="1:6" s="59" customFormat="1" hidden="1" x14ac:dyDescent="0.3">
      <c r="A354" s="59" t="s">
        <v>306</v>
      </c>
      <c r="B354" s="81">
        <v>12</v>
      </c>
      <c r="C354" s="81">
        <v>0</v>
      </c>
      <c r="D354" s="81">
        <v>0</v>
      </c>
      <c r="E354" s="81">
        <v>0</v>
      </c>
      <c r="F354" s="82" t="s">
        <v>6366</v>
      </c>
    </row>
    <row r="355" spans="1:6" s="59" customFormat="1" hidden="1" x14ac:dyDescent="0.3">
      <c r="A355" s="59" t="s">
        <v>315</v>
      </c>
      <c r="B355" s="81">
        <v>72</v>
      </c>
      <c r="C355" s="81">
        <v>0</v>
      </c>
      <c r="D355" s="81">
        <v>0</v>
      </c>
      <c r="E355" s="81">
        <v>0</v>
      </c>
      <c r="F355" s="82" t="s">
        <v>6366</v>
      </c>
    </row>
    <row r="356" spans="1:6" s="59" customFormat="1" hidden="1" x14ac:dyDescent="0.3">
      <c r="A356" s="59" t="s">
        <v>307</v>
      </c>
      <c r="B356" s="81">
        <v>168</v>
      </c>
      <c r="C356" s="81">
        <v>0</v>
      </c>
      <c r="D356" s="81">
        <v>0</v>
      </c>
      <c r="E356" s="81">
        <v>0</v>
      </c>
      <c r="F356" s="82" t="s">
        <v>6366</v>
      </c>
    </row>
    <row r="357" spans="1:6" s="59" customFormat="1" hidden="1" x14ac:dyDescent="0.3">
      <c r="A357" s="59" t="s">
        <v>308</v>
      </c>
      <c r="B357" s="81">
        <v>42</v>
      </c>
      <c r="C357" s="81">
        <v>0</v>
      </c>
      <c r="D357" s="81">
        <v>0</v>
      </c>
      <c r="E357" s="81">
        <v>0</v>
      </c>
      <c r="F357" s="82" t="s">
        <v>6366</v>
      </c>
    </row>
    <row r="358" spans="1:6" s="59" customFormat="1" hidden="1" x14ac:dyDescent="0.3">
      <c r="A358" s="59" t="s">
        <v>567</v>
      </c>
      <c r="B358" s="81">
        <v>19</v>
      </c>
      <c r="C358" s="81">
        <v>0</v>
      </c>
      <c r="D358" s="81">
        <v>0</v>
      </c>
      <c r="E358" s="81">
        <v>0</v>
      </c>
      <c r="F358" s="82" t="s">
        <v>6366</v>
      </c>
    </row>
    <row r="359" spans="1:6" s="59" customFormat="1" x14ac:dyDescent="0.3">
      <c r="A359" s="59" t="s">
        <v>348</v>
      </c>
      <c r="B359" s="81">
        <v>321</v>
      </c>
      <c r="C359" s="81">
        <v>86</v>
      </c>
      <c r="D359" s="81">
        <v>29</v>
      </c>
      <c r="E359" s="81">
        <v>31</v>
      </c>
      <c r="F359" s="82">
        <v>0.48333333333333334</v>
      </c>
    </row>
    <row r="360" spans="1:6" s="59" customFormat="1" hidden="1" x14ac:dyDescent="0.3">
      <c r="A360" s="59" t="s">
        <v>568</v>
      </c>
      <c r="B360" s="81">
        <v>23</v>
      </c>
      <c r="C360" s="81">
        <v>0</v>
      </c>
      <c r="D360" s="81">
        <v>0</v>
      </c>
      <c r="E360" s="81">
        <v>0</v>
      </c>
      <c r="F360" s="82" t="s">
        <v>6366</v>
      </c>
    </row>
    <row r="361" spans="1:6" s="59" customFormat="1" hidden="1" x14ac:dyDescent="0.3">
      <c r="A361" s="59" t="s">
        <v>569</v>
      </c>
      <c r="B361" s="81">
        <v>0</v>
      </c>
      <c r="C361" s="81">
        <v>0</v>
      </c>
      <c r="D361" s="81">
        <v>0</v>
      </c>
      <c r="E361" s="81">
        <v>0</v>
      </c>
      <c r="F361" s="82" t="s">
        <v>6366</v>
      </c>
    </row>
    <row r="362" spans="1:6" s="59" customFormat="1" hidden="1" x14ac:dyDescent="0.3">
      <c r="A362" s="59" t="s">
        <v>316</v>
      </c>
      <c r="B362" s="81">
        <v>0</v>
      </c>
      <c r="C362" s="81">
        <v>0</v>
      </c>
      <c r="D362" s="81">
        <v>0</v>
      </c>
      <c r="E362" s="81">
        <v>0</v>
      </c>
      <c r="F362" s="82" t="s">
        <v>6366</v>
      </c>
    </row>
    <row r="363" spans="1:6" s="59" customFormat="1" x14ac:dyDescent="0.3">
      <c r="A363" s="59" t="s">
        <v>263</v>
      </c>
      <c r="B363" s="81">
        <v>126</v>
      </c>
      <c r="C363" s="81">
        <v>29</v>
      </c>
      <c r="D363" s="81">
        <v>14</v>
      </c>
      <c r="E363" s="81">
        <v>15</v>
      </c>
      <c r="F363" s="82">
        <v>0.48275862068965519</v>
      </c>
    </row>
    <row r="364" spans="1:6" s="59" customFormat="1" x14ac:dyDescent="0.3">
      <c r="A364" s="59" t="s">
        <v>59</v>
      </c>
      <c r="B364" s="81">
        <v>473</v>
      </c>
      <c r="C364" s="81">
        <v>158</v>
      </c>
      <c r="D364" s="81">
        <v>65</v>
      </c>
      <c r="E364" s="81">
        <v>70</v>
      </c>
      <c r="F364" s="82">
        <v>0.48148148148148145</v>
      </c>
    </row>
    <row r="365" spans="1:6" s="59" customFormat="1" x14ac:dyDescent="0.3">
      <c r="A365" s="59" t="s">
        <v>167</v>
      </c>
      <c r="B365" s="81">
        <v>79</v>
      </c>
      <c r="C365" s="81">
        <v>25</v>
      </c>
      <c r="D365" s="81">
        <v>12</v>
      </c>
      <c r="E365" s="81">
        <v>13</v>
      </c>
      <c r="F365" s="82">
        <v>0.48</v>
      </c>
    </row>
    <row r="366" spans="1:6" s="59" customFormat="1" hidden="1" x14ac:dyDescent="0.3">
      <c r="A366" s="59" t="s">
        <v>317</v>
      </c>
      <c r="B366" s="81">
        <v>0</v>
      </c>
      <c r="C366" s="81">
        <v>0</v>
      </c>
      <c r="D366" s="81">
        <v>0</v>
      </c>
      <c r="E366" s="81">
        <v>0</v>
      </c>
      <c r="F366" s="82" t="s">
        <v>6366</v>
      </c>
    </row>
    <row r="367" spans="1:6" s="59" customFormat="1" hidden="1" x14ac:dyDescent="0.3">
      <c r="A367" s="59" t="s">
        <v>570</v>
      </c>
      <c r="B367" s="81">
        <v>0</v>
      </c>
      <c r="C367" s="81">
        <v>0</v>
      </c>
      <c r="D367" s="81">
        <v>0</v>
      </c>
      <c r="E367" s="81">
        <v>0</v>
      </c>
      <c r="F367" s="82" t="s">
        <v>6366</v>
      </c>
    </row>
    <row r="368" spans="1:6" s="59" customFormat="1" x14ac:dyDescent="0.3">
      <c r="A368" s="59" t="s">
        <v>255</v>
      </c>
      <c r="B368" s="81">
        <v>133</v>
      </c>
      <c r="C368" s="81">
        <v>44</v>
      </c>
      <c r="D368" s="81">
        <v>21</v>
      </c>
      <c r="E368" s="81">
        <v>23</v>
      </c>
      <c r="F368" s="82">
        <v>0.47727272727272729</v>
      </c>
    </row>
    <row r="369" spans="1:6" s="59" customFormat="1" hidden="1" x14ac:dyDescent="0.3">
      <c r="A369" s="59" t="s">
        <v>319</v>
      </c>
      <c r="B369" s="81">
        <v>34</v>
      </c>
      <c r="C369" s="81">
        <v>0</v>
      </c>
      <c r="D369" s="81">
        <v>0</v>
      </c>
      <c r="E369" s="81">
        <v>0</v>
      </c>
      <c r="F369" s="82" t="s">
        <v>6366</v>
      </c>
    </row>
    <row r="370" spans="1:6" s="59" customFormat="1" hidden="1" x14ac:dyDescent="0.3">
      <c r="A370" s="59" t="s">
        <v>320</v>
      </c>
      <c r="B370" s="81">
        <v>10</v>
      </c>
      <c r="C370" s="81">
        <v>0</v>
      </c>
      <c r="D370" s="81">
        <v>0</v>
      </c>
      <c r="E370" s="81">
        <v>0</v>
      </c>
      <c r="F370" s="82" t="s">
        <v>6366</v>
      </c>
    </row>
    <row r="371" spans="1:6" s="59" customFormat="1" hidden="1" x14ac:dyDescent="0.3">
      <c r="A371" s="59" t="s">
        <v>321</v>
      </c>
      <c r="B371" s="81">
        <v>99</v>
      </c>
      <c r="C371" s="81">
        <v>0</v>
      </c>
      <c r="D371" s="81">
        <v>0</v>
      </c>
      <c r="E371" s="81">
        <v>0</v>
      </c>
      <c r="F371" s="82" t="s">
        <v>6366</v>
      </c>
    </row>
    <row r="372" spans="1:6" s="59" customFormat="1" hidden="1" x14ac:dyDescent="0.3">
      <c r="A372" s="59" t="s">
        <v>322</v>
      </c>
      <c r="B372" s="81">
        <v>26</v>
      </c>
      <c r="C372" s="81">
        <v>0</v>
      </c>
      <c r="D372" s="81">
        <v>0</v>
      </c>
      <c r="E372" s="81">
        <v>0</v>
      </c>
      <c r="F372" s="82" t="s">
        <v>6366</v>
      </c>
    </row>
    <row r="373" spans="1:6" s="59" customFormat="1" hidden="1" x14ac:dyDescent="0.3">
      <c r="A373" s="59" t="s">
        <v>323</v>
      </c>
      <c r="B373" s="81">
        <v>48</v>
      </c>
      <c r="C373" s="81">
        <v>0</v>
      </c>
      <c r="D373" s="81">
        <v>0</v>
      </c>
      <c r="E373" s="81">
        <v>0</v>
      </c>
      <c r="F373" s="82" t="s">
        <v>6366</v>
      </c>
    </row>
    <row r="374" spans="1:6" s="59" customFormat="1" x14ac:dyDescent="0.3">
      <c r="A374" s="59" t="s">
        <v>95</v>
      </c>
      <c r="B374" s="81">
        <v>383</v>
      </c>
      <c r="C374" s="81">
        <v>102</v>
      </c>
      <c r="D374" s="81">
        <v>22</v>
      </c>
      <c r="E374" s="81">
        <v>25</v>
      </c>
      <c r="F374" s="82">
        <v>0.46808510638297873</v>
      </c>
    </row>
    <row r="375" spans="1:6" s="59" customFormat="1" x14ac:dyDescent="0.3">
      <c r="A375" s="59" t="s">
        <v>472</v>
      </c>
      <c r="B375" s="81">
        <v>249</v>
      </c>
      <c r="C375" s="81">
        <v>66</v>
      </c>
      <c r="D375" s="81">
        <v>22</v>
      </c>
      <c r="E375" s="81">
        <v>25</v>
      </c>
      <c r="F375" s="82">
        <v>0.46808510638297873</v>
      </c>
    </row>
    <row r="376" spans="1:6" s="59" customFormat="1" x14ac:dyDescent="0.3">
      <c r="A376" s="59" t="s">
        <v>456</v>
      </c>
      <c r="B376" s="81">
        <v>380</v>
      </c>
      <c r="C376" s="81">
        <v>73</v>
      </c>
      <c r="D376" s="81">
        <v>13</v>
      </c>
      <c r="E376" s="81">
        <v>15</v>
      </c>
      <c r="F376" s="82">
        <v>0.4642857142857143</v>
      </c>
    </row>
    <row r="377" spans="1:6" s="59" customFormat="1" x14ac:dyDescent="0.3">
      <c r="A377" s="59" t="s">
        <v>240</v>
      </c>
      <c r="B377" s="81">
        <v>335</v>
      </c>
      <c r="C377" s="81">
        <v>93</v>
      </c>
      <c r="D377" s="81">
        <v>24</v>
      </c>
      <c r="E377" s="81">
        <v>28</v>
      </c>
      <c r="F377" s="82">
        <v>0.46153846153846156</v>
      </c>
    </row>
    <row r="378" spans="1:6" s="59" customFormat="1" hidden="1" x14ac:dyDescent="0.3">
      <c r="A378" s="59" t="s">
        <v>328</v>
      </c>
      <c r="B378" s="81">
        <v>60</v>
      </c>
      <c r="C378" s="81">
        <v>12</v>
      </c>
      <c r="D378" s="81">
        <v>0</v>
      </c>
      <c r="E378" s="81">
        <v>12</v>
      </c>
      <c r="F378" s="82">
        <v>0</v>
      </c>
    </row>
    <row r="379" spans="1:6" s="59" customFormat="1" hidden="1" x14ac:dyDescent="0.3">
      <c r="A379" s="59" t="s">
        <v>329</v>
      </c>
      <c r="B379" s="81">
        <v>29</v>
      </c>
      <c r="C379" s="81">
        <v>0</v>
      </c>
      <c r="D379" s="81">
        <v>0</v>
      </c>
      <c r="E379" s="81">
        <v>0</v>
      </c>
      <c r="F379" s="82" t="s">
        <v>6366</v>
      </c>
    </row>
    <row r="380" spans="1:6" s="59" customFormat="1" x14ac:dyDescent="0.3">
      <c r="A380" s="59" t="s">
        <v>295</v>
      </c>
      <c r="B380" s="81">
        <v>549</v>
      </c>
      <c r="C380" s="81">
        <v>80</v>
      </c>
      <c r="D380" s="81">
        <v>28</v>
      </c>
      <c r="E380" s="81">
        <v>33</v>
      </c>
      <c r="F380" s="82">
        <v>0.45901639344262296</v>
      </c>
    </row>
    <row r="381" spans="1:6" s="59" customFormat="1" hidden="1" x14ac:dyDescent="0.3">
      <c r="A381" s="59" t="s">
        <v>331</v>
      </c>
      <c r="B381" s="81">
        <v>46</v>
      </c>
      <c r="C381" s="81">
        <v>12</v>
      </c>
      <c r="D381" s="81">
        <v>2</v>
      </c>
      <c r="E381" s="81">
        <v>0</v>
      </c>
      <c r="F381" s="82">
        <v>1</v>
      </c>
    </row>
    <row r="382" spans="1:6" s="59" customFormat="1" hidden="1" x14ac:dyDescent="0.3">
      <c r="A382" s="59" t="s">
        <v>624</v>
      </c>
      <c r="B382" s="81">
        <v>0</v>
      </c>
      <c r="C382" s="81">
        <v>0</v>
      </c>
      <c r="D382" s="81">
        <v>0</v>
      </c>
      <c r="E382" s="81">
        <v>0</v>
      </c>
      <c r="F382" s="82" t="s">
        <v>6366</v>
      </c>
    </row>
    <row r="383" spans="1:6" s="59" customFormat="1" x14ac:dyDescent="0.3">
      <c r="A383" s="59" t="s">
        <v>364</v>
      </c>
      <c r="B383" s="81">
        <v>74</v>
      </c>
      <c r="C383" s="81">
        <v>24</v>
      </c>
      <c r="D383" s="81">
        <v>11</v>
      </c>
      <c r="E383" s="81">
        <v>13</v>
      </c>
      <c r="F383" s="82">
        <v>0.45833333333333331</v>
      </c>
    </row>
    <row r="384" spans="1:6" s="59" customFormat="1" hidden="1" x14ac:dyDescent="0.3">
      <c r="A384" s="59" t="s">
        <v>625</v>
      </c>
      <c r="B384" s="81">
        <v>27</v>
      </c>
      <c r="C384" s="81">
        <v>0</v>
      </c>
      <c r="D384" s="81">
        <v>0</v>
      </c>
      <c r="E384" s="81">
        <v>0</v>
      </c>
      <c r="F384" s="82" t="s">
        <v>6366</v>
      </c>
    </row>
    <row r="385" spans="1:6" s="59" customFormat="1" hidden="1" x14ac:dyDescent="0.3">
      <c r="A385" s="59" t="s">
        <v>333</v>
      </c>
      <c r="B385" s="81">
        <v>10</v>
      </c>
      <c r="C385" s="81">
        <v>10</v>
      </c>
      <c r="D385" s="81">
        <v>0</v>
      </c>
      <c r="E385" s="81">
        <v>0</v>
      </c>
      <c r="F385" s="82" t="s">
        <v>6366</v>
      </c>
    </row>
    <row r="386" spans="1:6" s="59" customFormat="1" hidden="1" x14ac:dyDescent="0.3">
      <c r="A386" s="59" t="s">
        <v>335</v>
      </c>
      <c r="B386" s="81">
        <v>57</v>
      </c>
      <c r="C386" s="81">
        <v>11</v>
      </c>
      <c r="D386" s="81">
        <v>11</v>
      </c>
      <c r="E386" s="81">
        <v>0</v>
      </c>
      <c r="F386" s="82">
        <v>1</v>
      </c>
    </row>
    <row r="387" spans="1:6" s="59" customFormat="1" x14ac:dyDescent="0.3">
      <c r="A387" s="59" t="s">
        <v>466</v>
      </c>
      <c r="B387" s="81">
        <v>450</v>
      </c>
      <c r="C387" s="81">
        <v>76</v>
      </c>
      <c r="D387" s="81">
        <v>27</v>
      </c>
      <c r="E387" s="81">
        <v>32</v>
      </c>
      <c r="F387" s="82">
        <v>0.4576271186440678</v>
      </c>
    </row>
    <row r="388" spans="1:6" s="59" customFormat="1" hidden="1" x14ac:dyDescent="0.3">
      <c r="A388" s="59" t="s">
        <v>626</v>
      </c>
      <c r="B388" s="81">
        <v>11</v>
      </c>
      <c r="C388" s="81">
        <v>0</v>
      </c>
      <c r="D388" s="81">
        <v>0</v>
      </c>
      <c r="E388" s="81">
        <v>0</v>
      </c>
      <c r="F388" s="82" t="s">
        <v>6366</v>
      </c>
    </row>
    <row r="389" spans="1:6" s="59" customFormat="1" x14ac:dyDescent="0.3">
      <c r="A389" s="59" t="s">
        <v>231</v>
      </c>
      <c r="B389" s="81">
        <v>413</v>
      </c>
      <c r="C389" s="81">
        <v>51</v>
      </c>
      <c r="D389" s="81">
        <v>16</v>
      </c>
      <c r="E389" s="81">
        <v>19</v>
      </c>
      <c r="F389" s="82">
        <v>0.45714285714285713</v>
      </c>
    </row>
    <row r="390" spans="1:6" s="59" customFormat="1" hidden="1" x14ac:dyDescent="0.3">
      <c r="A390" s="59" t="s">
        <v>337</v>
      </c>
      <c r="B390" s="81">
        <v>32</v>
      </c>
      <c r="C390" s="81">
        <v>0</v>
      </c>
      <c r="D390" s="81">
        <v>0</v>
      </c>
      <c r="E390" s="81">
        <v>0</v>
      </c>
      <c r="F390" s="82" t="s">
        <v>6366</v>
      </c>
    </row>
    <row r="391" spans="1:6" s="59" customFormat="1" hidden="1" x14ac:dyDescent="0.3">
      <c r="A391" s="59" t="s">
        <v>342</v>
      </c>
      <c r="B391" s="81">
        <v>84</v>
      </c>
      <c r="C391" s="81">
        <v>0</v>
      </c>
      <c r="D391" s="81">
        <v>0</v>
      </c>
      <c r="E391" s="81">
        <v>0</v>
      </c>
      <c r="F391" s="82" t="s">
        <v>6366</v>
      </c>
    </row>
    <row r="392" spans="1:6" s="59" customFormat="1" hidden="1" x14ac:dyDescent="0.3">
      <c r="A392" s="59" t="s">
        <v>338</v>
      </c>
      <c r="B392" s="81">
        <v>43</v>
      </c>
      <c r="C392" s="81">
        <v>10</v>
      </c>
      <c r="D392" s="81">
        <v>10</v>
      </c>
      <c r="E392" s="81">
        <v>0</v>
      </c>
      <c r="F392" s="82">
        <v>1</v>
      </c>
    </row>
    <row r="393" spans="1:6" s="59" customFormat="1" x14ac:dyDescent="0.3">
      <c r="A393" s="59" t="s">
        <v>334</v>
      </c>
      <c r="B393" s="81">
        <v>1215</v>
      </c>
      <c r="C393" s="81">
        <v>179</v>
      </c>
      <c r="D393" s="81">
        <v>63</v>
      </c>
      <c r="E393" s="81">
        <v>76</v>
      </c>
      <c r="F393" s="82">
        <v>0.45323741007194246</v>
      </c>
    </row>
    <row r="394" spans="1:6" s="59" customFormat="1" hidden="1" x14ac:dyDescent="0.3">
      <c r="A394" s="59" t="s">
        <v>343</v>
      </c>
      <c r="B394" s="81">
        <v>0</v>
      </c>
      <c r="C394" s="81">
        <v>0</v>
      </c>
      <c r="D394" s="81">
        <v>0</v>
      </c>
      <c r="E394" s="81">
        <v>0</v>
      </c>
      <c r="F394" s="82" t="s">
        <v>6366</v>
      </c>
    </row>
    <row r="395" spans="1:6" s="59" customFormat="1" hidden="1" x14ac:dyDescent="0.3">
      <c r="A395" s="59" t="s">
        <v>340</v>
      </c>
      <c r="B395" s="81">
        <v>0</v>
      </c>
      <c r="C395" s="81">
        <v>0</v>
      </c>
      <c r="D395" s="81">
        <v>0</v>
      </c>
      <c r="E395" s="81">
        <v>0</v>
      </c>
      <c r="F395" s="82" t="s">
        <v>6366</v>
      </c>
    </row>
    <row r="396" spans="1:6" s="59" customFormat="1" hidden="1" x14ac:dyDescent="0.3">
      <c r="A396" s="59" t="s">
        <v>341</v>
      </c>
      <c r="B396" s="81">
        <v>18</v>
      </c>
      <c r="C396" s="81">
        <v>0</v>
      </c>
      <c r="D396" s="81">
        <v>0</v>
      </c>
      <c r="E396" s="81">
        <v>0</v>
      </c>
      <c r="F396" s="82" t="s">
        <v>6366</v>
      </c>
    </row>
    <row r="397" spans="1:6" s="59" customFormat="1" x14ac:dyDescent="0.3">
      <c r="A397" s="59" t="s">
        <v>436</v>
      </c>
      <c r="B397" s="81">
        <v>733</v>
      </c>
      <c r="C397" s="81">
        <v>268</v>
      </c>
      <c r="D397" s="81">
        <v>86</v>
      </c>
      <c r="E397" s="81">
        <v>104</v>
      </c>
      <c r="F397" s="82">
        <v>0.45263157894736844</v>
      </c>
    </row>
    <row r="398" spans="1:6" s="59" customFormat="1" x14ac:dyDescent="0.3">
      <c r="A398" s="59" t="s">
        <v>351</v>
      </c>
      <c r="B398" s="81">
        <v>279</v>
      </c>
      <c r="C398" s="81">
        <v>61</v>
      </c>
      <c r="D398" s="81">
        <v>23</v>
      </c>
      <c r="E398" s="81">
        <v>28</v>
      </c>
      <c r="F398" s="82">
        <v>0.45098039215686275</v>
      </c>
    </row>
    <row r="399" spans="1:6" s="59" customFormat="1" x14ac:dyDescent="0.3">
      <c r="A399" s="59" t="s">
        <v>432</v>
      </c>
      <c r="B399" s="81">
        <v>211</v>
      </c>
      <c r="C399" s="81">
        <v>29</v>
      </c>
      <c r="D399" s="81">
        <v>13</v>
      </c>
      <c r="E399" s="81">
        <v>16</v>
      </c>
      <c r="F399" s="82">
        <v>0.44827586206896552</v>
      </c>
    </row>
    <row r="400" spans="1:6" s="59" customFormat="1" hidden="1" x14ac:dyDescent="0.3">
      <c r="A400" s="59" t="s">
        <v>347</v>
      </c>
      <c r="B400" s="81">
        <v>35</v>
      </c>
      <c r="C400" s="81">
        <v>0</v>
      </c>
      <c r="D400" s="81">
        <v>0</v>
      </c>
      <c r="E400" s="81">
        <v>0</v>
      </c>
      <c r="F400" s="82" t="s">
        <v>6366</v>
      </c>
    </row>
    <row r="401" spans="1:6" s="59" customFormat="1" hidden="1" x14ac:dyDescent="0.3">
      <c r="A401" s="59" t="s">
        <v>423</v>
      </c>
      <c r="B401" s="81">
        <v>16</v>
      </c>
      <c r="C401" s="81">
        <v>0</v>
      </c>
      <c r="D401" s="81">
        <v>0</v>
      </c>
      <c r="E401" s="81">
        <v>0</v>
      </c>
      <c r="F401" s="82" t="s">
        <v>6366</v>
      </c>
    </row>
    <row r="402" spans="1:6" s="59" customFormat="1" x14ac:dyDescent="0.3">
      <c r="A402" s="59" t="s">
        <v>179</v>
      </c>
      <c r="B402" s="81">
        <v>474</v>
      </c>
      <c r="C402" s="81">
        <v>92</v>
      </c>
      <c r="D402" s="81">
        <v>21</v>
      </c>
      <c r="E402" s="81">
        <v>26</v>
      </c>
      <c r="F402" s="82">
        <v>0.44680851063829785</v>
      </c>
    </row>
    <row r="403" spans="1:6" s="59" customFormat="1" hidden="1" x14ac:dyDescent="0.3">
      <c r="A403" s="59" t="s">
        <v>349</v>
      </c>
      <c r="B403" s="81">
        <v>17</v>
      </c>
      <c r="C403" s="81">
        <v>0</v>
      </c>
      <c r="D403" s="81">
        <v>0</v>
      </c>
      <c r="E403" s="81">
        <v>0</v>
      </c>
      <c r="F403" s="82" t="s">
        <v>6366</v>
      </c>
    </row>
    <row r="404" spans="1:6" s="59" customFormat="1" hidden="1" x14ac:dyDescent="0.3">
      <c r="A404" s="59" t="s">
        <v>350</v>
      </c>
      <c r="B404" s="81">
        <v>0</v>
      </c>
      <c r="C404" s="81">
        <v>0</v>
      </c>
      <c r="D404" s="81">
        <v>0</v>
      </c>
      <c r="E404" s="81">
        <v>0</v>
      </c>
      <c r="F404" s="82" t="s">
        <v>6366</v>
      </c>
    </row>
    <row r="405" spans="1:6" s="59" customFormat="1" hidden="1" x14ac:dyDescent="0.3">
      <c r="A405" s="59" t="s">
        <v>584</v>
      </c>
      <c r="B405" s="81">
        <v>56</v>
      </c>
      <c r="C405" s="81">
        <v>0</v>
      </c>
      <c r="D405" s="81">
        <v>0</v>
      </c>
      <c r="E405" s="81">
        <v>0</v>
      </c>
      <c r="F405" s="82" t="s">
        <v>6366</v>
      </c>
    </row>
    <row r="406" spans="1:6" s="59" customFormat="1" x14ac:dyDescent="0.3">
      <c r="A406" s="59" t="s">
        <v>210</v>
      </c>
      <c r="B406" s="81">
        <v>674</v>
      </c>
      <c r="C406" s="81">
        <v>122</v>
      </c>
      <c r="D406" s="81">
        <v>32</v>
      </c>
      <c r="E406" s="81">
        <v>40</v>
      </c>
      <c r="F406" s="82">
        <v>0.44444444444444442</v>
      </c>
    </row>
    <row r="407" spans="1:6" s="59" customFormat="1" hidden="1" x14ac:dyDescent="0.3">
      <c r="A407" s="59" t="s">
        <v>603</v>
      </c>
      <c r="B407" s="81">
        <v>42</v>
      </c>
      <c r="C407" s="81">
        <v>0</v>
      </c>
      <c r="D407" s="81">
        <v>0</v>
      </c>
      <c r="E407" s="81">
        <v>0</v>
      </c>
      <c r="F407" s="82" t="s">
        <v>6366</v>
      </c>
    </row>
    <row r="408" spans="1:6" s="59" customFormat="1" x14ac:dyDescent="0.3">
      <c r="A408" s="59" t="s">
        <v>446</v>
      </c>
      <c r="B408" s="81">
        <v>130</v>
      </c>
      <c r="C408" s="81">
        <v>27</v>
      </c>
      <c r="D408" s="81">
        <v>12</v>
      </c>
      <c r="E408" s="81">
        <v>15</v>
      </c>
      <c r="F408" s="82">
        <v>0.44444444444444442</v>
      </c>
    </row>
    <row r="409" spans="1:6" s="59" customFormat="1" x14ac:dyDescent="0.3">
      <c r="A409" s="59" t="s">
        <v>473</v>
      </c>
      <c r="B409" s="81">
        <v>239</v>
      </c>
      <c r="C409" s="81">
        <v>41</v>
      </c>
      <c r="D409" s="81">
        <v>18</v>
      </c>
      <c r="E409" s="81">
        <v>23</v>
      </c>
      <c r="F409" s="82">
        <v>0.43902439024390244</v>
      </c>
    </row>
    <row r="410" spans="1:6" s="59" customFormat="1" hidden="1" x14ac:dyDescent="0.3">
      <c r="A410" s="59" t="s">
        <v>627</v>
      </c>
      <c r="B410" s="81">
        <v>11</v>
      </c>
      <c r="C410" s="81">
        <v>0</v>
      </c>
      <c r="D410" s="81">
        <v>0</v>
      </c>
      <c r="E410" s="81">
        <v>0</v>
      </c>
      <c r="F410" s="82" t="s">
        <v>6366</v>
      </c>
    </row>
    <row r="411" spans="1:6" s="59" customFormat="1" x14ac:dyDescent="0.3">
      <c r="A411" s="59" t="s">
        <v>254</v>
      </c>
      <c r="B411" s="81">
        <v>229</v>
      </c>
      <c r="C411" s="81">
        <v>42</v>
      </c>
      <c r="D411" s="81">
        <v>14</v>
      </c>
      <c r="E411" s="81">
        <v>18</v>
      </c>
      <c r="F411" s="82">
        <v>0.4375</v>
      </c>
    </row>
    <row r="412" spans="1:6" s="59" customFormat="1" x14ac:dyDescent="0.3">
      <c r="A412" s="59" t="s">
        <v>165</v>
      </c>
      <c r="B412" s="81">
        <v>879</v>
      </c>
      <c r="C412" s="81">
        <v>167</v>
      </c>
      <c r="D412" s="81">
        <v>48</v>
      </c>
      <c r="E412" s="81">
        <v>62</v>
      </c>
      <c r="F412" s="82">
        <v>0.43636363636363634</v>
      </c>
    </row>
    <row r="413" spans="1:6" s="59" customFormat="1" hidden="1" x14ac:dyDescent="0.3">
      <c r="A413" s="59" t="s">
        <v>356</v>
      </c>
      <c r="B413" s="81">
        <v>0</v>
      </c>
      <c r="C413" s="81">
        <v>0</v>
      </c>
      <c r="D413" s="81">
        <v>0</v>
      </c>
      <c r="E413" s="81">
        <v>0</v>
      </c>
      <c r="F413" s="82" t="s">
        <v>6366</v>
      </c>
    </row>
    <row r="414" spans="1:6" s="59" customFormat="1" hidden="1" x14ac:dyDescent="0.3">
      <c r="A414" s="59" t="s">
        <v>357</v>
      </c>
      <c r="B414" s="81">
        <v>13</v>
      </c>
      <c r="C414" s="81">
        <v>0</v>
      </c>
      <c r="D414" s="81">
        <v>0</v>
      </c>
      <c r="E414" s="81">
        <v>0</v>
      </c>
      <c r="F414" s="82" t="s">
        <v>6366</v>
      </c>
    </row>
    <row r="415" spans="1:6" s="59" customFormat="1" hidden="1" x14ac:dyDescent="0.3">
      <c r="A415" s="59" t="s">
        <v>604</v>
      </c>
      <c r="B415" s="81">
        <v>0</v>
      </c>
      <c r="C415" s="81">
        <v>0</v>
      </c>
      <c r="D415" s="81">
        <v>0</v>
      </c>
      <c r="E415" s="81">
        <v>0</v>
      </c>
      <c r="F415" s="82" t="s">
        <v>6366</v>
      </c>
    </row>
    <row r="416" spans="1:6" s="59" customFormat="1" hidden="1" x14ac:dyDescent="0.3">
      <c r="A416" s="59" t="s">
        <v>358</v>
      </c>
      <c r="B416" s="81">
        <v>0</v>
      </c>
      <c r="C416" s="81">
        <v>0</v>
      </c>
      <c r="D416" s="81">
        <v>0</v>
      </c>
      <c r="E416" s="81">
        <v>0</v>
      </c>
      <c r="F416" s="82" t="s">
        <v>6366</v>
      </c>
    </row>
    <row r="417" spans="1:6" s="59" customFormat="1" hidden="1" x14ac:dyDescent="0.3">
      <c r="A417" s="59" t="s">
        <v>359</v>
      </c>
      <c r="B417" s="81">
        <v>0</v>
      </c>
      <c r="C417" s="81">
        <v>0</v>
      </c>
      <c r="D417" s="81">
        <v>0</v>
      </c>
      <c r="E417" s="81">
        <v>0</v>
      </c>
      <c r="F417" s="82" t="s">
        <v>6366</v>
      </c>
    </row>
    <row r="418" spans="1:6" s="59" customFormat="1" hidden="1" x14ac:dyDescent="0.3">
      <c r="A418" s="59" t="s">
        <v>360</v>
      </c>
      <c r="B418" s="81">
        <v>0</v>
      </c>
      <c r="C418" s="81">
        <v>0</v>
      </c>
      <c r="D418" s="81">
        <v>0</v>
      </c>
      <c r="E418" s="81">
        <v>0</v>
      </c>
      <c r="F418" s="82" t="s">
        <v>6366</v>
      </c>
    </row>
    <row r="419" spans="1:6" s="59" customFormat="1" hidden="1" x14ac:dyDescent="0.3">
      <c r="A419" s="59" t="s">
        <v>361</v>
      </c>
      <c r="B419" s="81">
        <v>146</v>
      </c>
      <c r="C419" s="81">
        <v>0</v>
      </c>
      <c r="D419" s="81">
        <v>0</v>
      </c>
      <c r="E419" s="81">
        <v>0</v>
      </c>
      <c r="F419" s="82" t="s">
        <v>6366</v>
      </c>
    </row>
    <row r="420" spans="1:6" s="59" customFormat="1" hidden="1" x14ac:dyDescent="0.3">
      <c r="A420" s="59" t="s">
        <v>362</v>
      </c>
      <c r="B420" s="81">
        <v>35</v>
      </c>
      <c r="C420" s="81">
        <v>0</v>
      </c>
      <c r="D420" s="81">
        <v>0</v>
      </c>
      <c r="E420" s="81">
        <v>0</v>
      </c>
      <c r="F420" s="82" t="s">
        <v>6366</v>
      </c>
    </row>
    <row r="421" spans="1:6" s="59" customFormat="1" x14ac:dyDescent="0.3">
      <c r="A421" s="59" t="s">
        <v>283</v>
      </c>
      <c r="B421" s="81">
        <v>187</v>
      </c>
      <c r="C421" s="81">
        <v>35</v>
      </c>
      <c r="D421" s="81">
        <v>10</v>
      </c>
      <c r="E421" s="81">
        <v>13</v>
      </c>
      <c r="F421" s="82">
        <v>0.43478260869565216</v>
      </c>
    </row>
    <row r="422" spans="1:6" s="59" customFormat="1" x14ac:dyDescent="0.3">
      <c r="A422" s="59" t="s">
        <v>433</v>
      </c>
      <c r="B422" s="81">
        <v>130</v>
      </c>
      <c r="C422" s="81">
        <v>23</v>
      </c>
      <c r="D422" s="81">
        <v>10</v>
      </c>
      <c r="E422" s="81">
        <v>13</v>
      </c>
      <c r="F422" s="82">
        <v>0.43478260869565216</v>
      </c>
    </row>
    <row r="423" spans="1:6" s="59" customFormat="1" x14ac:dyDescent="0.3">
      <c r="A423" s="59" t="s">
        <v>450</v>
      </c>
      <c r="B423" s="81">
        <v>128</v>
      </c>
      <c r="C423" s="81">
        <v>23</v>
      </c>
      <c r="D423" s="81">
        <v>10</v>
      </c>
      <c r="E423" s="81">
        <v>13</v>
      </c>
      <c r="F423" s="82">
        <v>0.43478260869565216</v>
      </c>
    </row>
    <row r="424" spans="1:6" s="59" customFormat="1" x14ac:dyDescent="0.3">
      <c r="A424" s="59" t="s">
        <v>160</v>
      </c>
      <c r="B424" s="81">
        <v>873</v>
      </c>
      <c r="C424" s="81">
        <v>167</v>
      </c>
      <c r="D424" s="81">
        <v>36</v>
      </c>
      <c r="E424" s="81">
        <v>47</v>
      </c>
      <c r="F424" s="82">
        <v>0.43373493975903615</v>
      </c>
    </row>
    <row r="425" spans="1:6" s="59" customFormat="1" x14ac:dyDescent="0.3">
      <c r="A425" s="59" t="s">
        <v>284</v>
      </c>
      <c r="B425" s="81">
        <v>336</v>
      </c>
      <c r="C425" s="81">
        <v>64</v>
      </c>
      <c r="D425" s="81">
        <v>16</v>
      </c>
      <c r="E425" s="81">
        <v>21</v>
      </c>
      <c r="F425" s="82">
        <v>0.43243243243243246</v>
      </c>
    </row>
    <row r="426" spans="1:6" s="59" customFormat="1" hidden="1" x14ac:dyDescent="0.3">
      <c r="A426" s="59" t="s">
        <v>368</v>
      </c>
      <c r="B426" s="81">
        <v>23</v>
      </c>
      <c r="C426" s="81">
        <v>0</v>
      </c>
      <c r="D426" s="81">
        <v>0</v>
      </c>
      <c r="E426" s="81">
        <v>0</v>
      </c>
      <c r="F426" s="82" t="s">
        <v>6366</v>
      </c>
    </row>
    <row r="427" spans="1:6" s="59" customFormat="1" x14ac:dyDescent="0.3">
      <c r="A427" s="59" t="s">
        <v>326</v>
      </c>
      <c r="B427" s="81">
        <v>281</v>
      </c>
      <c r="C427" s="81">
        <v>51</v>
      </c>
      <c r="D427" s="81">
        <v>16</v>
      </c>
      <c r="E427" s="81">
        <v>21</v>
      </c>
      <c r="F427" s="82">
        <v>0.43243243243243246</v>
      </c>
    </row>
    <row r="428" spans="1:6" s="59" customFormat="1" hidden="1" x14ac:dyDescent="0.3">
      <c r="A428" s="59" t="s">
        <v>571</v>
      </c>
      <c r="B428" s="81">
        <v>0</v>
      </c>
      <c r="C428" s="81">
        <v>0</v>
      </c>
      <c r="D428" s="81">
        <v>0</v>
      </c>
      <c r="E428" s="81">
        <v>0</v>
      </c>
      <c r="F428" s="82" t="s">
        <v>6366</v>
      </c>
    </row>
    <row r="429" spans="1:6" s="59" customFormat="1" x14ac:dyDescent="0.3">
      <c r="A429" s="59" t="s">
        <v>511</v>
      </c>
      <c r="B429" s="81">
        <v>237</v>
      </c>
      <c r="C429" s="81">
        <v>40</v>
      </c>
      <c r="D429" s="81">
        <v>17</v>
      </c>
      <c r="E429" s="81">
        <v>23</v>
      </c>
      <c r="F429" s="82">
        <v>0.42499999999999999</v>
      </c>
    </row>
    <row r="430" spans="1:6" s="59" customFormat="1" hidden="1" x14ac:dyDescent="0.3">
      <c r="A430" s="59" t="s">
        <v>572</v>
      </c>
      <c r="B430" s="81">
        <v>10</v>
      </c>
      <c r="C430" s="81">
        <v>0</v>
      </c>
      <c r="D430" s="81">
        <v>0</v>
      </c>
      <c r="E430" s="81">
        <v>0</v>
      </c>
      <c r="F430" s="82" t="s">
        <v>6366</v>
      </c>
    </row>
    <row r="431" spans="1:6" s="59" customFormat="1" hidden="1" x14ac:dyDescent="0.3">
      <c r="A431" s="59" t="s">
        <v>371</v>
      </c>
      <c r="B431" s="81">
        <v>0</v>
      </c>
      <c r="C431" s="81">
        <v>0</v>
      </c>
      <c r="D431" s="81">
        <v>0</v>
      </c>
      <c r="E431" s="81">
        <v>0</v>
      </c>
      <c r="F431" s="82" t="s">
        <v>6366</v>
      </c>
    </row>
    <row r="432" spans="1:6" s="59" customFormat="1" x14ac:dyDescent="0.3">
      <c r="A432" s="59" t="s">
        <v>149</v>
      </c>
      <c r="B432" s="81">
        <v>111</v>
      </c>
      <c r="C432" s="81">
        <v>31</v>
      </c>
      <c r="D432" s="81">
        <v>8</v>
      </c>
      <c r="E432" s="81">
        <v>11</v>
      </c>
      <c r="F432" s="82">
        <v>0.42105263157894735</v>
      </c>
    </row>
    <row r="433" spans="1:6" s="59" customFormat="1" hidden="1" x14ac:dyDescent="0.3">
      <c r="A433" s="59" t="s">
        <v>373</v>
      </c>
      <c r="B433" s="81">
        <v>0</v>
      </c>
      <c r="C433" s="81">
        <v>0</v>
      </c>
      <c r="D433" s="81">
        <v>0</v>
      </c>
      <c r="E433" s="81">
        <v>0</v>
      </c>
      <c r="F433" s="82" t="s">
        <v>6366</v>
      </c>
    </row>
    <row r="434" spans="1:6" s="59" customFormat="1" hidden="1" x14ac:dyDescent="0.3">
      <c r="A434" s="59" t="s">
        <v>628</v>
      </c>
      <c r="B434" s="81">
        <v>0</v>
      </c>
      <c r="C434" s="81">
        <v>0</v>
      </c>
      <c r="D434" s="81">
        <v>0</v>
      </c>
      <c r="E434" s="81">
        <v>0</v>
      </c>
      <c r="F434" s="82" t="s">
        <v>6366</v>
      </c>
    </row>
    <row r="435" spans="1:6" s="59" customFormat="1" hidden="1" x14ac:dyDescent="0.3">
      <c r="A435" s="59" t="s">
        <v>374</v>
      </c>
      <c r="B435" s="81">
        <v>0</v>
      </c>
      <c r="C435" s="81">
        <v>0</v>
      </c>
      <c r="D435" s="81">
        <v>0</v>
      </c>
      <c r="E435" s="81">
        <v>0</v>
      </c>
      <c r="F435" s="82" t="s">
        <v>6366</v>
      </c>
    </row>
    <row r="436" spans="1:6" s="59" customFormat="1" hidden="1" x14ac:dyDescent="0.3">
      <c r="A436" s="59" t="s">
        <v>375</v>
      </c>
      <c r="B436" s="81">
        <v>0</v>
      </c>
      <c r="C436" s="81">
        <v>0</v>
      </c>
      <c r="D436" s="81">
        <v>0</v>
      </c>
      <c r="E436" s="81">
        <v>0</v>
      </c>
      <c r="F436" s="82" t="s">
        <v>6366</v>
      </c>
    </row>
    <row r="437" spans="1:6" s="59" customFormat="1" hidden="1" x14ac:dyDescent="0.3">
      <c r="A437" s="59" t="s">
        <v>573</v>
      </c>
      <c r="B437" s="81">
        <v>0</v>
      </c>
      <c r="C437" s="81">
        <v>0</v>
      </c>
      <c r="D437" s="81">
        <v>0</v>
      </c>
      <c r="E437" s="81">
        <v>0</v>
      </c>
      <c r="F437" s="82" t="s">
        <v>6366</v>
      </c>
    </row>
    <row r="438" spans="1:6" s="59" customFormat="1" hidden="1" x14ac:dyDescent="0.3">
      <c r="A438" s="59" t="s">
        <v>376</v>
      </c>
      <c r="B438" s="81">
        <v>25</v>
      </c>
      <c r="C438" s="81">
        <v>0</v>
      </c>
      <c r="D438" s="81">
        <v>0</v>
      </c>
      <c r="E438" s="81">
        <v>0</v>
      </c>
      <c r="F438" s="82" t="s">
        <v>6366</v>
      </c>
    </row>
    <row r="439" spans="1:6" s="59" customFormat="1" hidden="1" x14ac:dyDescent="0.3">
      <c r="A439" s="59" t="s">
        <v>629</v>
      </c>
      <c r="B439" s="81">
        <v>0</v>
      </c>
      <c r="C439" s="81">
        <v>0</v>
      </c>
      <c r="D439" s="81">
        <v>0</v>
      </c>
      <c r="E439" s="81">
        <v>0</v>
      </c>
      <c r="F439" s="82" t="s">
        <v>6366</v>
      </c>
    </row>
    <row r="440" spans="1:6" s="59" customFormat="1" hidden="1" x14ac:dyDescent="0.3">
      <c r="A440" s="59" t="s">
        <v>574</v>
      </c>
      <c r="B440" s="81">
        <v>29</v>
      </c>
      <c r="C440" s="81">
        <v>0</v>
      </c>
      <c r="D440" s="81">
        <v>0</v>
      </c>
      <c r="E440" s="81">
        <v>0</v>
      </c>
      <c r="F440" s="82" t="s">
        <v>6366</v>
      </c>
    </row>
    <row r="441" spans="1:6" s="59" customFormat="1" hidden="1" x14ac:dyDescent="0.3">
      <c r="A441" s="59" t="s">
        <v>575</v>
      </c>
      <c r="B441" s="81">
        <v>25</v>
      </c>
      <c r="C441" s="81">
        <v>0</v>
      </c>
      <c r="D441" s="81">
        <v>0</v>
      </c>
      <c r="E441" s="81">
        <v>0</v>
      </c>
      <c r="F441" s="82" t="s">
        <v>6366</v>
      </c>
    </row>
    <row r="442" spans="1:6" s="59" customFormat="1" hidden="1" x14ac:dyDescent="0.3">
      <c r="A442" s="59" t="s">
        <v>630</v>
      </c>
      <c r="B442" s="81">
        <v>0</v>
      </c>
      <c r="C442" s="81">
        <v>0</v>
      </c>
      <c r="D442" s="81">
        <v>0</v>
      </c>
      <c r="E442" s="81">
        <v>0</v>
      </c>
      <c r="F442" s="82" t="s">
        <v>6366</v>
      </c>
    </row>
    <row r="443" spans="1:6" s="59" customFormat="1" hidden="1" x14ac:dyDescent="0.3">
      <c r="A443" s="59" t="s">
        <v>576</v>
      </c>
      <c r="B443" s="81">
        <v>24</v>
      </c>
      <c r="C443" s="81">
        <v>0</v>
      </c>
      <c r="D443" s="81">
        <v>0</v>
      </c>
      <c r="E443" s="81">
        <v>0</v>
      </c>
      <c r="F443" s="82" t="s">
        <v>6366</v>
      </c>
    </row>
    <row r="444" spans="1:6" s="59" customFormat="1" hidden="1" x14ac:dyDescent="0.3">
      <c r="A444" s="59" t="s">
        <v>377</v>
      </c>
      <c r="B444" s="81">
        <v>81</v>
      </c>
      <c r="C444" s="81">
        <v>0</v>
      </c>
      <c r="D444" s="81">
        <v>0</v>
      </c>
      <c r="E444" s="81">
        <v>0</v>
      </c>
      <c r="F444" s="82" t="s">
        <v>6366</v>
      </c>
    </row>
    <row r="445" spans="1:6" s="59" customFormat="1" x14ac:dyDescent="0.3">
      <c r="A445" s="59" t="s">
        <v>366</v>
      </c>
      <c r="B445" s="81">
        <v>647</v>
      </c>
      <c r="C445" s="81">
        <v>80</v>
      </c>
      <c r="D445" s="81">
        <v>15</v>
      </c>
      <c r="E445" s="81">
        <v>21</v>
      </c>
      <c r="F445" s="82">
        <v>0.41666666666666669</v>
      </c>
    </row>
    <row r="446" spans="1:6" s="59" customFormat="1" hidden="1" x14ac:dyDescent="0.3">
      <c r="A446" s="59" t="s">
        <v>379</v>
      </c>
      <c r="B446" s="81">
        <v>113</v>
      </c>
      <c r="C446" s="81">
        <v>0</v>
      </c>
      <c r="D446" s="81">
        <v>0</v>
      </c>
      <c r="E446" s="81">
        <v>0</v>
      </c>
      <c r="F446" s="82" t="s">
        <v>6366</v>
      </c>
    </row>
    <row r="447" spans="1:6" s="59" customFormat="1" hidden="1" x14ac:dyDescent="0.3">
      <c r="A447" s="59" t="s">
        <v>380</v>
      </c>
      <c r="B447" s="81">
        <v>0</v>
      </c>
      <c r="C447" s="81">
        <v>0</v>
      </c>
      <c r="D447" s="81">
        <v>0</v>
      </c>
      <c r="E447" s="81">
        <v>0</v>
      </c>
      <c r="F447" s="82" t="s">
        <v>6366</v>
      </c>
    </row>
    <row r="448" spans="1:6" s="59" customFormat="1" hidden="1" x14ac:dyDescent="0.3">
      <c r="A448" s="59" t="s">
        <v>381</v>
      </c>
      <c r="B448" s="81">
        <v>0</v>
      </c>
      <c r="C448" s="81">
        <v>0</v>
      </c>
      <c r="D448" s="81">
        <v>0</v>
      </c>
      <c r="E448" s="81">
        <v>0</v>
      </c>
      <c r="F448" s="82" t="s">
        <v>6366</v>
      </c>
    </row>
    <row r="449" spans="1:6" s="59" customFormat="1" hidden="1" x14ac:dyDescent="0.3">
      <c r="A449" s="59" t="s">
        <v>382</v>
      </c>
      <c r="B449" s="81">
        <v>0</v>
      </c>
      <c r="C449" s="81">
        <v>0</v>
      </c>
      <c r="D449" s="81">
        <v>0</v>
      </c>
      <c r="E449" s="81">
        <v>0</v>
      </c>
      <c r="F449" s="82" t="s">
        <v>6366</v>
      </c>
    </row>
    <row r="450" spans="1:6" s="59" customFormat="1" hidden="1" x14ac:dyDescent="0.3">
      <c r="A450" s="59" t="s">
        <v>383</v>
      </c>
      <c r="B450" s="81">
        <v>0</v>
      </c>
      <c r="C450" s="81">
        <v>0</v>
      </c>
      <c r="D450" s="81">
        <v>0</v>
      </c>
      <c r="E450" s="81">
        <v>0</v>
      </c>
      <c r="F450" s="82" t="s">
        <v>6366</v>
      </c>
    </row>
    <row r="451" spans="1:6" s="59" customFormat="1" hidden="1" x14ac:dyDescent="0.3">
      <c r="A451" s="59" t="s">
        <v>384</v>
      </c>
      <c r="B451" s="81">
        <v>0</v>
      </c>
      <c r="C451" s="81">
        <v>0</v>
      </c>
      <c r="D451" s="81">
        <v>0</v>
      </c>
      <c r="E451" s="81">
        <v>0</v>
      </c>
      <c r="F451" s="82" t="s">
        <v>6366</v>
      </c>
    </row>
    <row r="452" spans="1:6" s="59" customFormat="1" hidden="1" x14ac:dyDescent="0.3">
      <c r="A452" s="59" t="s">
        <v>385</v>
      </c>
      <c r="B452" s="81">
        <v>0</v>
      </c>
      <c r="C452" s="81">
        <v>0</v>
      </c>
      <c r="D452" s="81">
        <v>0</v>
      </c>
      <c r="E452" s="81">
        <v>0</v>
      </c>
      <c r="F452" s="82" t="s">
        <v>6366</v>
      </c>
    </row>
    <row r="453" spans="1:6" s="59" customFormat="1" hidden="1" x14ac:dyDescent="0.3">
      <c r="A453" s="59" t="s">
        <v>386</v>
      </c>
      <c r="B453" s="81">
        <v>130</v>
      </c>
      <c r="C453" s="81">
        <v>0</v>
      </c>
      <c r="D453" s="81">
        <v>0</v>
      </c>
      <c r="E453" s="81">
        <v>0</v>
      </c>
      <c r="F453" s="82" t="s">
        <v>6366</v>
      </c>
    </row>
    <row r="454" spans="1:6" s="59" customFormat="1" hidden="1" x14ac:dyDescent="0.3">
      <c r="A454" s="59" t="s">
        <v>387</v>
      </c>
      <c r="B454" s="81">
        <v>0</v>
      </c>
      <c r="C454" s="81">
        <v>0</v>
      </c>
      <c r="D454" s="81">
        <v>0</v>
      </c>
      <c r="E454" s="81">
        <v>0</v>
      </c>
      <c r="F454" s="82" t="s">
        <v>6366</v>
      </c>
    </row>
    <row r="455" spans="1:6" s="59" customFormat="1" hidden="1" x14ac:dyDescent="0.3">
      <c r="A455" s="59" t="s">
        <v>388</v>
      </c>
      <c r="B455" s="81">
        <v>0</v>
      </c>
      <c r="C455" s="81">
        <v>0</v>
      </c>
      <c r="D455" s="81">
        <v>0</v>
      </c>
      <c r="E455" s="81">
        <v>0</v>
      </c>
      <c r="F455" s="82" t="s">
        <v>6366</v>
      </c>
    </row>
    <row r="456" spans="1:6" s="59" customFormat="1" hidden="1" x14ac:dyDescent="0.3">
      <c r="A456" s="59" t="s">
        <v>389</v>
      </c>
      <c r="B456" s="81">
        <v>0</v>
      </c>
      <c r="C456" s="81">
        <v>0</v>
      </c>
      <c r="D456" s="81">
        <v>0</v>
      </c>
      <c r="E456" s="81">
        <v>0</v>
      </c>
      <c r="F456" s="82" t="s">
        <v>6366</v>
      </c>
    </row>
    <row r="457" spans="1:6" s="59" customFormat="1" hidden="1" x14ac:dyDescent="0.3">
      <c r="A457" s="59" t="s">
        <v>390</v>
      </c>
      <c r="B457" s="81">
        <v>0</v>
      </c>
      <c r="C457" s="81">
        <v>0</v>
      </c>
      <c r="D457" s="81">
        <v>0</v>
      </c>
      <c r="E457" s="81">
        <v>0</v>
      </c>
      <c r="F457" s="82" t="s">
        <v>6366</v>
      </c>
    </row>
    <row r="458" spans="1:6" s="59" customFormat="1" hidden="1" x14ac:dyDescent="0.3">
      <c r="A458" s="59" t="s">
        <v>391</v>
      </c>
      <c r="B458" s="81">
        <v>0</v>
      </c>
      <c r="C458" s="81">
        <v>0</v>
      </c>
      <c r="D458" s="81">
        <v>0</v>
      </c>
      <c r="E458" s="81">
        <v>0</v>
      </c>
      <c r="F458" s="82" t="s">
        <v>6366</v>
      </c>
    </row>
    <row r="459" spans="1:6" s="59" customFormat="1" hidden="1" x14ac:dyDescent="0.3">
      <c r="A459" s="59" t="s">
        <v>392</v>
      </c>
      <c r="B459" s="81">
        <v>0</v>
      </c>
      <c r="C459" s="81">
        <v>0</v>
      </c>
      <c r="D459" s="81">
        <v>0</v>
      </c>
      <c r="E459" s="81">
        <v>0</v>
      </c>
      <c r="F459" s="82" t="s">
        <v>6366</v>
      </c>
    </row>
    <row r="460" spans="1:6" s="59" customFormat="1" hidden="1" x14ac:dyDescent="0.3">
      <c r="A460" s="59" t="s">
        <v>631</v>
      </c>
      <c r="B460" s="81">
        <v>0</v>
      </c>
      <c r="C460" s="81">
        <v>0</v>
      </c>
      <c r="D460" s="81">
        <v>0</v>
      </c>
      <c r="E460" s="81">
        <v>0</v>
      </c>
      <c r="F460" s="82" t="s">
        <v>6366</v>
      </c>
    </row>
    <row r="461" spans="1:6" s="59" customFormat="1" hidden="1" x14ac:dyDescent="0.3">
      <c r="A461" s="59" t="s">
        <v>393</v>
      </c>
      <c r="B461" s="81">
        <v>0</v>
      </c>
      <c r="C461" s="81">
        <v>0</v>
      </c>
      <c r="D461" s="81">
        <v>0</v>
      </c>
      <c r="E461" s="81">
        <v>0</v>
      </c>
      <c r="F461" s="82" t="s">
        <v>6366</v>
      </c>
    </row>
    <row r="462" spans="1:6" s="59" customFormat="1" hidden="1" x14ac:dyDescent="0.3">
      <c r="A462" s="59" t="s">
        <v>632</v>
      </c>
      <c r="B462" s="81">
        <v>0</v>
      </c>
      <c r="C462" s="81">
        <v>0</v>
      </c>
      <c r="D462" s="81">
        <v>0</v>
      </c>
      <c r="E462" s="81">
        <v>0</v>
      </c>
      <c r="F462" s="82" t="s">
        <v>6366</v>
      </c>
    </row>
    <row r="463" spans="1:6" s="59" customFormat="1" hidden="1" x14ac:dyDescent="0.3">
      <c r="A463" s="59" t="s">
        <v>394</v>
      </c>
      <c r="B463" s="81">
        <v>0</v>
      </c>
      <c r="C463" s="81">
        <v>0</v>
      </c>
      <c r="D463" s="81">
        <v>0</v>
      </c>
      <c r="E463" s="81">
        <v>0</v>
      </c>
      <c r="F463" s="82" t="s">
        <v>6366</v>
      </c>
    </row>
    <row r="464" spans="1:6" s="59" customFormat="1" hidden="1" x14ac:dyDescent="0.3">
      <c r="A464" s="59" t="s">
        <v>577</v>
      </c>
      <c r="B464" s="81">
        <v>14</v>
      </c>
      <c r="C464" s="81">
        <v>0</v>
      </c>
      <c r="D464" s="81">
        <v>0</v>
      </c>
      <c r="E464" s="81">
        <v>0</v>
      </c>
      <c r="F464" s="82" t="s">
        <v>6366</v>
      </c>
    </row>
    <row r="465" spans="1:6" s="59" customFormat="1" hidden="1" x14ac:dyDescent="0.3">
      <c r="A465" s="59" t="s">
        <v>395</v>
      </c>
      <c r="B465" s="81">
        <v>16</v>
      </c>
      <c r="C465" s="81">
        <v>0</v>
      </c>
      <c r="D465" s="81">
        <v>0</v>
      </c>
      <c r="E465" s="81">
        <v>0</v>
      </c>
      <c r="F465" s="82" t="s">
        <v>6366</v>
      </c>
    </row>
    <row r="466" spans="1:6" s="59" customFormat="1" hidden="1" x14ac:dyDescent="0.3">
      <c r="A466" s="59" t="s">
        <v>605</v>
      </c>
      <c r="B466" s="81">
        <v>0</v>
      </c>
      <c r="C466" s="81">
        <v>0</v>
      </c>
      <c r="D466" s="81">
        <v>0</v>
      </c>
      <c r="E466" s="81">
        <v>0</v>
      </c>
      <c r="F466" s="82" t="s">
        <v>6366</v>
      </c>
    </row>
    <row r="467" spans="1:6" s="59" customFormat="1" hidden="1" x14ac:dyDescent="0.3">
      <c r="A467" s="59" t="s">
        <v>633</v>
      </c>
      <c r="B467" s="81">
        <v>0</v>
      </c>
      <c r="C467" s="81">
        <v>0</v>
      </c>
      <c r="D467" s="81">
        <v>0</v>
      </c>
      <c r="E467" s="81">
        <v>0</v>
      </c>
      <c r="F467" s="82" t="s">
        <v>6366</v>
      </c>
    </row>
    <row r="468" spans="1:6" s="59" customFormat="1" hidden="1" x14ac:dyDescent="0.3">
      <c r="A468" s="59" t="s">
        <v>396</v>
      </c>
      <c r="B468" s="81">
        <v>0</v>
      </c>
      <c r="C468" s="81">
        <v>0</v>
      </c>
      <c r="D468" s="81">
        <v>0</v>
      </c>
      <c r="E468" s="81">
        <v>0</v>
      </c>
      <c r="F468" s="82" t="s">
        <v>6366</v>
      </c>
    </row>
    <row r="469" spans="1:6" s="59" customFormat="1" hidden="1" x14ac:dyDescent="0.3">
      <c r="A469" s="59" t="s">
        <v>397</v>
      </c>
      <c r="B469" s="81">
        <v>23</v>
      </c>
      <c r="C469" s="81">
        <v>0</v>
      </c>
      <c r="D469" s="81">
        <v>0</v>
      </c>
      <c r="E469" s="81">
        <v>0</v>
      </c>
      <c r="F469" s="82" t="s">
        <v>6366</v>
      </c>
    </row>
    <row r="470" spans="1:6" s="59" customFormat="1" hidden="1" x14ac:dyDescent="0.3">
      <c r="A470" s="59" t="s">
        <v>398</v>
      </c>
      <c r="B470" s="81">
        <v>0</v>
      </c>
      <c r="C470" s="81">
        <v>0</v>
      </c>
      <c r="D470" s="81">
        <v>0</v>
      </c>
      <c r="E470" s="81">
        <v>0</v>
      </c>
      <c r="F470" s="82" t="s">
        <v>6366</v>
      </c>
    </row>
    <row r="471" spans="1:6" s="59" customFormat="1" hidden="1" x14ac:dyDescent="0.3">
      <c r="A471" s="59" t="s">
        <v>399</v>
      </c>
      <c r="B471" s="81">
        <v>0</v>
      </c>
      <c r="C471" s="81">
        <v>0</v>
      </c>
      <c r="D471" s="81">
        <v>0</v>
      </c>
      <c r="E471" s="81">
        <v>0</v>
      </c>
      <c r="F471" s="82" t="s">
        <v>6366</v>
      </c>
    </row>
    <row r="472" spans="1:6" s="59" customFormat="1" hidden="1" x14ac:dyDescent="0.3">
      <c r="A472" s="59" t="s">
        <v>400</v>
      </c>
      <c r="B472" s="81">
        <v>11</v>
      </c>
      <c r="C472" s="81">
        <v>11</v>
      </c>
      <c r="D472" s="81">
        <v>1</v>
      </c>
      <c r="E472" s="81">
        <v>0</v>
      </c>
      <c r="F472" s="82">
        <v>1</v>
      </c>
    </row>
    <row r="473" spans="1:6" s="59" customFormat="1" hidden="1" x14ac:dyDescent="0.3">
      <c r="A473" s="59" t="s">
        <v>606</v>
      </c>
      <c r="B473" s="81">
        <v>0</v>
      </c>
      <c r="C473" s="81">
        <v>0</v>
      </c>
      <c r="D473" s="81">
        <v>0</v>
      </c>
      <c r="E473" s="81">
        <v>0</v>
      </c>
      <c r="F473" s="82" t="s">
        <v>6366</v>
      </c>
    </row>
    <row r="474" spans="1:6" s="59" customFormat="1" hidden="1" x14ac:dyDescent="0.3">
      <c r="A474" s="59" t="s">
        <v>401</v>
      </c>
      <c r="B474" s="81">
        <v>0</v>
      </c>
      <c r="C474" s="81">
        <v>0</v>
      </c>
      <c r="D474" s="81">
        <v>0</v>
      </c>
      <c r="E474" s="81">
        <v>0</v>
      </c>
      <c r="F474" s="82" t="s">
        <v>6366</v>
      </c>
    </row>
    <row r="475" spans="1:6" s="59" customFormat="1" hidden="1" x14ac:dyDescent="0.3">
      <c r="A475" s="59" t="s">
        <v>607</v>
      </c>
      <c r="B475" s="81">
        <v>0</v>
      </c>
      <c r="C475" s="81">
        <v>0</v>
      </c>
      <c r="D475" s="81">
        <v>0</v>
      </c>
      <c r="E475" s="81">
        <v>0</v>
      </c>
      <c r="F475" s="82" t="s">
        <v>6366</v>
      </c>
    </row>
    <row r="476" spans="1:6" s="59" customFormat="1" hidden="1" x14ac:dyDescent="0.3">
      <c r="A476" s="59" t="s">
        <v>578</v>
      </c>
      <c r="B476" s="81">
        <v>0</v>
      </c>
      <c r="C476" s="81">
        <v>0</v>
      </c>
      <c r="D476" s="81">
        <v>0</v>
      </c>
      <c r="E476" s="81">
        <v>0</v>
      </c>
      <c r="F476" s="82" t="s">
        <v>6366</v>
      </c>
    </row>
    <row r="477" spans="1:6" s="59" customFormat="1" hidden="1" x14ac:dyDescent="0.3">
      <c r="A477" s="59" t="s">
        <v>402</v>
      </c>
      <c r="B477" s="81">
        <v>0</v>
      </c>
      <c r="C477" s="81">
        <v>0</v>
      </c>
      <c r="D477" s="81">
        <v>0</v>
      </c>
      <c r="E477" s="81">
        <v>0</v>
      </c>
      <c r="F477" s="82" t="s">
        <v>6366</v>
      </c>
    </row>
    <row r="478" spans="1:6" s="59" customFormat="1" hidden="1" x14ac:dyDescent="0.3">
      <c r="A478" s="59" t="s">
        <v>403</v>
      </c>
      <c r="B478" s="81">
        <v>0</v>
      </c>
      <c r="C478" s="81">
        <v>0</v>
      </c>
      <c r="D478" s="81">
        <v>0</v>
      </c>
      <c r="E478" s="81">
        <v>0</v>
      </c>
      <c r="F478" s="82" t="s">
        <v>6366</v>
      </c>
    </row>
    <row r="479" spans="1:6" s="59" customFormat="1" hidden="1" x14ac:dyDescent="0.3">
      <c r="A479" s="59" t="s">
        <v>634</v>
      </c>
      <c r="B479" s="81">
        <v>0</v>
      </c>
      <c r="C479" s="81">
        <v>0</v>
      </c>
      <c r="D479" s="81">
        <v>0</v>
      </c>
      <c r="E479" s="81">
        <v>0</v>
      </c>
      <c r="F479" s="82" t="s">
        <v>6366</v>
      </c>
    </row>
    <row r="480" spans="1:6" s="59" customFormat="1" hidden="1" x14ac:dyDescent="0.3">
      <c r="A480" s="59" t="s">
        <v>608</v>
      </c>
      <c r="B480" s="81">
        <v>0</v>
      </c>
      <c r="C480" s="81">
        <v>0</v>
      </c>
      <c r="D480" s="81">
        <v>0</v>
      </c>
      <c r="E480" s="81">
        <v>0</v>
      </c>
      <c r="F480" s="82" t="s">
        <v>6366</v>
      </c>
    </row>
    <row r="481" spans="1:6" s="59" customFormat="1" hidden="1" x14ac:dyDescent="0.3">
      <c r="A481" s="59" t="s">
        <v>404</v>
      </c>
      <c r="B481" s="81">
        <v>0</v>
      </c>
      <c r="C481" s="81">
        <v>0</v>
      </c>
      <c r="D481" s="81">
        <v>0</v>
      </c>
      <c r="E481" s="81">
        <v>0</v>
      </c>
      <c r="F481" s="82" t="s">
        <v>6366</v>
      </c>
    </row>
    <row r="482" spans="1:6" s="59" customFormat="1" hidden="1" x14ac:dyDescent="0.3">
      <c r="A482" s="59" t="s">
        <v>405</v>
      </c>
      <c r="B482" s="81">
        <v>0</v>
      </c>
      <c r="C482" s="81">
        <v>0</v>
      </c>
      <c r="D482" s="81">
        <v>0</v>
      </c>
      <c r="E482" s="81">
        <v>0</v>
      </c>
      <c r="F482" s="82" t="s">
        <v>6366</v>
      </c>
    </row>
    <row r="483" spans="1:6" s="59" customFormat="1" hidden="1" x14ac:dyDescent="0.3">
      <c r="A483" s="59" t="s">
        <v>635</v>
      </c>
      <c r="B483" s="81">
        <v>0</v>
      </c>
      <c r="C483" s="81">
        <v>0</v>
      </c>
      <c r="D483" s="81">
        <v>0</v>
      </c>
      <c r="E483" s="81">
        <v>0</v>
      </c>
      <c r="F483" s="82" t="s">
        <v>6366</v>
      </c>
    </row>
    <row r="484" spans="1:6" s="59" customFormat="1" hidden="1" x14ac:dyDescent="0.3">
      <c r="A484" s="59" t="s">
        <v>579</v>
      </c>
      <c r="B484" s="81">
        <v>70</v>
      </c>
      <c r="C484" s="81">
        <v>0</v>
      </c>
      <c r="D484" s="81">
        <v>0</v>
      </c>
      <c r="E484" s="81">
        <v>0</v>
      </c>
      <c r="F484" s="82" t="s">
        <v>6366</v>
      </c>
    </row>
    <row r="485" spans="1:6" s="59" customFormat="1" hidden="1" x14ac:dyDescent="0.3">
      <c r="A485" s="59" t="s">
        <v>580</v>
      </c>
      <c r="B485" s="81">
        <v>0</v>
      </c>
      <c r="C485" s="81">
        <v>0</v>
      </c>
      <c r="D485" s="81">
        <v>0</v>
      </c>
      <c r="E485" s="81">
        <v>0</v>
      </c>
      <c r="F485" s="82" t="s">
        <v>6366</v>
      </c>
    </row>
    <row r="486" spans="1:6" s="59" customFormat="1" hidden="1" x14ac:dyDescent="0.3">
      <c r="A486" s="59" t="s">
        <v>636</v>
      </c>
      <c r="B486" s="81">
        <v>0</v>
      </c>
      <c r="C486" s="81">
        <v>0</v>
      </c>
      <c r="D486" s="81">
        <v>0</v>
      </c>
      <c r="E486" s="81">
        <v>0</v>
      </c>
      <c r="F486" s="82" t="s">
        <v>6366</v>
      </c>
    </row>
    <row r="487" spans="1:6" s="59" customFormat="1" hidden="1" x14ac:dyDescent="0.3">
      <c r="A487" s="59" t="s">
        <v>581</v>
      </c>
      <c r="B487" s="81">
        <v>181</v>
      </c>
      <c r="C487" s="81">
        <v>0</v>
      </c>
      <c r="D487" s="81">
        <v>0</v>
      </c>
      <c r="E487" s="81">
        <v>0</v>
      </c>
      <c r="F487" s="82" t="s">
        <v>6366</v>
      </c>
    </row>
    <row r="488" spans="1:6" s="59" customFormat="1" hidden="1" x14ac:dyDescent="0.3">
      <c r="A488" s="59" t="s">
        <v>406</v>
      </c>
      <c r="B488" s="81">
        <v>0</v>
      </c>
      <c r="C488" s="81">
        <v>0</v>
      </c>
      <c r="D488" s="81">
        <v>0</v>
      </c>
      <c r="E488" s="81">
        <v>0</v>
      </c>
      <c r="F488" s="82" t="s">
        <v>6366</v>
      </c>
    </row>
    <row r="489" spans="1:6" s="59" customFormat="1" hidden="1" x14ac:dyDescent="0.3">
      <c r="A489" s="59" t="s">
        <v>407</v>
      </c>
      <c r="B489" s="81">
        <v>0</v>
      </c>
      <c r="C489" s="81">
        <v>0</v>
      </c>
      <c r="D489" s="81">
        <v>0</v>
      </c>
      <c r="E489" s="81">
        <v>0</v>
      </c>
      <c r="F489" s="82" t="s">
        <v>6366</v>
      </c>
    </row>
    <row r="490" spans="1:6" s="59" customFormat="1" hidden="1" x14ac:dyDescent="0.3">
      <c r="A490" s="59" t="s">
        <v>424</v>
      </c>
      <c r="B490" s="81">
        <v>0</v>
      </c>
      <c r="C490" s="81">
        <v>0</v>
      </c>
      <c r="D490" s="81">
        <v>0</v>
      </c>
      <c r="E490" s="81">
        <v>0</v>
      </c>
      <c r="F490" s="82" t="s">
        <v>6366</v>
      </c>
    </row>
    <row r="491" spans="1:6" s="59" customFormat="1" hidden="1" x14ac:dyDescent="0.3">
      <c r="A491" s="59" t="s">
        <v>408</v>
      </c>
      <c r="B491" s="81">
        <v>18</v>
      </c>
      <c r="C491" s="81">
        <v>18</v>
      </c>
      <c r="D491" s="81">
        <v>0</v>
      </c>
      <c r="E491" s="81">
        <v>0</v>
      </c>
      <c r="F491" s="82" t="s">
        <v>6366</v>
      </c>
    </row>
    <row r="492" spans="1:6" s="59" customFormat="1" x14ac:dyDescent="0.3">
      <c r="A492" s="59" t="s">
        <v>153</v>
      </c>
      <c r="B492" s="81">
        <v>732</v>
      </c>
      <c r="C492" s="81">
        <v>166</v>
      </c>
      <c r="D492" s="81">
        <v>32</v>
      </c>
      <c r="E492" s="81">
        <v>45</v>
      </c>
      <c r="F492" s="82">
        <v>0.41558441558441561</v>
      </c>
    </row>
    <row r="493" spans="1:6" s="59" customFormat="1" hidden="1" x14ac:dyDescent="0.3">
      <c r="A493" s="59" t="s">
        <v>410</v>
      </c>
      <c r="B493" s="81">
        <v>32</v>
      </c>
      <c r="C493" s="81">
        <v>0</v>
      </c>
      <c r="D493" s="81">
        <v>0</v>
      </c>
      <c r="E493" s="81">
        <v>0</v>
      </c>
      <c r="F493" s="82" t="s">
        <v>6366</v>
      </c>
    </row>
    <row r="494" spans="1:6" s="59" customFormat="1" hidden="1" x14ac:dyDescent="0.3">
      <c r="A494" s="59" t="s">
        <v>411</v>
      </c>
      <c r="B494" s="81">
        <v>34</v>
      </c>
      <c r="C494" s="81">
        <v>0</v>
      </c>
      <c r="D494" s="81">
        <v>0</v>
      </c>
      <c r="E494" s="81">
        <v>0</v>
      </c>
      <c r="F494" s="82" t="s">
        <v>6366</v>
      </c>
    </row>
    <row r="495" spans="1:6" s="59" customFormat="1" hidden="1" x14ac:dyDescent="0.3">
      <c r="A495" s="59" t="s">
        <v>412</v>
      </c>
      <c r="B495" s="81">
        <v>25</v>
      </c>
      <c r="C495" s="81">
        <v>0</v>
      </c>
      <c r="D495" s="81">
        <v>0</v>
      </c>
      <c r="E495" s="81">
        <v>0</v>
      </c>
      <c r="F495" s="82" t="s">
        <v>6366</v>
      </c>
    </row>
    <row r="496" spans="1:6" s="59" customFormat="1" x14ac:dyDescent="0.3">
      <c r="A496" s="59" t="s">
        <v>492</v>
      </c>
      <c r="B496" s="81">
        <v>154</v>
      </c>
      <c r="C496" s="81">
        <v>29</v>
      </c>
      <c r="D496" s="81">
        <v>12</v>
      </c>
      <c r="E496" s="81">
        <v>17</v>
      </c>
      <c r="F496" s="82">
        <v>0.41379310344827586</v>
      </c>
    </row>
    <row r="497" spans="1:6" s="59" customFormat="1" hidden="1" x14ac:dyDescent="0.3">
      <c r="A497" s="59" t="s">
        <v>582</v>
      </c>
      <c r="B497" s="81">
        <v>27</v>
      </c>
      <c r="C497" s="81">
        <v>0</v>
      </c>
      <c r="D497" s="81">
        <v>0</v>
      </c>
      <c r="E497" s="81">
        <v>0</v>
      </c>
      <c r="F497" s="82" t="s">
        <v>6366</v>
      </c>
    </row>
    <row r="498" spans="1:6" s="59" customFormat="1" hidden="1" x14ac:dyDescent="0.3">
      <c r="A498" s="59" t="s">
        <v>414</v>
      </c>
      <c r="B498" s="81">
        <v>105</v>
      </c>
      <c r="C498" s="81">
        <v>0</v>
      </c>
      <c r="D498" s="81">
        <v>0</v>
      </c>
      <c r="E498" s="81">
        <v>0</v>
      </c>
      <c r="F498" s="82" t="s">
        <v>6366</v>
      </c>
    </row>
    <row r="499" spans="1:6" s="59" customFormat="1" x14ac:dyDescent="0.3">
      <c r="A499" s="59" t="s">
        <v>304</v>
      </c>
      <c r="B499" s="81">
        <v>457</v>
      </c>
      <c r="C499" s="81">
        <v>77</v>
      </c>
      <c r="D499" s="81">
        <v>16</v>
      </c>
      <c r="E499" s="81">
        <v>23</v>
      </c>
      <c r="F499" s="82">
        <v>0.41025641025641024</v>
      </c>
    </row>
    <row r="500" spans="1:6" s="59" customFormat="1" x14ac:dyDescent="0.3">
      <c r="A500" s="59" t="s">
        <v>485</v>
      </c>
      <c r="B500" s="81">
        <v>592</v>
      </c>
      <c r="C500" s="81">
        <v>107</v>
      </c>
      <c r="D500" s="81">
        <v>27</v>
      </c>
      <c r="E500" s="81">
        <v>39</v>
      </c>
      <c r="F500" s="82">
        <v>0.40909090909090912</v>
      </c>
    </row>
    <row r="501" spans="1:6" s="59" customFormat="1" x14ac:dyDescent="0.3">
      <c r="A501" s="59" t="s">
        <v>459</v>
      </c>
      <c r="B501" s="81">
        <v>455</v>
      </c>
      <c r="C501" s="81">
        <v>70</v>
      </c>
      <c r="D501" s="81">
        <v>9</v>
      </c>
      <c r="E501" s="81">
        <v>13</v>
      </c>
      <c r="F501" s="82">
        <v>0.40909090909090912</v>
      </c>
    </row>
    <row r="502" spans="1:6" s="59" customFormat="1" x14ac:dyDescent="0.3">
      <c r="A502" s="59" t="s">
        <v>195</v>
      </c>
      <c r="B502" s="81">
        <v>225</v>
      </c>
      <c r="C502" s="81">
        <v>37</v>
      </c>
      <c r="D502" s="81">
        <v>15</v>
      </c>
      <c r="E502" s="81">
        <v>22</v>
      </c>
      <c r="F502" s="82">
        <v>0.40540540540540543</v>
      </c>
    </row>
    <row r="503" spans="1:6" s="59" customFormat="1" hidden="1" x14ac:dyDescent="0.3">
      <c r="A503" s="59" t="s">
        <v>419</v>
      </c>
      <c r="B503" s="81">
        <v>78</v>
      </c>
      <c r="C503" s="81">
        <v>0</v>
      </c>
      <c r="D503" s="81">
        <v>0</v>
      </c>
      <c r="E503" s="81">
        <v>0</v>
      </c>
      <c r="F503" s="82" t="s">
        <v>6366</v>
      </c>
    </row>
    <row r="504" spans="1:6" s="59" customFormat="1" hidden="1" x14ac:dyDescent="0.3">
      <c r="A504" s="59" t="s">
        <v>425</v>
      </c>
      <c r="B504" s="81">
        <v>0</v>
      </c>
      <c r="C504" s="81">
        <v>0</v>
      </c>
      <c r="D504" s="81">
        <v>0</v>
      </c>
      <c r="E504" s="81">
        <v>0</v>
      </c>
      <c r="F504" s="82" t="s">
        <v>6366</v>
      </c>
    </row>
    <row r="505" spans="1:6" s="59" customFormat="1" x14ac:dyDescent="0.3">
      <c r="A505" s="59" t="s">
        <v>96</v>
      </c>
      <c r="B505" s="81">
        <v>321</v>
      </c>
      <c r="C505" s="81">
        <v>92</v>
      </c>
      <c r="D505" s="81">
        <v>17</v>
      </c>
      <c r="E505" s="81">
        <v>25</v>
      </c>
      <c r="F505" s="82">
        <v>0.40476190476190477</v>
      </c>
    </row>
    <row r="506" spans="1:6" s="59" customFormat="1" hidden="1" x14ac:dyDescent="0.3">
      <c r="A506" s="59" t="s">
        <v>426</v>
      </c>
      <c r="B506" s="81">
        <v>19</v>
      </c>
      <c r="C506" s="81">
        <v>0</v>
      </c>
      <c r="D506" s="81">
        <v>0</v>
      </c>
      <c r="E506" s="81">
        <v>0</v>
      </c>
      <c r="F506" s="82" t="s">
        <v>6366</v>
      </c>
    </row>
    <row r="507" spans="1:6" s="59" customFormat="1" hidden="1" x14ac:dyDescent="0.3">
      <c r="A507" s="59" t="s">
        <v>585</v>
      </c>
      <c r="B507" s="81">
        <v>66</v>
      </c>
      <c r="C507" s="81">
        <v>0</v>
      </c>
      <c r="D507" s="81">
        <v>0</v>
      </c>
      <c r="E507" s="81">
        <v>0</v>
      </c>
      <c r="F507" s="82" t="s">
        <v>6366</v>
      </c>
    </row>
    <row r="508" spans="1:6" s="59" customFormat="1" x14ac:dyDescent="0.3">
      <c r="A508" s="59" t="s">
        <v>260</v>
      </c>
      <c r="B508" s="81">
        <v>238</v>
      </c>
      <c r="C508" s="81">
        <v>63</v>
      </c>
      <c r="D508" s="81">
        <v>17</v>
      </c>
      <c r="E508" s="81">
        <v>25</v>
      </c>
      <c r="F508" s="82">
        <v>0.40476190476190477</v>
      </c>
    </row>
    <row r="509" spans="1:6" s="59" customFormat="1" x14ac:dyDescent="0.3">
      <c r="A509" s="59" t="s">
        <v>467</v>
      </c>
      <c r="B509" s="81">
        <v>293</v>
      </c>
      <c r="C509" s="81">
        <v>53</v>
      </c>
      <c r="D509" s="81">
        <v>16</v>
      </c>
      <c r="E509" s="81">
        <v>24</v>
      </c>
      <c r="F509" s="82">
        <v>0.4</v>
      </c>
    </row>
    <row r="510" spans="1:6" s="59" customFormat="1" hidden="1" x14ac:dyDescent="0.3">
      <c r="A510" s="59" t="s">
        <v>583</v>
      </c>
      <c r="B510" s="81">
        <v>0</v>
      </c>
      <c r="C510" s="81">
        <v>0</v>
      </c>
      <c r="D510" s="81">
        <v>0</v>
      </c>
      <c r="E510" s="81">
        <v>0</v>
      </c>
      <c r="F510" s="82" t="s">
        <v>6366</v>
      </c>
    </row>
    <row r="511" spans="1:6" s="59" customFormat="1" hidden="1" x14ac:dyDescent="0.3">
      <c r="A511" s="59" t="s">
        <v>427</v>
      </c>
      <c r="B511" s="81">
        <v>26</v>
      </c>
      <c r="C511" s="81">
        <v>0</v>
      </c>
      <c r="D511" s="81">
        <v>0</v>
      </c>
      <c r="E511" s="81">
        <v>0</v>
      </c>
      <c r="F511" s="82" t="s">
        <v>6366</v>
      </c>
    </row>
    <row r="512" spans="1:6" s="59" customFormat="1" x14ac:dyDescent="0.3">
      <c r="A512" s="59" t="s">
        <v>531</v>
      </c>
      <c r="B512" s="81">
        <v>422</v>
      </c>
      <c r="C512" s="81">
        <v>102</v>
      </c>
      <c r="D512" s="81">
        <v>31</v>
      </c>
      <c r="E512" s="81">
        <v>47</v>
      </c>
      <c r="F512" s="82">
        <v>0.39743589743589741</v>
      </c>
    </row>
    <row r="513" spans="1:6" s="59" customFormat="1" x14ac:dyDescent="0.3">
      <c r="A513" s="59" t="s">
        <v>262</v>
      </c>
      <c r="B513" s="81">
        <v>938</v>
      </c>
      <c r="C513" s="81">
        <v>97</v>
      </c>
      <c r="D513" s="81">
        <v>24</v>
      </c>
      <c r="E513" s="81">
        <v>37</v>
      </c>
      <c r="F513" s="82">
        <v>0.39344262295081966</v>
      </c>
    </row>
    <row r="514" spans="1:6" s="59" customFormat="1" x14ac:dyDescent="0.3">
      <c r="A514" s="59" t="s">
        <v>85</v>
      </c>
      <c r="B514" s="81">
        <v>330</v>
      </c>
      <c r="C514" s="81">
        <v>65</v>
      </c>
      <c r="D514" s="81">
        <v>18</v>
      </c>
      <c r="E514" s="81">
        <v>28</v>
      </c>
      <c r="F514" s="82">
        <v>0.39130434782608697</v>
      </c>
    </row>
    <row r="515" spans="1:6" s="59" customFormat="1" hidden="1" x14ac:dyDescent="0.3">
      <c r="A515" s="59" t="s">
        <v>431</v>
      </c>
      <c r="B515" s="81">
        <v>20</v>
      </c>
      <c r="C515" s="81">
        <v>0</v>
      </c>
      <c r="D515" s="81">
        <v>0</v>
      </c>
      <c r="E515" s="81">
        <v>0</v>
      </c>
      <c r="F515" s="82" t="s">
        <v>6366</v>
      </c>
    </row>
    <row r="516" spans="1:6" s="59" customFormat="1" x14ac:dyDescent="0.3">
      <c r="A516" s="59" t="s">
        <v>409</v>
      </c>
      <c r="B516" s="81">
        <v>5109</v>
      </c>
      <c r="C516" s="81">
        <v>868</v>
      </c>
      <c r="D516" s="81">
        <v>211</v>
      </c>
      <c r="E516" s="81">
        <v>329</v>
      </c>
      <c r="F516" s="82">
        <v>0.39074074074074072</v>
      </c>
    </row>
    <row r="517" spans="1:6" s="59" customFormat="1" x14ac:dyDescent="0.3">
      <c r="A517" s="59" t="s">
        <v>88</v>
      </c>
      <c r="B517" s="81">
        <v>334</v>
      </c>
      <c r="C517" s="81">
        <v>51</v>
      </c>
      <c r="D517" s="81">
        <v>12</v>
      </c>
      <c r="E517" s="81">
        <v>19</v>
      </c>
      <c r="F517" s="82">
        <v>0.38709677419354838</v>
      </c>
    </row>
    <row r="518" spans="1:6" s="59" customFormat="1" hidden="1" x14ac:dyDescent="0.3">
      <c r="A518" s="59" t="s">
        <v>434</v>
      </c>
      <c r="B518" s="81">
        <v>0</v>
      </c>
      <c r="C518" s="81">
        <v>0</v>
      </c>
      <c r="D518" s="81">
        <v>0</v>
      </c>
      <c r="E518" s="81">
        <v>0</v>
      </c>
      <c r="F518" s="82" t="s">
        <v>6366</v>
      </c>
    </row>
    <row r="519" spans="1:6" s="59" customFormat="1" hidden="1" x14ac:dyDescent="0.3">
      <c r="A519" s="59" t="s">
        <v>435</v>
      </c>
      <c r="B519" s="81">
        <v>0</v>
      </c>
      <c r="C519" s="81">
        <v>0</v>
      </c>
      <c r="D519" s="81">
        <v>0</v>
      </c>
      <c r="E519" s="81">
        <v>0</v>
      </c>
      <c r="F519" s="82" t="s">
        <v>6366</v>
      </c>
    </row>
    <row r="520" spans="1:6" s="59" customFormat="1" hidden="1" x14ac:dyDescent="0.3">
      <c r="A520" s="59" t="s">
        <v>586</v>
      </c>
      <c r="B520" s="81">
        <v>21</v>
      </c>
      <c r="C520" s="81">
        <v>0</v>
      </c>
      <c r="D520" s="81">
        <v>0</v>
      </c>
      <c r="E520" s="81">
        <v>0</v>
      </c>
      <c r="F520" s="82" t="s">
        <v>6366</v>
      </c>
    </row>
    <row r="521" spans="1:6" s="59" customFormat="1" x14ac:dyDescent="0.3">
      <c r="A521" s="59" t="s">
        <v>97</v>
      </c>
      <c r="B521" s="81">
        <v>412</v>
      </c>
      <c r="C521" s="81">
        <v>71</v>
      </c>
      <c r="D521" s="81">
        <v>18</v>
      </c>
      <c r="E521" s="81">
        <v>29</v>
      </c>
      <c r="F521" s="82">
        <v>0.38297872340425532</v>
      </c>
    </row>
    <row r="522" spans="1:6" s="59" customFormat="1" hidden="1" x14ac:dyDescent="0.3">
      <c r="A522" s="59" t="s">
        <v>437</v>
      </c>
      <c r="B522" s="81">
        <v>115</v>
      </c>
      <c r="C522" s="81">
        <v>0</v>
      </c>
      <c r="D522" s="81">
        <v>0</v>
      </c>
      <c r="E522" s="81">
        <v>0</v>
      </c>
      <c r="F522" s="82" t="s">
        <v>6366</v>
      </c>
    </row>
    <row r="523" spans="1:6" s="59" customFormat="1" hidden="1" x14ac:dyDescent="0.3">
      <c r="A523" s="59" t="s">
        <v>439</v>
      </c>
      <c r="B523" s="81">
        <v>101</v>
      </c>
      <c r="C523" s="81">
        <v>0</v>
      </c>
      <c r="D523" s="81">
        <v>0</v>
      </c>
      <c r="E523" s="81">
        <v>0</v>
      </c>
      <c r="F523" s="82" t="s">
        <v>6366</v>
      </c>
    </row>
    <row r="524" spans="1:6" s="59" customFormat="1" hidden="1" x14ac:dyDescent="0.3">
      <c r="A524" s="59" t="s">
        <v>440</v>
      </c>
      <c r="B524" s="81">
        <v>68</v>
      </c>
      <c r="C524" s="81">
        <v>0</v>
      </c>
      <c r="D524" s="81">
        <v>0</v>
      </c>
      <c r="E524" s="81">
        <v>0</v>
      </c>
      <c r="F524" s="82" t="s">
        <v>6366</v>
      </c>
    </row>
    <row r="525" spans="1:6" s="59" customFormat="1" x14ac:dyDescent="0.3">
      <c r="A525" s="59" t="s">
        <v>276</v>
      </c>
      <c r="B525" s="81">
        <v>299</v>
      </c>
      <c r="C525" s="81">
        <v>48</v>
      </c>
      <c r="D525" s="81">
        <v>13</v>
      </c>
      <c r="E525" s="81">
        <v>21</v>
      </c>
      <c r="F525" s="82">
        <v>0.38235294117647056</v>
      </c>
    </row>
    <row r="526" spans="1:6" s="59" customFormat="1" hidden="1" x14ac:dyDescent="0.3">
      <c r="A526" s="59" t="s">
        <v>587</v>
      </c>
      <c r="B526" s="81">
        <v>47</v>
      </c>
      <c r="C526" s="81">
        <v>0</v>
      </c>
      <c r="D526" s="81">
        <v>0</v>
      </c>
      <c r="E526" s="81">
        <v>0</v>
      </c>
      <c r="F526" s="82" t="s">
        <v>6366</v>
      </c>
    </row>
    <row r="527" spans="1:6" s="59" customFormat="1" x14ac:dyDescent="0.3">
      <c r="A527" s="59" t="s">
        <v>501</v>
      </c>
      <c r="B527" s="81">
        <v>367</v>
      </c>
      <c r="C527" s="81">
        <v>65</v>
      </c>
      <c r="D527" s="81">
        <v>21</v>
      </c>
      <c r="E527" s="81">
        <v>34</v>
      </c>
      <c r="F527" s="82">
        <v>0.38181818181818183</v>
      </c>
    </row>
    <row r="528" spans="1:6" s="59" customFormat="1" hidden="1" x14ac:dyDescent="0.3">
      <c r="A528" s="59" t="s">
        <v>442</v>
      </c>
      <c r="B528" s="81">
        <v>0</v>
      </c>
      <c r="C528" s="81">
        <v>0</v>
      </c>
      <c r="D528" s="81">
        <v>0</v>
      </c>
      <c r="E528" s="81">
        <v>0</v>
      </c>
      <c r="F528" s="82" t="s">
        <v>6366</v>
      </c>
    </row>
    <row r="529" spans="1:6" s="59" customFormat="1" x14ac:dyDescent="0.3">
      <c r="A529" s="59" t="s">
        <v>110</v>
      </c>
      <c r="B529" s="81">
        <v>355</v>
      </c>
      <c r="C529" s="81">
        <v>50</v>
      </c>
      <c r="D529" s="81">
        <v>19</v>
      </c>
      <c r="E529" s="81">
        <v>31</v>
      </c>
      <c r="F529" s="82">
        <v>0.38</v>
      </c>
    </row>
    <row r="530" spans="1:6" s="59" customFormat="1" x14ac:dyDescent="0.3">
      <c r="A530" s="59" t="s">
        <v>253</v>
      </c>
      <c r="B530" s="81">
        <v>1038</v>
      </c>
      <c r="C530" s="81">
        <v>226</v>
      </c>
      <c r="D530" s="81">
        <v>36</v>
      </c>
      <c r="E530" s="81">
        <v>59</v>
      </c>
      <c r="F530" s="82">
        <v>0.37894736842105264</v>
      </c>
    </row>
    <row r="531" spans="1:6" s="59" customFormat="1" hidden="1" x14ac:dyDescent="0.3">
      <c r="A531" s="59" t="s">
        <v>444</v>
      </c>
      <c r="B531" s="81">
        <v>11</v>
      </c>
      <c r="C531" s="81">
        <v>0</v>
      </c>
      <c r="D531" s="81">
        <v>0</v>
      </c>
      <c r="E531" s="81">
        <v>0</v>
      </c>
      <c r="F531" s="82" t="s">
        <v>6366</v>
      </c>
    </row>
    <row r="532" spans="1:6" s="59" customFormat="1" x14ac:dyDescent="0.3">
      <c r="A532" s="59" t="s">
        <v>180</v>
      </c>
      <c r="B532" s="81">
        <v>227</v>
      </c>
      <c r="C532" s="81">
        <v>56</v>
      </c>
      <c r="D532" s="81">
        <v>15</v>
      </c>
      <c r="E532" s="81">
        <v>25</v>
      </c>
      <c r="F532" s="82">
        <v>0.375</v>
      </c>
    </row>
    <row r="533" spans="1:6" s="59" customFormat="1" x14ac:dyDescent="0.3">
      <c r="A533" s="59" t="s">
        <v>27</v>
      </c>
      <c r="B533" s="81">
        <v>195</v>
      </c>
      <c r="C533" s="81">
        <v>48</v>
      </c>
      <c r="D533" s="81">
        <v>9</v>
      </c>
      <c r="E533" s="81">
        <v>15</v>
      </c>
      <c r="F533" s="82">
        <v>0.375</v>
      </c>
    </row>
    <row r="534" spans="1:6" s="59" customFormat="1" x14ac:dyDescent="0.3">
      <c r="A534" s="59" t="s">
        <v>23</v>
      </c>
      <c r="B534" s="81">
        <v>322</v>
      </c>
      <c r="C534" s="81">
        <v>57</v>
      </c>
      <c r="D534" s="81">
        <v>16</v>
      </c>
      <c r="E534" s="81">
        <v>27</v>
      </c>
      <c r="F534" s="82">
        <v>0.37209302325581395</v>
      </c>
    </row>
    <row r="535" spans="1:6" s="59" customFormat="1" x14ac:dyDescent="0.3">
      <c r="A535" s="59" t="s">
        <v>504</v>
      </c>
      <c r="B535" s="81">
        <v>249</v>
      </c>
      <c r="C535" s="81">
        <v>55</v>
      </c>
      <c r="D535" s="81">
        <v>13</v>
      </c>
      <c r="E535" s="81">
        <v>22</v>
      </c>
      <c r="F535" s="82">
        <v>0.37142857142857144</v>
      </c>
    </row>
    <row r="536" spans="1:6" s="59" customFormat="1" hidden="1" x14ac:dyDescent="0.3">
      <c r="A536" s="59" t="s">
        <v>449</v>
      </c>
      <c r="B536" s="81">
        <v>13</v>
      </c>
      <c r="C536" s="81">
        <v>0</v>
      </c>
      <c r="D536" s="81">
        <v>0</v>
      </c>
      <c r="E536" s="81">
        <v>0</v>
      </c>
      <c r="F536" s="82" t="s">
        <v>6366</v>
      </c>
    </row>
    <row r="537" spans="1:6" s="59" customFormat="1" x14ac:dyDescent="0.3">
      <c r="A537" s="59" t="s">
        <v>339</v>
      </c>
      <c r="B537" s="81">
        <v>228</v>
      </c>
      <c r="C537" s="81">
        <v>43</v>
      </c>
      <c r="D537" s="81">
        <v>10</v>
      </c>
      <c r="E537" s="81">
        <v>17</v>
      </c>
      <c r="F537" s="82">
        <v>0.37037037037037035</v>
      </c>
    </row>
    <row r="538" spans="1:6" s="59" customFormat="1" x14ac:dyDescent="0.3">
      <c r="A538" s="59" t="s">
        <v>438</v>
      </c>
      <c r="B538" s="81">
        <v>165</v>
      </c>
      <c r="C538" s="81">
        <v>40</v>
      </c>
      <c r="D538" s="81">
        <v>10</v>
      </c>
      <c r="E538" s="81">
        <v>17</v>
      </c>
      <c r="F538" s="82">
        <v>0.37037037037037035</v>
      </c>
    </row>
    <row r="539" spans="1:6" s="59" customFormat="1" hidden="1" x14ac:dyDescent="0.3">
      <c r="A539" s="59" t="s">
        <v>462</v>
      </c>
      <c r="B539" s="81">
        <v>10</v>
      </c>
      <c r="C539" s="81">
        <v>0</v>
      </c>
      <c r="D539" s="81">
        <v>0</v>
      </c>
      <c r="E539" s="81">
        <v>0</v>
      </c>
      <c r="F539" s="82" t="s">
        <v>6366</v>
      </c>
    </row>
    <row r="540" spans="1:6" s="59" customFormat="1" x14ac:dyDescent="0.3">
      <c r="A540" s="59" t="s">
        <v>355</v>
      </c>
      <c r="B540" s="81">
        <v>710</v>
      </c>
      <c r="C540" s="81">
        <v>137</v>
      </c>
      <c r="D540" s="81">
        <v>28</v>
      </c>
      <c r="E540" s="81">
        <v>49</v>
      </c>
      <c r="F540" s="82">
        <v>0.36363636363636365</v>
      </c>
    </row>
    <row r="541" spans="1:6" s="59" customFormat="1" hidden="1" x14ac:dyDescent="0.3">
      <c r="A541" s="59" t="s">
        <v>453</v>
      </c>
      <c r="B541" s="81">
        <v>50</v>
      </c>
      <c r="C541" s="81">
        <v>0</v>
      </c>
      <c r="D541" s="81">
        <v>0</v>
      </c>
      <c r="E541" s="81">
        <v>0</v>
      </c>
      <c r="F541" s="82" t="s">
        <v>6366</v>
      </c>
    </row>
    <row r="542" spans="1:6" s="59" customFormat="1" x14ac:dyDescent="0.3">
      <c r="A542" s="59" t="s">
        <v>530</v>
      </c>
      <c r="B542" s="81">
        <v>484</v>
      </c>
      <c r="C542" s="81">
        <v>53</v>
      </c>
      <c r="D542" s="81">
        <v>12</v>
      </c>
      <c r="E542" s="81">
        <v>22</v>
      </c>
      <c r="F542" s="82">
        <v>0.35294117647058826</v>
      </c>
    </row>
    <row r="543" spans="1:6" s="59" customFormat="1" x14ac:dyDescent="0.3">
      <c r="A543" s="59" t="s">
        <v>261</v>
      </c>
      <c r="B543" s="81">
        <v>622</v>
      </c>
      <c r="C543" s="81">
        <v>57</v>
      </c>
      <c r="D543" s="81">
        <v>13</v>
      </c>
      <c r="E543" s="81">
        <v>26</v>
      </c>
      <c r="F543" s="82">
        <v>0.33333333333333331</v>
      </c>
    </row>
    <row r="544" spans="1:6" s="59" customFormat="1" x14ac:dyDescent="0.3">
      <c r="A544" s="59" t="s">
        <v>421</v>
      </c>
      <c r="B544" s="81">
        <v>238</v>
      </c>
      <c r="C544" s="81">
        <v>44</v>
      </c>
      <c r="D544" s="81">
        <v>11</v>
      </c>
      <c r="E544" s="81">
        <v>22</v>
      </c>
      <c r="F544" s="82">
        <v>0.33333333333333331</v>
      </c>
    </row>
    <row r="545" spans="1:6" s="59" customFormat="1" x14ac:dyDescent="0.3">
      <c r="A545" s="59" t="s">
        <v>443</v>
      </c>
      <c r="B545" s="81">
        <v>169</v>
      </c>
      <c r="C545" s="81">
        <v>33</v>
      </c>
      <c r="D545" s="81">
        <v>11</v>
      </c>
      <c r="E545" s="81">
        <v>22</v>
      </c>
      <c r="F545" s="82">
        <v>0.33333333333333331</v>
      </c>
    </row>
    <row r="546" spans="1:6" s="59" customFormat="1" x14ac:dyDescent="0.3">
      <c r="A546" s="59" t="s">
        <v>461</v>
      </c>
      <c r="B546" s="81">
        <v>187</v>
      </c>
      <c r="C546" s="81">
        <v>44</v>
      </c>
      <c r="D546" s="81">
        <v>11</v>
      </c>
      <c r="E546" s="81">
        <v>22</v>
      </c>
      <c r="F546" s="82">
        <v>0.33333333333333331</v>
      </c>
    </row>
    <row r="547" spans="1:6" s="59" customFormat="1" x14ac:dyDescent="0.3">
      <c r="A547" s="59" t="s">
        <v>365</v>
      </c>
      <c r="B547" s="81">
        <v>207</v>
      </c>
      <c r="C547" s="81">
        <v>39</v>
      </c>
      <c r="D547" s="81">
        <v>7</v>
      </c>
      <c r="E547" s="81">
        <v>14</v>
      </c>
      <c r="F547" s="82">
        <v>0.33333333333333331</v>
      </c>
    </row>
    <row r="548" spans="1:6" s="59" customFormat="1" hidden="1" x14ac:dyDescent="0.3">
      <c r="A548" s="59" t="s">
        <v>460</v>
      </c>
      <c r="B548" s="81">
        <v>40</v>
      </c>
      <c r="C548" s="81">
        <v>0</v>
      </c>
      <c r="D548" s="81">
        <v>0</v>
      </c>
      <c r="E548" s="81">
        <v>0</v>
      </c>
      <c r="F548" s="82" t="s">
        <v>6366</v>
      </c>
    </row>
    <row r="549" spans="1:6" s="59" customFormat="1" hidden="1" x14ac:dyDescent="0.3">
      <c r="A549" s="59" t="s">
        <v>463</v>
      </c>
      <c r="B549" s="81">
        <v>79</v>
      </c>
      <c r="C549" s="81">
        <v>0</v>
      </c>
      <c r="D549" s="81">
        <v>0</v>
      </c>
      <c r="E549" s="81">
        <v>0</v>
      </c>
      <c r="F549" s="82" t="s">
        <v>6366</v>
      </c>
    </row>
    <row r="550" spans="1:6" s="59" customFormat="1" x14ac:dyDescent="0.3">
      <c r="A550" s="59" t="s">
        <v>500</v>
      </c>
      <c r="B550" s="81">
        <v>371</v>
      </c>
      <c r="C550" s="81">
        <v>54</v>
      </c>
      <c r="D550" s="81">
        <v>5</v>
      </c>
      <c r="E550" s="81">
        <v>10</v>
      </c>
      <c r="F550" s="82">
        <v>0.33333333333333331</v>
      </c>
    </row>
    <row r="551" spans="1:6" s="59" customFormat="1" x14ac:dyDescent="0.3">
      <c r="A551" s="59" t="s">
        <v>464</v>
      </c>
      <c r="B551" s="81">
        <v>433</v>
      </c>
      <c r="C551" s="81">
        <v>41</v>
      </c>
      <c r="D551" s="81">
        <v>4</v>
      </c>
      <c r="E551" s="81">
        <v>8</v>
      </c>
      <c r="F551" s="82">
        <v>0.33333333333333331</v>
      </c>
    </row>
    <row r="552" spans="1:6" s="59" customFormat="1" x14ac:dyDescent="0.3">
      <c r="A552" s="59" t="s">
        <v>325</v>
      </c>
      <c r="B552" s="81">
        <v>115</v>
      </c>
      <c r="C552" s="81">
        <v>43</v>
      </c>
      <c r="D552" s="81">
        <v>14</v>
      </c>
      <c r="E552" s="81">
        <v>29</v>
      </c>
      <c r="F552" s="82">
        <v>0.32558139534883723</v>
      </c>
    </row>
    <row r="553" spans="1:6" s="59" customFormat="1" x14ac:dyDescent="0.3">
      <c r="A553" s="59" t="s">
        <v>312</v>
      </c>
      <c r="B553" s="81">
        <v>248</v>
      </c>
      <c r="C553" s="81">
        <v>50</v>
      </c>
      <c r="D553" s="81">
        <v>11</v>
      </c>
      <c r="E553" s="81">
        <v>23</v>
      </c>
      <c r="F553" s="82">
        <v>0.3235294117647059</v>
      </c>
    </row>
    <row r="554" spans="1:6" s="59" customFormat="1" x14ac:dyDescent="0.3">
      <c r="A554" s="59" t="s">
        <v>330</v>
      </c>
      <c r="B554" s="81">
        <v>402</v>
      </c>
      <c r="C554" s="81">
        <v>61</v>
      </c>
      <c r="D554" s="81">
        <v>15</v>
      </c>
      <c r="E554" s="81">
        <v>32</v>
      </c>
      <c r="F554" s="82">
        <v>0.31914893617021278</v>
      </c>
    </row>
    <row r="555" spans="1:6" s="59" customFormat="1" x14ac:dyDescent="0.3">
      <c r="A555" s="59" t="s">
        <v>193</v>
      </c>
      <c r="B555" s="81">
        <v>3004</v>
      </c>
      <c r="C555" s="81">
        <v>358</v>
      </c>
      <c r="D555" s="81">
        <v>93</v>
      </c>
      <c r="E555" s="81">
        <v>204</v>
      </c>
      <c r="F555" s="82">
        <v>0.31313131313131315</v>
      </c>
    </row>
    <row r="556" spans="1:6" s="59" customFormat="1" hidden="1" x14ac:dyDescent="0.3">
      <c r="A556" s="59" t="s">
        <v>470</v>
      </c>
      <c r="B556" s="81">
        <v>0</v>
      </c>
      <c r="C556" s="81">
        <v>0</v>
      </c>
      <c r="D556" s="81">
        <v>0</v>
      </c>
      <c r="E556" s="81">
        <v>0</v>
      </c>
      <c r="F556" s="82" t="s">
        <v>6366</v>
      </c>
    </row>
    <row r="557" spans="1:6" s="59" customFormat="1" hidden="1" x14ac:dyDescent="0.3">
      <c r="A557" s="59" t="s">
        <v>471</v>
      </c>
      <c r="B557" s="81">
        <v>0</v>
      </c>
      <c r="C557" s="81">
        <v>0</v>
      </c>
      <c r="D557" s="81">
        <v>0</v>
      </c>
      <c r="E557" s="81">
        <v>0</v>
      </c>
      <c r="F557" s="82" t="s">
        <v>6366</v>
      </c>
    </row>
    <row r="558" spans="1:6" s="59" customFormat="1" x14ac:dyDescent="0.3">
      <c r="A558" s="59" t="s">
        <v>247</v>
      </c>
      <c r="B558" s="81">
        <v>487</v>
      </c>
      <c r="C558" s="81">
        <v>95</v>
      </c>
      <c r="D558" s="81">
        <v>15</v>
      </c>
      <c r="E558" s="81">
        <v>33</v>
      </c>
      <c r="F558" s="82">
        <v>0.3125</v>
      </c>
    </row>
    <row r="559" spans="1:6" s="59" customFormat="1" x14ac:dyDescent="0.3">
      <c r="A559" s="59" t="s">
        <v>298</v>
      </c>
      <c r="B559" s="81">
        <v>690</v>
      </c>
      <c r="C559" s="81">
        <v>71</v>
      </c>
      <c r="D559" s="81">
        <v>9</v>
      </c>
      <c r="E559" s="81">
        <v>20</v>
      </c>
      <c r="F559" s="82">
        <v>0.31034482758620691</v>
      </c>
    </row>
    <row r="560" spans="1:6" s="59" customFormat="1" x14ac:dyDescent="0.3">
      <c r="A560" s="59" t="s">
        <v>336</v>
      </c>
      <c r="B560" s="81">
        <v>235</v>
      </c>
      <c r="C560" s="81">
        <v>59</v>
      </c>
      <c r="D560" s="81">
        <v>13</v>
      </c>
      <c r="E560" s="81">
        <v>29</v>
      </c>
      <c r="F560" s="82">
        <v>0.30952380952380953</v>
      </c>
    </row>
    <row r="561" spans="1:6" s="59" customFormat="1" x14ac:dyDescent="0.3">
      <c r="A561" s="59" t="s">
        <v>32</v>
      </c>
      <c r="B561" s="81">
        <v>213</v>
      </c>
      <c r="C561" s="81">
        <v>46</v>
      </c>
      <c r="D561" s="81">
        <v>8</v>
      </c>
      <c r="E561" s="81">
        <v>18</v>
      </c>
      <c r="F561" s="82">
        <v>0.30769230769230771</v>
      </c>
    </row>
    <row r="562" spans="1:6" s="59" customFormat="1" hidden="1" x14ac:dyDescent="0.3">
      <c r="A562" s="59" t="s">
        <v>476</v>
      </c>
      <c r="B562" s="81">
        <v>41</v>
      </c>
      <c r="C562" s="81">
        <v>0</v>
      </c>
      <c r="D562" s="81">
        <v>0</v>
      </c>
      <c r="E562" s="81">
        <v>0</v>
      </c>
      <c r="F562" s="82" t="s">
        <v>6366</v>
      </c>
    </row>
    <row r="563" spans="1:6" s="59" customFormat="1" hidden="1" x14ac:dyDescent="0.3">
      <c r="A563" s="59" t="s">
        <v>477</v>
      </c>
      <c r="B563" s="81">
        <v>0</v>
      </c>
      <c r="C563" s="81">
        <v>0</v>
      </c>
      <c r="D563" s="81">
        <v>0</v>
      </c>
      <c r="E563" s="81">
        <v>0</v>
      </c>
      <c r="F563" s="82" t="s">
        <v>6366</v>
      </c>
    </row>
    <row r="564" spans="1:6" s="59" customFormat="1" hidden="1" x14ac:dyDescent="0.3">
      <c r="A564" s="59" t="s">
        <v>478</v>
      </c>
      <c r="B564" s="81">
        <v>56</v>
      </c>
      <c r="C564" s="81">
        <v>11</v>
      </c>
      <c r="D564" s="81">
        <v>0</v>
      </c>
      <c r="E564" s="81">
        <v>11</v>
      </c>
      <c r="F564" s="82">
        <v>0</v>
      </c>
    </row>
    <row r="565" spans="1:6" s="59" customFormat="1" x14ac:dyDescent="0.3">
      <c r="A565" s="59" t="s">
        <v>367</v>
      </c>
      <c r="B565" s="81">
        <v>256</v>
      </c>
      <c r="C565" s="81">
        <v>64</v>
      </c>
      <c r="D565" s="81">
        <v>13</v>
      </c>
      <c r="E565" s="81">
        <v>31</v>
      </c>
      <c r="F565" s="82">
        <v>0.29545454545454547</v>
      </c>
    </row>
    <row r="566" spans="1:6" s="59" customFormat="1" hidden="1" x14ac:dyDescent="0.3">
      <c r="A566" s="59" t="s">
        <v>480</v>
      </c>
      <c r="B566" s="81">
        <v>42</v>
      </c>
      <c r="C566" s="81">
        <v>10</v>
      </c>
      <c r="D566" s="81">
        <v>10</v>
      </c>
      <c r="E566" s="81">
        <v>0</v>
      </c>
      <c r="F566" s="82">
        <v>1</v>
      </c>
    </row>
    <row r="567" spans="1:6" s="59" customFormat="1" hidden="1" x14ac:dyDescent="0.3">
      <c r="A567" s="59" t="s">
        <v>510</v>
      </c>
      <c r="B567" s="81">
        <v>0</v>
      </c>
      <c r="C567" s="81">
        <v>0</v>
      </c>
      <c r="D567" s="81">
        <v>0</v>
      </c>
      <c r="E567" s="81">
        <v>0</v>
      </c>
      <c r="F567" s="82" t="s">
        <v>6366</v>
      </c>
    </row>
    <row r="568" spans="1:6" s="59" customFormat="1" hidden="1" x14ac:dyDescent="0.3">
      <c r="A568" s="59" t="s">
        <v>509</v>
      </c>
      <c r="B568" s="81">
        <v>17</v>
      </c>
      <c r="C568" s="81">
        <v>0</v>
      </c>
      <c r="D568" s="81">
        <v>0</v>
      </c>
      <c r="E568" s="81">
        <v>0</v>
      </c>
      <c r="F568" s="82" t="s">
        <v>6366</v>
      </c>
    </row>
    <row r="569" spans="1:6" s="59" customFormat="1" hidden="1" x14ac:dyDescent="0.3">
      <c r="A569" s="59" t="s">
        <v>481</v>
      </c>
      <c r="B569" s="81">
        <v>45</v>
      </c>
      <c r="C569" s="81">
        <v>0</v>
      </c>
      <c r="D569" s="81">
        <v>0</v>
      </c>
      <c r="E569" s="81">
        <v>0</v>
      </c>
      <c r="F569" s="82" t="s">
        <v>6366</v>
      </c>
    </row>
    <row r="570" spans="1:6" s="59" customFormat="1" x14ac:dyDescent="0.3">
      <c r="A570" s="59" t="s">
        <v>309</v>
      </c>
      <c r="B570" s="81">
        <v>187</v>
      </c>
      <c r="C570" s="81">
        <v>31</v>
      </c>
      <c r="D570" s="81">
        <v>4</v>
      </c>
      <c r="E570" s="81">
        <v>10</v>
      </c>
      <c r="F570" s="82">
        <v>0.2857142857142857</v>
      </c>
    </row>
    <row r="571" spans="1:6" s="59" customFormat="1" x14ac:dyDescent="0.3">
      <c r="A571" s="59" t="s">
        <v>516</v>
      </c>
      <c r="B571" s="81">
        <v>375</v>
      </c>
      <c r="C571" s="81">
        <v>45</v>
      </c>
      <c r="D571" s="81">
        <v>7</v>
      </c>
      <c r="E571" s="81">
        <v>18</v>
      </c>
      <c r="F571" s="82">
        <v>0.28000000000000003</v>
      </c>
    </row>
    <row r="572" spans="1:6" s="59" customFormat="1" x14ac:dyDescent="0.3">
      <c r="A572" s="59" t="s">
        <v>229</v>
      </c>
      <c r="B572" s="81">
        <v>923</v>
      </c>
      <c r="C572" s="81">
        <v>114</v>
      </c>
      <c r="D572" s="81">
        <v>12</v>
      </c>
      <c r="E572" s="81">
        <v>33</v>
      </c>
      <c r="F572" s="82">
        <v>0.26666666666666666</v>
      </c>
    </row>
    <row r="573" spans="1:6" s="59" customFormat="1" x14ac:dyDescent="0.3">
      <c r="A573" s="59" t="s">
        <v>221</v>
      </c>
      <c r="B573" s="81">
        <v>214</v>
      </c>
      <c r="C573" s="81">
        <v>39</v>
      </c>
      <c r="D573" s="81">
        <v>4</v>
      </c>
      <c r="E573" s="81">
        <v>11</v>
      </c>
      <c r="F573" s="82">
        <v>0.26666666666666666</v>
      </c>
    </row>
    <row r="574" spans="1:6" s="59" customFormat="1" hidden="1" x14ac:dyDescent="0.3">
      <c r="A574" s="59" t="s">
        <v>590</v>
      </c>
      <c r="B574" s="81">
        <v>19</v>
      </c>
      <c r="C574" s="81">
        <v>0</v>
      </c>
      <c r="D574" s="81">
        <v>0</v>
      </c>
      <c r="E574" s="81">
        <v>0</v>
      </c>
      <c r="F574" s="82" t="s">
        <v>6366</v>
      </c>
    </row>
    <row r="575" spans="1:6" s="59" customFormat="1" hidden="1" x14ac:dyDescent="0.3">
      <c r="A575" s="59" t="s">
        <v>588</v>
      </c>
      <c r="B575" s="81">
        <v>11</v>
      </c>
      <c r="C575" s="81">
        <v>0</v>
      </c>
      <c r="D575" s="81">
        <v>0</v>
      </c>
      <c r="E575" s="81">
        <v>0</v>
      </c>
      <c r="F575" s="82" t="s">
        <v>6366</v>
      </c>
    </row>
    <row r="576" spans="1:6" s="59" customFormat="1" hidden="1" x14ac:dyDescent="0.3">
      <c r="A576" s="59" t="s">
        <v>496</v>
      </c>
      <c r="B576" s="81">
        <v>0</v>
      </c>
      <c r="C576" s="81">
        <v>0</v>
      </c>
      <c r="D576" s="81">
        <v>0</v>
      </c>
      <c r="E576" s="81">
        <v>0</v>
      </c>
      <c r="F576" s="82" t="s">
        <v>6366</v>
      </c>
    </row>
    <row r="577" spans="1:6" s="59" customFormat="1" hidden="1" x14ac:dyDescent="0.3">
      <c r="A577" s="59" t="s">
        <v>486</v>
      </c>
      <c r="B577" s="81">
        <v>109</v>
      </c>
      <c r="C577" s="81">
        <v>0</v>
      </c>
      <c r="D577" s="81">
        <v>0</v>
      </c>
      <c r="E577" s="81">
        <v>0</v>
      </c>
      <c r="F577" s="82" t="s">
        <v>6366</v>
      </c>
    </row>
    <row r="578" spans="1:6" s="59" customFormat="1" hidden="1" x14ac:dyDescent="0.3">
      <c r="A578" s="59" t="s">
        <v>487</v>
      </c>
      <c r="B578" s="81">
        <v>286</v>
      </c>
      <c r="C578" s="81">
        <v>0</v>
      </c>
      <c r="D578" s="81">
        <v>0</v>
      </c>
      <c r="E578" s="81">
        <v>0</v>
      </c>
      <c r="F578" s="82" t="s">
        <v>6366</v>
      </c>
    </row>
    <row r="579" spans="1:6" s="59" customFormat="1" hidden="1" x14ac:dyDescent="0.3">
      <c r="A579" s="59" t="s">
        <v>591</v>
      </c>
      <c r="B579" s="81">
        <v>49</v>
      </c>
      <c r="C579" s="81">
        <v>0</v>
      </c>
      <c r="D579" s="81">
        <v>0</v>
      </c>
      <c r="E579" s="81">
        <v>0</v>
      </c>
      <c r="F579" s="82" t="s">
        <v>6366</v>
      </c>
    </row>
    <row r="580" spans="1:6" s="59" customFormat="1" hidden="1" x14ac:dyDescent="0.3">
      <c r="A580" s="59" t="s">
        <v>488</v>
      </c>
      <c r="B580" s="81">
        <v>0</v>
      </c>
      <c r="C580" s="81">
        <v>0</v>
      </c>
      <c r="D580" s="81">
        <v>0</v>
      </c>
      <c r="E580" s="81">
        <v>0</v>
      </c>
      <c r="F580" s="82" t="s">
        <v>6366</v>
      </c>
    </row>
    <row r="581" spans="1:6" s="59" customFormat="1" x14ac:dyDescent="0.3">
      <c r="A581" s="59" t="s">
        <v>250</v>
      </c>
      <c r="B581" s="81">
        <v>363</v>
      </c>
      <c r="C581" s="81">
        <v>58</v>
      </c>
      <c r="D581" s="81">
        <v>12</v>
      </c>
      <c r="E581" s="81">
        <v>35</v>
      </c>
      <c r="F581" s="82">
        <v>0.25531914893617019</v>
      </c>
    </row>
    <row r="582" spans="1:6" s="59" customFormat="1" hidden="1" x14ac:dyDescent="0.3">
      <c r="A582" s="59" t="s">
        <v>589</v>
      </c>
      <c r="B582" s="81">
        <v>50</v>
      </c>
      <c r="C582" s="81">
        <v>0</v>
      </c>
      <c r="D582" s="81">
        <v>0</v>
      </c>
      <c r="E582" s="81">
        <v>0</v>
      </c>
      <c r="F582" s="82" t="s">
        <v>6366</v>
      </c>
    </row>
    <row r="583" spans="1:6" s="59" customFormat="1" hidden="1" x14ac:dyDescent="0.3">
      <c r="A583" s="59" t="s">
        <v>609</v>
      </c>
      <c r="B583" s="81">
        <v>0</v>
      </c>
      <c r="C583" s="81">
        <v>0</v>
      </c>
      <c r="D583" s="81">
        <v>0</v>
      </c>
      <c r="E583" s="81">
        <v>0</v>
      </c>
      <c r="F583" s="82" t="s">
        <v>6366</v>
      </c>
    </row>
    <row r="584" spans="1:6" s="59" customFormat="1" hidden="1" x14ac:dyDescent="0.3">
      <c r="A584" s="59" t="s">
        <v>490</v>
      </c>
      <c r="B584" s="81">
        <v>60</v>
      </c>
      <c r="C584" s="81">
        <v>0</v>
      </c>
      <c r="D584" s="81">
        <v>0</v>
      </c>
      <c r="E584" s="81">
        <v>0</v>
      </c>
      <c r="F584" s="82" t="s">
        <v>6366</v>
      </c>
    </row>
    <row r="585" spans="1:6" s="59" customFormat="1" hidden="1" x14ac:dyDescent="0.3">
      <c r="A585" s="59" t="s">
        <v>491</v>
      </c>
      <c r="B585" s="81">
        <v>0</v>
      </c>
      <c r="C585" s="81">
        <v>0</v>
      </c>
      <c r="D585" s="81">
        <v>0</v>
      </c>
      <c r="E585" s="81">
        <v>0</v>
      </c>
      <c r="F585" s="82" t="s">
        <v>6366</v>
      </c>
    </row>
    <row r="586" spans="1:6" s="59" customFormat="1" x14ac:dyDescent="0.3">
      <c r="A586" s="59" t="s">
        <v>372</v>
      </c>
      <c r="B586" s="81">
        <v>256</v>
      </c>
      <c r="C586" s="81">
        <v>47</v>
      </c>
      <c r="D586" s="81">
        <v>6</v>
      </c>
      <c r="E586" s="81">
        <v>20</v>
      </c>
      <c r="F586" s="82">
        <v>0.23076923076923078</v>
      </c>
    </row>
    <row r="587" spans="1:6" s="59" customFormat="1" hidden="1" x14ac:dyDescent="0.3">
      <c r="A587" s="59" t="s">
        <v>493</v>
      </c>
      <c r="B587" s="81">
        <v>38</v>
      </c>
      <c r="C587" s="81">
        <v>10</v>
      </c>
      <c r="D587" s="81">
        <v>10</v>
      </c>
      <c r="E587" s="81">
        <v>0</v>
      </c>
      <c r="F587" s="82">
        <v>1</v>
      </c>
    </row>
    <row r="588" spans="1:6" s="59" customFormat="1" hidden="1" x14ac:dyDescent="0.3">
      <c r="A588" s="59" t="s">
        <v>494</v>
      </c>
      <c r="B588" s="81">
        <v>27</v>
      </c>
      <c r="C588" s="81">
        <v>0</v>
      </c>
      <c r="D588" s="81">
        <v>0</v>
      </c>
      <c r="E588" s="81">
        <v>0</v>
      </c>
      <c r="F588" s="82" t="s">
        <v>6366</v>
      </c>
    </row>
    <row r="589" spans="1:6" s="59" customFormat="1" hidden="1" x14ac:dyDescent="0.3">
      <c r="A589" s="59" t="s">
        <v>495</v>
      </c>
      <c r="B589" s="81">
        <v>0</v>
      </c>
      <c r="C589" s="81">
        <v>0</v>
      </c>
      <c r="D589" s="81">
        <v>0</v>
      </c>
      <c r="E589" s="81">
        <v>0</v>
      </c>
      <c r="F589" s="82" t="s">
        <v>6366</v>
      </c>
    </row>
    <row r="590" spans="1:6" s="59" customFormat="1" x14ac:dyDescent="0.3">
      <c r="A590" s="59" t="s">
        <v>370</v>
      </c>
      <c r="B590" s="81">
        <v>290</v>
      </c>
      <c r="C590" s="81">
        <v>54</v>
      </c>
      <c r="D590" s="81">
        <v>7</v>
      </c>
      <c r="E590" s="81">
        <v>24</v>
      </c>
      <c r="F590" s="82">
        <v>0.22580645161290322</v>
      </c>
    </row>
    <row r="591" spans="1:6" s="59" customFormat="1" hidden="1" x14ac:dyDescent="0.3">
      <c r="A591" s="59" t="s">
        <v>637</v>
      </c>
      <c r="B591" s="81">
        <v>0</v>
      </c>
      <c r="C591" s="81">
        <v>0</v>
      </c>
      <c r="D591" s="81">
        <v>0</v>
      </c>
      <c r="E591" s="81">
        <v>0</v>
      </c>
      <c r="F591" s="82" t="s">
        <v>6366</v>
      </c>
    </row>
    <row r="592" spans="1:6" s="59" customFormat="1" x14ac:dyDescent="0.3">
      <c r="A592" s="59" t="s">
        <v>448</v>
      </c>
      <c r="B592" s="81">
        <v>175</v>
      </c>
      <c r="C592" s="81">
        <v>47</v>
      </c>
      <c r="D592" s="81">
        <v>5</v>
      </c>
      <c r="E592" s="81">
        <v>20</v>
      </c>
      <c r="F592" s="82">
        <v>0.2</v>
      </c>
    </row>
    <row r="593" spans="1:6" s="59" customFormat="1" hidden="1" x14ac:dyDescent="0.3">
      <c r="A593" s="59" t="s">
        <v>508</v>
      </c>
      <c r="B593" s="81">
        <v>0</v>
      </c>
      <c r="C593" s="81">
        <v>0</v>
      </c>
      <c r="D593" s="81">
        <v>0</v>
      </c>
      <c r="E593" s="81">
        <v>0</v>
      </c>
      <c r="F593" s="82" t="s">
        <v>6366</v>
      </c>
    </row>
    <row r="594" spans="1:6" s="59" customFormat="1" x14ac:dyDescent="0.3">
      <c r="A594" s="59" t="s">
        <v>482</v>
      </c>
      <c r="B594" s="81">
        <v>234</v>
      </c>
      <c r="C594" s="81">
        <v>36</v>
      </c>
      <c r="D594" s="81">
        <v>3</v>
      </c>
      <c r="E594" s="81">
        <v>12</v>
      </c>
      <c r="F594" s="82">
        <v>0.2</v>
      </c>
    </row>
    <row r="595" spans="1:6" s="59" customFormat="1" hidden="1" x14ac:dyDescent="0.3">
      <c r="A595" s="59" t="s">
        <v>499</v>
      </c>
      <c r="B595" s="81">
        <v>47</v>
      </c>
      <c r="C595" s="81">
        <v>0</v>
      </c>
      <c r="D595" s="81">
        <v>0</v>
      </c>
      <c r="E595" s="81">
        <v>0</v>
      </c>
      <c r="F595" s="82" t="s">
        <v>6366</v>
      </c>
    </row>
    <row r="596" spans="1:6" s="59" customFormat="1" x14ac:dyDescent="0.3">
      <c r="A596" s="59" t="s">
        <v>233</v>
      </c>
      <c r="B596" s="81">
        <v>2173</v>
      </c>
      <c r="C596" s="81">
        <v>211</v>
      </c>
      <c r="D596" s="81">
        <v>23</v>
      </c>
      <c r="E596" s="81">
        <v>94</v>
      </c>
      <c r="F596" s="82">
        <v>0.19658119658119658</v>
      </c>
    </row>
    <row r="597" spans="1:6" s="59" customFormat="1" x14ac:dyDescent="0.3">
      <c r="A597" s="59" t="s">
        <v>181</v>
      </c>
      <c r="B597" s="81">
        <v>255</v>
      </c>
      <c r="C597" s="81">
        <v>35</v>
      </c>
      <c r="D597" s="81">
        <v>3</v>
      </c>
      <c r="E597" s="81">
        <v>14</v>
      </c>
      <c r="F597" s="82">
        <v>0.17647058823529413</v>
      </c>
    </row>
    <row r="598" spans="1:6" s="59" customFormat="1" hidden="1" x14ac:dyDescent="0.3">
      <c r="A598" s="59" t="s">
        <v>502</v>
      </c>
      <c r="B598" s="81">
        <v>12</v>
      </c>
      <c r="C598" s="81">
        <v>0</v>
      </c>
      <c r="D598" s="81">
        <v>0</v>
      </c>
      <c r="E598" s="81">
        <v>0</v>
      </c>
      <c r="F598" s="82" t="s">
        <v>6366</v>
      </c>
    </row>
    <row r="599" spans="1:6" s="59" customFormat="1" hidden="1" x14ac:dyDescent="0.3">
      <c r="A599" s="59" t="s">
        <v>592</v>
      </c>
      <c r="B599" s="81">
        <v>56</v>
      </c>
      <c r="C599" s="81">
        <v>0</v>
      </c>
      <c r="D599" s="81">
        <v>0</v>
      </c>
      <c r="E599" s="81">
        <v>0</v>
      </c>
      <c r="F599" s="82" t="s">
        <v>6366</v>
      </c>
    </row>
    <row r="600" spans="1:6" s="59" customFormat="1" x14ac:dyDescent="0.3">
      <c r="A600" s="59" t="s">
        <v>512</v>
      </c>
      <c r="B600" s="81">
        <v>138</v>
      </c>
      <c r="C600" s="81">
        <v>35</v>
      </c>
      <c r="D600" s="81">
        <v>2</v>
      </c>
      <c r="E600" s="81">
        <v>11</v>
      </c>
      <c r="F600" s="82">
        <v>0.15384615384615385</v>
      </c>
    </row>
    <row r="601" spans="1:6" s="59" customFormat="1" x14ac:dyDescent="0.3">
      <c r="A601" s="59" t="s">
        <v>532</v>
      </c>
      <c r="B601" s="81">
        <v>276</v>
      </c>
      <c r="C601" s="81">
        <v>43</v>
      </c>
      <c r="D601" s="81">
        <v>4</v>
      </c>
      <c r="E601" s="81">
        <v>27</v>
      </c>
      <c r="F601" s="82">
        <v>0.12903225806451613</v>
      </c>
    </row>
    <row r="602" spans="1:6" s="59" customFormat="1" x14ac:dyDescent="0.3">
      <c r="A602" s="59" t="s">
        <v>158</v>
      </c>
      <c r="B602" s="81">
        <v>123</v>
      </c>
      <c r="C602" s="81">
        <v>21</v>
      </c>
      <c r="D602" s="81">
        <v>1</v>
      </c>
      <c r="E602" s="81">
        <v>10</v>
      </c>
      <c r="F602" s="82">
        <v>9.0909090909090912E-2</v>
      </c>
    </row>
    <row r="603" spans="1:6" s="59" customFormat="1" x14ac:dyDescent="0.3">
      <c r="A603" s="59" t="s">
        <v>245</v>
      </c>
      <c r="B603" s="81">
        <v>145</v>
      </c>
      <c r="C603" s="81">
        <v>22</v>
      </c>
      <c r="D603" s="81">
        <v>1</v>
      </c>
      <c r="E603" s="81">
        <v>10</v>
      </c>
      <c r="F603" s="82">
        <v>9.0909090909090912E-2</v>
      </c>
    </row>
    <row r="604" spans="1:6" s="59" customFormat="1" hidden="1" x14ac:dyDescent="0.3">
      <c r="A604" s="59" t="s">
        <v>593</v>
      </c>
      <c r="B604" s="81">
        <v>30</v>
      </c>
      <c r="C604" s="81">
        <v>0</v>
      </c>
      <c r="D604" s="81">
        <v>0</v>
      </c>
      <c r="E604" s="81">
        <v>0</v>
      </c>
      <c r="F604" s="82" t="s">
        <v>6366</v>
      </c>
    </row>
    <row r="605" spans="1:6" s="59" customFormat="1" x14ac:dyDescent="0.3">
      <c r="A605" s="59" t="s">
        <v>74</v>
      </c>
      <c r="B605" s="81">
        <v>135</v>
      </c>
      <c r="C605" s="81">
        <v>11</v>
      </c>
      <c r="D605" s="81">
        <v>0</v>
      </c>
      <c r="E605" s="81">
        <v>11</v>
      </c>
      <c r="F605" s="82">
        <v>0</v>
      </c>
    </row>
    <row r="606" spans="1:6" s="59" customFormat="1" hidden="1" x14ac:dyDescent="0.3">
      <c r="A606" s="59" t="s">
        <v>525</v>
      </c>
      <c r="B606" s="81">
        <v>14</v>
      </c>
      <c r="C606" s="81">
        <v>0</v>
      </c>
      <c r="D606" s="81">
        <v>0</v>
      </c>
      <c r="E606" s="81">
        <v>0</v>
      </c>
      <c r="F606" s="82" t="s">
        <v>6366</v>
      </c>
    </row>
    <row r="607" spans="1:6" s="59" customFormat="1" x14ac:dyDescent="0.3">
      <c r="A607" s="59" t="s">
        <v>82</v>
      </c>
      <c r="B607" s="81">
        <v>265</v>
      </c>
      <c r="C607" s="81">
        <v>29</v>
      </c>
      <c r="D607" s="81">
        <v>0</v>
      </c>
      <c r="E607" s="81">
        <v>15</v>
      </c>
      <c r="F607" s="82">
        <v>0</v>
      </c>
    </row>
    <row r="608" spans="1:6" s="59" customFormat="1" hidden="1" x14ac:dyDescent="0.3">
      <c r="A608" s="59" t="s">
        <v>519</v>
      </c>
      <c r="B608" s="81">
        <v>40</v>
      </c>
      <c r="C608" s="81">
        <v>0</v>
      </c>
      <c r="D608" s="81">
        <v>0</v>
      </c>
      <c r="E608" s="81">
        <v>0</v>
      </c>
      <c r="F608" s="82" t="s">
        <v>6366</v>
      </c>
    </row>
    <row r="609" spans="1:6" s="59" customFormat="1" x14ac:dyDescent="0.3">
      <c r="A609" s="59" t="s">
        <v>99</v>
      </c>
      <c r="B609" s="81">
        <v>84</v>
      </c>
      <c r="C609" s="81">
        <v>12</v>
      </c>
      <c r="D609" s="81">
        <v>0</v>
      </c>
      <c r="E609" s="81">
        <v>12</v>
      </c>
      <c r="F609" s="82">
        <v>0</v>
      </c>
    </row>
    <row r="610" spans="1:6" s="59" customFormat="1" x14ac:dyDescent="0.3">
      <c r="A610" s="59" t="s">
        <v>114</v>
      </c>
      <c r="B610" s="81">
        <v>133</v>
      </c>
      <c r="C610" s="81">
        <v>12</v>
      </c>
      <c r="D610" s="81">
        <v>0</v>
      </c>
      <c r="E610" s="81">
        <v>12</v>
      </c>
      <c r="F610" s="82">
        <v>0</v>
      </c>
    </row>
    <row r="611" spans="1:6" s="59" customFormat="1" hidden="1" x14ac:dyDescent="0.3">
      <c r="A611" s="59" t="s">
        <v>522</v>
      </c>
      <c r="B611" s="81">
        <v>24</v>
      </c>
      <c r="C611" s="81">
        <v>0</v>
      </c>
      <c r="D611" s="81">
        <v>0</v>
      </c>
      <c r="E611" s="81">
        <v>0</v>
      </c>
      <c r="F611" s="82" t="s">
        <v>6366</v>
      </c>
    </row>
    <row r="612" spans="1:6" s="59" customFormat="1" x14ac:dyDescent="0.3">
      <c r="A612" s="59" t="s">
        <v>213</v>
      </c>
      <c r="B612" s="81">
        <v>122</v>
      </c>
      <c r="C612" s="81">
        <v>11</v>
      </c>
      <c r="D612" s="81">
        <v>0</v>
      </c>
      <c r="E612" s="81">
        <v>11</v>
      </c>
      <c r="F612" s="82">
        <v>0</v>
      </c>
    </row>
    <row r="613" spans="1:6" s="59" customFormat="1" x14ac:dyDescent="0.3">
      <c r="A613" s="59" t="s">
        <v>249</v>
      </c>
      <c r="B613" s="81">
        <v>379</v>
      </c>
      <c r="C613" s="81">
        <v>28</v>
      </c>
      <c r="D613" s="81">
        <v>0</v>
      </c>
      <c r="E613" s="81">
        <v>15</v>
      </c>
      <c r="F613" s="82">
        <v>0</v>
      </c>
    </row>
    <row r="614" spans="1:6" s="59" customFormat="1" x14ac:dyDescent="0.3">
      <c r="A614" s="59" t="s">
        <v>297</v>
      </c>
      <c r="B614" s="81">
        <v>101</v>
      </c>
      <c r="C614" s="81">
        <v>13</v>
      </c>
      <c r="D614" s="81">
        <v>0</v>
      </c>
      <c r="E614" s="81">
        <v>13</v>
      </c>
      <c r="F614" s="82">
        <v>0</v>
      </c>
    </row>
    <row r="615" spans="1:6" s="59" customFormat="1" hidden="1" x14ac:dyDescent="0.3">
      <c r="A615" s="59" t="s">
        <v>513</v>
      </c>
      <c r="B615" s="81">
        <v>50</v>
      </c>
      <c r="C615" s="81">
        <v>0</v>
      </c>
      <c r="D615" s="81">
        <v>0</v>
      </c>
      <c r="E615" s="81">
        <v>0</v>
      </c>
      <c r="F615" s="82" t="s">
        <v>6366</v>
      </c>
    </row>
    <row r="616" spans="1:6" s="59" customFormat="1" hidden="1" x14ac:dyDescent="0.3">
      <c r="A616" s="59" t="s">
        <v>514</v>
      </c>
      <c r="B616" s="81">
        <v>26</v>
      </c>
      <c r="C616" s="81">
        <v>11</v>
      </c>
      <c r="D616" s="81">
        <v>11</v>
      </c>
      <c r="E616" s="81">
        <v>0</v>
      </c>
      <c r="F616" s="82">
        <v>1</v>
      </c>
    </row>
    <row r="617" spans="1:6" s="59" customFormat="1" x14ac:dyDescent="0.3">
      <c r="A617" s="59" t="s">
        <v>310</v>
      </c>
      <c r="B617" s="81">
        <v>129</v>
      </c>
      <c r="C617" s="81">
        <v>19</v>
      </c>
      <c r="D617" s="81">
        <v>0</v>
      </c>
      <c r="E617" s="81">
        <v>19</v>
      </c>
      <c r="F617" s="82">
        <v>0</v>
      </c>
    </row>
    <row r="618" spans="1:6" s="59" customFormat="1" hidden="1" x14ac:dyDescent="0.3">
      <c r="A618" s="59" t="s">
        <v>638</v>
      </c>
      <c r="B618" s="81">
        <v>54</v>
      </c>
      <c r="C618" s="81">
        <v>0</v>
      </c>
      <c r="D618" s="81">
        <v>0</v>
      </c>
      <c r="E618" s="81">
        <v>0</v>
      </c>
      <c r="F618" s="82" t="s">
        <v>6366</v>
      </c>
    </row>
    <row r="619" spans="1:6" s="59" customFormat="1" x14ac:dyDescent="0.3">
      <c r="A619" s="59" t="s">
        <v>344</v>
      </c>
      <c r="B619" s="81">
        <v>88</v>
      </c>
      <c r="C619" s="81">
        <v>10</v>
      </c>
      <c r="D619" s="81">
        <v>0</v>
      </c>
      <c r="E619" s="81">
        <v>10</v>
      </c>
      <c r="F619" s="82">
        <v>0</v>
      </c>
    </row>
    <row r="620" spans="1:6" s="59" customFormat="1" hidden="1" x14ac:dyDescent="0.3">
      <c r="A620" s="59" t="s">
        <v>517</v>
      </c>
      <c r="B620" s="81">
        <v>25</v>
      </c>
      <c r="C620" s="81">
        <v>0</v>
      </c>
      <c r="D620" s="81">
        <v>0</v>
      </c>
      <c r="E620" s="81">
        <v>0</v>
      </c>
      <c r="F620" s="82" t="s">
        <v>6366</v>
      </c>
    </row>
    <row r="621" spans="1:6" s="59" customFormat="1" x14ac:dyDescent="0.3">
      <c r="A621" s="59" t="s">
        <v>346</v>
      </c>
      <c r="B621" s="81">
        <v>149</v>
      </c>
      <c r="C621" s="81">
        <v>16</v>
      </c>
      <c r="D621" s="81">
        <v>0</v>
      </c>
      <c r="E621" s="81">
        <v>16</v>
      </c>
      <c r="F621" s="82">
        <v>0</v>
      </c>
    </row>
    <row r="622" spans="1:6" s="59" customFormat="1" hidden="1" x14ac:dyDescent="0.3">
      <c r="A622" s="59" t="s">
        <v>527</v>
      </c>
      <c r="B622" s="81">
        <v>34</v>
      </c>
      <c r="C622" s="81">
        <v>0</v>
      </c>
      <c r="D622" s="81">
        <v>0</v>
      </c>
      <c r="E622" s="81">
        <v>0</v>
      </c>
      <c r="F622" s="82" t="s">
        <v>6366</v>
      </c>
    </row>
    <row r="623" spans="1:6" s="59" customFormat="1" x14ac:dyDescent="0.3">
      <c r="A623" s="59" t="s">
        <v>352</v>
      </c>
      <c r="B623" s="81">
        <v>98</v>
      </c>
      <c r="C623" s="81">
        <v>16</v>
      </c>
      <c r="D623" s="81">
        <v>0</v>
      </c>
      <c r="E623" s="81">
        <v>16</v>
      </c>
      <c r="F623" s="82">
        <v>0</v>
      </c>
    </row>
    <row r="624" spans="1:6" s="59" customFormat="1" hidden="1" x14ac:dyDescent="0.3">
      <c r="A624" s="59" t="s">
        <v>529</v>
      </c>
      <c r="B624" s="81">
        <v>53</v>
      </c>
      <c r="C624" s="81">
        <v>11</v>
      </c>
      <c r="D624" s="81">
        <v>11</v>
      </c>
      <c r="E624" s="81">
        <v>0</v>
      </c>
      <c r="F624" s="82">
        <v>1</v>
      </c>
    </row>
    <row r="625" spans="1:6" s="59" customFormat="1" x14ac:dyDescent="0.3">
      <c r="A625" s="59" t="s">
        <v>452</v>
      </c>
      <c r="B625" s="81">
        <v>97</v>
      </c>
      <c r="C625" s="81">
        <v>13</v>
      </c>
      <c r="D625" s="81">
        <v>0</v>
      </c>
      <c r="E625" s="81">
        <v>13</v>
      </c>
      <c r="F625" s="82">
        <v>0</v>
      </c>
    </row>
    <row r="626" spans="1:6" s="59" customFormat="1" x14ac:dyDescent="0.3">
      <c r="A626" s="59" t="s">
        <v>507</v>
      </c>
      <c r="B626" s="81">
        <v>94</v>
      </c>
      <c r="C626" s="81">
        <v>13</v>
      </c>
      <c r="D626" s="81">
        <v>0</v>
      </c>
      <c r="E626" s="81">
        <v>13</v>
      </c>
      <c r="F626" s="82">
        <v>0</v>
      </c>
    </row>
    <row r="627" spans="1:6" s="59" customFormat="1" x14ac:dyDescent="0.3">
      <c r="A627" s="59" t="s">
        <v>515</v>
      </c>
      <c r="B627" s="81">
        <v>79</v>
      </c>
      <c r="C627" s="81">
        <v>14</v>
      </c>
      <c r="D627" s="81">
        <v>0</v>
      </c>
      <c r="E627" s="81">
        <v>14</v>
      </c>
      <c r="F627" s="82">
        <v>0</v>
      </c>
    </row>
    <row r="628" spans="1:6" s="59" customFormat="1" x14ac:dyDescent="0.3">
      <c r="A628" s="59" t="s">
        <v>526</v>
      </c>
      <c r="B628" s="81">
        <v>121</v>
      </c>
      <c r="C628" s="81">
        <v>11</v>
      </c>
      <c r="D628" s="81">
        <v>0</v>
      </c>
      <c r="E628" s="81">
        <v>11</v>
      </c>
      <c r="F628" s="82">
        <v>0</v>
      </c>
    </row>
    <row r="629" spans="1:6" s="59" customFormat="1" hidden="1" x14ac:dyDescent="0.3">
      <c r="A629" s="59" t="s">
        <v>534</v>
      </c>
      <c r="B629" s="81">
        <v>88</v>
      </c>
      <c r="C629" s="81">
        <v>0</v>
      </c>
      <c r="D629" s="81">
        <v>0</v>
      </c>
      <c r="E629" s="81">
        <v>0</v>
      </c>
      <c r="F629" s="82" t="s">
        <v>6366</v>
      </c>
    </row>
    <row r="630" spans="1:6" s="59" customFormat="1" hidden="1" x14ac:dyDescent="0.3">
      <c r="A630" s="59" t="s">
        <v>537</v>
      </c>
      <c r="B630" s="81">
        <v>28</v>
      </c>
      <c r="C630" s="81">
        <v>0</v>
      </c>
      <c r="D630" s="81">
        <v>0</v>
      </c>
      <c r="E630" s="81">
        <v>0</v>
      </c>
      <c r="F630" s="82" t="s">
        <v>6366</v>
      </c>
    </row>
    <row r="631" spans="1:6" s="59" customFormat="1" hidden="1" x14ac:dyDescent="0.3">
      <c r="A631" s="59" t="s">
        <v>535</v>
      </c>
      <c r="B631" s="81">
        <v>13</v>
      </c>
      <c r="C631" s="81">
        <v>0</v>
      </c>
      <c r="D631" s="81">
        <v>0</v>
      </c>
      <c r="E631" s="81">
        <v>0</v>
      </c>
      <c r="F631" s="82" t="s">
        <v>6366</v>
      </c>
    </row>
    <row r="632" spans="1:6" s="59" customFormat="1" hidden="1" x14ac:dyDescent="0.3">
      <c r="A632" s="59" t="s">
        <v>639</v>
      </c>
      <c r="B632" s="81">
        <v>0</v>
      </c>
      <c r="C632" s="81">
        <v>0</v>
      </c>
      <c r="D632" s="81">
        <v>0</v>
      </c>
      <c r="E632" s="81">
        <v>0</v>
      </c>
      <c r="F632" s="82" t="s">
        <v>6366</v>
      </c>
    </row>
    <row r="633" spans="1:6" s="59" customFormat="1" hidden="1" x14ac:dyDescent="0.3">
      <c r="A633" s="59" t="s">
        <v>536</v>
      </c>
      <c r="B633" s="81">
        <v>27</v>
      </c>
      <c r="C633" s="81">
        <v>0</v>
      </c>
      <c r="D633" s="81">
        <v>0</v>
      </c>
      <c r="E633" s="81">
        <v>0</v>
      </c>
      <c r="F633" s="82" t="s">
        <v>6366</v>
      </c>
    </row>
    <row r="634" spans="1:6" s="59" customFormat="1" x14ac:dyDescent="0.3"/>
    <row r="635" spans="1:6" s="59" customFormat="1" x14ac:dyDescent="0.3"/>
    <row r="636" spans="1:6" s="59" customFormat="1" x14ac:dyDescent="0.3"/>
    <row r="637" spans="1:6" s="59" customFormat="1" x14ac:dyDescent="0.3"/>
    <row r="638" spans="1:6" s="59" customFormat="1" x14ac:dyDescent="0.3"/>
    <row r="639" spans="1:6" s="59" customFormat="1" x14ac:dyDescent="0.3"/>
    <row r="640" spans="1:6" s="59" customFormat="1" x14ac:dyDescent="0.3"/>
    <row r="641" s="59" customFormat="1" x14ac:dyDescent="0.3"/>
    <row r="642" s="59" customFormat="1" x14ac:dyDescent="0.3"/>
    <row r="643" s="59" customFormat="1" x14ac:dyDescent="0.3"/>
    <row r="644" s="59" customFormat="1" x14ac:dyDescent="0.3"/>
    <row r="645" s="59" customFormat="1" x14ac:dyDescent="0.3"/>
    <row r="646" s="59" customFormat="1" x14ac:dyDescent="0.3"/>
    <row r="647" s="59" customFormat="1" x14ac:dyDescent="0.3"/>
    <row r="648" s="59" customFormat="1" x14ac:dyDescent="0.3"/>
    <row r="649" s="59" customFormat="1" x14ac:dyDescent="0.3"/>
    <row r="650" s="59" customFormat="1" x14ac:dyDescent="0.3"/>
    <row r="651" s="59" customFormat="1" x14ac:dyDescent="0.3"/>
    <row r="652" s="59" customFormat="1" x14ac:dyDescent="0.3"/>
    <row r="653" s="59" customFormat="1" x14ac:dyDescent="0.3"/>
    <row r="654" s="59" customFormat="1" x14ac:dyDescent="0.3"/>
    <row r="655" s="59" customFormat="1" x14ac:dyDescent="0.3"/>
    <row r="656" s="59" customFormat="1" x14ac:dyDescent="0.3"/>
    <row r="657" s="59" customFormat="1" x14ac:dyDescent="0.3"/>
    <row r="658" s="59" customFormat="1" x14ac:dyDescent="0.3"/>
    <row r="659" s="59" customFormat="1" x14ac:dyDescent="0.3"/>
    <row r="660" s="59" customFormat="1" x14ac:dyDescent="0.3"/>
    <row r="661" s="59" customFormat="1" x14ac:dyDescent="0.3"/>
    <row r="662" s="59" customFormat="1" x14ac:dyDescent="0.3"/>
    <row r="663" s="59" customFormat="1" x14ac:dyDescent="0.3"/>
    <row r="664" s="59" customFormat="1" x14ac:dyDescent="0.3"/>
    <row r="665" s="59" customFormat="1" x14ac:dyDescent="0.3"/>
    <row r="666" s="59" customFormat="1" x14ac:dyDescent="0.3"/>
    <row r="667" s="59" customFormat="1" x14ac:dyDescent="0.3"/>
    <row r="668" s="59" customFormat="1" x14ac:dyDescent="0.3"/>
    <row r="669" s="59" customFormat="1" x14ac:dyDescent="0.3"/>
    <row r="670" s="59" customFormat="1" x14ac:dyDescent="0.3"/>
    <row r="671" s="59" customFormat="1" x14ac:dyDescent="0.3"/>
    <row r="672" s="59" customFormat="1" x14ac:dyDescent="0.3"/>
    <row r="673" s="59" customFormat="1" x14ac:dyDescent="0.3"/>
    <row r="674" s="59" customFormat="1" x14ac:dyDescent="0.3"/>
    <row r="675" s="59" customFormat="1" x14ac:dyDescent="0.3"/>
    <row r="676" s="59" customFormat="1" x14ac:dyDescent="0.3"/>
    <row r="677" s="59" customFormat="1" x14ac:dyDescent="0.3"/>
    <row r="678" s="59" customFormat="1" x14ac:dyDescent="0.3"/>
    <row r="679" s="59" customFormat="1" x14ac:dyDescent="0.3"/>
    <row r="680" s="59" customFormat="1" x14ac:dyDescent="0.3"/>
    <row r="681" s="59" customFormat="1" x14ac:dyDescent="0.3"/>
    <row r="682" s="59" customFormat="1" x14ac:dyDescent="0.3"/>
    <row r="683" s="59" customFormat="1" x14ac:dyDescent="0.3"/>
    <row r="684" s="59" customFormat="1" x14ac:dyDescent="0.3"/>
    <row r="685" s="59" customFormat="1" x14ac:dyDescent="0.3"/>
    <row r="686" s="59" customFormat="1" x14ac:dyDescent="0.3"/>
    <row r="687" s="59" customFormat="1" x14ac:dyDescent="0.3"/>
    <row r="688" s="59" customFormat="1" x14ac:dyDescent="0.3"/>
    <row r="689" s="59" customFormat="1" x14ac:dyDescent="0.3"/>
    <row r="690" s="59" customFormat="1" x14ac:dyDescent="0.3"/>
    <row r="691" s="59" customFormat="1" x14ac:dyDescent="0.3"/>
    <row r="692" s="59" customFormat="1" x14ac:dyDescent="0.3"/>
    <row r="693" s="59" customFormat="1" x14ac:dyDescent="0.3"/>
    <row r="694" s="59" customFormat="1" x14ac:dyDescent="0.3"/>
    <row r="695" s="59" customFormat="1" x14ac:dyDescent="0.3"/>
    <row r="696" s="59" customFormat="1" x14ac:dyDescent="0.3"/>
    <row r="697" s="59" customFormat="1" x14ac:dyDescent="0.3"/>
    <row r="698" s="59" customFormat="1" x14ac:dyDescent="0.3"/>
    <row r="699" s="59" customFormat="1" x14ac:dyDescent="0.3"/>
    <row r="700" s="59" customFormat="1" x14ac:dyDescent="0.3"/>
    <row r="701" s="59" customFormat="1" x14ac:dyDescent="0.3"/>
    <row r="702" s="59" customFormat="1" x14ac:dyDescent="0.3"/>
    <row r="703" s="59" customFormat="1" x14ac:dyDescent="0.3"/>
    <row r="704" s="59" customFormat="1" x14ac:dyDescent="0.3"/>
    <row r="705" s="59" customFormat="1" x14ac:dyDescent="0.3"/>
    <row r="706" s="59" customFormat="1" x14ac:dyDescent="0.3"/>
    <row r="707" s="59" customFormat="1" x14ac:dyDescent="0.3"/>
    <row r="708" s="59" customFormat="1" x14ac:dyDescent="0.3"/>
    <row r="709" s="59" customFormat="1" x14ac:dyDescent="0.3"/>
    <row r="710" s="59" customFormat="1" x14ac:dyDescent="0.3"/>
    <row r="711" s="59" customFormat="1" x14ac:dyDescent="0.3"/>
    <row r="712" s="59" customFormat="1" x14ac:dyDescent="0.3"/>
    <row r="713" s="59" customFormat="1" x14ac:dyDescent="0.3"/>
    <row r="714" s="59" customFormat="1" x14ac:dyDescent="0.3"/>
    <row r="715" s="59" customFormat="1" x14ac:dyDescent="0.3"/>
    <row r="716" s="59" customFormat="1" x14ac:dyDescent="0.3"/>
    <row r="717" s="59" customFormat="1" x14ac:dyDescent="0.3"/>
    <row r="718" s="59" customFormat="1" x14ac:dyDescent="0.3"/>
    <row r="719" s="59" customFormat="1" x14ac:dyDescent="0.3"/>
    <row r="720" s="59" customFormat="1" x14ac:dyDescent="0.3"/>
    <row r="721" s="59" customFormat="1" x14ac:dyDescent="0.3"/>
    <row r="722" s="59" customFormat="1" x14ac:dyDescent="0.3"/>
    <row r="723" s="59" customFormat="1" x14ac:dyDescent="0.3"/>
    <row r="724" s="59" customFormat="1" x14ac:dyDescent="0.3"/>
    <row r="725" s="59" customFormat="1" x14ac:dyDescent="0.3"/>
    <row r="726" s="59" customFormat="1" x14ac:dyDescent="0.3"/>
    <row r="727" s="59" customFormat="1" x14ac:dyDescent="0.3"/>
    <row r="728" s="59" customFormat="1" x14ac:dyDescent="0.3"/>
    <row r="729" s="59" customFormat="1" x14ac:dyDescent="0.3"/>
    <row r="730" s="59" customFormat="1" x14ac:dyDescent="0.3"/>
    <row r="731" s="59" customFormat="1" x14ac:dyDescent="0.3"/>
    <row r="732" s="59" customFormat="1" x14ac:dyDescent="0.3"/>
    <row r="733" s="59" customFormat="1" x14ac:dyDescent="0.3"/>
    <row r="734" s="59" customFormat="1" x14ac:dyDescent="0.3"/>
    <row r="735" s="59" customFormat="1" x14ac:dyDescent="0.3"/>
    <row r="736" s="59" customFormat="1" x14ac:dyDescent="0.3"/>
    <row r="737" s="59" customFormat="1" x14ac:dyDescent="0.3"/>
    <row r="738" s="59" customFormat="1" x14ac:dyDescent="0.3"/>
    <row r="739" s="59" customFormat="1" x14ac:dyDescent="0.3"/>
    <row r="740" s="59" customFormat="1" x14ac:dyDescent="0.3"/>
    <row r="741" s="59" customFormat="1" x14ac:dyDescent="0.3"/>
    <row r="742" s="59" customFormat="1" x14ac:dyDescent="0.3"/>
    <row r="743" s="59" customFormat="1" x14ac:dyDescent="0.3"/>
    <row r="744" s="59" customFormat="1" x14ac:dyDescent="0.3"/>
    <row r="745" s="59" customFormat="1" x14ac:dyDescent="0.3"/>
    <row r="746" s="59" customFormat="1" x14ac:dyDescent="0.3"/>
    <row r="747" s="59" customFormat="1" x14ac:dyDescent="0.3"/>
    <row r="748" s="59" customFormat="1" x14ac:dyDescent="0.3"/>
    <row r="749" s="59" customFormat="1" x14ac:dyDescent="0.3"/>
    <row r="750" s="59" customFormat="1" x14ac:dyDescent="0.3"/>
    <row r="751" s="59" customFormat="1" x14ac:dyDescent="0.3"/>
    <row r="752" s="59" customFormat="1" x14ac:dyDescent="0.3"/>
    <row r="753" s="59" customFormat="1" x14ac:dyDescent="0.3"/>
    <row r="754" s="59" customFormat="1" x14ac:dyDescent="0.3"/>
    <row r="755" s="59" customFormat="1" x14ac:dyDescent="0.3"/>
    <row r="756" s="59" customFormat="1" x14ac:dyDescent="0.3"/>
    <row r="757" s="59" customFormat="1" x14ac:dyDescent="0.3"/>
    <row r="758" s="59" customFormat="1" x14ac:dyDescent="0.3"/>
    <row r="759" s="59" customFormat="1" x14ac:dyDescent="0.3"/>
    <row r="760" s="59" customFormat="1" x14ac:dyDescent="0.3"/>
    <row r="761" s="59" customFormat="1" x14ac:dyDescent="0.3"/>
    <row r="762" s="59" customFormat="1" x14ac:dyDescent="0.3"/>
    <row r="763" s="59" customFormat="1" x14ac:dyDescent="0.3"/>
    <row r="764" s="59" customFormat="1" x14ac:dyDescent="0.3"/>
    <row r="765" s="59" customFormat="1" x14ac:dyDescent="0.3"/>
    <row r="766" s="59" customFormat="1" x14ac:dyDescent="0.3"/>
    <row r="767" s="59" customFormat="1" x14ac:dyDescent="0.3"/>
    <row r="768" s="59" customFormat="1" x14ac:dyDescent="0.3"/>
    <row r="769" s="59" customFormat="1" x14ac:dyDescent="0.3"/>
    <row r="770" s="59" customFormat="1" x14ac:dyDescent="0.3"/>
    <row r="771" s="59" customFormat="1" x14ac:dyDescent="0.3"/>
    <row r="772" s="59" customFormat="1" x14ac:dyDescent="0.3"/>
    <row r="773" s="59" customFormat="1" x14ac:dyDescent="0.3"/>
    <row r="774" s="59" customFormat="1" x14ac:dyDescent="0.3"/>
    <row r="775" s="59" customFormat="1" x14ac:dyDescent="0.3"/>
    <row r="776" s="59" customFormat="1" x14ac:dyDescent="0.3"/>
    <row r="777" s="59" customFormat="1" x14ac:dyDescent="0.3"/>
    <row r="778" s="59" customFormat="1" x14ac:dyDescent="0.3"/>
    <row r="779" s="59" customFormat="1" x14ac:dyDescent="0.3"/>
    <row r="780" s="59" customFormat="1" x14ac:dyDescent="0.3"/>
    <row r="781" s="59" customFormat="1" x14ac:dyDescent="0.3"/>
    <row r="782" s="59" customFormat="1" x14ac:dyDescent="0.3"/>
    <row r="783" s="59" customFormat="1" x14ac:dyDescent="0.3"/>
    <row r="784" s="59" customFormat="1" x14ac:dyDescent="0.3"/>
    <row r="785" s="59" customFormat="1" x14ac:dyDescent="0.3"/>
    <row r="786" s="59" customFormat="1" x14ac:dyDescent="0.3"/>
    <row r="787" s="59" customFormat="1" x14ac:dyDescent="0.3"/>
    <row r="788" s="59" customFormat="1" x14ac:dyDescent="0.3"/>
    <row r="789" s="59" customFormat="1" x14ac:dyDescent="0.3"/>
    <row r="790" s="59" customFormat="1" x14ac:dyDescent="0.3"/>
    <row r="791" s="59" customFormat="1" x14ac:dyDescent="0.3"/>
    <row r="792" s="59" customFormat="1" x14ac:dyDescent="0.3"/>
    <row r="793" s="59" customFormat="1" x14ac:dyDescent="0.3"/>
    <row r="794" s="59" customFormat="1" x14ac:dyDescent="0.3"/>
    <row r="795" s="59" customFormat="1" x14ac:dyDescent="0.3"/>
    <row r="796" s="59" customFormat="1" x14ac:dyDescent="0.3"/>
    <row r="797" s="59" customFormat="1" x14ac:dyDescent="0.3"/>
    <row r="798" s="59" customFormat="1" x14ac:dyDescent="0.3"/>
    <row r="799" s="59" customFormat="1" x14ac:dyDescent="0.3"/>
    <row r="800" s="59" customFormat="1" x14ac:dyDescent="0.3"/>
    <row r="801" s="59" customFormat="1" x14ac:dyDescent="0.3"/>
    <row r="802" s="59" customFormat="1" x14ac:dyDescent="0.3"/>
    <row r="803" s="59" customFormat="1" x14ac:dyDescent="0.3"/>
    <row r="804" s="59" customFormat="1" x14ac:dyDescent="0.3"/>
    <row r="805" s="59" customFormat="1" x14ac:dyDescent="0.3"/>
    <row r="806" s="59" customFormat="1" x14ac:dyDescent="0.3"/>
    <row r="807" s="59" customFormat="1" x14ac:dyDescent="0.3"/>
    <row r="808" s="59" customFormat="1" x14ac:dyDescent="0.3"/>
    <row r="809" s="59" customFormat="1" x14ac:dyDescent="0.3"/>
    <row r="810" s="59" customFormat="1" x14ac:dyDescent="0.3"/>
    <row r="811" s="59" customFormat="1" x14ac:dyDescent="0.3"/>
    <row r="812" s="59" customFormat="1" x14ac:dyDescent="0.3"/>
    <row r="813" s="59" customFormat="1" x14ac:dyDescent="0.3"/>
    <row r="814" s="59" customFormat="1" x14ac:dyDescent="0.3"/>
    <row r="815" s="59" customFormat="1" x14ac:dyDescent="0.3"/>
    <row r="816" s="59" customFormat="1" x14ac:dyDescent="0.3"/>
    <row r="817" s="59" customFormat="1" x14ac:dyDescent="0.3"/>
    <row r="818" s="59" customFormat="1" x14ac:dyDescent="0.3"/>
    <row r="819" s="59" customFormat="1" x14ac:dyDescent="0.3"/>
    <row r="820" s="59" customFormat="1" x14ac:dyDescent="0.3"/>
    <row r="821" s="59" customFormat="1" x14ac:dyDescent="0.3"/>
    <row r="822" s="59" customFormat="1" x14ac:dyDescent="0.3"/>
    <row r="823" s="59" customFormat="1" x14ac:dyDescent="0.3"/>
    <row r="824" s="59" customFormat="1" x14ac:dyDescent="0.3"/>
    <row r="825" s="59" customFormat="1" x14ac:dyDescent="0.3"/>
    <row r="826" s="59" customFormat="1" x14ac:dyDescent="0.3"/>
    <row r="827" s="59" customFormat="1" x14ac:dyDescent="0.3"/>
    <row r="828" s="59" customFormat="1" x14ac:dyDescent="0.3"/>
    <row r="829" s="59" customFormat="1" x14ac:dyDescent="0.3"/>
    <row r="830" s="59" customFormat="1" x14ac:dyDescent="0.3"/>
    <row r="831" s="59" customFormat="1" x14ac:dyDescent="0.3"/>
    <row r="832" s="59" customFormat="1" x14ac:dyDescent="0.3"/>
    <row r="833" s="59" customFormat="1" x14ac:dyDescent="0.3"/>
    <row r="834" s="59" customFormat="1" x14ac:dyDescent="0.3"/>
    <row r="835" s="59" customFormat="1" x14ac:dyDescent="0.3"/>
    <row r="836" s="59" customFormat="1" x14ac:dyDescent="0.3"/>
    <row r="837" s="59" customFormat="1" x14ac:dyDescent="0.3"/>
    <row r="838" s="59" customFormat="1" x14ac:dyDescent="0.3"/>
    <row r="839" s="59" customFormat="1" x14ac:dyDescent="0.3"/>
    <row r="840" s="59" customFormat="1" x14ac:dyDescent="0.3"/>
    <row r="841" s="59" customFormat="1" x14ac:dyDescent="0.3"/>
    <row r="842" s="59" customFormat="1" x14ac:dyDescent="0.3"/>
    <row r="843" s="59" customFormat="1" x14ac:dyDescent="0.3"/>
    <row r="844" s="59" customFormat="1" x14ac:dyDescent="0.3"/>
    <row r="845" s="59" customFormat="1" x14ac:dyDescent="0.3"/>
    <row r="846" s="59" customFormat="1" x14ac:dyDescent="0.3"/>
    <row r="847" s="59" customFormat="1" x14ac:dyDescent="0.3"/>
    <row r="848" s="59" customFormat="1" x14ac:dyDescent="0.3"/>
    <row r="849" s="59" customFormat="1" x14ac:dyDescent="0.3"/>
    <row r="850" s="59" customFormat="1" x14ac:dyDescent="0.3"/>
    <row r="851" s="59" customFormat="1" x14ac:dyDescent="0.3"/>
    <row r="852" s="59" customFormat="1" x14ac:dyDescent="0.3"/>
    <row r="853" s="59" customFormat="1" x14ac:dyDescent="0.3"/>
    <row r="854" s="59" customFormat="1" x14ac:dyDescent="0.3"/>
    <row r="855" s="59" customFormat="1" x14ac:dyDescent="0.3"/>
    <row r="856" s="59" customFormat="1" x14ac:dyDescent="0.3"/>
    <row r="857" s="59" customFormat="1" x14ac:dyDescent="0.3"/>
    <row r="858" s="59" customFormat="1" x14ac:dyDescent="0.3"/>
    <row r="859" s="59" customFormat="1" x14ac:dyDescent="0.3"/>
    <row r="860" s="59" customFormat="1" x14ac:dyDescent="0.3"/>
    <row r="861" s="59" customFormat="1" x14ac:dyDescent="0.3"/>
    <row r="862" s="59" customFormat="1" x14ac:dyDescent="0.3"/>
    <row r="863" s="59" customFormat="1" x14ac:dyDescent="0.3"/>
    <row r="864" s="59" customFormat="1" x14ac:dyDescent="0.3"/>
    <row r="865" s="59" customFormat="1" x14ac:dyDescent="0.3"/>
    <row r="866" s="59" customFormat="1" x14ac:dyDescent="0.3"/>
    <row r="867" s="59" customFormat="1" x14ac:dyDescent="0.3"/>
    <row r="868" s="59" customFormat="1" x14ac:dyDescent="0.3"/>
    <row r="869" s="59" customFormat="1" x14ac:dyDescent="0.3"/>
    <row r="870" s="59" customFormat="1" x14ac:dyDescent="0.3"/>
    <row r="871" s="59" customFormat="1" x14ac:dyDescent="0.3"/>
    <row r="872" s="59" customFormat="1" x14ac:dyDescent="0.3"/>
    <row r="873" s="59" customFormat="1" x14ac:dyDescent="0.3"/>
    <row r="874" s="59" customFormat="1" x14ac:dyDescent="0.3"/>
    <row r="875" s="59" customFormat="1" x14ac:dyDescent="0.3"/>
    <row r="876" s="59" customFormat="1" x14ac:dyDescent="0.3"/>
    <row r="877" s="59" customFormat="1" x14ac:dyDescent="0.3"/>
    <row r="878" s="59" customFormat="1" x14ac:dyDescent="0.3"/>
    <row r="879" s="59" customFormat="1" x14ac:dyDescent="0.3"/>
    <row r="880" s="59" customFormat="1" x14ac:dyDescent="0.3"/>
    <row r="881" s="59" customFormat="1" x14ac:dyDescent="0.3"/>
    <row r="882" s="59" customFormat="1" x14ac:dyDescent="0.3"/>
    <row r="883" s="59" customFormat="1" x14ac:dyDescent="0.3"/>
    <row r="884" s="59" customFormat="1" x14ac:dyDescent="0.3"/>
    <row r="885" s="59" customFormat="1" x14ac:dyDescent="0.3"/>
    <row r="886" s="59" customFormat="1" x14ac:dyDescent="0.3"/>
    <row r="887" s="59" customFormat="1" x14ac:dyDescent="0.3"/>
    <row r="888" s="59" customFormat="1" x14ac:dyDescent="0.3"/>
    <row r="889" s="59" customFormat="1" x14ac:dyDescent="0.3"/>
    <row r="890" s="59" customFormat="1" x14ac:dyDescent="0.3"/>
    <row r="891" s="59" customFormat="1" x14ac:dyDescent="0.3"/>
    <row r="892" s="59" customFormat="1" x14ac:dyDescent="0.3"/>
    <row r="893" s="59" customFormat="1" x14ac:dyDescent="0.3"/>
    <row r="894" s="59" customFormat="1" x14ac:dyDescent="0.3"/>
    <row r="895" s="59" customFormat="1" x14ac:dyDescent="0.3"/>
    <row r="896" s="59" customFormat="1" x14ac:dyDescent="0.3"/>
    <row r="897" s="59" customFormat="1" x14ac:dyDescent="0.3"/>
    <row r="898" s="59" customFormat="1" x14ac:dyDescent="0.3"/>
  </sheetData>
  <autoFilter ref="A12:F633" xr:uid="{86BC071F-C569-49E9-B67D-9F950AEDD4C5}">
    <filterColumn colId="1">
      <customFilters>
        <customFilter operator="greaterThan" val="60"/>
      </customFilters>
    </filterColumn>
    <filterColumn colId="2">
      <filters>
        <filter val="10"/>
        <filter val="102"/>
        <filter val="107"/>
        <filter val="11"/>
        <filter val="111"/>
        <filter val="114"/>
        <filter val="118"/>
        <filter val="12"/>
        <filter val="122"/>
        <filter val="126"/>
        <filter val="13"/>
        <filter val="133"/>
        <filter val="137"/>
        <filter val="14"/>
        <filter val="153"/>
        <filter val="157"/>
        <filter val="158"/>
        <filter val="16"/>
        <filter val="161"/>
        <filter val="166"/>
        <filter val="167"/>
        <filter val="17"/>
        <filter val="179"/>
        <filter val="180"/>
        <filter val="19"/>
        <filter val="20"/>
        <filter val="204"/>
        <filter val="207"/>
        <filter val="21"/>
        <filter val="211"/>
        <filter val="22"/>
        <filter val="226"/>
        <filter val="228"/>
        <filter val="23"/>
        <filter val="24"/>
        <filter val="240"/>
        <filter val="242"/>
        <filter val="245"/>
        <filter val="25"/>
        <filter val="26"/>
        <filter val="268"/>
        <filter val="27"/>
        <filter val="272"/>
        <filter val="28"/>
        <filter val="29"/>
        <filter val="30"/>
        <filter val="31"/>
        <filter val="32"/>
        <filter val="33"/>
        <filter val="35"/>
        <filter val="358"/>
        <filter val="36"/>
        <filter val="37"/>
        <filter val="39"/>
        <filter val="40"/>
        <filter val="41"/>
        <filter val="42"/>
        <filter val="43"/>
        <filter val="44"/>
        <filter val="45"/>
        <filter val="46"/>
        <filter val="47"/>
        <filter val="48"/>
        <filter val="50"/>
        <filter val="51"/>
        <filter val="53"/>
        <filter val="54"/>
        <filter val="55"/>
        <filter val="56"/>
        <filter val="57"/>
        <filter val="58"/>
        <filter val="59"/>
        <filter val="60"/>
        <filter val="61"/>
        <filter val="62"/>
        <filter val="63"/>
        <filter val="64"/>
        <filter val="65"/>
        <filter val="66"/>
        <filter val="67"/>
        <filter val="69"/>
        <filter val="70"/>
        <filter val="71"/>
        <filter val="72"/>
        <filter val="73"/>
        <filter val="748"/>
        <filter val="75"/>
        <filter val="755"/>
        <filter val="76"/>
        <filter val="77"/>
        <filter val="78"/>
        <filter val="80"/>
        <filter val="84"/>
        <filter val="85"/>
        <filter val="86"/>
        <filter val="868"/>
        <filter val="92"/>
        <filter val="93"/>
        <filter val="95"/>
        <filter val="97"/>
      </filters>
    </filterColumn>
    <filterColumn colId="5">
      <customFilters>
        <customFilter operator="notEqual" val=" "/>
      </customFilters>
    </filterColumn>
    <sortState ref="A34:F628">
      <sortCondition descending="1" ref="F13:F633"/>
      <sortCondition descending="1" ref="D13:D633"/>
    </sortState>
  </autoFilter>
  <mergeCells count="2">
    <mergeCell ref="D9:F9"/>
    <mergeCell ref="D10:F10"/>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07625-6BD0-4349-85F7-8526A615F3C1}">
  <sheetPr>
    <tabColor theme="2" tint="-0.499984740745262"/>
  </sheetPr>
  <dimension ref="C4:C238"/>
  <sheetViews>
    <sheetView workbookViewId="0">
      <selection activeCell="A4" sqref="A4:I6"/>
    </sheetView>
  </sheetViews>
  <sheetFormatPr defaultRowHeight="14.4" x14ac:dyDescent="0.3"/>
  <sheetData>
    <row r="4" spans="3:3" x14ac:dyDescent="0.3">
      <c r="C4" s="48">
        <v>1</v>
      </c>
    </row>
    <row r="5" spans="3:3" x14ac:dyDescent="0.3">
      <c r="C5" s="48">
        <v>1</v>
      </c>
    </row>
    <row r="6" spans="3:3" x14ac:dyDescent="0.3">
      <c r="C6" s="48">
        <v>1</v>
      </c>
    </row>
    <row r="7" spans="3:3" x14ac:dyDescent="0.3">
      <c r="C7" s="48">
        <v>1</v>
      </c>
    </row>
    <row r="8" spans="3:3" x14ac:dyDescent="0.3">
      <c r="C8" s="48">
        <v>1</v>
      </c>
    </row>
    <row r="9" spans="3:3" x14ac:dyDescent="0.3">
      <c r="C9" s="48">
        <v>1</v>
      </c>
    </row>
    <row r="10" spans="3:3" x14ac:dyDescent="0.3">
      <c r="C10" s="48">
        <v>1</v>
      </c>
    </row>
    <row r="11" spans="3:3" x14ac:dyDescent="0.3">
      <c r="C11" s="48">
        <v>1</v>
      </c>
    </row>
    <row r="12" spans="3:3" x14ac:dyDescent="0.3">
      <c r="C12" s="48">
        <v>1</v>
      </c>
    </row>
    <row r="13" spans="3:3" x14ac:dyDescent="0.3">
      <c r="C13" s="48">
        <v>1</v>
      </c>
    </row>
    <row r="14" spans="3:3" x14ac:dyDescent="0.3">
      <c r="C14" s="48">
        <v>1</v>
      </c>
    </row>
    <row r="15" spans="3:3" x14ac:dyDescent="0.3">
      <c r="C15" s="48">
        <v>1</v>
      </c>
    </row>
    <row r="16" spans="3:3" x14ac:dyDescent="0.3">
      <c r="C16" s="48">
        <v>1</v>
      </c>
    </row>
    <row r="17" spans="3:3" x14ac:dyDescent="0.3">
      <c r="C17" s="48">
        <v>1</v>
      </c>
    </row>
    <row r="18" spans="3:3" x14ac:dyDescent="0.3">
      <c r="C18" s="48">
        <v>1</v>
      </c>
    </row>
    <row r="19" spans="3:3" x14ac:dyDescent="0.3">
      <c r="C19" s="48">
        <v>1</v>
      </c>
    </row>
    <row r="20" spans="3:3" x14ac:dyDescent="0.3">
      <c r="C20" s="48">
        <v>1</v>
      </c>
    </row>
    <row r="21" spans="3:3" x14ac:dyDescent="0.3">
      <c r="C21" s="48">
        <v>1</v>
      </c>
    </row>
    <row r="22" spans="3:3" x14ac:dyDescent="0.3">
      <c r="C22" s="48">
        <v>1</v>
      </c>
    </row>
    <row r="23" spans="3:3" x14ac:dyDescent="0.3">
      <c r="C23" s="48">
        <v>1</v>
      </c>
    </row>
    <row r="24" spans="3:3" x14ac:dyDescent="0.3">
      <c r="C24" s="48">
        <v>1</v>
      </c>
    </row>
    <row r="25" spans="3:3" x14ac:dyDescent="0.3">
      <c r="C25" s="48">
        <v>1</v>
      </c>
    </row>
    <row r="26" spans="3:3" x14ac:dyDescent="0.3">
      <c r="C26" s="48">
        <v>1</v>
      </c>
    </row>
    <row r="27" spans="3:3" x14ac:dyDescent="0.3">
      <c r="C27" s="48">
        <v>1</v>
      </c>
    </row>
    <row r="28" spans="3:3" x14ac:dyDescent="0.3">
      <c r="C28" s="48">
        <v>1</v>
      </c>
    </row>
    <row r="29" spans="3:3" x14ac:dyDescent="0.3">
      <c r="C29" s="48">
        <v>1</v>
      </c>
    </row>
    <row r="30" spans="3:3" x14ac:dyDescent="0.3">
      <c r="C30" s="48">
        <v>1</v>
      </c>
    </row>
    <row r="31" spans="3:3" x14ac:dyDescent="0.3">
      <c r="C31" s="48">
        <v>1</v>
      </c>
    </row>
    <row r="32" spans="3:3" x14ac:dyDescent="0.3">
      <c r="C32" s="48">
        <v>1</v>
      </c>
    </row>
    <row r="33" spans="3:3" x14ac:dyDescent="0.3">
      <c r="C33" s="48">
        <v>1</v>
      </c>
    </row>
    <row r="34" spans="3:3" x14ac:dyDescent="0.3">
      <c r="C34" s="48">
        <v>1</v>
      </c>
    </row>
    <row r="35" spans="3:3" x14ac:dyDescent="0.3">
      <c r="C35" s="48">
        <v>1</v>
      </c>
    </row>
    <row r="36" spans="3:3" x14ac:dyDescent="0.3">
      <c r="C36" s="48">
        <v>1</v>
      </c>
    </row>
    <row r="37" spans="3:3" x14ac:dyDescent="0.3">
      <c r="C37" s="48">
        <v>1</v>
      </c>
    </row>
    <row r="38" spans="3:3" x14ac:dyDescent="0.3">
      <c r="C38" s="48">
        <v>1</v>
      </c>
    </row>
    <row r="39" spans="3:3" x14ac:dyDescent="0.3">
      <c r="C39" s="48">
        <v>1</v>
      </c>
    </row>
    <row r="40" spans="3:3" x14ac:dyDescent="0.3">
      <c r="C40" s="48">
        <v>1</v>
      </c>
    </row>
    <row r="41" spans="3:3" x14ac:dyDescent="0.3">
      <c r="C41" s="48">
        <v>1</v>
      </c>
    </row>
    <row r="42" spans="3:3" x14ac:dyDescent="0.3">
      <c r="C42" s="48">
        <v>1</v>
      </c>
    </row>
    <row r="43" spans="3:3" x14ac:dyDescent="0.3">
      <c r="C43" s="48">
        <v>1</v>
      </c>
    </row>
    <row r="44" spans="3:3" x14ac:dyDescent="0.3">
      <c r="C44" s="48">
        <v>1</v>
      </c>
    </row>
    <row r="45" spans="3:3" x14ac:dyDescent="0.3">
      <c r="C45" s="48">
        <v>1</v>
      </c>
    </row>
    <row r="46" spans="3:3" x14ac:dyDescent="0.3">
      <c r="C46" s="48">
        <v>1</v>
      </c>
    </row>
    <row r="47" spans="3:3" x14ac:dyDescent="0.3">
      <c r="C47" s="48">
        <v>1</v>
      </c>
    </row>
    <row r="48" spans="3:3" x14ac:dyDescent="0.3">
      <c r="C48" s="48">
        <v>1</v>
      </c>
    </row>
    <row r="49" spans="3:3" x14ac:dyDescent="0.3">
      <c r="C49" s="48">
        <v>1</v>
      </c>
    </row>
    <row r="50" spans="3:3" x14ac:dyDescent="0.3">
      <c r="C50" s="48">
        <v>1</v>
      </c>
    </row>
    <row r="51" spans="3:3" x14ac:dyDescent="0.3">
      <c r="C51" s="48">
        <v>1</v>
      </c>
    </row>
    <row r="52" spans="3:3" x14ac:dyDescent="0.3">
      <c r="C52" s="48">
        <v>1</v>
      </c>
    </row>
    <row r="53" spans="3:3" x14ac:dyDescent="0.3">
      <c r="C53" s="48">
        <v>1</v>
      </c>
    </row>
    <row r="54" spans="3:3" x14ac:dyDescent="0.3">
      <c r="C54" s="48">
        <v>1</v>
      </c>
    </row>
    <row r="55" spans="3:3" x14ac:dyDescent="0.3">
      <c r="C55" s="48">
        <v>1</v>
      </c>
    </row>
    <row r="56" spans="3:3" x14ac:dyDescent="0.3">
      <c r="C56" s="48">
        <v>1</v>
      </c>
    </row>
    <row r="57" spans="3:3" x14ac:dyDescent="0.3">
      <c r="C57" s="48">
        <v>1</v>
      </c>
    </row>
    <row r="58" spans="3:3" x14ac:dyDescent="0.3">
      <c r="C58" s="48">
        <v>1</v>
      </c>
    </row>
    <row r="59" spans="3:3" x14ac:dyDescent="0.3">
      <c r="C59" s="48">
        <v>0.72093023255813948</v>
      </c>
    </row>
    <row r="60" spans="3:3" x14ac:dyDescent="0.3">
      <c r="C60" s="48">
        <v>0.69791666666666663</v>
      </c>
    </row>
    <row r="61" spans="3:3" x14ac:dyDescent="0.3">
      <c r="C61" s="48">
        <v>0.69696969696969702</v>
      </c>
    </row>
    <row r="62" spans="3:3" x14ac:dyDescent="0.3">
      <c r="C62" s="48">
        <v>0.69565217391304346</v>
      </c>
    </row>
    <row r="63" spans="3:3" x14ac:dyDescent="0.3">
      <c r="C63" s="48">
        <v>0.67213114754098358</v>
      </c>
    </row>
    <row r="64" spans="3:3" x14ac:dyDescent="0.3">
      <c r="C64" s="48">
        <v>0.66666666666666663</v>
      </c>
    </row>
    <row r="65" spans="3:3" x14ac:dyDescent="0.3">
      <c r="C65" s="48">
        <v>0.66666666666666663</v>
      </c>
    </row>
    <row r="66" spans="3:3" x14ac:dyDescent="0.3">
      <c r="C66" s="48">
        <v>0.65116279069767447</v>
      </c>
    </row>
    <row r="67" spans="3:3" x14ac:dyDescent="0.3">
      <c r="C67" s="48">
        <v>0.65</v>
      </c>
    </row>
    <row r="68" spans="3:3" x14ac:dyDescent="0.3">
      <c r="C68" s="48">
        <v>0.6428571428571429</v>
      </c>
    </row>
    <row r="69" spans="3:3" x14ac:dyDescent="0.3">
      <c r="C69" s="48">
        <v>0.63829787234042556</v>
      </c>
    </row>
    <row r="70" spans="3:3" x14ac:dyDescent="0.3">
      <c r="C70" s="48">
        <v>0.63725490196078427</v>
      </c>
    </row>
    <row r="71" spans="3:3" x14ac:dyDescent="0.3">
      <c r="C71" s="48">
        <v>0.62790697674418605</v>
      </c>
    </row>
    <row r="72" spans="3:3" x14ac:dyDescent="0.3">
      <c r="C72" s="48">
        <v>0.62222222222222223</v>
      </c>
    </row>
    <row r="73" spans="3:3" x14ac:dyDescent="0.3">
      <c r="C73" s="48">
        <v>0.6203208556149733</v>
      </c>
    </row>
    <row r="74" spans="3:3" x14ac:dyDescent="0.3">
      <c r="C74" s="48">
        <v>0.61946902654867253</v>
      </c>
    </row>
    <row r="75" spans="3:3" x14ac:dyDescent="0.3">
      <c r="C75" s="48">
        <v>0.61654135338345861</v>
      </c>
    </row>
    <row r="76" spans="3:3" x14ac:dyDescent="0.3">
      <c r="C76" s="48">
        <v>0.61290322580645162</v>
      </c>
    </row>
    <row r="77" spans="3:3" x14ac:dyDescent="0.3">
      <c r="C77" s="48">
        <v>0.61111111111111116</v>
      </c>
    </row>
    <row r="78" spans="3:3" x14ac:dyDescent="0.3">
      <c r="C78" s="48">
        <v>0.61111111111111116</v>
      </c>
    </row>
    <row r="79" spans="3:3" x14ac:dyDescent="0.3">
      <c r="C79" s="48">
        <v>0.60784313725490191</v>
      </c>
    </row>
    <row r="80" spans="3:3" x14ac:dyDescent="0.3">
      <c r="C80" s="48">
        <v>0.6</v>
      </c>
    </row>
    <row r="81" spans="3:3" x14ac:dyDescent="0.3">
      <c r="C81" s="48">
        <v>0.59259259259259256</v>
      </c>
    </row>
    <row r="82" spans="3:3" x14ac:dyDescent="0.3">
      <c r="C82" s="48">
        <v>0.5855130784708249</v>
      </c>
    </row>
    <row r="83" spans="3:3" x14ac:dyDescent="0.3">
      <c r="C83" s="48">
        <v>0.58139534883720934</v>
      </c>
    </row>
    <row r="84" spans="3:3" x14ac:dyDescent="0.3">
      <c r="C84" s="48">
        <v>0.58139534883720934</v>
      </c>
    </row>
    <row r="85" spans="3:3" x14ac:dyDescent="0.3">
      <c r="C85" s="48">
        <v>0.57692307692307687</v>
      </c>
    </row>
    <row r="86" spans="3:3" x14ac:dyDescent="0.3">
      <c r="C86" s="48">
        <v>0.56818181818181823</v>
      </c>
    </row>
    <row r="87" spans="3:3" x14ac:dyDescent="0.3">
      <c r="C87" s="48">
        <v>0.56666666666666665</v>
      </c>
    </row>
    <row r="88" spans="3:3" x14ac:dyDescent="0.3">
      <c r="C88" s="48">
        <v>0.56521739130434778</v>
      </c>
    </row>
    <row r="89" spans="3:3" x14ac:dyDescent="0.3">
      <c r="C89" s="48">
        <v>0.56521739130434778</v>
      </c>
    </row>
    <row r="90" spans="3:3" x14ac:dyDescent="0.3">
      <c r="C90" s="48">
        <v>0.56521739130434778</v>
      </c>
    </row>
    <row r="91" spans="3:3" x14ac:dyDescent="0.3">
      <c r="C91" s="48">
        <v>0.5641025641025641</v>
      </c>
    </row>
    <row r="92" spans="3:3" x14ac:dyDescent="0.3">
      <c r="C92" s="48">
        <v>0.56382978723404253</v>
      </c>
    </row>
    <row r="93" spans="3:3" x14ac:dyDescent="0.3">
      <c r="C93" s="48">
        <v>0.5625</v>
      </c>
    </row>
    <row r="94" spans="3:3" x14ac:dyDescent="0.3">
      <c r="C94" s="48">
        <v>0.56129032258064515</v>
      </c>
    </row>
    <row r="95" spans="3:3" x14ac:dyDescent="0.3">
      <c r="C95" s="48">
        <v>0.55487804878048785</v>
      </c>
    </row>
    <row r="96" spans="3:3" x14ac:dyDescent="0.3">
      <c r="C96" s="48">
        <v>0.55333333333333334</v>
      </c>
    </row>
    <row r="97" spans="3:3" x14ac:dyDescent="0.3">
      <c r="C97" s="48">
        <v>0.55172413793103448</v>
      </c>
    </row>
    <row r="98" spans="3:3" x14ac:dyDescent="0.3">
      <c r="C98" s="48">
        <v>0.55072463768115942</v>
      </c>
    </row>
    <row r="99" spans="3:3" x14ac:dyDescent="0.3">
      <c r="C99" s="48">
        <v>0.55000000000000004</v>
      </c>
    </row>
    <row r="100" spans="3:3" x14ac:dyDescent="0.3">
      <c r="C100" s="48">
        <v>0.54545454545454541</v>
      </c>
    </row>
    <row r="101" spans="3:3" x14ac:dyDescent="0.3">
      <c r="C101" s="48">
        <v>0.54166666666666663</v>
      </c>
    </row>
    <row r="102" spans="3:3" x14ac:dyDescent="0.3">
      <c r="C102" s="48">
        <v>0.54098360655737709</v>
      </c>
    </row>
    <row r="103" spans="3:3" x14ac:dyDescent="0.3">
      <c r="C103" s="48">
        <v>0.53846153846153844</v>
      </c>
    </row>
    <row r="104" spans="3:3" x14ac:dyDescent="0.3">
      <c r="C104" s="48">
        <v>0.53790613718411551</v>
      </c>
    </row>
    <row r="105" spans="3:3" x14ac:dyDescent="0.3">
      <c r="C105" s="48">
        <v>0.53658536585365857</v>
      </c>
    </row>
    <row r="106" spans="3:3" x14ac:dyDescent="0.3">
      <c r="C106" s="48">
        <v>0.5357142857142857</v>
      </c>
    </row>
    <row r="107" spans="3:3" x14ac:dyDescent="0.3">
      <c r="C107" s="48">
        <v>0.53333333333333333</v>
      </c>
    </row>
    <row r="108" spans="3:3" x14ac:dyDescent="0.3">
      <c r="C108" s="48">
        <v>0.532258064516129</v>
      </c>
    </row>
    <row r="109" spans="3:3" x14ac:dyDescent="0.3">
      <c r="C109" s="48">
        <v>0.52777777777777779</v>
      </c>
    </row>
    <row r="110" spans="3:3" x14ac:dyDescent="0.3">
      <c r="C110" s="48">
        <v>0.52173913043478259</v>
      </c>
    </row>
    <row r="111" spans="3:3" x14ac:dyDescent="0.3">
      <c r="C111" s="48">
        <v>0.52</v>
      </c>
    </row>
    <row r="112" spans="3:3" x14ac:dyDescent="0.3">
      <c r="C112" s="48">
        <v>0.5161290322580645</v>
      </c>
    </row>
    <row r="113" spans="3:3" x14ac:dyDescent="0.3">
      <c r="C113" s="48">
        <v>0.5161290322580645</v>
      </c>
    </row>
    <row r="114" spans="3:3" x14ac:dyDescent="0.3">
      <c r="C114" s="48">
        <v>0.51515151515151514</v>
      </c>
    </row>
    <row r="115" spans="3:3" x14ac:dyDescent="0.3">
      <c r="C115" s="48">
        <v>0.51428571428571423</v>
      </c>
    </row>
    <row r="116" spans="3:3" x14ac:dyDescent="0.3">
      <c r="C116" s="48">
        <v>0.51204819277108438</v>
      </c>
    </row>
    <row r="117" spans="3:3" x14ac:dyDescent="0.3">
      <c r="C117" s="48">
        <v>0.51111111111111107</v>
      </c>
    </row>
    <row r="118" spans="3:3" x14ac:dyDescent="0.3">
      <c r="C118" s="48">
        <v>0.50769230769230766</v>
      </c>
    </row>
    <row r="119" spans="3:3" x14ac:dyDescent="0.3">
      <c r="C119" s="48">
        <v>0.5</v>
      </c>
    </row>
    <row r="120" spans="3:3" x14ac:dyDescent="0.3">
      <c r="C120" s="48">
        <v>0.5</v>
      </c>
    </row>
    <row r="121" spans="3:3" x14ac:dyDescent="0.3">
      <c r="C121" s="48">
        <v>0.5</v>
      </c>
    </row>
    <row r="122" spans="3:3" x14ac:dyDescent="0.3">
      <c r="C122" s="48">
        <v>0.5</v>
      </c>
    </row>
    <row r="123" spans="3:3" x14ac:dyDescent="0.3">
      <c r="C123" s="48">
        <v>0.5</v>
      </c>
    </row>
    <row r="124" spans="3:3" x14ac:dyDescent="0.3">
      <c r="C124" s="48">
        <v>0.49640287769784175</v>
      </c>
    </row>
    <row r="125" spans="3:3" x14ac:dyDescent="0.3">
      <c r="C125" s="48">
        <v>0.4925373134328358</v>
      </c>
    </row>
    <row r="126" spans="3:3" x14ac:dyDescent="0.3">
      <c r="C126" s="48">
        <v>0.49019607843137253</v>
      </c>
    </row>
    <row r="127" spans="3:3" x14ac:dyDescent="0.3">
      <c r="C127" s="48">
        <v>0.48837209302325579</v>
      </c>
    </row>
    <row r="128" spans="3:3" x14ac:dyDescent="0.3">
      <c r="C128" s="48">
        <v>0.48837209302325579</v>
      </c>
    </row>
    <row r="129" spans="3:3" x14ac:dyDescent="0.3">
      <c r="C129" s="48">
        <v>0.4838709677419355</v>
      </c>
    </row>
    <row r="130" spans="3:3" x14ac:dyDescent="0.3">
      <c r="C130" s="48">
        <v>0.48333333333333334</v>
      </c>
    </row>
    <row r="131" spans="3:3" x14ac:dyDescent="0.3">
      <c r="C131" s="48">
        <v>0.48275862068965519</v>
      </c>
    </row>
    <row r="132" spans="3:3" x14ac:dyDescent="0.3">
      <c r="C132" s="48">
        <v>0.48148148148148145</v>
      </c>
    </row>
    <row r="133" spans="3:3" x14ac:dyDescent="0.3">
      <c r="C133" s="48">
        <v>0.48</v>
      </c>
    </row>
    <row r="134" spans="3:3" x14ac:dyDescent="0.3">
      <c r="C134" s="48">
        <v>0.47727272727272729</v>
      </c>
    </row>
    <row r="135" spans="3:3" x14ac:dyDescent="0.3">
      <c r="C135" s="48">
        <v>0.46808510638297873</v>
      </c>
    </row>
    <row r="136" spans="3:3" x14ac:dyDescent="0.3">
      <c r="C136" s="48">
        <v>0.46808510638297873</v>
      </c>
    </row>
    <row r="137" spans="3:3" x14ac:dyDescent="0.3">
      <c r="C137" s="48">
        <v>0.4642857142857143</v>
      </c>
    </row>
    <row r="138" spans="3:3" x14ac:dyDescent="0.3">
      <c r="C138" s="48">
        <v>0.46153846153846156</v>
      </c>
    </row>
    <row r="139" spans="3:3" x14ac:dyDescent="0.3">
      <c r="C139" s="48">
        <v>0.45901639344262296</v>
      </c>
    </row>
    <row r="140" spans="3:3" x14ac:dyDescent="0.3">
      <c r="C140" s="48">
        <v>0.45833333333333331</v>
      </c>
    </row>
    <row r="141" spans="3:3" x14ac:dyDescent="0.3">
      <c r="C141" s="48">
        <v>0.4576271186440678</v>
      </c>
    </row>
    <row r="142" spans="3:3" x14ac:dyDescent="0.3">
      <c r="C142" s="48">
        <v>0.45714285714285713</v>
      </c>
    </row>
    <row r="143" spans="3:3" x14ac:dyDescent="0.3">
      <c r="C143" s="48">
        <v>0.45323741007194246</v>
      </c>
    </row>
    <row r="144" spans="3:3" x14ac:dyDescent="0.3">
      <c r="C144" s="48">
        <v>0.45263157894736844</v>
      </c>
    </row>
    <row r="145" spans="3:3" x14ac:dyDescent="0.3">
      <c r="C145" s="48">
        <v>0.45098039215686275</v>
      </c>
    </row>
    <row r="146" spans="3:3" x14ac:dyDescent="0.3">
      <c r="C146" s="48">
        <v>0.44827586206896552</v>
      </c>
    </row>
    <row r="147" spans="3:3" x14ac:dyDescent="0.3">
      <c r="C147" s="48">
        <v>0.44680851063829785</v>
      </c>
    </row>
    <row r="148" spans="3:3" x14ac:dyDescent="0.3">
      <c r="C148" s="48">
        <v>0.44444444444444442</v>
      </c>
    </row>
    <row r="149" spans="3:3" x14ac:dyDescent="0.3">
      <c r="C149" s="48">
        <v>0.44444444444444442</v>
      </c>
    </row>
    <row r="150" spans="3:3" x14ac:dyDescent="0.3">
      <c r="C150" s="48">
        <v>0.43902439024390244</v>
      </c>
    </row>
    <row r="151" spans="3:3" x14ac:dyDescent="0.3">
      <c r="C151" s="48">
        <v>0.4375</v>
      </c>
    </row>
    <row r="152" spans="3:3" x14ac:dyDescent="0.3">
      <c r="C152" s="48">
        <v>0.43636363636363634</v>
      </c>
    </row>
    <row r="153" spans="3:3" x14ac:dyDescent="0.3">
      <c r="C153" s="48">
        <v>0.43478260869565216</v>
      </c>
    </row>
    <row r="154" spans="3:3" x14ac:dyDescent="0.3">
      <c r="C154" s="48">
        <v>0.43478260869565216</v>
      </c>
    </row>
    <row r="155" spans="3:3" x14ac:dyDescent="0.3">
      <c r="C155" s="48">
        <v>0.43478260869565216</v>
      </c>
    </row>
    <row r="156" spans="3:3" x14ac:dyDescent="0.3">
      <c r="C156" s="48">
        <v>0.43373493975903615</v>
      </c>
    </row>
    <row r="157" spans="3:3" x14ac:dyDescent="0.3">
      <c r="C157" s="48">
        <v>0.43243243243243246</v>
      </c>
    </row>
    <row r="158" spans="3:3" x14ac:dyDescent="0.3">
      <c r="C158" s="48">
        <v>0.43243243243243246</v>
      </c>
    </row>
    <row r="159" spans="3:3" x14ac:dyDescent="0.3">
      <c r="C159" s="48">
        <v>0.42499999999999999</v>
      </c>
    </row>
    <row r="160" spans="3:3" x14ac:dyDescent="0.3">
      <c r="C160" s="48">
        <v>0.42105263157894735</v>
      </c>
    </row>
    <row r="161" spans="3:3" x14ac:dyDescent="0.3">
      <c r="C161" s="48">
        <v>0.41666666666666669</v>
      </c>
    </row>
    <row r="162" spans="3:3" x14ac:dyDescent="0.3">
      <c r="C162" s="48">
        <v>0.41558441558441561</v>
      </c>
    </row>
    <row r="163" spans="3:3" x14ac:dyDescent="0.3">
      <c r="C163" s="48">
        <v>0.41379310344827586</v>
      </c>
    </row>
    <row r="164" spans="3:3" x14ac:dyDescent="0.3">
      <c r="C164" s="48">
        <v>0.41025641025641024</v>
      </c>
    </row>
    <row r="165" spans="3:3" x14ac:dyDescent="0.3">
      <c r="C165" s="48">
        <v>0.40909090909090912</v>
      </c>
    </row>
    <row r="166" spans="3:3" x14ac:dyDescent="0.3">
      <c r="C166" s="48">
        <v>0.40909090909090912</v>
      </c>
    </row>
    <row r="167" spans="3:3" x14ac:dyDescent="0.3">
      <c r="C167" s="48">
        <v>0.40540540540540543</v>
      </c>
    </row>
    <row r="168" spans="3:3" x14ac:dyDescent="0.3">
      <c r="C168" s="48">
        <v>0.40476190476190477</v>
      </c>
    </row>
    <row r="169" spans="3:3" x14ac:dyDescent="0.3">
      <c r="C169" s="48">
        <v>0.40476190476190477</v>
      </c>
    </row>
    <row r="170" spans="3:3" x14ac:dyDescent="0.3">
      <c r="C170" s="48">
        <v>0.4</v>
      </c>
    </row>
    <row r="171" spans="3:3" x14ac:dyDescent="0.3">
      <c r="C171" s="48">
        <v>0.39743589743589741</v>
      </c>
    </row>
    <row r="172" spans="3:3" x14ac:dyDescent="0.3">
      <c r="C172" s="48">
        <v>0.39344262295081966</v>
      </c>
    </row>
    <row r="173" spans="3:3" x14ac:dyDescent="0.3">
      <c r="C173" s="48">
        <v>0.39130434782608697</v>
      </c>
    </row>
    <row r="174" spans="3:3" x14ac:dyDescent="0.3">
      <c r="C174" s="48">
        <v>0.39074074074074072</v>
      </c>
    </row>
    <row r="175" spans="3:3" x14ac:dyDescent="0.3">
      <c r="C175" s="48">
        <v>0.38709677419354838</v>
      </c>
    </row>
    <row r="176" spans="3:3" x14ac:dyDescent="0.3">
      <c r="C176" s="48">
        <v>0.38297872340425532</v>
      </c>
    </row>
    <row r="177" spans="3:3" x14ac:dyDescent="0.3">
      <c r="C177" s="48">
        <v>0.38235294117647056</v>
      </c>
    </row>
    <row r="178" spans="3:3" x14ac:dyDescent="0.3">
      <c r="C178" s="48">
        <v>0.38181818181818183</v>
      </c>
    </row>
    <row r="179" spans="3:3" x14ac:dyDescent="0.3">
      <c r="C179" s="48">
        <v>0.38</v>
      </c>
    </row>
    <row r="180" spans="3:3" x14ac:dyDescent="0.3">
      <c r="C180" s="48">
        <v>0.37894736842105264</v>
      </c>
    </row>
    <row r="181" spans="3:3" x14ac:dyDescent="0.3">
      <c r="C181" s="48">
        <v>0.375</v>
      </c>
    </row>
    <row r="182" spans="3:3" x14ac:dyDescent="0.3">
      <c r="C182" s="48">
        <v>0.375</v>
      </c>
    </row>
    <row r="183" spans="3:3" x14ac:dyDescent="0.3">
      <c r="C183" s="48">
        <v>0.37209302325581395</v>
      </c>
    </row>
    <row r="184" spans="3:3" x14ac:dyDescent="0.3">
      <c r="C184" s="48">
        <v>0.37142857142857144</v>
      </c>
    </row>
    <row r="185" spans="3:3" x14ac:dyDescent="0.3">
      <c r="C185" s="48">
        <v>0.37037037037037035</v>
      </c>
    </row>
    <row r="186" spans="3:3" x14ac:dyDescent="0.3">
      <c r="C186" s="48">
        <v>0.37037037037037035</v>
      </c>
    </row>
    <row r="187" spans="3:3" x14ac:dyDescent="0.3">
      <c r="C187" s="48">
        <v>0.36363636363636365</v>
      </c>
    </row>
    <row r="188" spans="3:3" x14ac:dyDescent="0.3">
      <c r="C188" s="48">
        <v>0.35294117647058826</v>
      </c>
    </row>
    <row r="189" spans="3:3" x14ac:dyDescent="0.3">
      <c r="C189" s="48">
        <v>0.33333333333333331</v>
      </c>
    </row>
    <row r="190" spans="3:3" x14ac:dyDescent="0.3">
      <c r="C190" s="48">
        <v>0.33333333333333331</v>
      </c>
    </row>
    <row r="191" spans="3:3" x14ac:dyDescent="0.3">
      <c r="C191" s="48">
        <v>0.33333333333333331</v>
      </c>
    </row>
    <row r="192" spans="3:3" x14ac:dyDescent="0.3">
      <c r="C192" s="48">
        <v>0.33333333333333331</v>
      </c>
    </row>
    <row r="193" spans="3:3" x14ac:dyDescent="0.3">
      <c r="C193" s="48">
        <v>0.33333333333333331</v>
      </c>
    </row>
    <row r="194" spans="3:3" x14ac:dyDescent="0.3">
      <c r="C194" s="48">
        <v>0.33333333333333331</v>
      </c>
    </row>
    <row r="195" spans="3:3" x14ac:dyDescent="0.3">
      <c r="C195" s="48">
        <v>0.33333333333333331</v>
      </c>
    </row>
    <row r="196" spans="3:3" x14ac:dyDescent="0.3">
      <c r="C196" s="48">
        <v>0.32558139534883723</v>
      </c>
    </row>
    <row r="197" spans="3:3" x14ac:dyDescent="0.3">
      <c r="C197" s="48">
        <v>0.3235294117647059</v>
      </c>
    </row>
    <row r="198" spans="3:3" x14ac:dyDescent="0.3">
      <c r="C198" s="48">
        <v>0.31914893617021278</v>
      </c>
    </row>
    <row r="199" spans="3:3" x14ac:dyDescent="0.3">
      <c r="C199" s="48">
        <v>0.31313131313131315</v>
      </c>
    </row>
    <row r="200" spans="3:3" x14ac:dyDescent="0.3">
      <c r="C200" s="48">
        <v>0.3125</v>
      </c>
    </row>
    <row r="201" spans="3:3" x14ac:dyDescent="0.3">
      <c r="C201" s="48">
        <v>0.31034482758620691</v>
      </c>
    </row>
    <row r="202" spans="3:3" x14ac:dyDescent="0.3">
      <c r="C202" s="48">
        <v>0.30952380952380953</v>
      </c>
    </row>
    <row r="203" spans="3:3" x14ac:dyDescent="0.3">
      <c r="C203" s="48">
        <v>0.30769230769230771</v>
      </c>
    </row>
    <row r="204" spans="3:3" x14ac:dyDescent="0.3">
      <c r="C204" s="48">
        <v>0.29545454545454547</v>
      </c>
    </row>
    <row r="205" spans="3:3" x14ac:dyDescent="0.3">
      <c r="C205" s="48">
        <v>0.2857142857142857</v>
      </c>
    </row>
    <row r="206" spans="3:3" x14ac:dyDescent="0.3">
      <c r="C206" s="48">
        <v>0.28000000000000003</v>
      </c>
    </row>
    <row r="207" spans="3:3" x14ac:dyDescent="0.3">
      <c r="C207" s="48">
        <v>0.26666666666666666</v>
      </c>
    </row>
    <row r="208" spans="3:3" x14ac:dyDescent="0.3">
      <c r="C208" s="48">
        <v>0.26666666666666666</v>
      </c>
    </row>
    <row r="209" spans="3:3" x14ac:dyDescent="0.3">
      <c r="C209" s="48">
        <v>0.25531914893617019</v>
      </c>
    </row>
    <row r="210" spans="3:3" x14ac:dyDescent="0.3">
      <c r="C210" s="48">
        <v>0.23076923076923078</v>
      </c>
    </row>
    <row r="211" spans="3:3" x14ac:dyDescent="0.3">
      <c r="C211" s="48">
        <v>0.22580645161290322</v>
      </c>
    </row>
    <row r="212" spans="3:3" x14ac:dyDescent="0.3">
      <c r="C212" s="48">
        <v>0.2</v>
      </c>
    </row>
    <row r="213" spans="3:3" x14ac:dyDescent="0.3">
      <c r="C213" s="48">
        <v>0.2</v>
      </c>
    </row>
    <row r="214" spans="3:3" x14ac:dyDescent="0.3">
      <c r="C214" s="48">
        <v>0.19658119658119658</v>
      </c>
    </row>
    <row r="215" spans="3:3" x14ac:dyDescent="0.3">
      <c r="C215" s="48">
        <v>0.17647058823529413</v>
      </c>
    </row>
    <row r="216" spans="3:3" x14ac:dyDescent="0.3">
      <c r="C216" s="48">
        <v>0.15384615384615385</v>
      </c>
    </row>
    <row r="217" spans="3:3" x14ac:dyDescent="0.3">
      <c r="C217" s="48">
        <v>0.12903225806451613</v>
      </c>
    </row>
    <row r="218" spans="3:3" x14ac:dyDescent="0.3">
      <c r="C218" s="48">
        <v>9.0909090909090912E-2</v>
      </c>
    </row>
    <row r="219" spans="3:3" x14ac:dyDescent="0.3">
      <c r="C219" s="48">
        <v>9.0909090909090912E-2</v>
      </c>
    </row>
    <row r="220" spans="3:3" x14ac:dyDescent="0.3">
      <c r="C220" s="48">
        <v>0</v>
      </c>
    </row>
    <row r="221" spans="3:3" x14ac:dyDescent="0.3">
      <c r="C221" s="48">
        <v>0</v>
      </c>
    </row>
    <row r="222" spans="3:3" x14ac:dyDescent="0.3">
      <c r="C222" s="48">
        <v>0</v>
      </c>
    </row>
    <row r="223" spans="3:3" x14ac:dyDescent="0.3">
      <c r="C223" s="48">
        <v>0</v>
      </c>
    </row>
    <row r="224" spans="3:3" x14ac:dyDescent="0.3">
      <c r="C224" s="48">
        <v>0</v>
      </c>
    </row>
    <row r="225" spans="3:3" x14ac:dyDescent="0.3">
      <c r="C225" s="48">
        <v>0</v>
      </c>
    </row>
    <row r="226" spans="3:3" x14ac:dyDescent="0.3">
      <c r="C226" s="48">
        <v>0</v>
      </c>
    </row>
    <row r="227" spans="3:3" x14ac:dyDescent="0.3">
      <c r="C227" s="48">
        <v>0</v>
      </c>
    </row>
    <row r="228" spans="3:3" x14ac:dyDescent="0.3">
      <c r="C228" s="48">
        <v>0</v>
      </c>
    </row>
    <row r="229" spans="3:3" x14ac:dyDescent="0.3">
      <c r="C229" s="48">
        <v>0</v>
      </c>
    </row>
    <row r="230" spans="3:3" x14ac:dyDescent="0.3">
      <c r="C230" s="48">
        <v>0</v>
      </c>
    </row>
    <row r="231" spans="3:3" x14ac:dyDescent="0.3">
      <c r="C231" s="48">
        <v>0</v>
      </c>
    </row>
    <row r="232" spans="3:3" x14ac:dyDescent="0.3">
      <c r="C232" s="48">
        <v>0</v>
      </c>
    </row>
    <row r="233" spans="3:3" x14ac:dyDescent="0.3">
      <c r="C233" s="48">
        <v>0</v>
      </c>
    </row>
    <row r="234" spans="3:3" x14ac:dyDescent="0.3">
      <c r="C234" s="48">
        <v>0</v>
      </c>
    </row>
    <row r="235" spans="3:3" x14ac:dyDescent="0.3">
      <c r="C235" s="48"/>
    </row>
    <row r="236" spans="3:3" x14ac:dyDescent="0.3">
      <c r="C236" s="48"/>
    </row>
    <row r="237" spans="3:3" x14ac:dyDescent="0.3">
      <c r="C237" s="48"/>
    </row>
    <row r="238" spans="3:3" x14ac:dyDescent="0.3">
      <c r="C238" s="48"/>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03A68-7ECE-44CE-832C-ECB98B20F3E8}">
  <sheetPr filterMode="1">
    <tabColor theme="2" tint="-0.499984740745262"/>
  </sheetPr>
  <dimension ref="A3:F895"/>
  <sheetViews>
    <sheetView workbookViewId="0">
      <selection activeCell="F9" sqref="F9"/>
    </sheetView>
  </sheetViews>
  <sheetFormatPr defaultRowHeight="14.4" x14ac:dyDescent="0.3"/>
  <cols>
    <col min="1" max="1" width="42.77734375" style="125" customWidth="1"/>
    <col min="2" max="2" width="16.21875" style="125" bestFit="1" customWidth="1"/>
    <col min="3" max="3" width="13.77734375" style="125" customWidth="1"/>
    <col min="4" max="5" width="17.77734375" style="125" customWidth="1"/>
    <col min="6" max="6" width="15.109375" style="125" customWidth="1"/>
    <col min="7" max="16384" width="8.88671875" style="125"/>
  </cols>
  <sheetData>
    <row r="3" spans="1:6" hidden="1" x14ac:dyDescent="0.3">
      <c r="A3" s="46" t="s">
        <v>745</v>
      </c>
    </row>
    <row r="4" spans="1:6" hidden="1" x14ac:dyDescent="0.3"/>
    <row r="5" spans="1:6" s="84" customFormat="1" ht="13.8" x14ac:dyDescent="0.3">
      <c r="A5" s="83" t="s">
        <v>752</v>
      </c>
      <c r="B5" s="86">
        <f>SUBTOTAL(9,B10:B664)</f>
        <v>67578</v>
      </c>
      <c r="C5" s="86">
        <f>SUBTOTAL(9,C10:C664)</f>
        <v>6563</v>
      </c>
      <c r="D5" s="86">
        <f>SUBTOTAL(9,D10:D664)</f>
        <v>2072</v>
      </c>
      <c r="E5" s="86">
        <f>SUBTOTAL(9,E10:E664)</f>
        <v>4491</v>
      </c>
      <c r="F5" s="85">
        <f>D5/C5</f>
        <v>0.31570927929300624</v>
      </c>
    </row>
    <row r="6" spans="1:6" x14ac:dyDescent="0.3">
      <c r="A6" s="40" t="s">
        <v>683</v>
      </c>
      <c r="B6" s="129" t="s">
        <v>1</v>
      </c>
      <c r="C6" s="129" t="s">
        <v>686</v>
      </c>
      <c r="D6" s="187" t="s">
        <v>756</v>
      </c>
      <c r="E6" s="187"/>
      <c r="F6" s="187"/>
    </row>
    <row r="7" spans="1:6" x14ac:dyDescent="0.3">
      <c r="A7" s="39"/>
      <c r="B7" s="37"/>
      <c r="C7" s="37"/>
      <c r="D7" s="187" t="s">
        <v>758</v>
      </c>
      <c r="E7" s="187"/>
      <c r="F7" s="187"/>
    </row>
    <row r="8" spans="1:6" x14ac:dyDescent="0.3">
      <c r="A8" s="7" t="str">
        <f>Råstatistik!A4</f>
        <v>HUVUDMANNANAMN</v>
      </c>
      <c r="B8" s="67" t="s">
        <v>2</v>
      </c>
      <c r="C8" s="35" t="s">
        <v>2</v>
      </c>
      <c r="D8" s="34" t="s">
        <v>6369</v>
      </c>
      <c r="E8" s="34" t="s">
        <v>6363</v>
      </c>
      <c r="F8" s="34" t="s">
        <v>744</v>
      </c>
    </row>
    <row r="9" spans="1:6" x14ac:dyDescent="0.3">
      <c r="A9" s="58" t="s">
        <v>716</v>
      </c>
      <c r="B9" s="66" t="s">
        <v>700</v>
      </c>
      <c r="C9" s="52" t="s">
        <v>712</v>
      </c>
      <c r="D9" s="80" t="s">
        <v>771</v>
      </c>
      <c r="E9" s="80" t="s">
        <v>6370</v>
      </c>
      <c r="F9" s="80" t="s">
        <v>772</v>
      </c>
    </row>
    <row r="10" spans="1:6" s="59" customFormat="1" hidden="1" x14ac:dyDescent="0.3">
      <c r="A10" s="59" t="s">
        <v>15</v>
      </c>
      <c r="B10" s="81">
        <v>14</v>
      </c>
      <c r="C10" s="81">
        <v>0</v>
      </c>
      <c r="D10" s="81">
        <v>0</v>
      </c>
      <c r="E10" s="81">
        <v>0</v>
      </c>
      <c r="F10" s="48" t="s">
        <v>6366</v>
      </c>
    </row>
    <row r="11" spans="1:6" s="59" customFormat="1" hidden="1" x14ac:dyDescent="0.3">
      <c r="A11" s="59" t="s">
        <v>16</v>
      </c>
      <c r="B11" s="81">
        <v>0</v>
      </c>
      <c r="C11" s="81">
        <v>0</v>
      </c>
      <c r="D11" s="81">
        <v>0</v>
      </c>
      <c r="E11" s="81">
        <v>0</v>
      </c>
      <c r="F11" s="48" t="s">
        <v>6366</v>
      </c>
    </row>
    <row r="12" spans="1:6" s="59" customFormat="1" hidden="1" x14ac:dyDescent="0.3">
      <c r="A12" s="59" t="s">
        <v>17</v>
      </c>
      <c r="B12" s="81">
        <v>54</v>
      </c>
      <c r="C12" s="81">
        <v>0</v>
      </c>
      <c r="D12" s="81">
        <v>0</v>
      </c>
      <c r="E12" s="81">
        <v>0</v>
      </c>
      <c r="F12" s="48" t="s">
        <v>6366</v>
      </c>
    </row>
    <row r="13" spans="1:6" s="59" customFormat="1" hidden="1" x14ac:dyDescent="0.3">
      <c r="A13" s="59" t="s">
        <v>36</v>
      </c>
      <c r="B13" s="81">
        <v>223</v>
      </c>
      <c r="C13" s="81">
        <v>0</v>
      </c>
      <c r="D13" s="81">
        <v>0</v>
      </c>
      <c r="E13" s="81">
        <v>0</v>
      </c>
      <c r="F13" s="48" t="s">
        <v>6366</v>
      </c>
    </row>
    <row r="14" spans="1:6" s="59" customFormat="1" hidden="1" x14ac:dyDescent="0.3">
      <c r="A14" s="59" t="s">
        <v>37</v>
      </c>
      <c r="B14" s="81">
        <v>0</v>
      </c>
      <c r="C14" s="81">
        <v>0</v>
      </c>
      <c r="D14" s="81">
        <v>0</v>
      </c>
      <c r="E14" s="81">
        <v>0</v>
      </c>
      <c r="F14" s="48" t="s">
        <v>6366</v>
      </c>
    </row>
    <row r="15" spans="1:6" s="59" customFormat="1" hidden="1" x14ac:dyDescent="0.3">
      <c r="A15" s="59" t="s">
        <v>540</v>
      </c>
      <c r="B15" s="81">
        <v>16</v>
      </c>
      <c r="C15" s="81">
        <v>0</v>
      </c>
      <c r="D15" s="81">
        <v>0</v>
      </c>
      <c r="E15" s="81">
        <v>0</v>
      </c>
      <c r="F15" s="48" t="s">
        <v>6366</v>
      </c>
    </row>
    <row r="16" spans="1:6" s="59" customFormat="1" hidden="1" x14ac:dyDescent="0.3">
      <c r="A16" s="59" t="s">
        <v>38</v>
      </c>
      <c r="B16" s="81">
        <v>14</v>
      </c>
      <c r="C16" s="81">
        <v>0</v>
      </c>
      <c r="D16" s="81">
        <v>0</v>
      </c>
      <c r="E16" s="81">
        <v>0</v>
      </c>
      <c r="F16" s="48" t="s">
        <v>6366</v>
      </c>
    </row>
    <row r="17" spans="1:6" s="59" customFormat="1" hidden="1" x14ac:dyDescent="0.3">
      <c r="A17" s="59" t="s">
        <v>595</v>
      </c>
      <c r="B17" s="81">
        <v>29</v>
      </c>
      <c r="C17" s="81">
        <v>0</v>
      </c>
      <c r="D17" s="81">
        <v>0</v>
      </c>
      <c r="E17" s="81">
        <v>0</v>
      </c>
      <c r="F17" s="48" t="s">
        <v>6366</v>
      </c>
    </row>
    <row r="18" spans="1:6" s="59" customFormat="1" hidden="1" x14ac:dyDescent="0.3">
      <c r="A18" s="59" t="s">
        <v>39</v>
      </c>
      <c r="B18" s="81">
        <v>0</v>
      </c>
      <c r="C18" s="81">
        <v>0</v>
      </c>
      <c r="D18" s="81">
        <v>0</v>
      </c>
      <c r="E18" s="81">
        <v>0</v>
      </c>
      <c r="F18" s="48" t="s">
        <v>6366</v>
      </c>
    </row>
    <row r="19" spans="1:6" s="59" customFormat="1" hidden="1" x14ac:dyDescent="0.3">
      <c r="A19" s="59" t="s">
        <v>18</v>
      </c>
      <c r="B19" s="81">
        <v>0</v>
      </c>
      <c r="C19" s="81">
        <v>0</v>
      </c>
      <c r="D19" s="81">
        <v>0</v>
      </c>
      <c r="E19" s="81">
        <v>0</v>
      </c>
      <c r="F19" s="48" t="s">
        <v>6366</v>
      </c>
    </row>
    <row r="20" spans="1:6" s="59" customFormat="1" x14ac:dyDescent="0.3">
      <c r="A20" s="59" t="s">
        <v>22</v>
      </c>
      <c r="B20" s="81">
        <v>251</v>
      </c>
      <c r="C20" s="81">
        <v>20</v>
      </c>
      <c r="D20" s="81">
        <v>0</v>
      </c>
      <c r="E20" s="81">
        <v>20</v>
      </c>
      <c r="F20" s="48">
        <v>0</v>
      </c>
    </row>
    <row r="21" spans="1:6" s="59" customFormat="1" x14ac:dyDescent="0.3">
      <c r="A21" s="59" t="s">
        <v>23</v>
      </c>
      <c r="B21" s="81">
        <v>322</v>
      </c>
      <c r="C21" s="81">
        <v>14</v>
      </c>
      <c r="D21" s="81">
        <v>0</v>
      </c>
      <c r="E21" s="81">
        <v>14</v>
      </c>
      <c r="F21" s="48">
        <v>0</v>
      </c>
    </row>
    <row r="22" spans="1:6" s="59" customFormat="1" hidden="1" x14ac:dyDescent="0.3">
      <c r="A22" s="59" t="s">
        <v>24</v>
      </c>
      <c r="B22" s="81">
        <v>46</v>
      </c>
      <c r="C22" s="81">
        <v>0</v>
      </c>
      <c r="D22" s="81">
        <v>0</v>
      </c>
      <c r="E22" s="81">
        <v>0</v>
      </c>
      <c r="F22" s="48" t="s">
        <v>6366</v>
      </c>
    </row>
    <row r="23" spans="1:6" s="59" customFormat="1" hidden="1" x14ac:dyDescent="0.3">
      <c r="A23" s="59" t="s">
        <v>539</v>
      </c>
      <c r="B23" s="81">
        <v>0</v>
      </c>
      <c r="C23" s="81">
        <v>0</v>
      </c>
      <c r="D23" s="81">
        <v>0</v>
      </c>
      <c r="E23" s="81">
        <v>0</v>
      </c>
      <c r="F23" s="48" t="s">
        <v>6366</v>
      </c>
    </row>
    <row r="24" spans="1:6" s="59" customFormat="1" hidden="1" x14ac:dyDescent="0.3">
      <c r="A24" s="59" t="s">
        <v>20</v>
      </c>
      <c r="B24" s="81">
        <v>0</v>
      </c>
      <c r="C24" s="81">
        <v>0</v>
      </c>
      <c r="D24" s="81">
        <v>0</v>
      </c>
      <c r="E24" s="81">
        <v>0</v>
      </c>
      <c r="F24" s="48" t="s">
        <v>6366</v>
      </c>
    </row>
    <row r="25" spans="1:6" s="59" customFormat="1" hidden="1" x14ac:dyDescent="0.3">
      <c r="A25" s="59" t="s">
        <v>25</v>
      </c>
      <c r="B25" s="81">
        <v>0</v>
      </c>
      <c r="C25" s="81">
        <v>0</v>
      </c>
      <c r="D25" s="81">
        <v>0</v>
      </c>
      <c r="E25" s="81">
        <v>0</v>
      </c>
      <c r="F25" s="48" t="s">
        <v>6366</v>
      </c>
    </row>
    <row r="26" spans="1:6" s="59" customFormat="1" hidden="1" x14ac:dyDescent="0.3">
      <c r="A26" s="59" t="s">
        <v>26</v>
      </c>
      <c r="B26" s="81">
        <v>0</v>
      </c>
      <c r="C26" s="81">
        <v>0</v>
      </c>
      <c r="D26" s="81">
        <v>0</v>
      </c>
      <c r="E26" s="81">
        <v>0</v>
      </c>
      <c r="F26" s="48" t="s">
        <v>6366</v>
      </c>
    </row>
    <row r="27" spans="1:6" s="59" customFormat="1" hidden="1" x14ac:dyDescent="0.3">
      <c r="A27" s="59" t="s">
        <v>41</v>
      </c>
      <c r="B27" s="81">
        <v>27</v>
      </c>
      <c r="C27" s="81">
        <v>0</v>
      </c>
      <c r="D27" s="81">
        <v>0</v>
      </c>
      <c r="E27" s="81">
        <v>0</v>
      </c>
      <c r="F27" s="48" t="s">
        <v>6366</v>
      </c>
    </row>
    <row r="28" spans="1:6" s="59" customFormat="1" hidden="1" x14ac:dyDescent="0.3">
      <c r="A28" s="59" t="s">
        <v>21</v>
      </c>
      <c r="B28" s="81">
        <v>0</v>
      </c>
      <c r="C28" s="81">
        <v>0</v>
      </c>
      <c r="D28" s="81">
        <v>0</v>
      </c>
      <c r="E28" s="81">
        <v>0</v>
      </c>
      <c r="F28" s="48" t="s">
        <v>6366</v>
      </c>
    </row>
    <row r="29" spans="1:6" s="59" customFormat="1" x14ac:dyDescent="0.3">
      <c r="A29" s="59" t="s">
        <v>27</v>
      </c>
      <c r="B29" s="81">
        <v>195</v>
      </c>
      <c r="C29" s="81">
        <v>24</v>
      </c>
      <c r="D29" s="81">
        <v>0</v>
      </c>
      <c r="E29" s="81">
        <v>24</v>
      </c>
      <c r="F29" s="48">
        <v>0</v>
      </c>
    </row>
    <row r="30" spans="1:6" s="59" customFormat="1" hidden="1" x14ac:dyDescent="0.3">
      <c r="A30" s="59" t="s">
        <v>40</v>
      </c>
      <c r="B30" s="81">
        <v>0</v>
      </c>
      <c r="C30" s="81">
        <v>0</v>
      </c>
      <c r="D30" s="81">
        <v>0</v>
      </c>
      <c r="E30" s="81">
        <v>0</v>
      </c>
      <c r="F30" s="48" t="s">
        <v>6366</v>
      </c>
    </row>
    <row r="31" spans="1:6" s="59" customFormat="1" hidden="1" x14ac:dyDescent="0.3">
      <c r="A31" s="59" t="s">
        <v>42</v>
      </c>
      <c r="B31" s="81">
        <v>82</v>
      </c>
      <c r="C31" s="81">
        <v>0</v>
      </c>
      <c r="D31" s="81">
        <v>0</v>
      </c>
      <c r="E31" s="81">
        <v>0</v>
      </c>
      <c r="F31" s="48" t="s">
        <v>6366</v>
      </c>
    </row>
    <row r="32" spans="1:6" s="59" customFormat="1" hidden="1" x14ac:dyDescent="0.3">
      <c r="A32" s="59" t="s">
        <v>28</v>
      </c>
      <c r="B32" s="81">
        <v>41</v>
      </c>
      <c r="C32" s="81">
        <v>0</v>
      </c>
      <c r="D32" s="81">
        <v>0</v>
      </c>
      <c r="E32" s="81">
        <v>0</v>
      </c>
      <c r="F32" s="48" t="s">
        <v>6366</v>
      </c>
    </row>
    <row r="33" spans="1:6" s="59" customFormat="1" hidden="1" x14ac:dyDescent="0.3">
      <c r="A33" s="59" t="s">
        <v>43</v>
      </c>
      <c r="B33" s="81">
        <v>29</v>
      </c>
      <c r="C33" s="81">
        <v>0</v>
      </c>
      <c r="D33" s="81">
        <v>0</v>
      </c>
      <c r="E33" s="81">
        <v>0</v>
      </c>
      <c r="F33" s="48" t="s">
        <v>6366</v>
      </c>
    </row>
    <row r="34" spans="1:6" s="59" customFormat="1" hidden="1" x14ac:dyDescent="0.3">
      <c r="A34" s="59" t="s">
        <v>29</v>
      </c>
      <c r="B34" s="81">
        <v>125</v>
      </c>
      <c r="C34" s="81">
        <v>0</v>
      </c>
      <c r="D34" s="81">
        <v>0</v>
      </c>
      <c r="E34" s="81">
        <v>0</v>
      </c>
      <c r="F34" s="48" t="s">
        <v>6366</v>
      </c>
    </row>
    <row r="35" spans="1:6" s="59" customFormat="1" hidden="1" x14ac:dyDescent="0.3">
      <c r="A35" s="59" t="s">
        <v>30</v>
      </c>
      <c r="B35" s="81">
        <v>14</v>
      </c>
      <c r="C35" s="81">
        <v>0</v>
      </c>
      <c r="D35" s="81">
        <v>0</v>
      </c>
      <c r="E35" s="81">
        <v>0</v>
      </c>
      <c r="F35" s="48" t="s">
        <v>6366</v>
      </c>
    </row>
    <row r="36" spans="1:6" s="59" customFormat="1" hidden="1" x14ac:dyDescent="0.3">
      <c r="A36" s="59" t="s">
        <v>31</v>
      </c>
      <c r="B36" s="81">
        <v>43</v>
      </c>
      <c r="C36" s="81">
        <v>0</v>
      </c>
      <c r="D36" s="81">
        <v>0</v>
      </c>
      <c r="E36" s="81">
        <v>0</v>
      </c>
      <c r="F36" s="48" t="s">
        <v>6366</v>
      </c>
    </row>
    <row r="37" spans="1:6" s="59" customFormat="1" x14ac:dyDescent="0.3">
      <c r="A37" s="59" t="s">
        <v>32</v>
      </c>
      <c r="B37" s="81">
        <v>213</v>
      </c>
      <c r="C37" s="81">
        <v>20</v>
      </c>
      <c r="D37" s="81">
        <v>0</v>
      </c>
      <c r="E37" s="81">
        <v>20</v>
      </c>
      <c r="F37" s="48">
        <v>0</v>
      </c>
    </row>
    <row r="38" spans="1:6" s="59" customFormat="1" x14ac:dyDescent="0.3">
      <c r="A38" s="59" t="s">
        <v>33</v>
      </c>
      <c r="B38" s="81">
        <v>91</v>
      </c>
      <c r="C38" s="81">
        <v>15</v>
      </c>
      <c r="D38" s="81">
        <v>0</v>
      </c>
      <c r="E38" s="81">
        <v>15</v>
      </c>
      <c r="F38" s="48">
        <v>0</v>
      </c>
    </row>
    <row r="39" spans="1:6" s="59" customFormat="1" hidden="1" x14ac:dyDescent="0.3">
      <c r="A39" s="59" t="s">
        <v>44</v>
      </c>
      <c r="B39" s="81">
        <v>0</v>
      </c>
      <c r="C39" s="81">
        <v>0</v>
      </c>
      <c r="D39" s="81">
        <v>0</v>
      </c>
      <c r="E39" s="81">
        <v>0</v>
      </c>
      <c r="F39" s="48" t="s">
        <v>6366</v>
      </c>
    </row>
    <row r="40" spans="1:6" s="59" customFormat="1" hidden="1" x14ac:dyDescent="0.3">
      <c r="A40" s="59" t="s">
        <v>34</v>
      </c>
      <c r="B40" s="81">
        <v>13</v>
      </c>
      <c r="C40" s="81">
        <v>0</v>
      </c>
      <c r="D40" s="81">
        <v>0</v>
      </c>
      <c r="E40" s="81">
        <v>0</v>
      </c>
      <c r="F40" s="48" t="s">
        <v>6366</v>
      </c>
    </row>
    <row r="41" spans="1:6" s="59" customFormat="1" hidden="1" x14ac:dyDescent="0.3">
      <c r="A41" s="59" t="s">
        <v>45</v>
      </c>
      <c r="B41" s="81">
        <v>0</v>
      </c>
      <c r="C41" s="81">
        <v>0</v>
      </c>
      <c r="D41" s="81">
        <v>0</v>
      </c>
      <c r="E41" s="81">
        <v>0</v>
      </c>
      <c r="F41" s="48" t="s">
        <v>6366</v>
      </c>
    </row>
    <row r="42" spans="1:6" s="59" customFormat="1" hidden="1" x14ac:dyDescent="0.3">
      <c r="A42" s="59" t="s">
        <v>46</v>
      </c>
      <c r="B42" s="81">
        <v>0</v>
      </c>
      <c r="C42" s="81">
        <v>0</v>
      </c>
      <c r="D42" s="81">
        <v>0</v>
      </c>
      <c r="E42" s="81">
        <v>0</v>
      </c>
      <c r="F42" s="48" t="s">
        <v>6366</v>
      </c>
    </row>
    <row r="43" spans="1:6" s="59" customFormat="1" hidden="1" x14ac:dyDescent="0.3">
      <c r="A43" s="59" t="s">
        <v>35</v>
      </c>
      <c r="B43" s="81">
        <v>192</v>
      </c>
      <c r="C43" s="81">
        <v>0</v>
      </c>
      <c r="D43" s="81">
        <v>0</v>
      </c>
      <c r="E43" s="81">
        <v>0</v>
      </c>
      <c r="F43" s="48" t="s">
        <v>6366</v>
      </c>
    </row>
    <row r="44" spans="1:6" s="59" customFormat="1" hidden="1" x14ac:dyDescent="0.3">
      <c r="A44" s="59" t="s">
        <v>611</v>
      </c>
      <c r="B44" s="81">
        <v>0</v>
      </c>
      <c r="C44" s="81">
        <v>0</v>
      </c>
      <c r="D44" s="81">
        <v>0</v>
      </c>
      <c r="E44" s="81">
        <v>0</v>
      </c>
      <c r="F44" s="48" t="s">
        <v>6366</v>
      </c>
    </row>
    <row r="45" spans="1:6" s="59" customFormat="1" hidden="1" x14ac:dyDescent="0.3">
      <c r="A45" s="59" t="s">
        <v>541</v>
      </c>
      <c r="B45" s="81">
        <v>0</v>
      </c>
      <c r="C45" s="81">
        <v>0</v>
      </c>
      <c r="D45" s="81">
        <v>0</v>
      </c>
      <c r="E45" s="81">
        <v>0</v>
      </c>
      <c r="F45" s="48" t="s">
        <v>6366</v>
      </c>
    </row>
    <row r="46" spans="1:6" s="59" customFormat="1" hidden="1" x14ac:dyDescent="0.3">
      <c r="A46" s="59" t="s">
        <v>47</v>
      </c>
      <c r="B46" s="81">
        <v>0</v>
      </c>
      <c r="C46" s="81">
        <v>0</v>
      </c>
      <c r="D46" s="81">
        <v>0</v>
      </c>
      <c r="E46" s="81">
        <v>0</v>
      </c>
      <c r="F46" s="48" t="s">
        <v>6366</v>
      </c>
    </row>
    <row r="47" spans="1:6" s="59" customFormat="1" hidden="1" x14ac:dyDescent="0.3">
      <c r="A47" s="59" t="s">
        <v>48</v>
      </c>
      <c r="B47" s="81">
        <v>50</v>
      </c>
      <c r="C47" s="81">
        <v>16</v>
      </c>
      <c r="D47" s="81">
        <v>0</v>
      </c>
      <c r="E47" s="81">
        <v>16</v>
      </c>
      <c r="F47" s="48">
        <v>0</v>
      </c>
    </row>
    <row r="48" spans="1:6" s="59" customFormat="1" hidden="1" x14ac:dyDescent="0.3">
      <c r="A48" s="59" t="s">
        <v>49</v>
      </c>
      <c r="B48" s="81">
        <v>51</v>
      </c>
      <c r="C48" s="81">
        <v>0</v>
      </c>
      <c r="D48" s="81">
        <v>0</v>
      </c>
      <c r="E48" s="81">
        <v>0</v>
      </c>
      <c r="F48" s="48" t="s">
        <v>6366</v>
      </c>
    </row>
    <row r="49" spans="1:6" s="59" customFormat="1" hidden="1" x14ac:dyDescent="0.3">
      <c r="A49" s="59" t="s">
        <v>542</v>
      </c>
      <c r="B49" s="81">
        <v>0</v>
      </c>
      <c r="C49" s="81">
        <v>0</v>
      </c>
      <c r="D49" s="81">
        <v>0</v>
      </c>
      <c r="E49" s="81">
        <v>0</v>
      </c>
      <c r="F49" s="48" t="s">
        <v>6366</v>
      </c>
    </row>
    <row r="50" spans="1:6" s="59" customFormat="1" hidden="1" x14ac:dyDescent="0.3">
      <c r="A50" s="59" t="s">
        <v>50</v>
      </c>
      <c r="B50" s="81">
        <v>0</v>
      </c>
      <c r="C50" s="81">
        <v>0</v>
      </c>
      <c r="D50" s="81">
        <v>0</v>
      </c>
      <c r="E50" s="81">
        <v>0</v>
      </c>
      <c r="F50" s="48" t="s">
        <v>6366</v>
      </c>
    </row>
    <row r="51" spans="1:6" s="59" customFormat="1" hidden="1" x14ac:dyDescent="0.3">
      <c r="A51" s="59" t="s">
        <v>51</v>
      </c>
      <c r="B51" s="81">
        <v>20</v>
      </c>
      <c r="C51" s="81">
        <v>0</v>
      </c>
      <c r="D51" s="81">
        <v>0</v>
      </c>
      <c r="E51" s="81">
        <v>0</v>
      </c>
      <c r="F51" s="48" t="s">
        <v>6366</v>
      </c>
    </row>
    <row r="52" spans="1:6" s="59" customFormat="1" hidden="1" x14ac:dyDescent="0.3">
      <c r="A52" s="59" t="s">
        <v>52</v>
      </c>
      <c r="B52" s="81">
        <v>19</v>
      </c>
      <c r="C52" s="81">
        <v>0</v>
      </c>
      <c r="D52" s="81">
        <v>0</v>
      </c>
      <c r="E52" s="81">
        <v>0</v>
      </c>
      <c r="F52" s="48" t="s">
        <v>6366</v>
      </c>
    </row>
    <row r="53" spans="1:6" s="59" customFormat="1" hidden="1" x14ac:dyDescent="0.3">
      <c r="A53" s="59" t="s">
        <v>53</v>
      </c>
      <c r="B53" s="81">
        <v>162</v>
      </c>
      <c r="C53" s="81">
        <v>0</v>
      </c>
      <c r="D53" s="81">
        <v>0</v>
      </c>
      <c r="E53" s="81">
        <v>0</v>
      </c>
      <c r="F53" s="48" t="s">
        <v>6366</v>
      </c>
    </row>
    <row r="54" spans="1:6" s="59" customFormat="1" hidden="1" x14ac:dyDescent="0.3">
      <c r="A54" s="59" t="s">
        <v>54</v>
      </c>
      <c r="B54" s="81">
        <v>50</v>
      </c>
      <c r="C54" s="81">
        <v>0</v>
      </c>
      <c r="D54" s="81">
        <v>0</v>
      </c>
      <c r="E54" s="81">
        <v>0</v>
      </c>
      <c r="F54" s="48" t="s">
        <v>6366</v>
      </c>
    </row>
    <row r="55" spans="1:6" s="59" customFormat="1" hidden="1" x14ac:dyDescent="0.3">
      <c r="A55" s="59" t="s">
        <v>67</v>
      </c>
      <c r="B55" s="81">
        <v>0</v>
      </c>
      <c r="C55" s="81">
        <v>0</v>
      </c>
      <c r="D55" s="81">
        <v>0</v>
      </c>
      <c r="E55" s="81">
        <v>0</v>
      </c>
      <c r="F55" s="48" t="s">
        <v>6366</v>
      </c>
    </row>
    <row r="56" spans="1:6" s="59" customFormat="1" hidden="1" x14ac:dyDescent="0.3">
      <c r="A56" s="59" t="s">
        <v>55</v>
      </c>
      <c r="B56" s="81">
        <v>129</v>
      </c>
      <c r="C56" s="81">
        <v>0</v>
      </c>
      <c r="D56" s="81">
        <v>0</v>
      </c>
      <c r="E56" s="81">
        <v>0</v>
      </c>
      <c r="F56" s="48" t="s">
        <v>6366</v>
      </c>
    </row>
    <row r="57" spans="1:6" s="59" customFormat="1" hidden="1" x14ac:dyDescent="0.3">
      <c r="A57" s="59" t="s">
        <v>56</v>
      </c>
      <c r="B57" s="81">
        <v>86</v>
      </c>
      <c r="C57" s="81">
        <v>0</v>
      </c>
      <c r="D57" s="81">
        <v>0</v>
      </c>
      <c r="E57" s="81">
        <v>0</v>
      </c>
      <c r="F57" s="48" t="s">
        <v>6366</v>
      </c>
    </row>
    <row r="58" spans="1:6" s="59" customFormat="1" hidden="1" x14ac:dyDescent="0.3">
      <c r="A58" s="59" t="s">
        <v>57</v>
      </c>
      <c r="B58" s="81">
        <v>105</v>
      </c>
      <c r="C58" s="81">
        <v>0</v>
      </c>
      <c r="D58" s="81">
        <v>0</v>
      </c>
      <c r="E58" s="81">
        <v>0</v>
      </c>
      <c r="F58" s="48" t="s">
        <v>6366</v>
      </c>
    </row>
    <row r="59" spans="1:6" s="59" customFormat="1" hidden="1" x14ac:dyDescent="0.3">
      <c r="A59" s="59" t="s">
        <v>58</v>
      </c>
      <c r="B59" s="81">
        <v>82</v>
      </c>
      <c r="C59" s="81">
        <v>0</v>
      </c>
      <c r="D59" s="81">
        <v>0</v>
      </c>
      <c r="E59" s="81">
        <v>0</v>
      </c>
      <c r="F59" s="48" t="s">
        <v>6366</v>
      </c>
    </row>
    <row r="60" spans="1:6" s="59" customFormat="1" x14ac:dyDescent="0.3">
      <c r="A60" s="59" t="s">
        <v>59</v>
      </c>
      <c r="B60" s="81">
        <v>473</v>
      </c>
      <c r="C60" s="81">
        <v>35</v>
      </c>
      <c r="D60" s="81">
        <v>0</v>
      </c>
      <c r="E60" s="81">
        <v>35</v>
      </c>
      <c r="F60" s="48">
        <v>0</v>
      </c>
    </row>
    <row r="61" spans="1:6" s="59" customFormat="1" x14ac:dyDescent="0.3">
      <c r="A61" s="59" t="s">
        <v>60</v>
      </c>
      <c r="B61" s="81">
        <v>872</v>
      </c>
      <c r="C61" s="81">
        <v>38</v>
      </c>
      <c r="D61" s="81">
        <v>0</v>
      </c>
      <c r="E61" s="81">
        <v>38</v>
      </c>
      <c r="F61" s="48">
        <v>0</v>
      </c>
    </row>
    <row r="62" spans="1:6" s="59" customFormat="1" x14ac:dyDescent="0.3">
      <c r="A62" s="59" t="s">
        <v>78</v>
      </c>
      <c r="B62" s="81">
        <v>88</v>
      </c>
      <c r="C62" s="81">
        <v>10</v>
      </c>
      <c r="D62" s="81">
        <v>0</v>
      </c>
      <c r="E62" s="81">
        <v>10</v>
      </c>
      <c r="F62" s="48">
        <v>0</v>
      </c>
    </row>
    <row r="63" spans="1:6" s="59" customFormat="1" hidden="1" x14ac:dyDescent="0.3">
      <c r="A63" s="59" t="s">
        <v>68</v>
      </c>
      <c r="B63" s="81">
        <v>10</v>
      </c>
      <c r="C63" s="81">
        <v>0</v>
      </c>
      <c r="D63" s="81">
        <v>0</v>
      </c>
      <c r="E63" s="81">
        <v>0</v>
      </c>
      <c r="F63" s="48" t="s">
        <v>6366</v>
      </c>
    </row>
    <row r="64" spans="1:6" s="59" customFormat="1" hidden="1" x14ac:dyDescent="0.3">
      <c r="A64" s="59" t="s">
        <v>62</v>
      </c>
      <c r="B64" s="81">
        <v>39</v>
      </c>
      <c r="C64" s="81">
        <v>0</v>
      </c>
      <c r="D64" s="81">
        <v>0</v>
      </c>
      <c r="E64" s="81">
        <v>0</v>
      </c>
      <c r="F64" s="48" t="s">
        <v>6366</v>
      </c>
    </row>
    <row r="65" spans="1:6" s="59" customFormat="1" hidden="1" x14ac:dyDescent="0.3">
      <c r="A65" s="59" t="s">
        <v>63</v>
      </c>
      <c r="B65" s="81">
        <v>0</v>
      </c>
      <c r="C65" s="81">
        <v>0</v>
      </c>
      <c r="D65" s="81">
        <v>0</v>
      </c>
      <c r="E65" s="81">
        <v>0</v>
      </c>
      <c r="F65" s="48" t="s">
        <v>6366</v>
      </c>
    </row>
    <row r="66" spans="1:6" s="59" customFormat="1" hidden="1" x14ac:dyDescent="0.3">
      <c r="A66" s="59" t="s">
        <v>69</v>
      </c>
      <c r="B66" s="81">
        <v>29</v>
      </c>
      <c r="C66" s="81">
        <v>0</v>
      </c>
      <c r="D66" s="81">
        <v>0</v>
      </c>
      <c r="E66" s="81">
        <v>0</v>
      </c>
      <c r="F66" s="48" t="s">
        <v>6366</v>
      </c>
    </row>
    <row r="67" spans="1:6" s="59" customFormat="1" hidden="1" x14ac:dyDescent="0.3">
      <c r="A67" s="59" t="s">
        <v>543</v>
      </c>
      <c r="B67" s="81">
        <v>35</v>
      </c>
      <c r="C67" s="81">
        <v>0</v>
      </c>
      <c r="D67" s="81">
        <v>0</v>
      </c>
      <c r="E67" s="81">
        <v>0</v>
      </c>
      <c r="F67" s="48" t="s">
        <v>6366</v>
      </c>
    </row>
    <row r="68" spans="1:6" s="59" customFormat="1" hidden="1" x14ac:dyDescent="0.3">
      <c r="A68" s="59" t="s">
        <v>64</v>
      </c>
      <c r="B68" s="81">
        <v>114</v>
      </c>
      <c r="C68" s="81">
        <v>0</v>
      </c>
      <c r="D68" s="81">
        <v>0</v>
      </c>
      <c r="E68" s="81">
        <v>0</v>
      </c>
      <c r="F68" s="48" t="s">
        <v>6366</v>
      </c>
    </row>
    <row r="69" spans="1:6" s="59" customFormat="1" hidden="1" x14ac:dyDescent="0.3">
      <c r="A69" s="59" t="s">
        <v>596</v>
      </c>
      <c r="B69" s="81">
        <v>0</v>
      </c>
      <c r="C69" s="81">
        <v>0</v>
      </c>
      <c r="D69" s="81">
        <v>0</v>
      </c>
      <c r="E69" s="81">
        <v>0</v>
      </c>
      <c r="F69" s="48" t="s">
        <v>6366</v>
      </c>
    </row>
    <row r="70" spans="1:6" s="59" customFormat="1" hidden="1" x14ac:dyDescent="0.3">
      <c r="A70" s="59" t="s">
        <v>612</v>
      </c>
      <c r="B70" s="81">
        <v>0</v>
      </c>
      <c r="C70" s="81">
        <v>0</v>
      </c>
      <c r="D70" s="81">
        <v>0</v>
      </c>
      <c r="E70" s="81">
        <v>0</v>
      </c>
      <c r="F70" s="48" t="s">
        <v>6366</v>
      </c>
    </row>
    <row r="71" spans="1:6" s="59" customFormat="1" hidden="1" x14ac:dyDescent="0.3">
      <c r="A71" s="59" t="s">
        <v>65</v>
      </c>
      <c r="B71" s="81">
        <v>57</v>
      </c>
      <c r="C71" s="81">
        <v>0</v>
      </c>
      <c r="D71" s="81">
        <v>0</v>
      </c>
      <c r="E71" s="81">
        <v>0</v>
      </c>
      <c r="F71" s="48" t="s">
        <v>6366</v>
      </c>
    </row>
    <row r="72" spans="1:6" s="59" customFormat="1" hidden="1" x14ac:dyDescent="0.3">
      <c r="A72" s="59" t="s">
        <v>66</v>
      </c>
      <c r="B72" s="81">
        <v>142</v>
      </c>
      <c r="C72" s="81">
        <v>0</v>
      </c>
      <c r="D72" s="81">
        <v>0</v>
      </c>
      <c r="E72" s="81">
        <v>0</v>
      </c>
      <c r="F72" s="48" t="s">
        <v>6366</v>
      </c>
    </row>
    <row r="73" spans="1:6" s="59" customFormat="1" hidden="1" x14ac:dyDescent="0.3">
      <c r="A73" s="59" t="s">
        <v>70</v>
      </c>
      <c r="B73" s="81">
        <v>64</v>
      </c>
      <c r="C73" s="81">
        <v>0</v>
      </c>
      <c r="D73" s="81">
        <v>0</v>
      </c>
      <c r="E73" s="81">
        <v>0</v>
      </c>
      <c r="F73" s="48" t="s">
        <v>6366</v>
      </c>
    </row>
    <row r="74" spans="1:6" s="59" customFormat="1" hidden="1" x14ac:dyDescent="0.3">
      <c r="A74" s="59" t="s">
        <v>71</v>
      </c>
      <c r="B74" s="81">
        <v>88</v>
      </c>
      <c r="C74" s="81">
        <v>0</v>
      </c>
      <c r="D74" s="81">
        <v>0</v>
      </c>
      <c r="E74" s="81">
        <v>0</v>
      </c>
      <c r="F74" s="48" t="s">
        <v>6366</v>
      </c>
    </row>
    <row r="75" spans="1:6" s="59" customFormat="1" hidden="1" x14ac:dyDescent="0.3">
      <c r="A75" s="59" t="s">
        <v>72</v>
      </c>
      <c r="B75" s="81">
        <v>40</v>
      </c>
      <c r="C75" s="81">
        <v>0</v>
      </c>
      <c r="D75" s="81">
        <v>0</v>
      </c>
      <c r="E75" s="81">
        <v>0</v>
      </c>
      <c r="F75" s="48" t="s">
        <v>6366</v>
      </c>
    </row>
    <row r="76" spans="1:6" s="59" customFormat="1" hidden="1" x14ac:dyDescent="0.3">
      <c r="A76" s="59" t="s">
        <v>545</v>
      </c>
      <c r="B76" s="81">
        <v>25</v>
      </c>
      <c r="C76" s="81">
        <v>0</v>
      </c>
      <c r="D76" s="81">
        <v>0</v>
      </c>
      <c r="E76" s="81">
        <v>0</v>
      </c>
      <c r="F76" s="48" t="s">
        <v>6366</v>
      </c>
    </row>
    <row r="77" spans="1:6" s="59" customFormat="1" hidden="1" x14ac:dyDescent="0.3">
      <c r="A77" s="59" t="s">
        <v>74</v>
      </c>
      <c r="B77" s="81">
        <v>135</v>
      </c>
      <c r="C77" s="81">
        <v>0</v>
      </c>
      <c r="D77" s="81">
        <v>0</v>
      </c>
      <c r="E77" s="81">
        <v>0</v>
      </c>
      <c r="F77" s="48" t="s">
        <v>6366</v>
      </c>
    </row>
    <row r="78" spans="1:6" s="59" customFormat="1" hidden="1" x14ac:dyDescent="0.3">
      <c r="A78" s="59" t="s">
        <v>544</v>
      </c>
      <c r="B78" s="81">
        <v>20</v>
      </c>
      <c r="C78" s="81">
        <v>0</v>
      </c>
      <c r="D78" s="81">
        <v>0</v>
      </c>
      <c r="E78" s="81">
        <v>0</v>
      </c>
      <c r="F78" s="48" t="s">
        <v>6366</v>
      </c>
    </row>
    <row r="79" spans="1:6" s="59" customFormat="1" hidden="1" x14ac:dyDescent="0.3">
      <c r="A79" s="59" t="s">
        <v>73</v>
      </c>
      <c r="B79" s="81">
        <v>0</v>
      </c>
      <c r="C79" s="81">
        <v>0</v>
      </c>
      <c r="D79" s="81">
        <v>0</v>
      </c>
      <c r="E79" s="81">
        <v>0</v>
      </c>
      <c r="F79" s="48" t="s">
        <v>6366</v>
      </c>
    </row>
    <row r="80" spans="1:6" s="59" customFormat="1" hidden="1" x14ac:dyDescent="0.3">
      <c r="A80" s="59" t="s">
        <v>75</v>
      </c>
      <c r="B80" s="81">
        <v>0</v>
      </c>
      <c r="C80" s="81">
        <v>0</v>
      </c>
      <c r="D80" s="81">
        <v>0</v>
      </c>
      <c r="E80" s="81">
        <v>0</v>
      </c>
      <c r="F80" s="48" t="s">
        <v>6366</v>
      </c>
    </row>
    <row r="81" spans="1:6" s="59" customFormat="1" hidden="1" x14ac:dyDescent="0.3">
      <c r="A81" s="59" t="s">
        <v>76</v>
      </c>
      <c r="B81" s="81">
        <v>28</v>
      </c>
      <c r="C81" s="81">
        <v>0</v>
      </c>
      <c r="D81" s="81">
        <v>0</v>
      </c>
      <c r="E81" s="81">
        <v>0</v>
      </c>
      <c r="F81" s="48" t="s">
        <v>6366</v>
      </c>
    </row>
    <row r="82" spans="1:6" s="59" customFormat="1" hidden="1" x14ac:dyDescent="0.3">
      <c r="A82" s="59" t="s">
        <v>77</v>
      </c>
      <c r="B82" s="81">
        <v>297</v>
      </c>
      <c r="C82" s="81">
        <v>0</v>
      </c>
      <c r="D82" s="81">
        <v>0</v>
      </c>
      <c r="E82" s="81">
        <v>0</v>
      </c>
      <c r="F82" s="48" t="s">
        <v>6366</v>
      </c>
    </row>
    <row r="83" spans="1:6" s="59" customFormat="1" x14ac:dyDescent="0.3">
      <c r="A83" s="59" t="s">
        <v>83</v>
      </c>
      <c r="B83" s="81">
        <v>174</v>
      </c>
      <c r="C83" s="81">
        <v>10</v>
      </c>
      <c r="D83" s="81">
        <v>0</v>
      </c>
      <c r="E83" s="81">
        <v>10</v>
      </c>
      <c r="F83" s="48">
        <v>0</v>
      </c>
    </row>
    <row r="84" spans="1:6" s="59" customFormat="1" hidden="1" x14ac:dyDescent="0.3">
      <c r="A84" s="59" t="s">
        <v>80</v>
      </c>
      <c r="B84" s="81">
        <v>25</v>
      </c>
      <c r="C84" s="81">
        <v>0</v>
      </c>
      <c r="D84" s="81">
        <v>0</v>
      </c>
      <c r="E84" s="81">
        <v>0</v>
      </c>
      <c r="F84" s="48" t="s">
        <v>6366</v>
      </c>
    </row>
    <row r="85" spans="1:6" s="59" customFormat="1" hidden="1" x14ac:dyDescent="0.3">
      <c r="A85" s="59" t="s">
        <v>79</v>
      </c>
      <c r="B85" s="81">
        <v>0</v>
      </c>
      <c r="C85" s="81">
        <v>0</v>
      </c>
      <c r="D85" s="81">
        <v>0</v>
      </c>
      <c r="E85" s="81">
        <v>0</v>
      </c>
      <c r="F85" s="48" t="s">
        <v>6366</v>
      </c>
    </row>
    <row r="86" spans="1:6" s="59" customFormat="1" hidden="1" x14ac:dyDescent="0.3">
      <c r="A86" s="59" t="s">
        <v>613</v>
      </c>
      <c r="B86" s="81">
        <v>0</v>
      </c>
      <c r="C86" s="81">
        <v>0</v>
      </c>
      <c r="D86" s="81">
        <v>0</v>
      </c>
      <c r="E86" s="81">
        <v>0</v>
      </c>
      <c r="F86" s="48" t="s">
        <v>6366</v>
      </c>
    </row>
    <row r="87" spans="1:6" s="59" customFormat="1" hidden="1" x14ac:dyDescent="0.3">
      <c r="A87" s="59" t="s">
        <v>81</v>
      </c>
      <c r="B87" s="81">
        <v>79</v>
      </c>
      <c r="C87" s="81">
        <v>0</v>
      </c>
      <c r="D87" s="81">
        <v>0</v>
      </c>
      <c r="E87" s="81">
        <v>0</v>
      </c>
      <c r="F87" s="48" t="s">
        <v>6366</v>
      </c>
    </row>
    <row r="88" spans="1:6" s="59" customFormat="1" hidden="1" x14ac:dyDescent="0.3">
      <c r="A88" s="59" t="s">
        <v>597</v>
      </c>
      <c r="B88" s="81">
        <v>0</v>
      </c>
      <c r="C88" s="81">
        <v>0</v>
      </c>
      <c r="D88" s="81">
        <v>0</v>
      </c>
      <c r="E88" s="81">
        <v>0</v>
      </c>
      <c r="F88" s="48" t="s">
        <v>6366</v>
      </c>
    </row>
    <row r="89" spans="1:6" s="59" customFormat="1" x14ac:dyDescent="0.3">
      <c r="A89" s="59" t="s">
        <v>85</v>
      </c>
      <c r="B89" s="81">
        <v>330</v>
      </c>
      <c r="C89" s="81">
        <v>19</v>
      </c>
      <c r="D89" s="81">
        <v>0</v>
      </c>
      <c r="E89" s="81">
        <v>19</v>
      </c>
      <c r="F89" s="48">
        <v>0</v>
      </c>
    </row>
    <row r="90" spans="1:6" s="59" customFormat="1" x14ac:dyDescent="0.3">
      <c r="A90" s="59" t="s">
        <v>87</v>
      </c>
      <c r="B90" s="81">
        <v>817</v>
      </c>
      <c r="C90" s="81">
        <v>17</v>
      </c>
      <c r="D90" s="81">
        <v>0</v>
      </c>
      <c r="E90" s="81">
        <v>17</v>
      </c>
      <c r="F90" s="48">
        <v>0</v>
      </c>
    </row>
    <row r="91" spans="1:6" s="59" customFormat="1" hidden="1" x14ac:dyDescent="0.3">
      <c r="A91" s="59" t="s">
        <v>91</v>
      </c>
      <c r="B91" s="81">
        <v>0</v>
      </c>
      <c r="C91" s="81">
        <v>0</v>
      </c>
      <c r="D91" s="81">
        <v>0</v>
      </c>
      <c r="E91" s="81">
        <v>0</v>
      </c>
      <c r="F91" s="48" t="s">
        <v>6366</v>
      </c>
    </row>
    <row r="92" spans="1:6" s="59" customFormat="1" hidden="1" x14ac:dyDescent="0.3">
      <c r="A92" s="59" t="s">
        <v>92</v>
      </c>
      <c r="B92" s="81">
        <v>0</v>
      </c>
      <c r="C92" s="81">
        <v>0</v>
      </c>
      <c r="D92" s="81">
        <v>0</v>
      </c>
      <c r="E92" s="81">
        <v>0</v>
      </c>
      <c r="F92" s="48" t="s">
        <v>6366</v>
      </c>
    </row>
    <row r="93" spans="1:6" s="59" customFormat="1" hidden="1" x14ac:dyDescent="0.3">
      <c r="A93" s="59" t="s">
        <v>84</v>
      </c>
      <c r="B93" s="81">
        <v>69</v>
      </c>
      <c r="C93" s="81">
        <v>0</v>
      </c>
      <c r="D93" s="81">
        <v>0</v>
      </c>
      <c r="E93" s="81">
        <v>0</v>
      </c>
      <c r="F93" s="48" t="s">
        <v>6366</v>
      </c>
    </row>
    <row r="94" spans="1:6" s="59" customFormat="1" x14ac:dyDescent="0.3">
      <c r="A94" s="59" t="s">
        <v>88</v>
      </c>
      <c r="B94" s="81">
        <v>334</v>
      </c>
      <c r="C94" s="81">
        <v>30</v>
      </c>
      <c r="D94" s="81">
        <v>0</v>
      </c>
      <c r="E94" s="81">
        <v>30</v>
      </c>
      <c r="F94" s="48">
        <v>0</v>
      </c>
    </row>
    <row r="95" spans="1:6" s="59" customFormat="1" hidden="1" x14ac:dyDescent="0.3">
      <c r="A95" s="59" t="s">
        <v>86</v>
      </c>
      <c r="B95" s="81">
        <v>57</v>
      </c>
      <c r="C95" s="81">
        <v>0</v>
      </c>
      <c r="D95" s="81">
        <v>0</v>
      </c>
      <c r="E95" s="81">
        <v>0</v>
      </c>
      <c r="F95" s="48" t="s">
        <v>6366</v>
      </c>
    </row>
    <row r="96" spans="1:6" s="59" customFormat="1" x14ac:dyDescent="0.3">
      <c r="A96" s="59" t="s">
        <v>94</v>
      </c>
      <c r="B96" s="81">
        <v>100</v>
      </c>
      <c r="C96" s="81">
        <v>11</v>
      </c>
      <c r="D96" s="81">
        <v>0</v>
      </c>
      <c r="E96" s="81">
        <v>11</v>
      </c>
      <c r="F96" s="48">
        <v>0</v>
      </c>
    </row>
    <row r="97" spans="1:6" s="59" customFormat="1" x14ac:dyDescent="0.3">
      <c r="A97" s="59" t="s">
        <v>97</v>
      </c>
      <c r="B97" s="81">
        <v>412</v>
      </c>
      <c r="C97" s="81">
        <v>24</v>
      </c>
      <c r="D97" s="81">
        <v>0</v>
      </c>
      <c r="E97" s="81">
        <v>24</v>
      </c>
      <c r="F97" s="48">
        <v>0</v>
      </c>
    </row>
    <row r="98" spans="1:6" s="59" customFormat="1" hidden="1" x14ac:dyDescent="0.3">
      <c r="A98" s="59" t="s">
        <v>89</v>
      </c>
      <c r="B98" s="81">
        <v>41</v>
      </c>
      <c r="C98" s="81">
        <v>0</v>
      </c>
      <c r="D98" s="81">
        <v>0</v>
      </c>
      <c r="E98" s="81">
        <v>0</v>
      </c>
      <c r="F98" s="48" t="s">
        <v>6366</v>
      </c>
    </row>
    <row r="99" spans="1:6" s="59" customFormat="1" hidden="1" x14ac:dyDescent="0.3">
      <c r="A99" s="59" t="s">
        <v>614</v>
      </c>
      <c r="B99" s="81">
        <v>30</v>
      </c>
      <c r="C99" s="81">
        <v>0</v>
      </c>
      <c r="D99" s="81">
        <v>0</v>
      </c>
      <c r="E99" s="81">
        <v>0</v>
      </c>
      <c r="F99" s="48" t="s">
        <v>6366</v>
      </c>
    </row>
    <row r="100" spans="1:6" s="59" customFormat="1" hidden="1" x14ac:dyDescent="0.3">
      <c r="A100" s="59" t="s">
        <v>90</v>
      </c>
      <c r="B100" s="81">
        <v>14</v>
      </c>
      <c r="C100" s="81">
        <v>0</v>
      </c>
      <c r="D100" s="81">
        <v>0</v>
      </c>
      <c r="E100" s="81">
        <v>0</v>
      </c>
      <c r="F100" s="48" t="s">
        <v>6366</v>
      </c>
    </row>
    <row r="101" spans="1:6" s="59" customFormat="1" hidden="1" x14ac:dyDescent="0.3">
      <c r="A101" s="59" t="s">
        <v>615</v>
      </c>
      <c r="B101" s="81">
        <v>22</v>
      </c>
      <c r="C101" s="81">
        <v>0</v>
      </c>
      <c r="D101" s="81">
        <v>0</v>
      </c>
      <c r="E101" s="81">
        <v>0</v>
      </c>
      <c r="F101" s="48" t="s">
        <v>6366</v>
      </c>
    </row>
    <row r="102" spans="1:6" s="59" customFormat="1" hidden="1" x14ac:dyDescent="0.3">
      <c r="A102" s="59" t="s">
        <v>93</v>
      </c>
      <c r="B102" s="81">
        <v>104</v>
      </c>
      <c r="C102" s="81">
        <v>0</v>
      </c>
      <c r="D102" s="81">
        <v>0</v>
      </c>
      <c r="E102" s="81">
        <v>0</v>
      </c>
      <c r="F102" s="48" t="s">
        <v>6366</v>
      </c>
    </row>
    <row r="103" spans="1:6" s="59" customFormat="1" x14ac:dyDescent="0.3">
      <c r="A103" s="59" t="s">
        <v>132</v>
      </c>
      <c r="B103" s="81">
        <v>325</v>
      </c>
      <c r="C103" s="81">
        <v>33</v>
      </c>
      <c r="D103" s="81">
        <v>0</v>
      </c>
      <c r="E103" s="81">
        <v>33</v>
      </c>
      <c r="F103" s="48">
        <v>0</v>
      </c>
    </row>
    <row r="104" spans="1:6" s="59" customFormat="1" x14ac:dyDescent="0.3">
      <c r="A104" s="59" t="s">
        <v>145</v>
      </c>
      <c r="B104" s="81">
        <v>627</v>
      </c>
      <c r="C104" s="81">
        <v>25</v>
      </c>
      <c r="D104" s="81">
        <v>0</v>
      </c>
      <c r="E104" s="81">
        <v>25</v>
      </c>
      <c r="F104" s="48">
        <v>0</v>
      </c>
    </row>
    <row r="105" spans="1:6" s="59" customFormat="1" x14ac:dyDescent="0.3">
      <c r="A105" s="59" t="s">
        <v>148</v>
      </c>
      <c r="B105" s="81">
        <v>119</v>
      </c>
      <c r="C105" s="81">
        <v>10</v>
      </c>
      <c r="D105" s="81">
        <v>0</v>
      </c>
      <c r="E105" s="81">
        <v>10</v>
      </c>
      <c r="F105" s="48">
        <v>0</v>
      </c>
    </row>
    <row r="106" spans="1:6" s="59" customFormat="1" x14ac:dyDescent="0.3">
      <c r="A106" s="59" t="s">
        <v>149</v>
      </c>
      <c r="B106" s="81">
        <v>111</v>
      </c>
      <c r="C106" s="81">
        <v>12</v>
      </c>
      <c r="D106" s="81">
        <v>0</v>
      </c>
      <c r="E106" s="81">
        <v>12</v>
      </c>
      <c r="F106" s="48">
        <v>0</v>
      </c>
    </row>
    <row r="107" spans="1:6" s="59" customFormat="1" hidden="1" x14ac:dyDescent="0.3">
      <c r="A107" s="59" t="s">
        <v>98</v>
      </c>
      <c r="B107" s="81">
        <v>0</v>
      </c>
      <c r="C107" s="81">
        <v>0</v>
      </c>
      <c r="D107" s="81">
        <v>0</v>
      </c>
      <c r="E107" s="81">
        <v>0</v>
      </c>
      <c r="F107" s="48" t="s">
        <v>6366</v>
      </c>
    </row>
    <row r="108" spans="1:6" s="59" customFormat="1" hidden="1" x14ac:dyDescent="0.3">
      <c r="A108" s="59" t="s">
        <v>99</v>
      </c>
      <c r="B108" s="81">
        <v>84</v>
      </c>
      <c r="C108" s="81">
        <v>0</v>
      </c>
      <c r="D108" s="81">
        <v>0</v>
      </c>
      <c r="E108" s="81">
        <v>0</v>
      </c>
      <c r="F108" s="48" t="s">
        <v>6366</v>
      </c>
    </row>
    <row r="109" spans="1:6" s="59" customFormat="1" hidden="1" x14ac:dyDescent="0.3">
      <c r="A109" s="59" t="s">
        <v>548</v>
      </c>
      <c r="B109" s="81">
        <v>0</v>
      </c>
      <c r="C109" s="81">
        <v>0</v>
      </c>
      <c r="D109" s="81">
        <v>0</v>
      </c>
      <c r="E109" s="81">
        <v>0</v>
      </c>
      <c r="F109" s="48" t="s">
        <v>6366</v>
      </c>
    </row>
    <row r="110" spans="1:6" s="59" customFormat="1" hidden="1" x14ac:dyDescent="0.3">
      <c r="A110" s="59" t="s">
        <v>100</v>
      </c>
      <c r="B110" s="81">
        <v>183</v>
      </c>
      <c r="C110" s="81">
        <v>0</v>
      </c>
      <c r="D110" s="81">
        <v>0</v>
      </c>
      <c r="E110" s="81">
        <v>0</v>
      </c>
      <c r="F110" s="48" t="s">
        <v>6366</v>
      </c>
    </row>
    <row r="111" spans="1:6" s="59" customFormat="1" hidden="1" x14ac:dyDescent="0.3">
      <c r="A111" s="59" t="s">
        <v>101</v>
      </c>
      <c r="B111" s="81">
        <v>117</v>
      </c>
      <c r="C111" s="81">
        <v>0</v>
      </c>
      <c r="D111" s="81">
        <v>0</v>
      </c>
      <c r="E111" s="81">
        <v>0</v>
      </c>
      <c r="F111" s="48" t="s">
        <v>6366</v>
      </c>
    </row>
    <row r="112" spans="1:6" s="59" customFormat="1" hidden="1" x14ac:dyDescent="0.3">
      <c r="A112" s="59" t="s">
        <v>616</v>
      </c>
      <c r="B112" s="81">
        <v>0</v>
      </c>
      <c r="C112" s="81">
        <v>0</v>
      </c>
      <c r="D112" s="81">
        <v>0</v>
      </c>
      <c r="E112" s="81">
        <v>0</v>
      </c>
      <c r="F112" s="48" t="s">
        <v>6366</v>
      </c>
    </row>
    <row r="113" spans="1:6" s="59" customFormat="1" hidden="1" x14ac:dyDescent="0.3">
      <c r="A113" s="59" t="s">
        <v>102</v>
      </c>
      <c r="B113" s="81">
        <v>63</v>
      </c>
      <c r="C113" s="81">
        <v>0</v>
      </c>
      <c r="D113" s="81">
        <v>0</v>
      </c>
      <c r="E113" s="81">
        <v>0</v>
      </c>
      <c r="F113" s="48" t="s">
        <v>6366</v>
      </c>
    </row>
    <row r="114" spans="1:6" s="59" customFormat="1" hidden="1" x14ac:dyDescent="0.3">
      <c r="A114" s="59" t="s">
        <v>598</v>
      </c>
      <c r="B114" s="81">
        <v>79</v>
      </c>
      <c r="C114" s="81">
        <v>0</v>
      </c>
      <c r="D114" s="81">
        <v>0</v>
      </c>
      <c r="E114" s="81">
        <v>0</v>
      </c>
      <c r="F114" s="48" t="s">
        <v>6366</v>
      </c>
    </row>
    <row r="115" spans="1:6" s="59" customFormat="1" hidden="1" x14ac:dyDescent="0.3">
      <c r="A115" s="59" t="s">
        <v>549</v>
      </c>
      <c r="B115" s="81">
        <v>21</v>
      </c>
      <c r="C115" s="81">
        <v>0</v>
      </c>
      <c r="D115" s="81">
        <v>0</v>
      </c>
      <c r="E115" s="81">
        <v>0</v>
      </c>
      <c r="F115" s="48" t="s">
        <v>6366</v>
      </c>
    </row>
    <row r="116" spans="1:6" s="59" customFormat="1" hidden="1" x14ac:dyDescent="0.3">
      <c r="A116" s="59" t="s">
        <v>546</v>
      </c>
      <c r="B116" s="81">
        <v>0</v>
      </c>
      <c r="C116" s="81">
        <v>0</v>
      </c>
      <c r="D116" s="81">
        <v>0</v>
      </c>
      <c r="E116" s="81">
        <v>0</v>
      </c>
      <c r="F116" s="48" t="s">
        <v>6366</v>
      </c>
    </row>
    <row r="117" spans="1:6" s="59" customFormat="1" hidden="1" x14ac:dyDescent="0.3">
      <c r="A117" s="59" t="s">
        <v>103</v>
      </c>
      <c r="B117" s="81">
        <v>0</v>
      </c>
      <c r="C117" s="81">
        <v>0</v>
      </c>
      <c r="D117" s="81">
        <v>0</v>
      </c>
      <c r="E117" s="81">
        <v>0</v>
      </c>
      <c r="F117" s="48" t="s">
        <v>6366</v>
      </c>
    </row>
    <row r="118" spans="1:6" s="59" customFormat="1" hidden="1" x14ac:dyDescent="0.3">
      <c r="A118" s="59" t="s">
        <v>550</v>
      </c>
      <c r="B118" s="81">
        <v>21</v>
      </c>
      <c r="C118" s="81">
        <v>0</v>
      </c>
      <c r="D118" s="81">
        <v>0</v>
      </c>
      <c r="E118" s="81">
        <v>0</v>
      </c>
      <c r="F118" s="48" t="s">
        <v>6366</v>
      </c>
    </row>
    <row r="119" spans="1:6" s="59" customFormat="1" hidden="1" x14ac:dyDescent="0.3">
      <c r="A119" s="59" t="s">
        <v>104</v>
      </c>
      <c r="B119" s="81">
        <v>17</v>
      </c>
      <c r="C119" s="81">
        <v>0</v>
      </c>
      <c r="D119" s="81">
        <v>0</v>
      </c>
      <c r="E119" s="81">
        <v>0</v>
      </c>
      <c r="F119" s="48" t="s">
        <v>6366</v>
      </c>
    </row>
    <row r="120" spans="1:6" s="59" customFormat="1" hidden="1" x14ac:dyDescent="0.3">
      <c r="A120" s="59" t="s">
        <v>110</v>
      </c>
      <c r="B120" s="81">
        <v>355</v>
      </c>
      <c r="C120" s="81">
        <v>0</v>
      </c>
      <c r="D120" s="81">
        <v>0</v>
      </c>
      <c r="E120" s="81">
        <v>0</v>
      </c>
      <c r="F120" s="48" t="s">
        <v>6366</v>
      </c>
    </row>
    <row r="121" spans="1:6" s="59" customFormat="1" hidden="1" x14ac:dyDescent="0.3">
      <c r="A121" s="59" t="s">
        <v>111</v>
      </c>
      <c r="B121" s="81">
        <v>0</v>
      </c>
      <c r="C121" s="81">
        <v>0</v>
      </c>
      <c r="D121" s="81">
        <v>0</v>
      </c>
      <c r="E121" s="81">
        <v>0</v>
      </c>
      <c r="F121" s="48" t="s">
        <v>6366</v>
      </c>
    </row>
    <row r="122" spans="1:6" s="59" customFormat="1" hidden="1" x14ac:dyDescent="0.3">
      <c r="A122" s="59" t="s">
        <v>112</v>
      </c>
      <c r="B122" s="81">
        <v>20</v>
      </c>
      <c r="C122" s="81">
        <v>0</v>
      </c>
      <c r="D122" s="81">
        <v>0</v>
      </c>
      <c r="E122" s="81">
        <v>0</v>
      </c>
      <c r="F122" s="48" t="s">
        <v>6366</v>
      </c>
    </row>
    <row r="123" spans="1:6" s="59" customFormat="1" hidden="1" x14ac:dyDescent="0.3">
      <c r="A123" s="59" t="s">
        <v>113</v>
      </c>
      <c r="B123" s="81">
        <v>44</v>
      </c>
      <c r="C123" s="81">
        <v>0</v>
      </c>
      <c r="D123" s="81">
        <v>0</v>
      </c>
      <c r="E123" s="81">
        <v>0</v>
      </c>
      <c r="F123" s="48" t="s">
        <v>6366</v>
      </c>
    </row>
    <row r="124" spans="1:6" s="59" customFormat="1" hidden="1" x14ac:dyDescent="0.3">
      <c r="A124" s="59" t="s">
        <v>117</v>
      </c>
      <c r="B124" s="81">
        <v>53</v>
      </c>
      <c r="C124" s="81">
        <v>0</v>
      </c>
      <c r="D124" s="81">
        <v>0</v>
      </c>
      <c r="E124" s="81">
        <v>0</v>
      </c>
      <c r="F124" s="48" t="s">
        <v>6366</v>
      </c>
    </row>
    <row r="125" spans="1:6" s="59" customFormat="1" hidden="1" x14ac:dyDescent="0.3">
      <c r="A125" s="59" t="s">
        <v>105</v>
      </c>
      <c r="B125" s="81">
        <v>29</v>
      </c>
      <c r="C125" s="81">
        <v>0</v>
      </c>
      <c r="D125" s="81">
        <v>0</v>
      </c>
      <c r="E125" s="81">
        <v>0</v>
      </c>
      <c r="F125" s="48" t="s">
        <v>6366</v>
      </c>
    </row>
    <row r="126" spans="1:6" s="59" customFormat="1" hidden="1" x14ac:dyDescent="0.3">
      <c r="A126" s="59" t="s">
        <v>114</v>
      </c>
      <c r="B126" s="81">
        <v>133</v>
      </c>
      <c r="C126" s="81">
        <v>0</v>
      </c>
      <c r="D126" s="81">
        <v>0</v>
      </c>
      <c r="E126" s="81">
        <v>0</v>
      </c>
      <c r="F126" s="48" t="s">
        <v>6366</v>
      </c>
    </row>
    <row r="127" spans="1:6" s="59" customFormat="1" hidden="1" x14ac:dyDescent="0.3">
      <c r="A127" s="59" t="s">
        <v>106</v>
      </c>
      <c r="B127" s="81">
        <v>0</v>
      </c>
      <c r="C127" s="81">
        <v>0</v>
      </c>
      <c r="D127" s="81">
        <v>0</v>
      </c>
      <c r="E127" s="81">
        <v>0</v>
      </c>
      <c r="F127" s="48" t="s">
        <v>6366</v>
      </c>
    </row>
    <row r="128" spans="1:6" s="59" customFormat="1" hidden="1" x14ac:dyDescent="0.3">
      <c r="A128" s="59" t="s">
        <v>115</v>
      </c>
      <c r="B128" s="81">
        <v>0</v>
      </c>
      <c r="C128" s="81">
        <v>0</v>
      </c>
      <c r="D128" s="81">
        <v>0</v>
      </c>
      <c r="E128" s="81">
        <v>0</v>
      </c>
      <c r="F128" s="48" t="s">
        <v>6366</v>
      </c>
    </row>
    <row r="129" spans="1:6" s="59" customFormat="1" hidden="1" x14ac:dyDescent="0.3">
      <c r="A129" s="59" t="s">
        <v>116</v>
      </c>
      <c r="B129" s="81">
        <v>16</v>
      </c>
      <c r="C129" s="81">
        <v>0</v>
      </c>
      <c r="D129" s="81">
        <v>0</v>
      </c>
      <c r="E129" s="81">
        <v>0</v>
      </c>
      <c r="F129" s="48" t="s">
        <v>6366</v>
      </c>
    </row>
    <row r="130" spans="1:6" s="59" customFormat="1" hidden="1" x14ac:dyDescent="0.3">
      <c r="A130" s="59" t="s">
        <v>107</v>
      </c>
      <c r="B130" s="81">
        <v>19</v>
      </c>
      <c r="C130" s="81">
        <v>0</v>
      </c>
      <c r="D130" s="81">
        <v>0</v>
      </c>
      <c r="E130" s="81">
        <v>0</v>
      </c>
      <c r="F130" s="48" t="s">
        <v>6366</v>
      </c>
    </row>
    <row r="131" spans="1:6" s="59" customFormat="1" hidden="1" x14ac:dyDescent="0.3">
      <c r="A131" s="59" t="s">
        <v>108</v>
      </c>
      <c r="B131" s="81">
        <v>25</v>
      </c>
      <c r="C131" s="81">
        <v>0</v>
      </c>
      <c r="D131" s="81">
        <v>0</v>
      </c>
      <c r="E131" s="81">
        <v>0</v>
      </c>
      <c r="F131" s="48" t="s">
        <v>6366</v>
      </c>
    </row>
    <row r="132" spans="1:6" s="59" customFormat="1" hidden="1" x14ac:dyDescent="0.3">
      <c r="A132" s="59" t="s">
        <v>547</v>
      </c>
      <c r="B132" s="81">
        <v>36</v>
      </c>
      <c r="C132" s="81">
        <v>0</v>
      </c>
      <c r="D132" s="81">
        <v>0</v>
      </c>
      <c r="E132" s="81">
        <v>0</v>
      </c>
      <c r="F132" s="48" t="s">
        <v>6366</v>
      </c>
    </row>
    <row r="133" spans="1:6" s="59" customFormat="1" hidden="1" x14ac:dyDescent="0.3">
      <c r="A133" s="59" t="s">
        <v>118</v>
      </c>
      <c r="B133" s="81">
        <v>0</v>
      </c>
      <c r="C133" s="81">
        <v>0</v>
      </c>
      <c r="D133" s="81">
        <v>0</v>
      </c>
      <c r="E133" s="81">
        <v>0</v>
      </c>
      <c r="F133" s="48" t="s">
        <v>6366</v>
      </c>
    </row>
    <row r="134" spans="1:6" s="59" customFormat="1" hidden="1" x14ac:dyDescent="0.3">
      <c r="A134" s="59" t="s">
        <v>119</v>
      </c>
      <c r="B134" s="81">
        <v>0</v>
      </c>
      <c r="C134" s="81">
        <v>0</v>
      </c>
      <c r="D134" s="81">
        <v>0</v>
      </c>
      <c r="E134" s="81">
        <v>0</v>
      </c>
      <c r="F134" s="48" t="s">
        <v>6366</v>
      </c>
    </row>
    <row r="135" spans="1:6" s="59" customFormat="1" hidden="1" x14ac:dyDescent="0.3">
      <c r="A135" s="59" t="s">
        <v>109</v>
      </c>
      <c r="B135" s="81">
        <v>247</v>
      </c>
      <c r="C135" s="81">
        <v>0</v>
      </c>
      <c r="D135" s="81">
        <v>0</v>
      </c>
      <c r="E135" s="81">
        <v>0</v>
      </c>
      <c r="F135" s="48" t="s">
        <v>6366</v>
      </c>
    </row>
    <row r="136" spans="1:6" s="59" customFormat="1" hidden="1" x14ac:dyDescent="0.3">
      <c r="A136" s="59" t="s">
        <v>120</v>
      </c>
      <c r="B136" s="81">
        <v>48</v>
      </c>
      <c r="C136" s="81">
        <v>0</v>
      </c>
      <c r="D136" s="81">
        <v>0</v>
      </c>
      <c r="E136" s="81">
        <v>0</v>
      </c>
      <c r="F136" s="48" t="s">
        <v>6366</v>
      </c>
    </row>
    <row r="137" spans="1:6" s="59" customFormat="1" hidden="1" x14ac:dyDescent="0.3">
      <c r="A137" s="59" t="s">
        <v>599</v>
      </c>
      <c r="B137" s="81">
        <v>0</v>
      </c>
      <c r="C137" s="81">
        <v>0</v>
      </c>
      <c r="D137" s="81">
        <v>0</v>
      </c>
      <c r="E137" s="81">
        <v>0</v>
      </c>
      <c r="F137" s="48" t="s">
        <v>6366</v>
      </c>
    </row>
    <row r="138" spans="1:6" s="59" customFormat="1" hidden="1" x14ac:dyDescent="0.3">
      <c r="A138" s="59" t="s">
        <v>121</v>
      </c>
      <c r="B138" s="81">
        <v>0</v>
      </c>
      <c r="C138" s="81">
        <v>0</v>
      </c>
      <c r="D138" s="81">
        <v>0</v>
      </c>
      <c r="E138" s="81">
        <v>0</v>
      </c>
      <c r="F138" s="48" t="s">
        <v>6366</v>
      </c>
    </row>
    <row r="139" spans="1:6" s="59" customFormat="1" hidden="1" x14ac:dyDescent="0.3">
      <c r="A139" s="59" t="s">
        <v>122</v>
      </c>
      <c r="B139" s="81">
        <v>0</v>
      </c>
      <c r="C139" s="81">
        <v>0</v>
      </c>
      <c r="D139" s="81">
        <v>0</v>
      </c>
      <c r="E139" s="81">
        <v>0</v>
      </c>
      <c r="F139" s="48" t="s">
        <v>6366</v>
      </c>
    </row>
    <row r="140" spans="1:6" s="59" customFormat="1" hidden="1" x14ac:dyDescent="0.3">
      <c r="A140" s="59" t="s">
        <v>551</v>
      </c>
      <c r="B140" s="81">
        <v>63</v>
      </c>
      <c r="C140" s="81">
        <v>0</v>
      </c>
      <c r="D140" s="81">
        <v>0</v>
      </c>
      <c r="E140" s="81">
        <v>0</v>
      </c>
      <c r="F140" s="48" t="s">
        <v>6366</v>
      </c>
    </row>
    <row r="141" spans="1:6" s="59" customFormat="1" hidden="1" x14ac:dyDescent="0.3">
      <c r="A141" s="59" t="s">
        <v>600</v>
      </c>
      <c r="B141" s="81">
        <v>0</v>
      </c>
      <c r="C141" s="81">
        <v>0</v>
      </c>
      <c r="D141" s="81">
        <v>0</v>
      </c>
      <c r="E141" s="81">
        <v>0</v>
      </c>
      <c r="F141" s="48" t="s">
        <v>6366</v>
      </c>
    </row>
    <row r="142" spans="1:6" s="59" customFormat="1" hidden="1" x14ac:dyDescent="0.3">
      <c r="A142" s="59" t="s">
        <v>123</v>
      </c>
      <c r="B142" s="81">
        <v>0</v>
      </c>
      <c r="C142" s="81">
        <v>0</v>
      </c>
      <c r="D142" s="81">
        <v>0</v>
      </c>
      <c r="E142" s="81">
        <v>0</v>
      </c>
      <c r="F142" s="48" t="s">
        <v>6366</v>
      </c>
    </row>
    <row r="143" spans="1:6" s="59" customFormat="1" hidden="1" x14ac:dyDescent="0.3">
      <c r="A143" s="59" t="s">
        <v>552</v>
      </c>
      <c r="B143" s="81">
        <v>0</v>
      </c>
      <c r="C143" s="81">
        <v>0</v>
      </c>
      <c r="D143" s="81">
        <v>0</v>
      </c>
      <c r="E143" s="81">
        <v>0</v>
      </c>
      <c r="F143" s="48" t="s">
        <v>6366</v>
      </c>
    </row>
    <row r="144" spans="1:6" s="59" customFormat="1" hidden="1" x14ac:dyDescent="0.3">
      <c r="A144" s="59" t="s">
        <v>124</v>
      </c>
      <c r="B144" s="81">
        <v>0</v>
      </c>
      <c r="C144" s="81">
        <v>0</v>
      </c>
      <c r="D144" s="81">
        <v>0</v>
      </c>
      <c r="E144" s="81">
        <v>0</v>
      </c>
      <c r="F144" s="48" t="s">
        <v>6366</v>
      </c>
    </row>
    <row r="145" spans="1:6" s="59" customFormat="1" hidden="1" x14ac:dyDescent="0.3">
      <c r="A145" s="59" t="s">
        <v>125</v>
      </c>
      <c r="B145" s="81">
        <v>15</v>
      </c>
      <c r="C145" s="81">
        <v>0</v>
      </c>
      <c r="D145" s="81">
        <v>0</v>
      </c>
      <c r="E145" s="81">
        <v>0</v>
      </c>
      <c r="F145" s="48" t="s">
        <v>6366</v>
      </c>
    </row>
    <row r="146" spans="1:6" s="59" customFormat="1" hidden="1" x14ac:dyDescent="0.3">
      <c r="A146" s="59" t="s">
        <v>126</v>
      </c>
      <c r="B146" s="81">
        <v>18</v>
      </c>
      <c r="C146" s="81">
        <v>0</v>
      </c>
      <c r="D146" s="81">
        <v>0</v>
      </c>
      <c r="E146" s="81">
        <v>0</v>
      </c>
      <c r="F146" s="48" t="s">
        <v>6366</v>
      </c>
    </row>
    <row r="147" spans="1:6" s="59" customFormat="1" hidden="1" x14ac:dyDescent="0.3">
      <c r="A147" s="59" t="s">
        <v>127</v>
      </c>
      <c r="B147" s="81">
        <v>0</v>
      </c>
      <c r="C147" s="81">
        <v>0</v>
      </c>
      <c r="D147" s="81">
        <v>0</v>
      </c>
      <c r="E147" s="81">
        <v>0</v>
      </c>
      <c r="F147" s="48" t="s">
        <v>6366</v>
      </c>
    </row>
    <row r="148" spans="1:6" s="59" customFormat="1" hidden="1" x14ac:dyDescent="0.3">
      <c r="A148" s="59" t="s">
        <v>553</v>
      </c>
      <c r="B148" s="81">
        <v>57</v>
      </c>
      <c r="C148" s="81">
        <v>0</v>
      </c>
      <c r="D148" s="81">
        <v>0</v>
      </c>
      <c r="E148" s="81">
        <v>0</v>
      </c>
      <c r="F148" s="48" t="s">
        <v>6366</v>
      </c>
    </row>
    <row r="149" spans="1:6" s="59" customFormat="1" hidden="1" x14ac:dyDescent="0.3">
      <c r="A149" s="59" t="s">
        <v>128</v>
      </c>
      <c r="B149" s="81">
        <v>0</v>
      </c>
      <c r="C149" s="81">
        <v>0</v>
      </c>
      <c r="D149" s="81">
        <v>0</v>
      </c>
      <c r="E149" s="81">
        <v>0</v>
      </c>
      <c r="F149" s="48" t="s">
        <v>6366</v>
      </c>
    </row>
    <row r="150" spans="1:6" s="59" customFormat="1" hidden="1" x14ac:dyDescent="0.3">
      <c r="A150" s="59" t="s">
        <v>129</v>
      </c>
      <c r="B150" s="81">
        <v>0</v>
      </c>
      <c r="C150" s="81">
        <v>0</v>
      </c>
      <c r="D150" s="81">
        <v>0</v>
      </c>
      <c r="E150" s="81">
        <v>0</v>
      </c>
      <c r="F150" s="48" t="s">
        <v>6366</v>
      </c>
    </row>
    <row r="151" spans="1:6" s="59" customFormat="1" hidden="1" x14ac:dyDescent="0.3">
      <c r="A151" s="59" t="s">
        <v>130</v>
      </c>
      <c r="B151" s="81">
        <v>22</v>
      </c>
      <c r="C151" s="81">
        <v>0</v>
      </c>
      <c r="D151" s="81">
        <v>0</v>
      </c>
      <c r="E151" s="81">
        <v>0</v>
      </c>
      <c r="F151" s="48" t="s">
        <v>6366</v>
      </c>
    </row>
    <row r="152" spans="1:6" s="59" customFormat="1" hidden="1" x14ac:dyDescent="0.3">
      <c r="A152" s="59" t="s">
        <v>131</v>
      </c>
      <c r="B152" s="81">
        <v>115</v>
      </c>
      <c r="C152" s="81">
        <v>0</v>
      </c>
      <c r="D152" s="81">
        <v>0</v>
      </c>
      <c r="E152" s="81">
        <v>0</v>
      </c>
      <c r="F152" s="48" t="s">
        <v>6366</v>
      </c>
    </row>
    <row r="153" spans="1:6" s="59" customFormat="1" x14ac:dyDescent="0.3">
      <c r="A153" s="59" t="s">
        <v>166</v>
      </c>
      <c r="B153" s="81">
        <v>303</v>
      </c>
      <c r="C153" s="81">
        <v>11</v>
      </c>
      <c r="D153" s="81">
        <v>0</v>
      </c>
      <c r="E153" s="81">
        <v>11</v>
      </c>
      <c r="F153" s="48">
        <v>0</v>
      </c>
    </row>
    <row r="154" spans="1:6" s="59" customFormat="1" hidden="1" x14ac:dyDescent="0.3">
      <c r="A154" s="59" t="s">
        <v>141</v>
      </c>
      <c r="B154" s="81">
        <v>0</v>
      </c>
      <c r="C154" s="81">
        <v>0</v>
      </c>
      <c r="D154" s="81">
        <v>0</v>
      </c>
      <c r="E154" s="81">
        <v>0</v>
      </c>
      <c r="F154" s="48" t="s">
        <v>6366</v>
      </c>
    </row>
    <row r="155" spans="1:6" s="59" customFormat="1" hidden="1" x14ac:dyDescent="0.3">
      <c r="A155" s="59" t="s">
        <v>133</v>
      </c>
      <c r="B155" s="81">
        <v>35</v>
      </c>
      <c r="C155" s="81">
        <v>0</v>
      </c>
      <c r="D155" s="81">
        <v>0</v>
      </c>
      <c r="E155" s="81">
        <v>0</v>
      </c>
      <c r="F155" s="48" t="s">
        <v>6366</v>
      </c>
    </row>
    <row r="156" spans="1:6" s="59" customFormat="1" hidden="1" x14ac:dyDescent="0.3">
      <c r="A156" s="59" t="s">
        <v>134</v>
      </c>
      <c r="B156" s="81">
        <v>88</v>
      </c>
      <c r="C156" s="81">
        <v>0</v>
      </c>
      <c r="D156" s="81">
        <v>0</v>
      </c>
      <c r="E156" s="81">
        <v>0</v>
      </c>
      <c r="F156" s="48" t="s">
        <v>6366</v>
      </c>
    </row>
    <row r="157" spans="1:6" s="59" customFormat="1" hidden="1" x14ac:dyDescent="0.3">
      <c r="A157" s="59" t="s">
        <v>135</v>
      </c>
      <c r="B157" s="81">
        <v>0</v>
      </c>
      <c r="C157" s="81">
        <v>0</v>
      </c>
      <c r="D157" s="81">
        <v>0</v>
      </c>
      <c r="E157" s="81">
        <v>0</v>
      </c>
      <c r="F157" s="48" t="s">
        <v>6366</v>
      </c>
    </row>
    <row r="158" spans="1:6" s="59" customFormat="1" hidden="1" x14ac:dyDescent="0.3">
      <c r="A158" s="59" t="s">
        <v>136</v>
      </c>
      <c r="B158" s="81">
        <v>77</v>
      </c>
      <c r="C158" s="81">
        <v>0</v>
      </c>
      <c r="D158" s="81">
        <v>0</v>
      </c>
      <c r="E158" s="81">
        <v>0</v>
      </c>
      <c r="F158" s="48" t="s">
        <v>6366</v>
      </c>
    </row>
    <row r="159" spans="1:6" s="59" customFormat="1" hidden="1" x14ac:dyDescent="0.3">
      <c r="A159" s="59" t="s">
        <v>142</v>
      </c>
      <c r="B159" s="81">
        <v>183</v>
      </c>
      <c r="C159" s="81">
        <v>0</v>
      </c>
      <c r="D159" s="81">
        <v>0</v>
      </c>
      <c r="E159" s="81">
        <v>0</v>
      </c>
      <c r="F159" s="48" t="s">
        <v>6366</v>
      </c>
    </row>
    <row r="160" spans="1:6" s="59" customFormat="1" x14ac:dyDescent="0.3">
      <c r="A160" s="59" t="s">
        <v>180</v>
      </c>
      <c r="B160" s="81">
        <v>227</v>
      </c>
      <c r="C160" s="81">
        <v>16</v>
      </c>
      <c r="D160" s="81">
        <v>0</v>
      </c>
      <c r="E160" s="81">
        <v>16</v>
      </c>
      <c r="F160" s="48">
        <v>0</v>
      </c>
    </row>
    <row r="161" spans="1:6" s="59" customFormat="1" hidden="1" x14ac:dyDescent="0.3">
      <c r="A161" s="59" t="s">
        <v>554</v>
      </c>
      <c r="B161" s="81">
        <v>19</v>
      </c>
      <c r="C161" s="81">
        <v>0</v>
      </c>
      <c r="D161" s="81">
        <v>0</v>
      </c>
      <c r="E161" s="81">
        <v>0</v>
      </c>
      <c r="F161" s="48" t="s">
        <v>6366</v>
      </c>
    </row>
    <row r="162" spans="1:6" s="59" customFormat="1" hidden="1" x14ac:dyDescent="0.3">
      <c r="A162" s="59" t="s">
        <v>138</v>
      </c>
      <c r="B162" s="81">
        <v>41</v>
      </c>
      <c r="C162" s="81">
        <v>0</v>
      </c>
      <c r="D162" s="81">
        <v>0</v>
      </c>
      <c r="E162" s="81">
        <v>0</v>
      </c>
      <c r="F162" s="48" t="s">
        <v>6366</v>
      </c>
    </row>
    <row r="163" spans="1:6" s="59" customFormat="1" hidden="1" x14ac:dyDescent="0.3">
      <c r="A163" s="59" t="s">
        <v>139</v>
      </c>
      <c r="B163" s="81">
        <v>59</v>
      </c>
      <c r="C163" s="81">
        <v>0</v>
      </c>
      <c r="D163" s="81">
        <v>0</v>
      </c>
      <c r="E163" s="81">
        <v>0</v>
      </c>
      <c r="F163" s="48" t="s">
        <v>6366</v>
      </c>
    </row>
    <row r="164" spans="1:6" s="59" customFormat="1" hidden="1" x14ac:dyDescent="0.3">
      <c r="A164" s="59" t="s">
        <v>140</v>
      </c>
      <c r="B164" s="81">
        <v>34</v>
      </c>
      <c r="C164" s="81">
        <v>0</v>
      </c>
      <c r="D164" s="81">
        <v>0</v>
      </c>
      <c r="E164" s="81">
        <v>0</v>
      </c>
      <c r="F164" s="48" t="s">
        <v>6366</v>
      </c>
    </row>
    <row r="165" spans="1:6" s="59" customFormat="1" hidden="1" x14ac:dyDescent="0.3">
      <c r="A165" s="59" t="s">
        <v>143</v>
      </c>
      <c r="B165" s="81">
        <v>21</v>
      </c>
      <c r="C165" s="81">
        <v>0</v>
      </c>
      <c r="D165" s="81">
        <v>0</v>
      </c>
      <c r="E165" s="81">
        <v>0</v>
      </c>
      <c r="F165" s="48" t="s">
        <v>6366</v>
      </c>
    </row>
    <row r="166" spans="1:6" s="59" customFormat="1" hidden="1" x14ac:dyDescent="0.3">
      <c r="A166" s="59" t="s">
        <v>144</v>
      </c>
      <c r="B166" s="81">
        <v>104</v>
      </c>
      <c r="C166" s="81">
        <v>0</v>
      </c>
      <c r="D166" s="81">
        <v>0</v>
      </c>
      <c r="E166" s="81">
        <v>0</v>
      </c>
      <c r="F166" s="48" t="s">
        <v>6366</v>
      </c>
    </row>
    <row r="167" spans="1:6" s="59" customFormat="1" x14ac:dyDescent="0.3">
      <c r="A167" s="59" t="s">
        <v>198</v>
      </c>
      <c r="B167" s="81">
        <v>606</v>
      </c>
      <c r="C167" s="81">
        <v>19</v>
      </c>
      <c r="D167" s="81">
        <v>0</v>
      </c>
      <c r="E167" s="81">
        <v>19</v>
      </c>
      <c r="F167" s="48">
        <v>0</v>
      </c>
    </row>
    <row r="168" spans="1:6" s="59" customFormat="1" x14ac:dyDescent="0.3">
      <c r="A168" s="59" t="s">
        <v>202</v>
      </c>
      <c r="B168" s="81">
        <v>158</v>
      </c>
      <c r="C168" s="81">
        <v>11</v>
      </c>
      <c r="D168" s="81">
        <v>0</v>
      </c>
      <c r="E168" s="81">
        <v>11</v>
      </c>
      <c r="F168" s="48">
        <v>0</v>
      </c>
    </row>
    <row r="169" spans="1:6" s="59" customFormat="1" hidden="1" x14ac:dyDescent="0.3">
      <c r="A169" s="59" t="s">
        <v>147</v>
      </c>
      <c r="B169" s="81">
        <v>41</v>
      </c>
      <c r="C169" s="81">
        <v>0</v>
      </c>
      <c r="D169" s="81">
        <v>0</v>
      </c>
      <c r="E169" s="81">
        <v>0</v>
      </c>
      <c r="F169" s="48" t="s">
        <v>6366</v>
      </c>
    </row>
    <row r="170" spans="1:6" s="59" customFormat="1" x14ac:dyDescent="0.3">
      <c r="A170" s="59" t="s">
        <v>207</v>
      </c>
      <c r="B170" s="81">
        <v>249</v>
      </c>
      <c r="C170" s="81">
        <v>14</v>
      </c>
      <c r="D170" s="81">
        <v>0</v>
      </c>
      <c r="E170" s="81">
        <v>14</v>
      </c>
      <c r="F170" s="48">
        <v>0</v>
      </c>
    </row>
    <row r="171" spans="1:6" s="59" customFormat="1" x14ac:dyDescent="0.3">
      <c r="A171" s="59" t="s">
        <v>208</v>
      </c>
      <c r="B171" s="81">
        <v>313</v>
      </c>
      <c r="C171" s="81">
        <v>18</v>
      </c>
      <c r="D171" s="81">
        <v>0</v>
      </c>
      <c r="E171" s="81">
        <v>18</v>
      </c>
      <c r="F171" s="48">
        <v>0</v>
      </c>
    </row>
    <row r="172" spans="1:6" s="59" customFormat="1" hidden="1" x14ac:dyDescent="0.3">
      <c r="A172" s="59" t="s">
        <v>150</v>
      </c>
      <c r="B172" s="81">
        <v>108</v>
      </c>
      <c r="C172" s="81">
        <v>0</v>
      </c>
      <c r="D172" s="81">
        <v>0</v>
      </c>
      <c r="E172" s="81">
        <v>0</v>
      </c>
      <c r="F172" s="48" t="s">
        <v>6366</v>
      </c>
    </row>
    <row r="173" spans="1:6" s="59" customFormat="1" hidden="1" x14ac:dyDescent="0.3">
      <c r="A173" s="59" t="s">
        <v>151</v>
      </c>
      <c r="B173" s="81">
        <v>113</v>
      </c>
      <c r="C173" s="81">
        <v>0</v>
      </c>
      <c r="D173" s="81">
        <v>0</v>
      </c>
      <c r="E173" s="81">
        <v>0</v>
      </c>
      <c r="F173" s="48" t="s">
        <v>6366</v>
      </c>
    </row>
    <row r="174" spans="1:6" s="59" customFormat="1" hidden="1" x14ac:dyDescent="0.3">
      <c r="A174" s="59" t="s">
        <v>152</v>
      </c>
      <c r="B174" s="81">
        <v>138</v>
      </c>
      <c r="C174" s="81">
        <v>0</v>
      </c>
      <c r="D174" s="81">
        <v>0</v>
      </c>
      <c r="E174" s="81">
        <v>0</v>
      </c>
      <c r="F174" s="48" t="s">
        <v>6366</v>
      </c>
    </row>
    <row r="175" spans="1:6" s="59" customFormat="1" x14ac:dyDescent="0.3">
      <c r="A175" s="59" t="s">
        <v>215</v>
      </c>
      <c r="B175" s="81">
        <v>230</v>
      </c>
      <c r="C175" s="81">
        <v>14</v>
      </c>
      <c r="D175" s="81">
        <v>0</v>
      </c>
      <c r="E175" s="81">
        <v>14</v>
      </c>
      <c r="F175" s="48">
        <v>0</v>
      </c>
    </row>
    <row r="176" spans="1:6" s="59" customFormat="1" hidden="1" x14ac:dyDescent="0.3">
      <c r="A176" s="59" t="s">
        <v>154</v>
      </c>
      <c r="B176" s="81">
        <v>191</v>
      </c>
      <c r="C176" s="81">
        <v>0</v>
      </c>
      <c r="D176" s="81">
        <v>0</v>
      </c>
      <c r="E176" s="81">
        <v>0</v>
      </c>
      <c r="F176" s="48" t="s">
        <v>6366</v>
      </c>
    </row>
    <row r="177" spans="1:6" s="59" customFormat="1" x14ac:dyDescent="0.3">
      <c r="A177" s="59" t="s">
        <v>216</v>
      </c>
      <c r="B177" s="81">
        <v>66</v>
      </c>
      <c r="C177" s="81">
        <v>11</v>
      </c>
      <c r="D177" s="81">
        <v>0</v>
      </c>
      <c r="E177" s="81">
        <v>11</v>
      </c>
      <c r="F177" s="48">
        <v>0</v>
      </c>
    </row>
    <row r="178" spans="1:6" s="59" customFormat="1" hidden="1" x14ac:dyDescent="0.3">
      <c r="A178" s="59" t="s">
        <v>156</v>
      </c>
      <c r="B178" s="81">
        <v>77</v>
      </c>
      <c r="C178" s="81">
        <v>0</v>
      </c>
      <c r="D178" s="81">
        <v>0</v>
      </c>
      <c r="E178" s="81">
        <v>0</v>
      </c>
      <c r="F178" s="48" t="s">
        <v>6366</v>
      </c>
    </row>
    <row r="179" spans="1:6" s="59" customFormat="1" x14ac:dyDescent="0.3">
      <c r="A179" s="59" t="s">
        <v>219</v>
      </c>
      <c r="B179" s="81">
        <v>160</v>
      </c>
      <c r="C179" s="81">
        <v>17</v>
      </c>
      <c r="D179" s="81">
        <v>0</v>
      </c>
      <c r="E179" s="81">
        <v>17</v>
      </c>
      <c r="F179" s="48">
        <v>0</v>
      </c>
    </row>
    <row r="180" spans="1:6" s="59" customFormat="1" x14ac:dyDescent="0.3">
      <c r="A180" s="59" t="s">
        <v>221</v>
      </c>
      <c r="B180" s="81">
        <v>214</v>
      </c>
      <c r="C180" s="81">
        <v>24</v>
      </c>
      <c r="D180" s="81">
        <v>0</v>
      </c>
      <c r="E180" s="81">
        <v>24</v>
      </c>
      <c r="F180" s="48">
        <v>0</v>
      </c>
    </row>
    <row r="181" spans="1:6" s="59" customFormat="1" hidden="1" x14ac:dyDescent="0.3">
      <c r="A181" s="59" t="s">
        <v>159</v>
      </c>
      <c r="B181" s="81">
        <v>0</v>
      </c>
      <c r="C181" s="81">
        <v>0</v>
      </c>
      <c r="D181" s="81">
        <v>0</v>
      </c>
      <c r="E181" s="81">
        <v>0</v>
      </c>
      <c r="F181" s="48" t="s">
        <v>6366</v>
      </c>
    </row>
    <row r="182" spans="1:6" s="59" customFormat="1" hidden="1" x14ac:dyDescent="0.3">
      <c r="A182" s="59" t="s">
        <v>170</v>
      </c>
      <c r="B182" s="81">
        <v>23</v>
      </c>
      <c r="C182" s="81">
        <v>0</v>
      </c>
      <c r="D182" s="81">
        <v>0</v>
      </c>
      <c r="E182" s="81">
        <v>0</v>
      </c>
      <c r="F182" s="48" t="s">
        <v>6366</v>
      </c>
    </row>
    <row r="183" spans="1:6" s="59" customFormat="1" hidden="1" x14ac:dyDescent="0.3">
      <c r="A183" s="59" t="s">
        <v>171</v>
      </c>
      <c r="B183" s="81">
        <v>0</v>
      </c>
      <c r="C183" s="81">
        <v>0</v>
      </c>
      <c r="D183" s="81">
        <v>0</v>
      </c>
      <c r="E183" s="81">
        <v>0</v>
      </c>
      <c r="F183" s="48" t="s">
        <v>6366</v>
      </c>
    </row>
    <row r="184" spans="1:6" s="59" customFormat="1" x14ac:dyDescent="0.3">
      <c r="A184" s="59" t="s">
        <v>228</v>
      </c>
      <c r="B184" s="81">
        <v>231</v>
      </c>
      <c r="C184" s="81">
        <v>11</v>
      </c>
      <c r="D184" s="81">
        <v>0</v>
      </c>
      <c r="E184" s="81">
        <v>11</v>
      </c>
      <c r="F184" s="48">
        <v>0</v>
      </c>
    </row>
    <row r="185" spans="1:6" s="59" customFormat="1" hidden="1" x14ac:dyDescent="0.3">
      <c r="A185" s="59" t="s">
        <v>601</v>
      </c>
      <c r="B185" s="81">
        <v>27</v>
      </c>
      <c r="C185" s="81">
        <v>0</v>
      </c>
      <c r="D185" s="81">
        <v>0</v>
      </c>
      <c r="E185" s="81">
        <v>0</v>
      </c>
      <c r="F185" s="48" t="s">
        <v>6366</v>
      </c>
    </row>
    <row r="186" spans="1:6" s="59" customFormat="1" hidden="1" x14ac:dyDescent="0.3">
      <c r="A186" s="59" t="s">
        <v>161</v>
      </c>
      <c r="B186" s="81">
        <v>75</v>
      </c>
      <c r="C186" s="81">
        <v>0</v>
      </c>
      <c r="D186" s="81">
        <v>0</v>
      </c>
      <c r="E186" s="81">
        <v>0</v>
      </c>
      <c r="F186" s="48" t="s">
        <v>6366</v>
      </c>
    </row>
    <row r="187" spans="1:6" s="59" customFormat="1" hidden="1" x14ac:dyDescent="0.3">
      <c r="A187" s="59" t="s">
        <v>162</v>
      </c>
      <c r="B187" s="81">
        <v>10</v>
      </c>
      <c r="C187" s="81">
        <v>0</v>
      </c>
      <c r="D187" s="81">
        <v>0</v>
      </c>
      <c r="E187" s="81">
        <v>0</v>
      </c>
      <c r="F187" s="48" t="s">
        <v>6366</v>
      </c>
    </row>
    <row r="188" spans="1:6" s="59" customFormat="1" hidden="1" x14ac:dyDescent="0.3">
      <c r="A188" s="59" t="s">
        <v>163</v>
      </c>
      <c r="B188" s="81">
        <v>73</v>
      </c>
      <c r="C188" s="81">
        <v>0</v>
      </c>
      <c r="D188" s="81">
        <v>0</v>
      </c>
      <c r="E188" s="81">
        <v>0</v>
      </c>
      <c r="F188" s="48" t="s">
        <v>6366</v>
      </c>
    </row>
    <row r="189" spans="1:6" s="59" customFormat="1" hidden="1" x14ac:dyDescent="0.3">
      <c r="A189" s="59" t="s">
        <v>164</v>
      </c>
      <c r="B189" s="81">
        <v>81</v>
      </c>
      <c r="C189" s="81">
        <v>0</v>
      </c>
      <c r="D189" s="81">
        <v>0</v>
      </c>
      <c r="E189" s="81">
        <v>0</v>
      </c>
      <c r="F189" s="48" t="s">
        <v>6366</v>
      </c>
    </row>
    <row r="190" spans="1:6" s="59" customFormat="1" x14ac:dyDescent="0.3">
      <c r="A190" s="59" t="s">
        <v>231</v>
      </c>
      <c r="B190" s="81">
        <v>413</v>
      </c>
      <c r="C190" s="81">
        <v>31</v>
      </c>
      <c r="D190" s="81">
        <v>0</v>
      </c>
      <c r="E190" s="81">
        <v>31</v>
      </c>
      <c r="F190" s="48">
        <v>0</v>
      </c>
    </row>
    <row r="191" spans="1:6" s="59" customFormat="1" hidden="1" x14ac:dyDescent="0.3">
      <c r="A191" s="59" t="s">
        <v>172</v>
      </c>
      <c r="B191" s="81">
        <v>59</v>
      </c>
      <c r="C191" s="81">
        <v>0</v>
      </c>
      <c r="D191" s="81">
        <v>0</v>
      </c>
      <c r="E191" s="81">
        <v>0</v>
      </c>
      <c r="F191" s="48" t="s">
        <v>6366</v>
      </c>
    </row>
    <row r="192" spans="1:6" s="59" customFormat="1" x14ac:dyDescent="0.3">
      <c r="A192" s="59" t="s">
        <v>240</v>
      </c>
      <c r="B192" s="81">
        <v>335</v>
      </c>
      <c r="C192" s="81">
        <v>41</v>
      </c>
      <c r="D192" s="81">
        <v>0</v>
      </c>
      <c r="E192" s="81">
        <v>41</v>
      </c>
      <c r="F192" s="48">
        <v>0</v>
      </c>
    </row>
    <row r="193" spans="1:6" s="59" customFormat="1" hidden="1" x14ac:dyDescent="0.3">
      <c r="A193" s="59" t="s">
        <v>167</v>
      </c>
      <c r="B193" s="81">
        <v>79</v>
      </c>
      <c r="C193" s="81">
        <v>0</v>
      </c>
      <c r="D193" s="81">
        <v>0</v>
      </c>
      <c r="E193" s="81">
        <v>0</v>
      </c>
      <c r="F193" s="48" t="s">
        <v>6366</v>
      </c>
    </row>
    <row r="194" spans="1:6" s="59" customFormat="1" hidden="1" x14ac:dyDescent="0.3">
      <c r="A194" s="59" t="s">
        <v>173</v>
      </c>
      <c r="B194" s="81">
        <v>20</v>
      </c>
      <c r="C194" s="81">
        <v>0</v>
      </c>
      <c r="D194" s="81">
        <v>0</v>
      </c>
      <c r="E194" s="81">
        <v>0</v>
      </c>
      <c r="F194" s="48" t="s">
        <v>6366</v>
      </c>
    </row>
    <row r="195" spans="1:6" s="59" customFormat="1" hidden="1" x14ac:dyDescent="0.3">
      <c r="A195" s="59" t="s">
        <v>168</v>
      </c>
      <c r="B195" s="81">
        <v>0</v>
      </c>
      <c r="C195" s="81">
        <v>0</v>
      </c>
      <c r="D195" s="81">
        <v>0</v>
      </c>
      <c r="E195" s="81">
        <v>0</v>
      </c>
      <c r="F195" s="48" t="s">
        <v>6366</v>
      </c>
    </row>
    <row r="196" spans="1:6" s="59" customFormat="1" hidden="1" x14ac:dyDescent="0.3">
      <c r="A196" s="59" t="s">
        <v>169</v>
      </c>
      <c r="B196" s="81">
        <v>103</v>
      </c>
      <c r="C196" s="81">
        <v>0</v>
      </c>
      <c r="D196" s="81">
        <v>0</v>
      </c>
      <c r="E196" s="81">
        <v>0</v>
      </c>
      <c r="F196" s="48" t="s">
        <v>6366</v>
      </c>
    </row>
    <row r="197" spans="1:6" s="59" customFormat="1" x14ac:dyDescent="0.3">
      <c r="A197" s="59" t="s">
        <v>245</v>
      </c>
      <c r="B197" s="81">
        <v>145</v>
      </c>
      <c r="C197" s="81">
        <v>11</v>
      </c>
      <c r="D197" s="81">
        <v>0</v>
      </c>
      <c r="E197" s="81">
        <v>11</v>
      </c>
      <c r="F197" s="48">
        <v>0</v>
      </c>
    </row>
    <row r="198" spans="1:6" s="59" customFormat="1" hidden="1" x14ac:dyDescent="0.3">
      <c r="A198" s="59" t="s">
        <v>174</v>
      </c>
      <c r="B198" s="81">
        <v>0</v>
      </c>
      <c r="C198" s="81">
        <v>0</v>
      </c>
      <c r="D198" s="81">
        <v>0</v>
      </c>
      <c r="E198" s="81">
        <v>0</v>
      </c>
      <c r="F198" s="48" t="s">
        <v>6366</v>
      </c>
    </row>
    <row r="199" spans="1:6" s="59" customFormat="1" hidden="1" x14ac:dyDescent="0.3">
      <c r="A199" s="59" t="s">
        <v>175</v>
      </c>
      <c r="B199" s="81">
        <v>50</v>
      </c>
      <c r="C199" s="81">
        <v>0</v>
      </c>
      <c r="D199" s="81">
        <v>0</v>
      </c>
      <c r="E199" s="81">
        <v>0</v>
      </c>
      <c r="F199" s="48" t="s">
        <v>6366</v>
      </c>
    </row>
    <row r="200" spans="1:6" s="59" customFormat="1" hidden="1" x14ac:dyDescent="0.3">
      <c r="A200" s="59" t="s">
        <v>176</v>
      </c>
      <c r="B200" s="81">
        <v>72</v>
      </c>
      <c r="C200" s="81">
        <v>0</v>
      </c>
      <c r="D200" s="81">
        <v>0</v>
      </c>
      <c r="E200" s="81">
        <v>0</v>
      </c>
      <c r="F200" s="48" t="s">
        <v>6366</v>
      </c>
    </row>
    <row r="201" spans="1:6" s="59" customFormat="1" hidden="1" x14ac:dyDescent="0.3">
      <c r="A201" s="59" t="s">
        <v>177</v>
      </c>
      <c r="B201" s="81">
        <v>130</v>
      </c>
      <c r="C201" s="81">
        <v>0</v>
      </c>
      <c r="D201" s="81">
        <v>0</v>
      </c>
      <c r="E201" s="81">
        <v>0</v>
      </c>
      <c r="F201" s="48" t="s">
        <v>6366</v>
      </c>
    </row>
    <row r="202" spans="1:6" s="59" customFormat="1" x14ac:dyDescent="0.3">
      <c r="A202" s="59" t="s">
        <v>248</v>
      </c>
      <c r="B202" s="81">
        <v>73</v>
      </c>
      <c r="C202" s="81">
        <v>13</v>
      </c>
      <c r="D202" s="81">
        <v>0</v>
      </c>
      <c r="E202" s="81">
        <v>13</v>
      </c>
      <c r="F202" s="48">
        <v>0</v>
      </c>
    </row>
    <row r="203" spans="1:6" s="59" customFormat="1" x14ac:dyDescent="0.3">
      <c r="A203" s="59" t="s">
        <v>250</v>
      </c>
      <c r="B203" s="81">
        <v>363</v>
      </c>
      <c r="C203" s="81">
        <v>11</v>
      </c>
      <c r="D203" s="81">
        <v>0</v>
      </c>
      <c r="E203" s="81">
        <v>11</v>
      </c>
      <c r="F203" s="48">
        <v>0</v>
      </c>
    </row>
    <row r="204" spans="1:6" s="59" customFormat="1" x14ac:dyDescent="0.3">
      <c r="A204" s="59" t="s">
        <v>252</v>
      </c>
      <c r="B204" s="81">
        <v>151</v>
      </c>
      <c r="C204" s="81">
        <v>19</v>
      </c>
      <c r="D204" s="81">
        <v>0</v>
      </c>
      <c r="E204" s="81">
        <v>19</v>
      </c>
      <c r="F204" s="48">
        <v>0</v>
      </c>
    </row>
    <row r="205" spans="1:6" s="59" customFormat="1" hidden="1" x14ac:dyDescent="0.3">
      <c r="A205" s="59" t="s">
        <v>182</v>
      </c>
      <c r="B205" s="81">
        <v>43</v>
      </c>
      <c r="C205" s="81">
        <v>0</v>
      </c>
      <c r="D205" s="81">
        <v>0</v>
      </c>
      <c r="E205" s="81">
        <v>0</v>
      </c>
      <c r="F205" s="48" t="s">
        <v>6366</v>
      </c>
    </row>
    <row r="206" spans="1:6" s="59" customFormat="1" hidden="1" x14ac:dyDescent="0.3">
      <c r="A206" s="59" t="s">
        <v>183</v>
      </c>
      <c r="B206" s="81">
        <v>136</v>
      </c>
      <c r="C206" s="81">
        <v>0</v>
      </c>
      <c r="D206" s="81">
        <v>0</v>
      </c>
      <c r="E206" s="81">
        <v>0</v>
      </c>
      <c r="F206" s="48" t="s">
        <v>6366</v>
      </c>
    </row>
    <row r="207" spans="1:6" s="59" customFormat="1" hidden="1" x14ac:dyDescent="0.3">
      <c r="A207" s="59" t="s">
        <v>184</v>
      </c>
      <c r="B207" s="81">
        <v>130</v>
      </c>
      <c r="C207" s="81">
        <v>0</v>
      </c>
      <c r="D207" s="81">
        <v>0</v>
      </c>
      <c r="E207" s="81">
        <v>0</v>
      </c>
      <c r="F207" s="48" t="s">
        <v>6366</v>
      </c>
    </row>
    <row r="208" spans="1:6" s="59" customFormat="1" hidden="1" x14ac:dyDescent="0.3">
      <c r="A208" s="59" t="s">
        <v>185</v>
      </c>
      <c r="B208" s="81">
        <v>23</v>
      </c>
      <c r="C208" s="81">
        <v>0</v>
      </c>
      <c r="D208" s="81">
        <v>0</v>
      </c>
      <c r="E208" s="81">
        <v>0</v>
      </c>
      <c r="F208" s="48" t="s">
        <v>6366</v>
      </c>
    </row>
    <row r="209" spans="1:6" s="59" customFormat="1" hidden="1" x14ac:dyDescent="0.3">
      <c r="A209" s="59" t="s">
        <v>186</v>
      </c>
      <c r="B209" s="81">
        <v>0</v>
      </c>
      <c r="C209" s="81">
        <v>0</v>
      </c>
      <c r="D209" s="81">
        <v>0</v>
      </c>
      <c r="E209" s="81">
        <v>0</v>
      </c>
      <c r="F209" s="48" t="s">
        <v>6366</v>
      </c>
    </row>
    <row r="210" spans="1:6" s="59" customFormat="1" hidden="1" x14ac:dyDescent="0.3">
      <c r="A210" s="59" t="s">
        <v>187</v>
      </c>
      <c r="B210" s="81">
        <v>0</v>
      </c>
      <c r="C210" s="81">
        <v>0</v>
      </c>
      <c r="D210" s="81">
        <v>0</v>
      </c>
      <c r="E210" s="81">
        <v>0</v>
      </c>
      <c r="F210" s="48" t="s">
        <v>6366</v>
      </c>
    </row>
    <row r="211" spans="1:6" s="59" customFormat="1" hidden="1" x14ac:dyDescent="0.3">
      <c r="A211" s="59" t="s">
        <v>188</v>
      </c>
      <c r="B211" s="81">
        <v>0</v>
      </c>
      <c r="C211" s="81">
        <v>0</v>
      </c>
      <c r="D211" s="81">
        <v>0</v>
      </c>
      <c r="E211" s="81">
        <v>0</v>
      </c>
      <c r="F211" s="48" t="s">
        <v>6366</v>
      </c>
    </row>
    <row r="212" spans="1:6" s="59" customFormat="1" hidden="1" x14ac:dyDescent="0.3">
      <c r="A212" s="59" t="s">
        <v>190</v>
      </c>
      <c r="B212" s="81">
        <v>0</v>
      </c>
      <c r="C212" s="81">
        <v>0</v>
      </c>
      <c r="D212" s="81">
        <v>0</v>
      </c>
      <c r="E212" s="81">
        <v>0</v>
      </c>
      <c r="F212" s="48" t="s">
        <v>6366</v>
      </c>
    </row>
    <row r="213" spans="1:6" s="59" customFormat="1" hidden="1" x14ac:dyDescent="0.3">
      <c r="A213" s="59" t="s">
        <v>189</v>
      </c>
      <c r="B213" s="81">
        <v>0</v>
      </c>
      <c r="C213" s="81">
        <v>0</v>
      </c>
      <c r="D213" s="81">
        <v>0</v>
      </c>
      <c r="E213" s="81">
        <v>0</v>
      </c>
      <c r="F213" s="48" t="s">
        <v>6366</v>
      </c>
    </row>
    <row r="214" spans="1:6" s="59" customFormat="1" hidden="1" x14ac:dyDescent="0.3">
      <c r="A214" s="59" t="s">
        <v>191</v>
      </c>
      <c r="B214" s="81">
        <v>0</v>
      </c>
      <c r="C214" s="81">
        <v>0</v>
      </c>
      <c r="D214" s="81">
        <v>0</v>
      </c>
      <c r="E214" s="81">
        <v>0</v>
      </c>
      <c r="F214" s="48" t="s">
        <v>6366</v>
      </c>
    </row>
    <row r="215" spans="1:6" s="59" customFormat="1" hidden="1" x14ac:dyDescent="0.3">
      <c r="A215" s="59" t="s">
        <v>192</v>
      </c>
      <c r="B215" s="81">
        <v>47</v>
      </c>
      <c r="C215" s="81">
        <v>0</v>
      </c>
      <c r="D215" s="81">
        <v>0</v>
      </c>
      <c r="E215" s="81">
        <v>0</v>
      </c>
      <c r="F215" s="48" t="s">
        <v>6366</v>
      </c>
    </row>
    <row r="216" spans="1:6" s="59" customFormat="1" x14ac:dyDescent="0.3">
      <c r="A216" s="59" t="s">
        <v>254</v>
      </c>
      <c r="B216" s="81">
        <v>229</v>
      </c>
      <c r="C216" s="81">
        <v>10</v>
      </c>
      <c r="D216" s="81">
        <v>0</v>
      </c>
      <c r="E216" s="81">
        <v>10</v>
      </c>
      <c r="F216" s="48">
        <v>0</v>
      </c>
    </row>
    <row r="217" spans="1:6" s="59" customFormat="1" hidden="1" x14ac:dyDescent="0.3">
      <c r="A217" s="59" t="s">
        <v>195</v>
      </c>
      <c r="B217" s="81">
        <v>225</v>
      </c>
      <c r="C217" s="81">
        <v>0</v>
      </c>
      <c r="D217" s="81">
        <v>0</v>
      </c>
      <c r="E217" s="81">
        <v>0</v>
      </c>
      <c r="F217" s="48" t="s">
        <v>6366</v>
      </c>
    </row>
    <row r="218" spans="1:6" s="59" customFormat="1" hidden="1" x14ac:dyDescent="0.3">
      <c r="A218" s="59" t="s">
        <v>617</v>
      </c>
      <c r="B218" s="81">
        <v>11</v>
      </c>
      <c r="C218" s="81">
        <v>0</v>
      </c>
      <c r="D218" s="81">
        <v>0</v>
      </c>
      <c r="E218" s="81">
        <v>0</v>
      </c>
      <c r="F218" s="48" t="s">
        <v>6366</v>
      </c>
    </row>
    <row r="219" spans="1:6" s="59" customFormat="1" hidden="1" x14ac:dyDescent="0.3">
      <c r="A219" s="59" t="s">
        <v>196</v>
      </c>
      <c r="B219" s="81">
        <v>24</v>
      </c>
      <c r="C219" s="81">
        <v>0</v>
      </c>
      <c r="D219" s="81">
        <v>0</v>
      </c>
      <c r="E219" s="81">
        <v>0</v>
      </c>
      <c r="F219" s="48" t="s">
        <v>6366</v>
      </c>
    </row>
    <row r="220" spans="1:6" s="59" customFormat="1" hidden="1" x14ac:dyDescent="0.3">
      <c r="A220" s="59" t="s">
        <v>197</v>
      </c>
      <c r="B220" s="81">
        <v>29</v>
      </c>
      <c r="C220" s="81">
        <v>0</v>
      </c>
      <c r="D220" s="81">
        <v>0</v>
      </c>
      <c r="E220" s="81">
        <v>0</v>
      </c>
      <c r="F220" s="48" t="s">
        <v>6366</v>
      </c>
    </row>
    <row r="221" spans="1:6" s="59" customFormat="1" hidden="1" x14ac:dyDescent="0.3">
      <c r="A221" s="59" t="s">
        <v>194</v>
      </c>
      <c r="B221" s="81">
        <v>0</v>
      </c>
      <c r="C221" s="81">
        <v>0</v>
      </c>
      <c r="D221" s="81">
        <v>0</v>
      </c>
      <c r="E221" s="81">
        <v>0</v>
      </c>
      <c r="F221" s="48" t="s">
        <v>6366</v>
      </c>
    </row>
    <row r="222" spans="1:6" s="59" customFormat="1" x14ac:dyDescent="0.3">
      <c r="A222" s="59" t="s">
        <v>260</v>
      </c>
      <c r="B222" s="81">
        <v>238</v>
      </c>
      <c r="C222" s="81">
        <v>21</v>
      </c>
      <c r="D222" s="81">
        <v>0</v>
      </c>
      <c r="E222" s="81">
        <v>21</v>
      </c>
      <c r="F222" s="48">
        <v>0</v>
      </c>
    </row>
    <row r="223" spans="1:6" s="59" customFormat="1" hidden="1" x14ac:dyDescent="0.3">
      <c r="A223" s="59" t="s">
        <v>555</v>
      </c>
      <c r="B223" s="81">
        <v>19</v>
      </c>
      <c r="C223" s="81">
        <v>0</v>
      </c>
      <c r="D223" s="81">
        <v>0</v>
      </c>
      <c r="E223" s="81">
        <v>0</v>
      </c>
      <c r="F223" s="48" t="s">
        <v>6366</v>
      </c>
    </row>
    <row r="224" spans="1:6" s="59" customFormat="1" x14ac:dyDescent="0.3">
      <c r="A224" s="59" t="s">
        <v>288</v>
      </c>
      <c r="B224" s="81">
        <v>61</v>
      </c>
      <c r="C224" s="81">
        <v>55</v>
      </c>
      <c r="D224" s="81">
        <v>0</v>
      </c>
      <c r="E224" s="81">
        <v>55</v>
      </c>
      <c r="F224" s="48">
        <v>0</v>
      </c>
    </row>
    <row r="225" spans="1:6" s="59" customFormat="1" hidden="1" x14ac:dyDescent="0.3">
      <c r="A225" s="59" t="s">
        <v>200</v>
      </c>
      <c r="B225" s="81">
        <v>0</v>
      </c>
      <c r="C225" s="81">
        <v>0</v>
      </c>
      <c r="D225" s="81">
        <v>0</v>
      </c>
      <c r="E225" s="81">
        <v>0</v>
      </c>
      <c r="F225" s="48" t="s">
        <v>6366</v>
      </c>
    </row>
    <row r="226" spans="1:6" s="59" customFormat="1" hidden="1" x14ac:dyDescent="0.3">
      <c r="A226" s="59" t="s">
        <v>201</v>
      </c>
      <c r="B226" s="81">
        <v>47</v>
      </c>
      <c r="C226" s="81">
        <v>0</v>
      </c>
      <c r="D226" s="81">
        <v>0</v>
      </c>
      <c r="E226" s="81">
        <v>0</v>
      </c>
      <c r="F226" s="48" t="s">
        <v>6366</v>
      </c>
    </row>
    <row r="227" spans="1:6" s="59" customFormat="1" hidden="1" x14ac:dyDescent="0.3">
      <c r="A227" s="59" t="s">
        <v>234</v>
      </c>
      <c r="B227" s="81">
        <v>0</v>
      </c>
      <c r="C227" s="81">
        <v>0</v>
      </c>
      <c r="D227" s="81">
        <v>0</v>
      </c>
      <c r="E227" s="81">
        <v>0</v>
      </c>
      <c r="F227" s="48" t="s">
        <v>6366</v>
      </c>
    </row>
    <row r="228" spans="1:6" s="59" customFormat="1" x14ac:dyDescent="0.3">
      <c r="A228" s="59" t="s">
        <v>274</v>
      </c>
      <c r="B228" s="81">
        <v>158</v>
      </c>
      <c r="C228" s="81">
        <v>16</v>
      </c>
      <c r="D228" s="81">
        <v>0</v>
      </c>
      <c r="E228" s="81">
        <v>16</v>
      </c>
      <c r="F228" s="48">
        <v>0</v>
      </c>
    </row>
    <row r="229" spans="1:6" s="59" customFormat="1" x14ac:dyDescent="0.3">
      <c r="A229" s="59" t="s">
        <v>276</v>
      </c>
      <c r="B229" s="81">
        <v>299</v>
      </c>
      <c r="C229" s="81">
        <v>14</v>
      </c>
      <c r="D229" s="81">
        <v>0</v>
      </c>
      <c r="E229" s="81">
        <v>14</v>
      </c>
      <c r="F229" s="48">
        <v>0</v>
      </c>
    </row>
    <row r="230" spans="1:6" s="59" customFormat="1" hidden="1" x14ac:dyDescent="0.3">
      <c r="A230" s="59" t="s">
        <v>204</v>
      </c>
      <c r="B230" s="81">
        <v>0</v>
      </c>
      <c r="C230" s="81">
        <v>0</v>
      </c>
      <c r="D230" s="81">
        <v>0</v>
      </c>
      <c r="E230" s="81">
        <v>0</v>
      </c>
      <c r="F230" s="48" t="s">
        <v>6366</v>
      </c>
    </row>
    <row r="231" spans="1:6" s="59" customFormat="1" hidden="1" x14ac:dyDescent="0.3">
      <c r="A231" s="59" t="s">
        <v>205</v>
      </c>
      <c r="B231" s="81">
        <v>16</v>
      </c>
      <c r="C231" s="81">
        <v>0</v>
      </c>
      <c r="D231" s="81">
        <v>0</v>
      </c>
      <c r="E231" s="81">
        <v>0</v>
      </c>
      <c r="F231" s="48" t="s">
        <v>6366</v>
      </c>
    </row>
    <row r="232" spans="1:6" s="59" customFormat="1" hidden="1" x14ac:dyDescent="0.3">
      <c r="A232" s="59" t="s">
        <v>206</v>
      </c>
      <c r="B232" s="81">
        <v>44</v>
      </c>
      <c r="C232" s="81">
        <v>0</v>
      </c>
      <c r="D232" s="81">
        <v>0</v>
      </c>
      <c r="E232" s="81">
        <v>0</v>
      </c>
      <c r="F232" s="48" t="s">
        <v>6366</v>
      </c>
    </row>
    <row r="233" spans="1:6" s="59" customFormat="1" x14ac:dyDescent="0.3">
      <c r="A233" s="59" t="s">
        <v>280</v>
      </c>
      <c r="B233" s="81">
        <v>240</v>
      </c>
      <c r="C233" s="81">
        <v>19</v>
      </c>
      <c r="D233" s="81">
        <v>0</v>
      </c>
      <c r="E233" s="81">
        <v>19</v>
      </c>
      <c r="F233" s="48">
        <v>0</v>
      </c>
    </row>
    <row r="234" spans="1:6" s="59" customFormat="1" x14ac:dyDescent="0.3">
      <c r="A234" s="59" t="s">
        <v>283</v>
      </c>
      <c r="B234" s="81">
        <v>187</v>
      </c>
      <c r="C234" s="81">
        <v>12</v>
      </c>
      <c r="D234" s="81">
        <v>0</v>
      </c>
      <c r="E234" s="81">
        <v>12</v>
      </c>
      <c r="F234" s="48">
        <v>0</v>
      </c>
    </row>
    <row r="235" spans="1:6" s="59" customFormat="1" x14ac:dyDescent="0.3">
      <c r="A235" s="59" t="s">
        <v>284</v>
      </c>
      <c r="B235" s="81">
        <v>336</v>
      </c>
      <c r="C235" s="81">
        <v>27</v>
      </c>
      <c r="D235" s="81">
        <v>0</v>
      </c>
      <c r="E235" s="81">
        <v>27</v>
      </c>
      <c r="F235" s="48">
        <v>0</v>
      </c>
    </row>
    <row r="236" spans="1:6" s="59" customFormat="1" hidden="1" x14ac:dyDescent="0.3">
      <c r="A236" s="59" t="s">
        <v>556</v>
      </c>
      <c r="B236" s="81">
        <v>20</v>
      </c>
      <c r="C236" s="81">
        <v>0</v>
      </c>
      <c r="D236" s="81">
        <v>0</v>
      </c>
      <c r="E236" s="81">
        <v>0</v>
      </c>
      <c r="F236" s="48" t="s">
        <v>6366</v>
      </c>
    </row>
    <row r="237" spans="1:6" s="59" customFormat="1" x14ac:dyDescent="0.3">
      <c r="A237" s="59" t="s">
        <v>295</v>
      </c>
      <c r="B237" s="81">
        <v>549</v>
      </c>
      <c r="C237" s="81">
        <v>19</v>
      </c>
      <c r="D237" s="81">
        <v>0</v>
      </c>
      <c r="E237" s="81">
        <v>19</v>
      </c>
      <c r="F237" s="48">
        <v>0</v>
      </c>
    </row>
    <row r="238" spans="1:6" s="59" customFormat="1" hidden="1" x14ac:dyDescent="0.3">
      <c r="A238" s="59" t="s">
        <v>211</v>
      </c>
      <c r="B238" s="81">
        <v>0</v>
      </c>
      <c r="C238" s="81">
        <v>0</v>
      </c>
      <c r="D238" s="81">
        <v>0</v>
      </c>
      <c r="E238" s="81">
        <v>0</v>
      </c>
      <c r="F238" s="48" t="s">
        <v>6366</v>
      </c>
    </row>
    <row r="239" spans="1:6" s="59" customFormat="1" x14ac:dyDescent="0.3">
      <c r="A239" s="59" t="s">
        <v>296</v>
      </c>
      <c r="B239" s="81">
        <v>126</v>
      </c>
      <c r="C239" s="81">
        <v>15</v>
      </c>
      <c r="D239" s="81">
        <v>0</v>
      </c>
      <c r="E239" s="81">
        <v>15</v>
      </c>
      <c r="F239" s="48">
        <v>0</v>
      </c>
    </row>
    <row r="240" spans="1:6" s="59" customFormat="1" hidden="1" x14ac:dyDescent="0.3">
      <c r="A240" s="59" t="s">
        <v>235</v>
      </c>
      <c r="B240" s="81">
        <v>12</v>
      </c>
      <c r="C240" s="81">
        <v>0</v>
      </c>
      <c r="D240" s="81">
        <v>0</v>
      </c>
      <c r="E240" s="81">
        <v>0</v>
      </c>
      <c r="F240" s="48" t="s">
        <v>6366</v>
      </c>
    </row>
    <row r="241" spans="1:6" s="59" customFormat="1" hidden="1" x14ac:dyDescent="0.3">
      <c r="A241" s="59" t="s">
        <v>213</v>
      </c>
      <c r="B241" s="81">
        <v>122</v>
      </c>
      <c r="C241" s="81">
        <v>0</v>
      </c>
      <c r="D241" s="81">
        <v>0</v>
      </c>
      <c r="E241" s="81">
        <v>0</v>
      </c>
      <c r="F241" s="48" t="s">
        <v>6366</v>
      </c>
    </row>
    <row r="242" spans="1:6" s="59" customFormat="1" hidden="1" x14ac:dyDescent="0.3">
      <c r="A242" s="59" t="s">
        <v>214</v>
      </c>
      <c r="B242" s="81">
        <v>72</v>
      </c>
      <c r="C242" s="81">
        <v>0</v>
      </c>
      <c r="D242" s="81">
        <v>0</v>
      </c>
      <c r="E242" s="81">
        <v>0</v>
      </c>
      <c r="F242" s="48" t="s">
        <v>6366</v>
      </c>
    </row>
    <row r="243" spans="1:6" s="59" customFormat="1" x14ac:dyDescent="0.3">
      <c r="A243" s="59" t="s">
        <v>309</v>
      </c>
      <c r="B243" s="81">
        <v>187</v>
      </c>
      <c r="C243" s="81">
        <v>17</v>
      </c>
      <c r="D243" s="81">
        <v>0</v>
      </c>
      <c r="E243" s="81">
        <v>17</v>
      </c>
      <c r="F243" s="48">
        <v>0</v>
      </c>
    </row>
    <row r="244" spans="1:6" s="59" customFormat="1" x14ac:dyDescent="0.3">
      <c r="A244" s="59" t="s">
        <v>318</v>
      </c>
      <c r="B244" s="81">
        <v>309</v>
      </c>
      <c r="C244" s="81">
        <v>17</v>
      </c>
      <c r="D244" s="81">
        <v>0</v>
      </c>
      <c r="E244" s="81">
        <v>17</v>
      </c>
      <c r="F244" s="48">
        <v>0</v>
      </c>
    </row>
    <row r="245" spans="1:6" s="59" customFormat="1" hidden="1" x14ac:dyDescent="0.3">
      <c r="A245" s="59" t="s">
        <v>217</v>
      </c>
      <c r="B245" s="81">
        <v>0</v>
      </c>
      <c r="C245" s="81">
        <v>0</v>
      </c>
      <c r="D245" s="81">
        <v>0</v>
      </c>
      <c r="E245" s="81">
        <v>0</v>
      </c>
      <c r="F245" s="48" t="s">
        <v>6366</v>
      </c>
    </row>
    <row r="246" spans="1:6" s="59" customFormat="1" hidden="1" x14ac:dyDescent="0.3">
      <c r="A246" s="59" t="s">
        <v>218</v>
      </c>
      <c r="B246" s="81">
        <v>171</v>
      </c>
      <c r="C246" s="81">
        <v>0</v>
      </c>
      <c r="D246" s="81">
        <v>0</v>
      </c>
      <c r="E246" s="81">
        <v>0</v>
      </c>
      <c r="F246" s="48" t="s">
        <v>6366</v>
      </c>
    </row>
    <row r="247" spans="1:6" s="59" customFormat="1" hidden="1" x14ac:dyDescent="0.3">
      <c r="A247" s="59" t="s">
        <v>619</v>
      </c>
      <c r="B247" s="81">
        <v>0</v>
      </c>
      <c r="C247" s="81">
        <v>0</v>
      </c>
      <c r="D247" s="81">
        <v>0</v>
      </c>
      <c r="E247" s="81">
        <v>0</v>
      </c>
      <c r="F247" s="48" t="s">
        <v>6366</v>
      </c>
    </row>
    <row r="248" spans="1:6" s="59" customFormat="1" x14ac:dyDescent="0.3">
      <c r="A248" s="59" t="s">
        <v>330</v>
      </c>
      <c r="B248" s="81">
        <v>402</v>
      </c>
      <c r="C248" s="81">
        <v>14</v>
      </c>
      <c r="D248" s="81">
        <v>0</v>
      </c>
      <c r="E248" s="81">
        <v>14</v>
      </c>
      <c r="F248" s="48">
        <v>0</v>
      </c>
    </row>
    <row r="249" spans="1:6" s="59" customFormat="1" hidden="1" x14ac:dyDescent="0.3">
      <c r="A249" s="59" t="s">
        <v>236</v>
      </c>
      <c r="B249" s="81">
        <v>39</v>
      </c>
      <c r="C249" s="81">
        <v>0</v>
      </c>
      <c r="D249" s="81">
        <v>0</v>
      </c>
      <c r="E249" s="81">
        <v>0</v>
      </c>
      <c r="F249" s="48" t="s">
        <v>6366</v>
      </c>
    </row>
    <row r="250" spans="1:6" s="59" customFormat="1" x14ac:dyDescent="0.3">
      <c r="A250" s="59" t="s">
        <v>336</v>
      </c>
      <c r="B250" s="81">
        <v>235</v>
      </c>
      <c r="C250" s="81">
        <v>17</v>
      </c>
      <c r="D250" s="81">
        <v>0</v>
      </c>
      <c r="E250" s="81">
        <v>17</v>
      </c>
      <c r="F250" s="48">
        <v>0</v>
      </c>
    </row>
    <row r="251" spans="1:6" s="59" customFormat="1" x14ac:dyDescent="0.3">
      <c r="A251" s="59" t="s">
        <v>339</v>
      </c>
      <c r="B251" s="81">
        <v>228</v>
      </c>
      <c r="C251" s="81">
        <v>16</v>
      </c>
      <c r="D251" s="81">
        <v>0</v>
      </c>
      <c r="E251" s="81">
        <v>16</v>
      </c>
      <c r="F251" s="48">
        <v>0</v>
      </c>
    </row>
    <row r="252" spans="1:6" s="59" customFormat="1" hidden="1" x14ac:dyDescent="0.3">
      <c r="A252" s="59" t="s">
        <v>222</v>
      </c>
      <c r="B252" s="81">
        <v>0</v>
      </c>
      <c r="C252" s="81">
        <v>0</v>
      </c>
      <c r="D252" s="81">
        <v>0</v>
      </c>
      <c r="E252" s="81">
        <v>0</v>
      </c>
      <c r="F252" s="48" t="s">
        <v>6366</v>
      </c>
    </row>
    <row r="253" spans="1:6" s="59" customFormat="1" hidden="1" x14ac:dyDescent="0.3">
      <c r="A253" s="59" t="s">
        <v>223</v>
      </c>
      <c r="B253" s="81">
        <v>0</v>
      </c>
      <c r="C253" s="81">
        <v>0</v>
      </c>
      <c r="D253" s="81">
        <v>0</v>
      </c>
      <c r="E253" s="81">
        <v>0</v>
      </c>
      <c r="F253" s="48" t="s">
        <v>6366</v>
      </c>
    </row>
    <row r="254" spans="1:6" s="59" customFormat="1" hidden="1" x14ac:dyDescent="0.3">
      <c r="A254" s="59" t="s">
        <v>224</v>
      </c>
      <c r="B254" s="81">
        <v>0</v>
      </c>
      <c r="C254" s="81">
        <v>0</v>
      </c>
      <c r="D254" s="81">
        <v>0</v>
      </c>
      <c r="E254" s="81">
        <v>0</v>
      </c>
      <c r="F254" s="48" t="s">
        <v>6366</v>
      </c>
    </row>
    <row r="255" spans="1:6" s="59" customFormat="1" hidden="1" x14ac:dyDescent="0.3">
      <c r="A255" s="59" t="s">
        <v>225</v>
      </c>
      <c r="B255" s="81">
        <v>165</v>
      </c>
      <c r="C255" s="81">
        <v>0</v>
      </c>
      <c r="D255" s="81">
        <v>0</v>
      </c>
      <c r="E255" s="81">
        <v>0</v>
      </c>
      <c r="F255" s="48" t="s">
        <v>6366</v>
      </c>
    </row>
    <row r="256" spans="1:6" s="59" customFormat="1" hidden="1" x14ac:dyDescent="0.3">
      <c r="A256" s="59" t="s">
        <v>226</v>
      </c>
      <c r="B256" s="81">
        <v>52</v>
      </c>
      <c r="C256" s="81">
        <v>0</v>
      </c>
      <c r="D256" s="81">
        <v>0</v>
      </c>
      <c r="E256" s="81">
        <v>0</v>
      </c>
      <c r="F256" s="48" t="s">
        <v>6366</v>
      </c>
    </row>
    <row r="257" spans="1:6" s="59" customFormat="1" hidden="1" x14ac:dyDescent="0.3">
      <c r="A257" s="59" t="s">
        <v>227</v>
      </c>
      <c r="B257" s="81">
        <v>69</v>
      </c>
      <c r="C257" s="81">
        <v>0</v>
      </c>
      <c r="D257" s="81">
        <v>0</v>
      </c>
      <c r="E257" s="81">
        <v>0</v>
      </c>
      <c r="F257" s="48" t="s">
        <v>6366</v>
      </c>
    </row>
    <row r="258" spans="1:6" s="59" customFormat="1" hidden="1" x14ac:dyDescent="0.3">
      <c r="A258" s="59" t="s">
        <v>557</v>
      </c>
      <c r="B258" s="81">
        <v>21</v>
      </c>
      <c r="C258" s="81">
        <v>0</v>
      </c>
      <c r="D258" s="81">
        <v>0</v>
      </c>
      <c r="E258" s="81">
        <v>0</v>
      </c>
      <c r="F258" s="48" t="s">
        <v>6366</v>
      </c>
    </row>
    <row r="259" spans="1:6" s="59" customFormat="1" hidden="1" x14ac:dyDescent="0.3">
      <c r="A259" s="59" t="s">
        <v>618</v>
      </c>
      <c r="B259" s="81">
        <v>23</v>
      </c>
      <c r="C259" s="81">
        <v>0</v>
      </c>
      <c r="D259" s="81">
        <v>0</v>
      </c>
      <c r="E259" s="81">
        <v>0</v>
      </c>
      <c r="F259" s="48" t="s">
        <v>6366</v>
      </c>
    </row>
    <row r="260" spans="1:6" s="59" customFormat="1" x14ac:dyDescent="0.3">
      <c r="A260" s="59" t="s">
        <v>348</v>
      </c>
      <c r="B260" s="81">
        <v>321</v>
      </c>
      <c r="C260" s="81">
        <v>26</v>
      </c>
      <c r="D260" s="81">
        <v>0</v>
      </c>
      <c r="E260" s="81">
        <v>26</v>
      </c>
      <c r="F260" s="48">
        <v>0</v>
      </c>
    </row>
    <row r="261" spans="1:6" s="59" customFormat="1" x14ac:dyDescent="0.3">
      <c r="A261" s="59" t="s">
        <v>351</v>
      </c>
      <c r="B261" s="81">
        <v>279</v>
      </c>
      <c r="C261" s="81">
        <v>10</v>
      </c>
      <c r="D261" s="81">
        <v>0</v>
      </c>
      <c r="E261" s="81">
        <v>10</v>
      </c>
      <c r="F261" s="48">
        <v>0</v>
      </c>
    </row>
    <row r="262" spans="1:6" s="59" customFormat="1" hidden="1" x14ac:dyDescent="0.3">
      <c r="A262" s="59" t="s">
        <v>230</v>
      </c>
      <c r="B262" s="81">
        <v>74</v>
      </c>
      <c r="C262" s="81">
        <v>0</v>
      </c>
      <c r="D262" s="81">
        <v>0</v>
      </c>
      <c r="E262" s="81">
        <v>0</v>
      </c>
      <c r="F262" s="48" t="s">
        <v>6366</v>
      </c>
    </row>
    <row r="263" spans="1:6" s="59" customFormat="1" x14ac:dyDescent="0.3">
      <c r="A263" s="59" t="s">
        <v>363</v>
      </c>
      <c r="B263" s="81">
        <v>506</v>
      </c>
      <c r="C263" s="81">
        <v>39</v>
      </c>
      <c r="D263" s="81">
        <v>0</v>
      </c>
      <c r="E263" s="81">
        <v>39</v>
      </c>
      <c r="F263" s="48">
        <v>0</v>
      </c>
    </row>
    <row r="264" spans="1:6" s="59" customFormat="1" hidden="1" x14ac:dyDescent="0.3">
      <c r="A264" s="59" t="s">
        <v>232</v>
      </c>
      <c r="B264" s="81">
        <v>37</v>
      </c>
      <c r="C264" s="81">
        <v>0</v>
      </c>
      <c r="D264" s="81">
        <v>0</v>
      </c>
      <c r="E264" s="81">
        <v>0</v>
      </c>
      <c r="F264" s="48" t="s">
        <v>6366</v>
      </c>
    </row>
    <row r="265" spans="1:6" s="59" customFormat="1" x14ac:dyDescent="0.3">
      <c r="A265" s="59" t="s">
        <v>365</v>
      </c>
      <c r="B265" s="81">
        <v>207</v>
      </c>
      <c r="C265" s="81">
        <v>18</v>
      </c>
      <c r="D265" s="81">
        <v>0</v>
      </c>
      <c r="E265" s="81">
        <v>18</v>
      </c>
      <c r="F265" s="48">
        <v>0</v>
      </c>
    </row>
    <row r="266" spans="1:6" s="59" customFormat="1" hidden="1" x14ac:dyDescent="0.3">
      <c r="A266" s="59" t="s">
        <v>237</v>
      </c>
      <c r="B266" s="81">
        <v>269</v>
      </c>
      <c r="C266" s="81">
        <v>0</v>
      </c>
      <c r="D266" s="81">
        <v>0</v>
      </c>
      <c r="E266" s="81">
        <v>0</v>
      </c>
      <c r="F266" s="48" t="s">
        <v>6366</v>
      </c>
    </row>
    <row r="267" spans="1:6" s="59" customFormat="1" hidden="1" x14ac:dyDescent="0.3">
      <c r="A267" s="59" t="s">
        <v>238</v>
      </c>
      <c r="B267" s="81">
        <v>230</v>
      </c>
      <c r="C267" s="81">
        <v>0</v>
      </c>
      <c r="D267" s="81">
        <v>0</v>
      </c>
      <c r="E267" s="81">
        <v>0</v>
      </c>
      <c r="F267" s="48" t="s">
        <v>6366</v>
      </c>
    </row>
    <row r="268" spans="1:6" s="59" customFormat="1" hidden="1" x14ac:dyDescent="0.3">
      <c r="A268" s="59" t="s">
        <v>620</v>
      </c>
      <c r="B268" s="81">
        <v>0</v>
      </c>
      <c r="C268" s="81">
        <v>0</v>
      </c>
      <c r="D268" s="81">
        <v>0</v>
      </c>
      <c r="E268" s="81">
        <v>0</v>
      </c>
      <c r="F268" s="48" t="s">
        <v>6366</v>
      </c>
    </row>
    <row r="269" spans="1:6" s="59" customFormat="1" hidden="1" x14ac:dyDescent="0.3">
      <c r="A269" s="59" t="s">
        <v>239</v>
      </c>
      <c r="B269" s="81">
        <v>223</v>
      </c>
      <c r="C269" s="81">
        <v>0</v>
      </c>
      <c r="D269" s="81">
        <v>0</v>
      </c>
      <c r="E269" s="81">
        <v>0</v>
      </c>
      <c r="F269" s="48" t="s">
        <v>6366</v>
      </c>
    </row>
    <row r="270" spans="1:6" s="59" customFormat="1" hidden="1" x14ac:dyDescent="0.3">
      <c r="A270" s="59" t="s">
        <v>265</v>
      </c>
      <c r="B270" s="81">
        <v>0</v>
      </c>
      <c r="C270" s="81">
        <v>0</v>
      </c>
      <c r="D270" s="81">
        <v>0</v>
      </c>
      <c r="E270" s="81">
        <v>0</v>
      </c>
      <c r="F270" s="48" t="s">
        <v>6366</v>
      </c>
    </row>
    <row r="271" spans="1:6" s="59" customFormat="1" x14ac:dyDescent="0.3">
      <c r="A271" s="59" t="s">
        <v>367</v>
      </c>
      <c r="B271" s="81">
        <v>256</v>
      </c>
      <c r="C271" s="81">
        <v>20</v>
      </c>
      <c r="D271" s="81">
        <v>0</v>
      </c>
      <c r="E271" s="81">
        <v>20</v>
      </c>
      <c r="F271" s="48">
        <v>0</v>
      </c>
    </row>
    <row r="272" spans="1:6" s="59" customFormat="1" hidden="1" x14ac:dyDescent="0.3">
      <c r="A272" s="59" t="s">
        <v>241</v>
      </c>
      <c r="B272" s="81">
        <v>19</v>
      </c>
      <c r="C272" s="81">
        <v>0</v>
      </c>
      <c r="D272" s="81">
        <v>0</v>
      </c>
      <c r="E272" s="81">
        <v>0</v>
      </c>
      <c r="F272" s="48" t="s">
        <v>6366</v>
      </c>
    </row>
    <row r="273" spans="1:6" s="59" customFormat="1" hidden="1" x14ac:dyDescent="0.3">
      <c r="A273" s="59" t="s">
        <v>242</v>
      </c>
      <c r="B273" s="81">
        <v>42</v>
      </c>
      <c r="C273" s="81">
        <v>0</v>
      </c>
      <c r="D273" s="81">
        <v>0</v>
      </c>
      <c r="E273" s="81">
        <v>0</v>
      </c>
      <c r="F273" s="48" t="s">
        <v>6366</v>
      </c>
    </row>
    <row r="274" spans="1:6" s="59" customFormat="1" hidden="1" x14ac:dyDescent="0.3">
      <c r="A274" s="59" t="s">
        <v>243</v>
      </c>
      <c r="B274" s="81">
        <v>0</v>
      </c>
      <c r="C274" s="81">
        <v>0</v>
      </c>
      <c r="D274" s="81">
        <v>0</v>
      </c>
      <c r="E274" s="81">
        <v>0</v>
      </c>
      <c r="F274" s="48" t="s">
        <v>6366</v>
      </c>
    </row>
    <row r="275" spans="1:6" s="59" customFormat="1" hidden="1" x14ac:dyDescent="0.3">
      <c r="A275" s="59" t="s">
        <v>244</v>
      </c>
      <c r="B275" s="81">
        <v>52</v>
      </c>
      <c r="C275" s="81">
        <v>0</v>
      </c>
      <c r="D275" s="81">
        <v>0</v>
      </c>
      <c r="E275" s="81">
        <v>0</v>
      </c>
      <c r="F275" s="48" t="s">
        <v>6366</v>
      </c>
    </row>
    <row r="276" spans="1:6" s="59" customFormat="1" x14ac:dyDescent="0.3">
      <c r="A276" s="59" t="s">
        <v>372</v>
      </c>
      <c r="B276" s="81">
        <v>256</v>
      </c>
      <c r="C276" s="81">
        <v>21</v>
      </c>
      <c r="D276" s="81">
        <v>0</v>
      </c>
      <c r="E276" s="81">
        <v>21</v>
      </c>
      <c r="F276" s="48">
        <v>0</v>
      </c>
    </row>
    <row r="277" spans="1:6" s="59" customFormat="1" hidden="1" x14ac:dyDescent="0.3">
      <c r="A277" s="59" t="s">
        <v>246</v>
      </c>
      <c r="B277" s="81">
        <v>49</v>
      </c>
      <c r="C277" s="81">
        <v>0</v>
      </c>
      <c r="D277" s="81">
        <v>0</v>
      </c>
      <c r="E277" s="81">
        <v>0</v>
      </c>
      <c r="F277" s="48" t="s">
        <v>6366</v>
      </c>
    </row>
    <row r="278" spans="1:6" s="59" customFormat="1" x14ac:dyDescent="0.3">
      <c r="A278" s="59" t="s">
        <v>378</v>
      </c>
      <c r="B278" s="81">
        <v>81</v>
      </c>
      <c r="C278" s="81">
        <v>11</v>
      </c>
      <c r="D278" s="81">
        <v>0</v>
      </c>
      <c r="E278" s="81">
        <v>11</v>
      </c>
      <c r="F278" s="48">
        <v>0</v>
      </c>
    </row>
    <row r="279" spans="1:6" s="59" customFormat="1" x14ac:dyDescent="0.3">
      <c r="A279" s="59" t="s">
        <v>417</v>
      </c>
      <c r="B279" s="81">
        <v>678</v>
      </c>
      <c r="C279" s="81">
        <v>40</v>
      </c>
      <c r="D279" s="81">
        <v>0</v>
      </c>
      <c r="E279" s="81">
        <v>40</v>
      </c>
      <c r="F279" s="48">
        <v>0</v>
      </c>
    </row>
    <row r="280" spans="1:6" s="59" customFormat="1" hidden="1" x14ac:dyDescent="0.3">
      <c r="A280" s="59" t="s">
        <v>266</v>
      </c>
      <c r="B280" s="81">
        <v>0</v>
      </c>
      <c r="C280" s="81">
        <v>0</v>
      </c>
      <c r="D280" s="81">
        <v>0</v>
      </c>
      <c r="E280" s="81">
        <v>0</v>
      </c>
      <c r="F280" s="48" t="s">
        <v>6366</v>
      </c>
    </row>
    <row r="281" spans="1:6" s="59" customFormat="1" x14ac:dyDescent="0.3">
      <c r="A281" s="59" t="s">
        <v>420</v>
      </c>
      <c r="B281" s="81">
        <v>71</v>
      </c>
      <c r="C281" s="81">
        <v>11</v>
      </c>
      <c r="D281" s="81">
        <v>0</v>
      </c>
      <c r="E281" s="81">
        <v>11</v>
      </c>
      <c r="F281" s="48">
        <v>0</v>
      </c>
    </row>
    <row r="282" spans="1:6" s="59" customFormat="1" hidden="1" x14ac:dyDescent="0.3">
      <c r="A282" s="59" t="s">
        <v>558</v>
      </c>
      <c r="B282" s="81">
        <v>46</v>
      </c>
      <c r="C282" s="81">
        <v>0</v>
      </c>
      <c r="D282" s="81">
        <v>0</v>
      </c>
      <c r="E282" s="81">
        <v>0</v>
      </c>
      <c r="F282" s="48" t="s">
        <v>6366</v>
      </c>
    </row>
    <row r="283" spans="1:6" s="59" customFormat="1" x14ac:dyDescent="0.3">
      <c r="A283" s="59" t="s">
        <v>421</v>
      </c>
      <c r="B283" s="81">
        <v>238</v>
      </c>
      <c r="C283" s="81">
        <v>11</v>
      </c>
      <c r="D283" s="81">
        <v>0</v>
      </c>
      <c r="E283" s="81">
        <v>11</v>
      </c>
      <c r="F283" s="48">
        <v>0</v>
      </c>
    </row>
    <row r="284" spans="1:6" s="59" customFormat="1" hidden="1" x14ac:dyDescent="0.3">
      <c r="A284" s="59" t="s">
        <v>251</v>
      </c>
      <c r="B284" s="81">
        <v>72</v>
      </c>
      <c r="C284" s="81">
        <v>0</v>
      </c>
      <c r="D284" s="81">
        <v>0</v>
      </c>
      <c r="E284" s="81">
        <v>0</v>
      </c>
      <c r="F284" s="48" t="s">
        <v>6366</v>
      </c>
    </row>
    <row r="285" spans="1:6" s="59" customFormat="1" x14ac:dyDescent="0.3">
      <c r="A285" s="59" t="s">
        <v>438</v>
      </c>
      <c r="B285" s="81">
        <v>165</v>
      </c>
      <c r="C285" s="81">
        <v>13</v>
      </c>
      <c r="D285" s="81">
        <v>0</v>
      </c>
      <c r="E285" s="81">
        <v>13</v>
      </c>
      <c r="F285" s="48">
        <v>0</v>
      </c>
    </row>
    <row r="286" spans="1:6" s="59" customFormat="1" x14ac:dyDescent="0.3">
      <c r="A286" s="59" t="s">
        <v>441</v>
      </c>
      <c r="B286" s="81">
        <v>101</v>
      </c>
      <c r="C286" s="81">
        <v>10</v>
      </c>
      <c r="D286" s="81">
        <v>0</v>
      </c>
      <c r="E286" s="81">
        <v>10</v>
      </c>
      <c r="F286" s="48">
        <v>0</v>
      </c>
    </row>
    <row r="287" spans="1:6" s="59" customFormat="1" x14ac:dyDescent="0.3">
      <c r="A287" s="59" t="s">
        <v>461</v>
      </c>
      <c r="B287" s="81">
        <v>187</v>
      </c>
      <c r="C287" s="81">
        <v>11</v>
      </c>
      <c r="D287" s="81">
        <v>0</v>
      </c>
      <c r="E287" s="81">
        <v>11</v>
      </c>
      <c r="F287" s="48">
        <v>0</v>
      </c>
    </row>
    <row r="288" spans="1:6" s="59" customFormat="1" hidden="1" x14ac:dyDescent="0.3">
      <c r="A288" s="59" t="s">
        <v>255</v>
      </c>
      <c r="B288" s="81">
        <v>133</v>
      </c>
      <c r="C288" s="81">
        <v>0</v>
      </c>
      <c r="D288" s="81">
        <v>0</v>
      </c>
      <c r="E288" s="81">
        <v>0</v>
      </c>
      <c r="F288" s="48" t="s">
        <v>6366</v>
      </c>
    </row>
    <row r="289" spans="1:6" s="59" customFormat="1" hidden="1" x14ac:dyDescent="0.3">
      <c r="A289" s="59" t="s">
        <v>256</v>
      </c>
      <c r="B289" s="81">
        <v>30</v>
      </c>
      <c r="C289" s="81">
        <v>0</v>
      </c>
      <c r="D289" s="81">
        <v>0</v>
      </c>
      <c r="E289" s="81">
        <v>0</v>
      </c>
      <c r="F289" s="48" t="s">
        <v>6366</v>
      </c>
    </row>
    <row r="290" spans="1:6" s="59" customFormat="1" hidden="1" x14ac:dyDescent="0.3">
      <c r="A290" s="59" t="s">
        <v>257</v>
      </c>
      <c r="B290" s="81">
        <v>0</v>
      </c>
      <c r="C290" s="81">
        <v>0</v>
      </c>
      <c r="D290" s="81">
        <v>0</v>
      </c>
      <c r="E290" s="81">
        <v>0</v>
      </c>
      <c r="F290" s="48" t="s">
        <v>6366</v>
      </c>
    </row>
    <row r="291" spans="1:6" s="59" customFormat="1" hidden="1" x14ac:dyDescent="0.3">
      <c r="A291" s="59" t="s">
        <v>258</v>
      </c>
      <c r="B291" s="81">
        <v>245</v>
      </c>
      <c r="C291" s="81">
        <v>0</v>
      </c>
      <c r="D291" s="81">
        <v>0</v>
      </c>
      <c r="E291" s="81">
        <v>0</v>
      </c>
      <c r="F291" s="48" t="s">
        <v>6366</v>
      </c>
    </row>
    <row r="292" spans="1:6" s="59" customFormat="1" hidden="1" x14ac:dyDescent="0.3">
      <c r="A292" s="59" t="s">
        <v>259</v>
      </c>
      <c r="B292" s="81">
        <v>18</v>
      </c>
      <c r="C292" s="81">
        <v>0</v>
      </c>
      <c r="D292" s="81">
        <v>0</v>
      </c>
      <c r="E292" s="81">
        <v>0</v>
      </c>
      <c r="F292" s="48" t="s">
        <v>6366</v>
      </c>
    </row>
    <row r="293" spans="1:6" s="59" customFormat="1" x14ac:dyDescent="0.3">
      <c r="A293" s="59" t="s">
        <v>465</v>
      </c>
      <c r="B293" s="81">
        <v>67</v>
      </c>
      <c r="C293" s="81">
        <v>12</v>
      </c>
      <c r="D293" s="81">
        <v>0</v>
      </c>
      <c r="E293" s="81">
        <v>12</v>
      </c>
      <c r="F293" s="48">
        <v>0</v>
      </c>
    </row>
    <row r="294" spans="1:6" s="59" customFormat="1" x14ac:dyDescent="0.3">
      <c r="A294" s="59" t="s">
        <v>466</v>
      </c>
      <c r="B294" s="81">
        <v>450</v>
      </c>
      <c r="C294" s="81">
        <v>17</v>
      </c>
      <c r="D294" s="81">
        <v>0</v>
      </c>
      <c r="E294" s="81">
        <v>17</v>
      </c>
      <c r="F294" s="48">
        <v>0</v>
      </c>
    </row>
    <row r="295" spans="1:6" s="59" customFormat="1" x14ac:dyDescent="0.3">
      <c r="A295" s="59" t="s">
        <v>467</v>
      </c>
      <c r="B295" s="81">
        <v>293</v>
      </c>
      <c r="C295" s="81">
        <v>13</v>
      </c>
      <c r="D295" s="81">
        <v>0</v>
      </c>
      <c r="E295" s="81">
        <v>13</v>
      </c>
      <c r="F295" s="48">
        <v>0</v>
      </c>
    </row>
    <row r="296" spans="1:6" s="59" customFormat="1" hidden="1" x14ac:dyDescent="0.3">
      <c r="A296" s="59" t="s">
        <v>263</v>
      </c>
      <c r="B296" s="81">
        <v>126</v>
      </c>
      <c r="C296" s="81">
        <v>0</v>
      </c>
      <c r="D296" s="81">
        <v>0</v>
      </c>
      <c r="E296" s="81">
        <v>0</v>
      </c>
      <c r="F296" s="48" t="s">
        <v>6366</v>
      </c>
    </row>
    <row r="297" spans="1:6" s="59" customFormat="1" hidden="1" x14ac:dyDescent="0.3">
      <c r="A297" s="59" t="s">
        <v>264</v>
      </c>
      <c r="B297" s="81">
        <v>140</v>
      </c>
      <c r="C297" s="81">
        <v>0</v>
      </c>
      <c r="D297" s="81">
        <v>0</v>
      </c>
      <c r="E297" s="81">
        <v>0</v>
      </c>
      <c r="F297" s="48" t="s">
        <v>6366</v>
      </c>
    </row>
    <row r="298" spans="1:6" s="59" customFormat="1" hidden="1" x14ac:dyDescent="0.3">
      <c r="A298" s="59" t="s">
        <v>268</v>
      </c>
      <c r="B298" s="81">
        <v>44</v>
      </c>
      <c r="C298" s="81">
        <v>0</v>
      </c>
      <c r="D298" s="81">
        <v>0</v>
      </c>
      <c r="E298" s="81">
        <v>0</v>
      </c>
      <c r="F298" s="48" t="s">
        <v>6366</v>
      </c>
    </row>
    <row r="299" spans="1:6" s="59" customFormat="1" hidden="1" x14ac:dyDescent="0.3">
      <c r="A299" s="59" t="s">
        <v>269</v>
      </c>
      <c r="B299" s="81">
        <v>108</v>
      </c>
      <c r="C299" s="81">
        <v>0</v>
      </c>
      <c r="D299" s="81">
        <v>0</v>
      </c>
      <c r="E299" s="81">
        <v>0</v>
      </c>
      <c r="F299" s="48" t="s">
        <v>6366</v>
      </c>
    </row>
    <row r="300" spans="1:6" s="59" customFormat="1" hidden="1" x14ac:dyDescent="0.3">
      <c r="A300" s="59" t="s">
        <v>270</v>
      </c>
      <c r="B300" s="81">
        <v>15</v>
      </c>
      <c r="C300" s="81">
        <v>0</v>
      </c>
      <c r="D300" s="81">
        <v>0</v>
      </c>
      <c r="E300" s="81">
        <v>0</v>
      </c>
      <c r="F300" s="48" t="s">
        <v>6366</v>
      </c>
    </row>
    <row r="301" spans="1:6" s="59" customFormat="1" hidden="1" x14ac:dyDescent="0.3">
      <c r="A301" s="59" t="s">
        <v>267</v>
      </c>
      <c r="B301" s="81">
        <v>28</v>
      </c>
      <c r="C301" s="81">
        <v>0</v>
      </c>
      <c r="D301" s="81">
        <v>0</v>
      </c>
      <c r="E301" s="81">
        <v>0</v>
      </c>
      <c r="F301" s="48" t="s">
        <v>6366</v>
      </c>
    </row>
    <row r="302" spans="1:6" s="59" customFormat="1" hidden="1" x14ac:dyDescent="0.3">
      <c r="A302" s="59" t="s">
        <v>559</v>
      </c>
      <c r="B302" s="81">
        <v>0</v>
      </c>
      <c r="C302" s="81">
        <v>0</v>
      </c>
      <c r="D302" s="81">
        <v>0</v>
      </c>
      <c r="E302" s="81">
        <v>0</v>
      </c>
      <c r="F302" s="48" t="s">
        <v>6366</v>
      </c>
    </row>
    <row r="303" spans="1:6" s="59" customFormat="1" x14ac:dyDescent="0.3">
      <c r="A303" s="59" t="s">
        <v>468</v>
      </c>
      <c r="B303" s="81">
        <v>221</v>
      </c>
      <c r="C303" s="81">
        <v>17</v>
      </c>
      <c r="D303" s="81">
        <v>0</v>
      </c>
      <c r="E303" s="81">
        <v>17</v>
      </c>
      <c r="F303" s="48">
        <v>0</v>
      </c>
    </row>
    <row r="304" spans="1:6" s="59" customFormat="1" hidden="1" x14ac:dyDescent="0.3">
      <c r="A304" s="59" t="s">
        <v>289</v>
      </c>
      <c r="B304" s="81">
        <v>10</v>
      </c>
      <c r="C304" s="81">
        <v>0</v>
      </c>
      <c r="D304" s="81">
        <v>0</v>
      </c>
      <c r="E304" s="81">
        <v>0</v>
      </c>
      <c r="F304" s="48" t="s">
        <v>6366</v>
      </c>
    </row>
    <row r="305" spans="1:6" s="59" customFormat="1" hidden="1" x14ac:dyDescent="0.3">
      <c r="A305" s="59" t="s">
        <v>560</v>
      </c>
      <c r="B305" s="81">
        <v>0</v>
      </c>
      <c r="C305" s="81">
        <v>0</v>
      </c>
      <c r="D305" s="81">
        <v>0</v>
      </c>
      <c r="E305" s="81">
        <v>0</v>
      </c>
      <c r="F305" s="48" t="s">
        <v>6366</v>
      </c>
    </row>
    <row r="306" spans="1:6" s="59" customFormat="1" hidden="1" x14ac:dyDescent="0.3">
      <c r="A306" s="59" t="s">
        <v>561</v>
      </c>
      <c r="B306" s="81">
        <v>19</v>
      </c>
      <c r="C306" s="81">
        <v>0</v>
      </c>
      <c r="D306" s="81">
        <v>0</v>
      </c>
      <c r="E306" s="81">
        <v>0</v>
      </c>
      <c r="F306" s="48" t="s">
        <v>6366</v>
      </c>
    </row>
    <row r="307" spans="1:6" s="59" customFormat="1" x14ac:dyDescent="0.3">
      <c r="A307" s="59" t="s">
        <v>472</v>
      </c>
      <c r="B307" s="81">
        <v>249</v>
      </c>
      <c r="C307" s="81">
        <v>19</v>
      </c>
      <c r="D307" s="81">
        <v>0</v>
      </c>
      <c r="E307" s="81">
        <v>19</v>
      </c>
      <c r="F307" s="48">
        <v>0</v>
      </c>
    </row>
    <row r="308" spans="1:6" s="59" customFormat="1" hidden="1" x14ac:dyDescent="0.3">
      <c r="A308" s="59" t="s">
        <v>272</v>
      </c>
      <c r="B308" s="81">
        <v>76</v>
      </c>
      <c r="C308" s="81">
        <v>0</v>
      </c>
      <c r="D308" s="81">
        <v>0</v>
      </c>
      <c r="E308" s="81">
        <v>0</v>
      </c>
      <c r="F308" s="48" t="s">
        <v>6366</v>
      </c>
    </row>
    <row r="309" spans="1:6" s="59" customFormat="1" hidden="1" x14ac:dyDescent="0.3">
      <c r="A309" s="59" t="s">
        <v>273</v>
      </c>
      <c r="B309" s="81">
        <v>24</v>
      </c>
      <c r="C309" s="81">
        <v>0</v>
      </c>
      <c r="D309" s="81">
        <v>0</v>
      </c>
      <c r="E309" s="81">
        <v>0</v>
      </c>
      <c r="F309" s="48" t="s">
        <v>6366</v>
      </c>
    </row>
    <row r="310" spans="1:6" s="59" customFormat="1" x14ac:dyDescent="0.3">
      <c r="A310" s="59" t="s">
        <v>479</v>
      </c>
      <c r="B310" s="81">
        <v>151</v>
      </c>
      <c r="C310" s="81">
        <v>10</v>
      </c>
      <c r="D310" s="81">
        <v>0</v>
      </c>
      <c r="E310" s="81">
        <v>10</v>
      </c>
      <c r="F310" s="48">
        <v>0</v>
      </c>
    </row>
    <row r="311" spans="1:6" s="59" customFormat="1" hidden="1" x14ac:dyDescent="0.3">
      <c r="A311" s="59" t="s">
        <v>275</v>
      </c>
      <c r="B311" s="81">
        <v>88</v>
      </c>
      <c r="C311" s="81">
        <v>0</v>
      </c>
      <c r="D311" s="81">
        <v>0</v>
      </c>
      <c r="E311" s="81">
        <v>0</v>
      </c>
      <c r="F311" s="48" t="s">
        <v>6366</v>
      </c>
    </row>
    <row r="312" spans="1:6" s="59" customFormat="1" x14ac:dyDescent="0.3">
      <c r="A312" s="59" t="s">
        <v>485</v>
      </c>
      <c r="B312" s="81">
        <v>592</v>
      </c>
      <c r="C312" s="81">
        <v>52</v>
      </c>
      <c r="D312" s="81">
        <v>0</v>
      </c>
      <c r="E312" s="81">
        <v>52</v>
      </c>
      <c r="F312" s="48">
        <v>0</v>
      </c>
    </row>
    <row r="313" spans="1:6" s="59" customFormat="1" hidden="1" x14ac:dyDescent="0.3">
      <c r="A313" s="59" t="s">
        <v>277</v>
      </c>
      <c r="B313" s="81">
        <v>195</v>
      </c>
      <c r="C313" s="81">
        <v>0</v>
      </c>
      <c r="D313" s="81">
        <v>0</v>
      </c>
      <c r="E313" s="81">
        <v>0</v>
      </c>
      <c r="F313" s="48" t="s">
        <v>6366</v>
      </c>
    </row>
    <row r="314" spans="1:6" s="59" customFormat="1" hidden="1" x14ac:dyDescent="0.3">
      <c r="A314" s="59" t="s">
        <v>278</v>
      </c>
      <c r="B314" s="81">
        <v>70</v>
      </c>
      <c r="C314" s="81">
        <v>0</v>
      </c>
      <c r="D314" s="81">
        <v>0</v>
      </c>
      <c r="E314" s="81">
        <v>0</v>
      </c>
      <c r="F314" s="48" t="s">
        <v>6366</v>
      </c>
    </row>
    <row r="315" spans="1:6" s="59" customFormat="1" hidden="1" x14ac:dyDescent="0.3">
      <c r="A315" s="59" t="s">
        <v>562</v>
      </c>
      <c r="B315" s="81">
        <v>15</v>
      </c>
      <c r="C315" s="81">
        <v>0</v>
      </c>
      <c r="D315" s="81">
        <v>0</v>
      </c>
      <c r="E315" s="81">
        <v>0</v>
      </c>
      <c r="F315" s="48" t="s">
        <v>6366</v>
      </c>
    </row>
    <row r="316" spans="1:6" s="59" customFormat="1" hidden="1" x14ac:dyDescent="0.3">
      <c r="A316" s="59" t="s">
        <v>290</v>
      </c>
      <c r="B316" s="81">
        <v>0</v>
      </c>
      <c r="C316" s="81">
        <v>0</v>
      </c>
      <c r="D316" s="81">
        <v>0</v>
      </c>
      <c r="E316" s="81">
        <v>0</v>
      </c>
      <c r="F316" s="48" t="s">
        <v>6366</v>
      </c>
    </row>
    <row r="317" spans="1:6" s="59" customFormat="1" hidden="1" x14ac:dyDescent="0.3">
      <c r="A317" s="59" t="s">
        <v>279</v>
      </c>
      <c r="B317" s="81">
        <v>79</v>
      </c>
      <c r="C317" s="81">
        <v>0</v>
      </c>
      <c r="D317" s="81">
        <v>0</v>
      </c>
      <c r="E317" s="81">
        <v>0</v>
      </c>
      <c r="F317" s="48" t="s">
        <v>6366</v>
      </c>
    </row>
    <row r="318" spans="1:6" s="59" customFormat="1" x14ac:dyDescent="0.3">
      <c r="A318" s="59" t="s">
        <v>498</v>
      </c>
      <c r="B318" s="81">
        <v>310</v>
      </c>
      <c r="C318" s="81">
        <v>21</v>
      </c>
      <c r="D318" s="81">
        <v>0</v>
      </c>
      <c r="E318" s="81">
        <v>21</v>
      </c>
      <c r="F318" s="48">
        <v>0</v>
      </c>
    </row>
    <row r="319" spans="1:6" s="59" customFormat="1" hidden="1" x14ac:dyDescent="0.3">
      <c r="A319" s="59" t="s">
        <v>281</v>
      </c>
      <c r="B319" s="81">
        <v>10</v>
      </c>
      <c r="C319" s="81">
        <v>0</v>
      </c>
      <c r="D319" s="81">
        <v>0</v>
      </c>
      <c r="E319" s="81">
        <v>0</v>
      </c>
      <c r="F319" s="48" t="s">
        <v>6366</v>
      </c>
    </row>
    <row r="320" spans="1:6" s="59" customFormat="1" hidden="1" x14ac:dyDescent="0.3">
      <c r="A320" s="59" t="s">
        <v>621</v>
      </c>
      <c r="B320" s="81">
        <v>28</v>
      </c>
      <c r="C320" s="81">
        <v>0</v>
      </c>
      <c r="D320" s="81">
        <v>0</v>
      </c>
      <c r="E320" s="81">
        <v>0</v>
      </c>
      <c r="F320" s="48" t="s">
        <v>6366</v>
      </c>
    </row>
    <row r="321" spans="1:6" s="59" customFormat="1" hidden="1" x14ac:dyDescent="0.3">
      <c r="A321" s="59" t="s">
        <v>291</v>
      </c>
      <c r="B321" s="81">
        <v>11</v>
      </c>
      <c r="C321" s="81">
        <v>0</v>
      </c>
      <c r="D321" s="81">
        <v>0</v>
      </c>
      <c r="E321" s="81">
        <v>0</v>
      </c>
      <c r="F321" s="48" t="s">
        <v>6366</v>
      </c>
    </row>
    <row r="322" spans="1:6" s="59" customFormat="1" hidden="1" x14ac:dyDescent="0.3">
      <c r="A322" s="59" t="s">
        <v>563</v>
      </c>
      <c r="B322" s="81">
        <v>15</v>
      </c>
      <c r="C322" s="81">
        <v>0</v>
      </c>
      <c r="D322" s="81">
        <v>0</v>
      </c>
      <c r="E322" s="81">
        <v>0</v>
      </c>
      <c r="F322" s="48" t="s">
        <v>6366</v>
      </c>
    </row>
    <row r="323" spans="1:6" s="59" customFormat="1" hidden="1" x14ac:dyDescent="0.3">
      <c r="A323" s="59" t="s">
        <v>292</v>
      </c>
      <c r="B323" s="81">
        <v>0</v>
      </c>
      <c r="C323" s="81">
        <v>0</v>
      </c>
      <c r="D323" s="81">
        <v>0</v>
      </c>
      <c r="E323" s="81">
        <v>0</v>
      </c>
      <c r="F323" s="48" t="s">
        <v>6366</v>
      </c>
    </row>
    <row r="324" spans="1:6" s="59" customFormat="1" hidden="1" x14ac:dyDescent="0.3">
      <c r="A324" s="59" t="s">
        <v>602</v>
      </c>
      <c r="B324" s="81">
        <v>23</v>
      </c>
      <c r="C324" s="81">
        <v>0</v>
      </c>
      <c r="D324" s="81">
        <v>0</v>
      </c>
      <c r="E324" s="81">
        <v>0</v>
      </c>
      <c r="F324" s="48" t="s">
        <v>6366</v>
      </c>
    </row>
    <row r="325" spans="1:6" s="59" customFormat="1" hidden="1" x14ac:dyDescent="0.3">
      <c r="A325" s="59" t="s">
        <v>623</v>
      </c>
      <c r="B325" s="81">
        <v>0</v>
      </c>
      <c r="C325" s="81">
        <v>0</v>
      </c>
      <c r="D325" s="81">
        <v>0</v>
      </c>
      <c r="E325" s="81">
        <v>0</v>
      </c>
      <c r="F325" s="48" t="s">
        <v>6366</v>
      </c>
    </row>
    <row r="326" spans="1:6" s="59" customFormat="1" hidden="1" x14ac:dyDescent="0.3">
      <c r="A326" s="59" t="s">
        <v>282</v>
      </c>
      <c r="B326" s="81">
        <v>12</v>
      </c>
      <c r="C326" s="81">
        <v>0</v>
      </c>
      <c r="D326" s="81">
        <v>0</v>
      </c>
      <c r="E326" s="81">
        <v>0</v>
      </c>
      <c r="F326" s="48" t="s">
        <v>6366</v>
      </c>
    </row>
    <row r="327" spans="1:6" s="59" customFormat="1" hidden="1" x14ac:dyDescent="0.3">
      <c r="A327" s="59" t="s">
        <v>564</v>
      </c>
      <c r="B327" s="81">
        <v>0</v>
      </c>
      <c r="C327" s="81">
        <v>0</v>
      </c>
      <c r="D327" s="81">
        <v>0</v>
      </c>
      <c r="E327" s="81">
        <v>0</v>
      </c>
      <c r="F327" s="48" t="s">
        <v>6366</v>
      </c>
    </row>
    <row r="328" spans="1:6" s="59" customFormat="1" hidden="1" x14ac:dyDescent="0.3">
      <c r="A328" s="59" t="s">
        <v>293</v>
      </c>
      <c r="B328" s="81">
        <v>20</v>
      </c>
      <c r="C328" s="81">
        <v>0</v>
      </c>
      <c r="D328" s="81">
        <v>0</v>
      </c>
      <c r="E328" s="81">
        <v>0</v>
      </c>
      <c r="F328" s="48" t="s">
        <v>6366</v>
      </c>
    </row>
    <row r="329" spans="1:6" s="59" customFormat="1" hidden="1" x14ac:dyDescent="0.3">
      <c r="A329" s="59" t="s">
        <v>622</v>
      </c>
      <c r="B329" s="81">
        <v>19</v>
      </c>
      <c r="C329" s="81">
        <v>0</v>
      </c>
      <c r="D329" s="81">
        <v>0</v>
      </c>
      <c r="E329" s="81">
        <v>0</v>
      </c>
      <c r="F329" s="48" t="s">
        <v>6366</v>
      </c>
    </row>
    <row r="330" spans="1:6" s="59" customFormat="1" hidden="1" x14ac:dyDescent="0.3">
      <c r="A330" s="59" t="s">
        <v>565</v>
      </c>
      <c r="B330" s="81">
        <v>0</v>
      </c>
      <c r="C330" s="81">
        <v>0</v>
      </c>
      <c r="D330" s="81">
        <v>0</v>
      </c>
      <c r="E330" s="81">
        <v>0</v>
      </c>
      <c r="F330" s="48" t="s">
        <v>6366</v>
      </c>
    </row>
    <row r="331" spans="1:6" s="59" customFormat="1" x14ac:dyDescent="0.3">
      <c r="A331" s="59" t="s">
        <v>501</v>
      </c>
      <c r="B331" s="81">
        <v>367</v>
      </c>
      <c r="C331" s="81">
        <v>10</v>
      </c>
      <c r="D331" s="81">
        <v>0</v>
      </c>
      <c r="E331" s="81">
        <v>10</v>
      </c>
      <c r="F331" s="48">
        <v>0</v>
      </c>
    </row>
    <row r="332" spans="1:6" s="59" customFormat="1" x14ac:dyDescent="0.3">
      <c r="A332" s="59" t="s">
        <v>504</v>
      </c>
      <c r="B332" s="81">
        <v>249</v>
      </c>
      <c r="C332" s="81">
        <v>20</v>
      </c>
      <c r="D332" s="81">
        <v>0</v>
      </c>
      <c r="E332" s="81">
        <v>20</v>
      </c>
      <c r="F332" s="48">
        <v>0</v>
      </c>
    </row>
    <row r="333" spans="1:6" s="59" customFormat="1" hidden="1" x14ac:dyDescent="0.3">
      <c r="A333" s="59" t="s">
        <v>285</v>
      </c>
      <c r="B333" s="81">
        <v>58</v>
      </c>
      <c r="C333" s="81">
        <v>0</v>
      </c>
      <c r="D333" s="81">
        <v>0</v>
      </c>
      <c r="E333" s="81">
        <v>0</v>
      </c>
      <c r="F333" s="48" t="s">
        <v>6366</v>
      </c>
    </row>
    <row r="334" spans="1:6" s="59" customFormat="1" hidden="1" x14ac:dyDescent="0.3">
      <c r="A334" s="59" t="s">
        <v>286</v>
      </c>
      <c r="B334" s="81">
        <v>88</v>
      </c>
      <c r="C334" s="81">
        <v>0</v>
      </c>
      <c r="D334" s="81">
        <v>0</v>
      </c>
      <c r="E334" s="81">
        <v>0</v>
      </c>
      <c r="F334" s="48" t="s">
        <v>6366</v>
      </c>
    </row>
    <row r="335" spans="1:6" s="59" customFormat="1" hidden="1" x14ac:dyDescent="0.3">
      <c r="A335" s="59" t="s">
        <v>287</v>
      </c>
      <c r="B335" s="81">
        <v>18</v>
      </c>
      <c r="C335" s="81">
        <v>0</v>
      </c>
      <c r="D335" s="81">
        <v>0</v>
      </c>
      <c r="E335" s="81">
        <v>0</v>
      </c>
      <c r="F335" s="48" t="s">
        <v>6366</v>
      </c>
    </row>
    <row r="336" spans="1:6" s="59" customFormat="1" hidden="1" x14ac:dyDescent="0.3">
      <c r="A336" s="59" t="s">
        <v>566</v>
      </c>
      <c r="B336" s="81">
        <v>26</v>
      </c>
      <c r="C336" s="81">
        <v>0</v>
      </c>
      <c r="D336" s="81">
        <v>0</v>
      </c>
      <c r="E336" s="81">
        <v>0</v>
      </c>
      <c r="F336" s="48" t="s">
        <v>6366</v>
      </c>
    </row>
    <row r="337" spans="1:6" s="59" customFormat="1" hidden="1" x14ac:dyDescent="0.3">
      <c r="A337" s="59" t="s">
        <v>294</v>
      </c>
      <c r="B337" s="81">
        <v>31</v>
      </c>
      <c r="C337" s="81">
        <v>0</v>
      </c>
      <c r="D337" s="81">
        <v>0</v>
      </c>
      <c r="E337" s="81">
        <v>0</v>
      </c>
      <c r="F337" s="48" t="s">
        <v>6366</v>
      </c>
    </row>
    <row r="338" spans="1:6" s="59" customFormat="1" x14ac:dyDescent="0.3">
      <c r="A338" s="59" t="s">
        <v>506</v>
      </c>
      <c r="B338" s="81">
        <v>706</v>
      </c>
      <c r="C338" s="81">
        <v>22</v>
      </c>
      <c r="D338" s="81">
        <v>0</v>
      </c>
      <c r="E338" s="81">
        <v>22</v>
      </c>
      <c r="F338" s="48">
        <v>0</v>
      </c>
    </row>
    <row r="339" spans="1:6" s="59" customFormat="1" x14ac:dyDescent="0.3">
      <c r="A339" s="59" t="s">
        <v>518</v>
      </c>
      <c r="B339" s="81">
        <v>121</v>
      </c>
      <c r="C339" s="81">
        <v>14</v>
      </c>
      <c r="D339" s="81">
        <v>0</v>
      </c>
      <c r="E339" s="81">
        <v>14</v>
      </c>
      <c r="F339" s="48">
        <v>0</v>
      </c>
    </row>
    <row r="340" spans="1:6" s="59" customFormat="1" hidden="1" x14ac:dyDescent="0.3">
      <c r="A340" s="59" t="s">
        <v>297</v>
      </c>
      <c r="B340" s="81">
        <v>101</v>
      </c>
      <c r="C340" s="81">
        <v>0</v>
      </c>
      <c r="D340" s="81">
        <v>0</v>
      </c>
      <c r="E340" s="81">
        <v>0</v>
      </c>
      <c r="F340" s="48" t="s">
        <v>6366</v>
      </c>
    </row>
    <row r="341" spans="1:6" s="59" customFormat="1" x14ac:dyDescent="0.3">
      <c r="A341" s="59" t="s">
        <v>520</v>
      </c>
      <c r="B341" s="81">
        <v>82</v>
      </c>
      <c r="C341" s="81">
        <v>13</v>
      </c>
      <c r="D341" s="81">
        <v>0</v>
      </c>
      <c r="E341" s="81">
        <v>13</v>
      </c>
      <c r="F341" s="48">
        <v>0</v>
      </c>
    </row>
    <row r="342" spans="1:6" s="59" customFormat="1" hidden="1" x14ac:dyDescent="0.3">
      <c r="A342" s="59" t="s">
        <v>313</v>
      </c>
      <c r="B342" s="81">
        <v>16</v>
      </c>
      <c r="C342" s="81">
        <v>0</v>
      </c>
      <c r="D342" s="81">
        <v>0</v>
      </c>
      <c r="E342" s="81">
        <v>0</v>
      </c>
      <c r="F342" s="48" t="s">
        <v>6366</v>
      </c>
    </row>
    <row r="343" spans="1:6" s="59" customFormat="1" hidden="1" x14ac:dyDescent="0.3">
      <c r="A343" s="59" t="s">
        <v>299</v>
      </c>
      <c r="B343" s="81">
        <v>91</v>
      </c>
      <c r="C343" s="81">
        <v>0</v>
      </c>
      <c r="D343" s="81">
        <v>0</v>
      </c>
      <c r="E343" s="81">
        <v>0</v>
      </c>
      <c r="F343" s="48" t="s">
        <v>6366</v>
      </c>
    </row>
    <row r="344" spans="1:6" s="59" customFormat="1" hidden="1" x14ac:dyDescent="0.3">
      <c r="A344" s="59" t="s">
        <v>300</v>
      </c>
      <c r="B344" s="81">
        <v>23</v>
      </c>
      <c r="C344" s="81">
        <v>0</v>
      </c>
      <c r="D344" s="81">
        <v>0</v>
      </c>
      <c r="E344" s="81">
        <v>0</v>
      </c>
      <c r="F344" s="48" t="s">
        <v>6366</v>
      </c>
    </row>
    <row r="345" spans="1:6" s="59" customFormat="1" hidden="1" x14ac:dyDescent="0.3">
      <c r="A345" s="59" t="s">
        <v>301</v>
      </c>
      <c r="B345" s="81">
        <v>19</v>
      </c>
      <c r="C345" s="81">
        <v>0</v>
      </c>
      <c r="D345" s="81">
        <v>0</v>
      </c>
      <c r="E345" s="81">
        <v>0</v>
      </c>
      <c r="F345" s="48" t="s">
        <v>6366</v>
      </c>
    </row>
    <row r="346" spans="1:6" s="59" customFormat="1" hidden="1" x14ac:dyDescent="0.3">
      <c r="A346" s="59" t="s">
        <v>302</v>
      </c>
      <c r="B346" s="81">
        <v>48</v>
      </c>
      <c r="C346" s="81">
        <v>0</v>
      </c>
      <c r="D346" s="81">
        <v>0</v>
      </c>
      <c r="E346" s="81">
        <v>0</v>
      </c>
      <c r="F346" s="48" t="s">
        <v>6366</v>
      </c>
    </row>
    <row r="347" spans="1:6" s="59" customFormat="1" x14ac:dyDescent="0.3">
      <c r="A347" s="59" t="s">
        <v>521</v>
      </c>
      <c r="B347" s="81">
        <v>87</v>
      </c>
      <c r="C347" s="81">
        <v>12</v>
      </c>
      <c r="D347" s="81">
        <v>0</v>
      </c>
      <c r="E347" s="81">
        <v>12</v>
      </c>
      <c r="F347" s="48">
        <v>0</v>
      </c>
    </row>
    <row r="348" spans="1:6" s="59" customFormat="1" x14ac:dyDescent="0.3">
      <c r="A348" s="59" t="s">
        <v>523</v>
      </c>
      <c r="B348" s="81">
        <v>139</v>
      </c>
      <c r="C348" s="81">
        <v>11</v>
      </c>
      <c r="D348" s="81">
        <v>0</v>
      </c>
      <c r="E348" s="81">
        <v>11</v>
      </c>
      <c r="F348" s="48">
        <v>0</v>
      </c>
    </row>
    <row r="349" spans="1:6" s="59" customFormat="1" hidden="1" x14ac:dyDescent="0.3">
      <c r="A349" s="59" t="s">
        <v>314</v>
      </c>
      <c r="B349" s="81">
        <v>45</v>
      </c>
      <c r="C349" s="81">
        <v>0</v>
      </c>
      <c r="D349" s="81">
        <v>0</v>
      </c>
      <c r="E349" s="81">
        <v>0</v>
      </c>
      <c r="F349" s="48" t="s">
        <v>6366</v>
      </c>
    </row>
    <row r="350" spans="1:6" s="59" customFormat="1" hidden="1" x14ac:dyDescent="0.3">
      <c r="A350" s="59" t="s">
        <v>305</v>
      </c>
      <c r="B350" s="81">
        <v>24</v>
      </c>
      <c r="C350" s="81">
        <v>0</v>
      </c>
      <c r="D350" s="81">
        <v>0</v>
      </c>
      <c r="E350" s="81">
        <v>0</v>
      </c>
      <c r="F350" s="48" t="s">
        <v>6366</v>
      </c>
    </row>
    <row r="351" spans="1:6" s="59" customFormat="1" hidden="1" x14ac:dyDescent="0.3">
      <c r="A351" s="59" t="s">
        <v>306</v>
      </c>
      <c r="B351" s="81">
        <v>12</v>
      </c>
      <c r="C351" s="81">
        <v>0</v>
      </c>
      <c r="D351" s="81">
        <v>0</v>
      </c>
      <c r="E351" s="81">
        <v>0</v>
      </c>
      <c r="F351" s="48" t="s">
        <v>6366</v>
      </c>
    </row>
    <row r="352" spans="1:6" s="59" customFormat="1" hidden="1" x14ac:dyDescent="0.3">
      <c r="A352" s="59" t="s">
        <v>315</v>
      </c>
      <c r="B352" s="81">
        <v>72</v>
      </c>
      <c r="C352" s="81">
        <v>0</v>
      </c>
      <c r="D352" s="81">
        <v>0</v>
      </c>
      <c r="E352" s="81">
        <v>0</v>
      </c>
      <c r="F352" s="48" t="s">
        <v>6366</v>
      </c>
    </row>
    <row r="353" spans="1:6" s="59" customFormat="1" hidden="1" x14ac:dyDescent="0.3">
      <c r="A353" s="59" t="s">
        <v>307</v>
      </c>
      <c r="B353" s="81">
        <v>168</v>
      </c>
      <c r="C353" s="81">
        <v>0</v>
      </c>
      <c r="D353" s="81">
        <v>0</v>
      </c>
      <c r="E353" s="81">
        <v>0</v>
      </c>
      <c r="F353" s="48" t="s">
        <v>6366</v>
      </c>
    </row>
    <row r="354" spans="1:6" s="59" customFormat="1" hidden="1" x14ac:dyDescent="0.3">
      <c r="A354" s="59" t="s">
        <v>308</v>
      </c>
      <c r="B354" s="81">
        <v>42</v>
      </c>
      <c r="C354" s="81">
        <v>0</v>
      </c>
      <c r="D354" s="81">
        <v>0</v>
      </c>
      <c r="E354" s="81">
        <v>0</v>
      </c>
      <c r="F354" s="48" t="s">
        <v>6366</v>
      </c>
    </row>
    <row r="355" spans="1:6" s="59" customFormat="1" hidden="1" x14ac:dyDescent="0.3">
      <c r="A355" s="59" t="s">
        <v>567</v>
      </c>
      <c r="B355" s="81">
        <v>19</v>
      </c>
      <c r="C355" s="81">
        <v>0</v>
      </c>
      <c r="D355" s="81">
        <v>0</v>
      </c>
      <c r="E355" s="81">
        <v>0</v>
      </c>
      <c r="F355" s="48" t="s">
        <v>6366</v>
      </c>
    </row>
    <row r="356" spans="1:6" s="59" customFormat="1" x14ac:dyDescent="0.3">
      <c r="A356" s="59" t="s">
        <v>524</v>
      </c>
      <c r="B356" s="81">
        <v>99</v>
      </c>
      <c r="C356" s="81">
        <v>10</v>
      </c>
      <c r="D356" s="81">
        <v>0</v>
      </c>
      <c r="E356" s="81">
        <v>10</v>
      </c>
      <c r="F356" s="48">
        <v>0</v>
      </c>
    </row>
    <row r="357" spans="1:6" s="59" customFormat="1" hidden="1" x14ac:dyDescent="0.3">
      <c r="A357" s="59" t="s">
        <v>568</v>
      </c>
      <c r="B357" s="81">
        <v>23</v>
      </c>
      <c r="C357" s="81">
        <v>0</v>
      </c>
      <c r="D357" s="81">
        <v>0</v>
      </c>
      <c r="E357" s="81">
        <v>0</v>
      </c>
      <c r="F357" s="48" t="s">
        <v>6366</v>
      </c>
    </row>
    <row r="358" spans="1:6" s="59" customFormat="1" hidden="1" x14ac:dyDescent="0.3">
      <c r="A358" s="59" t="s">
        <v>569</v>
      </c>
      <c r="B358" s="81">
        <v>0</v>
      </c>
      <c r="C358" s="81">
        <v>0</v>
      </c>
      <c r="D358" s="81">
        <v>0</v>
      </c>
      <c r="E358" s="81">
        <v>0</v>
      </c>
      <c r="F358" s="48" t="s">
        <v>6366</v>
      </c>
    </row>
    <row r="359" spans="1:6" s="59" customFormat="1" hidden="1" x14ac:dyDescent="0.3">
      <c r="A359" s="59" t="s">
        <v>316</v>
      </c>
      <c r="B359" s="81">
        <v>0</v>
      </c>
      <c r="C359" s="81">
        <v>0</v>
      </c>
      <c r="D359" s="81">
        <v>0</v>
      </c>
      <c r="E359" s="81">
        <v>0</v>
      </c>
      <c r="F359" s="48" t="s">
        <v>6366</v>
      </c>
    </row>
    <row r="360" spans="1:6" s="59" customFormat="1" hidden="1" x14ac:dyDescent="0.3">
      <c r="A360" s="59" t="s">
        <v>310</v>
      </c>
      <c r="B360" s="81">
        <v>129</v>
      </c>
      <c r="C360" s="81">
        <v>0</v>
      </c>
      <c r="D360" s="81">
        <v>0</v>
      </c>
      <c r="E360" s="81">
        <v>0</v>
      </c>
      <c r="F360" s="48" t="s">
        <v>6366</v>
      </c>
    </row>
    <row r="361" spans="1:6" s="59" customFormat="1" hidden="1" x14ac:dyDescent="0.3">
      <c r="A361" s="59" t="s">
        <v>311</v>
      </c>
      <c r="B361" s="81">
        <v>404</v>
      </c>
      <c r="C361" s="81">
        <v>0</v>
      </c>
      <c r="D361" s="81">
        <v>0</v>
      </c>
      <c r="E361" s="81">
        <v>0</v>
      </c>
      <c r="F361" s="48" t="s">
        <v>6366</v>
      </c>
    </row>
    <row r="362" spans="1:6" s="59" customFormat="1" x14ac:dyDescent="0.3">
      <c r="A362" s="59" t="s">
        <v>512</v>
      </c>
      <c r="B362" s="81">
        <v>138</v>
      </c>
      <c r="C362" s="81">
        <v>22</v>
      </c>
      <c r="D362" s="81">
        <v>0</v>
      </c>
      <c r="E362" s="81">
        <v>22</v>
      </c>
      <c r="F362" s="48">
        <v>0</v>
      </c>
    </row>
    <row r="363" spans="1:6" s="59" customFormat="1" hidden="1" x14ac:dyDescent="0.3">
      <c r="A363" s="59" t="s">
        <v>317</v>
      </c>
      <c r="B363" s="81">
        <v>0</v>
      </c>
      <c r="C363" s="81">
        <v>0</v>
      </c>
      <c r="D363" s="81">
        <v>0</v>
      </c>
      <c r="E363" s="81">
        <v>0</v>
      </c>
      <c r="F363" s="48" t="s">
        <v>6366</v>
      </c>
    </row>
    <row r="364" spans="1:6" s="59" customFormat="1" hidden="1" x14ac:dyDescent="0.3">
      <c r="A364" s="59" t="s">
        <v>570</v>
      </c>
      <c r="B364" s="81">
        <v>0</v>
      </c>
      <c r="C364" s="81">
        <v>0</v>
      </c>
      <c r="D364" s="81">
        <v>0</v>
      </c>
      <c r="E364" s="81">
        <v>0</v>
      </c>
      <c r="F364" s="48" t="s">
        <v>6366</v>
      </c>
    </row>
    <row r="365" spans="1:6" s="59" customFormat="1" x14ac:dyDescent="0.3">
      <c r="A365" s="59" t="s">
        <v>530</v>
      </c>
      <c r="B365" s="81">
        <v>484</v>
      </c>
      <c r="C365" s="81">
        <v>19</v>
      </c>
      <c r="D365" s="81">
        <v>0</v>
      </c>
      <c r="E365" s="81">
        <v>19</v>
      </c>
      <c r="F365" s="48">
        <v>0</v>
      </c>
    </row>
    <row r="366" spans="1:6" s="59" customFormat="1" hidden="1" x14ac:dyDescent="0.3">
      <c r="A366" s="59" t="s">
        <v>319</v>
      </c>
      <c r="B366" s="81">
        <v>34</v>
      </c>
      <c r="C366" s="81">
        <v>0</v>
      </c>
      <c r="D366" s="81">
        <v>0</v>
      </c>
      <c r="E366" s="81">
        <v>0</v>
      </c>
      <c r="F366" s="48" t="s">
        <v>6366</v>
      </c>
    </row>
    <row r="367" spans="1:6" s="59" customFormat="1" hidden="1" x14ac:dyDescent="0.3">
      <c r="A367" s="59" t="s">
        <v>320</v>
      </c>
      <c r="B367" s="81">
        <v>10</v>
      </c>
      <c r="C367" s="81">
        <v>0</v>
      </c>
      <c r="D367" s="81">
        <v>0</v>
      </c>
      <c r="E367" s="81">
        <v>0</v>
      </c>
      <c r="F367" s="48" t="s">
        <v>6366</v>
      </c>
    </row>
    <row r="368" spans="1:6" s="59" customFormat="1" hidden="1" x14ac:dyDescent="0.3">
      <c r="A368" s="59" t="s">
        <v>321</v>
      </c>
      <c r="B368" s="81">
        <v>99</v>
      </c>
      <c r="C368" s="81">
        <v>0</v>
      </c>
      <c r="D368" s="81">
        <v>0</v>
      </c>
      <c r="E368" s="81">
        <v>0</v>
      </c>
      <c r="F368" s="48" t="s">
        <v>6366</v>
      </c>
    </row>
    <row r="369" spans="1:6" s="59" customFormat="1" hidden="1" x14ac:dyDescent="0.3">
      <c r="A369" s="59" t="s">
        <v>322</v>
      </c>
      <c r="B369" s="81">
        <v>26</v>
      </c>
      <c r="C369" s="81">
        <v>0</v>
      </c>
      <c r="D369" s="81">
        <v>0</v>
      </c>
      <c r="E369" s="81">
        <v>0</v>
      </c>
      <c r="F369" s="48" t="s">
        <v>6366</v>
      </c>
    </row>
    <row r="370" spans="1:6" s="59" customFormat="1" hidden="1" x14ac:dyDescent="0.3">
      <c r="A370" s="59" t="s">
        <v>323</v>
      </c>
      <c r="B370" s="81">
        <v>48</v>
      </c>
      <c r="C370" s="81">
        <v>0</v>
      </c>
      <c r="D370" s="81">
        <v>0</v>
      </c>
      <c r="E370" s="81">
        <v>0</v>
      </c>
      <c r="F370" s="48" t="s">
        <v>6366</v>
      </c>
    </row>
    <row r="371" spans="1:6" s="59" customFormat="1" hidden="1" x14ac:dyDescent="0.3">
      <c r="A371" s="59" t="s">
        <v>324</v>
      </c>
      <c r="B371" s="81">
        <v>137</v>
      </c>
      <c r="C371" s="81">
        <v>0</v>
      </c>
      <c r="D371" s="81">
        <v>0</v>
      </c>
      <c r="E371" s="81">
        <v>0</v>
      </c>
      <c r="F371" s="48" t="s">
        <v>6366</v>
      </c>
    </row>
    <row r="372" spans="1:6" s="59" customFormat="1" hidden="1" x14ac:dyDescent="0.3">
      <c r="A372" s="59" t="s">
        <v>325</v>
      </c>
      <c r="B372" s="81">
        <v>115</v>
      </c>
      <c r="C372" s="81">
        <v>0</v>
      </c>
      <c r="D372" s="81">
        <v>0</v>
      </c>
      <c r="E372" s="81">
        <v>0</v>
      </c>
      <c r="F372" s="48" t="s">
        <v>6366</v>
      </c>
    </row>
    <row r="373" spans="1:6" s="59" customFormat="1" x14ac:dyDescent="0.3">
      <c r="A373" s="59" t="s">
        <v>531</v>
      </c>
      <c r="B373" s="81">
        <v>422</v>
      </c>
      <c r="C373" s="81">
        <v>24</v>
      </c>
      <c r="D373" s="81">
        <v>0</v>
      </c>
      <c r="E373" s="81">
        <v>24</v>
      </c>
      <c r="F373" s="48">
        <v>0</v>
      </c>
    </row>
    <row r="374" spans="1:6" s="59" customFormat="1" hidden="1" x14ac:dyDescent="0.3">
      <c r="A374" s="59" t="s">
        <v>327</v>
      </c>
      <c r="B374" s="81">
        <v>108</v>
      </c>
      <c r="C374" s="81">
        <v>0</v>
      </c>
      <c r="D374" s="81">
        <v>0</v>
      </c>
      <c r="E374" s="81">
        <v>0</v>
      </c>
      <c r="F374" s="48" t="s">
        <v>6366</v>
      </c>
    </row>
    <row r="375" spans="1:6" s="59" customFormat="1" hidden="1" x14ac:dyDescent="0.3">
      <c r="A375" s="59" t="s">
        <v>328</v>
      </c>
      <c r="B375" s="81">
        <v>60</v>
      </c>
      <c r="C375" s="81">
        <v>0</v>
      </c>
      <c r="D375" s="81">
        <v>0</v>
      </c>
      <c r="E375" s="81">
        <v>0</v>
      </c>
      <c r="F375" s="48" t="s">
        <v>6366</v>
      </c>
    </row>
    <row r="376" spans="1:6" s="59" customFormat="1" hidden="1" x14ac:dyDescent="0.3">
      <c r="A376" s="59" t="s">
        <v>329</v>
      </c>
      <c r="B376" s="81">
        <v>29</v>
      </c>
      <c r="C376" s="81">
        <v>0</v>
      </c>
      <c r="D376" s="81">
        <v>0</v>
      </c>
      <c r="E376" s="81">
        <v>0</v>
      </c>
      <c r="F376" s="48" t="s">
        <v>6366</v>
      </c>
    </row>
    <row r="377" spans="1:6" s="59" customFormat="1" x14ac:dyDescent="0.3">
      <c r="A377" s="59" t="s">
        <v>532</v>
      </c>
      <c r="B377" s="81">
        <v>276</v>
      </c>
      <c r="C377" s="81">
        <v>12</v>
      </c>
      <c r="D377" s="81">
        <v>0</v>
      </c>
      <c r="E377" s="81">
        <v>12</v>
      </c>
      <c r="F377" s="48">
        <v>0</v>
      </c>
    </row>
    <row r="378" spans="1:6" s="59" customFormat="1" hidden="1" x14ac:dyDescent="0.3">
      <c r="A378" s="59" t="s">
        <v>331</v>
      </c>
      <c r="B378" s="81">
        <v>46</v>
      </c>
      <c r="C378" s="81">
        <v>10</v>
      </c>
      <c r="D378" s="81">
        <v>0</v>
      </c>
      <c r="E378" s="81">
        <v>10</v>
      </c>
      <c r="F378" s="48">
        <v>0</v>
      </c>
    </row>
    <row r="379" spans="1:6" s="59" customFormat="1" hidden="1" x14ac:dyDescent="0.3">
      <c r="A379" s="59" t="s">
        <v>624</v>
      </c>
      <c r="B379" s="81">
        <v>0</v>
      </c>
      <c r="C379" s="81">
        <v>0</v>
      </c>
      <c r="D379" s="81">
        <v>0</v>
      </c>
      <c r="E379" s="81">
        <v>0</v>
      </c>
      <c r="F379" s="48" t="s">
        <v>6366</v>
      </c>
    </row>
    <row r="380" spans="1:6" s="59" customFormat="1" x14ac:dyDescent="0.3">
      <c r="A380" s="59" t="s">
        <v>179</v>
      </c>
      <c r="B380" s="81">
        <v>474</v>
      </c>
      <c r="C380" s="81">
        <v>80</v>
      </c>
      <c r="D380" s="81">
        <v>14</v>
      </c>
      <c r="E380" s="81">
        <v>66</v>
      </c>
      <c r="F380" s="48">
        <v>0.17499999999999999</v>
      </c>
    </row>
    <row r="381" spans="1:6" s="59" customFormat="1" hidden="1" x14ac:dyDescent="0.3">
      <c r="A381" s="59" t="s">
        <v>625</v>
      </c>
      <c r="B381" s="81">
        <v>27</v>
      </c>
      <c r="C381" s="81">
        <v>0</v>
      </c>
      <c r="D381" s="81">
        <v>0</v>
      </c>
      <c r="E381" s="81">
        <v>0</v>
      </c>
      <c r="F381" s="48" t="s">
        <v>6366</v>
      </c>
    </row>
    <row r="382" spans="1:6" s="59" customFormat="1" hidden="1" x14ac:dyDescent="0.3">
      <c r="A382" s="59" t="s">
        <v>333</v>
      </c>
      <c r="B382" s="81">
        <v>10</v>
      </c>
      <c r="C382" s="81">
        <v>10</v>
      </c>
      <c r="D382" s="81">
        <v>0</v>
      </c>
      <c r="E382" s="81">
        <v>10</v>
      </c>
      <c r="F382" s="48">
        <v>0</v>
      </c>
    </row>
    <row r="383" spans="1:6" s="59" customFormat="1" hidden="1" x14ac:dyDescent="0.3">
      <c r="A383" s="59" t="s">
        <v>335</v>
      </c>
      <c r="B383" s="81">
        <v>57</v>
      </c>
      <c r="C383" s="81">
        <v>0</v>
      </c>
      <c r="D383" s="81">
        <v>0</v>
      </c>
      <c r="E383" s="81">
        <v>0</v>
      </c>
      <c r="F383" s="48" t="s">
        <v>6366</v>
      </c>
    </row>
    <row r="384" spans="1:6" s="59" customFormat="1" x14ac:dyDescent="0.3">
      <c r="A384" s="59" t="s">
        <v>199</v>
      </c>
      <c r="B384" s="81">
        <v>1091</v>
      </c>
      <c r="C384" s="81">
        <v>76</v>
      </c>
      <c r="D384" s="81">
        <v>16</v>
      </c>
      <c r="E384" s="81">
        <v>60</v>
      </c>
      <c r="F384" s="48">
        <v>0.21052631578947367</v>
      </c>
    </row>
    <row r="385" spans="1:6" s="59" customFormat="1" hidden="1" x14ac:dyDescent="0.3">
      <c r="A385" s="59" t="s">
        <v>626</v>
      </c>
      <c r="B385" s="81">
        <v>11</v>
      </c>
      <c r="C385" s="81">
        <v>0</v>
      </c>
      <c r="D385" s="81">
        <v>0</v>
      </c>
      <c r="E385" s="81">
        <v>0</v>
      </c>
      <c r="F385" s="48" t="s">
        <v>6366</v>
      </c>
    </row>
    <row r="386" spans="1:6" s="59" customFormat="1" x14ac:dyDescent="0.3">
      <c r="A386" s="59" t="s">
        <v>355</v>
      </c>
      <c r="B386" s="81">
        <v>710</v>
      </c>
      <c r="C386" s="81">
        <v>60</v>
      </c>
      <c r="D386" s="81">
        <v>13</v>
      </c>
      <c r="E386" s="81">
        <v>47</v>
      </c>
      <c r="F386" s="48">
        <v>0.21666666666666667</v>
      </c>
    </row>
    <row r="387" spans="1:6" s="59" customFormat="1" hidden="1" x14ac:dyDescent="0.3">
      <c r="A387" s="59" t="s">
        <v>337</v>
      </c>
      <c r="B387" s="81">
        <v>32</v>
      </c>
      <c r="C387" s="81">
        <v>0</v>
      </c>
      <c r="D387" s="81">
        <v>0</v>
      </c>
      <c r="E387" s="81">
        <v>0</v>
      </c>
      <c r="F387" s="48" t="s">
        <v>6366</v>
      </c>
    </row>
    <row r="388" spans="1:6" s="59" customFormat="1" hidden="1" x14ac:dyDescent="0.3">
      <c r="A388" s="59" t="s">
        <v>342</v>
      </c>
      <c r="B388" s="81">
        <v>84</v>
      </c>
      <c r="C388" s="81">
        <v>0</v>
      </c>
      <c r="D388" s="81">
        <v>0</v>
      </c>
      <c r="E388" s="81">
        <v>0</v>
      </c>
      <c r="F388" s="48" t="s">
        <v>6366</v>
      </c>
    </row>
    <row r="389" spans="1:6" s="59" customFormat="1" hidden="1" x14ac:dyDescent="0.3">
      <c r="A389" s="59" t="s">
        <v>338</v>
      </c>
      <c r="B389" s="81">
        <v>43</v>
      </c>
      <c r="C389" s="81">
        <v>0</v>
      </c>
      <c r="D389" s="81">
        <v>0</v>
      </c>
      <c r="E389" s="81">
        <v>0</v>
      </c>
      <c r="F389" s="48" t="s">
        <v>6366</v>
      </c>
    </row>
    <row r="390" spans="1:6" s="59" customFormat="1" x14ac:dyDescent="0.3">
      <c r="A390" s="59" t="s">
        <v>95</v>
      </c>
      <c r="B390" s="81">
        <v>383</v>
      </c>
      <c r="C390" s="81">
        <v>55</v>
      </c>
      <c r="D390" s="81">
        <v>12</v>
      </c>
      <c r="E390" s="81">
        <v>43</v>
      </c>
      <c r="F390" s="48">
        <v>0.21818181818181817</v>
      </c>
    </row>
    <row r="391" spans="1:6" s="59" customFormat="1" hidden="1" x14ac:dyDescent="0.3">
      <c r="A391" s="59" t="s">
        <v>343</v>
      </c>
      <c r="B391" s="81">
        <v>0</v>
      </c>
      <c r="C391" s="81">
        <v>0</v>
      </c>
      <c r="D391" s="81">
        <v>0</v>
      </c>
      <c r="E391" s="81">
        <v>0</v>
      </c>
      <c r="F391" s="48" t="s">
        <v>6366</v>
      </c>
    </row>
    <row r="392" spans="1:6" s="59" customFormat="1" hidden="1" x14ac:dyDescent="0.3">
      <c r="A392" s="59" t="s">
        <v>340</v>
      </c>
      <c r="B392" s="81">
        <v>0</v>
      </c>
      <c r="C392" s="81">
        <v>0</v>
      </c>
      <c r="D392" s="81">
        <v>0</v>
      </c>
      <c r="E392" s="81">
        <v>0</v>
      </c>
      <c r="F392" s="48" t="s">
        <v>6366</v>
      </c>
    </row>
    <row r="393" spans="1:6" s="59" customFormat="1" hidden="1" x14ac:dyDescent="0.3">
      <c r="A393" s="59" t="s">
        <v>341</v>
      </c>
      <c r="B393" s="81">
        <v>18</v>
      </c>
      <c r="C393" s="81">
        <v>0</v>
      </c>
      <c r="D393" s="81">
        <v>0</v>
      </c>
      <c r="E393" s="81">
        <v>0</v>
      </c>
      <c r="F393" s="48" t="s">
        <v>6366</v>
      </c>
    </row>
    <row r="394" spans="1:6" s="59" customFormat="1" x14ac:dyDescent="0.3">
      <c r="A394" s="59" t="s">
        <v>528</v>
      </c>
      <c r="B394" s="81">
        <v>1055</v>
      </c>
      <c r="C394" s="81">
        <v>141</v>
      </c>
      <c r="D394" s="81">
        <v>33</v>
      </c>
      <c r="E394" s="81">
        <v>108</v>
      </c>
      <c r="F394" s="48">
        <v>0.23404255319148937</v>
      </c>
    </row>
    <row r="395" spans="1:6" s="59" customFormat="1" hidden="1" x14ac:dyDescent="0.3">
      <c r="A395" s="59" t="s">
        <v>345</v>
      </c>
      <c r="B395" s="81">
        <v>176</v>
      </c>
      <c r="C395" s="81">
        <v>0</v>
      </c>
      <c r="D395" s="81">
        <v>0</v>
      </c>
      <c r="E395" s="81">
        <v>0</v>
      </c>
      <c r="F395" s="48" t="s">
        <v>6366</v>
      </c>
    </row>
    <row r="396" spans="1:6" s="59" customFormat="1" hidden="1" x14ac:dyDescent="0.3">
      <c r="A396" s="59" t="s">
        <v>346</v>
      </c>
      <c r="B396" s="81">
        <v>149</v>
      </c>
      <c r="C396" s="81">
        <v>0</v>
      </c>
      <c r="D396" s="81">
        <v>0</v>
      </c>
      <c r="E396" s="81">
        <v>0</v>
      </c>
      <c r="F396" s="48" t="s">
        <v>6366</v>
      </c>
    </row>
    <row r="397" spans="1:6" s="59" customFormat="1" hidden="1" x14ac:dyDescent="0.3">
      <c r="A397" s="59" t="s">
        <v>347</v>
      </c>
      <c r="B397" s="81">
        <v>35</v>
      </c>
      <c r="C397" s="81">
        <v>0</v>
      </c>
      <c r="D397" s="81">
        <v>0</v>
      </c>
      <c r="E397" s="81">
        <v>0</v>
      </c>
      <c r="F397" s="48" t="s">
        <v>6366</v>
      </c>
    </row>
    <row r="398" spans="1:6" s="59" customFormat="1" hidden="1" x14ac:dyDescent="0.3">
      <c r="A398" s="59" t="s">
        <v>423</v>
      </c>
      <c r="B398" s="81">
        <v>16</v>
      </c>
      <c r="C398" s="81">
        <v>0</v>
      </c>
      <c r="D398" s="81">
        <v>0</v>
      </c>
      <c r="E398" s="81">
        <v>0</v>
      </c>
      <c r="F398" s="48" t="s">
        <v>6366</v>
      </c>
    </row>
    <row r="399" spans="1:6" s="59" customFormat="1" x14ac:dyDescent="0.3">
      <c r="A399" s="59" t="s">
        <v>505</v>
      </c>
      <c r="B399" s="81">
        <v>797</v>
      </c>
      <c r="C399" s="81">
        <v>78</v>
      </c>
      <c r="D399" s="81">
        <v>19</v>
      </c>
      <c r="E399" s="81">
        <v>59</v>
      </c>
      <c r="F399" s="48">
        <v>0.24358974358974358</v>
      </c>
    </row>
    <row r="400" spans="1:6" s="59" customFormat="1" hidden="1" x14ac:dyDescent="0.3">
      <c r="A400" s="59" t="s">
        <v>349</v>
      </c>
      <c r="B400" s="81">
        <v>17</v>
      </c>
      <c r="C400" s="81">
        <v>0</v>
      </c>
      <c r="D400" s="81">
        <v>0</v>
      </c>
      <c r="E400" s="81">
        <v>0</v>
      </c>
      <c r="F400" s="48" t="s">
        <v>6366</v>
      </c>
    </row>
    <row r="401" spans="1:6" s="59" customFormat="1" hidden="1" x14ac:dyDescent="0.3">
      <c r="A401" s="59" t="s">
        <v>350</v>
      </c>
      <c r="B401" s="81">
        <v>0</v>
      </c>
      <c r="C401" s="81">
        <v>0</v>
      </c>
      <c r="D401" s="81">
        <v>0</v>
      </c>
      <c r="E401" s="81">
        <v>0</v>
      </c>
      <c r="F401" s="48" t="s">
        <v>6366</v>
      </c>
    </row>
    <row r="402" spans="1:6" s="59" customFormat="1" hidden="1" x14ac:dyDescent="0.3">
      <c r="A402" s="59" t="s">
        <v>584</v>
      </c>
      <c r="B402" s="81">
        <v>56</v>
      </c>
      <c r="C402" s="81">
        <v>0</v>
      </c>
      <c r="D402" s="81">
        <v>0</v>
      </c>
      <c r="E402" s="81">
        <v>0</v>
      </c>
      <c r="F402" s="48" t="s">
        <v>6366</v>
      </c>
    </row>
    <row r="403" spans="1:6" s="59" customFormat="1" x14ac:dyDescent="0.3">
      <c r="A403" s="59" t="s">
        <v>96</v>
      </c>
      <c r="B403" s="81">
        <v>321</v>
      </c>
      <c r="C403" s="81">
        <v>50</v>
      </c>
      <c r="D403" s="81">
        <v>13</v>
      </c>
      <c r="E403" s="81">
        <v>37</v>
      </c>
      <c r="F403" s="48">
        <v>0.26</v>
      </c>
    </row>
    <row r="404" spans="1:6" s="59" customFormat="1" hidden="1" x14ac:dyDescent="0.3">
      <c r="A404" s="59" t="s">
        <v>603</v>
      </c>
      <c r="B404" s="81">
        <v>42</v>
      </c>
      <c r="C404" s="81">
        <v>0</v>
      </c>
      <c r="D404" s="81">
        <v>0</v>
      </c>
      <c r="E404" s="81">
        <v>0</v>
      </c>
      <c r="F404" s="48" t="s">
        <v>6366</v>
      </c>
    </row>
    <row r="405" spans="1:6" s="59" customFormat="1" hidden="1" x14ac:dyDescent="0.3">
      <c r="A405" s="59" t="s">
        <v>352</v>
      </c>
      <c r="B405" s="81">
        <v>98</v>
      </c>
      <c r="C405" s="81">
        <v>0</v>
      </c>
      <c r="D405" s="81">
        <v>0</v>
      </c>
      <c r="E405" s="81">
        <v>0</v>
      </c>
      <c r="F405" s="48" t="s">
        <v>6366</v>
      </c>
    </row>
    <row r="406" spans="1:6" s="59" customFormat="1" hidden="1" x14ac:dyDescent="0.3">
      <c r="A406" s="59" t="s">
        <v>353</v>
      </c>
      <c r="B406" s="81">
        <v>126</v>
      </c>
      <c r="C406" s="81">
        <v>0</v>
      </c>
      <c r="D406" s="81">
        <v>0</v>
      </c>
      <c r="E406" s="81">
        <v>0</v>
      </c>
      <c r="F406" s="48" t="s">
        <v>6366</v>
      </c>
    </row>
    <row r="407" spans="1:6" s="59" customFormat="1" hidden="1" x14ac:dyDescent="0.3">
      <c r="A407" s="59" t="s">
        <v>627</v>
      </c>
      <c r="B407" s="81">
        <v>11</v>
      </c>
      <c r="C407" s="81">
        <v>0</v>
      </c>
      <c r="D407" s="81">
        <v>0</v>
      </c>
      <c r="E407" s="81">
        <v>0</v>
      </c>
      <c r="F407" s="48" t="s">
        <v>6366</v>
      </c>
    </row>
    <row r="408" spans="1:6" s="59" customFormat="1" hidden="1" x14ac:dyDescent="0.3">
      <c r="A408" s="59" t="s">
        <v>354</v>
      </c>
      <c r="B408" s="81">
        <v>168</v>
      </c>
      <c r="C408" s="81">
        <v>0</v>
      </c>
      <c r="D408" s="81">
        <v>0</v>
      </c>
      <c r="E408" s="81">
        <v>0</v>
      </c>
      <c r="F408" s="48" t="s">
        <v>6366</v>
      </c>
    </row>
    <row r="409" spans="1:6" s="59" customFormat="1" x14ac:dyDescent="0.3">
      <c r="A409" s="59" t="s">
        <v>137</v>
      </c>
      <c r="B409" s="81">
        <v>436</v>
      </c>
      <c r="C409" s="81">
        <v>46</v>
      </c>
      <c r="D409" s="81">
        <v>12</v>
      </c>
      <c r="E409" s="81">
        <v>34</v>
      </c>
      <c r="F409" s="48">
        <v>0.2608695652173913</v>
      </c>
    </row>
    <row r="410" spans="1:6" s="59" customFormat="1" hidden="1" x14ac:dyDescent="0.3">
      <c r="A410" s="59" t="s">
        <v>356</v>
      </c>
      <c r="B410" s="81">
        <v>0</v>
      </c>
      <c r="C410" s="81">
        <v>0</v>
      </c>
      <c r="D410" s="81">
        <v>0</v>
      </c>
      <c r="E410" s="81">
        <v>0</v>
      </c>
      <c r="F410" s="48" t="s">
        <v>6366</v>
      </c>
    </row>
    <row r="411" spans="1:6" s="59" customFormat="1" hidden="1" x14ac:dyDescent="0.3">
      <c r="A411" s="59" t="s">
        <v>357</v>
      </c>
      <c r="B411" s="81">
        <v>13</v>
      </c>
      <c r="C411" s="81">
        <v>0</v>
      </c>
      <c r="D411" s="81">
        <v>0</v>
      </c>
      <c r="E411" s="81">
        <v>0</v>
      </c>
      <c r="F411" s="48" t="s">
        <v>6366</v>
      </c>
    </row>
    <row r="412" spans="1:6" s="59" customFormat="1" hidden="1" x14ac:dyDescent="0.3">
      <c r="A412" s="59" t="s">
        <v>604</v>
      </c>
      <c r="B412" s="81">
        <v>0</v>
      </c>
      <c r="C412" s="81">
        <v>0</v>
      </c>
      <c r="D412" s="81">
        <v>0</v>
      </c>
      <c r="E412" s="81">
        <v>0</v>
      </c>
      <c r="F412" s="48" t="s">
        <v>6366</v>
      </c>
    </row>
    <row r="413" spans="1:6" s="59" customFormat="1" hidden="1" x14ac:dyDescent="0.3">
      <c r="A413" s="59" t="s">
        <v>358</v>
      </c>
      <c r="B413" s="81">
        <v>0</v>
      </c>
      <c r="C413" s="81">
        <v>0</v>
      </c>
      <c r="D413" s="81">
        <v>0</v>
      </c>
      <c r="E413" s="81">
        <v>0</v>
      </c>
      <c r="F413" s="48" t="s">
        <v>6366</v>
      </c>
    </row>
    <row r="414" spans="1:6" s="59" customFormat="1" hidden="1" x14ac:dyDescent="0.3">
      <c r="A414" s="59" t="s">
        <v>359</v>
      </c>
      <c r="B414" s="81">
        <v>0</v>
      </c>
      <c r="C414" s="81">
        <v>0</v>
      </c>
      <c r="D414" s="81">
        <v>0</v>
      </c>
      <c r="E414" s="81">
        <v>0</v>
      </c>
      <c r="F414" s="48" t="s">
        <v>6366</v>
      </c>
    </row>
    <row r="415" spans="1:6" s="59" customFormat="1" hidden="1" x14ac:dyDescent="0.3">
      <c r="A415" s="59" t="s">
        <v>360</v>
      </c>
      <c r="B415" s="81">
        <v>0</v>
      </c>
      <c r="C415" s="81">
        <v>0</v>
      </c>
      <c r="D415" s="81">
        <v>0</v>
      </c>
      <c r="E415" s="81">
        <v>0</v>
      </c>
      <c r="F415" s="48" t="s">
        <v>6366</v>
      </c>
    </row>
    <row r="416" spans="1:6" s="59" customFormat="1" hidden="1" x14ac:dyDescent="0.3">
      <c r="A416" s="59" t="s">
        <v>361</v>
      </c>
      <c r="B416" s="81">
        <v>146</v>
      </c>
      <c r="C416" s="81">
        <v>0</v>
      </c>
      <c r="D416" s="81">
        <v>0</v>
      </c>
      <c r="E416" s="81">
        <v>0</v>
      </c>
      <c r="F416" s="48" t="s">
        <v>6366</v>
      </c>
    </row>
    <row r="417" spans="1:6" s="59" customFormat="1" hidden="1" x14ac:dyDescent="0.3">
      <c r="A417" s="59" t="s">
        <v>362</v>
      </c>
      <c r="B417" s="81">
        <v>35</v>
      </c>
      <c r="C417" s="81">
        <v>0</v>
      </c>
      <c r="D417" s="81">
        <v>0</v>
      </c>
      <c r="E417" s="81">
        <v>0</v>
      </c>
      <c r="F417" s="48" t="s">
        <v>6366</v>
      </c>
    </row>
    <row r="418" spans="1:6" s="59" customFormat="1" x14ac:dyDescent="0.3">
      <c r="A418" s="59" t="s">
        <v>436</v>
      </c>
      <c r="B418" s="81">
        <v>733</v>
      </c>
      <c r="C418" s="81">
        <v>78</v>
      </c>
      <c r="D418" s="81">
        <v>21</v>
      </c>
      <c r="E418" s="81">
        <v>57</v>
      </c>
      <c r="F418" s="48">
        <v>0.26923076923076922</v>
      </c>
    </row>
    <row r="419" spans="1:6" s="59" customFormat="1" hidden="1" x14ac:dyDescent="0.3">
      <c r="A419" s="59" t="s">
        <v>364</v>
      </c>
      <c r="B419" s="81">
        <v>74</v>
      </c>
      <c r="C419" s="81">
        <v>0</v>
      </c>
      <c r="D419" s="81">
        <v>0</v>
      </c>
      <c r="E419" s="81">
        <v>0</v>
      </c>
      <c r="F419" s="48" t="s">
        <v>6366</v>
      </c>
    </row>
    <row r="420" spans="1:6" s="59" customFormat="1" x14ac:dyDescent="0.3">
      <c r="A420" s="59" t="s">
        <v>146</v>
      </c>
      <c r="B420" s="81">
        <v>2915</v>
      </c>
      <c r="C420" s="81">
        <v>360</v>
      </c>
      <c r="D420" s="81">
        <v>104</v>
      </c>
      <c r="E420" s="81">
        <v>256</v>
      </c>
      <c r="F420" s="48">
        <v>0.28888888888888886</v>
      </c>
    </row>
    <row r="421" spans="1:6" s="59" customFormat="1" x14ac:dyDescent="0.3">
      <c r="A421" s="59" t="s">
        <v>370</v>
      </c>
      <c r="B421" s="81">
        <v>290</v>
      </c>
      <c r="C421" s="81">
        <v>33</v>
      </c>
      <c r="D421" s="81">
        <v>10</v>
      </c>
      <c r="E421" s="81">
        <v>23</v>
      </c>
      <c r="F421" s="48">
        <v>0.30303030303030304</v>
      </c>
    </row>
    <row r="422" spans="1:6" s="59" customFormat="1" x14ac:dyDescent="0.3">
      <c r="A422" s="59" t="s">
        <v>303</v>
      </c>
      <c r="B422" s="81">
        <v>918</v>
      </c>
      <c r="C422" s="81">
        <v>160</v>
      </c>
      <c r="D422" s="81">
        <v>49</v>
      </c>
      <c r="E422" s="81">
        <v>111</v>
      </c>
      <c r="F422" s="48">
        <v>0.30625000000000002</v>
      </c>
    </row>
    <row r="423" spans="1:6" s="59" customFormat="1" hidden="1" x14ac:dyDescent="0.3">
      <c r="A423" s="59" t="s">
        <v>368</v>
      </c>
      <c r="B423" s="81">
        <v>23</v>
      </c>
      <c r="C423" s="81">
        <v>0</v>
      </c>
      <c r="D423" s="81">
        <v>0</v>
      </c>
      <c r="E423" s="81">
        <v>0</v>
      </c>
      <c r="F423" s="48" t="s">
        <v>6366</v>
      </c>
    </row>
    <row r="424" spans="1:6" s="59" customFormat="1" hidden="1" x14ac:dyDescent="0.3">
      <c r="A424" s="59" t="s">
        <v>369</v>
      </c>
      <c r="B424" s="81">
        <v>68</v>
      </c>
      <c r="C424" s="81">
        <v>0</v>
      </c>
      <c r="D424" s="81">
        <v>0</v>
      </c>
      <c r="E424" s="81">
        <v>0</v>
      </c>
      <c r="F424" s="48" t="s">
        <v>6366</v>
      </c>
    </row>
    <row r="425" spans="1:6" s="59" customFormat="1" hidden="1" x14ac:dyDescent="0.3">
      <c r="A425" s="59" t="s">
        <v>571</v>
      </c>
      <c r="B425" s="81">
        <v>0</v>
      </c>
      <c r="C425" s="81">
        <v>0</v>
      </c>
      <c r="D425" s="81">
        <v>0</v>
      </c>
      <c r="E425" s="81">
        <v>0</v>
      </c>
      <c r="F425" s="48" t="s">
        <v>6366</v>
      </c>
    </row>
    <row r="426" spans="1:6" s="59" customFormat="1" x14ac:dyDescent="0.3">
      <c r="A426" s="59" t="s">
        <v>271</v>
      </c>
      <c r="B426" s="81">
        <v>1971</v>
      </c>
      <c r="C426" s="81">
        <v>230</v>
      </c>
      <c r="D426" s="81">
        <v>74</v>
      </c>
      <c r="E426" s="81">
        <v>156</v>
      </c>
      <c r="F426" s="48">
        <v>0.32173913043478258</v>
      </c>
    </row>
    <row r="427" spans="1:6" s="59" customFormat="1" hidden="1" x14ac:dyDescent="0.3">
      <c r="A427" s="59" t="s">
        <v>572</v>
      </c>
      <c r="B427" s="81">
        <v>10</v>
      </c>
      <c r="C427" s="81">
        <v>0</v>
      </c>
      <c r="D427" s="81">
        <v>0</v>
      </c>
      <c r="E427" s="81">
        <v>0</v>
      </c>
      <c r="F427" s="48" t="s">
        <v>6366</v>
      </c>
    </row>
    <row r="428" spans="1:6" s="59" customFormat="1" hidden="1" x14ac:dyDescent="0.3">
      <c r="A428" s="59" t="s">
        <v>371</v>
      </c>
      <c r="B428" s="81">
        <v>0</v>
      </c>
      <c r="C428" s="81">
        <v>0</v>
      </c>
      <c r="D428" s="81">
        <v>0</v>
      </c>
      <c r="E428" s="81">
        <v>0</v>
      </c>
      <c r="F428" s="48" t="s">
        <v>6366</v>
      </c>
    </row>
    <row r="429" spans="1:6" s="59" customFormat="1" x14ac:dyDescent="0.3">
      <c r="A429" s="59" t="s">
        <v>153</v>
      </c>
      <c r="B429" s="81">
        <v>732</v>
      </c>
      <c r="C429" s="81">
        <v>120</v>
      </c>
      <c r="D429" s="81">
        <v>40</v>
      </c>
      <c r="E429" s="81">
        <v>80</v>
      </c>
      <c r="F429" s="48">
        <v>0.33333333333333331</v>
      </c>
    </row>
    <row r="430" spans="1:6" s="59" customFormat="1" hidden="1" x14ac:dyDescent="0.3">
      <c r="A430" s="59" t="s">
        <v>373</v>
      </c>
      <c r="B430" s="81">
        <v>0</v>
      </c>
      <c r="C430" s="81">
        <v>0</v>
      </c>
      <c r="D430" s="81">
        <v>0</v>
      </c>
      <c r="E430" s="81">
        <v>0</v>
      </c>
      <c r="F430" s="48" t="s">
        <v>6366</v>
      </c>
    </row>
    <row r="431" spans="1:6" s="59" customFormat="1" hidden="1" x14ac:dyDescent="0.3">
      <c r="A431" s="59" t="s">
        <v>628</v>
      </c>
      <c r="B431" s="81">
        <v>0</v>
      </c>
      <c r="C431" s="81">
        <v>0</v>
      </c>
      <c r="D431" s="81">
        <v>0</v>
      </c>
      <c r="E431" s="81">
        <v>0</v>
      </c>
      <c r="F431" s="48" t="s">
        <v>6366</v>
      </c>
    </row>
    <row r="432" spans="1:6" s="59" customFormat="1" hidden="1" x14ac:dyDescent="0.3">
      <c r="A432" s="59" t="s">
        <v>374</v>
      </c>
      <c r="B432" s="81">
        <v>0</v>
      </c>
      <c r="C432" s="81">
        <v>0</v>
      </c>
      <c r="D432" s="81">
        <v>0</v>
      </c>
      <c r="E432" s="81">
        <v>0</v>
      </c>
      <c r="F432" s="48" t="s">
        <v>6366</v>
      </c>
    </row>
    <row r="433" spans="1:6" s="59" customFormat="1" hidden="1" x14ac:dyDescent="0.3">
      <c r="A433" s="59" t="s">
        <v>375</v>
      </c>
      <c r="B433" s="81">
        <v>0</v>
      </c>
      <c r="C433" s="81">
        <v>0</v>
      </c>
      <c r="D433" s="81">
        <v>0</v>
      </c>
      <c r="E433" s="81">
        <v>0</v>
      </c>
      <c r="F433" s="48" t="s">
        <v>6366</v>
      </c>
    </row>
    <row r="434" spans="1:6" s="59" customFormat="1" hidden="1" x14ac:dyDescent="0.3">
      <c r="A434" s="59" t="s">
        <v>573</v>
      </c>
      <c r="B434" s="81">
        <v>0</v>
      </c>
      <c r="C434" s="81">
        <v>0</v>
      </c>
      <c r="D434" s="81">
        <v>0</v>
      </c>
      <c r="E434" s="81">
        <v>0</v>
      </c>
      <c r="F434" s="48" t="s">
        <v>6366</v>
      </c>
    </row>
    <row r="435" spans="1:6" s="59" customFormat="1" hidden="1" x14ac:dyDescent="0.3">
      <c r="A435" s="59" t="s">
        <v>376</v>
      </c>
      <c r="B435" s="81">
        <v>25</v>
      </c>
      <c r="C435" s="81">
        <v>0</v>
      </c>
      <c r="D435" s="81">
        <v>0</v>
      </c>
      <c r="E435" s="81">
        <v>0</v>
      </c>
      <c r="F435" s="48" t="s">
        <v>6366</v>
      </c>
    </row>
    <row r="436" spans="1:6" s="59" customFormat="1" hidden="1" x14ac:dyDescent="0.3">
      <c r="A436" s="59" t="s">
        <v>629</v>
      </c>
      <c r="B436" s="81">
        <v>0</v>
      </c>
      <c r="C436" s="81">
        <v>0</v>
      </c>
      <c r="D436" s="81">
        <v>0</v>
      </c>
      <c r="E436" s="81">
        <v>0</v>
      </c>
      <c r="F436" s="48" t="s">
        <v>6366</v>
      </c>
    </row>
    <row r="437" spans="1:6" s="59" customFormat="1" hidden="1" x14ac:dyDescent="0.3">
      <c r="A437" s="59" t="s">
        <v>574</v>
      </c>
      <c r="B437" s="81">
        <v>29</v>
      </c>
      <c r="C437" s="81">
        <v>0</v>
      </c>
      <c r="D437" s="81">
        <v>0</v>
      </c>
      <c r="E437" s="81">
        <v>0</v>
      </c>
      <c r="F437" s="48" t="s">
        <v>6366</v>
      </c>
    </row>
    <row r="438" spans="1:6" s="59" customFormat="1" hidden="1" x14ac:dyDescent="0.3">
      <c r="A438" s="59" t="s">
        <v>575</v>
      </c>
      <c r="B438" s="81">
        <v>25</v>
      </c>
      <c r="C438" s="81">
        <v>0</v>
      </c>
      <c r="D438" s="81">
        <v>0</v>
      </c>
      <c r="E438" s="81">
        <v>0</v>
      </c>
      <c r="F438" s="48" t="s">
        <v>6366</v>
      </c>
    </row>
    <row r="439" spans="1:6" s="59" customFormat="1" hidden="1" x14ac:dyDescent="0.3">
      <c r="A439" s="59" t="s">
        <v>630</v>
      </c>
      <c r="B439" s="81">
        <v>0</v>
      </c>
      <c r="C439" s="81">
        <v>0</v>
      </c>
      <c r="D439" s="81">
        <v>0</v>
      </c>
      <c r="E439" s="81">
        <v>0</v>
      </c>
      <c r="F439" s="48" t="s">
        <v>6366</v>
      </c>
    </row>
    <row r="440" spans="1:6" s="59" customFormat="1" hidden="1" x14ac:dyDescent="0.3">
      <c r="A440" s="59" t="s">
        <v>576</v>
      </c>
      <c r="B440" s="81">
        <v>24</v>
      </c>
      <c r="C440" s="81">
        <v>0</v>
      </c>
      <c r="D440" s="81">
        <v>0</v>
      </c>
      <c r="E440" s="81">
        <v>0</v>
      </c>
      <c r="F440" s="48" t="s">
        <v>6366</v>
      </c>
    </row>
    <row r="441" spans="1:6" s="59" customFormat="1" hidden="1" x14ac:dyDescent="0.3">
      <c r="A441" s="59" t="s">
        <v>377</v>
      </c>
      <c r="B441" s="81">
        <v>81</v>
      </c>
      <c r="C441" s="81">
        <v>0</v>
      </c>
      <c r="D441" s="81">
        <v>0</v>
      </c>
      <c r="E441" s="81">
        <v>0</v>
      </c>
      <c r="F441" s="48" t="s">
        <v>6366</v>
      </c>
    </row>
    <row r="442" spans="1:6" s="59" customFormat="1" x14ac:dyDescent="0.3">
      <c r="A442" s="59" t="s">
        <v>209</v>
      </c>
      <c r="B442" s="81">
        <v>440</v>
      </c>
      <c r="C442" s="81">
        <v>29</v>
      </c>
      <c r="D442" s="81">
        <v>10</v>
      </c>
      <c r="E442" s="81">
        <v>19</v>
      </c>
      <c r="F442" s="48">
        <v>0.34482758620689657</v>
      </c>
    </row>
    <row r="443" spans="1:6" s="59" customFormat="1" hidden="1" x14ac:dyDescent="0.3">
      <c r="A443" s="59" t="s">
        <v>379</v>
      </c>
      <c r="B443" s="81">
        <v>113</v>
      </c>
      <c r="C443" s="81">
        <v>0</v>
      </c>
      <c r="D443" s="81">
        <v>0</v>
      </c>
      <c r="E443" s="81">
        <v>0</v>
      </c>
      <c r="F443" s="48" t="s">
        <v>6366</v>
      </c>
    </row>
    <row r="444" spans="1:6" s="59" customFormat="1" hidden="1" x14ac:dyDescent="0.3">
      <c r="A444" s="59" t="s">
        <v>380</v>
      </c>
      <c r="B444" s="81">
        <v>0</v>
      </c>
      <c r="C444" s="81">
        <v>0</v>
      </c>
      <c r="D444" s="81">
        <v>0</v>
      </c>
      <c r="E444" s="81">
        <v>0</v>
      </c>
      <c r="F444" s="48" t="s">
        <v>6366</v>
      </c>
    </row>
    <row r="445" spans="1:6" s="59" customFormat="1" hidden="1" x14ac:dyDescent="0.3">
      <c r="A445" s="59" t="s">
        <v>381</v>
      </c>
      <c r="B445" s="81">
        <v>0</v>
      </c>
      <c r="C445" s="81">
        <v>0</v>
      </c>
      <c r="D445" s="81">
        <v>0</v>
      </c>
      <c r="E445" s="81">
        <v>0</v>
      </c>
      <c r="F445" s="48" t="s">
        <v>6366</v>
      </c>
    </row>
    <row r="446" spans="1:6" s="59" customFormat="1" hidden="1" x14ac:dyDescent="0.3">
      <c r="A446" s="59" t="s">
        <v>382</v>
      </c>
      <c r="B446" s="81">
        <v>0</v>
      </c>
      <c r="C446" s="81">
        <v>0</v>
      </c>
      <c r="D446" s="81">
        <v>0</v>
      </c>
      <c r="E446" s="81">
        <v>0</v>
      </c>
      <c r="F446" s="48" t="s">
        <v>6366</v>
      </c>
    </row>
    <row r="447" spans="1:6" s="59" customFormat="1" hidden="1" x14ac:dyDescent="0.3">
      <c r="A447" s="59" t="s">
        <v>383</v>
      </c>
      <c r="B447" s="81">
        <v>0</v>
      </c>
      <c r="C447" s="81">
        <v>0</v>
      </c>
      <c r="D447" s="81">
        <v>0</v>
      </c>
      <c r="E447" s="81">
        <v>0</v>
      </c>
      <c r="F447" s="48" t="s">
        <v>6366</v>
      </c>
    </row>
    <row r="448" spans="1:6" s="59" customFormat="1" hidden="1" x14ac:dyDescent="0.3">
      <c r="A448" s="59" t="s">
        <v>384</v>
      </c>
      <c r="B448" s="81">
        <v>0</v>
      </c>
      <c r="C448" s="81">
        <v>0</v>
      </c>
      <c r="D448" s="81">
        <v>0</v>
      </c>
      <c r="E448" s="81">
        <v>0</v>
      </c>
      <c r="F448" s="48" t="s">
        <v>6366</v>
      </c>
    </row>
    <row r="449" spans="1:6" s="59" customFormat="1" hidden="1" x14ac:dyDescent="0.3">
      <c r="A449" s="59" t="s">
        <v>385</v>
      </c>
      <c r="B449" s="81">
        <v>0</v>
      </c>
      <c r="C449" s="81">
        <v>0</v>
      </c>
      <c r="D449" s="81">
        <v>0</v>
      </c>
      <c r="E449" s="81">
        <v>0</v>
      </c>
      <c r="F449" s="48" t="s">
        <v>6366</v>
      </c>
    </row>
    <row r="450" spans="1:6" s="59" customFormat="1" hidden="1" x14ac:dyDescent="0.3">
      <c r="A450" s="59" t="s">
        <v>386</v>
      </c>
      <c r="B450" s="81">
        <v>130</v>
      </c>
      <c r="C450" s="81">
        <v>0</v>
      </c>
      <c r="D450" s="81">
        <v>0</v>
      </c>
      <c r="E450" s="81">
        <v>0</v>
      </c>
      <c r="F450" s="48" t="s">
        <v>6366</v>
      </c>
    </row>
    <row r="451" spans="1:6" s="59" customFormat="1" hidden="1" x14ac:dyDescent="0.3">
      <c r="A451" s="59" t="s">
        <v>387</v>
      </c>
      <c r="B451" s="81">
        <v>0</v>
      </c>
      <c r="C451" s="81">
        <v>0</v>
      </c>
      <c r="D451" s="81">
        <v>0</v>
      </c>
      <c r="E451" s="81">
        <v>0</v>
      </c>
      <c r="F451" s="48" t="s">
        <v>6366</v>
      </c>
    </row>
    <row r="452" spans="1:6" s="59" customFormat="1" hidden="1" x14ac:dyDescent="0.3">
      <c r="A452" s="59" t="s">
        <v>388</v>
      </c>
      <c r="B452" s="81">
        <v>0</v>
      </c>
      <c r="C452" s="81">
        <v>0</v>
      </c>
      <c r="D452" s="81">
        <v>0</v>
      </c>
      <c r="E452" s="81">
        <v>0</v>
      </c>
      <c r="F452" s="48" t="s">
        <v>6366</v>
      </c>
    </row>
    <row r="453" spans="1:6" s="59" customFormat="1" hidden="1" x14ac:dyDescent="0.3">
      <c r="A453" s="59" t="s">
        <v>389</v>
      </c>
      <c r="B453" s="81">
        <v>0</v>
      </c>
      <c r="C453" s="81">
        <v>0</v>
      </c>
      <c r="D453" s="81">
        <v>0</v>
      </c>
      <c r="E453" s="81">
        <v>0</v>
      </c>
      <c r="F453" s="48" t="s">
        <v>6366</v>
      </c>
    </row>
    <row r="454" spans="1:6" s="59" customFormat="1" hidden="1" x14ac:dyDescent="0.3">
      <c r="A454" s="59" t="s">
        <v>390</v>
      </c>
      <c r="B454" s="81">
        <v>0</v>
      </c>
      <c r="C454" s="81">
        <v>0</v>
      </c>
      <c r="D454" s="81">
        <v>0</v>
      </c>
      <c r="E454" s="81">
        <v>0</v>
      </c>
      <c r="F454" s="48" t="s">
        <v>6366</v>
      </c>
    </row>
    <row r="455" spans="1:6" s="59" customFormat="1" hidden="1" x14ac:dyDescent="0.3">
      <c r="A455" s="59" t="s">
        <v>391</v>
      </c>
      <c r="B455" s="81">
        <v>0</v>
      </c>
      <c r="C455" s="81">
        <v>0</v>
      </c>
      <c r="D455" s="81">
        <v>0</v>
      </c>
      <c r="E455" s="81">
        <v>0</v>
      </c>
      <c r="F455" s="48" t="s">
        <v>6366</v>
      </c>
    </row>
    <row r="456" spans="1:6" s="59" customFormat="1" hidden="1" x14ac:dyDescent="0.3">
      <c r="A456" s="59" t="s">
        <v>392</v>
      </c>
      <c r="B456" s="81">
        <v>0</v>
      </c>
      <c r="C456" s="81">
        <v>0</v>
      </c>
      <c r="D456" s="81">
        <v>0</v>
      </c>
      <c r="E456" s="81">
        <v>0</v>
      </c>
      <c r="F456" s="48" t="s">
        <v>6366</v>
      </c>
    </row>
    <row r="457" spans="1:6" s="59" customFormat="1" hidden="1" x14ac:dyDescent="0.3">
      <c r="A457" s="59" t="s">
        <v>631</v>
      </c>
      <c r="B457" s="81">
        <v>0</v>
      </c>
      <c r="C457" s="81">
        <v>0</v>
      </c>
      <c r="D457" s="81">
        <v>0</v>
      </c>
      <c r="E457" s="81">
        <v>0</v>
      </c>
      <c r="F457" s="48" t="s">
        <v>6366</v>
      </c>
    </row>
    <row r="458" spans="1:6" s="59" customFormat="1" hidden="1" x14ac:dyDescent="0.3">
      <c r="A458" s="59" t="s">
        <v>393</v>
      </c>
      <c r="B458" s="81">
        <v>0</v>
      </c>
      <c r="C458" s="81">
        <v>0</v>
      </c>
      <c r="D458" s="81">
        <v>0</v>
      </c>
      <c r="E458" s="81">
        <v>0</v>
      </c>
      <c r="F458" s="48" t="s">
        <v>6366</v>
      </c>
    </row>
    <row r="459" spans="1:6" s="59" customFormat="1" hidden="1" x14ac:dyDescent="0.3">
      <c r="A459" s="59" t="s">
        <v>632</v>
      </c>
      <c r="B459" s="81">
        <v>0</v>
      </c>
      <c r="C459" s="81">
        <v>0</v>
      </c>
      <c r="D459" s="81">
        <v>0</v>
      </c>
      <c r="E459" s="81">
        <v>0</v>
      </c>
      <c r="F459" s="48" t="s">
        <v>6366</v>
      </c>
    </row>
    <row r="460" spans="1:6" s="59" customFormat="1" hidden="1" x14ac:dyDescent="0.3">
      <c r="A460" s="59" t="s">
        <v>394</v>
      </c>
      <c r="B460" s="81">
        <v>0</v>
      </c>
      <c r="C460" s="81">
        <v>0</v>
      </c>
      <c r="D460" s="81">
        <v>0</v>
      </c>
      <c r="E460" s="81">
        <v>0</v>
      </c>
      <c r="F460" s="48" t="s">
        <v>6366</v>
      </c>
    </row>
    <row r="461" spans="1:6" s="59" customFormat="1" hidden="1" x14ac:dyDescent="0.3">
      <c r="A461" s="59" t="s">
        <v>577</v>
      </c>
      <c r="B461" s="81">
        <v>14</v>
      </c>
      <c r="C461" s="81">
        <v>0</v>
      </c>
      <c r="D461" s="81">
        <v>0</v>
      </c>
      <c r="E461" s="81">
        <v>0</v>
      </c>
      <c r="F461" s="48" t="s">
        <v>6366</v>
      </c>
    </row>
    <row r="462" spans="1:6" s="59" customFormat="1" hidden="1" x14ac:dyDescent="0.3">
      <c r="A462" s="59" t="s">
        <v>395</v>
      </c>
      <c r="B462" s="81">
        <v>16</v>
      </c>
      <c r="C462" s="81">
        <v>0</v>
      </c>
      <c r="D462" s="81">
        <v>0</v>
      </c>
      <c r="E462" s="81">
        <v>0</v>
      </c>
      <c r="F462" s="48" t="s">
        <v>6366</v>
      </c>
    </row>
    <row r="463" spans="1:6" s="59" customFormat="1" hidden="1" x14ac:dyDescent="0.3">
      <c r="A463" s="59" t="s">
        <v>605</v>
      </c>
      <c r="B463" s="81">
        <v>0</v>
      </c>
      <c r="C463" s="81">
        <v>0</v>
      </c>
      <c r="D463" s="81">
        <v>0</v>
      </c>
      <c r="E463" s="81">
        <v>0</v>
      </c>
      <c r="F463" s="48" t="s">
        <v>6366</v>
      </c>
    </row>
    <row r="464" spans="1:6" s="59" customFormat="1" hidden="1" x14ac:dyDescent="0.3">
      <c r="A464" s="59" t="s">
        <v>633</v>
      </c>
      <c r="B464" s="81">
        <v>0</v>
      </c>
      <c r="C464" s="81">
        <v>0</v>
      </c>
      <c r="D464" s="81">
        <v>0</v>
      </c>
      <c r="E464" s="81">
        <v>0</v>
      </c>
      <c r="F464" s="48" t="s">
        <v>6366</v>
      </c>
    </row>
    <row r="465" spans="1:6" s="59" customFormat="1" hidden="1" x14ac:dyDescent="0.3">
      <c r="A465" s="59" t="s">
        <v>396</v>
      </c>
      <c r="B465" s="81">
        <v>0</v>
      </c>
      <c r="C465" s="81">
        <v>0</v>
      </c>
      <c r="D465" s="81">
        <v>0</v>
      </c>
      <c r="E465" s="81">
        <v>0</v>
      </c>
      <c r="F465" s="48" t="s">
        <v>6366</v>
      </c>
    </row>
    <row r="466" spans="1:6" s="59" customFormat="1" hidden="1" x14ac:dyDescent="0.3">
      <c r="A466" s="59" t="s">
        <v>397</v>
      </c>
      <c r="B466" s="81">
        <v>23</v>
      </c>
      <c r="C466" s="81">
        <v>0</v>
      </c>
      <c r="D466" s="81">
        <v>0</v>
      </c>
      <c r="E466" s="81">
        <v>0</v>
      </c>
      <c r="F466" s="48" t="s">
        <v>6366</v>
      </c>
    </row>
    <row r="467" spans="1:6" s="59" customFormat="1" hidden="1" x14ac:dyDescent="0.3">
      <c r="A467" s="59" t="s">
        <v>398</v>
      </c>
      <c r="B467" s="81">
        <v>0</v>
      </c>
      <c r="C467" s="81">
        <v>0</v>
      </c>
      <c r="D467" s="81">
        <v>0</v>
      </c>
      <c r="E467" s="81">
        <v>0</v>
      </c>
      <c r="F467" s="48" t="s">
        <v>6366</v>
      </c>
    </row>
    <row r="468" spans="1:6" s="59" customFormat="1" hidden="1" x14ac:dyDescent="0.3">
      <c r="A468" s="59" t="s">
        <v>399</v>
      </c>
      <c r="B468" s="81">
        <v>0</v>
      </c>
      <c r="C468" s="81">
        <v>0</v>
      </c>
      <c r="D468" s="81">
        <v>0</v>
      </c>
      <c r="E468" s="81">
        <v>0</v>
      </c>
      <c r="F468" s="48" t="s">
        <v>6366</v>
      </c>
    </row>
    <row r="469" spans="1:6" s="59" customFormat="1" hidden="1" x14ac:dyDescent="0.3">
      <c r="A469" s="59" t="s">
        <v>400</v>
      </c>
      <c r="B469" s="81">
        <v>11</v>
      </c>
      <c r="C469" s="81">
        <v>10</v>
      </c>
      <c r="D469" s="81">
        <v>0</v>
      </c>
      <c r="E469" s="81">
        <v>10</v>
      </c>
      <c r="F469" s="48">
        <v>0</v>
      </c>
    </row>
    <row r="470" spans="1:6" s="59" customFormat="1" hidden="1" x14ac:dyDescent="0.3">
      <c r="A470" s="59" t="s">
        <v>606</v>
      </c>
      <c r="B470" s="81">
        <v>0</v>
      </c>
      <c r="C470" s="81">
        <v>0</v>
      </c>
      <c r="D470" s="81">
        <v>0</v>
      </c>
      <c r="E470" s="81">
        <v>0</v>
      </c>
      <c r="F470" s="48" t="s">
        <v>6366</v>
      </c>
    </row>
    <row r="471" spans="1:6" s="59" customFormat="1" hidden="1" x14ac:dyDescent="0.3">
      <c r="A471" s="59" t="s">
        <v>401</v>
      </c>
      <c r="B471" s="81">
        <v>0</v>
      </c>
      <c r="C471" s="81">
        <v>0</v>
      </c>
      <c r="D471" s="81">
        <v>0</v>
      </c>
      <c r="E471" s="81">
        <v>0</v>
      </c>
      <c r="F471" s="48" t="s">
        <v>6366</v>
      </c>
    </row>
    <row r="472" spans="1:6" s="59" customFormat="1" hidden="1" x14ac:dyDescent="0.3">
      <c r="A472" s="59" t="s">
        <v>607</v>
      </c>
      <c r="B472" s="81">
        <v>0</v>
      </c>
      <c r="C472" s="81">
        <v>0</v>
      </c>
      <c r="D472" s="81">
        <v>0</v>
      </c>
      <c r="E472" s="81">
        <v>0</v>
      </c>
      <c r="F472" s="48" t="s">
        <v>6366</v>
      </c>
    </row>
    <row r="473" spans="1:6" s="59" customFormat="1" hidden="1" x14ac:dyDescent="0.3">
      <c r="A473" s="59" t="s">
        <v>578</v>
      </c>
      <c r="B473" s="81">
        <v>0</v>
      </c>
      <c r="C473" s="81">
        <v>0</v>
      </c>
      <c r="D473" s="81">
        <v>0</v>
      </c>
      <c r="E473" s="81">
        <v>0</v>
      </c>
      <c r="F473" s="48" t="s">
        <v>6366</v>
      </c>
    </row>
    <row r="474" spans="1:6" s="59" customFormat="1" hidden="1" x14ac:dyDescent="0.3">
      <c r="A474" s="59" t="s">
        <v>402</v>
      </c>
      <c r="B474" s="81">
        <v>0</v>
      </c>
      <c r="C474" s="81">
        <v>0</v>
      </c>
      <c r="D474" s="81">
        <v>0</v>
      </c>
      <c r="E474" s="81">
        <v>0</v>
      </c>
      <c r="F474" s="48" t="s">
        <v>6366</v>
      </c>
    </row>
    <row r="475" spans="1:6" s="59" customFormat="1" hidden="1" x14ac:dyDescent="0.3">
      <c r="A475" s="59" t="s">
        <v>403</v>
      </c>
      <c r="B475" s="81">
        <v>0</v>
      </c>
      <c r="C475" s="81">
        <v>0</v>
      </c>
      <c r="D475" s="81">
        <v>0</v>
      </c>
      <c r="E475" s="81">
        <v>0</v>
      </c>
      <c r="F475" s="48" t="s">
        <v>6366</v>
      </c>
    </row>
    <row r="476" spans="1:6" s="59" customFormat="1" hidden="1" x14ac:dyDescent="0.3">
      <c r="A476" s="59" t="s">
        <v>634</v>
      </c>
      <c r="B476" s="81">
        <v>0</v>
      </c>
      <c r="C476" s="81">
        <v>0</v>
      </c>
      <c r="D476" s="81">
        <v>0</v>
      </c>
      <c r="E476" s="81">
        <v>0</v>
      </c>
      <c r="F476" s="48" t="s">
        <v>6366</v>
      </c>
    </row>
    <row r="477" spans="1:6" s="59" customFormat="1" hidden="1" x14ac:dyDescent="0.3">
      <c r="A477" s="59" t="s">
        <v>608</v>
      </c>
      <c r="B477" s="81">
        <v>0</v>
      </c>
      <c r="C477" s="81">
        <v>0</v>
      </c>
      <c r="D477" s="81">
        <v>0</v>
      </c>
      <c r="E477" s="81">
        <v>0</v>
      </c>
      <c r="F477" s="48" t="s">
        <v>6366</v>
      </c>
    </row>
    <row r="478" spans="1:6" s="59" customFormat="1" hidden="1" x14ac:dyDescent="0.3">
      <c r="A478" s="59" t="s">
        <v>404</v>
      </c>
      <c r="B478" s="81">
        <v>0</v>
      </c>
      <c r="C478" s="81">
        <v>0</v>
      </c>
      <c r="D478" s="81">
        <v>0</v>
      </c>
      <c r="E478" s="81">
        <v>0</v>
      </c>
      <c r="F478" s="48" t="s">
        <v>6366</v>
      </c>
    </row>
    <row r="479" spans="1:6" s="59" customFormat="1" hidden="1" x14ac:dyDescent="0.3">
      <c r="A479" s="59" t="s">
        <v>405</v>
      </c>
      <c r="B479" s="81">
        <v>0</v>
      </c>
      <c r="C479" s="81">
        <v>0</v>
      </c>
      <c r="D479" s="81">
        <v>0</v>
      </c>
      <c r="E479" s="81">
        <v>0</v>
      </c>
      <c r="F479" s="48" t="s">
        <v>6366</v>
      </c>
    </row>
    <row r="480" spans="1:6" s="59" customFormat="1" hidden="1" x14ac:dyDescent="0.3">
      <c r="A480" s="59" t="s">
        <v>635</v>
      </c>
      <c r="B480" s="81">
        <v>0</v>
      </c>
      <c r="C480" s="81">
        <v>0</v>
      </c>
      <c r="D480" s="81">
        <v>0</v>
      </c>
      <c r="E480" s="81">
        <v>0</v>
      </c>
      <c r="F480" s="48" t="s">
        <v>6366</v>
      </c>
    </row>
    <row r="481" spans="1:6" s="59" customFormat="1" hidden="1" x14ac:dyDescent="0.3">
      <c r="A481" s="59" t="s">
        <v>579</v>
      </c>
      <c r="B481" s="81">
        <v>70</v>
      </c>
      <c r="C481" s="81">
        <v>0</v>
      </c>
      <c r="D481" s="81">
        <v>0</v>
      </c>
      <c r="E481" s="81">
        <v>0</v>
      </c>
      <c r="F481" s="48" t="s">
        <v>6366</v>
      </c>
    </row>
    <row r="482" spans="1:6" s="59" customFormat="1" hidden="1" x14ac:dyDescent="0.3">
      <c r="A482" s="59" t="s">
        <v>580</v>
      </c>
      <c r="B482" s="81">
        <v>0</v>
      </c>
      <c r="C482" s="81">
        <v>0</v>
      </c>
      <c r="D482" s="81">
        <v>0</v>
      </c>
      <c r="E482" s="81">
        <v>0</v>
      </c>
      <c r="F482" s="48" t="s">
        <v>6366</v>
      </c>
    </row>
    <row r="483" spans="1:6" s="59" customFormat="1" hidden="1" x14ac:dyDescent="0.3">
      <c r="A483" s="59" t="s">
        <v>636</v>
      </c>
      <c r="B483" s="81">
        <v>0</v>
      </c>
      <c r="C483" s="81">
        <v>0</v>
      </c>
      <c r="D483" s="81">
        <v>0</v>
      </c>
      <c r="E483" s="81">
        <v>0</v>
      </c>
      <c r="F483" s="48" t="s">
        <v>6366</v>
      </c>
    </row>
    <row r="484" spans="1:6" s="59" customFormat="1" hidden="1" x14ac:dyDescent="0.3">
      <c r="A484" s="59" t="s">
        <v>581</v>
      </c>
      <c r="B484" s="81">
        <v>181</v>
      </c>
      <c r="C484" s="81">
        <v>0</v>
      </c>
      <c r="D484" s="81">
        <v>0</v>
      </c>
      <c r="E484" s="81">
        <v>0</v>
      </c>
      <c r="F484" s="48" t="s">
        <v>6366</v>
      </c>
    </row>
    <row r="485" spans="1:6" s="59" customFormat="1" hidden="1" x14ac:dyDescent="0.3">
      <c r="A485" s="59" t="s">
        <v>406</v>
      </c>
      <c r="B485" s="81">
        <v>0</v>
      </c>
      <c r="C485" s="81">
        <v>0</v>
      </c>
      <c r="D485" s="81">
        <v>0</v>
      </c>
      <c r="E485" s="81">
        <v>0</v>
      </c>
      <c r="F485" s="48" t="s">
        <v>6366</v>
      </c>
    </row>
    <row r="486" spans="1:6" s="59" customFormat="1" hidden="1" x14ac:dyDescent="0.3">
      <c r="A486" s="59" t="s">
        <v>407</v>
      </c>
      <c r="B486" s="81">
        <v>0</v>
      </c>
      <c r="C486" s="81">
        <v>0</v>
      </c>
      <c r="D486" s="81">
        <v>0</v>
      </c>
      <c r="E486" s="81">
        <v>0</v>
      </c>
      <c r="F486" s="48" t="s">
        <v>6366</v>
      </c>
    </row>
    <row r="487" spans="1:6" s="59" customFormat="1" hidden="1" x14ac:dyDescent="0.3">
      <c r="A487" s="59" t="s">
        <v>424</v>
      </c>
      <c r="B487" s="81">
        <v>0</v>
      </c>
      <c r="C487" s="81">
        <v>0</v>
      </c>
      <c r="D487" s="81">
        <v>0</v>
      </c>
      <c r="E487" s="81">
        <v>0</v>
      </c>
      <c r="F487" s="48" t="s">
        <v>6366</v>
      </c>
    </row>
    <row r="488" spans="1:6" s="59" customFormat="1" hidden="1" x14ac:dyDescent="0.3">
      <c r="A488" s="59" t="s">
        <v>408</v>
      </c>
      <c r="B488" s="81">
        <v>18</v>
      </c>
      <c r="C488" s="81">
        <v>18</v>
      </c>
      <c r="D488" s="81">
        <v>0</v>
      </c>
      <c r="E488" s="81">
        <v>18</v>
      </c>
      <c r="F488" s="48">
        <v>0</v>
      </c>
    </row>
    <row r="489" spans="1:6" s="59" customFormat="1" x14ac:dyDescent="0.3">
      <c r="A489" s="59" t="s">
        <v>459</v>
      </c>
      <c r="B489" s="81">
        <v>455</v>
      </c>
      <c r="C489" s="81">
        <v>89</v>
      </c>
      <c r="D489" s="81">
        <v>31</v>
      </c>
      <c r="E489" s="81">
        <v>58</v>
      </c>
      <c r="F489" s="48">
        <v>0.34831460674157305</v>
      </c>
    </row>
    <row r="490" spans="1:6" s="59" customFormat="1" hidden="1" x14ac:dyDescent="0.3">
      <c r="A490" s="59" t="s">
        <v>410</v>
      </c>
      <c r="B490" s="81">
        <v>32</v>
      </c>
      <c r="C490" s="81">
        <v>11</v>
      </c>
      <c r="D490" s="81">
        <v>11</v>
      </c>
      <c r="E490" s="81">
        <v>0</v>
      </c>
      <c r="F490" s="48">
        <v>1</v>
      </c>
    </row>
    <row r="491" spans="1:6" s="59" customFormat="1" hidden="1" x14ac:dyDescent="0.3">
      <c r="A491" s="59" t="s">
        <v>411</v>
      </c>
      <c r="B491" s="81">
        <v>34</v>
      </c>
      <c r="C491" s="81">
        <v>0</v>
      </c>
      <c r="D491" s="81">
        <v>0</v>
      </c>
      <c r="E491" s="81">
        <v>0</v>
      </c>
      <c r="F491" s="48" t="s">
        <v>6366</v>
      </c>
    </row>
    <row r="492" spans="1:6" s="59" customFormat="1" hidden="1" x14ac:dyDescent="0.3">
      <c r="A492" s="59" t="s">
        <v>412</v>
      </c>
      <c r="B492" s="81">
        <v>25</v>
      </c>
      <c r="C492" s="81">
        <v>0</v>
      </c>
      <c r="D492" s="81">
        <v>0</v>
      </c>
      <c r="E492" s="81">
        <v>0</v>
      </c>
      <c r="F492" s="48" t="s">
        <v>6366</v>
      </c>
    </row>
    <row r="493" spans="1:6" s="59" customFormat="1" hidden="1" x14ac:dyDescent="0.3">
      <c r="A493" s="59" t="s">
        <v>413</v>
      </c>
      <c r="B493" s="81">
        <v>212</v>
      </c>
      <c r="C493" s="81">
        <v>0</v>
      </c>
      <c r="D493" s="81">
        <v>0</v>
      </c>
      <c r="E493" s="81">
        <v>0</v>
      </c>
      <c r="F493" s="48" t="s">
        <v>6366</v>
      </c>
    </row>
    <row r="494" spans="1:6" s="59" customFormat="1" hidden="1" x14ac:dyDescent="0.3">
      <c r="A494" s="59" t="s">
        <v>582</v>
      </c>
      <c r="B494" s="81">
        <v>27</v>
      </c>
      <c r="C494" s="81">
        <v>0</v>
      </c>
      <c r="D494" s="81">
        <v>0</v>
      </c>
      <c r="E494" s="81">
        <v>0</v>
      </c>
      <c r="F494" s="48" t="s">
        <v>6366</v>
      </c>
    </row>
    <row r="495" spans="1:6" s="59" customFormat="1" hidden="1" x14ac:dyDescent="0.3">
      <c r="A495" s="59" t="s">
        <v>414</v>
      </c>
      <c r="B495" s="81">
        <v>105</v>
      </c>
      <c r="C495" s="81">
        <v>0</v>
      </c>
      <c r="D495" s="81">
        <v>0</v>
      </c>
      <c r="E495" s="81">
        <v>0</v>
      </c>
      <c r="F495" s="48" t="s">
        <v>6366</v>
      </c>
    </row>
    <row r="496" spans="1:6" s="59" customFormat="1" hidden="1" x14ac:dyDescent="0.3">
      <c r="A496" s="59" t="s">
        <v>415</v>
      </c>
      <c r="B496" s="81">
        <v>107</v>
      </c>
      <c r="C496" s="81">
        <v>0</v>
      </c>
      <c r="D496" s="81">
        <v>0</v>
      </c>
      <c r="E496" s="81">
        <v>0</v>
      </c>
      <c r="F496" s="48" t="s">
        <v>6366</v>
      </c>
    </row>
    <row r="497" spans="1:6" s="59" customFormat="1" hidden="1" x14ac:dyDescent="0.3">
      <c r="A497" s="59" t="s">
        <v>416</v>
      </c>
      <c r="B497" s="81">
        <v>132</v>
      </c>
      <c r="C497" s="81">
        <v>0</v>
      </c>
      <c r="D497" s="81">
        <v>0</v>
      </c>
      <c r="E497" s="81">
        <v>0</v>
      </c>
      <c r="F497" s="48" t="s">
        <v>6366</v>
      </c>
    </row>
    <row r="498" spans="1:6" s="59" customFormat="1" x14ac:dyDescent="0.3">
      <c r="A498" s="59" t="s">
        <v>253</v>
      </c>
      <c r="B498" s="81">
        <v>1038</v>
      </c>
      <c r="C498" s="81">
        <v>193</v>
      </c>
      <c r="D498" s="81">
        <v>68</v>
      </c>
      <c r="E498" s="81">
        <v>125</v>
      </c>
      <c r="F498" s="48">
        <v>0.35233160621761656</v>
      </c>
    </row>
    <row r="499" spans="1:6" s="59" customFormat="1" hidden="1" x14ac:dyDescent="0.3">
      <c r="A499" s="59" t="s">
        <v>418</v>
      </c>
      <c r="B499" s="81">
        <v>124</v>
      </c>
      <c r="C499" s="81">
        <v>0</v>
      </c>
      <c r="D499" s="81">
        <v>0</v>
      </c>
      <c r="E499" s="81">
        <v>0</v>
      </c>
      <c r="F499" s="48" t="s">
        <v>6366</v>
      </c>
    </row>
    <row r="500" spans="1:6" s="59" customFormat="1" hidden="1" x14ac:dyDescent="0.3">
      <c r="A500" s="59" t="s">
        <v>419</v>
      </c>
      <c r="B500" s="81">
        <v>78</v>
      </c>
      <c r="C500" s="81">
        <v>0</v>
      </c>
      <c r="D500" s="81">
        <v>0</v>
      </c>
      <c r="E500" s="81">
        <v>0</v>
      </c>
      <c r="F500" s="48" t="s">
        <v>6366</v>
      </c>
    </row>
    <row r="501" spans="1:6" s="59" customFormat="1" hidden="1" x14ac:dyDescent="0.3">
      <c r="A501" s="59" t="s">
        <v>425</v>
      </c>
      <c r="B501" s="81">
        <v>0</v>
      </c>
      <c r="C501" s="81">
        <v>0</v>
      </c>
      <c r="D501" s="81">
        <v>0</v>
      </c>
      <c r="E501" s="81">
        <v>0</v>
      </c>
      <c r="F501" s="48" t="s">
        <v>6366</v>
      </c>
    </row>
    <row r="502" spans="1:6" s="59" customFormat="1" x14ac:dyDescent="0.3">
      <c r="A502" s="59" t="s">
        <v>160</v>
      </c>
      <c r="B502" s="81">
        <v>873</v>
      </c>
      <c r="C502" s="81">
        <v>124</v>
      </c>
      <c r="D502" s="81">
        <v>44</v>
      </c>
      <c r="E502" s="81">
        <v>80</v>
      </c>
      <c r="F502" s="48">
        <v>0.35483870967741937</v>
      </c>
    </row>
    <row r="503" spans="1:6" s="59" customFormat="1" hidden="1" x14ac:dyDescent="0.3">
      <c r="A503" s="59" t="s">
        <v>426</v>
      </c>
      <c r="B503" s="81">
        <v>19</v>
      </c>
      <c r="C503" s="81">
        <v>0</v>
      </c>
      <c r="D503" s="81">
        <v>0</v>
      </c>
      <c r="E503" s="81">
        <v>0</v>
      </c>
      <c r="F503" s="48" t="s">
        <v>6366</v>
      </c>
    </row>
    <row r="504" spans="1:6" s="59" customFormat="1" hidden="1" x14ac:dyDescent="0.3">
      <c r="A504" s="59" t="s">
        <v>585</v>
      </c>
      <c r="B504" s="81">
        <v>66</v>
      </c>
      <c r="C504" s="81">
        <v>0</v>
      </c>
      <c r="D504" s="81">
        <v>0</v>
      </c>
      <c r="E504" s="81">
        <v>0</v>
      </c>
      <c r="F504" s="48" t="s">
        <v>6366</v>
      </c>
    </row>
    <row r="505" spans="1:6" s="59" customFormat="1" x14ac:dyDescent="0.3">
      <c r="A505" s="59" t="s">
        <v>497</v>
      </c>
      <c r="B505" s="81">
        <v>591</v>
      </c>
      <c r="C505" s="81">
        <v>31</v>
      </c>
      <c r="D505" s="81">
        <v>11</v>
      </c>
      <c r="E505" s="81">
        <v>20</v>
      </c>
      <c r="F505" s="48">
        <v>0.35483870967741937</v>
      </c>
    </row>
    <row r="506" spans="1:6" s="59" customFormat="1" hidden="1" x14ac:dyDescent="0.3">
      <c r="A506" s="59" t="s">
        <v>422</v>
      </c>
      <c r="B506" s="81">
        <v>110</v>
      </c>
      <c r="C506" s="81">
        <v>0</v>
      </c>
      <c r="D506" s="81">
        <v>0</v>
      </c>
      <c r="E506" s="81">
        <v>0</v>
      </c>
      <c r="F506" s="48" t="s">
        <v>6366</v>
      </c>
    </row>
    <row r="507" spans="1:6" s="59" customFormat="1" hidden="1" x14ac:dyDescent="0.3">
      <c r="A507" s="59" t="s">
        <v>583</v>
      </c>
      <c r="B507" s="81">
        <v>0</v>
      </c>
      <c r="C507" s="81">
        <v>0</v>
      </c>
      <c r="D507" s="81">
        <v>0</v>
      </c>
      <c r="E507" s="81">
        <v>0</v>
      </c>
      <c r="F507" s="48" t="s">
        <v>6366</v>
      </c>
    </row>
    <row r="508" spans="1:6" s="59" customFormat="1" hidden="1" x14ac:dyDescent="0.3">
      <c r="A508" s="59" t="s">
        <v>427</v>
      </c>
      <c r="B508" s="81">
        <v>26</v>
      </c>
      <c r="C508" s="81">
        <v>0</v>
      </c>
      <c r="D508" s="81">
        <v>0</v>
      </c>
      <c r="E508" s="81">
        <v>0</v>
      </c>
      <c r="F508" s="48" t="s">
        <v>6366</v>
      </c>
    </row>
    <row r="509" spans="1:6" s="59" customFormat="1" hidden="1" x14ac:dyDescent="0.3">
      <c r="A509" s="59" t="s">
        <v>428</v>
      </c>
      <c r="B509" s="81">
        <v>137</v>
      </c>
      <c r="C509" s="81">
        <v>0</v>
      </c>
      <c r="D509" s="81">
        <v>0</v>
      </c>
      <c r="E509" s="81">
        <v>0</v>
      </c>
      <c r="F509" s="48" t="s">
        <v>6366</v>
      </c>
    </row>
    <row r="510" spans="1:6" s="59" customFormat="1" hidden="1" x14ac:dyDescent="0.3">
      <c r="A510" s="59" t="s">
        <v>429</v>
      </c>
      <c r="B510" s="81">
        <v>67</v>
      </c>
      <c r="C510" s="81">
        <v>0</v>
      </c>
      <c r="D510" s="81">
        <v>0</v>
      </c>
      <c r="E510" s="81">
        <v>0</v>
      </c>
      <c r="F510" s="48" t="s">
        <v>6366</v>
      </c>
    </row>
    <row r="511" spans="1:6" s="59" customFormat="1" hidden="1" x14ac:dyDescent="0.3">
      <c r="A511" s="59" t="s">
        <v>430</v>
      </c>
      <c r="B511" s="81">
        <v>98</v>
      </c>
      <c r="C511" s="81">
        <v>0</v>
      </c>
      <c r="D511" s="81">
        <v>0</v>
      </c>
      <c r="E511" s="81">
        <v>0</v>
      </c>
      <c r="F511" s="48" t="s">
        <v>6366</v>
      </c>
    </row>
    <row r="512" spans="1:6" s="59" customFormat="1" hidden="1" x14ac:dyDescent="0.3">
      <c r="A512" s="59" t="s">
        <v>431</v>
      </c>
      <c r="B512" s="81">
        <v>20</v>
      </c>
      <c r="C512" s="81">
        <v>0</v>
      </c>
      <c r="D512" s="81">
        <v>0</v>
      </c>
      <c r="E512" s="81">
        <v>0</v>
      </c>
      <c r="F512" s="48" t="s">
        <v>6366</v>
      </c>
    </row>
    <row r="513" spans="1:6" s="59" customFormat="1" hidden="1" x14ac:dyDescent="0.3">
      <c r="A513" s="59" t="s">
        <v>432</v>
      </c>
      <c r="B513" s="81">
        <v>211</v>
      </c>
      <c r="C513" s="81">
        <v>0</v>
      </c>
      <c r="D513" s="81">
        <v>0</v>
      </c>
      <c r="E513" s="81">
        <v>0</v>
      </c>
      <c r="F513" s="48" t="s">
        <v>6366</v>
      </c>
    </row>
    <row r="514" spans="1:6" s="59" customFormat="1" hidden="1" x14ac:dyDescent="0.3">
      <c r="A514" s="59" t="s">
        <v>433</v>
      </c>
      <c r="B514" s="81">
        <v>130</v>
      </c>
      <c r="C514" s="81">
        <v>0</v>
      </c>
      <c r="D514" s="81">
        <v>0</v>
      </c>
      <c r="E514" s="81">
        <v>0</v>
      </c>
      <c r="F514" s="48" t="s">
        <v>6366</v>
      </c>
    </row>
    <row r="515" spans="1:6" s="59" customFormat="1" hidden="1" x14ac:dyDescent="0.3">
      <c r="A515" s="59" t="s">
        <v>434</v>
      </c>
      <c r="B515" s="81">
        <v>0</v>
      </c>
      <c r="C515" s="81">
        <v>0</v>
      </c>
      <c r="D515" s="81">
        <v>0</v>
      </c>
      <c r="E515" s="81">
        <v>0</v>
      </c>
      <c r="F515" s="48" t="s">
        <v>6366</v>
      </c>
    </row>
    <row r="516" spans="1:6" s="59" customFormat="1" hidden="1" x14ac:dyDescent="0.3">
      <c r="A516" s="59" t="s">
        <v>435</v>
      </c>
      <c r="B516" s="81">
        <v>0</v>
      </c>
      <c r="C516" s="81">
        <v>0</v>
      </c>
      <c r="D516" s="81">
        <v>0</v>
      </c>
      <c r="E516" s="81">
        <v>0</v>
      </c>
      <c r="F516" s="48" t="s">
        <v>6366</v>
      </c>
    </row>
    <row r="517" spans="1:6" s="59" customFormat="1" hidden="1" x14ac:dyDescent="0.3">
      <c r="A517" s="59" t="s">
        <v>586</v>
      </c>
      <c r="B517" s="81">
        <v>21</v>
      </c>
      <c r="C517" s="81">
        <v>0</v>
      </c>
      <c r="D517" s="81">
        <v>0</v>
      </c>
      <c r="E517" s="81">
        <v>0</v>
      </c>
      <c r="F517" s="48" t="s">
        <v>6366</v>
      </c>
    </row>
    <row r="518" spans="1:6" s="59" customFormat="1" x14ac:dyDescent="0.3">
      <c r="A518" s="59" t="s">
        <v>474</v>
      </c>
      <c r="B518" s="81">
        <v>1353</v>
      </c>
      <c r="C518" s="81">
        <v>138</v>
      </c>
      <c r="D518" s="81">
        <v>49</v>
      </c>
      <c r="E518" s="81">
        <v>89</v>
      </c>
      <c r="F518" s="48">
        <v>0.35507246376811596</v>
      </c>
    </row>
    <row r="519" spans="1:6" s="59" customFormat="1" hidden="1" x14ac:dyDescent="0.3">
      <c r="A519" s="59" t="s">
        <v>437</v>
      </c>
      <c r="B519" s="81">
        <v>115</v>
      </c>
      <c r="C519" s="81">
        <v>0</v>
      </c>
      <c r="D519" s="81">
        <v>0</v>
      </c>
      <c r="E519" s="81">
        <v>0</v>
      </c>
      <c r="F519" s="48" t="s">
        <v>6366</v>
      </c>
    </row>
    <row r="520" spans="1:6" s="59" customFormat="1" hidden="1" x14ac:dyDescent="0.3">
      <c r="A520" s="59" t="s">
        <v>439</v>
      </c>
      <c r="B520" s="81">
        <v>101</v>
      </c>
      <c r="C520" s="81">
        <v>0</v>
      </c>
      <c r="D520" s="81">
        <v>0</v>
      </c>
      <c r="E520" s="81">
        <v>0</v>
      </c>
      <c r="F520" s="48" t="s">
        <v>6366</v>
      </c>
    </row>
    <row r="521" spans="1:6" s="59" customFormat="1" hidden="1" x14ac:dyDescent="0.3">
      <c r="A521" s="59" t="s">
        <v>440</v>
      </c>
      <c r="B521" s="81">
        <v>68</v>
      </c>
      <c r="C521" s="81">
        <v>0</v>
      </c>
      <c r="D521" s="81">
        <v>0</v>
      </c>
      <c r="E521" s="81">
        <v>0</v>
      </c>
      <c r="F521" s="48" t="s">
        <v>6366</v>
      </c>
    </row>
    <row r="522" spans="1:6" s="59" customFormat="1" x14ac:dyDescent="0.3">
      <c r="A522" s="59" t="s">
        <v>247</v>
      </c>
      <c r="B522" s="81">
        <v>487</v>
      </c>
      <c r="C522" s="81">
        <v>47</v>
      </c>
      <c r="D522" s="81">
        <v>17</v>
      </c>
      <c r="E522" s="81">
        <v>30</v>
      </c>
      <c r="F522" s="48">
        <v>0.36170212765957449</v>
      </c>
    </row>
    <row r="523" spans="1:6" s="59" customFormat="1" hidden="1" x14ac:dyDescent="0.3">
      <c r="A523" s="59" t="s">
        <v>587</v>
      </c>
      <c r="B523" s="81">
        <v>47</v>
      </c>
      <c r="C523" s="81">
        <v>0</v>
      </c>
      <c r="D523" s="81">
        <v>0</v>
      </c>
      <c r="E523" s="81">
        <v>0</v>
      </c>
      <c r="F523" s="48" t="s">
        <v>6366</v>
      </c>
    </row>
    <row r="524" spans="1:6" s="59" customFormat="1" x14ac:dyDescent="0.3">
      <c r="A524" s="59" t="s">
        <v>178</v>
      </c>
      <c r="B524" s="81">
        <v>344</v>
      </c>
      <c r="C524" s="81">
        <v>34</v>
      </c>
      <c r="D524" s="81">
        <v>13</v>
      </c>
      <c r="E524" s="81">
        <v>21</v>
      </c>
      <c r="F524" s="48">
        <v>0.38235294117647056</v>
      </c>
    </row>
    <row r="525" spans="1:6" s="59" customFormat="1" hidden="1" x14ac:dyDescent="0.3">
      <c r="A525" s="59" t="s">
        <v>442</v>
      </c>
      <c r="B525" s="81">
        <v>0</v>
      </c>
      <c r="C525" s="81">
        <v>0</v>
      </c>
      <c r="D525" s="81">
        <v>0</v>
      </c>
      <c r="E525" s="81">
        <v>0</v>
      </c>
      <c r="F525" s="48" t="s">
        <v>6366</v>
      </c>
    </row>
    <row r="526" spans="1:6" s="59" customFormat="1" hidden="1" x14ac:dyDescent="0.3">
      <c r="A526" s="59" t="s">
        <v>443</v>
      </c>
      <c r="B526" s="81">
        <v>169</v>
      </c>
      <c r="C526" s="81">
        <v>0</v>
      </c>
      <c r="D526" s="81">
        <v>0</v>
      </c>
      <c r="E526" s="81">
        <v>0</v>
      </c>
      <c r="F526" s="48" t="s">
        <v>6366</v>
      </c>
    </row>
    <row r="527" spans="1:6" s="59" customFormat="1" x14ac:dyDescent="0.3">
      <c r="A527" s="59" t="s">
        <v>220</v>
      </c>
      <c r="B527" s="81">
        <v>801</v>
      </c>
      <c r="C527" s="81">
        <v>193</v>
      </c>
      <c r="D527" s="81">
        <v>75</v>
      </c>
      <c r="E527" s="81">
        <v>118</v>
      </c>
      <c r="F527" s="48">
        <v>0.38860103626943004</v>
      </c>
    </row>
    <row r="528" spans="1:6" s="59" customFormat="1" hidden="1" x14ac:dyDescent="0.3">
      <c r="A528" s="59" t="s">
        <v>444</v>
      </c>
      <c r="B528" s="81">
        <v>11</v>
      </c>
      <c r="C528" s="81">
        <v>0</v>
      </c>
      <c r="D528" s="81">
        <v>0</v>
      </c>
      <c r="E528" s="81">
        <v>0</v>
      </c>
      <c r="F528" s="48" t="s">
        <v>6366</v>
      </c>
    </row>
    <row r="529" spans="1:6" s="59" customFormat="1" hidden="1" x14ac:dyDescent="0.3">
      <c r="A529" s="59" t="s">
        <v>445</v>
      </c>
      <c r="B529" s="81">
        <v>90</v>
      </c>
      <c r="C529" s="81">
        <v>0</v>
      </c>
      <c r="D529" s="81">
        <v>0</v>
      </c>
      <c r="E529" s="81">
        <v>0</v>
      </c>
      <c r="F529" s="48" t="s">
        <v>6366</v>
      </c>
    </row>
    <row r="530" spans="1:6" s="59" customFormat="1" hidden="1" x14ac:dyDescent="0.3">
      <c r="A530" s="59" t="s">
        <v>446</v>
      </c>
      <c r="B530" s="81">
        <v>130</v>
      </c>
      <c r="C530" s="81">
        <v>0</v>
      </c>
      <c r="D530" s="81">
        <v>0</v>
      </c>
      <c r="E530" s="81">
        <v>0</v>
      </c>
      <c r="F530" s="48" t="s">
        <v>6366</v>
      </c>
    </row>
    <row r="531" spans="1:6" s="59" customFormat="1" hidden="1" x14ac:dyDescent="0.3">
      <c r="A531" s="59" t="s">
        <v>447</v>
      </c>
      <c r="B531" s="81">
        <v>162</v>
      </c>
      <c r="C531" s="81">
        <v>0</v>
      </c>
      <c r="D531" s="81">
        <v>0</v>
      </c>
      <c r="E531" s="81">
        <v>0</v>
      </c>
      <c r="F531" s="48" t="s">
        <v>6366</v>
      </c>
    </row>
    <row r="532" spans="1:6" s="59" customFormat="1" x14ac:dyDescent="0.3">
      <c r="A532" s="59" t="s">
        <v>229</v>
      </c>
      <c r="B532" s="81">
        <v>923</v>
      </c>
      <c r="C532" s="81">
        <v>120</v>
      </c>
      <c r="D532" s="81">
        <v>48</v>
      </c>
      <c r="E532" s="81">
        <v>72</v>
      </c>
      <c r="F532" s="48">
        <v>0.4</v>
      </c>
    </row>
    <row r="533" spans="1:6" s="59" customFormat="1" hidden="1" x14ac:dyDescent="0.3">
      <c r="A533" s="59" t="s">
        <v>449</v>
      </c>
      <c r="B533" s="81">
        <v>13</v>
      </c>
      <c r="C533" s="81">
        <v>0</v>
      </c>
      <c r="D533" s="81">
        <v>0</v>
      </c>
      <c r="E533" s="81">
        <v>0</v>
      </c>
      <c r="F533" s="48" t="s">
        <v>6366</v>
      </c>
    </row>
    <row r="534" spans="1:6" s="59" customFormat="1" hidden="1" x14ac:dyDescent="0.3">
      <c r="A534" s="59" t="s">
        <v>450</v>
      </c>
      <c r="B534" s="81">
        <v>128</v>
      </c>
      <c r="C534" s="81">
        <v>0</v>
      </c>
      <c r="D534" s="81">
        <v>0</v>
      </c>
      <c r="E534" s="81">
        <v>0</v>
      </c>
      <c r="F534" s="48" t="s">
        <v>6366</v>
      </c>
    </row>
    <row r="535" spans="1:6" s="59" customFormat="1" hidden="1" x14ac:dyDescent="0.3">
      <c r="A535" s="59" t="s">
        <v>451</v>
      </c>
      <c r="B535" s="81">
        <v>103</v>
      </c>
      <c r="C535" s="81">
        <v>0</v>
      </c>
      <c r="D535" s="81">
        <v>0</v>
      </c>
      <c r="E535" s="81">
        <v>0</v>
      </c>
      <c r="F535" s="48" t="s">
        <v>6366</v>
      </c>
    </row>
    <row r="536" spans="1:6" s="59" customFormat="1" hidden="1" x14ac:dyDescent="0.3">
      <c r="A536" s="59" t="s">
        <v>462</v>
      </c>
      <c r="B536" s="81">
        <v>10</v>
      </c>
      <c r="C536" s="81">
        <v>0</v>
      </c>
      <c r="D536" s="81">
        <v>0</v>
      </c>
      <c r="E536" s="81">
        <v>0</v>
      </c>
      <c r="F536" s="48" t="s">
        <v>6366</v>
      </c>
    </row>
    <row r="537" spans="1:6" s="59" customFormat="1" hidden="1" x14ac:dyDescent="0.3">
      <c r="A537" s="59" t="s">
        <v>452</v>
      </c>
      <c r="B537" s="81">
        <v>97</v>
      </c>
      <c r="C537" s="81">
        <v>0</v>
      </c>
      <c r="D537" s="81">
        <v>0</v>
      </c>
      <c r="E537" s="81">
        <v>0</v>
      </c>
      <c r="F537" s="48" t="s">
        <v>6366</v>
      </c>
    </row>
    <row r="538" spans="1:6" s="59" customFormat="1" hidden="1" x14ac:dyDescent="0.3">
      <c r="A538" s="59" t="s">
        <v>453</v>
      </c>
      <c r="B538" s="81">
        <v>50</v>
      </c>
      <c r="C538" s="81">
        <v>0</v>
      </c>
      <c r="D538" s="81">
        <v>0</v>
      </c>
      <c r="E538" s="81">
        <v>0</v>
      </c>
      <c r="F538" s="48" t="s">
        <v>6366</v>
      </c>
    </row>
    <row r="539" spans="1:6" s="59" customFormat="1" hidden="1" x14ac:dyDescent="0.3">
      <c r="A539" s="59" t="s">
        <v>454</v>
      </c>
      <c r="B539" s="81">
        <v>117</v>
      </c>
      <c r="C539" s="81">
        <v>0</v>
      </c>
      <c r="D539" s="81">
        <v>0</v>
      </c>
      <c r="E539" s="81">
        <v>0</v>
      </c>
      <c r="F539" s="48" t="s">
        <v>6366</v>
      </c>
    </row>
    <row r="540" spans="1:6" s="59" customFormat="1" hidden="1" x14ac:dyDescent="0.3">
      <c r="A540" s="59" t="s">
        <v>455</v>
      </c>
      <c r="B540" s="81">
        <v>199</v>
      </c>
      <c r="C540" s="81">
        <v>0</v>
      </c>
      <c r="D540" s="81">
        <v>0</v>
      </c>
      <c r="E540" s="81">
        <v>0</v>
      </c>
      <c r="F540" s="48" t="s">
        <v>6366</v>
      </c>
    </row>
    <row r="541" spans="1:6" s="59" customFormat="1" x14ac:dyDescent="0.3">
      <c r="A541" s="59" t="s">
        <v>210</v>
      </c>
      <c r="B541" s="81">
        <v>674</v>
      </c>
      <c r="C541" s="81">
        <v>70</v>
      </c>
      <c r="D541" s="81">
        <v>28</v>
      </c>
      <c r="E541" s="81">
        <v>42</v>
      </c>
      <c r="F541" s="48">
        <v>0.4</v>
      </c>
    </row>
    <row r="542" spans="1:6" s="59" customFormat="1" x14ac:dyDescent="0.3">
      <c r="A542" s="59" t="s">
        <v>261</v>
      </c>
      <c r="B542" s="81">
        <v>622</v>
      </c>
      <c r="C542" s="81">
        <v>62</v>
      </c>
      <c r="D542" s="81">
        <v>25</v>
      </c>
      <c r="E542" s="81">
        <v>37</v>
      </c>
      <c r="F542" s="48">
        <v>0.40322580645161288</v>
      </c>
    </row>
    <row r="543" spans="1:6" s="59" customFormat="1" hidden="1" x14ac:dyDescent="0.3">
      <c r="A543" s="59" t="s">
        <v>458</v>
      </c>
      <c r="B543" s="81">
        <v>138</v>
      </c>
      <c r="C543" s="81">
        <v>0</v>
      </c>
      <c r="D543" s="81">
        <v>0</v>
      </c>
      <c r="E543" s="81">
        <v>0</v>
      </c>
      <c r="F543" s="48" t="s">
        <v>6366</v>
      </c>
    </row>
    <row r="544" spans="1:6" s="59" customFormat="1" x14ac:dyDescent="0.3">
      <c r="A544" s="59" t="s">
        <v>489</v>
      </c>
      <c r="B544" s="81">
        <v>296</v>
      </c>
      <c r="C544" s="81">
        <v>59</v>
      </c>
      <c r="D544" s="81">
        <v>24</v>
      </c>
      <c r="E544" s="81">
        <v>35</v>
      </c>
      <c r="F544" s="48">
        <v>0.40677966101694918</v>
      </c>
    </row>
    <row r="545" spans="1:6" s="59" customFormat="1" hidden="1" x14ac:dyDescent="0.3">
      <c r="A545" s="59" t="s">
        <v>460</v>
      </c>
      <c r="B545" s="81">
        <v>40</v>
      </c>
      <c r="C545" s="81">
        <v>0</v>
      </c>
      <c r="D545" s="81">
        <v>0</v>
      </c>
      <c r="E545" s="81">
        <v>0</v>
      </c>
      <c r="F545" s="48" t="s">
        <v>6366</v>
      </c>
    </row>
    <row r="546" spans="1:6" s="59" customFormat="1" hidden="1" x14ac:dyDescent="0.3">
      <c r="A546" s="59" t="s">
        <v>463</v>
      </c>
      <c r="B546" s="81">
        <v>79</v>
      </c>
      <c r="C546" s="81">
        <v>0</v>
      </c>
      <c r="D546" s="81">
        <v>0</v>
      </c>
      <c r="E546" s="81">
        <v>0</v>
      </c>
      <c r="F546" s="48" t="s">
        <v>6366</v>
      </c>
    </row>
    <row r="547" spans="1:6" s="59" customFormat="1" x14ac:dyDescent="0.3">
      <c r="A547" s="59" t="s">
        <v>212</v>
      </c>
      <c r="B547" s="81">
        <v>312</v>
      </c>
      <c r="C547" s="81">
        <v>66</v>
      </c>
      <c r="D547" s="81">
        <v>27</v>
      </c>
      <c r="E547" s="81">
        <v>39</v>
      </c>
      <c r="F547" s="48">
        <v>0.40909090909090912</v>
      </c>
    </row>
    <row r="548" spans="1:6" s="59" customFormat="1" x14ac:dyDescent="0.3">
      <c r="A548" s="59" t="s">
        <v>516</v>
      </c>
      <c r="B548" s="81">
        <v>375</v>
      </c>
      <c r="C548" s="81">
        <v>34</v>
      </c>
      <c r="D548" s="81">
        <v>14</v>
      </c>
      <c r="E548" s="81">
        <v>20</v>
      </c>
      <c r="F548" s="48">
        <v>0.41176470588235292</v>
      </c>
    </row>
    <row r="549" spans="1:6" s="59" customFormat="1" x14ac:dyDescent="0.3">
      <c r="A549" s="59" t="s">
        <v>482</v>
      </c>
      <c r="B549" s="81">
        <v>234</v>
      </c>
      <c r="C549" s="81">
        <v>36</v>
      </c>
      <c r="D549" s="81">
        <v>15</v>
      </c>
      <c r="E549" s="81">
        <v>21</v>
      </c>
      <c r="F549" s="48">
        <v>0.41666666666666669</v>
      </c>
    </row>
    <row r="550" spans="1:6" s="59" customFormat="1" x14ac:dyDescent="0.3">
      <c r="A550" s="59" t="s">
        <v>312</v>
      </c>
      <c r="B550" s="81">
        <v>248</v>
      </c>
      <c r="C550" s="81">
        <v>28</v>
      </c>
      <c r="D550" s="81">
        <v>12</v>
      </c>
      <c r="E550" s="81">
        <v>16</v>
      </c>
      <c r="F550" s="48">
        <v>0.42857142857142855</v>
      </c>
    </row>
    <row r="551" spans="1:6" s="59" customFormat="1" x14ac:dyDescent="0.3">
      <c r="A551" s="59" t="s">
        <v>157</v>
      </c>
      <c r="B551" s="81">
        <v>157</v>
      </c>
      <c r="C551" s="81">
        <v>23</v>
      </c>
      <c r="D551" s="81">
        <v>10</v>
      </c>
      <c r="E551" s="81">
        <v>13</v>
      </c>
      <c r="F551" s="48">
        <v>0.43478260869565216</v>
      </c>
    </row>
    <row r="552" spans="1:6" s="59" customFormat="1" x14ac:dyDescent="0.3">
      <c r="A552" s="59" t="s">
        <v>203</v>
      </c>
      <c r="B552" s="81">
        <v>519</v>
      </c>
      <c r="C552" s="81">
        <v>68</v>
      </c>
      <c r="D552" s="81">
        <v>30</v>
      </c>
      <c r="E552" s="81">
        <v>38</v>
      </c>
      <c r="F552" s="48">
        <v>0.44117647058823528</v>
      </c>
    </row>
    <row r="553" spans="1:6" s="59" customFormat="1" hidden="1" x14ac:dyDescent="0.3">
      <c r="A553" s="59" t="s">
        <v>470</v>
      </c>
      <c r="B553" s="81">
        <v>0</v>
      </c>
      <c r="C553" s="81">
        <v>0</v>
      </c>
      <c r="D553" s="81">
        <v>0</v>
      </c>
      <c r="E553" s="81">
        <v>0</v>
      </c>
      <c r="F553" s="48" t="s">
        <v>6366</v>
      </c>
    </row>
    <row r="554" spans="1:6" s="59" customFormat="1" hidden="1" x14ac:dyDescent="0.3">
      <c r="A554" s="59" t="s">
        <v>471</v>
      </c>
      <c r="B554" s="81">
        <v>0</v>
      </c>
      <c r="C554" s="81">
        <v>0</v>
      </c>
      <c r="D554" s="81">
        <v>0</v>
      </c>
      <c r="E554" s="81">
        <v>0</v>
      </c>
      <c r="F554" s="48" t="s">
        <v>6366</v>
      </c>
    </row>
    <row r="555" spans="1:6" s="59" customFormat="1" x14ac:dyDescent="0.3">
      <c r="A555" s="59" t="s">
        <v>457</v>
      </c>
      <c r="B555" s="81">
        <v>540</v>
      </c>
      <c r="C555" s="81">
        <v>81</v>
      </c>
      <c r="D555" s="81">
        <v>37</v>
      </c>
      <c r="E555" s="81">
        <v>44</v>
      </c>
      <c r="F555" s="48">
        <v>0.4567901234567901</v>
      </c>
    </row>
    <row r="556" spans="1:6" s="59" customFormat="1" hidden="1" x14ac:dyDescent="0.3">
      <c r="A556" s="59" t="s">
        <v>473</v>
      </c>
      <c r="B556" s="81">
        <v>239</v>
      </c>
      <c r="C556" s="81">
        <v>0</v>
      </c>
      <c r="D556" s="81">
        <v>0</v>
      </c>
      <c r="E556" s="81">
        <v>0</v>
      </c>
      <c r="F556" s="48" t="s">
        <v>6366</v>
      </c>
    </row>
    <row r="557" spans="1:6" s="59" customFormat="1" x14ac:dyDescent="0.3">
      <c r="A557" s="59" t="s">
        <v>326</v>
      </c>
      <c r="B557" s="81">
        <v>281</v>
      </c>
      <c r="C557" s="81">
        <v>26</v>
      </c>
      <c r="D557" s="81">
        <v>12</v>
      </c>
      <c r="E557" s="81">
        <v>14</v>
      </c>
      <c r="F557" s="48">
        <v>0.46153846153846156</v>
      </c>
    </row>
    <row r="558" spans="1:6" s="59" customFormat="1" hidden="1" x14ac:dyDescent="0.3">
      <c r="A558" s="59" t="s">
        <v>475</v>
      </c>
      <c r="B558" s="81">
        <v>72</v>
      </c>
      <c r="C558" s="81">
        <v>0</v>
      </c>
      <c r="D558" s="81">
        <v>0</v>
      </c>
      <c r="E558" s="81">
        <v>0</v>
      </c>
      <c r="F558" s="48" t="s">
        <v>6366</v>
      </c>
    </row>
    <row r="559" spans="1:6" s="59" customFormat="1" hidden="1" x14ac:dyDescent="0.3">
      <c r="A559" s="59" t="s">
        <v>476</v>
      </c>
      <c r="B559" s="81">
        <v>41</v>
      </c>
      <c r="C559" s="81">
        <v>0</v>
      </c>
      <c r="D559" s="81">
        <v>0</v>
      </c>
      <c r="E559" s="81">
        <v>0</v>
      </c>
      <c r="F559" s="48" t="s">
        <v>6366</v>
      </c>
    </row>
    <row r="560" spans="1:6" s="59" customFormat="1" hidden="1" x14ac:dyDescent="0.3">
      <c r="A560" s="59" t="s">
        <v>477</v>
      </c>
      <c r="B560" s="81">
        <v>0</v>
      </c>
      <c r="C560" s="81">
        <v>0</v>
      </c>
      <c r="D560" s="81">
        <v>0</v>
      </c>
      <c r="E560" s="81">
        <v>0</v>
      </c>
      <c r="F560" s="48" t="s">
        <v>6366</v>
      </c>
    </row>
    <row r="561" spans="1:6" s="59" customFormat="1" hidden="1" x14ac:dyDescent="0.3">
      <c r="A561" s="59" t="s">
        <v>478</v>
      </c>
      <c r="B561" s="81">
        <v>56</v>
      </c>
      <c r="C561" s="81">
        <v>0</v>
      </c>
      <c r="D561" s="81">
        <v>0</v>
      </c>
      <c r="E561" s="81">
        <v>0</v>
      </c>
      <c r="F561" s="48" t="s">
        <v>6366</v>
      </c>
    </row>
    <row r="562" spans="1:6" s="59" customFormat="1" x14ac:dyDescent="0.3">
      <c r="A562" s="59" t="s">
        <v>155</v>
      </c>
      <c r="B562" s="81">
        <v>540</v>
      </c>
      <c r="C562" s="81">
        <v>60</v>
      </c>
      <c r="D562" s="81">
        <v>28</v>
      </c>
      <c r="E562" s="81">
        <v>32</v>
      </c>
      <c r="F562" s="48">
        <v>0.46666666666666667</v>
      </c>
    </row>
    <row r="563" spans="1:6" s="59" customFormat="1" hidden="1" x14ac:dyDescent="0.3">
      <c r="A563" s="59" t="s">
        <v>480</v>
      </c>
      <c r="B563" s="81">
        <v>42</v>
      </c>
      <c r="C563" s="81">
        <v>0</v>
      </c>
      <c r="D563" s="81">
        <v>0</v>
      </c>
      <c r="E563" s="81">
        <v>0</v>
      </c>
      <c r="F563" s="48" t="s">
        <v>6366</v>
      </c>
    </row>
    <row r="564" spans="1:6" s="59" customFormat="1" hidden="1" x14ac:dyDescent="0.3">
      <c r="A564" s="59" t="s">
        <v>510</v>
      </c>
      <c r="B564" s="81">
        <v>0</v>
      </c>
      <c r="C564" s="81">
        <v>0</v>
      </c>
      <c r="D564" s="81">
        <v>0</v>
      </c>
      <c r="E564" s="81">
        <v>0</v>
      </c>
      <c r="F564" s="48" t="s">
        <v>6366</v>
      </c>
    </row>
    <row r="565" spans="1:6" s="59" customFormat="1" hidden="1" x14ac:dyDescent="0.3">
      <c r="A565" s="59" t="s">
        <v>509</v>
      </c>
      <c r="B565" s="81">
        <v>17</v>
      </c>
      <c r="C565" s="81">
        <v>0</v>
      </c>
      <c r="D565" s="81">
        <v>0</v>
      </c>
      <c r="E565" s="81">
        <v>0</v>
      </c>
      <c r="F565" s="48" t="s">
        <v>6366</v>
      </c>
    </row>
    <row r="566" spans="1:6" s="59" customFormat="1" hidden="1" x14ac:dyDescent="0.3">
      <c r="A566" s="59" t="s">
        <v>481</v>
      </c>
      <c r="B566" s="81">
        <v>45</v>
      </c>
      <c r="C566" s="81">
        <v>0</v>
      </c>
      <c r="D566" s="81">
        <v>0</v>
      </c>
      <c r="E566" s="81">
        <v>0</v>
      </c>
      <c r="F566" s="48" t="s">
        <v>6366</v>
      </c>
    </row>
    <row r="567" spans="1:6" s="59" customFormat="1" x14ac:dyDescent="0.3">
      <c r="A567" s="59" t="s">
        <v>181</v>
      </c>
      <c r="B567" s="81">
        <v>255</v>
      </c>
      <c r="C567" s="81">
        <v>34</v>
      </c>
      <c r="D567" s="81">
        <v>16</v>
      </c>
      <c r="E567" s="81">
        <v>18</v>
      </c>
      <c r="F567" s="48">
        <v>0.47058823529411764</v>
      </c>
    </row>
    <row r="568" spans="1:6" s="59" customFormat="1" hidden="1" x14ac:dyDescent="0.3">
      <c r="A568" s="59" t="s">
        <v>483</v>
      </c>
      <c r="B568" s="81">
        <v>73</v>
      </c>
      <c r="C568" s="81">
        <v>0</v>
      </c>
      <c r="D568" s="81">
        <v>0</v>
      </c>
      <c r="E568" s="81">
        <v>0</v>
      </c>
      <c r="F568" s="48" t="s">
        <v>6366</v>
      </c>
    </row>
    <row r="569" spans="1:6" s="59" customFormat="1" hidden="1" x14ac:dyDescent="0.3">
      <c r="A569" s="59" t="s">
        <v>484</v>
      </c>
      <c r="B569" s="81">
        <v>165</v>
      </c>
      <c r="C569" s="81">
        <v>0</v>
      </c>
      <c r="D569" s="81">
        <v>0</v>
      </c>
      <c r="E569" s="81">
        <v>0</v>
      </c>
      <c r="F569" s="48" t="s">
        <v>6366</v>
      </c>
    </row>
    <row r="570" spans="1:6" s="59" customFormat="1" x14ac:dyDescent="0.3">
      <c r="A570" s="59" t="s">
        <v>409</v>
      </c>
      <c r="B570" s="81">
        <v>5109</v>
      </c>
      <c r="C570" s="81">
        <v>560</v>
      </c>
      <c r="D570" s="81">
        <v>267</v>
      </c>
      <c r="E570" s="81">
        <v>293</v>
      </c>
      <c r="F570" s="48">
        <v>0.47678571428571431</v>
      </c>
    </row>
    <row r="571" spans="1:6" s="59" customFormat="1" hidden="1" x14ac:dyDescent="0.3">
      <c r="A571" s="59" t="s">
        <v>590</v>
      </c>
      <c r="B571" s="81">
        <v>19</v>
      </c>
      <c r="C571" s="81">
        <v>0</v>
      </c>
      <c r="D571" s="81">
        <v>0</v>
      </c>
      <c r="E571" s="81">
        <v>0</v>
      </c>
      <c r="F571" s="48" t="s">
        <v>6366</v>
      </c>
    </row>
    <row r="572" spans="1:6" s="59" customFormat="1" hidden="1" x14ac:dyDescent="0.3">
      <c r="A572" s="59" t="s">
        <v>588</v>
      </c>
      <c r="B572" s="81">
        <v>11</v>
      </c>
      <c r="C572" s="81">
        <v>0</v>
      </c>
      <c r="D572" s="81">
        <v>0</v>
      </c>
      <c r="E572" s="81">
        <v>0</v>
      </c>
      <c r="F572" s="48" t="s">
        <v>6366</v>
      </c>
    </row>
    <row r="573" spans="1:6" s="59" customFormat="1" hidden="1" x14ac:dyDescent="0.3">
      <c r="A573" s="59" t="s">
        <v>496</v>
      </c>
      <c r="B573" s="81">
        <v>0</v>
      </c>
      <c r="C573" s="81">
        <v>0</v>
      </c>
      <c r="D573" s="81">
        <v>0</v>
      </c>
      <c r="E573" s="81">
        <v>0</v>
      </c>
      <c r="F573" s="48" t="s">
        <v>6366</v>
      </c>
    </row>
    <row r="574" spans="1:6" s="59" customFormat="1" hidden="1" x14ac:dyDescent="0.3">
      <c r="A574" s="59" t="s">
        <v>486</v>
      </c>
      <c r="B574" s="81">
        <v>109</v>
      </c>
      <c r="C574" s="81">
        <v>0</v>
      </c>
      <c r="D574" s="81">
        <v>0</v>
      </c>
      <c r="E574" s="81">
        <v>0</v>
      </c>
      <c r="F574" s="48" t="s">
        <v>6366</v>
      </c>
    </row>
    <row r="575" spans="1:6" s="59" customFormat="1" x14ac:dyDescent="0.3">
      <c r="A575" s="59" t="s">
        <v>158</v>
      </c>
      <c r="B575" s="81">
        <v>123</v>
      </c>
      <c r="C575" s="81">
        <v>43</v>
      </c>
      <c r="D575" s="81">
        <v>21</v>
      </c>
      <c r="E575" s="81">
        <v>22</v>
      </c>
      <c r="F575" s="48">
        <v>0.48837209302325579</v>
      </c>
    </row>
    <row r="576" spans="1:6" s="59" customFormat="1" hidden="1" x14ac:dyDescent="0.3">
      <c r="A576" s="59" t="s">
        <v>591</v>
      </c>
      <c r="B576" s="81">
        <v>49</v>
      </c>
      <c r="C576" s="81">
        <v>0</v>
      </c>
      <c r="D576" s="81">
        <v>0</v>
      </c>
      <c r="E576" s="81">
        <v>0</v>
      </c>
      <c r="F576" s="48" t="s">
        <v>6366</v>
      </c>
    </row>
    <row r="577" spans="1:6" s="59" customFormat="1" hidden="1" x14ac:dyDescent="0.3">
      <c r="A577" s="59" t="s">
        <v>488</v>
      </c>
      <c r="B577" s="81">
        <v>0</v>
      </c>
      <c r="C577" s="81">
        <v>0</v>
      </c>
      <c r="D577" s="81">
        <v>0</v>
      </c>
      <c r="E577" s="81">
        <v>0</v>
      </c>
      <c r="F577" s="48" t="s">
        <v>6366</v>
      </c>
    </row>
    <row r="578" spans="1:6" s="59" customFormat="1" x14ac:dyDescent="0.3">
      <c r="A578" s="59" t="s">
        <v>165</v>
      </c>
      <c r="B578" s="81">
        <v>879</v>
      </c>
      <c r="C578" s="81">
        <v>69</v>
      </c>
      <c r="D578" s="81">
        <v>34</v>
      </c>
      <c r="E578" s="81">
        <v>35</v>
      </c>
      <c r="F578" s="48">
        <v>0.49275362318840582</v>
      </c>
    </row>
    <row r="579" spans="1:6" s="59" customFormat="1" hidden="1" x14ac:dyDescent="0.3">
      <c r="A579" s="59" t="s">
        <v>589</v>
      </c>
      <c r="B579" s="81">
        <v>50</v>
      </c>
      <c r="C579" s="81">
        <v>0</v>
      </c>
      <c r="D579" s="81">
        <v>0</v>
      </c>
      <c r="E579" s="81">
        <v>0</v>
      </c>
      <c r="F579" s="48" t="s">
        <v>6366</v>
      </c>
    </row>
    <row r="580" spans="1:6" s="59" customFormat="1" hidden="1" x14ac:dyDescent="0.3">
      <c r="A580" s="59" t="s">
        <v>609</v>
      </c>
      <c r="B580" s="81">
        <v>0</v>
      </c>
      <c r="C580" s="81">
        <v>0</v>
      </c>
      <c r="D580" s="81">
        <v>0</v>
      </c>
      <c r="E580" s="81">
        <v>0</v>
      </c>
      <c r="F580" s="48" t="s">
        <v>6366</v>
      </c>
    </row>
    <row r="581" spans="1:6" s="59" customFormat="1" hidden="1" x14ac:dyDescent="0.3">
      <c r="A581" s="59" t="s">
        <v>490</v>
      </c>
      <c r="B581" s="81">
        <v>60</v>
      </c>
      <c r="C581" s="81">
        <v>0</v>
      </c>
      <c r="D581" s="81">
        <v>0</v>
      </c>
      <c r="E581" s="81">
        <v>0</v>
      </c>
      <c r="F581" s="48" t="s">
        <v>6366</v>
      </c>
    </row>
    <row r="582" spans="1:6" s="59" customFormat="1" hidden="1" x14ac:dyDescent="0.3">
      <c r="A582" s="59" t="s">
        <v>491</v>
      </c>
      <c r="B582" s="81">
        <v>0</v>
      </c>
      <c r="C582" s="81">
        <v>0</v>
      </c>
      <c r="D582" s="81">
        <v>0</v>
      </c>
      <c r="E582" s="81">
        <v>0</v>
      </c>
      <c r="F582" s="48" t="s">
        <v>6366</v>
      </c>
    </row>
    <row r="583" spans="1:6" s="59" customFormat="1" hidden="1" x14ac:dyDescent="0.3">
      <c r="A583" s="59" t="s">
        <v>492</v>
      </c>
      <c r="B583" s="81">
        <v>154</v>
      </c>
      <c r="C583" s="81">
        <v>0</v>
      </c>
      <c r="D583" s="81">
        <v>0</v>
      </c>
      <c r="E583" s="81">
        <v>0</v>
      </c>
      <c r="F583" s="48" t="s">
        <v>6366</v>
      </c>
    </row>
    <row r="584" spans="1:6" s="59" customFormat="1" hidden="1" x14ac:dyDescent="0.3">
      <c r="A584" s="59" t="s">
        <v>493</v>
      </c>
      <c r="B584" s="81">
        <v>38</v>
      </c>
      <c r="C584" s="81">
        <v>0</v>
      </c>
      <c r="D584" s="81">
        <v>0</v>
      </c>
      <c r="E584" s="81">
        <v>0</v>
      </c>
      <c r="F584" s="48" t="s">
        <v>6366</v>
      </c>
    </row>
    <row r="585" spans="1:6" s="59" customFormat="1" hidden="1" x14ac:dyDescent="0.3">
      <c r="A585" s="59" t="s">
        <v>494</v>
      </c>
      <c r="B585" s="81">
        <v>27</v>
      </c>
      <c r="C585" s="81">
        <v>0</v>
      </c>
      <c r="D585" s="81">
        <v>0</v>
      </c>
      <c r="E585" s="81">
        <v>0</v>
      </c>
      <c r="F585" s="48" t="s">
        <v>6366</v>
      </c>
    </row>
    <row r="586" spans="1:6" s="59" customFormat="1" hidden="1" x14ac:dyDescent="0.3">
      <c r="A586" s="59" t="s">
        <v>495</v>
      </c>
      <c r="B586" s="81">
        <v>0</v>
      </c>
      <c r="C586" s="81">
        <v>0</v>
      </c>
      <c r="D586" s="81">
        <v>0</v>
      </c>
      <c r="E586" s="81">
        <v>0</v>
      </c>
      <c r="F586" s="48" t="s">
        <v>6366</v>
      </c>
    </row>
    <row r="587" spans="1:6" s="59" customFormat="1" x14ac:dyDescent="0.3">
      <c r="A587" s="59" t="s">
        <v>304</v>
      </c>
      <c r="B587" s="81">
        <v>457</v>
      </c>
      <c r="C587" s="81">
        <v>50</v>
      </c>
      <c r="D587" s="81">
        <v>25</v>
      </c>
      <c r="E587" s="81">
        <v>25</v>
      </c>
      <c r="F587" s="48">
        <v>0.5</v>
      </c>
    </row>
    <row r="588" spans="1:6" s="59" customFormat="1" hidden="1" x14ac:dyDescent="0.3">
      <c r="A588" s="59" t="s">
        <v>637</v>
      </c>
      <c r="B588" s="81">
        <v>0</v>
      </c>
      <c r="C588" s="81">
        <v>0</v>
      </c>
      <c r="D588" s="81">
        <v>0</v>
      </c>
      <c r="E588" s="81">
        <v>0</v>
      </c>
      <c r="F588" s="48" t="s">
        <v>6366</v>
      </c>
    </row>
    <row r="589" spans="1:6" s="59" customFormat="1" hidden="1" x14ac:dyDescent="0.3">
      <c r="A589" s="59" t="s">
        <v>507</v>
      </c>
      <c r="B589" s="81">
        <v>94</v>
      </c>
      <c r="C589" s="81">
        <v>0</v>
      </c>
      <c r="D589" s="81">
        <v>0</v>
      </c>
      <c r="E589" s="81">
        <v>0</v>
      </c>
      <c r="F589" s="48" t="s">
        <v>6366</v>
      </c>
    </row>
    <row r="590" spans="1:6" s="59" customFormat="1" hidden="1" x14ac:dyDescent="0.3">
      <c r="A590" s="59" t="s">
        <v>508</v>
      </c>
      <c r="B590" s="81">
        <v>0</v>
      </c>
      <c r="C590" s="81">
        <v>0</v>
      </c>
      <c r="D590" s="81">
        <v>0</v>
      </c>
      <c r="E590" s="81">
        <v>0</v>
      </c>
      <c r="F590" s="48" t="s">
        <v>6366</v>
      </c>
    </row>
    <row r="591" spans="1:6" s="59" customFormat="1" x14ac:dyDescent="0.3">
      <c r="A591" s="59" t="s">
        <v>448</v>
      </c>
      <c r="B591" s="81">
        <v>175</v>
      </c>
      <c r="C591" s="81">
        <v>22</v>
      </c>
      <c r="D591" s="81">
        <v>11</v>
      </c>
      <c r="E591" s="81">
        <v>11</v>
      </c>
      <c r="F591" s="48">
        <v>0.5</v>
      </c>
    </row>
    <row r="592" spans="1:6" s="59" customFormat="1" hidden="1" x14ac:dyDescent="0.3">
      <c r="A592" s="59" t="s">
        <v>499</v>
      </c>
      <c r="B592" s="81">
        <v>47</v>
      </c>
      <c r="C592" s="81">
        <v>0</v>
      </c>
      <c r="D592" s="81">
        <v>0</v>
      </c>
      <c r="E592" s="81">
        <v>0</v>
      </c>
      <c r="F592" s="48" t="s">
        <v>6366</v>
      </c>
    </row>
    <row r="593" spans="1:6" s="59" customFormat="1" x14ac:dyDescent="0.3">
      <c r="A593" s="59" t="s">
        <v>61</v>
      </c>
      <c r="B593" s="81">
        <v>716</v>
      </c>
      <c r="C593" s="81">
        <v>91</v>
      </c>
      <c r="D593" s="81">
        <v>46</v>
      </c>
      <c r="E593" s="81">
        <v>45</v>
      </c>
      <c r="F593" s="48">
        <v>0.50549450549450547</v>
      </c>
    </row>
    <row r="594" spans="1:6" s="59" customFormat="1" x14ac:dyDescent="0.3">
      <c r="A594" s="59" t="s">
        <v>332</v>
      </c>
      <c r="B594" s="81">
        <v>462</v>
      </c>
      <c r="C594" s="81">
        <v>51</v>
      </c>
      <c r="D594" s="81">
        <v>26</v>
      </c>
      <c r="E594" s="81">
        <v>25</v>
      </c>
      <c r="F594" s="48">
        <v>0.50980392156862742</v>
      </c>
    </row>
    <row r="595" spans="1:6" s="59" customFormat="1" hidden="1" x14ac:dyDescent="0.3">
      <c r="A595" s="59" t="s">
        <v>502</v>
      </c>
      <c r="B595" s="81">
        <v>12</v>
      </c>
      <c r="C595" s="81">
        <v>0</v>
      </c>
      <c r="D595" s="81">
        <v>0</v>
      </c>
      <c r="E595" s="81">
        <v>0</v>
      </c>
      <c r="F595" s="48" t="s">
        <v>6366</v>
      </c>
    </row>
    <row r="596" spans="1:6" s="59" customFormat="1" hidden="1" x14ac:dyDescent="0.3">
      <c r="A596" s="59" t="s">
        <v>592</v>
      </c>
      <c r="B596" s="81">
        <v>56</v>
      </c>
      <c r="C596" s="81">
        <v>0</v>
      </c>
      <c r="D596" s="81">
        <v>0</v>
      </c>
      <c r="E596" s="81">
        <v>0</v>
      </c>
      <c r="F596" s="48" t="s">
        <v>6366</v>
      </c>
    </row>
    <row r="597" spans="1:6" s="59" customFormat="1" hidden="1" x14ac:dyDescent="0.3">
      <c r="A597" s="59" t="s">
        <v>503</v>
      </c>
      <c r="B597" s="81">
        <v>72</v>
      </c>
      <c r="C597" s="81">
        <v>0</v>
      </c>
      <c r="D597" s="81">
        <v>0</v>
      </c>
      <c r="E597" s="81">
        <v>0</v>
      </c>
      <c r="F597" s="48" t="s">
        <v>6366</v>
      </c>
    </row>
    <row r="598" spans="1:6" s="59" customFormat="1" x14ac:dyDescent="0.3">
      <c r="A598" s="59" t="s">
        <v>456</v>
      </c>
      <c r="B598" s="81">
        <v>380</v>
      </c>
      <c r="C598" s="81">
        <v>63</v>
      </c>
      <c r="D598" s="81">
        <v>33</v>
      </c>
      <c r="E598" s="81">
        <v>30</v>
      </c>
      <c r="F598" s="48">
        <v>0.52380952380952384</v>
      </c>
    </row>
    <row r="599" spans="1:6" s="59" customFormat="1" x14ac:dyDescent="0.3">
      <c r="A599" s="59" t="s">
        <v>334</v>
      </c>
      <c r="B599" s="81">
        <v>1215</v>
      </c>
      <c r="C599" s="81">
        <v>65</v>
      </c>
      <c r="D599" s="81">
        <v>35</v>
      </c>
      <c r="E599" s="81">
        <v>30</v>
      </c>
      <c r="F599" s="48">
        <v>0.53846153846153844</v>
      </c>
    </row>
    <row r="600" spans="1:6" s="59" customFormat="1" x14ac:dyDescent="0.3">
      <c r="A600" s="59" t="s">
        <v>469</v>
      </c>
      <c r="B600" s="81">
        <v>880</v>
      </c>
      <c r="C600" s="81">
        <v>59</v>
      </c>
      <c r="D600" s="81">
        <v>33</v>
      </c>
      <c r="E600" s="81">
        <v>26</v>
      </c>
      <c r="F600" s="48">
        <v>0.55932203389830504</v>
      </c>
    </row>
    <row r="601" spans="1:6" s="59" customFormat="1" hidden="1" x14ac:dyDescent="0.3">
      <c r="A601" s="59" t="s">
        <v>593</v>
      </c>
      <c r="B601" s="81">
        <v>30</v>
      </c>
      <c r="C601" s="81">
        <v>0</v>
      </c>
      <c r="D601" s="81">
        <v>0</v>
      </c>
      <c r="E601" s="81">
        <v>0</v>
      </c>
      <c r="F601" s="48" t="s">
        <v>6366</v>
      </c>
    </row>
    <row r="602" spans="1:6" s="59" customFormat="1" hidden="1" x14ac:dyDescent="0.3">
      <c r="A602" s="59" t="s">
        <v>511</v>
      </c>
      <c r="B602" s="81">
        <v>237</v>
      </c>
      <c r="C602" s="81">
        <v>0</v>
      </c>
      <c r="D602" s="81">
        <v>0</v>
      </c>
      <c r="E602" s="81">
        <v>0</v>
      </c>
      <c r="F602" s="48" t="s">
        <v>6366</v>
      </c>
    </row>
    <row r="603" spans="1:6" s="59" customFormat="1" hidden="1" x14ac:dyDescent="0.3">
      <c r="A603" s="59" t="s">
        <v>525</v>
      </c>
      <c r="B603" s="81">
        <v>14</v>
      </c>
      <c r="C603" s="81">
        <v>0</v>
      </c>
      <c r="D603" s="81">
        <v>0</v>
      </c>
      <c r="E603" s="81">
        <v>0</v>
      </c>
      <c r="F603" s="48" t="s">
        <v>6366</v>
      </c>
    </row>
    <row r="604" spans="1:6" s="59" customFormat="1" x14ac:dyDescent="0.3">
      <c r="A604" s="59" t="s">
        <v>500</v>
      </c>
      <c r="B604" s="81">
        <v>371</v>
      </c>
      <c r="C604" s="81">
        <v>64</v>
      </c>
      <c r="D604" s="81">
        <v>36</v>
      </c>
      <c r="E604" s="81">
        <v>28</v>
      </c>
      <c r="F604" s="48">
        <v>0.5625</v>
      </c>
    </row>
    <row r="605" spans="1:6" s="59" customFormat="1" hidden="1" x14ac:dyDescent="0.3">
      <c r="A605" s="59" t="s">
        <v>519</v>
      </c>
      <c r="B605" s="81">
        <v>40</v>
      </c>
      <c r="C605" s="81">
        <v>0</v>
      </c>
      <c r="D605" s="81">
        <v>0</v>
      </c>
      <c r="E605" s="81">
        <v>0</v>
      </c>
      <c r="F605" s="48" t="s">
        <v>6366</v>
      </c>
    </row>
    <row r="606" spans="1:6" s="59" customFormat="1" x14ac:dyDescent="0.3">
      <c r="A606" s="59" t="s">
        <v>262</v>
      </c>
      <c r="B606" s="81">
        <v>938</v>
      </c>
      <c r="C606" s="81">
        <v>53</v>
      </c>
      <c r="D606" s="81">
        <v>30</v>
      </c>
      <c r="E606" s="81">
        <v>23</v>
      </c>
      <c r="F606" s="48">
        <v>0.56603773584905659</v>
      </c>
    </row>
    <row r="607" spans="1:6" s="59" customFormat="1" x14ac:dyDescent="0.3">
      <c r="A607" s="59" t="s">
        <v>298</v>
      </c>
      <c r="B607" s="81">
        <v>690</v>
      </c>
      <c r="C607" s="81">
        <v>68</v>
      </c>
      <c r="D607" s="81">
        <v>39</v>
      </c>
      <c r="E607" s="81">
        <v>29</v>
      </c>
      <c r="F607" s="48">
        <v>0.57352941176470584</v>
      </c>
    </row>
    <row r="608" spans="1:6" s="59" customFormat="1" hidden="1" x14ac:dyDescent="0.3">
      <c r="A608" s="59" t="s">
        <v>522</v>
      </c>
      <c r="B608" s="81">
        <v>24</v>
      </c>
      <c r="C608" s="81">
        <v>0</v>
      </c>
      <c r="D608" s="81">
        <v>0</v>
      </c>
      <c r="E608" s="81">
        <v>0</v>
      </c>
      <c r="F608" s="48" t="s">
        <v>6366</v>
      </c>
    </row>
    <row r="609" spans="1:6" s="59" customFormat="1" x14ac:dyDescent="0.3">
      <c r="A609" s="59" t="s">
        <v>464</v>
      </c>
      <c r="B609" s="81">
        <v>433</v>
      </c>
      <c r="C609" s="81">
        <v>42</v>
      </c>
      <c r="D609" s="81">
        <v>25</v>
      </c>
      <c r="E609" s="81">
        <v>17</v>
      </c>
      <c r="F609" s="48">
        <v>0.59523809523809523</v>
      </c>
    </row>
    <row r="610" spans="1:6" s="59" customFormat="1" x14ac:dyDescent="0.3">
      <c r="A610" s="59" t="s">
        <v>193</v>
      </c>
      <c r="B610" s="81">
        <v>3004</v>
      </c>
      <c r="C610" s="81">
        <v>123</v>
      </c>
      <c r="D610" s="81">
        <v>74</v>
      </c>
      <c r="E610" s="81">
        <v>49</v>
      </c>
      <c r="F610" s="48">
        <v>0.60162601626016265</v>
      </c>
    </row>
    <row r="611" spans="1:6" s="59" customFormat="1" x14ac:dyDescent="0.3">
      <c r="A611" s="59" t="s">
        <v>233</v>
      </c>
      <c r="B611" s="81">
        <v>2173</v>
      </c>
      <c r="C611" s="81">
        <v>218</v>
      </c>
      <c r="D611" s="81">
        <v>132</v>
      </c>
      <c r="E611" s="81">
        <v>86</v>
      </c>
      <c r="F611" s="48">
        <v>0.60550458715596334</v>
      </c>
    </row>
    <row r="612" spans="1:6" s="59" customFormat="1" hidden="1" x14ac:dyDescent="0.3">
      <c r="A612" s="59" t="s">
        <v>513</v>
      </c>
      <c r="B612" s="81">
        <v>50</v>
      </c>
      <c r="C612" s="81">
        <v>0</v>
      </c>
      <c r="D612" s="81">
        <v>0</v>
      </c>
      <c r="E612" s="81">
        <v>0</v>
      </c>
      <c r="F612" s="48" t="s">
        <v>6366</v>
      </c>
    </row>
    <row r="613" spans="1:6" s="59" customFormat="1" hidden="1" x14ac:dyDescent="0.3">
      <c r="A613" s="59" t="s">
        <v>514</v>
      </c>
      <c r="B613" s="81">
        <v>26</v>
      </c>
      <c r="C613" s="81">
        <v>0</v>
      </c>
      <c r="D613" s="81">
        <v>0</v>
      </c>
      <c r="E613" s="81">
        <v>0</v>
      </c>
      <c r="F613" s="48" t="s">
        <v>6366</v>
      </c>
    </row>
    <row r="614" spans="1:6" s="59" customFormat="1" hidden="1" x14ac:dyDescent="0.3">
      <c r="A614" s="59" t="s">
        <v>515</v>
      </c>
      <c r="B614" s="81">
        <v>79</v>
      </c>
      <c r="C614" s="81">
        <v>0</v>
      </c>
      <c r="D614" s="81">
        <v>0</v>
      </c>
      <c r="E614" s="81">
        <v>0</v>
      </c>
      <c r="F614" s="48" t="s">
        <v>6366</v>
      </c>
    </row>
    <row r="615" spans="1:6" s="59" customFormat="1" hidden="1" x14ac:dyDescent="0.3">
      <c r="A615" s="59" t="s">
        <v>638</v>
      </c>
      <c r="B615" s="81">
        <v>54</v>
      </c>
      <c r="C615" s="81">
        <v>0</v>
      </c>
      <c r="D615" s="81">
        <v>0</v>
      </c>
      <c r="E615" s="81">
        <v>0</v>
      </c>
      <c r="F615" s="48" t="s">
        <v>6366</v>
      </c>
    </row>
    <row r="616" spans="1:6" s="59" customFormat="1" x14ac:dyDescent="0.3">
      <c r="A616" s="59" t="s">
        <v>366</v>
      </c>
      <c r="B616" s="81">
        <v>647</v>
      </c>
      <c r="C616" s="81">
        <v>73</v>
      </c>
      <c r="D616" s="81">
        <v>46</v>
      </c>
      <c r="E616" s="81">
        <v>27</v>
      </c>
      <c r="F616" s="48">
        <v>0.63013698630136983</v>
      </c>
    </row>
    <row r="617" spans="1:6" s="59" customFormat="1" hidden="1" x14ac:dyDescent="0.3">
      <c r="A617" s="59" t="s">
        <v>517</v>
      </c>
      <c r="B617" s="81">
        <v>25</v>
      </c>
      <c r="C617" s="81">
        <v>0</v>
      </c>
      <c r="D617" s="81">
        <v>0</v>
      </c>
      <c r="E617" s="81">
        <v>0</v>
      </c>
      <c r="F617" s="48" t="s">
        <v>6366</v>
      </c>
    </row>
    <row r="618" spans="1:6" s="59" customFormat="1" hidden="1" x14ac:dyDescent="0.3">
      <c r="A618" s="59" t="s">
        <v>526</v>
      </c>
      <c r="B618" s="81">
        <v>121</v>
      </c>
      <c r="C618" s="81">
        <v>0</v>
      </c>
      <c r="D618" s="81">
        <v>0</v>
      </c>
      <c r="E618" s="81">
        <v>0</v>
      </c>
      <c r="F618" s="48" t="s">
        <v>6366</v>
      </c>
    </row>
    <row r="619" spans="1:6" s="59" customFormat="1" hidden="1" x14ac:dyDescent="0.3">
      <c r="A619" s="59" t="s">
        <v>527</v>
      </c>
      <c r="B619" s="81">
        <v>34</v>
      </c>
      <c r="C619" s="81">
        <v>0</v>
      </c>
      <c r="D619" s="81">
        <v>0</v>
      </c>
      <c r="E619" s="81">
        <v>0</v>
      </c>
      <c r="F619" s="48" t="s">
        <v>6366</v>
      </c>
    </row>
    <row r="620" spans="1:6" s="59" customFormat="1" x14ac:dyDescent="0.3">
      <c r="A620" s="59" t="s">
        <v>249</v>
      </c>
      <c r="B620" s="81">
        <v>379</v>
      </c>
      <c r="C620" s="81">
        <v>43</v>
      </c>
      <c r="D620" s="81">
        <v>30</v>
      </c>
      <c r="E620" s="81">
        <v>13</v>
      </c>
      <c r="F620" s="48">
        <v>0.69767441860465118</v>
      </c>
    </row>
    <row r="621" spans="1:6" s="59" customFormat="1" hidden="1" x14ac:dyDescent="0.3">
      <c r="A621" s="59" t="s">
        <v>529</v>
      </c>
      <c r="B621" s="81">
        <v>53</v>
      </c>
      <c r="C621" s="81">
        <v>0</v>
      </c>
      <c r="D621" s="81">
        <v>0</v>
      </c>
      <c r="E621" s="81">
        <v>0</v>
      </c>
      <c r="F621" s="48" t="s">
        <v>6366</v>
      </c>
    </row>
    <row r="622" spans="1:6" s="59" customFormat="1" x14ac:dyDescent="0.3">
      <c r="A622" s="59" t="s">
        <v>82</v>
      </c>
      <c r="B622" s="81">
        <v>265</v>
      </c>
      <c r="C622" s="81">
        <v>29</v>
      </c>
      <c r="D622" s="81">
        <v>29</v>
      </c>
      <c r="E622" s="81">
        <v>0</v>
      </c>
      <c r="F622" s="48">
        <v>1</v>
      </c>
    </row>
    <row r="623" spans="1:6" s="59" customFormat="1" x14ac:dyDescent="0.3">
      <c r="A623" s="59" t="s">
        <v>344</v>
      </c>
      <c r="B623" s="81">
        <v>88</v>
      </c>
      <c r="C623" s="81">
        <v>14</v>
      </c>
      <c r="D623" s="81">
        <v>14</v>
      </c>
      <c r="E623" s="81">
        <v>0</v>
      </c>
      <c r="F623" s="48">
        <v>1</v>
      </c>
    </row>
    <row r="624" spans="1:6" s="59" customFormat="1" x14ac:dyDescent="0.3">
      <c r="A624" s="59" t="s">
        <v>487</v>
      </c>
      <c r="B624" s="81">
        <v>286</v>
      </c>
      <c r="C624" s="81">
        <v>12</v>
      </c>
      <c r="D624" s="81">
        <v>12</v>
      </c>
      <c r="E624" s="81">
        <v>0</v>
      </c>
      <c r="F624" s="48">
        <v>1</v>
      </c>
    </row>
    <row r="625" spans="1:6" s="59" customFormat="1" hidden="1" x14ac:dyDescent="0.3">
      <c r="A625" s="59" t="s">
        <v>533</v>
      </c>
      <c r="B625" s="81">
        <v>192</v>
      </c>
      <c r="C625" s="81">
        <v>0</v>
      </c>
      <c r="D625" s="81">
        <v>0</v>
      </c>
      <c r="E625" s="81">
        <v>0</v>
      </c>
      <c r="F625" s="48" t="s">
        <v>6366</v>
      </c>
    </row>
    <row r="626" spans="1:6" s="59" customFormat="1" hidden="1" x14ac:dyDescent="0.3">
      <c r="A626" s="59" t="s">
        <v>534</v>
      </c>
      <c r="B626" s="81">
        <v>88</v>
      </c>
      <c r="C626" s="81">
        <v>0</v>
      </c>
      <c r="D626" s="81">
        <v>0</v>
      </c>
      <c r="E626" s="81">
        <v>0</v>
      </c>
      <c r="F626" s="48" t="s">
        <v>6366</v>
      </c>
    </row>
    <row r="627" spans="1:6" s="59" customFormat="1" hidden="1" x14ac:dyDescent="0.3">
      <c r="A627" s="59" t="s">
        <v>537</v>
      </c>
      <c r="B627" s="81">
        <v>28</v>
      </c>
      <c r="C627" s="81">
        <v>0</v>
      </c>
      <c r="D627" s="81">
        <v>0</v>
      </c>
      <c r="E627" s="81">
        <v>0</v>
      </c>
      <c r="F627" s="48" t="s">
        <v>6366</v>
      </c>
    </row>
    <row r="628" spans="1:6" s="59" customFormat="1" hidden="1" x14ac:dyDescent="0.3">
      <c r="A628" s="59" t="s">
        <v>535</v>
      </c>
      <c r="B628" s="81">
        <v>13</v>
      </c>
      <c r="C628" s="81">
        <v>0</v>
      </c>
      <c r="D628" s="81">
        <v>0</v>
      </c>
      <c r="E628" s="81">
        <v>0</v>
      </c>
      <c r="F628" s="48" t="s">
        <v>6366</v>
      </c>
    </row>
    <row r="629" spans="1:6" s="59" customFormat="1" hidden="1" x14ac:dyDescent="0.3">
      <c r="A629" s="59" t="s">
        <v>639</v>
      </c>
      <c r="B629" s="81">
        <v>0</v>
      </c>
      <c r="C629" s="81">
        <v>0</v>
      </c>
      <c r="D629" s="81">
        <v>0</v>
      </c>
      <c r="E629" s="81">
        <v>0</v>
      </c>
      <c r="F629" s="48" t="s">
        <v>6366</v>
      </c>
    </row>
    <row r="630" spans="1:6" s="59" customFormat="1" hidden="1" x14ac:dyDescent="0.3">
      <c r="A630" s="59" t="s">
        <v>536</v>
      </c>
      <c r="B630" s="81">
        <v>27</v>
      </c>
      <c r="C630" s="81">
        <v>0</v>
      </c>
      <c r="D630" s="81">
        <v>0</v>
      </c>
      <c r="E630" s="81">
        <v>0</v>
      </c>
      <c r="F630" s="48" t="s">
        <v>6366</v>
      </c>
    </row>
    <row r="631" spans="1:6" s="59" customFormat="1" x14ac:dyDescent="0.3"/>
    <row r="632" spans="1:6" s="59" customFormat="1" x14ac:dyDescent="0.3"/>
    <row r="633" spans="1:6" s="59" customFormat="1" x14ac:dyDescent="0.3"/>
    <row r="634" spans="1:6" s="59" customFormat="1" x14ac:dyDescent="0.3"/>
    <row r="635" spans="1:6" s="59" customFormat="1" x14ac:dyDescent="0.3"/>
    <row r="636" spans="1:6" s="59" customFormat="1" x14ac:dyDescent="0.3"/>
    <row r="637" spans="1:6" s="59" customFormat="1" x14ac:dyDescent="0.3"/>
    <row r="638" spans="1:6" s="59" customFormat="1" x14ac:dyDescent="0.3"/>
    <row r="639" spans="1:6" s="59" customFormat="1" x14ac:dyDescent="0.3"/>
    <row r="640" spans="1:6" s="59" customFormat="1" x14ac:dyDescent="0.3"/>
    <row r="641" s="59" customFormat="1" x14ac:dyDescent="0.3"/>
    <row r="642" s="59" customFormat="1" x14ac:dyDescent="0.3"/>
    <row r="643" s="59" customFormat="1" x14ac:dyDescent="0.3"/>
    <row r="644" s="59" customFormat="1" x14ac:dyDescent="0.3"/>
    <row r="645" s="59" customFormat="1" x14ac:dyDescent="0.3"/>
    <row r="646" s="59" customFormat="1" x14ac:dyDescent="0.3"/>
    <row r="647" s="59" customFormat="1" x14ac:dyDescent="0.3"/>
    <row r="648" s="59" customFormat="1" x14ac:dyDescent="0.3"/>
    <row r="649" s="59" customFormat="1" x14ac:dyDescent="0.3"/>
    <row r="650" s="59" customFormat="1" x14ac:dyDescent="0.3"/>
    <row r="651" s="59" customFormat="1" x14ac:dyDescent="0.3"/>
    <row r="652" s="59" customFormat="1" x14ac:dyDescent="0.3"/>
    <row r="653" s="59" customFormat="1" x14ac:dyDescent="0.3"/>
    <row r="654" s="59" customFormat="1" x14ac:dyDescent="0.3"/>
    <row r="655" s="59" customFormat="1" x14ac:dyDescent="0.3"/>
    <row r="656" s="59" customFormat="1" x14ac:dyDescent="0.3"/>
    <row r="657" s="59" customFormat="1" x14ac:dyDescent="0.3"/>
    <row r="658" s="59" customFormat="1" x14ac:dyDescent="0.3"/>
    <row r="659" s="59" customFormat="1" x14ac:dyDescent="0.3"/>
    <row r="660" s="59" customFormat="1" x14ac:dyDescent="0.3"/>
    <row r="661" s="59" customFormat="1" x14ac:dyDescent="0.3"/>
    <row r="662" s="59" customFormat="1" x14ac:dyDescent="0.3"/>
    <row r="663" s="59" customFormat="1" x14ac:dyDescent="0.3"/>
    <row r="664" s="59" customFormat="1" x14ac:dyDescent="0.3"/>
    <row r="665" s="59" customFormat="1" x14ac:dyDescent="0.3"/>
    <row r="666" s="59" customFormat="1" x14ac:dyDescent="0.3"/>
    <row r="667" s="59" customFormat="1" x14ac:dyDescent="0.3"/>
    <row r="668" s="59" customFormat="1" x14ac:dyDescent="0.3"/>
    <row r="669" s="59" customFormat="1" x14ac:dyDescent="0.3"/>
    <row r="670" s="59" customFormat="1" x14ac:dyDescent="0.3"/>
    <row r="671" s="59" customFormat="1" x14ac:dyDescent="0.3"/>
    <row r="672" s="59" customFormat="1" x14ac:dyDescent="0.3"/>
    <row r="673" s="59" customFormat="1" x14ac:dyDescent="0.3"/>
    <row r="674" s="59" customFormat="1" x14ac:dyDescent="0.3"/>
    <row r="675" s="59" customFormat="1" x14ac:dyDescent="0.3"/>
    <row r="676" s="59" customFormat="1" x14ac:dyDescent="0.3"/>
    <row r="677" s="59" customFormat="1" x14ac:dyDescent="0.3"/>
    <row r="678" s="59" customFormat="1" x14ac:dyDescent="0.3"/>
    <row r="679" s="59" customFormat="1" x14ac:dyDescent="0.3"/>
    <row r="680" s="59" customFormat="1" x14ac:dyDescent="0.3"/>
    <row r="681" s="59" customFormat="1" x14ac:dyDescent="0.3"/>
    <row r="682" s="59" customFormat="1" x14ac:dyDescent="0.3"/>
    <row r="683" s="59" customFormat="1" x14ac:dyDescent="0.3"/>
    <row r="684" s="59" customFormat="1" x14ac:dyDescent="0.3"/>
    <row r="685" s="59" customFormat="1" x14ac:dyDescent="0.3"/>
    <row r="686" s="59" customFormat="1" x14ac:dyDescent="0.3"/>
    <row r="687" s="59" customFormat="1" x14ac:dyDescent="0.3"/>
    <row r="688" s="59" customFormat="1" x14ac:dyDescent="0.3"/>
    <row r="689" s="59" customFormat="1" x14ac:dyDescent="0.3"/>
    <row r="690" s="59" customFormat="1" x14ac:dyDescent="0.3"/>
    <row r="691" s="59" customFormat="1" x14ac:dyDescent="0.3"/>
    <row r="692" s="59" customFormat="1" x14ac:dyDescent="0.3"/>
    <row r="693" s="59" customFormat="1" x14ac:dyDescent="0.3"/>
    <row r="694" s="59" customFormat="1" x14ac:dyDescent="0.3"/>
    <row r="695" s="59" customFormat="1" x14ac:dyDescent="0.3"/>
    <row r="696" s="59" customFormat="1" x14ac:dyDescent="0.3"/>
    <row r="697" s="59" customFormat="1" x14ac:dyDescent="0.3"/>
    <row r="698" s="59" customFormat="1" x14ac:dyDescent="0.3"/>
    <row r="699" s="59" customFormat="1" x14ac:dyDescent="0.3"/>
    <row r="700" s="59" customFormat="1" x14ac:dyDescent="0.3"/>
    <row r="701" s="59" customFormat="1" x14ac:dyDescent="0.3"/>
    <row r="702" s="59" customFormat="1" x14ac:dyDescent="0.3"/>
    <row r="703" s="59" customFormat="1" x14ac:dyDescent="0.3"/>
    <row r="704" s="59" customFormat="1" x14ac:dyDescent="0.3"/>
    <row r="705" s="59" customFormat="1" x14ac:dyDescent="0.3"/>
    <row r="706" s="59" customFormat="1" x14ac:dyDescent="0.3"/>
    <row r="707" s="59" customFormat="1" x14ac:dyDescent="0.3"/>
    <row r="708" s="59" customFormat="1" x14ac:dyDescent="0.3"/>
    <row r="709" s="59" customFormat="1" x14ac:dyDescent="0.3"/>
    <row r="710" s="59" customFormat="1" x14ac:dyDescent="0.3"/>
    <row r="711" s="59" customFormat="1" x14ac:dyDescent="0.3"/>
    <row r="712" s="59" customFormat="1" x14ac:dyDescent="0.3"/>
    <row r="713" s="59" customFormat="1" x14ac:dyDescent="0.3"/>
    <row r="714" s="59" customFormat="1" x14ac:dyDescent="0.3"/>
    <row r="715" s="59" customFormat="1" x14ac:dyDescent="0.3"/>
    <row r="716" s="59" customFormat="1" x14ac:dyDescent="0.3"/>
    <row r="717" s="59" customFormat="1" x14ac:dyDescent="0.3"/>
    <row r="718" s="59" customFormat="1" x14ac:dyDescent="0.3"/>
    <row r="719" s="59" customFormat="1" x14ac:dyDescent="0.3"/>
    <row r="720" s="59" customFormat="1" x14ac:dyDescent="0.3"/>
    <row r="721" s="59" customFormat="1" x14ac:dyDescent="0.3"/>
    <row r="722" s="59" customFormat="1" x14ac:dyDescent="0.3"/>
    <row r="723" s="59" customFormat="1" x14ac:dyDescent="0.3"/>
    <row r="724" s="59" customFormat="1" x14ac:dyDescent="0.3"/>
    <row r="725" s="59" customFormat="1" x14ac:dyDescent="0.3"/>
    <row r="726" s="59" customFormat="1" x14ac:dyDescent="0.3"/>
    <row r="727" s="59" customFormat="1" x14ac:dyDescent="0.3"/>
    <row r="728" s="59" customFormat="1" x14ac:dyDescent="0.3"/>
    <row r="729" s="59" customFormat="1" x14ac:dyDescent="0.3"/>
    <row r="730" s="59" customFormat="1" x14ac:dyDescent="0.3"/>
    <row r="731" s="59" customFormat="1" x14ac:dyDescent="0.3"/>
    <row r="732" s="59" customFormat="1" x14ac:dyDescent="0.3"/>
    <row r="733" s="59" customFormat="1" x14ac:dyDescent="0.3"/>
    <row r="734" s="59" customFormat="1" x14ac:dyDescent="0.3"/>
    <row r="735" s="59" customFormat="1" x14ac:dyDescent="0.3"/>
    <row r="736" s="59" customFormat="1" x14ac:dyDescent="0.3"/>
    <row r="737" s="59" customFormat="1" x14ac:dyDescent="0.3"/>
    <row r="738" s="59" customFormat="1" x14ac:dyDescent="0.3"/>
    <row r="739" s="59" customFormat="1" x14ac:dyDescent="0.3"/>
    <row r="740" s="59" customFormat="1" x14ac:dyDescent="0.3"/>
    <row r="741" s="59" customFormat="1" x14ac:dyDescent="0.3"/>
    <row r="742" s="59" customFormat="1" x14ac:dyDescent="0.3"/>
    <row r="743" s="59" customFormat="1" x14ac:dyDescent="0.3"/>
    <row r="744" s="59" customFormat="1" x14ac:dyDescent="0.3"/>
    <row r="745" s="59" customFormat="1" x14ac:dyDescent="0.3"/>
    <row r="746" s="59" customFormat="1" x14ac:dyDescent="0.3"/>
    <row r="747" s="59" customFormat="1" x14ac:dyDescent="0.3"/>
    <row r="748" s="59" customFormat="1" x14ac:dyDescent="0.3"/>
    <row r="749" s="59" customFormat="1" x14ac:dyDescent="0.3"/>
    <row r="750" s="59" customFormat="1" x14ac:dyDescent="0.3"/>
    <row r="751" s="59" customFormat="1" x14ac:dyDescent="0.3"/>
    <row r="752" s="59" customFormat="1" x14ac:dyDescent="0.3"/>
    <row r="753" s="59" customFormat="1" x14ac:dyDescent="0.3"/>
    <row r="754" s="59" customFormat="1" x14ac:dyDescent="0.3"/>
    <row r="755" s="59" customFormat="1" x14ac:dyDescent="0.3"/>
    <row r="756" s="59" customFormat="1" x14ac:dyDescent="0.3"/>
    <row r="757" s="59" customFormat="1" x14ac:dyDescent="0.3"/>
    <row r="758" s="59" customFormat="1" x14ac:dyDescent="0.3"/>
    <row r="759" s="59" customFormat="1" x14ac:dyDescent="0.3"/>
    <row r="760" s="59" customFormat="1" x14ac:dyDescent="0.3"/>
    <row r="761" s="59" customFormat="1" x14ac:dyDescent="0.3"/>
    <row r="762" s="59" customFormat="1" x14ac:dyDescent="0.3"/>
    <row r="763" s="59" customFormat="1" x14ac:dyDescent="0.3"/>
    <row r="764" s="59" customFormat="1" x14ac:dyDescent="0.3"/>
    <row r="765" s="59" customFormat="1" x14ac:dyDescent="0.3"/>
    <row r="766" s="59" customFormat="1" x14ac:dyDescent="0.3"/>
    <row r="767" s="59" customFormat="1" x14ac:dyDescent="0.3"/>
    <row r="768" s="59" customFormat="1" x14ac:dyDescent="0.3"/>
    <row r="769" s="59" customFormat="1" x14ac:dyDescent="0.3"/>
    <row r="770" s="59" customFormat="1" x14ac:dyDescent="0.3"/>
    <row r="771" s="59" customFormat="1" x14ac:dyDescent="0.3"/>
    <row r="772" s="59" customFormat="1" x14ac:dyDescent="0.3"/>
    <row r="773" s="59" customFormat="1" x14ac:dyDescent="0.3"/>
    <row r="774" s="59" customFormat="1" x14ac:dyDescent="0.3"/>
    <row r="775" s="59" customFormat="1" x14ac:dyDescent="0.3"/>
    <row r="776" s="59" customFormat="1" x14ac:dyDescent="0.3"/>
    <row r="777" s="59" customFormat="1" x14ac:dyDescent="0.3"/>
    <row r="778" s="59" customFormat="1" x14ac:dyDescent="0.3"/>
    <row r="779" s="59" customFormat="1" x14ac:dyDescent="0.3"/>
    <row r="780" s="59" customFormat="1" x14ac:dyDescent="0.3"/>
    <row r="781" s="59" customFormat="1" x14ac:dyDescent="0.3"/>
    <row r="782" s="59" customFormat="1" x14ac:dyDescent="0.3"/>
    <row r="783" s="59" customFormat="1" x14ac:dyDescent="0.3"/>
    <row r="784" s="59" customFormat="1" x14ac:dyDescent="0.3"/>
    <row r="785" s="59" customFormat="1" x14ac:dyDescent="0.3"/>
    <row r="786" s="59" customFormat="1" x14ac:dyDescent="0.3"/>
    <row r="787" s="59" customFormat="1" x14ac:dyDescent="0.3"/>
    <row r="788" s="59" customFormat="1" x14ac:dyDescent="0.3"/>
    <row r="789" s="59" customFormat="1" x14ac:dyDescent="0.3"/>
    <row r="790" s="59" customFormat="1" x14ac:dyDescent="0.3"/>
    <row r="791" s="59" customFormat="1" x14ac:dyDescent="0.3"/>
    <row r="792" s="59" customFormat="1" x14ac:dyDescent="0.3"/>
    <row r="793" s="59" customFormat="1" x14ac:dyDescent="0.3"/>
    <row r="794" s="59" customFormat="1" x14ac:dyDescent="0.3"/>
    <row r="795" s="59" customFormat="1" x14ac:dyDescent="0.3"/>
    <row r="796" s="59" customFormat="1" x14ac:dyDescent="0.3"/>
    <row r="797" s="59" customFormat="1" x14ac:dyDescent="0.3"/>
    <row r="798" s="59" customFormat="1" x14ac:dyDescent="0.3"/>
    <row r="799" s="59" customFormat="1" x14ac:dyDescent="0.3"/>
    <row r="800" s="59" customFormat="1" x14ac:dyDescent="0.3"/>
    <row r="801" s="59" customFormat="1" x14ac:dyDescent="0.3"/>
    <row r="802" s="59" customFormat="1" x14ac:dyDescent="0.3"/>
    <row r="803" s="59" customFormat="1" x14ac:dyDescent="0.3"/>
    <row r="804" s="59" customFormat="1" x14ac:dyDescent="0.3"/>
    <row r="805" s="59" customFormat="1" x14ac:dyDescent="0.3"/>
    <row r="806" s="59" customFormat="1" x14ac:dyDescent="0.3"/>
    <row r="807" s="59" customFormat="1" x14ac:dyDescent="0.3"/>
    <row r="808" s="59" customFormat="1" x14ac:dyDescent="0.3"/>
    <row r="809" s="59" customFormat="1" x14ac:dyDescent="0.3"/>
    <row r="810" s="59" customFormat="1" x14ac:dyDescent="0.3"/>
    <row r="811" s="59" customFormat="1" x14ac:dyDescent="0.3"/>
    <row r="812" s="59" customFormat="1" x14ac:dyDescent="0.3"/>
    <row r="813" s="59" customFormat="1" x14ac:dyDescent="0.3"/>
    <row r="814" s="59" customFormat="1" x14ac:dyDescent="0.3"/>
    <row r="815" s="59" customFormat="1" x14ac:dyDescent="0.3"/>
    <row r="816" s="59" customFormat="1" x14ac:dyDescent="0.3"/>
    <row r="817" s="59" customFormat="1" x14ac:dyDescent="0.3"/>
    <row r="818" s="59" customFormat="1" x14ac:dyDescent="0.3"/>
    <row r="819" s="59" customFormat="1" x14ac:dyDescent="0.3"/>
    <row r="820" s="59" customFormat="1" x14ac:dyDescent="0.3"/>
    <row r="821" s="59" customFormat="1" x14ac:dyDescent="0.3"/>
    <row r="822" s="59" customFormat="1" x14ac:dyDescent="0.3"/>
    <row r="823" s="59" customFormat="1" x14ac:dyDescent="0.3"/>
    <row r="824" s="59" customFormat="1" x14ac:dyDescent="0.3"/>
    <row r="825" s="59" customFormat="1" x14ac:dyDescent="0.3"/>
    <row r="826" s="59" customFormat="1" x14ac:dyDescent="0.3"/>
    <row r="827" s="59" customFormat="1" x14ac:dyDescent="0.3"/>
    <row r="828" s="59" customFormat="1" x14ac:dyDescent="0.3"/>
    <row r="829" s="59" customFormat="1" x14ac:dyDescent="0.3"/>
    <row r="830" s="59" customFormat="1" x14ac:dyDescent="0.3"/>
    <row r="831" s="59" customFormat="1" x14ac:dyDescent="0.3"/>
    <row r="832" s="59" customFormat="1" x14ac:dyDescent="0.3"/>
    <row r="833" s="59" customFormat="1" x14ac:dyDescent="0.3"/>
    <row r="834" s="59" customFormat="1" x14ac:dyDescent="0.3"/>
    <row r="835" s="59" customFormat="1" x14ac:dyDescent="0.3"/>
    <row r="836" s="59" customFormat="1" x14ac:dyDescent="0.3"/>
    <row r="837" s="59" customFormat="1" x14ac:dyDescent="0.3"/>
    <row r="838" s="59" customFormat="1" x14ac:dyDescent="0.3"/>
    <row r="839" s="59" customFormat="1" x14ac:dyDescent="0.3"/>
    <row r="840" s="59" customFormat="1" x14ac:dyDescent="0.3"/>
    <row r="841" s="59" customFormat="1" x14ac:dyDescent="0.3"/>
    <row r="842" s="59" customFormat="1" x14ac:dyDescent="0.3"/>
    <row r="843" s="59" customFormat="1" x14ac:dyDescent="0.3"/>
    <row r="844" s="59" customFormat="1" x14ac:dyDescent="0.3"/>
    <row r="845" s="59" customFormat="1" x14ac:dyDescent="0.3"/>
    <row r="846" s="59" customFormat="1" x14ac:dyDescent="0.3"/>
    <row r="847" s="59" customFormat="1" x14ac:dyDescent="0.3"/>
    <row r="848" s="59" customFormat="1" x14ac:dyDescent="0.3"/>
    <row r="849" s="59" customFormat="1" x14ac:dyDescent="0.3"/>
    <row r="850" s="59" customFormat="1" x14ac:dyDescent="0.3"/>
    <row r="851" s="59" customFormat="1" x14ac:dyDescent="0.3"/>
    <row r="852" s="59" customFormat="1" x14ac:dyDescent="0.3"/>
    <row r="853" s="59" customFormat="1" x14ac:dyDescent="0.3"/>
    <row r="854" s="59" customFormat="1" x14ac:dyDescent="0.3"/>
    <row r="855" s="59" customFormat="1" x14ac:dyDescent="0.3"/>
    <row r="856" s="59" customFormat="1" x14ac:dyDescent="0.3"/>
    <row r="857" s="59" customFormat="1" x14ac:dyDescent="0.3"/>
    <row r="858" s="59" customFormat="1" x14ac:dyDescent="0.3"/>
    <row r="859" s="59" customFormat="1" x14ac:dyDescent="0.3"/>
    <row r="860" s="59" customFormat="1" x14ac:dyDescent="0.3"/>
    <row r="861" s="59" customFormat="1" x14ac:dyDescent="0.3"/>
    <row r="862" s="59" customFormat="1" x14ac:dyDescent="0.3"/>
    <row r="863" s="59" customFormat="1" x14ac:dyDescent="0.3"/>
    <row r="864" s="59" customFormat="1" x14ac:dyDescent="0.3"/>
    <row r="865" s="59" customFormat="1" x14ac:dyDescent="0.3"/>
    <row r="866" s="59" customFormat="1" x14ac:dyDescent="0.3"/>
    <row r="867" s="59" customFormat="1" x14ac:dyDescent="0.3"/>
    <row r="868" s="59" customFormat="1" x14ac:dyDescent="0.3"/>
    <row r="869" s="59" customFormat="1" x14ac:dyDescent="0.3"/>
    <row r="870" s="59" customFormat="1" x14ac:dyDescent="0.3"/>
    <row r="871" s="59" customFormat="1" x14ac:dyDescent="0.3"/>
    <row r="872" s="59" customFormat="1" x14ac:dyDescent="0.3"/>
    <row r="873" s="59" customFormat="1" x14ac:dyDescent="0.3"/>
    <row r="874" s="59" customFormat="1" x14ac:dyDescent="0.3"/>
    <row r="875" s="59" customFormat="1" x14ac:dyDescent="0.3"/>
    <row r="876" s="59" customFormat="1" x14ac:dyDescent="0.3"/>
    <row r="877" s="59" customFormat="1" x14ac:dyDescent="0.3"/>
    <row r="878" s="59" customFormat="1" x14ac:dyDescent="0.3"/>
    <row r="879" s="59" customFormat="1" x14ac:dyDescent="0.3"/>
    <row r="880" s="59" customFormat="1" x14ac:dyDescent="0.3"/>
    <row r="881" s="59" customFormat="1" x14ac:dyDescent="0.3"/>
    <row r="882" s="59" customFormat="1" x14ac:dyDescent="0.3"/>
    <row r="883" s="59" customFormat="1" x14ac:dyDescent="0.3"/>
    <row r="884" s="59" customFormat="1" x14ac:dyDescent="0.3"/>
    <row r="885" s="59" customFormat="1" x14ac:dyDescent="0.3"/>
    <row r="886" s="59" customFormat="1" x14ac:dyDescent="0.3"/>
    <row r="887" s="59" customFormat="1" x14ac:dyDescent="0.3"/>
    <row r="888" s="59" customFormat="1" x14ac:dyDescent="0.3"/>
    <row r="889" s="59" customFormat="1" x14ac:dyDescent="0.3"/>
    <row r="890" s="59" customFormat="1" x14ac:dyDescent="0.3"/>
    <row r="891" s="59" customFormat="1" x14ac:dyDescent="0.3"/>
    <row r="892" s="59" customFormat="1" x14ac:dyDescent="0.3"/>
    <row r="893" s="59" customFormat="1" x14ac:dyDescent="0.3"/>
    <row r="894" s="59" customFormat="1" x14ac:dyDescent="0.3"/>
    <row r="895" s="59" customFormat="1" x14ac:dyDescent="0.3"/>
  </sheetData>
  <autoFilter ref="A9:F630" xr:uid="{86BC071F-C569-49E9-B67D-9F950AEDD4C5}">
    <filterColumn colId="1">
      <customFilters>
        <customFilter operator="greaterThan" val="60"/>
      </customFilters>
    </filterColumn>
    <filterColumn colId="2">
      <filters>
        <filter val="10"/>
        <filter val="11"/>
        <filter val="12"/>
        <filter val="120"/>
        <filter val="123"/>
        <filter val="124"/>
        <filter val="13"/>
        <filter val="138"/>
        <filter val="14"/>
        <filter val="141"/>
        <filter val="15"/>
        <filter val="16"/>
        <filter val="160"/>
        <filter val="17"/>
        <filter val="18"/>
        <filter val="19"/>
        <filter val="193"/>
        <filter val="20"/>
        <filter val="21"/>
        <filter val="218"/>
        <filter val="22"/>
        <filter val="23"/>
        <filter val="230"/>
        <filter val="24"/>
        <filter val="25"/>
        <filter val="26"/>
        <filter val="27"/>
        <filter val="28"/>
        <filter val="29"/>
        <filter val="30"/>
        <filter val="31"/>
        <filter val="33"/>
        <filter val="34"/>
        <filter val="35"/>
        <filter val="36"/>
        <filter val="360"/>
        <filter val="38"/>
        <filter val="39"/>
        <filter val="40"/>
        <filter val="41"/>
        <filter val="42"/>
        <filter val="43"/>
        <filter val="46"/>
        <filter val="47"/>
        <filter val="50"/>
        <filter val="51"/>
        <filter val="52"/>
        <filter val="53"/>
        <filter val="55"/>
        <filter val="560"/>
        <filter val="59"/>
        <filter val="60"/>
        <filter val="62"/>
        <filter val="63"/>
        <filter val="64"/>
        <filter val="65"/>
        <filter val="66"/>
        <filter val="68"/>
        <filter val="69"/>
        <filter val="70"/>
        <filter val="73"/>
        <filter val="76"/>
        <filter val="78"/>
        <filter val="80"/>
        <filter val="81"/>
        <filter val="89"/>
        <filter val="91"/>
      </filters>
    </filterColumn>
    <sortState ref="A20:F624">
      <sortCondition ref="F10:F630"/>
      <sortCondition descending="1" ref="D10:D630"/>
    </sortState>
  </autoFilter>
  <mergeCells count="2">
    <mergeCell ref="D6:F6"/>
    <mergeCell ref="D7:F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EA438-BABB-492B-B931-182240A8F85A}">
  <sheetPr>
    <tabColor theme="2" tint="-0.499984740745262"/>
  </sheetPr>
  <dimension ref="C4:C238"/>
  <sheetViews>
    <sheetView workbookViewId="0">
      <selection activeCell="A4" sqref="A4:I6"/>
    </sheetView>
  </sheetViews>
  <sheetFormatPr defaultRowHeight="14.4" x14ac:dyDescent="0.3"/>
  <sheetData>
    <row r="4" spans="3:3" x14ac:dyDescent="0.3">
      <c r="C4" s="48">
        <v>0</v>
      </c>
    </row>
    <row r="5" spans="3:3" x14ac:dyDescent="0.3">
      <c r="C5" s="48">
        <v>0</v>
      </c>
    </row>
    <row r="6" spans="3:3" x14ac:dyDescent="0.3">
      <c r="C6" s="48">
        <v>0</v>
      </c>
    </row>
    <row r="7" spans="3:3" x14ac:dyDescent="0.3">
      <c r="C7" s="48">
        <v>0</v>
      </c>
    </row>
    <row r="8" spans="3:3" x14ac:dyDescent="0.3">
      <c r="C8" s="48">
        <v>0</v>
      </c>
    </row>
    <row r="9" spans="3:3" x14ac:dyDescent="0.3">
      <c r="C9" s="48">
        <v>0</v>
      </c>
    </row>
    <row r="10" spans="3:3" x14ac:dyDescent="0.3">
      <c r="C10" s="48">
        <v>0</v>
      </c>
    </row>
    <row r="11" spans="3:3" x14ac:dyDescent="0.3">
      <c r="C11" s="48">
        <v>0</v>
      </c>
    </row>
    <row r="12" spans="3:3" x14ac:dyDescent="0.3">
      <c r="C12" s="48">
        <v>0</v>
      </c>
    </row>
    <row r="13" spans="3:3" x14ac:dyDescent="0.3">
      <c r="C13" s="48">
        <v>0</v>
      </c>
    </row>
    <row r="14" spans="3:3" x14ac:dyDescent="0.3">
      <c r="C14" s="48">
        <v>0</v>
      </c>
    </row>
    <row r="15" spans="3:3" x14ac:dyDescent="0.3">
      <c r="C15" s="48">
        <v>0</v>
      </c>
    </row>
    <row r="16" spans="3:3" x14ac:dyDescent="0.3">
      <c r="C16" s="48">
        <v>0</v>
      </c>
    </row>
    <row r="17" spans="3:3" x14ac:dyDescent="0.3">
      <c r="C17" s="48">
        <v>0</v>
      </c>
    </row>
    <row r="18" spans="3:3" x14ac:dyDescent="0.3">
      <c r="C18" s="48">
        <v>0</v>
      </c>
    </row>
    <row r="19" spans="3:3" x14ac:dyDescent="0.3">
      <c r="C19" s="48">
        <v>0</v>
      </c>
    </row>
    <row r="20" spans="3:3" x14ac:dyDescent="0.3">
      <c r="C20" s="48">
        <v>0</v>
      </c>
    </row>
    <row r="21" spans="3:3" x14ac:dyDescent="0.3">
      <c r="C21" s="48">
        <v>0</v>
      </c>
    </row>
    <row r="22" spans="3:3" x14ac:dyDescent="0.3">
      <c r="C22" s="48">
        <v>0</v>
      </c>
    </row>
    <row r="23" spans="3:3" x14ac:dyDescent="0.3">
      <c r="C23" s="48">
        <v>0</v>
      </c>
    </row>
    <row r="24" spans="3:3" x14ac:dyDescent="0.3">
      <c r="C24" s="48">
        <v>0</v>
      </c>
    </row>
    <row r="25" spans="3:3" x14ac:dyDescent="0.3">
      <c r="C25" s="48">
        <v>0</v>
      </c>
    </row>
    <row r="26" spans="3:3" x14ac:dyDescent="0.3">
      <c r="C26" s="48">
        <v>0</v>
      </c>
    </row>
    <row r="27" spans="3:3" x14ac:dyDescent="0.3">
      <c r="C27" s="48">
        <v>0</v>
      </c>
    </row>
    <row r="28" spans="3:3" x14ac:dyDescent="0.3">
      <c r="C28" s="48">
        <v>0</v>
      </c>
    </row>
    <row r="29" spans="3:3" x14ac:dyDescent="0.3">
      <c r="C29" s="48">
        <v>0</v>
      </c>
    </row>
    <row r="30" spans="3:3" x14ac:dyDescent="0.3">
      <c r="C30" s="48">
        <v>0</v>
      </c>
    </row>
    <row r="31" spans="3:3" x14ac:dyDescent="0.3">
      <c r="C31" s="48">
        <v>0</v>
      </c>
    </row>
    <row r="32" spans="3:3" x14ac:dyDescent="0.3">
      <c r="C32" s="48">
        <v>0</v>
      </c>
    </row>
    <row r="33" spans="3:3" x14ac:dyDescent="0.3">
      <c r="C33" s="48">
        <v>0</v>
      </c>
    </row>
    <row r="34" spans="3:3" x14ac:dyDescent="0.3">
      <c r="C34" s="48">
        <v>0</v>
      </c>
    </row>
    <row r="35" spans="3:3" x14ac:dyDescent="0.3">
      <c r="C35" s="48">
        <v>0</v>
      </c>
    </row>
    <row r="36" spans="3:3" x14ac:dyDescent="0.3">
      <c r="C36" s="48">
        <v>0</v>
      </c>
    </row>
    <row r="37" spans="3:3" x14ac:dyDescent="0.3">
      <c r="C37" s="48">
        <v>0</v>
      </c>
    </row>
    <row r="38" spans="3:3" x14ac:dyDescent="0.3">
      <c r="C38" s="48">
        <v>0</v>
      </c>
    </row>
    <row r="39" spans="3:3" x14ac:dyDescent="0.3">
      <c r="C39" s="48">
        <v>0</v>
      </c>
    </row>
    <row r="40" spans="3:3" x14ac:dyDescent="0.3">
      <c r="C40" s="48">
        <v>0</v>
      </c>
    </row>
    <row r="41" spans="3:3" x14ac:dyDescent="0.3">
      <c r="C41" s="48">
        <v>0</v>
      </c>
    </row>
    <row r="42" spans="3:3" x14ac:dyDescent="0.3">
      <c r="C42" s="48">
        <v>0</v>
      </c>
    </row>
    <row r="43" spans="3:3" x14ac:dyDescent="0.3">
      <c r="C43" s="48">
        <v>0</v>
      </c>
    </row>
    <row r="44" spans="3:3" x14ac:dyDescent="0.3">
      <c r="C44" s="48">
        <v>0</v>
      </c>
    </row>
    <row r="45" spans="3:3" x14ac:dyDescent="0.3">
      <c r="C45" s="48">
        <v>0</v>
      </c>
    </row>
    <row r="46" spans="3:3" x14ac:dyDescent="0.3">
      <c r="C46" s="48">
        <v>0</v>
      </c>
    </row>
    <row r="47" spans="3:3" x14ac:dyDescent="0.3">
      <c r="C47" s="48">
        <v>0</v>
      </c>
    </row>
    <row r="48" spans="3:3" x14ac:dyDescent="0.3">
      <c r="C48" s="48">
        <v>0</v>
      </c>
    </row>
    <row r="49" spans="3:3" x14ac:dyDescent="0.3">
      <c r="C49" s="48">
        <v>0</v>
      </c>
    </row>
    <row r="50" spans="3:3" x14ac:dyDescent="0.3">
      <c r="C50" s="48">
        <v>0</v>
      </c>
    </row>
    <row r="51" spans="3:3" x14ac:dyDescent="0.3">
      <c r="C51" s="48">
        <v>0</v>
      </c>
    </row>
    <row r="52" spans="3:3" x14ac:dyDescent="0.3">
      <c r="C52" s="48">
        <v>0</v>
      </c>
    </row>
    <row r="53" spans="3:3" x14ac:dyDescent="0.3">
      <c r="C53" s="48">
        <v>0</v>
      </c>
    </row>
    <row r="54" spans="3:3" x14ac:dyDescent="0.3">
      <c r="C54" s="48">
        <v>0</v>
      </c>
    </row>
    <row r="55" spans="3:3" x14ac:dyDescent="0.3">
      <c r="C55" s="48">
        <v>0</v>
      </c>
    </row>
    <row r="56" spans="3:3" x14ac:dyDescent="0.3">
      <c r="C56" s="48">
        <v>0</v>
      </c>
    </row>
    <row r="57" spans="3:3" x14ac:dyDescent="0.3">
      <c r="C57" s="48">
        <v>0</v>
      </c>
    </row>
    <row r="58" spans="3:3" x14ac:dyDescent="0.3">
      <c r="C58" s="48">
        <v>0</v>
      </c>
    </row>
    <row r="59" spans="3:3" x14ac:dyDescent="0.3">
      <c r="C59" s="48">
        <v>0</v>
      </c>
    </row>
    <row r="60" spans="3:3" x14ac:dyDescent="0.3">
      <c r="C60" s="48">
        <v>0</v>
      </c>
    </row>
    <row r="61" spans="3:3" x14ac:dyDescent="0.3">
      <c r="C61" s="48">
        <v>0</v>
      </c>
    </row>
    <row r="62" spans="3:3" x14ac:dyDescent="0.3">
      <c r="C62" s="48">
        <v>0</v>
      </c>
    </row>
    <row r="63" spans="3:3" x14ac:dyDescent="0.3">
      <c r="C63" s="48">
        <v>0</v>
      </c>
    </row>
    <row r="64" spans="3:3" x14ac:dyDescent="0.3">
      <c r="C64" s="48">
        <v>0</v>
      </c>
    </row>
    <row r="65" spans="3:3" x14ac:dyDescent="0.3">
      <c r="C65" s="48">
        <v>0</v>
      </c>
    </row>
    <row r="66" spans="3:3" x14ac:dyDescent="0.3">
      <c r="C66" s="48">
        <v>0</v>
      </c>
    </row>
    <row r="67" spans="3:3" x14ac:dyDescent="0.3">
      <c r="C67" s="48">
        <v>0</v>
      </c>
    </row>
    <row r="68" spans="3:3" x14ac:dyDescent="0.3">
      <c r="C68" s="48">
        <v>0</v>
      </c>
    </row>
    <row r="69" spans="3:3" x14ac:dyDescent="0.3">
      <c r="C69" s="48">
        <v>0</v>
      </c>
    </row>
    <row r="70" spans="3:3" x14ac:dyDescent="0.3">
      <c r="C70" s="48">
        <v>0</v>
      </c>
    </row>
    <row r="71" spans="3:3" x14ac:dyDescent="0.3">
      <c r="C71" s="48">
        <v>0</v>
      </c>
    </row>
    <row r="72" spans="3:3" x14ac:dyDescent="0.3">
      <c r="C72" s="48">
        <v>0</v>
      </c>
    </row>
    <row r="73" spans="3:3" x14ac:dyDescent="0.3">
      <c r="C73" s="48">
        <v>0</v>
      </c>
    </row>
    <row r="74" spans="3:3" x14ac:dyDescent="0.3">
      <c r="C74" s="48">
        <v>0</v>
      </c>
    </row>
    <row r="75" spans="3:3" x14ac:dyDescent="0.3">
      <c r="C75" s="48">
        <v>0</v>
      </c>
    </row>
    <row r="76" spans="3:3" x14ac:dyDescent="0.3">
      <c r="C76" s="48">
        <v>0</v>
      </c>
    </row>
    <row r="77" spans="3:3" x14ac:dyDescent="0.3">
      <c r="C77" s="48">
        <v>0</v>
      </c>
    </row>
    <row r="78" spans="3:3" x14ac:dyDescent="0.3">
      <c r="C78" s="48">
        <v>0</v>
      </c>
    </row>
    <row r="79" spans="3:3" x14ac:dyDescent="0.3">
      <c r="C79" s="48">
        <v>0</v>
      </c>
    </row>
    <row r="80" spans="3:3" x14ac:dyDescent="0.3">
      <c r="C80" s="48">
        <v>0</v>
      </c>
    </row>
    <row r="81" spans="3:3" x14ac:dyDescent="0.3">
      <c r="C81" s="48">
        <v>0</v>
      </c>
    </row>
    <row r="82" spans="3:3" x14ac:dyDescent="0.3">
      <c r="C82" s="48">
        <v>0</v>
      </c>
    </row>
    <row r="83" spans="3:3" x14ac:dyDescent="0.3">
      <c r="C83" s="48">
        <v>0</v>
      </c>
    </row>
    <row r="84" spans="3:3" x14ac:dyDescent="0.3">
      <c r="C84" s="48">
        <v>0</v>
      </c>
    </row>
    <row r="85" spans="3:3" x14ac:dyDescent="0.3">
      <c r="C85" s="48">
        <v>0</v>
      </c>
    </row>
    <row r="86" spans="3:3" x14ac:dyDescent="0.3">
      <c r="C86" s="48">
        <v>0</v>
      </c>
    </row>
    <row r="87" spans="3:3" x14ac:dyDescent="0.3">
      <c r="C87" s="48">
        <v>0.17499999999999999</v>
      </c>
    </row>
    <row r="88" spans="3:3" x14ac:dyDescent="0.3">
      <c r="C88" s="48">
        <v>0.21052631578947367</v>
      </c>
    </row>
    <row r="89" spans="3:3" x14ac:dyDescent="0.3">
      <c r="C89" s="48">
        <v>0.21666666666666667</v>
      </c>
    </row>
    <row r="90" spans="3:3" x14ac:dyDescent="0.3">
      <c r="C90" s="48">
        <v>0.21818181818181817</v>
      </c>
    </row>
    <row r="91" spans="3:3" x14ac:dyDescent="0.3">
      <c r="C91" s="48">
        <v>0.23404255319148937</v>
      </c>
    </row>
    <row r="92" spans="3:3" x14ac:dyDescent="0.3">
      <c r="C92" s="48">
        <v>0.24358974358974358</v>
      </c>
    </row>
    <row r="93" spans="3:3" x14ac:dyDescent="0.3">
      <c r="C93" s="48">
        <v>0.26</v>
      </c>
    </row>
    <row r="94" spans="3:3" x14ac:dyDescent="0.3">
      <c r="C94" s="48">
        <v>0.2608695652173913</v>
      </c>
    </row>
    <row r="95" spans="3:3" x14ac:dyDescent="0.3">
      <c r="C95" s="48">
        <v>0.26923076923076922</v>
      </c>
    </row>
    <row r="96" spans="3:3" x14ac:dyDescent="0.3">
      <c r="C96" s="48">
        <v>0.28888888888888886</v>
      </c>
    </row>
    <row r="97" spans="3:3" x14ac:dyDescent="0.3">
      <c r="C97" s="48">
        <v>0.30303030303030304</v>
      </c>
    </row>
    <row r="98" spans="3:3" x14ac:dyDescent="0.3">
      <c r="C98" s="48">
        <v>0.30625000000000002</v>
      </c>
    </row>
    <row r="99" spans="3:3" x14ac:dyDescent="0.3">
      <c r="C99" s="48">
        <v>0.32173913043478258</v>
      </c>
    </row>
    <row r="100" spans="3:3" x14ac:dyDescent="0.3">
      <c r="C100" s="48">
        <v>0.33333333333333331</v>
      </c>
    </row>
    <row r="101" spans="3:3" x14ac:dyDescent="0.3">
      <c r="C101" s="48">
        <v>0.34482758620689657</v>
      </c>
    </row>
    <row r="102" spans="3:3" x14ac:dyDescent="0.3">
      <c r="C102" s="48">
        <v>0.34831460674157305</v>
      </c>
    </row>
    <row r="103" spans="3:3" x14ac:dyDescent="0.3">
      <c r="C103" s="48">
        <v>0.35233160621761656</v>
      </c>
    </row>
    <row r="104" spans="3:3" x14ac:dyDescent="0.3">
      <c r="C104" s="48">
        <v>0.35483870967741937</v>
      </c>
    </row>
    <row r="105" spans="3:3" x14ac:dyDescent="0.3">
      <c r="C105" s="48">
        <v>0.35483870967741937</v>
      </c>
    </row>
    <row r="106" spans="3:3" x14ac:dyDescent="0.3">
      <c r="C106" s="48">
        <v>0.35507246376811596</v>
      </c>
    </row>
    <row r="107" spans="3:3" x14ac:dyDescent="0.3">
      <c r="C107" s="48">
        <v>0.36170212765957449</v>
      </c>
    </row>
    <row r="108" spans="3:3" x14ac:dyDescent="0.3">
      <c r="C108" s="48">
        <v>0.38235294117647056</v>
      </c>
    </row>
    <row r="109" spans="3:3" x14ac:dyDescent="0.3">
      <c r="C109" s="48">
        <v>0.38860103626943004</v>
      </c>
    </row>
    <row r="110" spans="3:3" x14ac:dyDescent="0.3">
      <c r="C110" s="48">
        <v>0.4</v>
      </c>
    </row>
    <row r="111" spans="3:3" x14ac:dyDescent="0.3">
      <c r="C111" s="48">
        <v>0.4</v>
      </c>
    </row>
    <row r="112" spans="3:3" x14ac:dyDescent="0.3">
      <c r="C112" s="48">
        <v>0.40322580645161288</v>
      </c>
    </row>
    <row r="113" spans="3:3" x14ac:dyDescent="0.3">
      <c r="C113" s="48">
        <v>0.40677966101694918</v>
      </c>
    </row>
    <row r="114" spans="3:3" x14ac:dyDescent="0.3">
      <c r="C114" s="48">
        <v>0.40909090909090912</v>
      </c>
    </row>
    <row r="115" spans="3:3" x14ac:dyDescent="0.3">
      <c r="C115" s="48">
        <v>0.41176470588235292</v>
      </c>
    </row>
    <row r="116" spans="3:3" x14ac:dyDescent="0.3">
      <c r="C116" s="48">
        <v>0.41666666666666669</v>
      </c>
    </row>
    <row r="117" spans="3:3" x14ac:dyDescent="0.3">
      <c r="C117" s="48">
        <v>0.42857142857142855</v>
      </c>
    </row>
    <row r="118" spans="3:3" x14ac:dyDescent="0.3">
      <c r="C118" s="48">
        <v>0.43478260869565216</v>
      </c>
    </row>
    <row r="119" spans="3:3" x14ac:dyDescent="0.3">
      <c r="C119" s="48">
        <v>0.44117647058823528</v>
      </c>
    </row>
    <row r="120" spans="3:3" x14ac:dyDescent="0.3">
      <c r="C120" s="48">
        <v>0.4567901234567901</v>
      </c>
    </row>
    <row r="121" spans="3:3" x14ac:dyDescent="0.3">
      <c r="C121" s="48">
        <v>0.46153846153846156</v>
      </c>
    </row>
    <row r="122" spans="3:3" x14ac:dyDescent="0.3">
      <c r="C122" s="48">
        <v>0.46666666666666667</v>
      </c>
    </row>
    <row r="123" spans="3:3" x14ac:dyDescent="0.3">
      <c r="C123" s="48">
        <v>0.47058823529411764</v>
      </c>
    </row>
    <row r="124" spans="3:3" x14ac:dyDescent="0.3">
      <c r="C124" s="48">
        <v>0.47678571428571431</v>
      </c>
    </row>
    <row r="125" spans="3:3" x14ac:dyDescent="0.3">
      <c r="C125" s="48">
        <v>0.48837209302325579</v>
      </c>
    </row>
    <row r="126" spans="3:3" x14ac:dyDescent="0.3">
      <c r="C126" s="48">
        <v>0.49275362318840582</v>
      </c>
    </row>
    <row r="127" spans="3:3" x14ac:dyDescent="0.3">
      <c r="C127" s="48">
        <v>0.5</v>
      </c>
    </row>
    <row r="128" spans="3:3" x14ac:dyDescent="0.3">
      <c r="C128" s="48">
        <v>0.5</v>
      </c>
    </row>
    <row r="129" spans="3:3" x14ac:dyDescent="0.3">
      <c r="C129" s="48">
        <v>0.50549450549450547</v>
      </c>
    </row>
    <row r="130" spans="3:3" x14ac:dyDescent="0.3">
      <c r="C130" s="48">
        <v>0.50980392156862742</v>
      </c>
    </row>
    <row r="131" spans="3:3" x14ac:dyDescent="0.3">
      <c r="C131" s="48">
        <v>0.52380952380952384</v>
      </c>
    </row>
    <row r="132" spans="3:3" x14ac:dyDescent="0.3">
      <c r="C132" s="48">
        <v>0.53846153846153844</v>
      </c>
    </row>
    <row r="133" spans="3:3" x14ac:dyDescent="0.3">
      <c r="C133" s="48">
        <v>0.55932203389830504</v>
      </c>
    </row>
    <row r="134" spans="3:3" x14ac:dyDescent="0.3">
      <c r="C134" s="48">
        <v>0.5625</v>
      </c>
    </row>
    <row r="135" spans="3:3" x14ac:dyDescent="0.3">
      <c r="C135" s="48">
        <v>0.56603773584905659</v>
      </c>
    </row>
    <row r="136" spans="3:3" x14ac:dyDescent="0.3">
      <c r="C136" s="48">
        <v>0.57352941176470584</v>
      </c>
    </row>
    <row r="137" spans="3:3" x14ac:dyDescent="0.3">
      <c r="C137" s="48">
        <v>0.59523809523809523</v>
      </c>
    </row>
    <row r="138" spans="3:3" x14ac:dyDescent="0.3">
      <c r="C138" s="48">
        <v>0.60162601626016265</v>
      </c>
    </row>
    <row r="139" spans="3:3" x14ac:dyDescent="0.3">
      <c r="C139" s="48">
        <v>0.60550458715596334</v>
      </c>
    </row>
    <row r="140" spans="3:3" x14ac:dyDescent="0.3">
      <c r="C140" s="48">
        <v>0.63013698630136983</v>
      </c>
    </row>
    <row r="141" spans="3:3" x14ac:dyDescent="0.3">
      <c r="C141" s="48">
        <v>0.69767441860465118</v>
      </c>
    </row>
    <row r="142" spans="3:3" x14ac:dyDescent="0.3">
      <c r="C142" s="48">
        <v>1</v>
      </c>
    </row>
    <row r="143" spans="3:3" x14ac:dyDescent="0.3">
      <c r="C143" s="48">
        <v>1</v>
      </c>
    </row>
    <row r="144" spans="3:3" x14ac:dyDescent="0.3">
      <c r="C144" s="48">
        <v>1</v>
      </c>
    </row>
    <row r="145" spans="3:3" x14ac:dyDescent="0.3">
      <c r="C145" s="48"/>
    </row>
    <row r="146" spans="3:3" x14ac:dyDescent="0.3">
      <c r="C146" s="48"/>
    </row>
    <row r="147" spans="3:3" x14ac:dyDescent="0.3">
      <c r="C147" s="48"/>
    </row>
    <row r="148" spans="3:3" x14ac:dyDescent="0.3">
      <c r="C148" s="48"/>
    </row>
    <row r="149" spans="3:3" x14ac:dyDescent="0.3">
      <c r="C149" s="48"/>
    </row>
    <row r="150" spans="3:3" x14ac:dyDescent="0.3">
      <c r="C150" s="48"/>
    </row>
    <row r="151" spans="3:3" x14ac:dyDescent="0.3">
      <c r="C151" s="48"/>
    </row>
    <row r="152" spans="3:3" x14ac:dyDescent="0.3">
      <c r="C152" s="48"/>
    </row>
    <row r="153" spans="3:3" x14ac:dyDescent="0.3">
      <c r="C153" s="48"/>
    </row>
    <row r="154" spans="3:3" x14ac:dyDescent="0.3">
      <c r="C154" s="48"/>
    </row>
    <row r="155" spans="3:3" x14ac:dyDescent="0.3">
      <c r="C155" s="48"/>
    </row>
    <row r="156" spans="3:3" x14ac:dyDescent="0.3">
      <c r="C156" s="48"/>
    </row>
    <row r="157" spans="3:3" x14ac:dyDescent="0.3">
      <c r="C157" s="48"/>
    </row>
    <row r="158" spans="3:3" x14ac:dyDescent="0.3">
      <c r="C158" s="48"/>
    </row>
    <row r="159" spans="3:3" x14ac:dyDescent="0.3">
      <c r="C159" s="48"/>
    </row>
    <row r="160" spans="3:3" x14ac:dyDescent="0.3">
      <c r="C160" s="48"/>
    </row>
    <row r="161" spans="3:3" x14ac:dyDescent="0.3">
      <c r="C161" s="48"/>
    </row>
    <row r="162" spans="3:3" x14ac:dyDescent="0.3">
      <c r="C162" s="48"/>
    </row>
    <row r="163" spans="3:3" x14ac:dyDescent="0.3">
      <c r="C163" s="48"/>
    </row>
    <row r="164" spans="3:3" x14ac:dyDescent="0.3">
      <c r="C164" s="48"/>
    </row>
    <row r="165" spans="3:3" x14ac:dyDescent="0.3">
      <c r="C165" s="48"/>
    </row>
    <row r="166" spans="3:3" x14ac:dyDescent="0.3">
      <c r="C166" s="48"/>
    </row>
    <row r="167" spans="3:3" x14ac:dyDescent="0.3">
      <c r="C167" s="48"/>
    </row>
    <row r="168" spans="3:3" x14ac:dyDescent="0.3">
      <c r="C168" s="48"/>
    </row>
    <row r="169" spans="3:3" x14ac:dyDescent="0.3">
      <c r="C169" s="48"/>
    </row>
    <row r="170" spans="3:3" x14ac:dyDescent="0.3">
      <c r="C170" s="48"/>
    </row>
    <row r="171" spans="3:3" x14ac:dyDescent="0.3">
      <c r="C171" s="48"/>
    </row>
    <row r="172" spans="3:3" x14ac:dyDescent="0.3">
      <c r="C172" s="48"/>
    </row>
    <row r="173" spans="3:3" x14ac:dyDescent="0.3">
      <c r="C173" s="48"/>
    </row>
    <row r="174" spans="3:3" x14ac:dyDescent="0.3">
      <c r="C174" s="48"/>
    </row>
    <row r="175" spans="3:3" x14ac:dyDescent="0.3">
      <c r="C175" s="48"/>
    </row>
    <row r="176" spans="3:3" x14ac:dyDescent="0.3">
      <c r="C176" s="48"/>
    </row>
    <row r="177" spans="3:3" x14ac:dyDescent="0.3">
      <c r="C177" s="48"/>
    </row>
    <row r="178" spans="3:3" x14ac:dyDescent="0.3">
      <c r="C178" s="48"/>
    </row>
    <row r="179" spans="3:3" x14ac:dyDescent="0.3">
      <c r="C179" s="48"/>
    </row>
    <row r="180" spans="3:3" x14ac:dyDescent="0.3">
      <c r="C180" s="48"/>
    </row>
    <row r="181" spans="3:3" x14ac:dyDescent="0.3">
      <c r="C181" s="48"/>
    </row>
    <row r="182" spans="3:3" x14ac:dyDescent="0.3">
      <c r="C182" s="48"/>
    </row>
    <row r="183" spans="3:3" x14ac:dyDescent="0.3">
      <c r="C183" s="48"/>
    </row>
    <row r="184" spans="3:3" x14ac:dyDescent="0.3">
      <c r="C184" s="48"/>
    </row>
    <row r="185" spans="3:3" x14ac:dyDescent="0.3">
      <c r="C185" s="48"/>
    </row>
    <row r="186" spans="3:3" x14ac:dyDescent="0.3">
      <c r="C186" s="48"/>
    </row>
    <row r="187" spans="3:3" x14ac:dyDescent="0.3">
      <c r="C187" s="48"/>
    </row>
    <row r="188" spans="3:3" x14ac:dyDescent="0.3">
      <c r="C188" s="48"/>
    </row>
    <row r="189" spans="3:3" x14ac:dyDescent="0.3">
      <c r="C189" s="48"/>
    </row>
    <row r="190" spans="3:3" x14ac:dyDescent="0.3">
      <c r="C190" s="48"/>
    </row>
    <row r="191" spans="3:3" x14ac:dyDescent="0.3">
      <c r="C191" s="48"/>
    </row>
    <row r="192" spans="3:3" x14ac:dyDescent="0.3">
      <c r="C192" s="48"/>
    </row>
    <row r="193" spans="3:3" x14ac:dyDescent="0.3">
      <c r="C193" s="48"/>
    </row>
    <row r="194" spans="3:3" x14ac:dyDescent="0.3">
      <c r="C194" s="48"/>
    </row>
    <row r="195" spans="3:3" x14ac:dyDescent="0.3">
      <c r="C195" s="48"/>
    </row>
    <row r="196" spans="3:3" x14ac:dyDescent="0.3">
      <c r="C196" s="48"/>
    </row>
    <row r="197" spans="3:3" x14ac:dyDescent="0.3">
      <c r="C197" s="48"/>
    </row>
    <row r="198" spans="3:3" x14ac:dyDescent="0.3">
      <c r="C198" s="48"/>
    </row>
    <row r="199" spans="3:3" x14ac:dyDescent="0.3">
      <c r="C199" s="48"/>
    </row>
    <row r="200" spans="3:3" x14ac:dyDescent="0.3">
      <c r="C200" s="48"/>
    </row>
    <row r="201" spans="3:3" x14ac:dyDescent="0.3">
      <c r="C201" s="48"/>
    </row>
    <row r="202" spans="3:3" x14ac:dyDescent="0.3">
      <c r="C202" s="48"/>
    </row>
    <row r="203" spans="3:3" x14ac:dyDescent="0.3">
      <c r="C203" s="48"/>
    </row>
    <row r="204" spans="3:3" x14ac:dyDescent="0.3">
      <c r="C204" s="48"/>
    </row>
    <row r="205" spans="3:3" x14ac:dyDescent="0.3">
      <c r="C205" s="48"/>
    </row>
    <row r="206" spans="3:3" x14ac:dyDescent="0.3">
      <c r="C206" s="48"/>
    </row>
    <row r="207" spans="3:3" x14ac:dyDescent="0.3">
      <c r="C207" s="48"/>
    </row>
    <row r="208" spans="3:3" x14ac:dyDescent="0.3">
      <c r="C208" s="48"/>
    </row>
    <row r="209" spans="3:3" x14ac:dyDescent="0.3">
      <c r="C209" s="48"/>
    </row>
    <row r="210" spans="3:3" x14ac:dyDescent="0.3">
      <c r="C210" s="48"/>
    </row>
    <row r="211" spans="3:3" x14ac:dyDescent="0.3">
      <c r="C211" s="48"/>
    </row>
    <row r="212" spans="3:3" x14ac:dyDescent="0.3">
      <c r="C212" s="48"/>
    </row>
    <row r="213" spans="3:3" x14ac:dyDescent="0.3">
      <c r="C213" s="48"/>
    </row>
    <row r="214" spans="3:3" x14ac:dyDescent="0.3">
      <c r="C214" s="48"/>
    </row>
    <row r="215" spans="3:3" x14ac:dyDescent="0.3">
      <c r="C215" s="48"/>
    </row>
    <row r="216" spans="3:3" x14ac:dyDescent="0.3">
      <c r="C216" s="48"/>
    </row>
    <row r="217" spans="3:3" x14ac:dyDescent="0.3">
      <c r="C217" s="48"/>
    </row>
    <row r="218" spans="3:3" x14ac:dyDescent="0.3">
      <c r="C218" s="48"/>
    </row>
    <row r="219" spans="3:3" x14ac:dyDescent="0.3">
      <c r="C219" s="48"/>
    </row>
    <row r="220" spans="3:3" x14ac:dyDescent="0.3">
      <c r="C220" s="48"/>
    </row>
    <row r="221" spans="3:3" x14ac:dyDescent="0.3">
      <c r="C221" s="48"/>
    </row>
    <row r="222" spans="3:3" x14ac:dyDescent="0.3">
      <c r="C222" s="48"/>
    </row>
    <row r="223" spans="3:3" x14ac:dyDescent="0.3">
      <c r="C223" s="48"/>
    </row>
    <row r="224" spans="3:3" x14ac:dyDescent="0.3">
      <c r="C224" s="48"/>
    </row>
    <row r="225" spans="3:3" x14ac:dyDescent="0.3">
      <c r="C225" s="48"/>
    </row>
    <row r="226" spans="3:3" x14ac:dyDescent="0.3">
      <c r="C226" s="48"/>
    </row>
    <row r="227" spans="3:3" x14ac:dyDescent="0.3">
      <c r="C227" s="48"/>
    </row>
    <row r="228" spans="3:3" x14ac:dyDescent="0.3">
      <c r="C228" s="48"/>
    </row>
    <row r="229" spans="3:3" x14ac:dyDescent="0.3">
      <c r="C229" s="48"/>
    </row>
    <row r="230" spans="3:3" x14ac:dyDescent="0.3">
      <c r="C230" s="48"/>
    </row>
    <row r="231" spans="3:3" x14ac:dyDescent="0.3">
      <c r="C231" s="48"/>
    </row>
    <row r="232" spans="3:3" x14ac:dyDescent="0.3">
      <c r="C232" s="48"/>
    </row>
    <row r="233" spans="3:3" x14ac:dyDescent="0.3">
      <c r="C233" s="48"/>
    </row>
    <row r="234" spans="3:3" x14ac:dyDescent="0.3">
      <c r="C234" s="48"/>
    </row>
    <row r="235" spans="3:3" x14ac:dyDescent="0.3">
      <c r="C235" s="48"/>
    </row>
    <row r="236" spans="3:3" x14ac:dyDescent="0.3">
      <c r="C236" s="48"/>
    </row>
    <row r="237" spans="3:3" x14ac:dyDescent="0.3">
      <c r="C237" s="48"/>
    </row>
    <row r="238" spans="3:3" x14ac:dyDescent="0.3">
      <c r="C238" s="48"/>
    </row>
  </sheetData>
  <conditionalFormatting sqref="C4:C238">
    <cfRule type="dataBar" priority="1">
      <dataBar>
        <cfvo type="min"/>
        <cfvo type="max"/>
        <color rgb="FF638EC6"/>
      </dataBar>
      <extLst>
        <ext xmlns:x14="http://schemas.microsoft.com/office/spreadsheetml/2009/9/main" uri="{B025F937-C7B1-47D3-B67F-A62EFF666E3E}">
          <x14:id>{CDFC26A6-04B4-4B20-839F-D64AB7EC0191}</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CDFC26A6-04B4-4B20-839F-D64AB7EC0191}">
            <x14:dataBar minLength="0" maxLength="100" border="1" negativeBarBorderColorSameAsPositive="0">
              <x14:cfvo type="autoMin"/>
              <x14:cfvo type="autoMax"/>
              <x14:borderColor rgb="FF638EC6"/>
              <x14:negativeFillColor rgb="FFFF0000"/>
              <x14:negativeBorderColor rgb="FFFF0000"/>
              <x14:axisColor rgb="FF000000"/>
            </x14:dataBar>
          </x14:cfRule>
          <xm:sqref>C4:C238</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8C004-79EB-4D0E-845C-105BDAA0CFE8}">
  <dimension ref="A2:Q898"/>
  <sheetViews>
    <sheetView topLeftCell="A2" workbookViewId="0">
      <pane xSplit="1" ySplit="11" topLeftCell="B500" activePane="bottomRight" state="frozen"/>
      <selection activeCell="A2" sqref="A2"/>
      <selection pane="topRight" activeCell="B2" sqref="B2"/>
      <selection pane="bottomLeft" activeCell="A13" sqref="A13"/>
      <selection pane="bottomRight" activeCell="A510" sqref="A510"/>
    </sheetView>
  </sheetViews>
  <sheetFormatPr defaultRowHeight="14.4" x14ac:dyDescent="0.3"/>
  <cols>
    <col min="1" max="1" width="42.77734375" style="125" customWidth="1"/>
    <col min="2" max="2" width="19.21875" style="125" customWidth="1"/>
    <col min="3" max="3" width="16.21875" style="125" bestFit="1" customWidth="1"/>
    <col min="4" max="4" width="18.109375" style="125" customWidth="1"/>
    <col min="5" max="5" width="17.21875" style="125" customWidth="1"/>
    <col min="6" max="7" width="13.77734375" style="125" customWidth="1"/>
    <col min="8" max="8" width="20.21875" style="125" customWidth="1"/>
    <col min="9" max="9" width="26.6640625" style="125" bestFit="1" customWidth="1"/>
    <col min="10" max="10" width="16.44140625" style="125" customWidth="1"/>
    <col min="11" max="11" width="16" style="125" bestFit="1" customWidth="1"/>
    <col min="12" max="13" width="17.77734375" style="125" customWidth="1"/>
    <col min="14" max="14" width="15.109375" style="125" customWidth="1"/>
    <col min="15" max="15" width="13.77734375" style="125" bestFit="1" customWidth="1"/>
    <col min="16" max="16" width="15.44140625" style="125" customWidth="1"/>
    <col min="17" max="17" width="20.21875" style="125" customWidth="1"/>
    <col min="18" max="16384" width="8.88671875" style="125"/>
  </cols>
  <sheetData>
    <row r="2" spans="1:17" ht="18" x14ac:dyDescent="0.35">
      <c r="A2" s="41" t="s">
        <v>746</v>
      </c>
    </row>
    <row r="3" spans="1:17" x14ac:dyDescent="0.3">
      <c r="A3" s="125" t="s">
        <v>747</v>
      </c>
    </row>
    <row r="4" spans="1:17" x14ac:dyDescent="0.3">
      <c r="A4" s="125" t="s">
        <v>748</v>
      </c>
    </row>
    <row r="6" spans="1:17" hidden="1" x14ac:dyDescent="0.3">
      <c r="A6" s="46" t="s">
        <v>745</v>
      </c>
      <c r="B6" s="28" t="b">
        <v>0</v>
      </c>
    </row>
    <row r="7" spans="1:17" hidden="1" x14ac:dyDescent="0.3"/>
    <row r="8" spans="1:17" s="84" customFormat="1" ht="13.8" x14ac:dyDescent="0.3">
      <c r="A8" s="83" t="s">
        <v>752</v>
      </c>
      <c r="B8" s="86"/>
      <c r="C8" s="86">
        <f>SUBTOTAL(9,C13:C667)</f>
        <v>89968</v>
      </c>
      <c r="D8" s="86">
        <f>SUBTOTAL(9,D13:D667)</f>
        <v>15728</v>
      </c>
      <c r="E8" s="85">
        <f>D8/C8</f>
        <v>0.17481771296460963</v>
      </c>
      <c r="F8" s="86">
        <f>SUBTOTAL(9,F13:F667)</f>
        <v>6638</v>
      </c>
      <c r="G8" s="85">
        <f>F8/C8</f>
        <v>7.3781789080561974E-2</v>
      </c>
      <c r="H8" s="87"/>
      <c r="I8" s="85">
        <f>F8/D8</f>
        <v>0.42204984740590029</v>
      </c>
      <c r="J8" s="86">
        <f>SUBTOTAL(9,J13:J667)</f>
        <v>947</v>
      </c>
      <c r="K8" s="85">
        <f>J8/F8</f>
        <v>0.14266345284724313</v>
      </c>
      <c r="L8" s="86">
        <f>SUBTOTAL(9,L13:L667)</f>
        <v>2083</v>
      </c>
      <c r="M8" s="86">
        <f>SUBTOTAL(9,M13:M667)</f>
        <v>4555</v>
      </c>
      <c r="N8" s="85">
        <f>L8/F8</f>
        <v>0.3137993371497439</v>
      </c>
      <c r="O8" s="86">
        <f>SUBTOTAL(9,O13:O667)</f>
        <v>5485</v>
      </c>
      <c r="P8" s="86"/>
      <c r="Q8" s="85">
        <f>O8/(D8-F8)</f>
        <v>0.6034103410341034</v>
      </c>
    </row>
    <row r="9" spans="1:17" x14ac:dyDescent="0.3">
      <c r="A9" s="40" t="s">
        <v>683</v>
      </c>
      <c r="B9" s="78" t="s">
        <v>751</v>
      </c>
      <c r="C9" s="129" t="s">
        <v>1</v>
      </c>
      <c r="D9" s="179" t="s">
        <v>729</v>
      </c>
      <c r="E9" s="180"/>
      <c r="F9" s="191" t="s">
        <v>686</v>
      </c>
      <c r="G9" s="191"/>
      <c r="H9" s="191"/>
      <c r="I9" s="130" t="s">
        <v>749</v>
      </c>
      <c r="J9" s="193" t="s">
        <v>759</v>
      </c>
      <c r="K9" s="193"/>
      <c r="L9" s="187" t="s">
        <v>756</v>
      </c>
      <c r="M9" s="187"/>
      <c r="N9" s="187"/>
      <c r="O9" s="188" t="s">
        <v>761</v>
      </c>
      <c r="P9" s="188"/>
      <c r="Q9" s="188"/>
    </row>
    <row r="10" spans="1:17" x14ac:dyDescent="0.3">
      <c r="A10" s="39"/>
      <c r="B10" s="79"/>
      <c r="C10" s="37"/>
      <c r="D10" s="64"/>
      <c r="E10" s="64"/>
      <c r="F10" s="37"/>
      <c r="G10" s="37"/>
      <c r="H10" s="38"/>
      <c r="I10" s="130" t="s">
        <v>750</v>
      </c>
      <c r="J10" s="193" t="s">
        <v>760</v>
      </c>
      <c r="K10" s="193"/>
      <c r="L10" s="187" t="s">
        <v>758</v>
      </c>
      <c r="M10" s="187"/>
      <c r="N10" s="187"/>
      <c r="O10" s="188" t="s">
        <v>6379</v>
      </c>
      <c r="P10" s="188"/>
      <c r="Q10" s="188"/>
    </row>
    <row r="11" spans="1:17" x14ac:dyDescent="0.3">
      <c r="A11" s="7" t="str">
        <f>Råstatistik!A4</f>
        <v>HUVUDMANNANAMN</v>
      </c>
      <c r="B11" s="73"/>
      <c r="C11" s="67" t="s">
        <v>2</v>
      </c>
      <c r="D11" s="36" t="s">
        <v>2</v>
      </c>
      <c r="E11" s="36" t="s">
        <v>744</v>
      </c>
      <c r="F11" s="35" t="s">
        <v>2</v>
      </c>
      <c r="G11" s="36" t="s">
        <v>744</v>
      </c>
      <c r="H11" s="36" t="s">
        <v>690</v>
      </c>
      <c r="I11" s="31" t="s">
        <v>744</v>
      </c>
      <c r="J11" s="34" t="s">
        <v>2</v>
      </c>
      <c r="K11" s="34" t="s">
        <v>744</v>
      </c>
      <c r="L11" s="34" t="s">
        <v>6369</v>
      </c>
      <c r="M11" s="34" t="s">
        <v>6363</v>
      </c>
      <c r="N11" s="34" t="s">
        <v>744</v>
      </c>
      <c r="O11" s="30" t="s">
        <v>6363</v>
      </c>
      <c r="P11" s="31" t="s">
        <v>6364</v>
      </c>
      <c r="Q11" s="31" t="s">
        <v>688</v>
      </c>
    </row>
    <row r="12" spans="1:17" x14ac:dyDescent="0.3">
      <c r="A12" s="58" t="s">
        <v>716</v>
      </c>
      <c r="B12" s="74" t="s">
        <v>738</v>
      </c>
      <c r="C12" s="66" t="s">
        <v>700</v>
      </c>
      <c r="D12" s="52" t="s">
        <v>728</v>
      </c>
      <c r="E12" s="52" t="s">
        <v>757</v>
      </c>
      <c r="F12" s="52" t="s">
        <v>712</v>
      </c>
      <c r="G12" s="52" t="s">
        <v>769</v>
      </c>
      <c r="H12" s="52" t="s">
        <v>715</v>
      </c>
      <c r="I12" s="54" t="s">
        <v>770</v>
      </c>
      <c r="J12" s="80" t="s">
        <v>773</v>
      </c>
      <c r="K12" s="80" t="s">
        <v>774</v>
      </c>
      <c r="L12" s="80" t="s">
        <v>771</v>
      </c>
      <c r="M12" s="80" t="s">
        <v>6370</v>
      </c>
      <c r="N12" s="80" t="s">
        <v>772</v>
      </c>
      <c r="O12" s="54" t="s">
        <v>775</v>
      </c>
      <c r="P12" s="54" t="s">
        <v>6365</v>
      </c>
      <c r="Q12" s="54" t="s">
        <v>776</v>
      </c>
    </row>
    <row r="13" spans="1:17" s="59" customFormat="1" x14ac:dyDescent="0.3">
      <c r="A13" s="59" t="s">
        <v>15</v>
      </c>
      <c r="B13" s="81" t="b">
        <v>0</v>
      </c>
      <c r="C13" s="81">
        <v>14</v>
      </c>
      <c r="D13" s="81">
        <v>0</v>
      </c>
      <c r="E13" s="48">
        <v>0</v>
      </c>
      <c r="F13" s="81">
        <v>0</v>
      </c>
      <c r="G13" s="48">
        <v>0</v>
      </c>
      <c r="H13" s="81" t="b">
        <v>0</v>
      </c>
      <c r="I13" s="48" t="s">
        <v>753</v>
      </c>
      <c r="J13" s="81">
        <v>0</v>
      </c>
      <c r="K13" s="48" t="s">
        <v>753</v>
      </c>
      <c r="L13" s="81">
        <v>0</v>
      </c>
      <c r="M13" s="81">
        <v>0</v>
      </c>
      <c r="N13" s="48" t="s">
        <v>6366</v>
      </c>
      <c r="O13" s="81">
        <v>0</v>
      </c>
      <c r="P13" s="81">
        <v>0</v>
      </c>
      <c r="Q13" s="82" t="s">
        <v>6366</v>
      </c>
    </row>
    <row r="14" spans="1:17" s="59" customFormat="1" x14ac:dyDescent="0.3">
      <c r="A14" s="59" t="s">
        <v>16</v>
      </c>
      <c r="B14" s="81" t="b">
        <v>0</v>
      </c>
      <c r="C14" s="81">
        <v>0</v>
      </c>
      <c r="D14" s="81">
        <v>0</v>
      </c>
      <c r="E14" s="48" t="s">
        <v>753</v>
      </c>
      <c r="F14" s="81">
        <v>0</v>
      </c>
      <c r="G14" s="48" t="s">
        <v>753</v>
      </c>
      <c r="H14" s="81" t="b">
        <v>0</v>
      </c>
      <c r="I14" s="48" t="s">
        <v>753</v>
      </c>
      <c r="J14" s="81">
        <v>0</v>
      </c>
      <c r="K14" s="48" t="s">
        <v>753</v>
      </c>
      <c r="L14" s="81">
        <v>0</v>
      </c>
      <c r="M14" s="81">
        <v>0</v>
      </c>
      <c r="N14" s="48" t="s">
        <v>6366</v>
      </c>
      <c r="O14" s="81">
        <v>0</v>
      </c>
      <c r="P14" s="81">
        <v>0</v>
      </c>
      <c r="Q14" s="82" t="s">
        <v>6366</v>
      </c>
    </row>
    <row r="15" spans="1:17" s="59" customFormat="1" x14ac:dyDescent="0.3">
      <c r="A15" s="59" t="s">
        <v>17</v>
      </c>
      <c r="B15" s="81" t="b">
        <v>0</v>
      </c>
      <c r="C15" s="81">
        <v>54</v>
      </c>
      <c r="D15" s="81">
        <v>0</v>
      </c>
      <c r="E15" s="48">
        <v>0</v>
      </c>
      <c r="F15" s="81">
        <v>0</v>
      </c>
      <c r="G15" s="48">
        <v>0</v>
      </c>
      <c r="H15" s="81" t="b">
        <v>0</v>
      </c>
      <c r="I15" s="48" t="s">
        <v>753</v>
      </c>
      <c r="J15" s="81">
        <v>0</v>
      </c>
      <c r="K15" s="48" t="s">
        <v>753</v>
      </c>
      <c r="L15" s="81">
        <v>0</v>
      </c>
      <c r="M15" s="81">
        <v>0</v>
      </c>
      <c r="N15" s="48" t="s">
        <v>6366</v>
      </c>
      <c r="O15" s="81">
        <v>0</v>
      </c>
      <c r="P15" s="81">
        <v>0</v>
      </c>
      <c r="Q15" s="82" t="s">
        <v>6366</v>
      </c>
    </row>
    <row r="16" spans="1:17" s="59" customFormat="1" x14ac:dyDescent="0.3">
      <c r="A16" s="59" t="s">
        <v>36</v>
      </c>
      <c r="B16" s="81" t="b">
        <v>0</v>
      </c>
      <c r="C16" s="81">
        <v>223</v>
      </c>
      <c r="D16" s="81">
        <v>30</v>
      </c>
      <c r="E16" s="48">
        <v>0.13452914798206278</v>
      </c>
      <c r="F16" s="81">
        <v>0</v>
      </c>
      <c r="G16" s="48">
        <v>0</v>
      </c>
      <c r="H16" s="81" t="b">
        <v>0</v>
      </c>
      <c r="I16" s="48">
        <v>0</v>
      </c>
      <c r="J16" s="81">
        <v>0</v>
      </c>
      <c r="K16" s="48">
        <v>0.5</v>
      </c>
      <c r="L16" s="81">
        <v>0</v>
      </c>
      <c r="M16" s="81">
        <v>0</v>
      </c>
      <c r="N16" s="48" t="s">
        <v>6366</v>
      </c>
      <c r="O16" s="81">
        <v>15</v>
      </c>
      <c r="P16" s="81">
        <v>15</v>
      </c>
      <c r="Q16" s="82">
        <v>0.5</v>
      </c>
    </row>
    <row r="17" spans="1:17" s="59" customFormat="1" x14ac:dyDescent="0.3">
      <c r="A17" s="59" t="s">
        <v>37</v>
      </c>
      <c r="B17" s="81" t="b">
        <v>0</v>
      </c>
      <c r="C17" s="81">
        <v>0</v>
      </c>
      <c r="D17" s="81">
        <v>0</v>
      </c>
      <c r="E17" s="48" t="s">
        <v>753</v>
      </c>
      <c r="F17" s="81">
        <v>0</v>
      </c>
      <c r="G17" s="48" t="s">
        <v>753</v>
      </c>
      <c r="H17" s="81" t="b">
        <v>0</v>
      </c>
      <c r="I17" s="48" t="s">
        <v>753</v>
      </c>
      <c r="J17" s="81">
        <v>0</v>
      </c>
      <c r="K17" s="48" t="s">
        <v>753</v>
      </c>
      <c r="L17" s="81">
        <v>0</v>
      </c>
      <c r="M17" s="81">
        <v>0</v>
      </c>
      <c r="N17" s="48" t="s">
        <v>6366</v>
      </c>
      <c r="O17" s="81">
        <v>0</v>
      </c>
      <c r="P17" s="81">
        <v>0</v>
      </c>
      <c r="Q17" s="82" t="s">
        <v>6366</v>
      </c>
    </row>
    <row r="18" spans="1:17" s="59" customFormat="1" x14ac:dyDescent="0.3">
      <c r="A18" s="59" t="s">
        <v>540</v>
      </c>
      <c r="B18" s="81" t="b">
        <v>0</v>
      </c>
      <c r="C18" s="81">
        <v>16</v>
      </c>
      <c r="D18" s="81">
        <v>0</v>
      </c>
      <c r="E18" s="48">
        <v>0</v>
      </c>
      <c r="F18" s="81">
        <v>0</v>
      </c>
      <c r="G18" s="48">
        <v>0</v>
      </c>
      <c r="H18" s="81" t="b">
        <v>0</v>
      </c>
      <c r="I18" s="48" t="s">
        <v>753</v>
      </c>
      <c r="J18" s="81">
        <v>0</v>
      </c>
      <c r="K18" s="48" t="s">
        <v>753</v>
      </c>
      <c r="L18" s="81">
        <v>0</v>
      </c>
      <c r="M18" s="81">
        <v>0</v>
      </c>
      <c r="N18" s="48" t="s">
        <v>6366</v>
      </c>
      <c r="O18" s="81">
        <v>0</v>
      </c>
      <c r="P18" s="81">
        <v>0</v>
      </c>
      <c r="Q18" s="82" t="s">
        <v>6366</v>
      </c>
    </row>
    <row r="19" spans="1:17" s="59" customFormat="1" x14ac:dyDescent="0.3">
      <c r="A19" s="59" t="s">
        <v>38</v>
      </c>
      <c r="B19" s="81" t="b">
        <v>0</v>
      </c>
      <c r="C19" s="81">
        <v>14</v>
      </c>
      <c r="D19" s="81">
        <v>0</v>
      </c>
      <c r="E19" s="48">
        <v>0</v>
      </c>
      <c r="F19" s="81">
        <v>0</v>
      </c>
      <c r="G19" s="48">
        <v>0</v>
      </c>
      <c r="H19" s="81" t="b">
        <v>0</v>
      </c>
      <c r="I19" s="48" t="s">
        <v>753</v>
      </c>
      <c r="J19" s="81">
        <v>0</v>
      </c>
      <c r="K19" s="48" t="s">
        <v>753</v>
      </c>
      <c r="L19" s="81">
        <v>0</v>
      </c>
      <c r="M19" s="81">
        <v>0</v>
      </c>
      <c r="N19" s="48" t="s">
        <v>6366</v>
      </c>
      <c r="O19" s="81">
        <v>0</v>
      </c>
      <c r="P19" s="81">
        <v>0</v>
      </c>
      <c r="Q19" s="82" t="s">
        <v>6366</v>
      </c>
    </row>
    <row r="20" spans="1:17" s="59" customFormat="1" x14ac:dyDescent="0.3">
      <c r="A20" s="59" t="s">
        <v>595</v>
      </c>
      <c r="B20" s="81" t="b">
        <v>0</v>
      </c>
      <c r="C20" s="81">
        <v>29</v>
      </c>
      <c r="D20" s="81">
        <v>0</v>
      </c>
      <c r="E20" s="48">
        <v>0</v>
      </c>
      <c r="F20" s="81">
        <v>0</v>
      </c>
      <c r="G20" s="48">
        <v>0</v>
      </c>
      <c r="H20" s="81" t="b">
        <v>0</v>
      </c>
      <c r="I20" s="48" t="s">
        <v>753</v>
      </c>
      <c r="J20" s="81">
        <v>0</v>
      </c>
      <c r="K20" s="48" t="s">
        <v>753</v>
      </c>
      <c r="L20" s="81">
        <v>0</v>
      </c>
      <c r="M20" s="81">
        <v>0</v>
      </c>
      <c r="N20" s="48" t="s">
        <v>6366</v>
      </c>
      <c r="O20" s="81">
        <v>0</v>
      </c>
      <c r="P20" s="81">
        <v>0</v>
      </c>
      <c r="Q20" s="82" t="s">
        <v>6366</v>
      </c>
    </row>
    <row r="21" spans="1:17" s="59" customFormat="1" x14ac:dyDescent="0.3">
      <c r="A21" s="59" t="s">
        <v>39</v>
      </c>
      <c r="B21" s="81" t="b">
        <v>0</v>
      </c>
      <c r="C21" s="81">
        <v>0</v>
      </c>
      <c r="D21" s="81">
        <v>0</v>
      </c>
      <c r="E21" s="48" t="s">
        <v>753</v>
      </c>
      <c r="F21" s="81">
        <v>0</v>
      </c>
      <c r="G21" s="48" t="s">
        <v>753</v>
      </c>
      <c r="H21" s="81" t="b">
        <v>0</v>
      </c>
      <c r="I21" s="48" t="s">
        <v>753</v>
      </c>
      <c r="J21" s="81">
        <v>0</v>
      </c>
      <c r="K21" s="48" t="s">
        <v>753</v>
      </c>
      <c r="L21" s="81">
        <v>0</v>
      </c>
      <c r="M21" s="81">
        <v>0</v>
      </c>
      <c r="N21" s="48" t="s">
        <v>6366</v>
      </c>
      <c r="O21" s="81">
        <v>0</v>
      </c>
      <c r="P21" s="81">
        <v>0</v>
      </c>
      <c r="Q21" s="82" t="s">
        <v>6366</v>
      </c>
    </row>
    <row r="22" spans="1:17" s="59" customFormat="1" x14ac:dyDescent="0.3">
      <c r="A22" s="59" t="s">
        <v>18</v>
      </c>
      <c r="B22" s="81" t="b">
        <v>0</v>
      </c>
      <c r="C22" s="81">
        <v>0</v>
      </c>
      <c r="D22" s="81">
        <v>0</v>
      </c>
      <c r="E22" s="48" t="s">
        <v>753</v>
      </c>
      <c r="F22" s="81">
        <v>0</v>
      </c>
      <c r="G22" s="48" t="s">
        <v>753</v>
      </c>
      <c r="H22" s="81" t="b">
        <v>1</v>
      </c>
      <c r="I22" s="48" t="s">
        <v>753</v>
      </c>
      <c r="J22" s="81">
        <v>0</v>
      </c>
      <c r="K22" s="48" t="s">
        <v>753</v>
      </c>
      <c r="L22" s="81">
        <v>0</v>
      </c>
      <c r="M22" s="81">
        <v>0</v>
      </c>
      <c r="N22" s="48" t="s">
        <v>6366</v>
      </c>
      <c r="O22" s="81">
        <v>0</v>
      </c>
      <c r="P22" s="81">
        <v>0</v>
      </c>
      <c r="Q22" s="82" t="s">
        <v>6366</v>
      </c>
    </row>
    <row r="23" spans="1:17" s="59" customFormat="1" x14ac:dyDescent="0.3">
      <c r="A23" s="59" t="s">
        <v>22</v>
      </c>
      <c r="B23" s="81" t="b">
        <v>1</v>
      </c>
      <c r="C23" s="81">
        <v>251</v>
      </c>
      <c r="D23" s="81">
        <v>63</v>
      </c>
      <c r="E23" s="48">
        <v>0.25099601593625498</v>
      </c>
      <c r="F23" s="81">
        <v>20</v>
      </c>
      <c r="G23" s="48">
        <v>7.9681274900398405E-2</v>
      </c>
      <c r="H23" s="81" t="b">
        <v>0</v>
      </c>
      <c r="I23" s="48">
        <v>0.31746031746031744</v>
      </c>
      <c r="J23" s="81">
        <v>0</v>
      </c>
      <c r="K23" s="48">
        <v>0.34920634920634919</v>
      </c>
      <c r="L23" s="81">
        <v>0</v>
      </c>
      <c r="M23" s="81">
        <v>20</v>
      </c>
      <c r="N23" s="48">
        <v>0</v>
      </c>
      <c r="O23" s="81">
        <v>21</v>
      </c>
      <c r="P23" s="81">
        <v>22</v>
      </c>
      <c r="Q23" s="82">
        <v>0.48837209302325579</v>
      </c>
    </row>
    <row r="24" spans="1:17" s="59" customFormat="1" x14ac:dyDescent="0.3">
      <c r="A24" s="59" t="s">
        <v>23</v>
      </c>
      <c r="B24" s="81" t="b">
        <v>1</v>
      </c>
      <c r="C24" s="81">
        <v>322</v>
      </c>
      <c r="D24" s="81">
        <v>57</v>
      </c>
      <c r="E24" s="48">
        <v>0.17701863354037267</v>
      </c>
      <c r="F24" s="81">
        <v>14</v>
      </c>
      <c r="G24" s="48">
        <v>4.3478260869565216E-2</v>
      </c>
      <c r="H24" s="81" t="b">
        <v>0</v>
      </c>
      <c r="I24" s="48">
        <v>0.24561403508771928</v>
      </c>
      <c r="J24" s="81">
        <v>0</v>
      </c>
      <c r="K24" s="48">
        <v>0.47368421052631576</v>
      </c>
      <c r="L24" s="81">
        <v>0</v>
      </c>
      <c r="M24" s="81">
        <v>14</v>
      </c>
      <c r="N24" s="48">
        <v>0</v>
      </c>
      <c r="O24" s="81">
        <v>16</v>
      </c>
      <c r="P24" s="81">
        <v>27</v>
      </c>
      <c r="Q24" s="82">
        <v>0.37209302325581395</v>
      </c>
    </row>
    <row r="25" spans="1:17" s="59" customFormat="1" x14ac:dyDescent="0.3">
      <c r="A25" s="59" t="s">
        <v>24</v>
      </c>
      <c r="B25" s="81" t="b">
        <v>0</v>
      </c>
      <c r="C25" s="81">
        <v>46</v>
      </c>
      <c r="D25" s="81">
        <v>0</v>
      </c>
      <c r="E25" s="48">
        <v>0</v>
      </c>
      <c r="F25" s="81">
        <v>0</v>
      </c>
      <c r="G25" s="48">
        <v>0</v>
      </c>
      <c r="H25" s="81" t="b">
        <v>0</v>
      </c>
      <c r="I25" s="48" t="s">
        <v>753</v>
      </c>
      <c r="J25" s="81">
        <v>0</v>
      </c>
      <c r="K25" s="48" t="s">
        <v>753</v>
      </c>
      <c r="L25" s="81">
        <v>0</v>
      </c>
      <c r="M25" s="81">
        <v>0</v>
      </c>
      <c r="N25" s="48" t="s">
        <v>6366</v>
      </c>
      <c r="O25" s="81">
        <v>0</v>
      </c>
      <c r="P25" s="81">
        <v>0</v>
      </c>
      <c r="Q25" s="82" t="s">
        <v>6366</v>
      </c>
    </row>
    <row r="26" spans="1:17" s="59" customFormat="1" x14ac:dyDescent="0.3">
      <c r="A26" s="59" t="s">
        <v>539</v>
      </c>
      <c r="B26" s="81" t="b">
        <v>0</v>
      </c>
      <c r="C26" s="81">
        <v>0</v>
      </c>
      <c r="D26" s="81">
        <v>0</v>
      </c>
      <c r="E26" s="48" t="s">
        <v>753</v>
      </c>
      <c r="F26" s="81">
        <v>0</v>
      </c>
      <c r="G26" s="48" t="s">
        <v>753</v>
      </c>
      <c r="H26" s="81" t="b">
        <v>0</v>
      </c>
      <c r="I26" s="48" t="s">
        <v>753</v>
      </c>
      <c r="J26" s="81">
        <v>0</v>
      </c>
      <c r="K26" s="48" t="s">
        <v>753</v>
      </c>
      <c r="L26" s="81">
        <v>0</v>
      </c>
      <c r="M26" s="81">
        <v>0</v>
      </c>
      <c r="N26" s="48" t="s">
        <v>6366</v>
      </c>
      <c r="O26" s="81">
        <v>0</v>
      </c>
      <c r="P26" s="81">
        <v>0</v>
      </c>
      <c r="Q26" s="82" t="s">
        <v>6366</v>
      </c>
    </row>
    <row r="27" spans="1:17" s="59" customFormat="1" x14ac:dyDescent="0.3">
      <c r="A27" s="59" t="s">
        <v>20</v>
      </c>
      <c r="B27" s="81" t="b">
        <v>0</v>
      </c>
      <c r="C27" s="81">
        <v>0</v>
      </c>
      <c r="D27" s="81">
        <v>0</v>
      </c>
      <c r="E27" s="48" t="s">
        <v>753</v>
      </c>
      <c r="F27" s="81">
        <v>0</v>
      </c>
      <c r="G27" s="48" t="s">
        <v>753</v>
      </c>
      <c r="H27" s="81" t="b">
        <v>0</v>
      </c>
      <c r="I27" s="48" t="s">
        <v>753</v>
      </c>
      <c r="J27" s="81">
        <v>0</v>
      </c>
      <c r="K27" s="48" t="s">
        <v>753</v>
      </c>
      <c r="L27" s="81">
        <v>0</v>
      </c>
      <c r="M27" s="81">
        <v>0</v>
      </c>
      <c r="N27" s="48" t="s">
        <v>6366</v>
      </c>
      <c r="O27" s="81">
        <v>0</v>
      </c>
      <c r="P27" s="81">
        <v>0</v>
      </c>
      <c r="Q27" s="82" t="s">
        <v>6366</v>
      </c>
    </row>
    <row r="28" spans="1:17" s="59" customFormat="1" x14ac:dyDescent="0.3">
      <c r="A28" s="59" t="s">
        <v>25</v>
      </c>
      <c r="B28" s="81" t="b">
        <v>0</v>
      </c>
      <c r="C28" s="81">
        <v>0</v>
      </c>
      <c r="D28" s="81">
        <v>0</v>
      </c>
      <c r="E28" s="48" t="s">
        <v>753</v>
      </c>
      <c r="F28" s="81">
        <v>0</v>
      </c>
      <c r="G28" s="48" t="s">
        <v>753</v>
      </c>
      <c r="H28" s="81" t="b">
        <v>0</v>
      </c>
      <c r="I28" s="48" t="s">
        <v>753</v>
      </c>
      <c r="J28" s="81">
        <v>0</v>
      </c>
      <c r="K28" s="48" t="s">
        <v>753</v>
      </c>
      <c r="L28" s="81">
        <v>0</v>
      </c>
      <c r="M28" s="81">
        <v>0</v>
      </c>
      <c r="N28" s="48" t="s">
        <v>6366</v>
      </c>
      <c r="O28" s="81">
        <v>0</v>
      </c>
      <c r="P28" s="81">
        <v>0</v>
      </c>
      <c r="Q28" s="82" t="s">
        <v>6366</v>
      </c>
    </row>
    <row r="29" spans="1:17" s="59" customFormat="1" x14ac:dyDescent="0.3">
      <c r="A29" s="59" t="s">
        <v>26</v>
      </c>
      <c r="B29" s="81" t="b">
        <v>0</v>
      </c>
      <c r="C29" s="81">
        <v>0</v>
      </c>
      <c r="D29" s="81">
        <v>0</v>
      </c>
      <c r="E29" s="48" t="s">
        <v>753</v>
      </c>
      <c r="F29" s="81">
        <v>0</v>
      </c>
      <c r="G29" s="48" t="s">
        <v>753</v>
      </c>
      <c r="H29" s="81" t="b">
        <v>0</v>
      </c>
      <c r="I29" s="48" t="s">
        <v>753</v>
      </c>
      <c r="J29" s="81">
        <v>0</v>
      </c>
      <c r="K29" s="48" t="s">
        <v>753</v>
      </c>
      <c r="L29" s="81">
        <v>0</v>
      </c>
      <c r="M29" s="81">
        <v>0</v>
      </c>
      <c r="N29" s="48" t="s">
        <v>6366</v>
      </c>
      <c r="O29" s="81">
        <v>0</v>
      </c>
      <c r="P29" s="81">
        <v>0</v>
      </c>
      <c r="Q29" s="82" t="s">
        <v>6366</v>
      </c>
    </row>
    <row r="30" spans="1:17" s="59" customFormat="1" x14ac:dyDescent="0.3">
      <c r="A30" s="59" t="s">
        <v>41</v>
      </c>
      <c r="B30" s="81" t="b">
        <v>0</v>
      </c>
      <c r="C30" s="81">
        <v>27</v>
      </c>
      <c r="D30" s="81">
        <v>0</v>
      </c>
      <c r="E30" s="48">
        <v>0</v>
      </c>
      <c r="F30" s="81">
        <v>0</v>
      </c>
      <c r="G30" s="48">
        <v>0</v>
      </c>
      <c r="H30" s="81" t="b">
        <v>0</v>
      </c>
      <c r="I30" s="48" t="s">
        <v>753</v>
      </c>
      <c r="J30" s="81">
        <v>0</v>
      </c>
      <c r="K30" s="48" t="s">
        <v>753</v>
      </c>
      <c r="L30" s="81">
        <v>0</v>
      </c>
      <c r="M30" s="81">
        <v>0</v>
      </c>
      <c r="N30" s="48" t="s">
        <v>6366</v>
      </c>
      <c r="O30" s="81">
        <v>0</v>
      </c>
      <c r="P30" s="81">
        <v>0</v>
      </c>
      <c r="Q30" s="82" t="s">
        <v>6366</v>
      </c>
    </row>
    <row r="31" spans="1:17" s="59" customFormat="1" x14ac:dyDescent="0.3">
      <c r="A31" s="59" t="s">
        <v>21</v>
      </c>
      <c r="B31" s="81" t="b">
        <v>0</v>
      </c>
      <c r="C31" s="81">
        <v>0</v>
      </c>
      <c r="D31" s="81">
        <v>0</v>
      </c>
      <c r="E31" s="48" t="s">
        <v>753</v>
      </c>
      <c r="F31" s="81">
        <v>0</v>
      </c>
      <c r="G31" s="48" t="s">
        <v>753</v>
      </c>
      <c r="H31" s="81" t="b">
        <v>0</v>
      </c>
      <c r="I31" s="48" t="s">
        <v>753</v>
      </c>
      <c r="J31" s="81">
        <v>0</v>
      </c>
      <c r="K31" s="48" t="s">
        <v>753</v>
      </c>
      <c r="L31" s="81">
        <v>0</v>
      </c>
      <c r="M31" s="81">
        <v>0</v>
      </c>
      <c r="N31" s="48" t="s">
        <v>6366</v>
      </c>
      <c r="O31" s="81">
        <v>0</v>
      </c>
      <c r="P31" s="81">
        <v>0</v>
      </c>
      <c r="Q31" s="82" t="s">
        <v>6366</v>
      </c>
    </row>
    <row r="32" spans="1:17" s="59" customFormat="1" x14ac:dyDescent="0.3">
      <c r="A32" s="59" t="s">
        <v>27</v>
      </c>
      <c r="B32" s="81" t="b">
        <v>1</v>
      </c>
      <c r="C32" s="81">
        <v>195</v>
      </c>
      <c r="D32" s="81">
        <v>48</v>
      </c>
      <c r="E32" s="48">
        <v>0.24615384615384617</v>
      </c>
      <c r="F32" s="81">
        <v>24</v>
      </c>
      <c r="G32" s="48">
        <v>0.12307692307692308</v>
      </c>
      <c r="H32" s="81" t="b">
        <v>0</v>
      </c>
      <c r="I32" s="48">
        <v>0.5</v>
      </c>
      <c r="J32" s="81">
        <v>0</v>
      </c>
      <c r="K32" s="48">
        <v>0.3125</v>
      </c>
      <c r="L32" s="81">
        <v>0</v>
      </c>
      <c r="M32" s="81">
        <v>24</v>
      </c>
      <c r="N32" s="48">
        <v>0</v>
      </c>
      <c r="O32" s="81">
        <v>9</v>
      </c>
      <c r="P32" s="81">
        <v>15</v>
      </c>
      <c r="Q32" s="82">
        <v>0.375</v>
      </c>
    </row>
    <row r="33" spans="1:17" s="59" customFormat="1" x14ac:dyDescent="0.3">
      <c r="A33" s="59" t="s">
        <v>40</v>
      </c>
      <c r="B33" s="81" t="b">
        <v>0</v>
      </c>
      <c r="C33" s="81">
        <v>0</v>
      </c>
      <c r="D33" s="81">
        <v>0</v>
      </c>
      <c r="E33" s="48" t="s">
        <v>753</v>
      </c>
      <c r="F33" s="81">
        <v>0</v>
      </c>
      <c r="G33" s="48" t="s">
        <v>753</v>
      </c>
      <c r="H33" s="81" t="b">
        <v>0</v>
      </c>
      <c r="I33" s="48" t="s">
        <v>753</v>
      </c>
      <c r="J33" s="81">
        <v>0</v>
      </c>
      <c r="K33" s="48" t="s">
        <v>753</v>
      </c>
      <c r="L33" s="81">
        <v>0</v>
      </c>
      <c r="M33" s="81">
        <v>0</v>
      </c>
      <c r="N33" s="48" t="s">
        <v>6366</v>
      </c>
      <c r="O33" s="81">
        <v>0</v>
      </c>
      <c r="P33" s="81">
        <v>0</v>
      </c>
      <c r="Q33" s="82" t="s">
        <v>6366</v>
      </c>
    </row>
    <row r="34" spans="1:17" s="59" customFormat="1" x14ac:dyDescent="0.3">
      <c r="A34" s="59" t="s">
        <v>42</v>
      </c>
      <c r="B34" s="81" t="b">
        <v>0</v>
      </c>
      <c r="C34" s="81">
        <v>82</v>
      </c>
      <c r="D34" s="81">
        <v>14</v>
      </c>
      <c r="E34" s="48">
        <v>0.17073170731707318</v>
      </c>
      <c r="F34" s="81">
        <v>0</v>
      </c>
      <c r="G34" s="48">
        <v>0</v>
      </c>
      <c r="H34" s="81" t="b">
        <v>0</v>
      </c>
      <c r="I34" s="48">
        <v>0</v>
      </c>
      <c r="J34" s="81">
        <v>0</v>
      </c>
      <c r="K34" s="48">
        <v>0</v>
      </c>
      <c r="L34" s="81">
        <v>0</v>
      </c>
      <c r="M34" s="81">
        <v>0</v>
      </c>
      <c r="N34" s="48" t="s">
        <v>6366</v>
      </c>
      <c r="O34" s="81">
        <v>14</v>
      </c>
      <c r="P34" s="81">
        <v>0</v>
      </c>
      <c r="Q34" s="82">
        <v>1</v>
      </c>
    </row>
    <row r="35" spans="1:17" s="59" customFormat="1" x14ac:dyDescent="0.3">
      <c r="A35" s="59" t="s">
        <v>28</v>
      </c>
      <c r="B35" s="81" t="b">
        <v>1</v>
      </c>
      <c r="C35" s="81">
        <v>41</v>
      </c>
      <c r="D35" s="81">
        <v>0</v>
      </c>
      <c r="E35" s="48">
        <v>0</v>
      </c>
      <c r="F35" s="81">
        <v>0</v>
      </c>
      <c r="G35" s="48">
        <v>0</v>
      </c>
      <c r="H35" s="81" t="b">
        <v>0</v>
      </c>
      <c r="I35" s="48" t="s">
        <v>753</v>
      </c>
      <c r="J35" s="81">
        <v>0</v>
      </c>
      <c r="K35" s="48" t="s">
        <v>753</v>
      </c>
      <c r="L35" s="81">
        <v>0</v>
      </c>
      <c r="M35" s="81">
        <v>0</v>
      </c>
      <c r="N35" s="48" t="s">
        <v>6366</v>
      </c>
      <c r="O35" s="81">
        <v>0</v>
      </c>
      <c r="P35" s="81">
        <v>0</v>
      </c>
      <c r="Q35" s="82" t="s">
        <v>6366</v>
      </c>
    </row>
    <row r="36" spans="1:17" s="59" customFormat="1" x14ac:dyDescent="0.3">
      <c r="A36" s="59" t="s">
        <v>43</v>
      </c>
      <c r="B36" s="81" t="b">
        <v>0</v>
      </c>
      <c r="C36" s="81">
        <v>29</v>
      </c>
      <c r="D36" s="81">
        <v>0</v>
      </c>
      <c r="E36" s="48">
        <v>0</v>
      </c>
      <c r="F36" s="81">
        <v>0</v>
      </c>
      <c r="G36" s="48">
        <v>0</v>
      </c>
      <c r="H36" s="81" t="b">
        <v>0</v>
      </c>
      <c r="I36" s="48" t="s">
        <v>753</v>
      </c>
      <c r="J36" s="81">
        <v>0</v>
      </c>
      <c r="K36" s="48" t="s">
        <v>753</v>
      </c>
      <c r="L36" s="81">
        <v>0</v>
      </c>
      <c r="M36" s="81">
        <v>0</v>
      </c>
      <c r="N36" s="48" t="s">
        <v>6366</v>
      </c>
      <c r="O36" s="81">
        <v>0</v>
      </c>
      <c r="P36" s="81">
        <v>0</v>
      </c>
      <c r="Q36" s="82" t="s">
        <v>6366</v>
      </c>
    </row>
    <row r="37" spans="1:17" s="59" customFormat="1" x14ac:dyDescent="0.3">
      <c r="A37" s="59" t="s">
        <v>29</v>
      </c>
      <c r="B37" s="81" t="b">
        <v>1</v>
      </c>
      <c r="C37" s="81">
        <v>125</v>
      </c>
      <c r="D37" s="81">
        <v>11</v>
      </c>
      <c r="E37" s="48">
        <v>8.7999999999999995E-2</v>
      </c>
      <c r="F37" s="81">
        <v>0</v>
      </c>
      <c r="G37" s="48">
        <v>0</v>
      </c>
      <c r="H37" s="81" t="b">
        <v>0</v>
      </c>
      <c r="I37" s="48">
        <v>0</v>
      </c>
      <c r="J37" s="81">
        <v>0</v>
      </c>
      <c r="K37" s="48">
        <v>0</v>
      </c>
      <c r="L37" s="81">
        <v>0</v>
      </c>
      <c r="M37" s="81">
        <v>0</v>
      </c>
      <c r="N37" s="48" t="s">
        <v>6366</v>
      </c>
      <c r="O37" s="81">
        <v>11</v>
      </c>
      <c r="P37" s="81">
        <v>0</v>
      </c>
      <c r="Q37" s="82">
        <v>1</v>
      </c>
    </row>
    <row r="38" spans="1:17" s="59" customFormat="1" x14ac:dyDescent="0.3">
      <c r="A38" s="59" t="s">
        <v>30</v>
      </c>
      <c r="B38" s="81" t="b">
        <v>1</v>
      </c>
      <c r="C38" s="81">
        <v>14</v>
      </c>
      <c r="D38" s="81">
        <v>0</v>
      </c>
      <c r="E38" s="48">
        <v>0</v>
      </c>
      <c r="F38" s="81">
        <v>0</v>
      </c>
      <c r="G38" s="48">
        <v>0</v>
      </c>
      <c r="H38" s="81" t="b">
        <v>0</v>
      </c>
      <c r="I38" s="48" t="s">
        <v>753</v>
      </c>
      <c r="J38" s="81">
        <v>0</v>
      </c>
      <c r="K38" s="48" t="s">
        <v>753</v>
      </c>
      <c r="L38" s="81">
        <v>0</v>
      </c>
      <c r="M38" s="81">
        <v>0</v>
      </c>
      <c r="N38" s="48" t="s">
        <v>6366</v>
      </c>
      <c r="O38" s="81">
        <v>0</v>
      </c>
      <c r="P38" s="81">
        <v>0</v>
      </c>
      <c r="Q38" s="82" t="s">
        <v>6366</v>
      </c>
    </row>
    <row r="39" spans="1:17" s="59" customFormat="1" x14ac:dyDescent="0.3">
      <c r="A39" s="59" t="s">
        <v>31</v>
      </c>
      <c r="B39" s="81" t="b">
        <v>1</v>
      </c>
      <c r="C39" s="81">
        <v>43</v>
      </c>
      <c r="D39" s="81">
        <v>0</v>
      </c>
      <c r="E39" s="48">
        <v>0</v>
      </c>
      <c r="F39" s="81">
        <v>0</v>
      </c>
      <c r="G39" s="48">
        <v>0</v>
      </c>
      <c r="H39" s="81" t="b">
        <v>0</v>
      </c>
      <c r="I39" s="48" t="s">
        <v>753</v>
      </c>
      <c r="J39" s="81">
        <v>0</v>
      </c>
      <c r="K39" s="48" t="s">
        <v>753</v>
      </c>
      <c r="L39" s="81">
        <v>0</v>
      </c>
      <c r="M39" s="81">
        <v>0</v>
      </c>
      <c r="N39" s="48" t="s">
        <v>6366</v>
      </c>
      <c r="O39" s="81">
        <v>0</v>
      </c>
      <c r="P39" s="81">
        <v>0</v>
      </c>
      <c r="Q39" s="82" t="s">
        <v>6366</v>
      </c>
    </row>
    <row r="40" spans="1:17" s="59" customFormat="1" x14ac:dyDescent="0.3">
      <c r="A40" s="59" t="s">
        <v>32</v>
      </c>
      <c r="B40" s="81" t="b">
        <v>1</v>
      </c>
      <c r="C40" s="81">
        <v>213</v>
      </c>
      <c r="D40" s="81">
        <v>46</v>
      </c>
      <c r="E40" s="48">
        <v>0.215962441314554</v>
      </c>
      <c r="F40" s="81">
        <v>20</v>
      </c>
      <c r="G40" s="48">
        <v>9.3896713615023469E-2</v>
      </c>
      <c r="H40" s="81" t="b">
        <v>0</v>
      </c>
      <c r="I40" s="48">
        <v>0.43478260869565216</v>
      </c>
      <c r="J40" s="81">
        <v>0</v>
      </c>
      <c r="K40" s="48">
        <v>0.39130434782608697</v>
      </c>
      <c r="L40" s="81">
        <v>0</v>
      </c>
      <c r="M40" s="81">
        <v>20</v>
      </c>
      <c r="N40" s="48">
        <v>0</v>
      </c>
      <c r="O40" s="81">
        <v>8</v>
      </c>
      <c r="P40" s="81">
        <v>18</v>
      </c>
      <c r="Q40" s="82">
        <v>0.30769230769230771</v>
      </c>
    </row>
    <row r="41" spans="1:17" s="59" customFormat="1" x14ac:dyDescent="0.3">
      <c r="A41" s="59" t="s">
        <v>33</v>
      </c>
      <c r="B41" s="81" t="b">
        <v>1</v>
      </c>
      <c r="C41" s="81">
        <v>91</v>
      </c>
      <c r="D41" s="81">
        <v>17</v>
      </c>
      <c r="E41" s="48">
        <v>0.18681318681318682</v>
      </c>
      <c r="F41" s="81">
        <v>15</v>
      </c>
      <c r="G41" s="48">
        <v>0.16483516483516483</v>
      </c>
      <c r="H41" s="81" t="b">
        <v>0</v>
      </c>
      <c r="I41" s="48">
        <v>0.88235294117647056</v>
      </c>
      <c r="J41" s="81">
        <v>0</v>
      </c>
      <c r="K41" s="48">
        <v>0</v>
      </c>
      <c r="L41" s="81">
        <v>0</v>
      </c>
      <c r="M41" s="81">
        <v>15</v>
      </c>
      <c r="N41" s="48">
        <v>0</v>
      </c>
      <c r="O41" s="81">
        <v>2</v>
      </c>
      <c r="P41" s="81">
        <v>0</v>
      </c>
      <c r="Q41" s="82">
        <v>1</v>
      </c>
    </row>
    <row r="42" spans="1:17" s="59" customFormat="1" x14ac:dyDescent="0.3">
      <c r="A42" s="59" t="s">
        <v>44</v>
      </c>
      <c r="B42" s="81" t="b">
        <v>0</v>
      </c>
      <c r="C42" s="81">
        <v>0</v>
      </c>
      <c r="D42" s="81">
        <v>0</v>
      </c>
      <c r="E42" s="48" t="s">
        <v>753</v>
      </c>
      <c r="F42" s="81">
        <v>0</v>
      </c>
      <c r="G42" s="48" t="s">
        <v>753</v>
      </c>
      <c r="H42" s="81" t="b">
        <v>0</v>
      </c>
      <c r="I42" s="48" t="s">
        <v>753</v>
      </c>
      <c r="J42" s="81">
        <v>0</v>
      </c>
      <c r="K42" s="48" t="s">
        <v>753</v>
      </c>
      <c r="L42" s="81">
        <v>0</v>
      </c>
      <c r="M42" s="81">
        <v>0</v>
      </c>
      <c r="N42" s="48" t="s">
        <v>6366</v>
      </c>
      <c r="O42" s="81">
        <v>0</v>
      </c>
      <c r="P42" s="81">
        <v>0</v>
      </c>
      <c r="Q42" s="82" t="s">
        <v>6366</v>
      </c>
    </row>
    <row r="43" spans="1:17" s="59" customFormat="1" x14ac:dyDescent="0.3">
      <c r="A43" s="59" t="s">
        <v>34</v>
      </c>
      <c r="B43" s="81" t="b">
        <v>0</v>
      </c>
      <c r="C43" s="81">
        <v>13</v>
      </c>
      <c r="D43" s="81">
        <v>0</v>
      </c>
      <c r="E43" s="48">
        <v>0</v>
      </c>
      <c r="F43" s="81">
        <v>0</v>
      </c>
      <c r="G43" s="48">
        <v>0</v>
      </c>
      <c r="H43" s="81" t="b">
        <v>0</v>
      </c>
      <c r="I43" s="48" t="s">
        <v>753</v>
      </c>
      <c r="J43" s="81">
        <v>0</v>
      </c>
      <c r="K43" s="48" t="s">
        <v>753</v>
      </c>
      <c r="L43" s="81">
        <v>0</v>
      </c>
      <c r="M43" s="81">
        <v>0</v>
      </c>
      <c r="N43" s="48" t="s">
        <v>6366</v>
      </c>
      <c r="O43" s="81">
        <v>0</v>
      </c>
      <c r="P43" s="81">
        <v>0</v>
      </c>
      <c r="Q43" s="82" t="s">
        <v>6366</v>
      </c>
    </row>
    <row r="44" spans="1:17" s="59" customFormat="1" x14ac:dyDescent="0.3">
      <c r="A44" s="59" t="s">
        <v>45</v>
      </c>
      <c r="B44" s="81" t="b">
        <v>0</v>
      </c>
      <c r="C44" s="81">
        <v>0</v>
      </c>
      <c r="D44" s="81">
        <v>0</v>
      </c>
      <c r="E44" s="48" t="s">
        <v>753</v>
      </c>
      <c r="F44" s="81">
        <v>0</v>
      </c>
      <c r="G44" s="48" t="s">
        <v>753</v>
      </c>
      <c r="H44" s="81" t="b">
        <v>0</v>
      </c>
      <c r="I44" s="48" t="s">
        <v>753</v>
      </c>
      <c r="J44" s="81">
        <v>0</v>
      </c>
      <c r="K44" s="48" t="s">
        <v>753</v>
      </c>
      <c r="L44" s="81">
        <v>0</v>
      </c>
      <c r="M44" s="81">
        <v>0</v>
      </c>
      <c r="N44" s="48" t="s">
        <v>6366</v>
      </c>
      <c r="O44" s="81">
        <v>0</v>
      </c>
      <c r="P44" s="81">
        <v>0</v>
      </c>
      <c r="Q44" s="82" t="s">
        <v>6366</v>
      </c>
    </row>
    <row r="45" spans="1:17" s="59" customFormat="1" x14ac:dyDescent="0.3">
      <c r="A45" s="59" t="s">
        <v>46</v>
      </c>
      <c r="B45" s="81" t="b">
        <v>0</v>
      </c>
      <c r="C45" s="81">
        <v>0</v>
      </c>
      <c r="D45" s="81">
        <v>0</v>
      </c>
      <c r="E45" s="48" t="s">
        <v>753</v>
      </c>
      <c r="F45" s="81">
        <v>0</v>
      </c>
      <c r="G45" s="48" t="s">
        <v>753</v>
      </c>
      <c r="H45" s="81" t="b">
        <v>0</v>
      </c>
      <c r="I45" s="48" t="s">
        <v>753</v>
      </c>
      <c r="J45" s="81">
        <v>0</v>
      </c>
      <c r="K45" s="48" t="s">
        <v>753</v>
      </c>
      <c r="L45" s="81">
        <v>0</v>
      </c>
      <c r="M45" s="81">
        <v>0</v>
      </c>
      <c r="N45" s="48" t="s">
        <v>6366</v>
      </c>
      <c r="O45" s="81">
        <v>0</v>
      </c>
      <c r="P45" s="81">
        <v>0</v>
      </c>
      <c r="Q45" s="82" t="s">
        <v>6366</v>
      </c>
    </row>
    <row r="46" spans="1:17" s="59" customFormat="1" x14ac:dyDescent="0.3">
      <c r="A46" s="59" t="s">
        <v>35</v>
      </c>
      <c r="B46" s="81" t="b">
        <v>1</v>
      </c>
      <c r="C46" s="81">
        <v>192</v>
      </c>
      <c r="D46" s="81">
        <v>43</v>
      </c>
      <c r="E46" s="48">
        <v>0.22395833333333334</v>
      </c>
      <c r="F46" s="81">
        <v>0</v>
      </c>
      <c r="G46" s="48">
        <v>0</v>
      </c>
      <c r="H46" s="81" t="b">
        <v>0</v>
      </c>
      <c r="I46" s="48">
        <v>0</v>
      </c>
      <c r="J46" s="81">
        <v>0</v>
      </c>
      <c r="K46" s="48">
        <v>0.41860465116279072</v>
      </c>
      <c r="L46" s="81">
        <v>0</v>
      </c>
      <c r="M46" s="81">
        <v>0</v>
      </c>
      <c r="N46" s="48" t="s">
        <v>6366</v>
      </c>
      <c r="O46" s="81">
        <v>25</v>
      </c>
      <c r="P46" s="81">
        <v>18</v>
      </c>
      <c r="Q46" s="82">
        <v>0.58139534883720934</v>
      </c>
    </row>
    <row r="47" spans="1:17" s="59" customFormat="1" x14ac:dyDescent="0.3">
      <c r="A47" s="59" t="s">
        <v>611</v>
      </c>
      <c r="B47" s="81" t="b">
        <v>0</v>
      </c>
      <c r="C47" s="81">
        <v>0</v>
      </c>
      <c r="D47" s="81">
        <v>0</v>
      </c>
      <c r="E47" s="48" t="s">
        <v>753</v>
      </c>
      <c r="F47" s="81">
        <v>0</v>
      </c>
      <c r="G47" s="48" t="s">
        <v>753</v>
      </c>
      <c r="H47" s="81" t="b">
        <v>0</v>
      </c>
      <c r="I47" s="48" t="s">
        <v>753</v>
      </c>
      <c r="J47" s="81">
        <v>0</v>
      </c>
      <c r="K47" s="48" t="s">
        <v>753</v>
      </c>
      <c r="L47" s="81">
        <v>0</v>
      </c>
      <c r="M47" s="81">
        <v>0</v>
      </c>
      <c r="N47" s="48" t="s">
        <v>6366</v>
      </c>
      <c r="O47" s="81">
        <v>0</v>
      </c>
      <c r="P47" s="81">
        <v>0</v>
      </c>
      <c r="Q47" s="82" t="s">
        <v>6366</v>
      </c>
    </row>
    <row r="48" spans="1:17" s="59" customFormat="1" x14ac:dyDescent="0.3">
      <c r="A48" s="59" t="s">
        <v>541</v>
      </c>
      <c r="B48" s="81" t="b">
        <v>0</v>
      </c>
      <c r="C48" s="81">
        <v>0</v>
      </c>
      <c r="D48" s="81">
        <v>0</v>
      </c>
      <c r="E48" s="48" t="s">
        <v>753</v>
      </c>
      <c r="F48" s="81">
        <v>0</v>
      </c>
      <c r="G48" s="48" t="s">
        <v>753</v>
      </c>
      <c r="H48" s="81" t="b">
        <v>0</v>
      </c>
      <c r="I48" s="48" t="s">
        <v>753</v>
      </c>
      <c r="J48" s="81">
        <v>0</v>
      </c>
      <c r="K48" s="48" t="s">
        <v>753</v>
      </c>
      <c r="L48" s="81">
        <v>0</v>
      </c>
      <c r="M48" s="81">
        <v>0</v>
      </c>
      <c r="N48" s="48" t="s">
        <v>6366</v>
      </c>
      <c r="O48" s="81">
        <v>0</v>
      </c>
      <c r="P48" s="81">
        <v>0</v>
      </c>
      <c r="Q48" s="82" t="s">
        <v>6366</v>
      </c>
    </row>
    <row r="49" spans="1:17" s="59" customFormat="1" x14ac:dyDescent="0.3">
      <c r="A49" s="59" t="s">
        <v>47</v>
      </c>
      <c r="B49" s="81" t="b">
        <v>0</v>
      </c>
      <c r="C49" s="81">
        <v>0</v>
      </c>
      <c r="D49" s="81">
        <v>0</v>
      </c>
      <c r="E49" s="48" t="s">
        <v>753</v>
      </c>
      <c r="F49" s="81">
        <v>0</v>
      </c>
      <c r="G49" s="48" t="s">
        <v>753</v>
      </c>
      <c r="H49" s="81" t="b">
        <v>0</v>
      </c>
      <c r="I49" s="48" t="s">
        <v>753</v>
      </c>
      <c r="J49" s="81">
        <v>0</v>
      </c>
      <c r="K49" s="48" t="s">
        <v>753</v>
      </c>
      <c r="L49" s="81">
        <v>0</v>
      </c>
      <c r="M49" s="81">
        <v>0</v>
      </c>
      <c r="N49" s="48" t="s">
        <v>6366</v>
      </c>
      <c r="O49" s="81">
        <v>0</v>
      </c>
      <c r="P49" s="81">
        <v>0</v>
      </c>
      <c r="Q49" s="82" t="s">
        <v>6366</v>
      </c>
    </row>
    <row r="50" spans="1:17" s="59" customFormat="1" x14ac:dyDescent="0.3">
      <c r="A50" s="59" t="s">
        <v>48</v>
      </c>
      <c r="B50" s="81" t="b">
        <v>1</v>
      </c>
      <c r="C50" s="81">
        <v>50</v>
      </c>
      <c r="D50" s="81">
        <v>17</v>
      </c>
      <c r="E50" s="48">
        <v>0.34</v>
      </c>
      <c r="F50" s="81">
        <v>16</v>
      </c>
      <c r="G50" s="48">
        <v>0.32</v>
      </c>
      <c r="H50" s="81" t="b">
        <v>0</v>
      </c>
      <c r="I50" s="48">
        <v>0.94117647058823528</v>
      </c>
      <c r="J50" s="81">
        <v>0</v>
      </c>
      <c r="K50" s="48">
        <v>0</v>
      </c>
      <c r="L50" s="81">
        <v>0</v>
      </c>
      <c r="M50" s="81">
        <v>16</v>
      </c>
      <c r="N50" s="48">
        <v>0</v>
      </c>
      <c r="O50" s="81">
        <v>1</v>
      </c>
      <c r="P50" s="81">
        <v>0</v>
      </c>
      <c r="Q50" s="82">
        <v>1</v>
      </c>
    </row>
    <row r="51" spans="1:17" s="59" customFormat="1" x14ac:dyDescent="0.3">
      <c r="A51" s="59" t="s">
        <v>49</v>
      </c>
      <c r="B51" s="81" t="b">
        <v>1</v>
      </c>
      <c r="C51" s="81">
        <v>51</v>
      </c>
      <c r="D51" s="81">
        <v>10</v>
      </c>
      <c r="E51" s="48">
        <v>0.19607843137254902</v>
      </c>
      <c r="F51" s="81">
        <v>0</v>
      </c>
      <c r="G51" s="48">
        <v>0</v>
      </c>
      <c r="H51" s="81" t="b">
        <v>0</v>
      </c>
      <c r="I51" s="48">
        <v>0</v>
      </c>
      <c r="J51" s="81">
        <v>0</v>
      </c>
      <c r="K51" s="48">
        <v>0</v>
      </c>
      <c r="L51" s="81">
        <v>0</v>
      </c>
      <c r="M51" s="81">
        <v>0</v>
      </c>
      <c r="N51" s="48" t="s">
        <v>6366</v>
      </c>
      <c r="O51" s="81">
        <v>10</v>
      </c>
      <c r="P51" s="81">
        <v>0</v>
      </c>
      <c r="Q51" s="82">
        <v>1</v>
      </c>
    </row>
    <row r="52" spans="1:17" s="59" customFormat="1" x14ac:dyDescent="0.3">
      <c r="A52" s="59" t="s">
        <v>542</v>
      </c>
      <c r="B52" s="81" t="b">
        <v>0</v>
      </c>
      <c r="C52" s="81">
        <v>0</v>
      </c>
      <c r="D52" s="81">
        <v>0</v>
      </c>
      <c r="E52" s="48" t="s">
        <v>753</v>
      </c>
      <c r="F52" s="81">
        <v>0</v>
      </c>
      <c r="G52" s="48" t="s">
        <v>753</v>
      </c>
      <c r="H52" s="81" t="b">
        <v>0</v>
      </c>
      <c r="I52" s="48" t="s">
        <v>753</v>
      </c>
      <c r="J52" s="81">
        <v>0</v>
      </c>
      <c r="K52" s="48" t="s">
        <v>753</v>
      </c>
      <c r="L52" s="81">
        <v>0</v>
      </c>
      <c r="M52" s="81">
        <v>0</v>
      </c>
      <c r="N52" s="48" t="s">
        <v>6366</v>
      </c>
      <c r="O52" s="81">
        <v>0</v>
      </c>
      <c r="P52" s="81">
        <v>0</v>
      </c>
      <c r="Q52" s="82" t="s">
        <v>6366</v>
      </c>
    </row>
    <row r="53" spans="1:17" s="59" customFormat="1" x14ac:dyDescent="0.3">
      <c r="A53" s="59" t="s">
        <v>50</v>
      </c>
      <c r="B53" s="81" t="b">
        <v>0</v>
      </c>
      <c r="C53" s="81">
        <v>0</v>
      </c>
      <c r="D53" s="81">
        <v>0</v>
      </c>
      <c r="E53" s="48" t="s">
        <v>753</v>
      </c>
      <c r="F53" s="81">
        <v>0</v>
      </c>
      <c r="G53" s="48" t="s">
        <v>753</v>
      </c>
      <c r="H53" s="81" t="b">
        <v>1</v>
      </c>
      <c r="I53" s="48" t="s">
        <v>753</v>
      </c>
      <c r="J53" s="81">
        <v>0</v>
      </c>
      <c r="K53" s="48" t="s">
        <v>753</v>
      </c>
      <c r="L53" s="81">
        <v>0</v>
      </c>
      <c r="M53" s="81">
        <v>0</v>
      </c>
      <c r="N53" s="48" t="s">
        <v>6366</v>
      </c>
      <c r="O53" s="81">
        <v>0</v>
      </c>
      <c r="P53" s="81">
        <v>0</v>
      </c>
      <c r="Q53" s="82" t="s">
        <v>6366</v>
      </c>
    </row>
    <row r="54" spans="1:17" s="59" customFormat="1" x14ac:dyDescent="0.3">
      <c r="A54" s="59" t="s">
        <v>51</v>
      </c>
      <c r="B54" s="81" t="b">
        <v>0</v>
      </c>
      <c r="C54" s="81">
        <v>20</v>
      </c>
      <c r="D54" s="81">
        <v>0</v>
      </c>
      <c r="E54" s="48">
        <v>0</v>
      </c>
      <c r="F54" s="81">
        <v>0</v>
      </c>
      <c r="G54" s="48">
        <v>0</v>
      </c>
      <c r="H54" s="81" t="b">
        <v>0</v>
      </c>
      <c r="I54" s="48" t="s">
        <v>753</v>
      </c>
      <c r="J54" s="81">
        <v>0</v>
      </c>
      <c r="K54" s="48" t="s">
        <v>753</v>
      </c>
      <c r="L54" s="81">
        <v>0</v>
      </c>
      <c r="M54" s="81">
        <v>0</v>
      </c>
      <c r="N54" s="48" t="s">
        <v>6366</v>
      </c>
      <c r="O54" s="81">
        <v>0</v>
      </c>
      <c r="P54" s="81">
        <v>0</v>
      </c>
      <c r="Q54" s="82" t="s">
        <v>6366</v>
      </c>
    </row>
    <row r="55" spans="1:17" s="59" customFormat="1" x14ac:dyDescent="0.3">
      <c r="A55" s="59" t="s">
        <v>52</v>
      </c>
      <c r="B55" s="81" t="b">
        <v>1</v>
      </c>
      <c r="C55" s="81">
        <v>19</v>
      </c>
      <c r="D55" s="81">
        <v>0</v>
      </c>
      <c r="E55" s="48">
        <v>0</v>
      </c>
      <c r="F55" s="81">
        <v>0</v>
      </c>
      <c r="G55" s="48">
        <v>0</v>
      </c>
      <c r="H55" s="81" t="b">
        <v>0</v>
      </c>
      <c r="I55" s="48" t="s">
        <v>753</v>
      </c>
      <c r="J55" s="81">
        <v>0</v>
      </c>
      <c r="K55" s="48" t="s">
        <v>753</v>
      </c>
      <c r="L55" s="81">
        <v>0</v>
      </c>
      <c r="M55" s="81">
        <v>0</v>
      </c>
      <c r="N55" s="48" t="s">
        <v>6366</v>
      </c>
      <c r="O55" s="81">
        <v>0</v>
      </c>
      <c r="P55" s="81">
        <v>0</v>
      </c>
      <c r="Q55" s="82" t="s">
        <v>6366</v>
      </c>
    </row>
    <row r="56" spans="1:17" s="59" customFormat="1" x14ac:dyDescent="0.3">
      <c r="A56" s="59" t="s">
        <v>53</v>
      </c>
      <c r="B56" s="81" t="b">
        <v>1</v>
      </c>
      <c r="C56" s="81">
        <v>162</v>
      </c>
      <c r="D56" s="81">
        <v>44</v>
      </c>
      <c r="E56" s="48">
        <v>0.27160493827160492</v>
      </c>
      <c r="F56" s="81">
        <v>0</v>
      </c>
      <c r="G56" s="48">
        <v>0</v>
      </c>
      <c r="H56" s="81" t="b">
        <v>0</v>
      </c>
      <c r="I56" s="48">
        <v>0</v>
      </c>
      <c r="J56" s="81">
        <v>0</v>
      </c>
      <c r="K56" s="48">
        <v>0.43181818181818182</v>
      </c>
      <c r="L56" s="81">
        <v>0</v>
      </c>
      <c r="M56" s="81">
        <v>0</v>
      </c>
      <c r="N56" s="48" t="s">
        <v>6366</v>
      </c>
      <c r="O56" s="81">
        <v>25</v>
      </c>
      <c r="P56" s="81">
        <v>19</v>
      </c>
      <c r="Q56" s="82">
        <v>0.56818181818181823</v>
      </c>
    </row>
    <row r="57" spans="1:17" s="59" customFormat="1" x14ac:dyDescent="0.3">
      <c r="A57" s="59" t="s">
        <v>54</v>
      </c>
      <c r="B57" s="81" t="b">
        <v>0</v>
      </c>
      <c r="C57" s="81">
        <v>50</v>
      </c>
      <c r="D57" s="81">
        <v>0</v>
      </c>
      <c r="E57" s="48">
        <v>0</v>
      </c>
      <c r="F57" s="81">
        <v>0</v>
      </c>
      <c r="G57" s="48">
        <v>0</v>
      </c>
      <c r="H57" s="81" t="b">
        <v>0</v>
      </c>
      <c r="I57" s="48" t="s">
        <v>753</v>
      </c>
      <c r="J57" s="81">
        <v>0</v>
      </c>
      <c r="K57" s="48" t="s">
        <v>753</v>
      </c>
      <c r="L57" s="81">
        <v>0</v>
      </c>
      <c r="M57" s="81">
        <v>0</v>
      </c>
      <c r="N57" s="48" t="s">
        <v>6366</v>
      </c>
      <c r="O57" s="81">
        <v>0</v>
      </c>
      <c r="P57" s="81">
        <v>0</v>
      </c>
      <c r="Q57" s="82" t="s">
        <v>6366</v>
      </c>
    </row>
    <row r="58" spans="1:17" s="59" customFormat="1" x14ac:dyDescent="0.3">
      <c r="A58" s="59" t="s">
        <v>67</v>
      </c>
      <c r="B58" s="81" t="b">
        <v>0</v>
      </c>
      <c r="C58" s="81">
        <v>0</v>
      </c>
      <c r="D58" s="81">
        <v>0</v>
      </c>
      <c r="E58" s="48" t="s">
        <v>753</v>
      </c>
      <c r="F58" s="81">
        <v>0</v>
      </c>
      <c r="G58" s="48" t="s">
        <v>753</v>
      </c>
      <c r="H58" s="81" t="b">
        <v>0</v>
      </c>
      <c r="I58" s="48" t="s">
        <v>753</v>
      </c>
      <c r="J58" s="81">
        <v>0</v>
      </c>
      <c r="K58" s="48" t="s">
        <v>753</v>
      </c>
      <c r="L58" s="81">
        <v>0</v>
      </c>
      <c r="M58" s="81">
        <v>0</v>
      </c>
      <c r="N58" s="48" t="s">
        <v>6366</v>
      </c>
      <c r="O58" s="81">
        <v>0</v>
      </c>
      <c r="P58" s="81">
        <v>0</v>
      </c>
      <c r="Q58" s="82" t="s">
        <v>6366</v>
      </c>
    </row>
    <row r="59" spans="1:17" s="59" customFormat="1" x14ac:dyDescent="0.3">
      <c r="A59" s="59" t="s">
        <v>55</v>
      </c>
      <c r="B59" s="81" t="b">
        <v>1</v>
      </c>
      <c r="C59" s="81">
        <v>129</v>
      </c>
      <c r="D59" s="81">
        <v>0</v>
      </c>
      <c r="E59" s="48">
        <v>0</v>
      </c>
      <c r="F59" s="81">
        <v>0</v>
      </c>
      <c r="G59" s="48">
        <v>0</v>
      </c>
      <c r="H59" s="81" t="b">
        <v>0</v>
      </c>
      <c r="I59" s="48" t="s">
        <v>753</v>
      </c>
      <c r="J59" s="81">
        <v>0</v>
      </c>
      <c r="K59" s="48" t="s">
        <v>753</v>
      </c>
      <c r="L59" s="81">
        <v>0</v>
      </c>
      <c r="M59" s="81">
        <v>0</v>
      </c>
      <c r="N59" s="48" t="s">
        <v>6366</v>
      </c>
      <c r="O59" s="81">
        <v>0</v>
      </c>
      <c r="P59" s="81">
        <v>0</v>
      </c>
      <c r="Q59" s="82" t="s">
        <v>6366</v>
      </c>
    </row>
    <row r="60" spans="1:17" s="59" customFormat="1" x14ac:dyDescent="0.3">
      <c r="A60" s="59" t="s">
        <v>56</v>
      </c>
      <c r="B60" s="81" t="b">
        <v>1</v>
      </c>
      <c r="C60" s="81">
        <v>86</v>
      </c>
      <c r="D60" s="81">
        <v>0</v>
      </c>
      <c r="E60" s="48">
        <v>0</v>
      </c>
      <c r="F60" s="81">
        <v>0</v>
      </c>
      <c r="G60" s="48">
        <v>0</v>
      </c>
      <c r="H60" s="81" t="b">
        <v>0</v>
      </c>
      <c r="I60" s="48" t="s">
        <v>753</v>
      </c>
      <c r="J60" s="81">
        <v>0</v>
      </c>
      <c r="K60" s="48" t="s">
        <v>753</v>
      </c>
      <c r="L60" s="81">
        <v>0</v>
      </c>
      <c r="M60" s="81">
        <v>0</v>
      </c>
      <c r="N60" s="48" t="s">
        <v>6366</v>
      </c>
      <c r="O60" s="81">
        <v>0</v>
      </c>
      <c r="P60" s="81">
        <v>0</v>
      </c>
      <c r="Q60" s="82" t="s">
        <v>6366</v>
      </c>
    </row>
    <row r="61" spans="1:17" s="59" customFormat="1" x14ac:dyDescent="0.3">
      <c r="A61" s="59" t="s">
        <v>57</v>
      </c>
      <c r="B61" s="81" t="b">
        <v>1</v>
      </c>
      <c r="C61" s="81">
        <v>105</v>
      </c>
      <c r="D61" s="81">
        <v>39</v>
      </c>
      <c r="E61" s="48">
        <v>0.37142857142857144</v>
      </c>
      <c r="F61" s="81">
        <v>0</v>
      </c>
      <c r="G61" s="48">
        <v>0</v>
      </c>
      <c r="H61" s="81" t="b">
        <v>0</v>
      </c>
      <c r="I61" s="48">
        <v>0</v>
      </c>
      <c r="J61" s="81">
        <v>0</v>
      </c>
      <c r="K61" s="48">
        <v>0.4358974358974359</v>
      </c>
      <c r="L61" s="81">
        <v>0</v>
      </c>
      <c r="M61" s="81">
        <v>0</v>
      </c>
      <c r="N61" s="48" t="s">
        <v>6366</v>
      </c>
      <c r="O61" s="81">
        <v>22</v>
      </c>
      <c r="P61" s="81">
        <v>17</v>
      </c>
      <c r="Q61" s="82">
        <v>0.5641025641025641</v>
      </c>
    </row>
    <row r="62" spans="1:17" s="59" customFormat="1" x14ac:dyDescent="0.3">
      <c r="A62" s="59" t="s">
        <v>58</v>
      </c>
      <c r="B62" s="81" t="b">
        <v>1</v>
      </c>
      <c r="C62" s="81">
        <v>82</v>
      </c>
      <c r="D62" s="81">
        <v>0</v>
      </c>
      <c r="E62" s="48">
        <v>0</v>
      </c>
      <c r="F62" s="81">
        <v>0</v>
      </c>
      <c r="G62" s="48">
        <v>0</v>
      </c>
      <c r="H62" s="81" t="b">
        <v>0</v>
      </c>
      <c r="I62" s="48" t="s">
        <v>753</v>
      </c>
      <c r="J62" s="81">
        <v>0</v>
      </c>
      <c r="K62" s="48" t="s">
        <v>753</v>
      </c>
      <c r="L62" s="81">
        <v>0</v>
      </c>
      <c r="M62" s="81">
        <v>0</v>
      </c>
      <c r="N62" s="48" t="s">
        <v>6366</v>
      </c>
      <c r="O62" s="81">
        <v>0</v>
      </c>
      <c r="P62" s="81">
        <v>0</v>
      </c>
      <c r="Q62" s="82" t="s">
        <v>6366</v>
      </c>
    </row>
    <row r="63" spans="1:17" s="59" customFormat="1" x14ac:dyDescent="0.3">
      <c r="A63" s="59" t="s">
        <v>59</v>
      </c>
      <c r="B63" s="81" t="b">
        <v>1</v>
      </c>
      <c r="C63" s="81">
        <v>473</v>
      </c>
      <c r="D63" s="81">
        <v>158</v>
      </c>
      <c r="E63" s="48">
        <v>0.33403805496828753</v>
      </c>
      <c r="F63" s="81">
        <v>35</v>
      </c>
      <c r="G63" s="48">
        <v>7.399577167019028E-2</v>
      </c>
      <c r="H63" s="81" t="b">
        <v>0</v>
      </c>
      <c r="I63" s="48">
        <v>0.22151898734177214</v>
      </c>
      <c r="J63" s="81">
        <v>0</v>
      </c>
      <c r="K63" s="48">
        <v>0.44303797468354428</v>
      </c>
      <c r="L63" s="81">
        <v>0</v>
      </c>
      <c r="M63" s="81">
        <v>35</v>
      </c>
      <c r="N63" s="48">
        <v>0</v>
      </c>
      <c r="O63" s="81">
        <v>65</v>
      </c>
      <c r="P63" s="81">
        <v>70</v>
      </c>
      <c r="Q63" s="82">
        <v>0.48148148148148145</v>
      </c>
    </row>
    <row r="64" spans="1:17" s="59" customFormat="1" x14ac:dyDescent="0.3">
      <c r="A64" s="59" t="s">
        <v>60</v>
      </c>
      <c r="B64" s="81" t="b">
        <v>1</v>
      </c>
      <c r="C64" s="81">
        <v>872</v>
      </c>
      <c r="D64" s="81">
        <v>161</v>
      </c>
      <c r="E64" s="48">
        <v>0.18463302752293578</v>
      </c>
      <c r="F64" s="81">
        <v>38</v>
      </c>
      <c r="G64" s="48">
        <v>4.3577981651376149E-2</v>
      </c>
      <c r="H64" s="81" t="b">
        <v>0</v>
      </c>
      <c r="I64" s="48">
        <v>0.2360248447204969</v>
      </c>
      <c r="J64" s="81">
        <v>0</v>
      </c>
      <c r="K64" s="48">
        <v>0.31677018633540371</v>
      </c>
      <c r="L64" s="81">
        <v>0</v>
      </c>
      <c r="M64" s="81">
        <v>38</v>
      </c>
      <c r="N64" s="48">
        <v>0</v>
      </c>
      <c r="O64" s="81">
        <v>82</v>
      </c>
      <c r="P64" s="81">
        <v>51</v>
      </c>
      <c r="Q64" s="82">
        <v>0.61654135338345861</v>
      </c>
    </row>
    <row r="65" spans="1:17" s="59" customFormat="1" x14ac:dyDescent="0.3">
      <c r="A65" s="59" t="s">
        <v>61</v>
      </c>
      <c r="B65" s="81" t="b">
        <v>1</v>
      </c>
      <c r="C65" s="81">
        <v>716</v>
      </c>
      <c r="D65" s="81">
        <v>242</v>
      </c>
      <c r="E65" s="48">
        <v>0.33798882681564246</v>
      </c>
      <c r="F65" s="81">
        <v>91</v>
      </c>
      <c r="G65" s="48">
        <v>0.1270949720670391</v>
      </c>
      <c r="H65" s="81" t="b">
        <v>0</v>
      </c>
      <c r="I65" s="48">
        <v>0.37603305785123969</v>
      </c>
      <c r="J65" s="81">
        <v>31</v>
      </c>
      <c r="K65" s="48">
        <v>0.46280991735537191</v>
      </c>
      <c r="L65" s="81">
        <v>46</v>
      </c>
      <c r="M65" s="81">
        <v>45</v>
      </c>
      <c r="N65" s="48">
        <v>0.50549450549450547</v>
      </c>
      <c r="O65" s="81">
        <v>85</v>
      </c>
      <c r="P65" s="81">
        <v>81</v>
      </c>
      <c r="Q65" s="82">
        <v>0.51204819277108438</v>
      </c>
    </row>
    <row r="66" spans="1:17" s="59" customFormat="1" x14ac:dyDescent="0.3">
      <c r="A66" s="59" t="s">
        <v>68</v>
      </c>
      <c r="B66" s="81" t="b">
        <v>0</v>
      </c>
      <c r="C66" s="81">
        <v>10</v>
      </c>
      <c r="D66" s="81">
        <v>0</v>
      </c>
      <c r="E66" s="48">
        <v>0</v>
      </c>
      <c r="F66" s="81">
        <v>0</v>
      </c>
      <c r="G66" s="48">
        <v>0</v>
      </c>
      <c r="H66" s="81" t="b">
        <v>0</v>
      </c>
      <c r="I66" s="48" t="s">
        <v>753</v>
      </c>
      <c r="J66" s="81">
        <v>0</v>
      </c>
      <c r="K66" s="48" t="s">
        <v>753</v>
      </c>
      <c r="L66" s="81">
        <v>0</v>
      </c>
      <c r="M66" s="81">
        <v>0</v>
      </c>
      <c r="N66" s="48" t="s">
        <v>6366</v>
      </c>
      <c r="O66" s="81">
        <v>0</v>
      </c>
      <c r="P66" s="81">
        <v>0</v>
      </c>
      <c r="Q66" s="82" t="s">
        <v>6366</v>
      </c>
    </row>
    <row r="67" spans="1:17" s="59" customFormat="1" x14ac:dyDescent="0.3">
      <c r="A67" s="59" t="s">
        <v>62</v>
      </c>
      <c r="B67" s="81" t="b">
        <v>1</v>
      </c>
      <c r="C67" s="81">
        <v>39</v>
      </c>
      <c r="D67" s="81">
        <v>0</v>
      </c>
      <c r="E67" s="48">
        <v>0</v>
      </c>
      <c r="F67" s="81">
        <v>0</v>
      </c>
      <c r="G67" s="48">
        <v>0</v>
      </c>
      <c r="H67" s="81" t="b">
        <v>0</v>
      </c>
      <c r="I67" s="48" t="s">
        <v>753</v>
      </c>
      <c r="J67" s="81">
        <v>0</v>
      </c>
      <c r="K67" s="48" t="s">
        <v>753</v>
      </c>
      <c r="L67" s="81">
        <v>0</v>
      </c>
      <c r="M67" s="81">
        <v>0</v>
      </c>
      <c r="N67" s="48" t="s">
        <v>6366</v>
      </c>
      <c r="O67" s="81">
        <v>0</v>
      </c>
      <c r="P67" s="81">
        <v>0</v>
      </c>
      <c r="Q67" s="82" t="s">
        <v>6366</v>
      </c>
    </row>
    <row r="68" spans="1:17" s="59" customFormat="1" x14ac:dyDescent="0.3">
      <c r="A68" s="59" t="s">
        <v>63</v>
      </c>
      <c r="B68" s="81" t="b">
        <v>0</v>
      </c>
      <c r="C68" s="81">
        <v>0</v>
      </c>
      <c r="D68" s="81">
        <v>0</v>
      </c>
      <c r="E68" s="48" t="s">
        <v>753</v>
      </c>
      <c r="F68" s="81">
        <v>0</v>
      </c>
      <c r="G68" s="48" t="s">
        <v>753</v>
      </c>
      <c r="H68" s="81" t="b">
        <v>1</v>
      </c>
      <c r="I68" s="48" t="s">
        <v>753</v>
      </c>
      <c r="J68" s="81">
        <v>0</v>
      </c>
      <c r="K68" s="48" t="s">
        <v>753</v>
      </c>
      <c r="L68" s="81">
        <v>0</v>
      </c>
      <c r="M68" s="81">
        <v>0</v>
      </c>
      <c r="N68" s="48" t="s">
        <v>6366</v>
      </c>
      <c r="O68" s="81">
        <v>0</v>
      </c>
      <c r="P68" s="81">
        <v>0</v>
      </c>
      <c r="Q68" s="82" t="s">
        <v>6366</v>
      </c>
    </row>
    <row r="69" spans="1:17" s="59" customFormat="1" x14ac:dyDescent="0.3">
      <c r="A69" s="59" t="s">
        <v>69</v>
      </c>
      <c r="B69" s="81" t="b">
        <v>0</v>
      </c>
      <c r="C69" s="81">
        <v>29</v>
      </c>
      <c r="D69" s="81">
        <v>0</v>
      </c>
      <c r="E69" s="48">
        <v>0</v>
      </c>
      <c r="F69" s="81">
        <v>0</v>
      </c>
      <c r="G69" s="48">
        <v>0</v>
      </c>
      <c r="H69" s="81" t="b">
        <v>0</v>
      </c>
      <c r="I69" s="48" t="s">
        <v>753</v>
      </c>
      <c r="J69" s="81">
        <v>0</v>
      </c>
      <c r="K69" s="48" t="s">
        <v>753</v>
      </c>
      <c r="L69" s="81">
        <v>0</v>
      </c>
      <c r="M69" s="81">
        <v>0</v>
      </c>
      <c r="N69" s="48" t="s">
        <v>6366</v>
      </c>
      <c r="O69" s="81">
        <v>0</v>
      </c>
      <c r="P69" s="81">
        <v>0</v>
      </c>
      <c r="Q69" s="82" t="s">
        <v>6366</v>
      </c>
    </row>
    <row r="70" spans="1:17" s="59" customFormat="1" x14ac:dyDescent="0.3">
      <c r="A70" s="59" t="s">
        <v>543</v>
      </c>
      <c r="B70" s="81" t="b">
        <v>0</v>
      </c>
      <c r="C70" s="81">
        <v>35</v>
      </c>
      <c r="D70" s="81">
        <v>0</v>
      </c>
      <c r="E70" s="48">
        <v>0</v>
      </c>
      <c r="F70" s="81">
        <v>0</v>
      </c>
      <c r="G70" s="48">
        <v>0</v>
      </c>
      <c r="H70" s="81" t="b">
        <v>0</v>
      </c>
      <c r="I70" s="48" t="s">
        <v>753</v>
      </c>
      <c r="J70" s="81">
        <v>0</v>
      </c>
      <c r="K70" s="48" t="s">
        <v>753</v>
      </c>
      <c r="L70" s="81">
        <v>0</v>
      </c>
      <c r="M70" s="81">
        <v>0</v>
      </c>
      <c r="N70" s="48" t="s">
        <v>6366</v>
      </c>
      <c r="O70" s="81">
        <v>0</v>
      </c>
      <c r="P70" s="81">
        <v>0</v>
      </c>
      <c r="Q70" s="82" t="s">
        <v>6366</v>
      </c>
    </row>
    <row r="71" spans="1:17" s="59" customFormat="1" x14ac:dyDescent="0.3">
      <c r="A71" s="59" t="s">
        <v>64</v>
      </c>
      <c r="B71" s="81" t="b">
        <v>1</v>
      </c>
      <c r="C71" s="81">
        <v>114</v>
      </c>
      <c r="D71" s="81">
        <v>33</v>
      </c>
      <c r="E71" s="48">
        <v>0.28947368421052633</v>
      </c>
      <c r="F71" s="81">
        <v>0</v>
      </c>
      <c r="G71" s="48">
        <v>0</v>
      </c>
      <c r="H71" s="81" t="b">
        <v>0</v>
      </c>
      <c r="I71" s="48">
        <v>0</v>
      </c>
      <c r="J71" s="81">
        <v>0</v>
      </c>
      <c r="K71" s="48">
        <v>0.30303030303030304</v>
      </c>
      <c r="L71" s="81">
        <v>0</v>
      </c>
      <c r="M71" s="81">
        <v>0</v>
      </c>
      <c r="N71" s="48" t="s">
        <v>6366</v>
      </c>
      <c r="O71" s="81">
        <v>23</v>
      </c>
      <c r="P71" s="81">
        <v>10</v>
      </c>
      <c r="Q71" s="82">
        <v>0.69696969696969702</v>
      </c>
    </row>
    <row r="72" spans="1:17" s="59" customFormat="1" x14ac:dyDescent="0.3">
      <c r="A72" s="59" t="s">
        <v>596</v>
      </c>
      <c r="B72" s="81" t="b">
        <v>0</v>
      </c>
      <c r="C72" s="81">
        <v>0</v>
      </c>
      <c r="D72" s="81">
        <v>0</v>
      </c>
      <c r="E72" s="48" t="s">
        <v>753</v>
      </c>
      <c r="F72" s="81">
        <v>0</v>
      </c>
      <c r="G72" s="48" t="s">
        <v>753</v>
      </c>
      <c r="H72" s="81" t="b">
        <v>0</v>
      </c>
      <c r="I72" s="48" t="s">
        <v>753</v>
      </c>
      <c r="J72" s="81">
        <v>0</v>
      </c>
      <c r="K72" s="48" t="s">
        <v>753</v>
      </c>
      <c r="L72" s="81">
        <v>0</v>
      </c>
      <c r="M72" s="81">
        <v>0</v>
      </c>
      <c r="N72" s="48" t="s">
        <v>6366</v>
      </c>
      <c r="O72" s="81">
        <v>0</v>
      </c>
      <c r="P72" s="81">
        <v>0</v>
      </c>
      <c r="Q72" s="82" t="s">
        <v>6366</v>
      </c>
    </row>
    <row r="73" spans="1:17" s="59" customFormat="1" x14ac:dyDescent="0.3">
      <c r="A73" s="59" t="s">
        <v>612</v>
      </c>
      <c r="B73" s="81" t="b">
        <v>0</v>
      </c>
      <c r="C73" s="81">
        <v>0</v>
      </c>
      <c r="D73" s="81">
        <v>0</v>
      </c>
      <c r="E73" s="48" t="s">
        <v>753</v>
      </c>
      <c r="F73" s="81">
        <v>0</v>
      </c>
      <c r="G73" s="48" t="s">
        <v>753</v>
      </c>
      <c r="H73" s="81" t="b">
        <v>0</v>
      </c>
      <c r="I73" s="48" t="s">
        <v>753</v>
      </c>
      <c r="J73" s="81">
        <v>0</v>
      </c>
      <c r="K73" s="48" t="s">
        <v>753</v>
      </c>
      <c r="L73" s="81">
        <v>0</v>
      </c>
      <c r="M73" s="81">
        <v>0</v>
      </c>
      <c r="N73" s="48" t="s">
        <v>6366</v>
      </c>
      <c r="O73" s="81">
        <v>0</v>
      </c>
      <c r="P73" s="81">
        <v>0</v>
      </c>
      <c r="Q73" s="82" t="s">
        <v>6366</v>
      </c>
    </row>
    <row r="74" spans="1:17" s="59" customFormat="1" x14ac:dyDescent="0.3">
      <c r="A74" s="59" t="s">
        <v>65</v>
      </c>
      <c r="B74" s="81" t="b">
        <v>1</v>
      </c>
      <c r="C74" s="81">
        <v>57</v>
      </c>
      <c r="D74" s="81">
        <v>14</v>
      </c>
      <c r="E74" s="48">
        <v>0.24561403508771928</v>
      </c>
      <c r="F74" s="81">
        <v>0</v>
      </c>
      <c r="G74" s="48">
        <v>0</v>
      </c>
      <c r="H74" s="81" t="b">
        <v>0</v>
      </c>
      <c r="I74" s="48">
        <v>0</v>
      </c>
      <c r="J74" s="81">
        <v>0</v>
      </c>
      <c r="K74" s="48">
        <v>1</v>
      </c>
      <c r="L74" s="81">
        <v>0</v>
      </c>
      <c r="M74" s="81">
        <v>0</v>
      </c>
      <c r="N74" s="48" t="s">
        <v>6366</v>
      </c>
      <c r="O74" s="81">
        <v>0</v>
      </c>
      <c r="P74" s="81">
        <v>14</v>
      </c>
      <c r="Q74" s="82">
        <v>0</v>
      </c>
    </row>
    <row r="75" spans="1:17" s="59" customFormat="1" x14ac:dyDescent="0.3">
      <c r="A75" s="59" t="s">
        <v>66</v>
      </c>
      <c r="B75" s="81" t="b">
        <v>1</v>
      </c>
      <c r="C75" s="81">
        <v>142</v>
      </c>
      <c r="D75" s="81">
        <v>46</v>
      </c>
      <c r="E75" s="48">
        <v>0.323943661971831</v>
      </c>
      <c r="F75" s="81">
        <v>0</v>
      </c>
      <c r="G75" s="48">
        <v>0</v>
      </c>
      <c r="H75" s="81" t="b">
        <v>0</v>
      </c>
      <c r="I75" s="48">
        <v>0</v>
      </c>
      <c r="J75" s="81">
        <v>0</v>
      </c>
      <c r="K75" s="48">
        <v>0.43478260869565216</v>
      </c>
      <c r="L75" s="81">
        <v>0</v>
      </c>
      <c r="M75" s="81">
        <v>0</v>
      </c>
      <c r="N75" s="48" t="s">
        <v>6366</v>
      </c>
      <c r="O75" s="81">
        <v>26</v>
      </c>
      <c r="P75" s="81">
        <v>20</v>
      </c>
      <c r="Q75" s="82">
        <v>0.56521739130434778</v>
      </c>
    </row>
    <row r="76" spans="1:17" s="59" customFormat="1" x14ac:dyDescent="0.3">
      <c r="A76" s="59" t="s">
        <v>70</v>
      </c>
      <c r="B76" s="81" t="b">
        <v>0</v>
      </c>
      <c r="C76" s="81">
        <v>64</v>
      </c>
      <c r="D76" s="81">
        <v>0</v>
      </c>
      <c r="E76" s="48">
        <v>0</v>
      </c>
      <c r="F76" s="81">
        <v>0</v>
      </c>
      <c r="G76" s="48">
        <v>0</v>
      </c>
      <c r="H76" s="81" t="b">
        <v>0</v>
      </c>
      <c r="I76" s="48" t="s">
        <v>753</v>
      </c>
      <c r="J76" s="81">
        <v>0</v>
      </c>
      <c r="K76" s="48" t="s">
        <v>753</v>
      </c>
      <c r="L76" s="81">
        <v>0</v>
      </c>
      <c r="M76" s="81">
        <v>0</v>
      </c>
      <c r="N76" s="48" t="s">
        <v>6366</v>
      </c>
      <c r="O76" s="81">
        <v>0</v>
      </c>
      <c r="P76" s="81">
        <v>0</v>
      </c>
      <c r="Q76" s="82" t="s">
        <v>6366</v>
      </c>
    </row>
    <row r="77" spans="1:17" s="59" customFormat="1" x14ac:dyDescent="0.3">
      <c r="A77" s="59" t="s">
        <v>71</v>
      </c>
      <c r="B77" s="81" t="b">
        <v>1</v>
      </c>
      <c r="C77" s="81">
        <v>88</v>
      </c>
      <c r="D77" s="81">
        <v>0</v>
      </c>
      <c r="E77" s="48">
        <v>0</v>
      </c>
      <c r="F77" s="81">
        <v>0</v>
      </c>
      <c r="G77" s="48">
        <v>0</v>
      </c>
      <c r="H77" s="81" t="b">
        <v>0</v>
      </c>
      <c r="I77" s="48" t="s">
        <v>753</v>
      </c>
      <c r="J77" s="81">
        <v>0</v>
      </c>
      <c r="K77" s="48" t="s">
        <v>753</v>
      </c>
      <c r="L77" s="81">
        <v>0</v>
      </c>
      <c r="M77" s="81">
        <v>0</v>
      </c>
      <c r="N77" s="48" t="s">
        <v>6366</v>
      </c>
      <c r="O77" s="81">
        <v>0</v>
      </c>
      <c r="P77" s="81">
        <v>0</v>
      </c>
      <c r="Q77" s="82" t="s">
        <v>6366</v>
      </c>
    </row>
    <row r="78" spans="1:17" s="59" customFormat="1" x14ac:dyDescent="0.3">
      <c r="A78" s="59" t="s">
        <v>72</v>
      </c>
      <c r="B78" s="81" t="b">
        <v>0</v>
      </c>
      <c r="C78" s="81">
        <v>40</v>
      </c>
      <c r="D78" s="81">
        <v>0</v>
      </c>
      <c r="E78" s="48">
        <v>0</v>
      </c>
      <c r="F78" s="81">
        <v>0</v>
      </c>
      <c r="G78" s="48">
        <v>0</v>
      </c>
      <c r="H78" s="81" t="b">
        <v>0</v>
      </c>
      <c r="I78" s="48" t="s">
        <v>753</v>
      </c>
      <c r="J78" s="81">
        <v>0</v>
      </c>
      <c r="K78" s="48" t="s">
        <v>753</v>
      </c>
      <c r="L78" s="81">
        <v>0</v>
      </c>
      <c r="M78" s="81">
        <v>0</v>
      </c>
      <c r="N78" s="48" t="s">
        <v>6366</v>
      </c>
      <c r="O78" s="81">
        <v>0</v>
      </c>
      <c r="P78" s="81">
        <v>0</v>
      </c>
      <c r="Q78" s="82" t="s">
        <v>6366</v>
      </c>
    </row>
    <row r="79" spans="1:17" s="59" customFormat="1" x14ac:dyDescent="0.3">
      <c r="A79" s="59" t="s">
        <v>545</v>
      </c>
      <c r="B79" s="81" t="b">
        <v>0</v>
      </c>
      <c r="C79" s="81">
        <v>25</v>
      </c>
      <c r="D79" s="81">
        <v>0</v>
      </c>
      <c r="E79" s="48">
        <v>0</v>
      </c>
      <c r="F79" s="81">
        <v>0</v>
      </c>
      <c r="G79" s="48">
        <v>0</v>
      </c>
      <c r="H79" s="81" t="b">
        <v>0</v>
      </c>
      <c r="I79" s="48" t="s">
        <v>753</v>
      </c>
      <c r="J79" s="81">
        <v>0</v>
      </c>
      <c r="K79" s="48" t="s">
        <v>753</v>
      </c>
      <c r="L79" s="81">
        <v>0</v>
      </c>
      <c r="M79" s="81">
        <v>0</v>
      </c>
      <c r="N79" s="48" t="s">
        <v>6366</v>
      </c>
      <c r="O79" s="81">
        <v>0</v>
      </c>
      <c r="P79" s="81">
        <v>0</v>
      </c>
      <c r="Q79" s="82" t="s">
        <v>6366</v>
      </c>
    </row>
    <row r="80" spans="1:17" s="59" customFormat="1" x14ac:dyDescent="0.3">
      <c r="A80" s="59" t="s">
        <v>74</v>
      </c>
      <c r="B80" s="81" t="b">
        <v>0</v>
      </c>
      <c r="C80" s="81">
        <v>135</v>
      </c>
      <c r="D80" s="81">
        <v>11</v>
      </c>
      <c r="E80" s="48">
        <v>8.1481481481481488E-2</v>
      </c>
      <c r="F80" s="81">
        <v>0</v>
      </c>
      <c r="G80" s="48">
        <v>0</v>
      </c>
      <c r="H80" s="81" t="b">
        <v>0</v>
      </c>
      <c r="I80" s="48">
        <v>0</v>
      </c>
      <c r="J80" s="81">
        <v>0</v>
      </c>
      <c r="K80" s="48">
        <v>1</v>
      </c>
      <c r="L80" s="81">
        <v>0</v>
      </c>
      <c r="M80" s="81">
        <v>0</v>
      </c>
      <c r="N80" s="48" t="s">
        <v>6366</v>
      </c>
      <c r="O80" s="81">
        <v>0</v>
      </c>
      <c r="P80" s="81">
        <v>11</v>
      </c>
      <c r="Q80" s="82">
        <v>0</v>
      </c>
    </row>
    <row r="81" spans="1:17" s="59" customFormat="1" x14ac:dyDescent="0.3">
      <c r="A81" s="59" t="s">
        <v>544</v>
      </c>
      <c r="B81" s="81" t="b">
        <v>0</v>
      </c>
      <c r="C81" s="81">
        <v>20</v>
      </c>
      <c r="D81" s="81">
        <v>0</v>
      </c>
      <c r="E81" s="48">
        <v>0</v>
      </c>
      <c r="F81" s="81">
        <v>0</v>
      </c>
      <c r="G81" s="48">
        <v>0</v>
      </c>
      <c r="H81" s="81" t="b">
        <v>0</v>
      </c>
      <c r="I81" s="48" t="s">
        <v>753</v>
      </c>
      <c r="J81" s="81">
        <v>0</v>
      </c>
      <c r="K81" s="48" t="s">
        <v>753</v>
      </c>
      <c r="L81" s="81">
        <v>0</v>
      </c>
      <c r="M81" s="81">
        <v>0</v>
      </c>
      <c r="N81" s="48" t="s">
        <v>6366</v>
      </c>
      <c r="O81" s="81">
        <v>0</v>
      </c>
      <c r="P81" s="81">
        <v>0</v>
      </c>
      <c r="Q81" s="82" t="s">
        <v>6366</v>
      </c>
    </row>
    <row r="82" spans="1:17" s="59" customFormat="1" x14ac:dyDescent="0.3">
      <c r="A82" s="59" t="s">
        <v>73</v>
      </c>
      <c r="B82" s="81" t="b">
        <v>0</v>
      </c>
      <c r="C82" s="81">
        <v>0</v>
      </c>
      <c r="D82" s="81">
        <v>0</v>
      </c>
      <c r="E82" s="48" t="s">
        <v>753</v>
      </c>
      <c r="F82" s="81">
        <v>0</v>
      </c>
      <c r="G82" s="48" t="s">
        <v>753</v>
      </c>
      <c r="H82" s="81" t="b">
        <v>0</v>
      </c>
      <c r="I82" s="48" t="s">
        <v>753</v>
      </c>
      <c r="J82" s="81">
        <v>0</v>
      </c>
      <c r="K82" s="48" t="s">
        <v>753</v>
      </c>
      <c r="L82" s="81">
        <v>0</v>
      </c>
      <c r="M82" s="81">
        <v>0</v>
      </c>
      <c r="N82" s="48" t="s">
        <v>6366</v>
      </c>
      <c r="O82" s="81">
        <v>0</v>
      </c>
      <c r="P82" s="81">
        <v>0</v>
      </c>
      <c r="Q82" s="82" t="s">
        <v>6366</v>
      </c>
    </row>
    <row r="83" spans="1:17" s="59" customFormat="1" x14ac:dyDescent="0.3">
      <c r="A83" s="59" t="s">
        <v>75</v>
      </c>
      <c r="B83" s="81" t="b">
        <v>0</v>
      </c>
      <c r="C83" s="81">
        <v>0</v>
      </c>
      <c r="D83" s="81">
        <v>0</v>
      </c>
      <c r="E83" s="48" t="s">
        <v>753</v>
      </c>
      <c r="F83" s="81">
        <v>0</v>
      </c>
      <c r="G83" s="48" t="s">
        <v>753</v>
      </c>
      <c r="H83" s="81" t="b">
        <v>1</v>
      </c>
      <c r="I83" s="48" t="s">
        <v>753</v>
      </c>
      <c r="J83" s="81">
        <v>0</v>
      </c>
      <c r="K83" s="48" t="s">
        <v>753</v>
      </c>
      <c r="L83" s="81">
        <v>0</v>
      </c>
      <c r="M83" s="81">
        <v>0</v>
      </c>
      <c r="N83" s="48" t="s">
        <v>6366</v>
      </c>
      <c r="O83" s="81">
        <v>0</v>
      </c>
      <c r="P83" s="81">
        <v>0</v>
      </c>
      <c r="Q83" s="82" t="s">
        <v>6366</v>
      </c>
    </row>
    <row r="84" spans="1:17" s="59" customFormat="1" x14ac:dyDescent="0.3">
      <c r="A84" s="59" t="s">
        <v>76</v>
      </c>
      <c r="B84" s="81" t="b">
        <v>1</v>
      </c>
      <c r="C84" s="81">
        <v>28</v>
      </c>
      <c r="D84" s="81">
        <v>0</v>
      </c>
      <c r="E84" s="48">
        <v>0</v>
      </c>
      <c r="F84" s="81">
        <v>0</v>
      </c>
      <c r="G84" s="48">
        <v>0</v>
      </c>
      <c r="H84" s="81" t="b">
        <v>0</v>
      </c>
      <c r="I84" s="48" t="s">
        <v>753</v>
      </c>
      <c r="J84" s="81">
        <v>0</v>
      </c>
      <c r="K84" s="48" t="s">
        <v>753</v>
      </c>
      <c r="L84" s="81">
        <v>0</v>
      </c>
      <c r="M84" s="81">
        <v>0</v>
      </c>
      <c r="N84" s="48" t="s">
        <v>6366</v>
      </c>
      <c r="O84" s="81">
        <v>0</v>
      </c>
      <c r="P84" s="81">
        <v>0</v>
      </c>
      <c r="Q84" s="82" t="s">
        <v>6366</v>
      </c>
    </row>
    <row r="85" spans="1:17" s="59" customFormat="1" x14ac:dyDescent="0.3">
      <c r="A85" s="59" t="s">
        <v>77</v>
      </c>
      <c r="B85" s="81" t="b">
        <v>1</v>
      </c>
      <c r="C85" s="81">
        <v>297</v>
      </c>
      <c r="D85" s="81">
        <v>0</v>
      </c>
      <c r="E85" s="48">
        <v>0</v>
      </c>
      <c r="F85" s="81">
        <v>0</v>
      </c>
      <c r="G85" s="48">
        <v>0</v>
      </c>
      <c r="H85" s="81" t="b">
        <v>0</v>
      </c>
      <c r="I85" s="48" t="s">
        <v>753</v>
      </c>
      <c r="J85" s="81">
        <v>0</v>
      </c>
      <c r="K85" s="48" t="s">
        <v>753</v>
      </c>
      <c r="L85" s="81">
        <v>0</v>
      </c>
      <c r="M85" s="81">
        <v>0</v>
      </c>
      <c r="N85" s="48" t="s">
        <v>6366</v>
      </c>
      <c r="O85" s="81">
        <v>0</v>
      </c>
      <c r="P85" s="81">
        <v>0</v>
      </c>
      <c r="Q85" s="82" t="s">
        <v>6366</v>
      </c>
    </row>
    <row r="86" spans="1:17" s="59" customFormat="1" x14ac:dyDescent="0.3">
      <c r="A86" s="59" t="s">
        <v>78</v>
      </c>
      <c r="B86" s="81" t="b">
        <v>1</v>
      </c>
      <c r="C86" s="81">
        <v>88</v>
      </c>
      <c r="D86" s="81">
        <v>16</v>
      </c>
      <c r="E86" s="48">
        <v>0.18181818181818182</v>
      </c>
      <c r="F86" s="81">
        <v>10</v>
      </c>
      <c r="G86" s="48">
        <v>0.11363636363636363</v>
      </c>
      <c r="H86" s="81" t="b">
        <v>0</v>
      </c>
      <c r="I86" s="48">
        <v>0.625</v>
      </c>
      <c r="J86" s="81">
        <v>0</v>
      </c>
      <c r="K86" s="48">
        <v>0</v>
      </c>
      <c r="L86" s="81">
        <v>0</v>
      </c>
      <c r="M86" s="81">
        <v>10</v>
      </c>
      <c r="N86" s="48">
        <v>0</v>
      </c>
      <c r="O86" s="81">
        <v>6</v>
      </c>
      <c r="P86" s="81">
        <v>0</v>
      </c>
      <c r="Q86" s="82">
        <v>1</v>
      </c>
    </row>
    <row r="87" spans="1:17" s="59" customFormat="1" x14ac:dyDescent="0.3">
      <c r="A87" s="59" t="s">
        <v>80</v>
      </c>
      <c r="B87" s="81" t="b">
        <v>0</v>
      </c>
      <c r="C87" s="81">
        <v>25</v>
      </c>
      <c r="D87" s="81">
        <v>0</v>
      </c>
      <c r="E87" s="48">
        <v>0</v>
      </c>
      <c r="F87" s="81">
        <v>0</v>
      </c>
      <c r="G87" s="48">
        <v>0</v>
      </c>
      <c r="H87" s="81" t="b">
        <v>0</v>
      </c>
      <c r="I87" s="48" t="s">
        <v>753</v>
      </c>
      <c r="J87" s="81">
        <v>0</v>
      </c>
      <c r="K87" s="48" t="s">
        <v>753</v>
      </c>
      <c r="L87" s="81">
        <v>0</v>
      </c>
      <c r="M87" s="81">
        <v>0</v>
      </c>
      <c r="N87" s="48" t="s">
        <v>6366</v>
      </c>
      <c r="O87" s="81">
        <v>0</v>
      </c>
      <c r="P87" s="81">
        <v>0</v>
      </c>
      <c r="Q87" s="82" t="s">
        <v>6366</v>
      </c>
    </row>
    <row r="88" spans="1:17" s="59" customFormat="1" x14ac:dyDescent="0.3">
      <c r="A88" s="59" t="s">
        <v>79</v>
      </c>
      <c r="B88" s="81" t="b">
        <v>0</v>
      </c>
      <c r="C88" s="81">
        <v>0</v>
      </c>
      <c r="D88" s="81">
        <v>0</v>
      </c>
      <c r="E88" s="48" t="s">
        <v>753</v>
      </c>
      <c r="F88" s="81">
        <v>0</v>
      </c>
      <c r="G88" s="48" t="s">
        <v>753</v>
      </c>
      <c r="H88" s="81" t="b">
        <v>0</v>
      </c>
      <c r="I88" s="48" t="s">
        <v>753</v>
      </c>
      <c r="J88" s="81">
        <v>0</v>
      </c>
      <c r="K88" s="48" t="s">
        <v>753</v>
      </c>
      <c r="L88" s="81">
        <v>0</v>
      </c>
      <c r="M88" s="81">
        <v>0</v>
      </c>
      <c r="N88" s="48" t="s">
        <v>6366</v>
      </c>
      <c r="O88" s="81">
        <v>0</v>
      </c>
      <c r="P88" s="81">
        <v>0</v>
      </c>
      <c r="Q88" s="82" t="s">
        <v>6366</v>
      </c>
    </row>
    <row r="89" spans="1:17" s="59" customFormat="1" x14ac:dyDescent="0.3">
      <c r="A89" s="59" t="s">
        <v>613</v>
      </c>
      <c r="B89" s="81" t="b">
        <v>0</v>
      </c>
      <c r="C89" s="81">
        <v>0</v>
      </c>
      <c r="D89" s="81">
        <v>0</v>
      </c>
      <c r="E89" s="48" t="s">
        <v>753</v>
      </c>
      <c r="F89" s="81">
        <v>0</v>
      </c>
      <c r="G89" s="48" t="s">
        <v>753</v>
      </c>
      <c r="H89" s="81" t="b">
        <v>0</v>
      </c>
      <c r="I89" s="48" t="s">
        <v>753</v>
      </c>
      <c r="J89" s="81">
        <v>0</v>
      </c>
      <c r="K89" s="48" t="s">
        <v>753</v>
      </c>
      <c r="L89" s="81">
        <v>0</v>
      </c>
      <c r="M89" s="81">
        <v>0</v>
      </c>
      <c r="N89" s="48" t="s">
        <v>6366</v>
      </c>
      <c r="O89" s="81">
        <v>0</v>
      </c>
      <c r="P89" s="81">
        <v>0</v>
      </c>
      <c r="Q89" s="82" t="s">
        <v>6366</v>
      </c>
    </row>
    <row r="90" spans="1:17" s="59" customFormat="1" x14ac:dyDescent="0.3">
      <c r="A90" s="59" t="s">
        <v>81</v>
      </c>
      <c r="B90" s="81" t="b">
        <v>0</v>
      </c>
      <c r="C90" s="81">
        <v>79</v>
      </c>
      <c r="D90" s="81">
        <v>0</v>
      </c>
      <c r="E90" s="48">
        <v>0</v>
      </c>
      <c r="F90" s="81">
        <v>0</v>
      </c>
      <c r="G90" s="48">
        <v>0</v>
      </c>
      <c r="H90" s="81" t="b">
        <v>0</v>
      </c>
      <c r="I90" s="48" t="s">
        <v>753</v>
      </c>
      <c r="J90" s="81">
        <v>0</v>
      </c>
      <c r="K90" s="48" t="s">
        <v>753</v>
      </c>
      <c r="L90" s="81">
        <v>0</v>
      </c>
      <c r="M90" s="81">
        <v>0</v>
      </c>
      <c r="N90" s="48" t="s">
        <v>6366</v>
      </c>
      <c r="O90" s="81">
        <v>0</v>
      </c>
      <c r="P90" s="81">
        <v>0</v>
      </c>
      <c r="Q90" s="82" t="s">
        <v>6366</v>
      </c>
    </row>
    <row r="91" spans="1:17" s="59" customFormat="1" x14ac:dyDescent="0.3">
      <c r="A91" s="59" t="s">
        <v>597</v>
      </c>
      <c r="B91" s="81" t="b">
        <v>0</v>
      </c>
      <c r="C91" s="81">
        <v>0</v>
      </c>
      <c r="D91" s="81">
        <v>0</v>
      </c>
      <c r="E91" s="48" t="s">
        <v>753</v>
      </c>
      <c r="F91" s="81">
        <v>0</v>
      </c>
      <c r="G91" s="48" t="s">
        <v>753</v>
      </c>
      <c r="H91" s="81" t="b">
        <v>0</v>
      </c>
      <c r="I91" s="48" t="s">
        <v>753</v>
      </c>
      <c r="J91" s="81">
        <v>0</v>
      </c>
      <c r="K91" s="48" t="s">
        <v>753</v>
      </c>
      <c r="L91" s="81">
        <v>0</v>
      </c>
      <c r="M91" s="81">
        <v>0</v>
      </c>
      <c r="N91" s="48" t="s">
        <v>6366</v>
      </c>
      <c r="O91" s="81">
        <v>0</v>
      </c>
      <c r="P91" s="81">
        <v>0</v>
      </c>
      <c r="Q91" s="82" t="s">
        <v>6366</v>
      </c>
    </row>
    <row r="92" spans="1:17" s="59" customFormat="1" x14ac:dyDescent="0.3">
      <c r="A92" s="59" t="s">
        <v>82</v>
      </c>
      <c r="B92" s="81" t="b">
        <v>1</v>
      </c>
      <c r="C92" s="81">
        <v>265</v>
      </c>
      <c r="D92" s="81">
        <v>29</v>
      </c>
      <c r="E92" s="48">
        <v>0.10943396226415095</v>
      </c>
      <c r="F92" s="81">
        <v>29</v>
      </c>
      <c r="G92" s="48">
        <v>0.10943396226415095</v>
      </c>
      <c r="H92" s="81" t="b">
        <v>0</v>
      </c>
      <c r="I92" s="48">
        <v>1</v>
      </c>
      <c r="J92" s="81">
        <v>14</v>
      </c>
      <c r="K92" s="48">
        <v>1</v>
      </c>
      <c r="L92" s="81">
        <v>29</v>
      </c>
      <c r="M92" s="81">
        <v>0</v>
      </c>
      <c r="N92" s="48">
        <v>1</v>
      </c>
      <c r="O92" s="81">
        <v>0</v>
      </c>
      <c r="P92" s="81">
        <v>15</v>
      </c>
      <c r="Q92" s="82">
        <v>0</v>
      </c>
    </row>
    <row r="93" spans="1:17" s="59" customFormat="1" x14ac:dyDescent="0.3">
      <c r="A93" s="59" t="s">
        <v>83</v>
      </c>
      <c r="B93" s="81" t="b">
        <v>1</v>
      </c>
      <c r="C93" s="81">
        <v>174</v>
      </c>
      <c r="D93" s="81">
        <v>17</v>
      </c>
      <c r="E93" s="48">
        <v>9.7701149425287362E-2</v>
      </c>
      <c r="F93" s="81">
        <v>10</v>
      </c>
      <c r="G93" s="48">
        <v>5.7471264367816091E-2</v>
      </c>
      <c r="H93" s="81" t="b">
        <v>0</v>
      </c>
      <c r="I93" s="48">
        <v>0.58823529411764708</v>
      </c>
      <c r="J93" s="81">
        <v>0</v>
      </c>
      <c r="K93" s="48">
        <v>0</v>
      </c>
      <c r="L93" s="81">
        <v>0</v>
      </c>
      <c r="M93" s="81">
        <v>10</v>
      </c>
      <c r="N93" s="48">
        <v>0</v>
      </c>
      <c r="O93" s="81">
        <v>7</v>
      </c>
      <c r="P93" s="81">
        <v>0</v>
      </c>
      <c r="Q93" s="82">
        <v>1</v>
      </c>
    </row>
    <row r="94" spans="1:17" s="59" customFormat="1" x14ac:dyDescent="0.3">
      <c r="A94" s="59" t="s">
        <v>91</v>
      </c>
      <c r="B94" s="81" t="b">
        <v>0</v>
      </c>
      <c r="C94" s="81">
        <v>0</v>
      </c>
      <c r="D94" s="81">
        <v>0</v>
      </c>
      <c r="E94" s="48" t="s">
        <v>753</v>
      </c>
      <c r="F94" s="81">
        <v>0</v>
      </c>
      <c r="G94" s="48" t="s">
        <v>753</v>
      </c>
      <c r="H94" s="81" t="b">
        <v>0</v>
      </c>
      <c r="I94" s="48" t="s">
        <v>753</v>
      </c>
      <c r="J94" s="81">
        <v>0</v>
      </c>
      <c r="K94" s="48" t="s">
        <v>753</v>
      </c>
      <c r="L94" s="81">
        <v>0</v>
      </c>
      <c r="M94" s="81">
        <v>0</v>
      </c>
      <c r="N94" s="48" t="s">
        <v>6366</v>
      </c>
      <c r="O94" s="81">
        <v>0</v>
      </c>
      <c r="P94" s="81">
        <v>0</v>
      </c>
      <c r="Q94" s="82" t="s">
        <v>6366</v>
      </c>
    </row>
    <row r="95" spans="1:17" s="59" customFormat="1" x14ac:dyDescent="0.3">
      <c r="A95" s="59" t="s">
        <v>92</v>
      </c>
      <c r="B95" s="81" t="b">
        <v>0</v>
      </c>
      <c r="C95" s="81">
        <v>0</v>
      </c>
      <c r="D95" s="81">
        <v>0</v>
      </c>
      <c r="E95" s="48" t="s">
        <v>753</v>
      </c>
      <c r="F95" s="81">
        <v>0</v>
      </c>
      <c r="G95" s="48" t="s">
        <v>753</v>
      </c>
      <c r="H95" s="81" t="b">
        <v>0</v>
      </c>
      <c r="I95" s="48" t="s">
        <v>753</v>
      </c>
      <c r="J95" s="81">
        <v>0</v>
      </c>
      <c r="K95" s="48" t="s">
        <v>753</v>
      </c>
      <c r="L95" s="81">
        <v>0</v>
      </c>
      <c r="M95" s="81">
        <v>0</v>
      </c>
      <c r="N95" s="48" t="s">
        <v>6366</v>
      </c>
      <c r="O95" s="81">
        <v>0</v>
      </c>
      <c r="P95" s="81">
        <v>0</v>
      </c>
      <c r="Q95" s="82" t="s">
        <v>6366</v>
      </c>
    </row>
    <row r="96" spans="1:17" s="59" customFormat="1" x14ac:dyDescent="0.3">
      <c r="A96" s="59" t="s">
        <v>84</v>
      </c>
      <c r="B96" s="81" t="b">
        <v>1</v>
      </c>
      <c r="C96" s="81">
        <v>69</v>
      </c>
      <c r="D96" s="81">
        <v>10</v>
      </c>
      <c r="E96" s="48">
        <v>0.14492753623188406</v>
      </c>
      <c r="F96" s="81">
        <v>0</v>
      </c>
      <c r="G96" s="48">
        <v>0</v>
      </c>
      <c r="H96" s="81" t="b">
        <v>0</v>
      </c>
      <c r="I96" s="48">
        <v>0</v>
      </c>
      <c r="J96" s="81">
        <v>0</v>
      </c>
      <c r="K96" s="48">
        <v>0</v>
      </c>
      <c r="L96" s="81">
        <v>0</v>
      </c>
      <c r="M96" s="81">
        <v>0</v>
      </c>
      <c r="N96" s="48" t="s">
        <v>6366</v>
      </c>
      <c r="O96" s="81">
        <v>10</v>
      </c>
      <c r="P96" s="81">
        <v>0</v>
      </c>
      <c r="Q96" s="82">
        <v>1</v>
      </c>
    </row>
    <row r="97" spans="1:17" s="59" customFormat="1" x14ac:dyDescent="0.3">
      <c r="A97" s="59" t="s">
        <v>85</v>
      </c>
      <c r="B97" s="81" t="b">
        <v>1</v>
      </c>
      <c r="C97" s="81">
        <v>330</v>
      </c>
      <c r="D97" s="81">
        <v>65</v>
      </c>
      <c r="E97" s="48">
        <v>0.19696969696969696</v>
      </c>
      <c r="F97" s="81">
        <v>19</v>
      </c>
      <c r="G97" s="48">
        <v>5.7575757575757579E-2</v>
      </c>
      <c r="H97" s="81" t="b">
        <v>0</v>
      </c>
      <c r="I97" s="48">
        <v>0.29230769230769232</v>
      </c>
      <c r="J97" s="81">
        <v>0</v>
      </c>
      <c r="K97" s="48">
        <v>0.43076923076923079</v>
      </c>
      <c r="L97" s="81">
        <v>0</v>
      </c>
      <c r="M97" s="81">
        <v>19</v>
      </c>
      <c r="N97" s="48">
        <v>0</v>
      </c>
      <c r="O97" s="81">
        <v>18</v>
      </c>
      <c r="P97" s="81">
        <v>28</v>
      </c>
      <c r="Q97" s="82">
        <v>0.39130434782608697</v>
      </c>
    </row>
    <row r="98" spans="1:17" s="59" customFormat="1" x14ac:dyDescent="0.3">
      <c r="A98" s="59" t="s">
        <v>86</v>
      </c>
      <c r="B98" s="81" t="b">
        <v>0</v>
      </c>
      <c r="C98" s="81">
        <v>57</v>
      </c>
      <c r="D98" s="81">
        <v>0</v>
      </c>
      <c r="E98" s="48">
        <v>0</v>
      </c>
      <c r="F98" s="81">
        <v>0</v>
      </c>
      <c r="G98" s="48">
        <v>0</v>
      </c>
      <c r="H98" s="81" t="b">
        <v>0</v>
      </c>
      <c r="I98" s="48" t="s">
        <v>753</v>
      </c>
      <c r="J98" s="81">
        <v>0</v>
      </c>
      <c r="K98" s="48" t="s">
        <v>753</v>
      </c>
      <c r="L98" s="81">
        <v>0</v>
      </c>
      <c r="M98" s="81">
        <v>0</v>
      </c>
      <c r="N98" s="48" t="s">
        <v>6366</v>
      </c>
      <c r="O98" s="81">
        <v>0</v>
      </c>
      <c r="P98" s="81">
        <v>0</v>
      </c>
      <c r="Q98" s="82" t="s">
        <v>6366</v>
      </c>
    </row>
    <row r="99" spans="1:17" s="59" customFormat="1" x14ac:dyDescent="0.3">
      <c r="A99" s="59" t="s">
        <v>87</v>
      </c>
      <c r="B99" s="81" t="b">
        <v>1</v>
      </c>
      <c r="C99" s="81">
        <v>817</v>
      </c>
      <c r="D99" s="81">
        <v>204</v>
      </c>
      <c r="E99" s="48">
        <v>0.24969400244798043</v>
      </c>
      <c r="F99" s="81">
        <v>17</v>
      </c>
      <c r="G99" s="48">
        <v>2.0807833537331701E-2</v>
      </c>
      <c r="H99" s="81" t="b">
        <v>0</v>
      </c>
      <c r="I99" s="48">
        <v>8.3333333333333329E-2</v>
      </c>
      <c r="J99" s="81">
        <v>0</v>
      </c>
      <c r="K99" s="48">
        <v>0.34803921568627449</v>
      </c>
      <c r="L99" s="81">
        <v>0</v>
      </c>
      <c r="M99" s="81">
        <v>17</v>
      </c>
      <c r="N99" s="48">
        <v>0</v>
      </c>
      <c r="O99" s="81">
        <v>116</v>
      </c>
      <c r="P99" s="81">
        <v>71</v>
      </c>
      <c r="Q99" s="82">
        <v>0.6203208556149733</v>
      </c>
    </row>
    <row r="100" spans="1:17" s="59" customFormat="1" x14ac:dyDescent="0.3">
      <c r="A100" s="59" t="s">
        <v>88</v>
      </c>
      <c r="B100" s="81" t="b">
        <v>1</v>
      </c>
      <c r="C100" s="81">
        <v>334</v>
      </c>
      <c r="D100" s="81">
        <v>51</v>
      </c>
      <c r="E100" s="48">
        <v>0.15269461077844312</v>
      </c>
      <c r="F100" s="81">
        <v>30</v>
      </c>
      <c r="G100" s="48">
        <v>8.9820359281437126E-2</v>
      </c>
      <c r="H100" s="81" t="b">
        <v>0</v>
      </c>
      <c r="I100" s="48">
        <v>0.58823529411764708</v>
      </c>
      <c r="J100" s="81">
        <v>0</v>
      </c>
      <c r="K100" s="48">
        <v>0.37254901960784315</v>
      </c>
      <c r="L100" s="81">
        <v>0</v>
      </c>
      <c r="M100" s="81">
        <v>30</v>
      </c>
      <c r="N100" s="48">
        <v>0</v>
      </c>
      <c r="O100" s="81">
        <v>12</v>
      </c>
      <c r="P100" s="81">
        <v>19</v>
      </c>
      <c r="Q100" s="82">
        <v>0.38709677419354838</v>
      </c>
    </row>
    <row r="101" spans="1:17" s="59" customFormat="1" x14ac:dyDescent="0.3">
      <c r="A101" s="59" t="s">
        <v>89</v>
      </c>
      <c r="B101" s="81" t="b">
        <v>1</v>
      </c>
      <c r="C101" s="81">
        <v>41</v>
      </c>
      <c r="D101" s="81">
        <v>0</v>
      </c>
      <c r="E101" s="48">
        <v>0</v>
      </c>
      <c r="F101" s="81">
        <v>0</v>
      </c>
      <c r="G101" s="48">
        <v>0</v>
      </c>
      <c r="H101" s="81" t="b">
        <v>0</v>
      </c>
      <c r="I101" s="48" t="s">
        <v>753</v>
      </c>
      <c r="J101" s="81">
        <v>0</v>
      </c>
      <c r="K101" s="48" t="s">
        <v>753</v>
      </c>
      <c r="L101" s="81">
        <v>0</v>
      </c>
      <c r="M101" s="81">
        <v>0</v>
      </c>
      <c r="N101" s="48" t="s">
        <v>6366</v>
      </c>
      <c r="O101" s="81">
        <v>0</v>
      </c>
      <c r="P101" s="81">
        <v>0</v>
      </c>
      <c r="Q101" s="82" t="s">
        <v>6366</v>
      </c>
    </row>
    <row r="102" spans="1:17" s="59" customFormat="1" x14ac:dyDescent="0.3">
      <c r="A102" s="59" t="s">
        <v>614</v>
      </c>
      <c r="B102" s="81" t="b">
        <v>0</v>
      </c>
      <c r="C102" s="81">
        <v>30</v>
      </c>
      <c r="D102" s="81">
        <v>0</v>
      </c>
      <c r="E102" s="48">
        <v>0</v>
      </c>
      <c r="F102" s="81">
        <v>0</v>
      </c>
      <c r="G102" s="48">
        <v>0</v>
      </c>
      <c r="H102" s="81" t="b">
        <v>0</v>
      </c>
      <c r="I102" s="48" t="s">
        <v>753</v>
      </c>
      <c r="J102" s="81">
        <v>0</v>
      </c>
      <c r="K102" s="48" t="s">
        <v>753</v>
      </c>
      <c r="L102" s="81">
        <v>0</v>
      </c>
      <c r="M102" s="81">
        <v>0</v>
      </c>
      <c r="N102" s="48" t="s">
        <v>6366</v>
      </c>
      <c r="O102" s="81">
        <v>0</v>
      </c>
      <c r="P102" s="81">
        <v>0</v>
      </c>
      <c r="Q102" s="82" t="s">
        <v>6366</v>
      </c>
    </row>
    <row r="103" spans="1:17" s="59" customFormat="1" x14ac:dyDescent="0.3">
      <c r="A103" s="59" t="s">
        <v>90</v>
      </c>
      <c r="B103" s="81" t="b">
        <v>0</v>
      </c>
      <c r="C103" s="81">
        <v>14</v>
      </c>
      <c r="D103" s="81">
        <v>0</v>
      </c>
      <c r="E103" s="48">
        <v>0</v>
      </c>
      <c r="F103" s="81">
        <v>0</v>
      </c>
      <c r="G103" s="48">
        <v>0</v>
      </c>
      <c r="H103" s="81" t="b">
        <v>0</v>
      </c>
      <c r="I103" s="48" t="s">
        <v>753</v>
      </c>
      <c r="J103" s="81">
        <v>0</v>
      </c>
      <c r="K103" s="48" t="s">
        <v>753</v>
      </c>
      <c r="L103" s="81">
        <v>0</v>
      </c>
      <c r="M103" s="81">
        <v>0</v>
      </c>
      <c r="N103" s="48" t="s">
        <v>6366</v>
      </c>
      <c r="O103" s="81">
        <v>0</v>
      </c>
      <c r="P103" s="81">
        <v>0</v>
      </c>
      <c r="Q103" s="82" t="s">
        <v>6366</v>
      </c>
    </row>
    <row r="104" spans="1:17" s="59" customFormat="1" x14ac:dyDescent="0.3">
      <c r="A104" s="59" t="s">
        <v>615</v>
      </c>
      <c r="B104" s="81" t="b">
        <v>0</v>
      </c>
      <c r="C104" s="81">
        <v>22</v>
      </c>
      <c r="D104" s="81">
        <v>0</v>
      </c>
      <c r="E104" s="48">
        <v>0</v>
      </c>
      <c r="F104" s="81">
        <v>0</v>
      </c>
      <c r="G104" s="48">
        <v>0</v>
      </c>
      <c r="H104" s="81" t="b">
        <v>0</v>
      </c>
      <c r="I104" s="48" t="s">
        <v>753</v>
      </c>
      <c r="J104" s="81">
        <v>0</v>
      </c>
      <c r="K104" s="48" t="s">
        <v>753</v>
      </c>
      <c r="L104" s="81">
        <v>0</v>
      </c>
      <c r="M104" s="81">
        <v>0</v>
      </c>
      <c r="N104" s="48" t="s">
        <v>6366</v>
      </c>
      <c r="O104" s="81">
        <v>0</v>
      </c>
      <c r="P104" s="81">
        <v>0</v>
      </c>
      <c r="Q104" s="82" t="s">
        <v>6366</v>
      </c>
    </row>
    <row r="105" spans="1:17" s="59" customFormat="1" x14ac:dyDescent="0.3">
      <c r="A105" s="59" t="s">
        <v>93</v>
      </c>
      <c r="B105" s="81" t="b">
        <v>0</v>
      </c>
      <c r="C105" s="81">
        <v>104</v>
      </c>
      <c r="D105" s="81">
        <v>11</v>
      </c>
      <c r="E105" s="48">
        <v>0.10576923076923077</v>
      </c>
      <c r="F105" s="81">
        <v>0</v>
      </c>
      <c r="G105" s="48">
        <v>0</v>
      </c>
      <c r="H105" s="81" t="b">
        <v>0</v>
      </c>
      <c r="I105" s="48">
        <v>0</v>
      </c>
      <c r="J105" s="81">
        <v>0</v>
      </c>
      <c r="K105" s="48">
        <v>0</v>
      </c>
      <c r="L105" s="81">
        <v>0</v>
      </c>
      <c r="M105" s="81">
        <v>0</v>
      </c>
      <c r="N105" s="48" t="s">
        <v>6366</v>
      </c>
      <c r="O105" s="81">
        <v>11</v>
      </c>
      <c r="P105" s="81">
        <v>0</v>
      </c>
      <c r="Q105" s="82">
        <v>1</v>
      </c>
    </row>
    <row r="106" spans="1:17" s="59" customFormat="1" x14ac:dyDescent="0.3">
      <c r="A106" s="59" t="s">
        <v>94</v>
      </c>
      <c r="B106" s="81" t="b">
        <v>1</v>
      </c>
      <c r="C106" s="81">
        <v>100</v>
      </c>
      <c r="D106" s="81">
        <v>19</v>
      </c>
      <c r="E106" s="48">
        <v>0.19</v>
      </c>
      <c r="F106" s="81">
        <v>11</v>
      </c>
      <c r="G106" s="48">
        <v>0.11</v>
      </c>
      <c r="H106" s="81" t="b">
        <v>0</v>
      </c>
      <c r="I106" s="48">
        <v>0.57894736842105265</v>
      </c>
      <c r="J106" s="81">
        <v>0</v>
      </c>
      <c r="K106" s="48">
        <v>0</v>
      </c>
      <c r="L106" s="81">
        <v>0</v>
      </c>
      <c r="M106" s="81">
        <v>11</v>
      </c>
      <c r="N106" s="48">
        <v>0</v>
      </c>
      <c r="O106" s="81">
        <v>8</v>
      </c>
      <c r="P106" s="81">
        <v>0</v>
      </c>
      <c r="Q106" s="82">
        <v>1</v>
      </c>
    </row>
    <row r="107" spans="1:17" s="59" customFormat="1" x14ac:dyDescent="0.3">
      <c r="A107" s="59" t="s">
        <v>95</v>
      </c>
      <c r="B107" s="81" t="b">
        <v>1</v>
      </c>
      <c r="C107" s="81">
        <v>383</v>
      </c>
      <c r="D107" s="81">
        <v>102</v>
      </c>
      <c r="E107" s="48">
        <v>0.26631853785900783</v>
      </c>
      <c r="F107" s="81">
        <v>55</v>
      </c>
      <c r="G107" s="48">
        <v>0.14360313315926893</v>
      </c>
      <c r="H107" s="81" t="b">
        <v>0</v>
      </c>
      <c r="I107" s="48">
        <v>0.53921568627450978</v>
      </c>
      <c r="J107" s="81">
        <v>12</v>
      </c>
      <c r="K107" s="48">
        <v>0.36274509803921567</v>
      </c>
      <c r="L107" s="81">
        <v>12</v>
      </c>
      <c r="M107" s="81">
        <v>43</v>
      </c>
      <c r="N107" s="48">
        <v>0.21818181818181817</v>
      </c>
      <c r="O107" s="81">
        <v>22</v>
      </c>
      <c r="P107" s="81">
        <v>25</v>
      </c>
      <c r="Q107" s="82">
        <v>0.46808510638297873</v>
      </c>
    </row>
    <row r="108" spans="1:17" s="59" customFormat="1" x14ac:dyDescent="0.3">
      <c r="A108" s="59" t="s">
        <v>96</v>
      </c>
      <c r="B108" s="81" t="b">
        <v>1</v>
      </c>
      <c r="C108" s="81">
        <v>321</v>
      </c>
      <c r="D108" s="81">
        <v>92</v>
      </c>
      <c r="E108" s="48">
        <v>0.28660436137071649</v>
      </c>
      <c r="F108" s="81">
        <v>50</v>
      </c>
      <c r="G108" s="48">
        <v>0.1557632398753894</v>
      </c>
      <c r="H108" s="81" t="b">
        <v>0</v>
      </c>
      <c r="I108" s="48">
        <v>0.54347826086956519</v>
      </c>
      <c r="J108" s="81">
        <v>13</v>
      </c>
      <c r="K108" s="48">
        <v>0.41304347826086957</v>
      </c>
      <c r="L108" s="81">
        <v>13</v>
      </c>
      <c r="M108" s="81">
        <v>37</v>
      </c>
      <c r="N108" s="48">
        <v>0.26</v>
      </c>
      <c r="O108" s="81">
        <v>17</v>
      </c>
      <c r="P108" s="81">
        <v>25</v>
      </c>
      <c r="Q108" s="82">
        <v>0.40476190476190477</v>
      </c>
    </row>
    <row r="109" spans="1:17" s="59" customFormat="1" x14ac:dyDescent="0.3">
      <c r="A109" s="59" t="s">
        <v>97</v>
      </c>
      <c r="B109" s="81" t="b">
        <v>1</v>
      </c>
      <c r="C109" s="81">
        <v>412</v>
      </c>
      <c r="D109" s="81">
        <v>71</v>
      </c>
      <c r="E109" s="48">
        <v>0.17233009708737865</v>
      </c>
      <c r="F109" s="81">
        <v>24</v>
      </c>
      <c r="G109" s="48">
        <v>5.8252427184466021E-2</v>
      </c>
      <c r="H109" s="81" t="b">
        <v>0</v>
      </c>
      <c r="I109" s="48">
        <v>0.3380281690140845</v>
      </c>
      <c r="J109" s="81">
        <v>0</v>
      </c>
      <c r="K109" s="48">
        <v>0.40845070422535212</v>
      </c>
      <c r="L109" s="81">
        <v>0</v>
      </c>
      <c r="M109" s="81">
        <v>24</v>
      </c>
      <c r="N109" s="48">
        <v>0</v>
      </c>
      <c r="O109" s="81">
        <v>18</v>
      </c>
      <c r="P109" s="81">
        <v>29</v>
      </c>
      <c r="Q109" s="82">
        <v>0.38297872340425532</v>
      </c>
    </row>
    <row r="110" spans="1:17" s="59" customFormat="1" x14ac:dyDescent="0.3">
      <c r="A110" s="59" t="s">
        <v>98</v>
      </c>
      <c r="B110" s="81" t="b">
        <v>0</v>
      </c>
      <c r="C110" s="81">
        <v>0</v>
      </c>
      <c r="D110" s="81">
        <v>0</v>
      </c>
      <c r="E110" s="48" t="s">
        <v>753</v>
      </c>
      <c r="F110" s="81">
        <v>0</v>
      </c>
      <c r="G110" s="48" t="s">
        <v>753</v>
      </c>
      <c r="H110" s="81" t="b">
        <v>0</v>
      </c>
      <c r="I110" s="48" t="s">
        <v>753</v>
      </c>
      <c r="J110" s="81">
        <v>0</v>
      </c>
      <c r="K110" s="48" t="s">
        <v>753</v>
      </c>
      <c r="L110" s="81">
        <v>0</v>
      </c>
      <c r="M110" s="81">
        <v>0</v>
      </c>
      <c r="N110" s="48" t="s">
        <v>6366</v>
      </c>
      <c r="O110" s="81">
        <v>0</v>
      </c>
      <c r="P110" s="81">
        <v>0</v>
      </c>
      <c r="Q110" s="82" t="s">
        <v>6366</v>
      </c>
    </row>
    <row r="111" spans="1:17" s="59" customFormat="1" x14ac:dyDescent="0.3">
      <c r="A111" s="59" t="s">
        <v>99</v>
      </c>
      <c r="B111" s="81" t="b">
        <v>1</v>
      </c>
      <c r="C111" s="81">
        <v>84</v>
      </c>
      <c r="D111" s="81">
        <v>12</v>
      </c>
      <c r="E111" s="48">
        <v>0.14285714285714285</v>
      </c>
      <c r="F111" s="81">
        <v>0</v>
      </c>
      <c r="G111" s="48">
        <v>0</v>
      </c>
      <c r="H111" s="81" t="b">
        <v>0</v>
      </c>
      <c r="I111" s="48">
        <v>0</v>
      </c>
      <c r="J111" s="81">
        <v>0</v>
      </c>
      <c r="K111" s="48">
        <v>1</v>
      </c>
      <c r="L111" s="81">
        <v>0</v>
      </c>
      <c r="M111" s="81">
        <v>0</v>
      </c>
      <c r="N111" s="48" t="s">
        <v>6366</v>
      </c>
      <c r="O111" s="81">
        <v>0</v>
      </c>
      <c r="P111" s="81">
        <v>12</v>
      </c>
      <c r="Q111" s="82">
        <v>0</v>
      </c>
    </row>
    <row r="112" spans="1:17" s="59" customFormat="1" x14ac:dyDescent="0.3">
      <c r="A112" s="59" t="s">
        <v>548</v>
      </c>
      <c r="B112" s="81" t="b">
        <v>0</v>
      </c>
      <c r="C112" s="81">
        <v>0</v>
      </c>
      <c r="D112" s="81">
        <v>0</v>
      </c>
      <c r="E112" s="48" t="s">
        <v>753</v>
      </c>
      <c r="F112" s="81">
        <v>0</v>
      </c>
      <c r="G112" s="48" t="s">
        <v>753</v>
      </c>
      <c r="H112" s="81" t="b">
        <v>0</v>
      </c>
      <c r="I112" s="48" t="s">
        <v>753</v>
      </c>
      <c r="J112" s="81">
        <v>0</v>
      </c>
      <c r="K112" s="48" t="s">
        <v>753</v>
      </c>
      <c r="L112" s="81">
        <v>0</v>
      </c>
      <c r="M112" s="81">
        <v>0</v>
      </c>
      <c r="N112" s="48" t="s">
        <v>6366</v>
      </c>
      <c r="O112" s="81">
        <v>0</v>
      </c>
      <c r="P112" s="81">
        <v>0</v>
      </c>
      <c r="Q112" s="82" t="s">
        <v>6366</v>
      </c>
    </row>
    <row r="113" spans="1:17" s="59" customFormat="1" x14ac:dyDescent="0.3">
      <c r="A113" s="59" t="s">
        <v>100</v>
      </c>
      <c r="B113" s="81" t="b">
        <v>1</v>
      </c>
      <c r="C113" s="81">
        <v>183</v>
      </c>
      <c r="D113" s="81">
        <v>48</v>
      </c>
      <c r="E113" s="48">
        <v>0.26229508196721313</v>
      </c>
      <c r="F113" s="81">
        <v>0</v>
      </c>
      <c r="G113" s="48">
        <v>0</v>
      </c>
      <c r="H113" s="81" t="b">
        <v>0</v>
      </c>
      <c r="I113" s="48">
        <v>0</v>
      </c>
      <c r="J113" s="81">
        <v>0</v>
      </c>
      <c r="K113" s="48">
        <v>0.33333333333333331</v>
      </c>
      <c r="L113" s="81">
        <v>0</v>
      </c>
      <c r="M113" s="81">
        <v>0</v>
      </c>
      <c r="N113" s="48" t="s">
        <v>6366</v>
      </c>
      <c r="O113" s="81">
        <v>32</v>
      </c>
      <c r="P113" s="81">
        <v>16</v>
      </c>
      <c r="Q113" s="82">
        <v>0.66666666666666663</v>
      </c>
    </row>
    <row r="114" spans="1:17" s="59" customFormat="1" x14ac:dyDescent="0.3">
      <c r="A114" s="59" t="s">
        <v>101</v>
      </c>
      <c r="B114" s="81" t="b">
        <v>1</v>
      </c>
      <c r="C114" s="81">
        <v>117</v>
      </c>
      <c r="D114" s="81">
        <v>30</v>
      </c>
      <c r="E114" s="48">
        <v>0.25641025641025639</v>
      </c>
      <c r="F114" s="81">
        <v>0</v>
      </c>
      <c r="G114" s="48">
        <v>0</v>
      </c>
      <c r="H114" s="81" t="b">
        <v>0</v>
      </c>
      <c r="I114" s="48">
        <v>0</v>
      </c>
      <c r="J114" s="81">
        <v>0</v>
      </c>
      <c r="K114" s="48">
        <v>0.4</v>
      </c>
      <c r="L114" s="81">
        <v>0</v>
      </c>
      <c r="M114" s="81">
        <v>0</v>
      </c>
      <c r="N114" s="48" t="s">
        <v>6366</v>
      </c>
      <c r="O114" s="81">
        <v>18</v>
      </c>
      <c r="P114" s="81">
        <v>12</v>
      </c>
      <c r="Q114" s="82">
        <v>0.6</v>
      </c>
    </row>
    <row r="115" spans="1:17" s="59" customFormat="1" x14ac:dyDescent="0.3">
      <c r="A115" s="59" t="s">
        <v>616</v>
      </c>
      <c r="B115" s="81" t="b">
        <v>0</v>
      </c>
      <c r="C115" s="81">
        <v>0</v>
      </c>
      <c r="D115" s="81">
        <v>0</v>
      </c>
      <c r="E115" s="48" t="s">
        <v>753</v>
      </c>
      <c r="F115" s="81">
        <v>0</v>
      </c>
      <c r="G115" s="48" t="s">
        <v>753</v>
      </c>
      <c r="H115" s="81" t="b">
        <v>0</v>
      </c>
      <c r="I115" s="48" t="s">
        <v>753</v>
      </c>
      <c r="J115" s="81">
        <v>0</v>
      </c>
      <c r="K115" s="48" t="s">
        <v>753</v>
      </c>
      <c r="L115" s="81">
        <v>0</v>
      </c>
      <c r="M115" s="81">
        <v>0</v>
      </c>
      <c r="N115" s="48" t="s">
        <v>6366</v>
      </c>
      <c r="O115" s="81">
        <v>0</v>
      </c>
      <c r="P115" s="81">
        <v>0</v>
      </c>
      <c r="Q115" s="82" t="s">
        <v>6366</v>
      </c>
    </row>
    <row r="116" spans="1:17" s="59" customFormat="1" x14ac:dyDescent="0.3">
      <c r="A116" s="59" t="s">
        <v>102</v>
      </c>
      <c r="B116" s="81" t="b">
        <v>1</v>
      </c>
      <c r="C116" s="81">
        <v>63</v>
      </c>
      <c r="D116" s="81">
        <v>0</v>
      </c>
      <c r="E116" s="48">
        <v>0</v>
      </c>
      <c r="F116" s="81">
        <v>0</v>
      </c>
      <c r="G116" s="48">
        <v>0</v>
      </c>
      <c r="H116" s="81" t="b">
        <v>0</v>
      </c>
      <c r="I116" s="48" t="s">
        <v>753</v>
      </c>
      <c r="J116" s="81">
        <v>0</v>
      </c>
      <c r="K116" s="48" t="s">
        <v>753</v>
      </c>
      <c r="L116" s="81">
        <v>0</v>
      </c>
      <c r="M116" s="81">
        <v>0</v>
      </c>
      <c r="N116" s="48" t="s">
        <v>6366</v>
      </c>
      <c r="O116" s="81">
        <v>0</v>
      </c>
      <c r="P116" s="81">
        <v>0</v>
      </c>
      <c r="Q116" s="82" t="s">
        <v>6366</v>
      </c>
    </row>
    <row r="117" spans="1:17" s="59" customFormat="1" x14ac:dyDescent="0.3">
      <c r="A117" s="59" t="s">
        <v>598</v>
      </c>
      <c r="B117" s="81" t="b">
        <v>0</v>
      </c>
      <c r="C117" s="81">
        <v>79</v>
      </c>
      <c r="D117" s="81">
        <v>0</v>
      </c>
      <c r="E117" s="48">
        <v>0</v>
      </c>
      <c r="F117" s="81">
        <v>0</v>
      </c>
      <c r="G117" s="48">
        <v>0</v>
      </c>
      <c r="H117" s="81" t="b">
        <v>0</v>
      </c>
      <c r="I117" s="48" t="s">
        <v>753</v>
      </c>
      <c r="J117" s="81">
        <v>0</v>
      </c>
      <c r="K117" s="48" t="s">
        <v>753</v>
      </c>
      <c r="L117" s="81">
        <v>0</v>
      </c>
      <c r="M117" s="81">
        <v>0</v>
      </c>
      <c r="N117" s="48" t="s">
        <v>6366</v>
      </c>
      <c r="O117" s="81">
        <v>0</v>
      </c>
      <c r="P117" s="81">
        <v>0</v>
      </c>
      <c r="Q117" s="82" t="s">
        <v>6366</v>
      </c>
    </row>
    <row r="118" spans="1:17" s="59" customFormat="1" x14ac:dyDescent="0.3">
      <c r="A118" s="59" t="s">
        <v>549</v>
      </c>
      <c r="B118" s="81" t="b">
        <v>0</v>
      </c>
      <c r="C118" s="81">
        <v>21</v>
      </c>
      <c r="D118" s="81">
        <v>0</v>
      </c>
      <c r="E118" s="48">
        <v>0</v>
      </c>
      <c r="F118" s="81">
        <v>0</v>
      </c>
      <c r="G118" s="48">
        <v>0</v>
      </c>
      <c r="H118" s="81" t="b">
        <v>0</v>
      </c>
      <c r="I118" s="48" t="s">
        <v>753</v>
      </c>
      <c r="J118" s="81">
        <v>0</v>
      </c>
      <c r="K118" s="48" t="s">
        <v>753</v>
      </c>
      <c r="L118" s="81">
        <v>0</v>
      </c>
      <c r="M118" s="81">
        <v>0</v>
      </c>
      <c r="N118" s="48" t="s">
        <v>6366</v>
      </c>
      <c r="O118" s="81">
        <v>0</v>
      </c>
      <c r="P118" s="81">
        <v>0</v>
      </c>
      <c r="Q118" s="82" t="s">
        <v>6366</v>
      </c>
    </row>
    <row r="119" spans="1:17" s="59" customFormat="1" x14ac:dyDescent="0.3">
      <c r="A119" s="59" t="s">
        <v>546</v>
      </c>
      <c r="B119" s="81" t="b">
        <v>0</v>
      </c>
      <c r="C119" s="81">
        <v>0</v>
      </c>
      <c r="D119" s="81">
        <v>0</v>
      </c>
      <c r="E119" s="48" t="s">
        <v>753</v>
      </c>
      <c r="F119" s="81">
        <v>0</v>
      </c>
      <c r="G119" s="48" t="s">
        <v>753</v>
      </c>
      <c r="H119" s="81" t="b">
        <v>0</v>
      </c>
      <c r="I119" s="48" t="s">
        <v>753</v>
      </c>
      <c r="J119" s="81">
        <v>0</v>
      </c>
      <c r="K119" s="48" t="s">
        <v>753</v>
      </c>
      <c r="L119" s="81">
        <v>0</v>
      </c>
      <c r="M119" s="81">
        <v>0</v>
      </c>
      <c r="N119" s="48" t="s">
        <v>6366</v>
      </c>
      <c r="O119" s="81">
        <v>0</v>
      </c>
      <c r="P119" s="81">
        <v>0</v>
      </c>
      <c r="Q119" s="82" t="s">
        <v>6366</v>
      </c>
    </row>
    <row r="120" spans="1:17" s="59" customFormat="1" x14ac:dyDescent="0.3">
      <c r="A120" s="59" t="s">
        <v>103</v>
      </c>
      <c r="B120" s="81" t="b">
        <v>0</v>
      </c>
      <c r="C120" s="81">
        <v>0</v>
      </c>
      <c r="D120" s="81">
        <v>0</v>
      </c>
      <c r="E120" s="48" t="s">
        <v>753</v>
      </c>
      <c r="F120" s="81">
        <v>0</v>
      </c>
      <c r="G120" s="48" t="s">
        <v>753</v>
      </c>
      <c r="H120" s="81" t="b">
        <v>0</v>
      </c>
      <c r="I120" s="48" t="s">
        <v>753</v>
      </c>
      <c r="J120" s="81">
        <v>0</v>
      </c>
      <c r="K120" s="48" t="s">
        <v>753</v>
      </c>
      <c r="L120" s="81">
        <v>0</v>
      </c>
      <c r="M120" s="81">
        <v>0</v>
      </c>
      <c r="N120" s="48" t="s">
        <v>6366</v>
      </c>
      <c r="O120" s="81">
        <v>0</v>
      </c>
      <c r="P120" s="81">
        <v>0</v>
      </c>
      <c r="Q120" s="82" t="s">
        <v>6366</v>
      </c>
    </row>
    <row r="121" spans="1:17" s="59" customFormat="1" x14ac:dyDescent="0.3">
      <c r="A121" s="59" t="s">
        <v>550</v>
      </c>
      <c r="B121" s="81" t="b">
        <v>0</v>
      </c>
      <c r="C121" s="81">
        <v>21</v>
      </c>
      <c r="D121" s="81">
        <v>0</v>
      </c>
      <c r="E121" s="48">
        <v>0</v>
      </c>
      <c r="F121" s="81">
        <v>0</v>
      </c>
      <c r="G121" s="48">
        <v>0</v>
      </c>
      <c r="H121" s="81" t="b">
        <v>0</v>
      </c>
      <c r="I121" s="48" t="s">
        <v>753</v>
      </c>
      <c r="J121" s="81">
        <v>0</v>
      </c>
      <c r="K121" s="48" t="s">
        <v>753</v>
      </c>
      <c r="L121" s="81">
        <v>0</v>
      </c>
      <c r="M121" s="81">
        <v>0</v>
      </c>
      <c r="N121" s="48" t="s">
        <v>6366</v>
      </c>
      <c r="O121" s="81">
        <v>0</v>
      </c>
      <c r="P121" s="81">
        <v>0</v>
      </c>
      <c r="Q121" s="82" t="s">
        <v>6366</v>
      </c>
    </row>
    <row r="122" spans="1:17" s="59" customFormat="1" x14ac:dyDescent="0.3">
      <c r="A122" s="59" t="s">
        <v>104</v>
      </c>
      <c r="B122" s="81" t="b">
        <v>0</v>
      </c>
      <c r="C122" s="81">
        <v>17</v>
      </c>
      <c r="D122" s="81">
        <v>0</v>
      </c>
      <c r="E122" s="48">
        <v>0</v>
      </c>
      <c r="F122" s="81">
        <v>0</v>
      </c>
      <c r="G122" s="48">
        <v>0</v>
      </c>
      <c r="H122" s="81" t="b">
        <v>0</v>
      </c>
      <c r="I122" s="48" t="s">
        <v>753</v>
      </c>
      <c r="J122" s="81">
        <v>0</v>
      </c>
      <c r="K122" s="48" t="s">
        <v>753</v>
      </c>
      <c r="L122" s="81">
        <v>0</v>
      </c>
      <c r="M122" s="81">
        <v>0</v>
      </c>
      <c r="N122" s="48" t="s">
        <v>6366</v>
      </c>
      <c r="O122" s="81">
        <v>0</v>
      </c>
      <c r="P122" s="81">
        <v>0</v>
      </c>
      <c r="Q122" s="82" t="s">
        <v>6366</v>
      </c>
    </row>
    <row r="123" spans="1:17" s="59" customFormat="1" x14ac:dyDescent="0.3">
      <c r="A123" s="59" t="s">
        <v>110</v>
      </c>
      <c r="B123" s="81" t="b">
        <v>0</v>
      </c>
      <c r="C123" s="81">
        <v>355</v>
      </c>
      <c r="D123" s="81">
        <v>50</v>
      </c>
      <c r="E123" s="48">
        <v>0.14084507042253522</v>
      </c>
      <c r="F123" s="81">
        <v>0</v>
      </c>
      <c r="G123" s="48">
        <v>0</v>
      </c>
      <c r="H123" s="81" t="b">
        <v>0</v>
      </c>
      <c r="I123" s="48">
        <v>0</v>
      </c>
      <c r="J123" s="81">
        <v>0</v>
      </c>
      <c r="K123" s="48">
        <v>0.62</v>
      </c>
      <c r="L123" s="81">
        <v>0</v>
      </c>
      <c r="M123" s="81">
        <v>0</v>
      </c>
      <c r="N123" s="48" t="s">
        <v>6366</v>
      </c>
      <c r="O123" s="81">
        <v>19</v>
      </c>
      <c r="P123" s="81">
        <v>31</v>
      </c>
      <c r="Q123" s="82">
        <v>0.38</v>
      </c>
    </row>
    <row r="124" spans="1:17" s="59" customFormat="1" x14ac:dyDescent="0.3">
      <c r="A124" s="59" t="s">
        <v>111</v>
      </c>
      <c r="B124" s="81" t="b">
        <v>0</v>
      </c>
      <c r="C124" s="81">
        <v>0</v>
      </c>
      <c r="D124" s="81">
        <v>0</v>
      </c>
      <c r="E124" s="48" t="s">
        <v>753</v>
      </c>
      <c r="F124" s="81">
        <v>0</v>
      </c>
      <c r="G124" s="48" t="s">
        <v>753</v>
      </c>
      <c r="H124" s="81" t="b">
        <v>0</v>
      </c>
      <c r="I124" s="48" t="s">
        <v>753</v>
      </c>
      <c r="J124" s="81">
        <v>0</v>
      </c>
      <c r="K124" s="48" t="s">
        <v>753</v>
      </c>
      <c r="L124" s="81">
        <v>0</v>
      </c>
      <c r="M124" s="81">
        <v>0</v>
      </c>
      <c r="N124" s="48" t="s">
        <v>6366</v>
      </c>
      <c r="O124" s="81">
        <v>0</v>
      </c>
      <c r="P124" s="81">
        <v>0</v>
      </c>
      <c r="Q124" s="82" t="s">
        <v>6366</v>
      </c>
    </row>
    <row r="125" spans="1:17" s="59" customFormat="1" x14ac:dyDescent="0.3">
      <c r="A125" s="59" t="s">
        <v>112</v>
      </c>
      <c r="B125" s="81" t="b">
        <v>0</v>
      </c>
      <c r="C125" s="81">
        <v>20</v>
      </c>
      <c r="D125" s="81">
        <v>0</v>
      </c>
      <c r="E125" s="48">
        <v>0</v>
      </c>
      <c r="F125" s="81">
        <v>0</v>
      </c>
      <c r="G125" s="48">
        <v>0</v>
      </c>
      <c r="H125" s="81" t="b">
        <v>0</v>
      </c>
      <c r="I125" s="48" t="s">
        <v>753</v>
      </c>
      <c r="J125" s="81">
        <v>0</v>
      </c>
      <c r="K125" s="48" t="s">
        <v>753</v>
      </c>
      <c r="L125" s="81">
        <v>0</v>
      </c>
      <c r="M125" s="81">
        <v>0</v>
      </c>
      <c r="N125" s="48" t="s">
        <v>6366</v>
      </c>
      <c r="O125" s="81">
        <v>0</v>
      </c>
      <c r="P125" s="81">
        <v>0</v>
      </c>
      <c r="Q125" s="82" t="s">
        <v>6366</v>
      </c>
    </row>
    <row r="126" spans="1:17" s="59" customFormat="1" x14ac:dyDescent="0.3">
      <c r="A126" s="59" t="s">
        <v>113</v>
      </c>
      <c r="B126" s="81" t="b">
        <v>0</v>
      </c>
      <c r="C126" s="81">
        <v>44</v>
      </c>
      <c r="D126" s="81">
        <v>0</v>
      </c>
      <c r="E126" s="48">
        <v>0</v>
      </c>
      <c r="F126" s="81">
        <v>0</v>
      </c>
      <c r="G126" s="48">
        <v>0</v>
      </c>
      <c r="H126" s="81" t="b">
        <v>0</v>
      </c>
      <c r="I126" s="48" t="s">
        <v>753</v>
      </c>
      <c r="J126" s="81">
        <v>0</v>
      </c>
      <c r="K126" s="48" t="s">
        <v>753</v>
      </c>
      <c r="L126" s="81">
        <v>0</v>
      </c>
      <c r="M126" s="81">
        <v>0</v>
      </c>
      <c r="N126" s="48" t="s">
        <v>6366</v>
      </c>
      <c r="O126" s="81">
        <v>0</v>
      </c>
      <c r="P126" s="81">
        <v>0</v>
      </c>
      <c r="Q126" s="82" t="s">
        <v>6366</v>
      </c>
    </row>
    <row r="127" spans="1:17" s="59" customFormat="1" x14ac:dyDescent="0.3">
      <c r="A127" s="59" t="s">
        <v>117</v>
      </c>
      <c r="B127" s="81" t="b">
        <v>0</v>
      </c>
      <c r="C127" s="81">
        <v>53</v>
      </c>
      <c r="D127" s="81">
        <v>0</v>
      </c>
      <c r="E127" s="48">
        <v>0</v>
      </c>
      <c r="F127" s="81">
        <v>0</v>
      </c>
      <c r="G127" s="48">
        <v>0</v>
      </c>
      <c r="H127" s="81" t="b">
        <v>0</v>
      </c>
      <c r="I127" s="48" t="s">
        <v>753</v>
      </c>
      <c r="J127" s="81">
        <v>0</v>
      </c>
      <c r="K127" s="48" t="s">
        <v>753</v>
      </c>
      <c r="L127" s="81">
        <v>0</v>
      </c>
      <c r="M127" s="81">
        <v>0</v>
      </c>
      <c r="N127" s="48" t="s">
        <v>6366</v>
      </c>
      <c r="O127" s="81">
        <v>0</v>
      </c>
      <c r="P127" s="81">
        <v>0</v>
      </c>
      <c r="Q127" s="82" t="s">
        <v>6366</v>
      </c>
    </row>
    <row r="128" spans="1:17" s="59" customFormat="1" x14ac:dyDescent="0.3">
      <c r="A128" s="59" t="s">
        <v>105</v>
      </c>
      <c r="B128" s="81" t="b">
        <v>0</v>
      </c>
      <c r="C128" s="81">
        <v>29</v>
      </c>
      <c r="D128" s="81">
        <v>0</v>
      </c>
      <c r="E128" s="48">
        <v>0</v>
      </c>
      <c r="F128" s="81">
        <v>0</v>
      </c>
      <c r="G128" s="48">
        <v>0</v>
      </c>
      <c r="H128" s="81" t="b">
        <v>0</v>
      </c>
      <c r="I128" s="48" t="s">
        <v>753</v>
      </c>
      <c r="J128" s="81">
        <v>0</v>
      </c>
      <c r="K128" s="48" t="s">
        <v>753</v>
      </c>
      <c r="L128" s="81">
        <v>0</v>
      </c>
      <c r="M128" s="81">
        <v>0</v>
      </c>
      <c r="N128" s="48" t="s">
        <v>6366</v>
      </c>
      <c r="O128" s="81">
        <v>0</v>
      </c>
      <c r="P128" s="81">
        <v>0</v>
      </c>
      <c r="Q128" s="82" t="s">
        <v>6366</v>
      </c>
    </row>
    <row r="129" spans="1:17" s="59" customFormat="1" x14ac:dyDescent="0.3">
      <c r="A129" s="59" t="s">
        <v>114</v>
      </c>
      <c r="B129" s="81" t="b">
        <v>0</v>
      </c>
      <c r="C129" s="81">
        <v>133</v>
      </c>
      <c r="D129" s="81">
        <v>12</v>
      </c>
      <c r="E129" s="48">
        <v>9.0225563909774431E-2</v>
      </c>
      <c r="F129" s="81">
        <v>0</v>
      </c>
      <c r="G129" s="48">
        <v>0</v>
      </c>
      <c r="H129" s="81" t="b">
        <v>0</v>
      </c>
      <c r="I129" s="48">
        <v>0</v>
      </c>
      <c r="J129" s="81">
        <v>0</v>
      </c>
      <c r="K129" s="48">
        <v>1</v>
      </c>
      <c r="L129" s="81">
        <v>0</v>
      </c>
      <c r="M129" s="81">
        <v>0</v>
      </c>
      <c r="N129" s="48" t="s">
        <v>6366</v>
      </c>
      <c r="O129" s="81">
        <v>0</v>
      </c>
      <c r="P129" s="81">
        <v>12</v>
      </c>
      <c r="Q129" s="82">
        <v>0</v>
      </c>
    </row>
    <row r="130" spans="1:17" s="59" customFormat="1" x14ac:dyDescent="0.3">
      <c r="A130" s="59" t="s">
        <v>106</v>
      </c>
      <c r="B130" s="81" t="b">
        <v>0</v>
      </c>
      <c r="C130" s="81">
        <v>0</v>
      </c>
      <c r="D130" s="81">
        <v>0</v>
      </c>
      <c r="E130" s="48" t="s">
        <v>753</v>
      </c>
      <c r="F130" s="81">
        <v>0</v>
      </c>
      <c r="G130" s="48" t="s">
        <v>753</v>
      </c>
      <c r="H130" s="81" t="b">
        <v>0</v>
      </c>
      <c r="I130" s="48" t="s">
        <v>753</v>
      </c>
      <c r="J130" s="81">
        <v>0</v>
      </c>
      <c r="K130" s="48" t="s">
        <v>753</v>
      </c>
      <c r="L130" s="81">
        <v>0</v>
      </c>
      <c r="M130" s="81">
        <v>0</v>
      </c>
      <c r="N130" s="48" t="s">
        <v>6366</v>
      </c>
      <c r="O130" s="81">
        <v>0</v>
      </c>
      <c r="P130" s="81">
        <v>0</v>
      </c>
      <c r="Q130" s="82" t="s">
        <v>6366</v>
      </c>
    </row>
    <row r="131" spans="1:17" s="59" customFormat="1" x14ac:dyDescent="0.3">
      <c r="A131" s="59" t="s">
        <v>115</v>
      </c>
      <c r="B131" s="81" t="b">
        <v>0</v>
      </c>
      <c r="C131" s="81">
        <v>0</v>
      </c>
      <c r="D131" s="81">
        <v>0</v>
      </c>
      <c r="E131" s="48" t="s">
        <v>753</v>
      </c>
      <c r="F131" s="81">
        <v>0</v>
      </c>
      <c r="G131" s="48" t="s">
        <v>753</v>
      </c>
      <c r="H131" s="81" t="b">
        <v>1</v>
      </c>
      <c r="I131" s="48" t="s">
        <v>753</v>
      </c>
      <c r="J131" s="81">
        <v>0</v>
      </c>
      <c r="K131" s="48" t="s">
        <v>753</v>
      </c>
      <c r="L131" s="81">
        <v>0</v>
      </c>
      <c r="M131" s="81">
        <v>0</v>
      </c>
      <c r="N131" s="48" t="s">
        <v>6366</v>
      </c>
      <c r="O131" s="81">
        <v>0</v>
      </c>
      <c r="P131" s="81">
        <v>0</v>
      </c>
      <c r="Q131" s="82" t="s">
        <v>6366</v>
      </c>
    </row>
    <row r="132" spans="1:17" s="59" customFormat="1" x14ac:dyDescent="0.3">
      <c r="A132" s="59" t="s">
        <v>116</v>
      </c>
      <c r="B132" s="81" t="b">
        <v>0</v>
      </c>
      <c r="C132" s="81">
        <v>16</v>
      </c>
      <c r="D132" s="81">
        <v>0</v>
      </c>
      <c r="E132" s="48">
        <v>0</v>
      </c>
      <c r="F132" s="81">
        <v>0</v>
      </c>
      <c r="G132" s="48">
        <v>0</v>
      </c>
      <c r="H132" s="81" t="b">
        <v>0</v>
      </c>
      <c r="I132" s="48" t="s">
        <v>753</v>
      </c>
      <c r="J132" s="81">
        <v>0</v>
      </c>
      <c r="K132" s="48" t="s">
        <v>753</v>
      </c>
      <c r="L132" s="81">
        <v>0</v>
      </c>
      <c r="M132" s="81">
        <v>0</v>
      </c>
      <c r="N132" s="48" t="s">
        <v>6366</v>
      </c>
      <c r="O132" s="81">
        <v>0</v>
      </c>
      <c r="P132" s="81">
        <v>0</v>
      </c>
      <c r="Q132" s="82" t="s">
        <v>6366</v>
      </c>
    </row>
    <row r="133" spans="1:17" s="59" customFormat="1" x14ac:dyDescent="0.3">
      <c r="A133" s="59" t="s">
        <v>107</v>
      </c>
      <c r="B133" s="81" t="b">
        <v>0</v>
      </c>
      <c r="C133" s="81">
        <v>19</v>
      </c>
      <c r="D133" s="81">
        <v>0</v>
      </c>
      <c r="E133" s="48">
        <v>0</v>
      </c>
      <c r="F133" s="81">
        <v>0</v>
      </c>
      <c r="G133" s="48">
        <v>0</v>
      </c>
      <c r="H133" s="81" t="b">
        <v>0</v>
      </c>
      <c r="I133" s="48" t="s">
        <v>753</v>
      </c>
      <c r="J133" s="81">
        <v>0</v>
      </c>
      <c r="K133" s="48" t="s">
        <v>753</v>
      </c>
      <c r="L133" s="81">
        <v>0</v>
      </c>
      <c r="M133" s="81">
        <v>0</v>
      </c>
      <c r="N133" s="48" t="s">
        <v>6366</v>
      </c>
      <c r="O133" s="81">
        <v>0</v>
      </c>
      <c r="P133" s="81">
        <v>0</v>
      </c>
      <c r="Q133" s="82" t="s">
        <v>6366</v>
      </c>
    </row>
    <row r="134" spans="1:17" s="59" customFormat="1" x14ac:dyDescent="0.3">
      <c r="A134" s="59" t="s">
        <v>108</v>
      </c>
      <c r="B134" s="81" t="b">
        <v>0</v>
      </c>
      <c r="C134" s="81">
        <v>25</v>
      </c>
      <c r="D134" s="81">
        <v>0</v>
      </c>
      <c r="E134" s="48">
        <v>0</v>
      </c>
      <c r="F134" s="81">
        <v>0</v>
      </c>
      <c r="G134" s="48">
        <v>0</v>
      </c>
      <c r="H134" s="81" t="b">
        <v>0</v>
      </c>
      <c r="I134" s="48" t="s">
        <v>753</v>
      </c>
      <c r="J134" s="81">
        <v>0</v>
      </c>
      <c r="K134" s="48" t="s">
        <v>753</v>
      </c>
      <c r="L134" s="81">
        <v>0</v>
      </c>
      <c r="M134" s="81">
        <v>0</v>
      </c>
      <c r="N134" s="48" t="s">
        <v>6366</v>
      </c>
      <c r="O134" s="81">
        <v>0</v>
      </c>
      <c r="P134" s="81">
        <v>0</v>
      </c>
      <c r="Q134" s="82" t="s">
        <v>6366</v>
      </c>
    </row>
    <row r="135" spans="1:17" s="59" customFormat="1" x14ac:dyDescent="0.3">
      <c r="A135" s="59" t="s">
        <v>547</v>
      </c>
      <c r="B135" s="81" t="b">
        <v>0</v>
      </c>
      <c r="C135" s="81">
        <v>36</v>
      </c>
      <c r="D135" s="81">
        <v>0</v>
      </c>
      <c r="E135" s="48">
        <v>0</v>
      </c>
      <c r="F135" s="81">
        <v>0</v>
      </c>
      <c r="G135" s="48">
        <v>0</v>
      </c>
      <c r="H135" s="81" t="b">
        <v>0</v>
      </c>
      <c r="I135" s="48" t="s">
        <v>753</v>
      </c>
      <c r="J135" s="81">
        <v>0</v>
      </c>
      <c r="K135" s="48" t="s">
        <v>753</v>
      </c>
      <c r="L135" s="81">
        <v>0</v>
      </c>
      <c r="M135" s="81">
        <v>0</v>
      </c>
      <c r="N135" s="48" t="s">
        <v>6366</v>
      </c>
      <c r="O135" s="81">
        <v>0</v>
      </c>
      <c r="P135" s="81">
        <v>0</v>
      </c>
      <c r="Q135" s="82" t="s">
        <v>6366</v>
      </c>
    </row>
    <row r="136" spans="1:17" s="59" customFormat="1" x14ac:dyDescent="0.3">
      <c r="A136" s="59" t="s">
        <v>118</v>
      </c>
      <c r="B136" s="81" t="b">
        <v>0</v>
      </c>
      <c r="C136" s="81">
        <v>0</v>
      </c>
      <c r="D136" s="81">
        <v>0</v>
      </c>
      <c r="E136" s="48" t="s">
        <v>753</v>
      </c>
      <c r="F136" s="81">
        <v>0</v>
      </c>
      <c r="G136" s="48" t="s">
        <v>753</v>
      </c>
      <c r="H136" s="81" t="b">
        <v>0</v>
      </c>
      <c r="I136" s="48" t="s">
        <v>753</v>
      </c>
      <c r="J136" s="81">
        <v>0</v>
      </c>
      <c r="K136" s="48" t="s">
        <v>753</v>
      </c>
      <c r="L136" s="81">
        <v>0</v>
      </c>
      <c r="M136" s="81">
        <v>0</v>
      </c>
      <c r="N136" s="48" t="s">
        <v>6366</v>
      </c>
      <c r="O136" s="81">
        <v>0</v>
      </c>
      <c r="P136" s="81">
        <v>0</v>
      </c>
      <c r="Q136" s="82" t="s">
        <v>6366</v>
      </c>
    </row>
    <row r="137" spans="1:17" s="59" customFormat="1" x14ac:dyDescent="0.3">
      <c r="A137" s="59" t="s">
        <v>119</v>
      </c>
      <c r="B137" s="81" t="b">
        <v>0</v>
      </c>
      <c r="C137" s="81">
        <v>0</v>
      </c>
      <c r="D137" s="81">
        <v>0</v>
      </c>
      <c r="E137" s="48" t="s">
        <v>753</v>
      </c>
      <c r="F137" s="81">
        <v>0</v>
      </c>
      <c r="G137" s="48" t="s">
        <v>753</v>
      </c>
      <c r="H137" s="81" t="b">
        <v>0</v>
      </c>
      <c r="I137" s="48" t="s">
        <v>753</v>
      </c>
      <c r="J137" s="81">
        <v>0</v>
      </c>
      <c r="K137" s="48" t="s">
        <v>753</v>
      </c>
      <c r="L137" s="81">
        <v>0</v>
      </c>
      <c r="M137" s="81">
        <v>0</v>
      </c>
      <c r="N137" s="48" t="s">
        <v>6366</v>
      </c>
      <c r="O137" s="81">
        <v>0</v>
      </c>
      <c r="P137" s="81">
        <v>0</v>
      </c>
      <c r="Q137" s="82" t="s">
        <v>6366</v>
      </c>
    </row>
    <row r="138" spans="1:17" s="59" customFormat="1" x14ac:dyDescent="0.3">
      <c r="A138" s="59" t="s">
        <v>109</v>
      </c>
      <c r="B138" s="81" t="b">
        <v>0</v>
      </c>
      <c r="C138" s="81">
        <v>247</v>
      </c>
      <c r="D138" s="81">
        <v>0</v>
      </c>
      <c r="E138" s="48">
        <v>0</v>
      </c>
      <c r="F138" s="81">
        <v>0</v>
      </c>
      <c r="G138" s="48">
        <v>0</v>
      </c>
      <c r="H138" s="81" t="b">
        <v>0</v>
      </c>
      <c r="I138" s="48" t="s">
        <v>753</v>
      </c>
      <c r="J138" s="81">
        <v>0</v>
      </c>
      <c r="K138" s="48" t="s">
        <v>753</v>
      </c>
      <c r="L138" s="81">
        <v>0</v>
      </c>
      <c r="M138" s="81">
        <v>0</v>
      </c>
      <c r="N138" s="48" t="s">
        <v>6366</v>
      </c>
      <c r="O138" s="81">
        <v>0</v>
      </c>
      <c r="P138" s="81">
        <v>0</v>
      </c>
      <c r="Q138" s="82" t="s">
        <v>6366</v>
      </c>
    </row>
    <row r="139" spans="1:17" s="59" customFormat="1" x14ac:dyDescent="0.3">
      <c r="A139" s="59" t="s">
        <v>120</v>
      </c>
      <c r="B139" s="81" t="b">
        <v>1</v>
      </c>
      <c r="C139" s="81">
        <v>48</v>
      </c>
      <c r="D139" s="81">
        <v>0</v>
      </c>
      <c r="E139" s="48">
        <v>0</v>
      </c>
      <c r="F139" s="81">
        <v>0</v>
      </c>
      <c r="G139" s="48">
        <v>0</v>
      </c>
      <c r="H139" s="81" t="b">
        <v>0</v>
      </c>
      <c r="I139" s="48" t="s">
        <v>753</v>
      </c>
      <c r="J139" s="81">
        <v>0</v>
      </c>
      <c r="K139" s="48" t="s">
        <v>753</v>
      </c>
      <c r="L139" s="81">
        <v>0</v>
      </c>
      <c r="M139" s="81">
        <v>0</v>
      </c>
      <c r="N139" s="48" t="s">
        <v>6366</v>
      </c>
      <c r="O139" s="81">
        <v>0</v>
      </c>
      <c r="P139" s="81">
        <v>0</v>
      </c>
      <c r="Q139" s="82" t="s">
        <v>6366</v>
      </c>
    </row>
    <row r="140" spans="1:17" s="59" customFormat="1" x14ac:dyDescent="0.3">
      <c r="A140" s="59" t="s">
        <v>599</v>
      </c>
      <c r="B140" s="81" t="b">
        <v>0</v>
      </c>
      <c r="C140" s="81">
        <v>0</v>
      </c>
      <c r="D140" s="81">
        <v>0</v>
      </c>
      <c r="E140" s="48" t="s">
        <v>753</v>
      </c>
      <c r="F140" s="81">
        <v>0</v>
      </c>
      <c r="G140" s="48" t="s">
        <v>753</v>
      </c>
      <c r="H140" s="81" t="b">
        <v>0</v>
      </c>
      <c r="I140" s="48" t="s">
        <v>753</v>
      </c>
      <c r="J140" s="81">
        <v>0</v>
      </c>
      <c r="K140" s="48" t="s">
        <v>753</v>
      </c>
      <c r="L140" s="81">
        <v>0</v>
      </c>
      <c r="M140" s="81">
        <v>0</v>
      </c>
      <c r="N140" s="48" t="s">
        <v>6366</v>
      </c>
      <c r="O140" s="81">
        <v>0</v>
      </c>
      <c r="P140" s="81">
        <v>0</v>
      </c>
      <c r="Q140" s="82" t="s">
        <v>6366</v>
      </c>
    </row>
    <row r="141" spans="1:17" s="59" customFormat="1" x14ac:dyDescent="0.3">
      <c r="A141" s="59" t="s">
        <v>121</v>
      </c>
      <c r="B141" s="81" t="b">
        <v>0</v>
      </c>
      <c r="C141" s="81">
        <v>0</v>
      </c>
      <c r="D141" s="81">
        <v>0</v>
      </c>
      <c r="E141" s="48" t="s">
        <v>753</v>
      </c>
      <c r="F141" s="81">
        <v>0</v>
      </c>
      <c r="G141" s="48" t="s">
        <v>753</v>
      </c>
      <c r="H141" s="81" t="b">
        <v>0</v>
      </c>
      <c r="I141" s="48" t="s">
        <v>753</v>
      </c>
      <c r="J141" s="81">
        <v>0</v>
      </c>
      <c r="K141" s="48" t="s">
        <v>753</v>
      </c>
      <c r="L141" s="81">
        <v>0</v>
      </c>
      <c r="M141" s="81">
        <v>0</v>
      </c>
      <c r="N141" s="48" t="s">
        <v>6366</v>
      </c>
      <c r="O141" s="81">
        <v>0</v>
      </c>
      <c r="P141" s="81">
        <v>0</v>
      </c>
      <c r="Q141" s="82" t="s">
        <v>6366</v>
      </c>
    </row>
    <row r="142" spans="1:17" s="59" customFormat="1" x14ac:dyDescent="0.3">
      <c r="A142" s="59" t="s">
        <v>122</v>
      </c>
      <c r="B142" s="81" t="b">
        <v>0</v>
      </c>
      <c r="C142" s="81">
        <v>0</v>
      </c>
      <c r="D142" s="81">
        <v>0</v>
      </c>
      <c r="E142" s="48" t="s">
        <v>753</v>
      </c>
      <c r="F142" s="81">
        <v>0</v>
      </c>
      <c r="G142" s="48" t="s">
        <v>753</v>
      </c>
      <c r="H142" s="81" t="b">
        <v>1</v>
      </c>
      <c r="I142" s="48" t="s">
        <v>753</v>
      </c>
      <c r="J142" s="81">
        <v>0</v>
      </c>
      <c r="K142" s="48" t="s">
        <v>753</v>
      </c>
      <c r="L142" s="81">
        <v>0</v>
      </c>
      <c r="M142" s="81">
        <v>0</v>
      </c>
      <c r="N142" s="48" t="s">
        <v>6366</v>
      </c>
      <c r="O142" s="81">
        <v>0</v>
      </c>
      <c r="P142" s="81">
        <v>0</v>
      </c>
      <c r="Q142" s="82" t="s">
        <v>6366</v>
      </c>
    </row>
    <row r="143" spans="1:17" s="59" customFormat="1" x14ac:dyDescent="0.3">
      <c r="A143" s="59" t="s">
        <v>551</v>
      </c>
      <c r="B143" s="81" t="b">
        <v>0</v>
      </c>
      <c r="C143" s="81">
        <v>63</v>
      </c>
      <c r="D143" s="81">
        <v>0</v>
      </c>
      <c r="E143" s="48">
        <v>0</v>
      </c>
      <c r="F143" s="81">
        <v>0</v>
      </c>
      <c r="G143" s="48">
        <v>0</v>
      </c>
      <c r="H143" s="81" t="b">
        <v>0</v>
      </c>
      <c r="I143" s="48" t="s">
        <v>753</v>
      </c>
      <c r="J143" s="81">
        <v>0</v>
      </c>
      <c r="K143" s="48" t="s">
        <v>753</v>
      </c>
      <c r="L143" s="81">
        <v>0</v>
      </c>
      <c r="M143" s="81">
        <v>0</v>
      </c>
      <c r="N143" s="48" t="s">
        <v>6366</v>
      </c>
      <c r="O143" s="81">
        <v>0</v>
      </c>
      <c r="P143" s="81">
        <v>0</v>
      </c>
      <c r="Q143" s="82" t="s">
        <v>6366</v>
      </c>
    </row>
    <row r="144" spans="1:17" s="59" customFormat="1" x14ac:dyDescent="0.3">
      <c r="A144" s="59" t="s">
        <v>600</v>
      </c>
      <c r="B144" s="81" t="b">
        <v>0</v>
      </c>
      <c r="C144" s="81">
        <v>0</v>
      </c>
      <c r="D144" s="81">
        <v>0</v>
      </c>
      <c r="E144" s="48" t="s">
        <v>753</v>
      </c>
      <c r="F144" s="81">
        <v>0</v>
      </c>
      <c r="G144" s="48" t="s">
        <v>753</v>
      </c>
      <c r="H144" s="81" t="b">
        <v>0</v>
      </c>
      <c r="I144" s="48" t="s">
        <v>753</v>
      </c>
      <c r="J144" s="81">
        <v>0</v>
      </c>
      <c r="K144" s="48" t="s">
        <v>753</v>
      </c>
      <c r="L144" s="81">
        <v>0</v>
      </c>
      <c r="M144" s="81">
        <v>0</v>
      </c>
      <c r="N144" s="48" t="s">
        <v>6366</v>
      </c>
      <c r="O144" s="81">
        <v>0</v>
      </c>
      <c r="P144" s="81">
        <v>0</v>
      </c>
      <c r="Q144" s="82" t="s">
        <v>6366</v>
      </c>
    </row>
    <row r="145" spans="1:17" s="59" customFormat="1" x14ac:dyDescent="0.3">
      <c r="A145" s="59" t="s">
        <v>123</v>
      </c>
      <c r="B145" s="81" t="b">
        <v>0</v>
      </c>
      <c r="C145" s="81">
        <v>0</v>
      </c>
      <c r="D145" s="81">
        <v>0</v>
      </c>
      <c r="E145" s="48" t="s">
        <v>753</v>
      </c>
      <c r="F145" s="81">
        <v>0</v>
      </c>
      <c r="G145" s="48" t="s">
        <v>753</v>
      </c>
      <c r="H145" s="81" t="b">
        <v>0</v>
      </c>
      <c r="I145" s="48" t="s">
        <v>753</v>
      </c>
      <c r="J145" s="81">
        <v>0</v>
      </c>
      <c r="K145" s="48" t="s">
        <v>753</v>
      </c>
      <c r="L145" s="81">
        <v>0</v>
      </c>
      <c r="M145" s="81">
        <v>0</v>
      </c>
      <c r="N145" s="48" t="s">
        <v>6366</v>
      </c>
      <c r="O145" s="81">
        <v>0</v>
      </c>
      <c r="P145" s="81">
        <v>0</v>
      </c>
      <c r="Q145" s="82" t="s">
        <v>6366</v>
      </c>
    </row>
    <row r="146" spans="1:17" s="59" customFormat="1" x14ac:dyDescent="0.3">
      <c r="A146" s="59" t="s">
        <v>552</v>
      </c>
      <c r="B146" s="81" t="b">
        <v>0</v>
      </c>
      <c r="C146" s="81">
        <v>0</v>
      </c>
      <c r="D146" s="81">
        <v>0</v>
      </c>
      <c r="E146" s="48" t="s">
        <v>753</v>
      </c>
      <c r="F146" s="81">
        <v>0</v>
      </c>
      <c r="G146" s="48" t="s">
        <v>753</v>
      </c>
      <c r="H146" s="81" t="b">
        <v>1</v>
      </c>
      <c r="I146" s="48" t="s">
        <v>753</v>
      </c>
      <c r="J146" s="81">
        <v>0</v>
      </c>
      <c r="K146" s="48" t="s">
        <v>753</v>
      </c>
      <c r="L146" s="81">
        <v>0</v>
      </c>
      <c r="M146" s="81">
        <v>0</v>
      </c>
      <c r="N146" s="48" t="s">
        <v>6366</v>
      </c>
      <c r="O146" s="81">
        <v>0</v>
      </c>
      <c r="P146" s="81">
        <v>0</v>
      </c>
      <c r="Q146" s="82" t="s">
        <v>6366</v>
      </c>
    </row>
    <row r="147" spans="1:17" s="59" customFormat="1" x14ac:dyDescent="0.3">
      <c r="A147" s="59" t="s">
        <v>124</v>
      </c>
      <c r="B147" s="81" t="b">
        <v>0</v>
      </c>
      <c r="C147" s="81">
        <v>0</v>
      </c>
      <c r="D147" s="81">
        <v>0</v>
      </c>
      <c r="E147" s="48" t="s">
        <v>753</v>
      </c>
      <c r="F147" s="81">
        <v>0</v>
      </c>
      <c r="G147" s="48" t="s">
        <v>753</v>
      </c>
      <c r="H147" s="81" t="b">
        <v>0</v>
      </c>
      <c r="I147" s="48" t="s">
        <v>753</v>
      </c>
      <c r="J147" s="81">
        <v>0</v>
      </c>
      <c r="K147" s="48" t="s">
        <v>753</v>
      </c>
      <c r="L147" s="81">
        <v>0</v>
      </c>
      <c r="M147" s="81">
        <v>0</v>
      </c>
      <c r="N147" s="48" t="s">
        <v>6366</v>
      </c>
      <c r="O147" s="81">
        <v>0</v>
      </c>
      <c r="P147" s="81">
        <v>0</v>
      </c>
      <c r="Q147" s="82" t="s">
        <v>6366</v>
      </c>
    </row>
    <row r="148" spans="1:17" s="59" customFormat="1" x14ac:dyDescent="0.3">
      <c r="A148" s="59" t="s">
        <v>125</v>
      </c>
      <c r="B148" s="81" t="b">
        <v>0</v>
      </c>
      <c r="C148" s="81">
        <v>15</v>
      </c>
      <c r="D148" s="81">
        <v>0</v>
      </c>
      <c r="E148" s="48">
        <v>0</v>
      </c>
      <c r="F148" s="81">
        <v>0</v>
      </c>
      <c r="G148" s="48">
        <v>0</v>
      </c>
      <c r="H148" s="81" t="b">
        <v>0</v>
      </c>
      <c r="I148" s="48" t="s">
        <v>753</v>
      </c>
      <c r="J148" s="81">
        <v>0</v>
      </c>
      <c r="K148" s="48" t="s">
        <v>753</v>
      </c>
      <c r="L148" s="81">
        <v>0</v>
      </c>
      <c r="M148" s="81">
        <v>0</v>
      </c>
      <c r="N148" s="48" t="s">
        <v>6366</v>
      </c>
      <c r="O148" s="81">
        <v>0</v>
      </c>
      <c r="P148" s="81">
        <v>0</v>
      </c>
      <c r="Q148" s="82" t="s">
        <v>6366</v>
      </c>
    </row>
    <row r="149" spans="1:17" s="59" customFormat="1" x14ac:dyDescent="0.3">
      <c r="A149" s="59" t="s">
        <v>126</v>
      </c>
      <c r="B149" s="81" t="b">
        <v>0</v>
      </c>
      <c r="C149" s="81">
        <v>18</v>
      </c>
      <c r="D149" s="81">
        <v>0</v>
      </c>
      <c r="E149" s="48">
        <v>0</v>
      </c>
      <c r="F149" s="81">
        <v>0</v>
      </c>
      <c r="G149" s="48">
        <v>0</v>
      </c>
      <c r="H149" s="81" t="b">
        <v>0</v>
      </c>
      <c r="I149" s="48" t="s">
        <v>753</v>
      </c>
      <c r="J149" s="81">
        <v>0</v>
      </c>
      <c r="K149" s="48" t="s">
        <v>753</v>
      </c>
      <c r="L149" s="81">
        <v>0</v>
      </c>
      <c r="M149" s="81">
        <v>0</v>
      </c>
      <c r="N149" s="48" t="s">
        <v>6366</v>
      </c>
      <c r="O149" s="81">
        <v>0</v>
      </c>
      <c r="P149" s="81">
        <v>0</v>
      </c>
      <c r="Q149" s="82" t="s">
        <v>6366</v>
      </c>
    </row>
    <row r="150" spans="1:17" s="59" customFormat="1" x14ac:dyDescent="0.3">
      <c r="A150" s="59" t="s">
        <v>127</v>
      </c>
      <c r="B150" s="81" t="b">
        <v>0</v>
      </c>
      <c r="C150" s="81">
        <v>0</v>
      </c>
      <c r="D150" s="81">
        <v>0</v>
      </c>
      <c r="E150" s="48" t="s">
        <v>753</v>
      </c>
      <c r="F150" s="81">
        <v>0</v>
      </c>
      <c r="G150" s="48" t="s">
        <v>753</v>
      </c>
      <c r="H150" s="81" t="b">
        <v>1</v>
      </c>
      <c r="I150" s="48" t="s">
        <v>753</v>
      </c>
      <c r="J150" s="81">
        <v>0</v>
      </c>
      <c r="K150" s="48" t="s">
        <v>753</v>
      </c>
      <c r="L150" s="81">
        <v>0</v>
      </c>
      <c r="M150" s="81">
        <v>0</v>
      </c>
      <c r="N150" s="48" t="s">
        <v>6366</v>
      </c>
      <c r="O150" s="81">
        <v>0</v>
      </c>
      <c r="P150" s="81">
        <v>0</v>
      </c>
      <c r="Q150" s="82" t="s">
        <v>6366</v>
      </c>
    </row>
    <row r="151" spans="1:17" s="59" customFormat="1" x14ac:dyDescent="0.3">
      <c r="A151" s="59" t="s">
        <v>553</v>
      </c>
      <c r="B151" s="81" t="b">
        <v>0</v>
      </c>
      <c r="C151" s="81">
        <v>57</v>
      </c>
      <c r="D151" s="81">
        <v>0</v>
      </c>
      <c r="E151" s="48">
        <v>0</v>
      </c>
      <c r="F151" s="81">
        <v>0</v>
      </c>
      <c r="G151" s="48">
        <v>0</v>
      </c>
      <c r="H151" s="81" t="b">
        <v>0</v>
      </c>
      <c r="I151" s="48" t="s">
        <v>753</v>
      </c>
      <c r="J151" s="81">
        <v>0</v>
      </c>
      <c r="K151" s="48" t="s">
        <v>753</v>
      </c>
      <c r="L151" s="81">
        <v>0</v>
      </c>
      <c r="M151" s="81">
        <v>0</v>
      </c>
      <c r="N151" s="48" t="s">
        <v>6366</v>
      </c>
      <c r="O151" s="81">
        <v>0</v>
      </c>
      <c r="P151" s="81">
        <v>0</v>
      </c>
      <c r="Q151" s="82" t="s">
        <v>6366</v>
      </c>
    </row>
    <row r="152" spans="1:17" s="59" customFormat="1" x14ac:dyDescent="0.3">
      <c r="A152" s="59" t="s">
        <v>128</v>
      </c>
      <c r="B152" s="81" t="b">
        <v>0</v>
      </c>
      <c r="C152" s="81">
        <v>0</v>
      </c>
      <c r="D152" s="81">
        <v>0</v>
      </c>
      <c r="E152" s="48" t="s">
        <v>753</v>
      </c>
      <c r="F152" s="81">
        <v>0</v>
      </c>
      <c r="G152" s="48" t="s">
        <v>753</v>
      </c>
      <c r="H152" s="81" t="b">
        <v>1</v>
      </c>
      <c r="I152" s="48" t="s">
        <v>753</v>
      </c>
      <c r="J152" s="81">
        <v>0</v>
      </c>
      <c r="K152" s="48" t="s">
        <v>753</v>
      </c>
      <c r="L152" s="81">
        <v>0</v>
      </c>
      <c r="M152" s="81">
        <v>0</v>
      </c>
      <c r="N152" s="48" t="s">
        <v>6366</v>
      </c>
      <c r="O152" s="81">
        <v>0</v>
      </c>
      <c r="P152" s="81">
        <v>0</v>
      </c>
      <c r="Q152" s="82" t="s">
        <v>6366</v>
      </c>
    </row>
    <row r="153" spans="1:17" s="59" customFormat="1" x14ac:dyDescent="0.3">
      <c r="A153" s="59" t="s">
        <v>129</v>
      </c>
      <c r="B153" s="81" t="b">
        <v>0</v>
      </c>
      <c r="C153" s="81">
        <v>0</v>
      </c>
      <c r="D153" s="81">
        <v>0</v>
      </c>
      <c r="E153" s="48" t="s">
        <v>753</v>
      </c>
      <c r="F153" s="81">
        <v>0</v>
      </c>
      <c r="G153" s="48" t="s">
        <v>753</v>
      </c>
      <c r="H153" s="81" t="b">
        <v>0</v>
      </c>
      <c r="I153" s="48" t="s">
        <v>753</v>
      </c>
      <c r="J153" s="81">
        <v>0</v>
      </c>
      <c r="K153" s="48" t="s">
        <v>753</v>
      </c>
      <c r="L153" s="81">
        <v>0</v>
      </c>
      <c r="M153" s="81">
        <v>0</v>
      </c>
      <c r="N153" s="48" t="s">
        <v>6366</v>
      </c>
      <c r="O153" s="81">
        <v>0</v>
      </c>
      <c r="P153" s="81">
        <v>0</v>
      </c>
      <c r="Q153" s="82" t="s">
        <v>6366</v>
      </c>
    </row>
    <row r="154" spans="1:17" s="59" customFormat="1" x14ac:dyDescent="0.3">
      <c r="A154" s="59" t="s">
        <v>130</v>
      </c>
      <c r="B154" s="81" t="b">
        <v>0</v>
      </c>
      <c r="C154" s="81">
        <v>22</v>
      </c>
      <c r="D154" s="81">
        <v>0</v>
      </c>
      <c r="E154" s="48">
        <v>0</v>
      </c>
      <c r="F154" s="81">
        <v>0</v>
      </c>
      <c r="G154" s="48">
        <v>0</v>
      </c>
      <c r="H154" s="81" t="b">
        <v>0</v>
      </c>
      <c r="I154" s="48" t="s">
        <v>753</v>
      </c>
      <c r="J154" s="81">
        <v>0</v>
      </c>
      <c r="K154" s="48" t="s">
        <v>753</v>
      </c>
      <c r="L154" s="81">
        <v>0</v>
      </c>
      <c r="M154" s="81">
        <v>0</v>
      </c>
      <c r="N154" s="48" t="s">
        <v>6366</v>
      </c>
      <c r="O154" s="81">
        <v>0</v>
      </c>
      <c r="P154" s="81">
        <v>0</v>
      </c>
      <c r="Q154" s="82" t="s">
        <v>6366</v>
      </c>
    </row>
    <row r="155" spans="1:17" s="59" customFormat="1" x14ac:dyDescent="0.3">
      <c r="A155" s="59" t="s">
        <v>131</v>
      </c>
      <c r="B155" s="81" t="b">
        <v>1</v>
      </c>
      <c r="C155" s="81">
        <v>115</v>
      </c>
      <c r="D155" s="81">
        <v>22</v>
      </c>
      <c r="E155" s="48">
        <v>0.19130434782608696</v>
      </c>
      <c r="F155" s="81">
        <v>0</v>
      </c>
      <c r="G155" s="48">
        <v>0</v>
      </c>
      <c r="H155" s="81" t="b">
        <v>0</v>
      </c>
      <c r="I155" s="48">
        <v>0</v>
      </c>
      <c r="J155" s="81">
        <v>0</v>
      </c>
      <c r="K155" s="48">
        <v>0.45454545454545453</v>
      </c>
      <c r="L155" s="81">
        <v>0</v>
      </c>
      <c r="M155" s="81">
        <v>0</v>
      </c>
      <c r="N155" s="48" t="s">
        <v>6366</v>
      </c>
      <c r="O155" s="81">
        <v>12</v>
      </c>
      <c r="P155" s="81">
        <v>10</v>
      </c>
      <c r="Q155" s="82">
        <v>0.54545454545454541</v>
      </c>
    </row>
    <row r="156" spans="1:17" s="59" customFormat="1" x14ac:dyDescent="0.3">
      <c r="A156" s="59" t="s">
        <v>132</v>
      </c>
      <c r="B156" s="81" t="b">
        <v>1</v>
      </c>
      <c r="C156" s="81">
        <v>325</v>
      </c>
      <c r="D156" s="81">
        <v>63</v>
      </c>
      <c r="E156" s="48">
        <v>0.19384615384615383</v>
      </c>
      <c r="F156" s="81">
        <v>33</v>
      </c>
      <c r="G156" s="48">
        <v>0.10153846153846154</v>
      </c>
      <c r="H156" s="81" t="b">
        <v>0</v>
      </c>
      <c r="I156" s="48">
        <v>0.52380952380952384</v>
      </c>
      <c r="J156" s="81">
        <v>0</v>
      </c>
      <c r="K156" s="48">
        <v>0.30158730158730157</v>
      </c>
      <c r="L156" s="81">
        <v>0</v>
      </c>
      <c r="M156" s="81">
        <v>33</v>
      </c>
      <c r="N156" s="48">
        <v>0</v>
      </c>
      <c r="O156" s="81">
        <v>22</v>
      </c>
      <c r="P156" s="81">
        <v>19</v>
      </c>
      <c r="Q156" s="82">
        <v>0.53658536585365857</v>
      </c>
    </row>
    <row r="157" spans="1:17" s="59" customFormat="1" x14ac:dyDescent="0.3">
      <c r="A157" s="59" t="s">
        <v>141</v>
      </c>
      <c r="B157" s="81" t="b">
        <v>0</v>
      </c>
      <c r="C157" s="81">
        <v>0</v>
      </c>
      <c r="D157" s="81">
        <v>0</v>
      </c>
      <c r="E157" s="48" t="s">
        <v>753</v>
      </c>
      <c r="F157" s="81">
        <v>0</v>
      </c>
      <c r="G157" s="48" t="s">
        <v>753</v>
      </c>
      <c r="H157" s="81" t="b">
        <v>0</v>
      </c>
      <c r="I157" s="48" t="s">
        <v>753</v>
      </c>
      <c r="J157" s="81">
        <v>0</v>
      </c>
      <c r="K157" s="48" t="s">
        <v>753</v>
      </c>
      <c r="L157" s="81">
        <v>0</v>
      </c>
      <c r="M157" s="81">
        <v>0</v>
      </c>
      <c r="N157" s="48" t="s">
        <v>6366</v>
      </c>
      <c r="O157" s="81">
        <v>0</v>
      </c>
      <c r="P157" s="81">
        <v>0</v>
      </c>
      <c r="Q157" s="82" t="s">
        <v>6366</v>
      </c>
    </row>
    <row r="158" spans="1:17" s="59" customFormat="1" x14ac:dyDescent="0.3">
      <c r="A158" s="59" t="s">
        <v>133</v>
      </c>
      <c r="B158" s="81" t="b">
        <v>0</v>
      </c>
      <c r="C158" s="81">
        <v>35</v>
      </c>
      <c r="D158" s="81">
        <v>0</v>
      </c>
      <c r="E158" s="48">
        <v>0</v>
      </c>
      <c r="F158" s="81">
        <v>0</v>
      </c>
      <c r="G158" s="48">
        <v>0</v>
      </c>
      <c r="H158" s="81" t="b">
        <v>0</v>
      </c>
      <c r="I158" s="48" t="s">
        <v>753</v>
      </c>
      <c r="J158" s="81">
        <v>0</v>
      </c>
      <c r="K158" s="48" t="s">
        <v>753</v>
      </c>
      <c r="L158" s="81">
        <v>0</v>
      </c>
      <c r="M158" s="81">
        <v>0</v>
      </c>
      <c r="N158" s="48" t="s">
        <v>6366</v>
      </c>
      <c r="O158" s="81">
        <v>0</v>
      </c>
      <c r="P158" s="81">
        <v>0</v>
      </c>
      <c r="Q158" s="82" t="s">
        <v>6366</v>
      </c>
    </row>
    <row r="159" spans="1:17" s="59" customFormat="1" x14ac:dyDescent="0.3">
      <c r="A159" s="59" t="s">
        <v>134</v>
      </c>
      <c r="B159" s="81" t="b">
        <v>1</v>
      </c>
      <c r="C159" s="81">
        <v>88</v>
      </c>
      <c r="D159" s="81">
        <v>31</v>
      </c>
      <c r="E159" s="48">
        <v>0.35227272727272729</v>
      </c>
      <c r="F159" s="81">
        <v>0</v>
      </c>
      <c r="G159" s="48">
        <v>0</v>
      </c>
      <c r="H159" s="81" t="b">
        <v>0</v>
      </c>
      <c r="I159" s="48">
        <v>0</v>
      </c>
      <c r="J159" s="81">
        <v>0</v>
      </c>
      <c r="K159" s="48">
        <v>0.4838709677419355</v>
      </c>
      <c r="L159" s="81">
        <v>0</v>
      </c>
      <c r="M159" s="81">
        <v>0</v>
      </c>
      <c r="N159" s="48" t="s">
        <v>6366</v>
      </c>
      <c r="O159" s="81">
        <v>16</v>
      </c>
      <c r="P159" s="81">
        <v>15</v>
      </c>
      <c r="Q159" s="82">
        <v>0.5161290322580645</v>
      </c>
    </row>
    <row r="160" spans="1:17" s="59" customFormat="1" x14ac:dyDescent="0.3">
      <c r="A160" s="59" t="s">
        <v>135</v>
      </c>
      <c r="B160" s="81" t="b">
        <v>0</v>
      </c>
      <c r="C160" s="81">
        <v>0</v>
      </c>
      <c r="D160" s="81">
        <v>0</v>
      </c>
      <c r="E160" s="48" t="s">
        <v>753</v>
      </c>
      <c r="F160" s="81">
        <v>0</v>
      </c>
      <c r="G160" s="48" t="s">
        <v>753</v>
      </c>
      <c r="H160" s="81" t="b">
        <v>0</v>
      </c>
      <c r="I160" s="48" t="s">
        <v>753</v>
      </c>
      <c r="J160" s="81">
        <v>0</v>
      </c>
      <c r="K160" s="48" t="s">
        <v>753</v>
      </c>
      <c r="L160" s="81">
        <v>0</v>
      </c>
      <c r="M160" s="81">
        <v>0</v>
      </c>
      <c r="N160" s="48" t="s">
        <v>6366</v>
      </c>
      <c r="O160" s="81">
        <v>0</v>
      </c>
      <c r="P160" s="81">
        <v>0</v>
      </c>
      <c r="Q160" s="82" t="s">
        <v>6366</v>
      </c>
    </row>
    <row r="161" spans="1:17" s="59" customFormat="1" x14ac:dyDescent="0.3">
      <c r="A161" s="59" t="s">
        <v>136</v>
      </c>
      <c r="B161" s="81" t="b">
        <v>1</v>
      </c>
      <c r="C161" s="81">
        <v>77</v>
      </c>
      <c r="D161" s="81">
        <v>11</v>
      </c>
      <c r="E161" s="48">
        <v>0.14285714285714285</v>
      </c>
      <c r="F161" s="81">
        <v>0</v>
      </c>
      <c r="G161" s="48">
        <v>0</v>
      </c>
      <c r="H161" s="81" t="b">
        <v>0</v>
      </c>
      <c r="I161" s="48">
        <v>0</v>
      </c>
      <c r="J161" s="81">
        <v>0</v>
      </c>
      <c r="K161" s="48">
        <v>0</v>
      </c>
      <c r="L161" s="81">
        <v>0</v>
      </c>
      <c r="M161" s="81">
        <v>0</v>
      </c>
      <c r="N161" s="48" t="s">
        <v>6366</v>
      </c>
      <c r="O161" s="81">
        <v>11</v>
      </c>
      <c r="P161" s="81">
        <v>0</v>
      </c>
      <c r="Q161" s="82">
        <v>1</v>
      </c>
    </row>
    <row r="162" spans="1:17" s="59" customFormat="1" x14ac:dyDescent="0.3">
      <c r="A162" s="59" t="s">
        <v>142</v>
      </c>
      <c r="B162" s="81" t="b">
        <v>0</v>
      </c>
      <c r="C162" s="81">
        <v>183</v>
      </c>
      <c r="D162" s="81">
        <v>14</v>
      </c>
      <c r="E162" s="48">
        <v>7.650273224043716E-2</v>
      </c>
      <c r="F162" s="81">
        <v>0</v>
      </c>
      <c r="G162" s="48">
        <v>0</v>
      </c>
      <c r="H162" s="81" t="b">
        <v>0</v>
      </c>
      <c r="I162" s="48">
        <v>0</v>
      </c>
      <c r="J162" s="81">
        <v>0</v>
      </c>
      <c r="K162" s="48">
        <v>0</v>
      </c>
      <c r="L162" s="81">
        <v>0</v>
      </c>
      <c r="M162" s="81">
        <v>0</v>
      </c>
      <c r="N162" s="48" t="s">
        <v>6366</v>
      </c>
      <c r="O162" s="81">
        <v>14</v>
      </c>
      <c r="P162" s="81">
        <v>0</v>
      </c>
      <c r="Q162" s="82">
        <v>1</v>
      </c>
    </row>
    <row r="163" spans="1:17" s="59" customFormat="1" x14ac:dyDescent="0.3">
      <c r="A163" s="59" t="s">
        <v>137</v>
      </c>
      <c r="B163" s="81" t="b">
        <v>1</v>
      </c>
      <c r="C163" s="81">
        <v>436</v>
      </c>
      <c r="D163" s="81">
        <v>67</v>
      </c>
      <c r="E163" s="48">
        <v>0.1536697247706422</v>
      </c>
      <c r="F163" s="81">
        <v>46</v>
      </c>
      <c r="G163" s="48">
        <v>0.10550458715596331</v>
      </c>
      <c r="H163" s="81" t="b">
        <v>0</v>
      </c>
      <c r="I163" s="48">
        <v>0.68656716417910446</v>
      </c>
      <c r="J163" s="81">
        <v>0</v>
      </c>
      <c r="K163" s="48">
        <v>0.32835820895522388</v>
      </c>
      <c r="L163" s="81">
        <v>12</v>
      </c>
      <c r="M163" s="81">
        <v>34</v>
      </c>
      <c r="N163" s="48">
        <v>0.2608695652173913</v>
      </c>
      <c r="O163" s="81">
        <v>22</v>
      </c>
      <c r="P163" s="81">
        <v>22</v>
      </c>
      <c r="Q163" s="82">
        <v>0.5</v>
      </c>
    </row>
    <row r="164" spans="1:17" s="59" customFormat="1" x14ac:dyDescent="0.3">
      <c r="A164" s="59" t="s">
        <v>554</v>
      </c>
      <c r="B164" s="81" t="b">
        <v>0</v>
      </c>
      <c r="C164" s="81">
        <v>19</v>
      </c>
      <c r="D164" s="81">
        <v>0</v>
      </c>
      <c r="E164" s="48">
        <v>0</v>
      </c>
      <c r="F164" s="81">
        <v>0</v>
      </c>
      <c r="G164" s="48">
        <v>0</v>
      </c>
      <c r="H164" s="81" t="b">
        <v>0</v>
      </c>
      <c r="I164" s="48" t="s">
        <v>753</v>
      </c>
      <c r="J164" s="81">
        <v>0</v>
      </c>
      <c r="K164" s="48" t="s">
        <v>753</v>
      </c>
      <c r="L164" s="81">
        <v>0</v>
      </c>
      <c r="M164" s="81">
        <v>0</v>
      </c>
      <c r="N164" s="48" t="s">
        <v>6366</v>
      </c>
      <c r="O164" s="81">
        <v>0</v>
      </c>
      <c r="P164" s="81">
        <v>0</v>
      </c>
      <c r="Q164" s="82" t="s">
        <v>6366</v>
      </c>
    </row>
    <row r="165" spans="1:17" s="59" customFormat="1" x14ac:dyDescent="0.3">
      <c r="A165" s="59" t="s">
        <v>138</v>
      </c>
      <c r="B165" s="81" t="b">
        <v>1</v>
      </c>
      <c r="C165" s="81">
        <v>41</v>
      </c>
      <c r="D165" s="81">
        <v>0</v>
      </c>
      <c r="E165" s="48">
        <v>0</v>
      </c>
      <c r="F165" s="81">
        <v>0</v>
      </c>
      <c r="G165" s="48">
        <v>0</v>
      </c>
      <c r="H165" s="81" t="b">
        <v>0</v>
      </c>
      <c r="I165" s="48" t="s">
        <v>753</v>
      </c>
      <c r="J165" s="81">
        <v>0</v>
      </c>
      <c r="K165" s="48" t="s">
        <v>753</v>
      </c>
      <c r="L165" s="81">
        <v>0</v>
      </c>
      <c r="M165" s="81">
        <v>0</v>
      </c>
      <c r="N165" s="48" t="s">
        <v>6366</v>
      </c>
      <c r="O165" s="81">
        <v>0</v>
      </c>
      <c r="P165" s="81">
        <v>0</v>
      </c>
      <c r="Q165" s="82" t="s">
        <v>6366</v>
      </c>
    </row>
    <row r="166" spans="1:17" s="59" customFormat="1" x14ac:dyDescent="0.3">
      <c r="A166" s="59" t="s">
        <v>139</v>
      </c>
      <c r="B166" s="81" t="b">
        <v>1</v>
      </c>
      <c r="C166" s="81">
        <v>59</v>
      </c>
      <c r="D166" s="81">
        <v>0</v>
      </c>
      <c r="E166" s="48">
        <v>0</v>
      </c>
      <c r="F166" s="81">
        <v>0</v>
      </c>
      <c r="G166" s="48">
        <v>0</v>
      </c>
      <c r="H166" s="81" t="b">
        <v>0</v>
      </c>
      <c r="I166" s="48" t="s">
        <v>753</v>
      </c>
      <c r="J166" s="81">
        <v>0</v>
      </c>
      <c r="K166" s="48" t="s">
        <v>753</v>
      </c>
      <c r="L166" s="81">
        <v>0</v>
      </c>
      <c r="M166" s="81">
        <v>0</v>
      </c>
      <c r="N166" s="48" t="s">
        <v>6366</v>
      </c>
      <c r="O166" s="81">
        <v>0</v>
      </c>
      <c r="P166" s="81">
        <v>0</v>
      </c>
      <c r="Q166" s="82" t="s">
        <v>6366</v>
      </c>
    </row>
    <row r="167" spans="1:17" s="59" customFormat="1" x14ac:dyDescent="0.3">
      <c r="A167" s="59" t="s">
        <v>140</v>
      </c>
      <c r="B167" s="81" t="b">
        <v>1</v>
      </c>
      <c r="C167" s="81">
        <v>34</v>
      </c>
      <c r="D167" s="81">
        <v>0</v>
      </c>
      <c r="E167" s="48">
        <v>0</v>
      </c>
      <c r="F167" s="81">
        <v>0</v>
      </c>
      <c r="G167" s="48">
        <v>0</v>
      </c>
      <c r="H167" s="81" t="b">
        <v>0</v>
      </c>
      <c r="I167" s="48" t="s">
        <v>753</v>
      </c>
      <c r="J167" s="81">
        <v>0</v>
      </c>
      <c r="K167" s="48" t="s">
        <v>753</v>
      </c>
      <c r="L167" s="81">
        <v>0</v>
      </c>
      <c r="M167" s="81">
        <v>0</v>
      </c>
      <c r="N167" s="48" t="s">
        <v>6366</v>
      </c>
      <c r="O167" s="81">
        <v>0</v>
      </c>
      <c r="P167" s="81">
        <v>0</v>
      </c>
      <c r="Q167" s="82" t="s">
        <v>6366</v>
      </c>
    </row>
    <row r="168" spans="1:17" s="59" customFormat="1" x14ac:dyDescent="0.3">
      <c r="A168" s="59" t="s">
        <v>143</v>
      </c>
      <c r="B168" s="81" t="b">
        <v>0</v>
      </c>
      <c r="C168" s="81">
        <v>21</v>
      </c>
      <c r="D168" s="81">
        <v>0</v>
      </c>
      <c r="E168" s="48">
        <v>0</v>
      </c>
      <c r="F168" s="81">
        <v>0</v>
      </c>
      <c r="G168" s="48">
        <v>0</v>
      </c>
      <c r="H168" s="81" t="b">
        <v>0</v>
      </c>
      <c r="I168" s="48" t="s">
        <v>753</v>
      </c>
      <c r="J168" s="81">
        <v>0</v>
      </c>
      <c r="K168" s="48" t="s">
        <v>753</v>
      </c>
      <c r="L168" s="81">
        <v>0</v>
      </c>
      <c r="M168" s="81">
        <v>0</v>
      </c>
      <c r="N168" s="48" t="s">
        <v>6366</v>
      </c>
      <c r="O168" s="81">
        <v>0</v>
      </c>
      <c r="P168" s="81">
        <v>0</v>
      </c>
      <c r="Q168" s="82" t="s">
        <v>6366</v>
      </c>
    </row>
    <row r="169" spans="1:17" s="59" customFormat="1" x14ac:dyDescent="0.3">
      <c r="A169" s="59" t="s">
        <v>144</v>
      </c>
      <c r="B169" s="81" t="b">
        <v>1</v>
      </c>
      <c r="C169" s="81">
        <v>104</v>
      </c>
      <c r="D169" s="81">
        <v>10</v>
      </c>
      <c r="E169" s="48">
        <v>9.6153846153846159E-2</v>
      </c>
      <c r="F169" s="81">
        <v>0</v>
      </c>
      <c r="G169" s="48">
        <v>0</v>
      </c>
      <c r="H169" s="81" t="b">
        <v>0</v>
      </c>
      <c r="I169" s="48">
        <v>0</v>
      </c>
      <c r="J169" s="81">
        <v>0</v>
      </c>
      <c r="K169" s="48">
        <v>0</v>
      </c>
      <c r="L169" s="81">
        <v>0</v>
      </c>
      <c r="M169" s="81">
        <v>0</v>
      </c>
      <c r="N169" s="48" t="s">
        <v>6366</v>
      </c>
      <c r="O169" s="81">
        <v>10</v>
      </c>
      <c r="P169" s="81">
        <v>0</v>
      </c>
      <c r="Q169" s="82">
        <v>1</v>
      </c>
    </row>
    <row r="170" spans="1:17" s="59" customFormat="1" x14ac:dyDescent="0.3">
      <c r="A170" s="59" t="s">
        <v>145</v>
      </c>
      <c r="B170" s="81" t="b">
        <v>1</v>
      </c>
      <c r="C170" s="81">
        <v>627</v>
      </c>
      <c r="D170" s="81">
        <v>180</v>
      </c>
      <c r="E170" s="48">
        <v>0.28708133971291866</v>
      </c>
      <c r="F170" s="81">
        <v>25</v>
      </c>
      <c r="G170" s="48">
        <v>3.9872408293460927E-2</v>
      </c>
      <c r="H170" s="81" t="b">
        <v>0</v>
      </c>
      <c r="I170" s="48">
        <v>0.1388888888888889</v>
      </c>
      <c r="J170" s="81">
        <v>0</v>
      </c>
      <c r="K170" s="48">
        <v>0.37777777777777777</v>
      </c>
      <c r="L170" s="81">
        <v>0</v>
      </c>
      <c r="M170" s="81">
        <v>25</v>
      </c>
      <c r="N170" s="48">
        <v>0</v>
      </c>
      <c r="O170" s="81">
        <v>87</v>
      </c>
      <c r="P170" s="81">
        <v>68</v>
      </c>
      <c r="Q170" s="82">
        <v>0.56129032258064515</v>
      </c>
    </row>
    <row r="171" spans="1:17" s="59" customFormat="1" x14ac:dyDescent="0.3">
      <c r="A171" s="59" t="s">
        <v>146</v>
      </c>
      <c r="B171" s="81" t="b">
        <v>1</v>
      </c>
      <c r="C171" s="81">
        <v>2915</v>
      </c>
      <c r="D171" s="81">
        <v>755</v>
      </c>
      <c r="E171" s="48">
        <v>0.25900514579759865</v>
      </c>
      <c r="F171" s="81">
        <v>360</v>
      </c>
      <c r="G171" s="48">
        <v>0.1234991423670669</v>
      </c>
      <c r="H171" s="81" t="b">
        <v>0</v>
      </c>
      <c r="I171" s="48">
        <v>0.47682119205298013</v>
      </c>
      <c r="J171" s="81">
        <v>46</v>
      </c>
      <c r="K171" s="48">
        <v>0.33377483443708611</v>
      </c>
      <c r="L171" s="81">
        <v>104</v>
      </c>
      <c r="M171" s="81">
        <v>256</v>
      </c>
      <c r="N171" s="48">
        <v>0.28888888888888886</v>
      </c>
      <c r="O171" s="81">
        <v>291</v>
      </c>
      <c r="P171" s="81">
        <v>206</v>
      </c>
      <c r="Q171" s="82">
        <v>0.5855130784708249</v>
      </c>
    </row>
    <row r="172" spans="1:17" s="59" customFormat="1" x14ac:dyDescent="0.3">
      <c r="A172" s="59" t="s">
        <v>147</v>
      </c>
      <c r="B172" s="81" t="b">
        <v>0</v>
      </c>
      <c r="C172" s="81">
        <v>41</v>
      </c>
      <c r="D172" s="81">
        <v>0</v>
      </c>
      <c r="E172" s="48">
        <v>0</v>
      </c>
      <c r="F172" s="81">
        <v>0</v>
      </c>
      <c r="G172" s="48">
        <v>0</v>
      </c>
      <c r="H172" s="81" t="b">
        <v>0</v>
      </c>
      <c r="I172" s="48" t="s">
        <v>753</v>
      </c>
      <c r="J172" s="81">
        <v>0</v>
      </c>
      <c r="K172" s="48" t="s">
        <v>753</v>
      </c>
      <c r="L172" s="81">
        <v>0</v>
      </c>
      <c r="M172" s="81">
        <v>0</v>
      </c>
      <c r="N172" s="48" t="s">
        <v>6366</v>
      </c>
      <c r="O172" s="81">
        <v>0</v>
      </c>
      <c r="P172" s="81">
        <v>0</v>
      </c>
      <c r="Q172" s="82" t="s">
        <v>6366</v>
      </c>
    </row>
    <row r="173" spans="1:17" s="59" customFormat="1" x14ac:dyDescent="0.3">
      <c r="A173" s="59" t="s">
        <v>148</v>
      </c>
      <c r="B173" s="81" t="b">
        <v>1</v>
      </c>
      <c r="C173" s="81">
        <v>119</v>
      </c>
      <c r="D173" s="81">
        <v>13</v>
      </c>
      <c r="E173" s="48">
        <v>0.1092436974789916</v>
      </c>
      <c r="F173" s="81">
        <v>10</v>
      </c>
      <c r="G173" s="48">
        <v>8.4033613445378158E-2</v>
      </c>
      <c r="H173" s="81" t="b">
        <v>0</v>
      </c>
      <c r="I173" s="48">
        <v>0.76923076923076927</v>
      </c>
      <c r="J173" s="81">
        <v>0</v>
      </c>
      <c r="K173" s="48">
        <v>0</v>
      </c>
      <c r="L173" s="81">
        <v>0</v>
      </c>
      <c r="M173" s="81">
        <v>10</v>
      </c>
      <c r="N173" s="48">
        <v>0</v>
      </c>
      <c r="O173" s="81">
        <v>3</v>
      </c>
      <c r="P173" s="81">
        <v>0</v>
      </c>
      <c r="Q173" s="82">
        <v>1</v>
      </c>
    </row>
    <row r="174" spans="1:17" s="59" customFormat="1" x14ac:dyDescent="0.3">
      <c r="A174" s="59" t="s">
        <v>149</v>
      </c>
      <c r="B174" s="81" t="b">
        <v>1</v>
      </c>
      <c r="C174" s="81">
        <v>111</v>
      </c>
      <c r="D174" s="81">
        <v>31</v>
      </c>
      <c r="E174" s="48">
        <v>0.27927927927927926</v>
      </c>
      <c r="F174" s="81">
        <v>12</v>
      </c>
      <c r="G174" s="48">
        <v>0.10810810810810811</v>
      </c>
      <c r="H174" s="81" t="b">
        <v>0</v>
      </c>
      <c r="I174" s="48">
        <v>0.38709677419354838</v>
      </c>
      <c r="J174" s="81">
        <v>0</v>
      </c>
      <c r="K174" s="48">
        <v>0.35483870967741937</v>
      </c>
      <c r="L174" s="81">
        <v>0</v>
      </c>
      <c r="M174" s="81">
        <v>12</v>
      </c>
      <c r="N174" s="48">
        <v>0</v>
      </c>
      <c r="O174" s="81">
        <v>8</v>
      </c>
      <c r="P174" s="81">
        <v>11</v>
      </c>
      <c r="Q174" s="82">
        <v>0.42105263157894735</v>
      </c>
    </row>
    <row r="175" spans="1:17" s="59" customFormat="1" x14ac:dyDescent="0.3">
      <c r="A175" s="59" t="s">
        <v>150</v>
      </c>
      <c r="B175" s="81" t="b">
        <v>1</v>
      </c>
      <c r="C175" s="81">
        <v>108</v>
      </c>
      <c r="D175" s="81">
        <v>31</v>
      </c>
      <c r="E175" s="48">
        <v>0.28703703703703703</v>
      </c>
      <c r="F175" s="81">
        <v>0</v>
      </c>
      <c r="G175" s="48">
        <v>0</v>
      </c>
      <c r="H175" s="81" t="b">
        <v>0</v>
      </c>
      <c r="I175" s="48">
        <v>0</v>
      </c>
      <c r="J175" s="81">
        <v>0</v>
      </c>
      <c r="K175" s="48">
        <v>0.38709677419354838</v>
      </c>
      <c r="L175" s="81">
        <v>0</v>
      </c>
      <c r="M175" s="81">
        <v>0</v>
      </c>
      <c r="N175" s="48" t="s">
        <v>6366</v>
      </c>
      <c r="O175" s="81">
        <v>19</v>
      </c>
      <c r="P175" s="81">
        <v>12</v>
      </c>
      <c r="Q175" s="82">
        <v>0.61290322580645162</v>
      </c>
    </row>
    <row r="176" spans="1:17" s="59" customFormat="1" x14ac:dyDescent="0.3">
      <c r="A176" s="59" t="s">
        <v>151</v>
      </c>
      <c r="B176" s="81" t="b">
        <v>1</v>
      </c>
      <c r="C176" s="81">
        <v>113</v>
      </c>
      <c r="D176" s="81">
        <v>28</v>
      </c>
      <c r="E176" s="48">
        <v>0.24778761061946902</v>
      </c>
      <c r="F176" s="81">
        <v>0</v>
      </c>
      <c r="G176" s="48">
        <v>0</v>
      </c>
      <c r="H176" s="81" t="b">
        <v>0</v>
      </c>
      <c r="I176" s="48">
        <v>0</v>
      </c>
      <c r="J176" s="81">
        <v>0</v>
      </c>
      <c r="K176" s="48">
        <v>0.4642857142857143</v>
      </c>
      <c r="L176" s="81">
        <v>0</v>
      </c>
      <c r="M176" s="81">
        <v>0</v>
      </c>
      <c r="N176" s="48" t="s">
        <v>6366</v>
      </c>
      <c r="O176" s="81">
        <v>15</v>
      </c>
      <c r="P176" s="81">
        <v>13</v>
      </c>
      <c r="Q176" s="82">
        <v>0.5357142857142857</v>
      </c>
    </row>
    <row r="177" spans="1:17" s="59" customFormat="1" x14ac:dyDescent="0.3">
      <c r="A177" s="59" t="s">
        <v>152</v>
      </c>
      <c r="B177" s="81" t="b">
        <v>1</v>
      </c>
      <c r="C177" s="81">
        <v>138</v>
      </c>
      <c r="D177" s="81">
        <v>43</v>
      </c>
      <c r="E177" s="48">
        <v>0.31159420289855072</v>
      </c>
      <c r="F177" s="81">
        <v>0</v>
      </c>
      <c r="G177" s="48">
        <v>0</v>
      </c>
      <c r="H177" s="81" t="b">
        <v>0</v>
      </c>
      <c r="I177" s="48">
        <v>0</v>
      </c>
      <c r="J177" s="81">
        <v>0</v>
      </c>
      <c r="K177" s="48">
        <v>0.41860465116279072</v>
      </c>
      <c r="L177" s="81">
        <v>0</v>
      </c>
      <c r="M177" s="81">
        <v>0</v>
      </c>
      <c r="N177" s="48" t="s">
        <v>6366</v>
      </c>
      <c r="O177" s="81">
        <v>25</v>
      </c>
      <c r="P177" s="81">
        <v>18</v>
      </c>
      <c r="Q177" s="82">
        <v>0.58139534883720934</v>
      </c>
    </row>
    <row r="178" spans="1:17" s="59" customFormat="1" x14ac:dyDescent="0.3">
      <c r="A178" s="59" t="s">
        <v>153</v>
      </c>
      <c r="B178" s="81" t="b">
        <v>1</v>
      </c>
      <c r="C178" s="81">
        <v>732</v>
      </c>
      <c r="D178" s="81">
        <v>166</v>
      </c>
      <c r="E178" s="48">
        <v>0.22677595628415301</v>
      </c>
      <c r="F178" s="81">
        <v>120</v>
      </c>
      <c r="G178" s="48">
        <v>0.16393442622950818</v>
      </c>
      <c r="H178" s="81" t="b">
        <v>0</v>
      </c>
      <c r="I178" s="48">
        <v>0.72289156626506024</v>
      </c>
      <c r="J178" s="81">
        <v>21</v>
      </c>
      <c r="K178" s="48">
        <v>0.39759036144578314</v>
      </c>
      <c r="L178" s="81">
        <v>40</v>
      </c>
      <c r="M178" s="81">
        <v>80</v>
      </c>
      <c r="N178" s="48">
        <v>0.33333333333333331</v>
      </c>
      <c r="O178" s="81">
        <v>32</v>
      </c>
      <c r="P178" s="81">
        <v>45</v>
      </c>
      <c r="Q178" s="82">
        <v>0.41558441558441561</v>
      </c>
    </row>
    <row r="179" spans="1:17" s="59" customFormat="1" x14ac:dyDescent="0.3">
      <c r="A179" s="59" t="s">
        <v>154</v>
      </c>
      <c r="B179" s="81" t="b">
        <v>1</v>
      </c>
      <c r="C179" s="81">
        <v>191</v>
      </c>
      <c r="D179" s="81">
        <v>10</v>
      </c>
      <c r="E179" s="48">
        <v>5.2356020942408377E-2</v>
      </c>
      <c r="F179" s="81">
        <v>0</v>
      </c>
      <c r="G179" s="48">
        <v>0</v>
      </c>
      <c r="H179" s="81" t="b">
        <v>0</v>
      </c>
      <c r="I179" s="48">
        <v>0</v>
      </c>
      <c r="J179" s="81">
        <v>0</v>
      </c>
      <c r="K179" s="48">
        <v>0</v>
      </c>
      <c r="L179" s="81">
        <v>0</v>
      </c>
      <c r="M179" s="81">
        <v>0</v>
      </c>
      <c r="N179" s="48" t="s">
        <v>6366</v>
      </c>
      <c r="O179" s="81">
        <v>10</v>
      </c>
      <c r="P179" s="81">
        <v>0</v>
      </c>
      <c r="Q179" s="82">
        <v>1</v>
      </c>
    </row>
    <row r="180" spans="1:17" s="59" customFormat="1" x14ac:dyDescent="0.3">
      <c r="A180" s="59" t="s">
        <v>155</v>
      </c>
      <c r="B180" s="81" t="b">
        <v>1</v>
      </c>
      <c r="C180" s="81">
        <v>540</v>
      </c>
      <c r="D180" s="81">
        <v>122</v>
      </c>
      <c r="E180" s="48">
        <v>0.22592592592592592</v>
      </c>
      <c r="F180" s="81">
        <v>60</v>
      </c>
      <c r="G180" s="48">
        <v>0.1111111111111111</v>
      </c>
      <c r="H180" s="81" t="b">
        <v>0</v>
      </c>
      <c r="I180" s="48">
        <v>0.49180327868852458</v>
      </c>
      <c r="J180" s="81">
        <v>10</v>
      </c>
      <c r="K180" s="48">
        <v>0.41803278688524592</v>
      </c>
      <c r="L180" s="81">
        <v>28</v>
      </c>
      <c r="M180" s="81">
        <v>32</v>
      </c>
      <c r="N180" s="48">
        <v>0.46666666666666667</v>
      </c>
      <c r="O180" s="81">
        <v>53</v>
      </c>
      <c r="P180" s="81">
        <v>41</v>
      </c>
      <c r="Q180" s="82">
        <v>0.56382978723404253</v>
      </c>
    </row>
    <row r="181" spans="1:17" s="59" customFormat="1" x14ac:dyDescent="0.3">
      <c r="A181" s="59" t="s">
        <v>156</v>
      </c>
      <c r="B181" s="81" t="b">
        <v>1</v>
      </c>
      <c r="C181" s="81">
        <v>77</v>
      </c>
      <c r="D181" s="81">
        <v>11</v>
      </c>
      <c r="E181" s="48">
        <v>0.14285714285714285</v>
      </c>
      <c r="F181" s="81">
        <v>0</v>
      </c>
      <c r="G181" s="48">
        <v>0</v>
      </c>
      <c r="H181" s="81" t="b">
        <v>0</v>
      </c>
      <c r="I181" s="48">
        <v>0</v>
      </c>
      <c r="J181" s="81">
        <v>0</v>
      </c>
      <c r="K181" s="48">
        <v>0</v>
      </c>
      <c r="L181" s="81">
        <v>0</v>
      </c>
      <c r="M181" s="81">
        <v>0</v>
      </c>
      <c r="N181" s="48" t="s">
        <v>6366</v>
      </c>
      <c r="O181" s="81">
        <v>11</v>
      </c>
      <c r="P181" s="81">
        <v>0</v>
      </c>
      <c r="Q181" s="82">
        <v>1</v>
      </c>
    </row>
    <row r="182" spans="1:17" s="59" customFormat="1" x14ac:dyDescent="0.3">
      <c r="A182" s="59" t="s">
        <v>157</v>
      </c>
      <c r="B182" s="81" t="b">
        <v>1</v>
      </c>
      <c r="C182" s="81">
        <v>157</v>
      </c>
      <c r="D182" s="81">
        <v>26</v>
      </c>
      <c r="E182" s="48">
        <v>0.16560509554140126</v>
      </c>
      <c r="F182" s="81">
        <v>23</v>
      </c>
      <c r="G182" s="48">
        <v>0.1464968152866242</v>
      </c>
      <c r="H182" s="81" t="b">
        <v>0</v>
      </c>
      <c r="I182" s="48">
        <v>0.88461538461538458</v>
      </c>
      <c r="J182" s="81">
        <v>0</v>
      </c>
      <c r="K182" s="48">
        <v>0.46153846153846156</v>
      </c>
      <c r="L182" s="81">
        <v>10</v>
      </c>
      <c r="M182" s="81">
        <v>13</v>
      </c>
      <c r="N182" s="48">
        <v>0.43478260869565216</v>
      </c>
      <c r="O182" s="81">
        <v>14</v>
      </c>
      <c r="P182" s="81">
        <v>12</v>
      </c>
      <c r="Q182" s="82">
        <v>0.53846153846153844</v>
      </c>
    </row>
    <row r="183" spans="1:17" s="59" customFormat="1" x14ac:dyDescent="0.3">
      <c r="A183" s="59" t="s">
        <v>158</v>
      </c>
      <c r="B183" s="81" t="b">
        <v>1</v>
      </c>
      <c r="C183" s="81">
        <v>123</v>
      </c>
      <c r="D183" s="81">
        <v>21</v>
      </c>
      <c r="E183" s="48">
        <v>0.17073170731707318</v>
      </c>
      <c r="F183" s="81">
        <v>43</v>
      </c>
      <c r="G183" s="48">
        <v>0.34959349593495936</v>
      </c>
      <c r="H183" s="81" t="b">
        <v>0</v>
      </c>
      <c r="I183" s="48">
        <v>2.0476190476190474</v>
      </c>
      <c r="J183" s="81">
        <v>0</v>
      </c>
      <c r="K183" s="48">
        <v>0.47619047619047616</v>
      </c>
      <c r="L183" s="81">
        <v>21</v>
      </c>
      <c r="M183" s="81">
        <v>22</v>
      </c>
      <c r="N183" s="48">
        <v>0.48837209302325579</v>
      </c>
      <c r="O183" s="81">
        <v>1</v>
      </c>
      <c r="P183" s="81">
        <v>10</v>
      </c>
      <c r="Q183" s="82">
        <v>9.0909090909090912E-2</v>
      </c>
    </row>
    <row r="184" spans="1:17" s="59" customFormat="1" x14ac:dyDescent="0.3">
      <c r="A184" s="59" t="s">
        <v>159</v>
      </c>
      <c r="B184" s="81" t="b">
        <v>0</v>
      </c>
      <c r="C184" s="81">
        <v>0</v>
      </c>
      <c r="D184" s="81">
        <v>0</v>
      </c>
      <c r="E184" s="48" t="s">
        <v>753</v>
      </c>
      <c r="F184" s="81">
        <v>0</v>
      </c>
      <c r="G184" s="48" t="s">
        <v>753</v>
      </c>
      <c r="H184" s="81" t="b">
        <v>1</v>
      </c>
      <c r="I184" s="48" t="s">
        <v>753</v>
      </c>
      <c r="J184" s="81">
        <v>0</v>
      </c>
      <c r="K184" s="48" t="s">
        <v>753</v>
      </c>
      <c r="L184" s="81">
        <v>0</v>
      </c>
      <c r="M184" s="81">
        <v>0</v>
      </c>
      <c r="N184" s="48" t="s">
        <v>6366</v>
      </c>
      <c r="O184" s="81">
        <v>0</v>
      </c>
      <c r="P184" s="81">
        <v>0</v>
      </c>
      <c r="Q184" s="82" t="s">
        <v>6366</v>
      </c>
    </row>
    <row r="185" spans="1:17" s="59" customFormat="1" x14ac:dyDescent="0.3">
      <c r="A185" s="59" t="s">
        <v>170</v>
      </c>
      <c r="B185" s="81" t="b">
        <v>0</v>
      </c>
      <c r="C185" s="81">
        <v>23</v>
      </c>
      <c r="D185" s="81">
        <v>0</v>
      </c>
      <c r="E185" s="48">
        <v>0</v>
      </c>
      <c r="F185" s="81">
        <v>0</v>
      </c>
      <c r="G185" s="48">
        <v>0</v>
      </c>
      <c r="H185" s="81" t="b">
        <v>0</v>
      </c>
      <c r="I185" s="48" t="s">
        <v>753</v>
      </c>
      <c r="J185" s="81">
        <v>0</v>
      </c>
      <c r="K185" s="48" t="s">
        <v>753</v>
      </c>
      <c r="L185" s="81">
        <v>0</v>
      </c>
      <c r="M185" s="81">
        <v>0</v>
      </c>
      <c r="N185" s="48" t="s">
        <v>6366</v>
      </c>
      <c r="O185" s="81">
        <v>0</v>
      </c>
      <c r="P185" s="81">
        <v>0</v>
      </c>
      <c r="Q185" s="82" t="s">
        <v>6366</v>
      </c>
    </row>
    <row r="186" spans="1:17" s="59" customFormat="1" x14ac:dyDescent="0.3">
      <c r="A186" s="59" t="s">
        <v>171</v>
      </c>
      <c r="B186" s="81" t="b">
        <v>0</v>
      </c>
      <c r="C186" s="81">
        <v>0</v>
      </c>
      <c r="D186" s="81">
        <v>0</v>
      </c>
      <c r="E186" s="48" t="s">
        <v>753</v>
      </c>
      <c r="F186" s="81">
        <v>0</v>
      </c>
      <c r="G186" s="48" t="s">
        <v>753</v>
      </c>
      <c r="H186" s="81" t="b">
        <v>0</v>
      </c>
      <c r="I186" s="48" t="s">
        <v>753</v>
      </c>
      <c r="J186" s="81">
        <v>0</v>
      </c>
      <c r="K186" s="48" t="s">
        <v>753</v>
      </c>
      <c r="L186" s="81">
        <v>0</v>
      </c>
      <c r="M186" s="81">
        <v>0</v>
      </c>
      <c r="N186" s="48" t="s">
        <v>6366</v>
      </c>
      <c r="O186" s="81">
        <v>0</v>
      </c>
      <c r="P186" s="81">
        <v>0</v>
      </c>
      <c r="Q186" s="82" t="s">
        <v>6366</v>
      </c>
    </row>
    <row r="187" spans="1:17" s="59" customFormat="1" x14ac:dyDescent="0.3">
      <c r="A187" s="59" t="s">
        <v>160</v>
      </c>
      <c r="B187" s="81" t="b">
        <v>1</v>
      </c>
      <c r="C187" s="81">
        <v>873</v>
      </c>
      <c r="D187" s="81">
        <v>167</v>
      </c>
      <c r="E187" s="48">
        <v>0.19129438717067582</v>
      </c>
      <c r="F187" s="81">
        <v>124</v>
      </c>
      <c r="G187" s="48">
        <v>0.1420389461626575</v>
      </c>
      <c r="H187" s="81" t="b">
        <v>0</v>
      </c>
      <c r="I187" s="48">
        <v>0.74251497005988021</v>
      </c>
      <c r="J187" s="81">
        <v>21</v>
      </c>
      <c r="K187" s="48">
        <v>0.40718562874251496</v>
      </c>
      <c r="L187" s="81">
        <v>44</v>
      </c>
      <c r="M187" s="81">
        <v>80</v>
      </c>
      <c r="N187" s="48">
        <v>0.35483870967741937</v>
      </c>
      <c r="O187" s="81">
        <v>36</v>
      </c>
      <c r="P187" s="81">
        <v>47</v>
      </c>
      <c r="Q187" s="82">
        <v>0.43373493975903615</v>
      </c>
    </row>
    <row r="188" spans="1:17" s="59" customFormat="1" x14ac:dyDescent="0.3">
      <c r="A188" s="59" t="s">
        <v>601</v>
      </c>
      <c r="B188" s="81" t="b">
        <v>0</v>
      </c>
      <c r="C188" s="81">
        <v>27</v>
      </c>
      <c r="D188" s="81">
        <v>0</v>
      </c>
      <c r="E188" s="48">
        <v>0</v>
      </c>
      <c r="F188" s="81">
        <v>0</v>
      </c>
      <c r="G188" s="48">
        <v>0</v>
      </c>
      <c r="H188" s="81" t="b">
        <v>0</v>
      </c>
      <c r="I188" s="48" t="s">
        <v>753</v>
      </c>
      <c r="J188" s="81">
        <v>0</v>
      </c>
      <c r="K188" s="48" t="s">
        <v>753</v>
      </c>
      <c r="L188" s="81">
        <v>0</v>
      </c>
      <c r="M188" s="81">
        <v>0</v>
      </c>
      <c r="N188" s="48" t="s">
        <v>6366</v>
      </c>
      <c r="O188" s="81">
        <v>0</v>
      </c>
      <c r="P188" s="81">
        <v>0</v>
      </c>
      <c r="Q188" s="82" t="s">
        <v>6366</v>
      </c>
    </row>
    <row r="189" spans="1:17" s="59" customFormat="1" x14ac:dyDescent="0.3">
      <c r="A189" s="59" t="s">
        <v>161</v>
      </c>
      <c r="B189" s="81" t="b">
        <v>1</v>
      </c>
      <c r="C189" s="81">
        <v>75</v>
      </c>
      <c r="D189" s="81">
        <v>0</v>
      </c>
      <c r="E189" s="48">
        <v>0</v>
      </c>
      <c r="F189" s="81">
        <v>0</v>
      </c>
      <c r="G189" s="48">
        <v>0</v>
      </c>
      <c r="H189" s="81" t="b">
        <v>0</v>
      </c>
      <c r="I189" s="48" t="s">
        <v>753</v>
      </c>
      <c r="J189" s="81">
        <v>0</v>
      </c>
      <c r="K189" s="48" t="s">
        <v>753</v>
      </c>
      <c r="L189" s="81">
        <v>0</v>
      </c>
      <c r="M189" s="81">
        <v>0</v>
      </c>
      <c r="N189" s="48" t="s">
        <v>6366</v>
      </c>
      <c r="O189" s="81">
        <v>0</v>
      </c>
      <c r="P189" s="81">
        <v>0</v>
      </c>
      <c r="Q189" s="82" t="s">
        <v>6366</v>
      </c>
    </row>
    <row r="190" spans="1:17" s="59" customFormat="1" x14ac:dyDescent="0.3">
      <c r="A190" s="59" t="s">
        <v>162</v>
      </c>
      <c r="B190" s="81" t="b">
        <v>0</v>
      </c>
      <c r="C190" s="81">
        <v>10</v>
      </c>
      <c r="D190" s="81">
        <v>0</v>
      </c>
      <c r="E190" s="48">
        <v>0</v>
      </c>
      <c r="F190" s="81">
        <v>0</v>
      </c>
      <c r="G190" s="48">
        <v>0</v>
      </c>
      <c r="H190" s="81" t="b">
        <v>0</v>
      </c>
      <c r="I190" s="48" t="s">
        <v>753</v>
      </c>
      <c r="J190" s="81">
        <v>0</v>
      </c>
      <c r="K190" s="48" t="s">
        <v>753</v>
      </c>
      <c r="L190" s="81">
        <v>0</v>
      </c>
      <c r="M190" s="81">
        <v>0</v>
      </c>
      <c r="N190" s="48" t="s">
        <v>6366</v>
      </c>
      <c r="O190" s="81">
        <v>0</v>
      </c>
      <c r="P190" s="81">
        <v>0</v>
      </c>
      <c r="Q190" s="82" t="s">
        <v>6366</v>
      </c>
    </row>
    <row r="191" spans="1:17" s="59" customFormat="1" x14ac:dyDescent="0.3">
      <c r="A191" s="59" t="s">
        <v>163</v>
      </c>
      <c r="B191" s="81" t="b">
        <v>1</v>
      </c>
      <c r="C191" s="81">
        <v>73</v>
      </c>
      <c r="D191" s="81">
        <v>0</v>
      </c>
      <c r="E191" s="48">
        <v>0</v>
      </c>
      <c r="F191" s="81">
        <v>0</v>
      </c>
      <c r="G191" s="48">
        <v>0</v>
      </c>
      <c r="H191" s="81" t="b">
        <v>0</v>
      </c>
      <c r="I191" s="48" t="s">
        <v>753</v>
      </c>
      <c r="J191" s="81">
        <v>0</v>
      </c>
      <c r="K191" s="48" t="s">
        <v>753</v>
      </c>
      <c r="L191" s="81">
        <v>0</v>
      </c>
      <c r="M191" s="81">
        <v>0</v>
      </c>
      <c r="N191" s="48" t="s">
        <v>6366</v>
      </c>
      <c r="O191" s="81">
        <v>0</v>
      </c>
      <c r="P191" s="81">
        <v>0</v>
      </c>
      <c r="Q191" s="82" t="s">
        <v>6366</v>
      </c>
    </row>
    <row r="192" spans="1:17" s="59" customFormat="1" x14ac:dyDescent="0.3">
      <c r="A192" s="59" t="s">
        <v>164</v>
      </c>
      <c r="B192" s="81" t="b">
        <v>1</v>
      </c>
      <c r="C192" s="81">
        <v>81</v>
      </c>
      <c r="D192" s="81">
        <v>26</v>
      </c>
      <c r="E192" s="48">
        <v>0.32098765432098764</v>
      </c>
      <c r="F192" s="81">
        <v>0</v>
      </c>
      <c r="G192" s="48">
        <v>0</v>
      </c>
      <c r="H192" s="81" t="b">
        <v>0</v>
      </c>
      <c r="I192" s="48">
        <v>0</v>
      </c>
      <c r="J192" s="81">
        <v>0</v>
      </c>
      <c r="K192" s="48">
        <v>0.42307692307692307</v>
      </c>
      <c r="L192" s="81">
        <v>0</v>
      </c>
      <c r="M192" s="81">
        <v>0</v>
      </c>
      <c r="N192" s="48" t="s">
        <v>6366</v>
      </c>
      <c r="O192" s="81">
        <v>15</v>
      </c>
      <c r="P192" s="81">
        <v>11</v>
      </c>
      <c r="Q192" s="82">
        <v>0.57692307692307687</v>
      </c>
    </row>
    <row r="193" spans="1:17" s="59" customFormat="1" x14ac:dyDescent="0.3">
      <c r="A193" s="59" t="s">
        <v>165</v>
      </c>
      <c r="B193" s="81" t="b">
        <v>1</v>
      </c>
      <c r="C193" s="81">
        <v>879</v>
      </c>
      <c r="D193" s="81">
        <v>167</v>
      </c>
      <c r="E193" s="48">
        <v>0.1899886234357224</v>
      </c>
      <c r="F193" s="81">
        <v>69</v>
      </c>
      <c r="G193" s="48">
        <v>7.8498293515358364E-2</v>
      </c>
      <c r="H193" s="81" t="b">
        <v>0</v>
      </c>
      <c r="I193" s="48">
        <v>0.41317365269461076</v>
      </c>
      <c r="J193" s="81">
        <v>22</v>
      </c>
      <c r="K193" s="48">
        <v>0.50299401197604787</v>
      </c>
      <c r="L193" s="81">
        <v>34</v>
      </c>
      <c r="M193" s="81">
        <v>35</v>
      </c>
      <c r="N193" s="48">
        <v>0.49275362318840582</v>
      </c>
      <c r="O193" s="81">
        <v>48</v>
      </c>
      <c r="P193" s="81">
        <v>62</v>
      </c>
      <c r="Q193" s="82">
        <v>0.43636363636363634</v>
      </c>
    </row>
    <row r="194" spans="1:17" s="59" customFormat="1" x14ac:dyDescent="0.3">
      <c r="A194" s="59" t="s">
        <v>172</v>
      </c>
      <c r="B194" s="81" t="b">
        <v>0</v>
      </c>
      <c r="C194" s="81">
        <v>59</v>
      </c>
      <c r="D194" s="81">
        <v>0</v>
      </c>
      <c r="E194" s="48">
        <v>0</v>
      </c>
      <c r="F194" s="81">
        <v>0</v>
      </c>
      <c r="G194" s="48">
        <v>0</v>
      </c>
      <c r="H194" s="81" t="b">
        <v>0</v>
      </c>
      <c r="I194" s="48" t="s">
        <v>753</v>
      </c>
      <c r="J194" s="81">
        <v>0</v>
      </c>
      <c r="K194" s="48" t="s">
        <v>753</v>
      </c>
      <c r="L194" s="81">
        <v>0</v>
      </c>
      <c r="M194" s="81">
        <v>0</v>
      </c>
      <c r="N194" s="48" t="s">
        <v>6366</v>
      </c>
      <c r="O194" s="81">
        <v>0</v>
      </c>
      <c r="P194" s="81">
        <v>0</v>
      </c>
      <c r="Q194" s="82" t="s">
        <v>6366</v>
      </c>
    </row>
    <row r="195" spans="1:17" s="59" customFormat="1" x14ac:dyDescent="0.3">
      <c r="A195" s="59" t="s">
        <v>166</v>
      </c>
      <c r="B195" s="81" t="b">
        <v>1</v>
      </c>
      <c r="C195" s="81">
        <v>303</v>
      </c>
      <c r="D195" s="81">
        <v>72</v>
      </c>
      <c r="E195" s="48">
        <v>0.23762376237623761</v>
      </c>
      <c r="F195" s="81">
        <v>11</v>
      </c>
      <c r="G195" s="48">
        <v>3.6303630363036306E-2</v>
      </c>
      <c r="H195" s="81" t="b">
        <v>0</v>
      </c>
      <c r="I195" s="48">
        <v>0.15277777777777779</v>
      </c>
      <c r="J195" s="81">
        <v>0</v>
      </c>
      <c r="K195" s="48">
        <v>0.27777777777777779</v>
      </c>
      <c r="L195" s="81">
        <v>0</v>
      </c>
      <c r="M195" s="81">
        <v>11</v>
      </c>
      <c r="N195" s="48">
        <v>0</v>
      </c>
      <c r="O195" s="81">
        <v>41</v>
      </c>
      <c r="P195" s="81">
        <v>20</v>
      </c>
      <c r="Q195" s="82">
        <v>0.67213114754098358</v>
      </c>
    </row>
    <row r="196" spans="1:17" s="59" customFormat="1" x14ac:dyDescent="0.3">
      <c r="A196" s="59" t="s">
        <v>167</v>
      </c>
      <c r="B196" s="81" t="b">
        <v>1</v>
      </c>
      <c r="C196" s="81">
        <v>79</v>
      </c>
      <c r="D196" s="81">
        <v>25</v>
      </c>
      <c r="E196" s="48">
        <v>0.31645569620253167</v>
      </c>
      <c r="F196" s="81">
        <v>0</v>
      </c>
      <c r="G196" s="48">
        <v>0</v>
      </c>
      <c r="H196" s="81" t="b">
        <v>0</v>
      </c>
      <c r="I196" s="48">
        <v>0</v>
      </c>
      <c r="J196" s="81">
        <v>0</v>
      </c>
      <c r="K196" s="48">
        <v>0.52</v>
      </c>
      <c r="L196" s="81">
        <v>0</v>
      </c>
      <c r="M196" s="81">
        <v>0</v>
      </c>
      <c r="N196" s="48" t="s">
        <v>6366</v>
      </c>
      <c r="O196" s="81">
        <v>12</v>
      </c>
      <c r="P196" s="81">
        <v>13</v>
      </c>
      <c r="Q196" s="82">
        <v>0.48</v>
      </c>
    </row>
    <row r="197" spans="1:17" s="59" customFormat="1" x14ac:dyDescent="0.3">
      <c r="A197" s="59" t="s">
        <v>173</v>
      </c>
      <c r="B197" s="81" t="b">
        <v>0</v>
      </c>
      <c r="C197" s="81">
        <v>20</v>
      </c>
      <c r="D197" s="81">
        <v>0</v>
      </c>
      <c r="E197" s="48">
        <v>0</v>
      </c>
      <c r="F197" s="81">
        <v>0</v>
      </c>
      <c r="G197" s="48">
        <v>0</v>
      </c>
      <c r="H197" s="81" t="b">
        <v>0</v>
      </c>
      <c r="I197" s="48" t="s">
        <v>753</v>
      </c>
      <c r="J197" s="81">
        <v>0</v>
      </c>
      <c r="K197" s="48" t="s">
        <v>753</v>
      </c>
      <c r="L197" s="81">
        <v>0</v>
      </c>
      <c r="M197" s="81">
        <v>0</v>
      </c>
      <c r="N197" s="48" t="s">
        <v>6366</v>
      </c>
      <c r="O197" s="81">
        <v>0</v>
      </c>
      <c r="P197" s="81">
        <v>0</v>
      </c>
      <c r="Q197" s="82" t="s">
        <v>6366</v>
      </c>
    </row>
    <row r="198" spans="1:17" s="59" customFormat="1" x14ac:dyDescent="0.3">
      <c r="A198" s="59" t="s">
        <v>168</v>
      </c>
      <c r="B198" s="81" t="b">
        <v>0</v>
      </c>
      <c r="C198" s="81">
        <v>0</v>
      </c>
      <c r="D198" s="81">
        <v>0</v>
      </c>
      <c r="E198" s="48" t="s">
        <v>753</v>
      </c>
      <c r="F198" s="81">
        <v>0</v>
      </c>
      <c r="G198" s="48" t="s">
        <v>753</v>
      </c>
      <c r="H198" s="81" t="b">
        <v>0</v>
      </c>
      <c r="I198" s="48" t="s">
        <v>753</v>
      </c>
      <c r="J198" s="81">
        <v>0</v>
      </c>
      <c r="K198" s="48" t="s">
        <v>753</v>
      </c>
      <c r="L198" s="81">
        <v>0</v>
      </c>
      <c r="M198" s="81">
        <v>0</v>
      </c>
      <c r="N198" s="48" t="s">
        <v>6366</v>
      </c>
      <c r="O198" s="81">
        <v>0</v>
      </c>
      <c r="P198" s="81">
        <v>0</v>
      </c>
      <c r="Q198" s="82" t="s">
        <v>6366</v>
      </c>
    </row>
    <row r="199" spans="1:17" s="59" customFormat="1" x14ac:dyDescent="0.3">
      <c r="A199" s="59" t="s">
        <v>169</v>
      </c>
      <c r="B199" s="81" t="b">
        <v>1</v>
      </c>
      <c r="C199" s="81">
        <v>103</v>
      </c>
      <c r="D199" s="81">
        <v>14</v>
      </c>
      <c r="E199" s="48">
        <v>0.13592233009708737</v>
      </c>
      <c r="F199" s="81">
        <v>0</v>
      </c>
      <c r="G199" s="48">
        <v>0</v>
      </c>
      <c r="H199" s="81" t="b">
        <v>0</v>
      </c>
      <c r="I199" s="48">
        <v>0</v>
      </c>
      <c r="J199" s="81">
        <v>0</v>
      </c>
      <c r="K199" s="48">
        <v>0</v>
      </c>
      <c r="L199" s="81">
        <v>0</v>
      </c>
      <c r="M199" s="81">
        <v>0</v>
      </c>
      <c r="N199" s="48" t="s">
        <v>6366</v>
      </c>
      <c r="O199" s="81">
        <v>14</v>
      </c>
      <c r="P199" s="81">
        <v>0</v>
      </c>
      <c r="Q199" s="82">
        <v>1</v>
      </c>
    </row>
    <row r="200" spans="1:17" s="59" customFormat="1" x14ac:dyDescent="0.3">
      <c r="A200" s="59" t="s">
        <v>180</v>
      </c>
      <c r="B200" s="81" t="b">
        <v>1</v>
      </c>
      <c r="C200" s="81">
        <v>227</v>
      </c>
      <c r="D200" s="81">
        <v>56</v>
      </c>
      <c r="E200" s="48">
        <v>0.24669603524229075</v>
      </c>
      <c r="F200" s="81">
        <v>16</v>
      </c>
      <c r="G200" s="48">
        <v>7.0484581497797363E-2</v>
      </c>
      <c r="H200" s="81" t="b">
        <v>0</v>
      </c>
      <c r="I200" s="48">
        <v>0.2857142857142857</v>
      </c>
      <c r="J200" s="81">
        <v>0</v>
      </c>
      <c r="K200" s="48">
        <v>0.44642857142857145</v>
      </c>
      <c r="L200" s="81">
        <v>0</v>
      </c>
      <c r="M200" s="81">
        <v>16</v>
      </c>
      <c r="N200" s="48">
        <v>0</v>
      </c>
      <c r="O200" s="81">
        <v>15</v>
      </c>
      <c r="P200" s="81">
        <v>25</v>
      </c>
      <c r="Q200" s="82">
        <v>0.375</v>
      </c>
    </row>
    <row r="201" spans="1:17" s="59" customFormat="1" x14ac:dyDescent="0.3">
      <c r="A201" s="59" t="s">
        <v>174</v>
      </c>
      <c r="B201" s="81" t="b">
        <v>0</v>
      </c>
      <c r="C201" s="81">
        <v>0</v>
      </c>
      <c r="D201" s="81">
        <v>0</v>
      </c>
      <c r="E201" s="48" t="s">
        <v>753</v>
      </c>
      <c r="F201" s="81">
        <v>0</v>
      </c>
      <c r="G201" s="48" t="s">
        <v>753</v>
      </c>
      <c r="H201" s="81" t="b">
        <v>1</v>
      </c>
      <c r="I201" s="48" t="s">
        <v>753</v>
      </c>
      <c r="J201" s="81">
        <v>0</v>
      </c>
      <c r="K201" s="48" t="s">
        <v>753</v>
      </c>
      <c r="L201" s="81">
        <v>0</v>
      </c>
      <c r="M201" s="81">
        <v>0</v>
      </c>
      <c r="N201" s="48" t="s">
        <v>6366</v>
      </c>
      <c r="O201" s="81">
        <v>0</v>
      </c>
      <c r="P201" s="81">
        <v>0</v>
      </c>
      <c r="Q201" s="82" t="s">
        <v>6366</v>
      </c>
    </row>
    <row r="202" spans="1:17" s="59" customFormat="1" x14ac:dyDescent="0.3">
      <c r="A202" s="59" t="s">
        <v>175</v>
      </c>
      <c r="B202" s="81" t="b">
        <v>1</v>
      </c>
      <c r="C202" s="81">
        <v>50</v>
      </c>
      <c r="D202" s="81">
        <v>14</v>
      </c>
      <c r="E202" s="48">
        <v>0.28000000000000003</v>
      </c>
      <c r="F202" s="81">
        <v>0</v>
      </c>
      <c r="G202" s="48">
        <v>0</v>
      </c>
      <c r="H202" s="81" t="b">
        <v>0</v>
      </c>
      <c r="I202" s="48">
        <v>0</v>
      </c>
      <c r="J202" s="81">
        <v>0</v>
      </c>
      <c r="K202" s="48">
        <v>0</v>
      </c>
      <c r="L202" s="81">
        <v>0</v>
      </c>
      <c r="M202" s="81">
        <v>0</v>
      </c>
      <c r="N202" s="48" t="s">
        <v>6366</v>
      </c>
      <c r="O202" s="81">
        <v>14</v>
      </c>
      <c r="P202" s="81">
        <v>0</v>
      </c>
      <c r="Q202" s="82">
        <v>1</v>
      </c>
    </row>
    <row r="203" spans="1:17" s="59" customFormat="1" x14ac:dyDescent="0.3">
      <c r="A203" s="59" t="s">
        <v>176</v>
      </c>
      <c r="B203" s="81" t="b">
        <v>1</v>
      </c>
      <c r="C203" s="81">
        <v>72</v>
      </c>
      <c r="D203" s="81">
        <v>10</v>
      </c>
      <c r="E203" s="48">
        <v>0.1388888888888889</v>
      </c>
      <c r="F203" s="81">
        <v>0</v>
      </c>
      <c r="G203" s="48">
        <v>0</v>
      </c>
      <c r="H203" s="81" t="b">
        <v>0</v>
      </c>
      <c r="I203" s="48">
        <v>0</v>
      </c>
      <c r="J203" s="81">
        <v>0</v>
      </c>
      <c r="K203" s="48">
        <v>0</v>
      </c>
      <c r="L203" s="81">
        <v>0</v>
      </c>
      <c r="M203" s="81">
        <v>0</v>
      </c>
      <c r="N203" s="48" t="s">
        <v>6366</v>
      </c>
      <c r="O203" s="81">
        <v>10</v>
      </c>
      <c r="P203" s="81">
        <v>0</v>
      </c>
      <c r="Q203" s="82">
        <v>1</v>
      </c>
    </row>
    <row r="204" spans="1:17" s="59" customFormat="1" x14ac:dyDescent="0.3">
      <c r="A204" s="59" t="s">
        <v>177</v>
      </c>
      <c r="B204" s="81" t="b">
        <v>1</v>
      </c>
      <c r="C204" s="81">
        <v>130</v>
      </c>
      <c r="D204" s="81">
        <v>13</v>
      </c>
      <c r="E204" s="48">
        <v>0.1</v>
      </c>
      <c r="F204" s="81">
        <v>0</v>
      </c>
      <c r="G204" s="48">
        <v>0</v>
      </c>
      <c r="H204" s="81" t="b">
        <v>0</v>
      </c>
      <c r="I204" s="48">
        <v>0</v>
      </c>
      <c r="J204" s="81">
        <v>0</v>
      </c>
      <c r="K204" s="48">
        <v>0</v>
      </c>
      <c r="L204" s="81">
        <v>0</v>
      </c>
      <c r="M204" s="81">
        <v>0</v>
      </c>
      <c r="N204" s="48" t="s">
        <v>6366</v>
      </c>
      <c r="O204" s="81">
        <v>13</v>
      </c>
      <c r="P204" s="81">
        <v>0</v>
      </c>
      <c r="Q204" s="82">
        <v>1</v>
      </c>
    </row>
    <row r="205" spans="1:17" s="59" customFormat="1" x14ac:dyDescent="0.3">
      <c r="A205" s="59" t="s">
        <v>178</v>
      </c>
      <c r="B205" s="81" t="b">
        <v>1</v>
      </c>
      <c r="C205" s="81">
        <v>344</v>
      </c>
      <c r="D205" s="81">
        <v>44</v>
      </c>
      <c r="E205" s="48">
        <v>0.12790697674418605</v>
      </c>
      <c r="F205" s="81">
        <v>34</v>
      </c>
      <c r="G205" s="48">
        <v>9.8837209302325577E-2</v>
      </c>
      <c r="H205" s="81" t="b">
        <v>0</v>
      </c>
      <c r="I205" s="48">
        <v>0.77272727272727271</v>
      </c>
      <c r="J205" s="81">
        <v>13</v>
      </c>
      <c r="K205" s="48">
        <v>0.40909090909090912</v>
      </c>
      <c r="L205" s="81">
        <v>13</v>
      </c>
      <c r="M205" s="81">
        <v>21</v>
      </c>
      <c r="N205" s="48">
        <v>0.38235294117647056</v>
      </c>
      <c r="O205" s="81">
        <v>5</v>
      </c>
      <c r="P205" s="81">
        <v>5</v>
      </c>
      <c r="Q205" s="82">
        <v>0.5</v>
      </c>
    </row>
    <row r="206" spans="1:17" s="59" customFormat="1" x14ac:dyDescent="0.3">
      <c r="A206" s="59" t="s">
        <v>179</v>
      </c>
      <c r="B206" s="81" t="b">
        <v>1</v>
      </c>
      <c r="C206" s="81">
        <v>474</v>
      </c>
      <c r="D206" s="81">
        <v>92</v>
      </c>
      <c r="E206" s="48">
        <v>0.1940928270042194</v>
      </c>
      <c r="F206" s="81">
        <v>80</v>
      </c>
      <c r="G206" s="48">
        <v>0.16877637130801687</v>
      </c>
      <c r="H206" s="81" t="b">
        <v>0</v>
      </c>
      <c r="I206" s="48">
        <v>0.86956521739130432</v>
      </c>
      <c r="J206" s="81">
        <v>0</v>
      </c>
      <c r="K206" s="48">
        <v>0.28260869565217389</v>
      </c>
      <c r="L206" s="81">
        <v>14</v>
      </c>
      <c r="M206" s="81">
        <v>66</v>
      </c>
      <c r="N206" s="48">
        <v>0.17499999999999999</v>
      </c>
      <c r="O206" s="81">
        <v>21</v>
      </c>
      <c r="P206" s="81">
        <v>26</v>
      </c>
      <c r="Q206" s="82">
        <v>0.44680851063829785</v>
      </c>
    </row>
    <row r="207" spans="1:17" s="59" customFormat="1" x14ac:dyDescent="0.3">
      <c r="A207" s="59" t="s">
        <v>181</v>
      </c>
      <c r="B207" s="81" t="b">
        <v>1</v>
      </c>
      <c r="C207" s="81">
        <v>255</v>
      </c>
      <c r="D207" s="81">
        <v>35</v>
      </c>
      <c r="E207" s="48">
        <v>0.13725490196078433</v>
      </c>
      <c r="F207" s="81">
        <v>34</v>
      </c>
      <c r="G207" s="48">
        <v>0.13333333333333333</v>
      </c>
      <c r="H207" s="81" t="b">
        <v>0</v>
      </c>
      <c r="I207" s="48">
        <v>0.97142857142857142</v>
      </c>
      <c r="J207" s="81">
        <v>0</v>
      </c>
      <c r="K207" s="48">
        <v>0.4</v>
      </c>
      <c r="L207" s="81">
        <v>16</v>
      </c>
      <c r="M207" s="81">
        <v>18</v>
      </c>
      <c r="N207" s="48">
        <v>0.47058823529411764</v>
      </c>
      <c r="O207" s="81">
        <v>3</v>
      </c>
      <c r="P207" s="81">
        <v>14</v>
      </c>
      <c r="Q207" s="82">
        <v>0.17647058823529413</v>
      </c>
    </row>
    <row r="208" spans="1:17" s="59" customFormat="1" x14ac:dyDescent="0.3">
      <c r="A208" s="59" t="s">
        <v>182</v>
      </c>
      <c r="B208" s="81" t="b">
        <v>1</v>
      </c>
      <c r="C208" s="81">
        <v>43</v>
      </c>
      <c r="D208" s="81">
        <v>0</v>
      </c>
      <c r="E208" s="48">
        <v>0</v>
      </c>
      <c r="F208" s="81">
        <v>0</v>
      </c>
      <c r="G208" s="48">
        <v>0</v>
      </c>
      <c r="H208" s="81" t="b">
        <v>0</v>
      </c>
      <c r="I208" s="48" t="s">
        <v>753</v>
      </c>
      <c r="J208" s="81">
        <v>0</v>
      </c>
      <c r="K208" s="48" t="s">
        <v>753</v>
      </c>
      <c r="L208" s="81">
        <v>0</v>
      </c>
      <c r="M208" s="81">
        <v>0</v>
      </c>
      <c r="N208" s="48" t="s">
        <v>6366</v>
      </c>
      <c r="O208" s="81">
        <v>0</v>
      </c>
      <c r="P208" s="81">
        <v>0</v>
      </c>
      <c r="Q208" s="82" t="s">
        <v>6366</v>
      </c>
    </row>
    <row r="209" spans="1:17" s="59" customFormat="1" x14ac:dyDescent="0.3">
      <c r="A209" s="59" t="s">
        <v>183</v>
      </c>
      <c r="B209" s="81" t="b">
        <v>1</v>
      </c>
      <c r="C209" s="81">
        <v>136</v>
      </c>
      <c r="D209" s="81">
        <v>30</v>
      </c>
      <c r="E209" s="48">
        <v>0.22058823529411764</v>
      </c>
      <c r="F209" s="81">
        <v>0</v>
      </c>
      <c r="G209" s="48">
        <v>0</v>
      </c>
      <c r="H209" s="81" t="b">
        <v>0</v>
      </c>
      <c r="I209" s="48">
        <v>0</v>
      </c>
      <c r="J209" s="81">
        <v>0</v>
      </c>
      <c r="K209" s="48">
        <v>0.43333333333333335</v>
      </c>
      <c r="L209" s="81">
        <v>0</v>
      </c>
      <c r="M209" s="81">
        <v>0</v>
      </c>
      <c r="N209" s="48" t="s">
        <v>6366</v>
      </c>
      <c r="O209" s="81">
        <v>17</v>
      </c>
      <c r="P209" s="81">
        <v>13</v>
      </c>
      <c r="Q209" s="82">
        <v>0.56666666666666665</v>
      </c>
    </row>
    <row r="210" spans="1:17" s="59" customFormat="1" x14ac:dyDescent="0.3">
      <c r="A210" s="59" t="s">
        <v>184</v>
      </c>
      <c r="B210" s="81" t="b">
        <v>1</v>
      </c>
      <c r="C210" s="81">
        <v>130</v>
      </c>
      <c r="D210" s="81">
        <v>11</v>
      </c>
      <c r="E210" s="48">
        <v>8.461538461538462E-2</v>
      </c>
      <c r="F210" s="81">
        <v>0</v>
      </c>
      <c r="G210" s="48">
        <v>0</v>
      </c>
      <c r="H210" s="81" t="b">
        <v>0</v>
      </c>
      <c r="I210" s="48">
        <v>0</v>
      </c>
      <c r="J210" s="81">
        <v>0</v>
      </c>
      <c r="K210" s="48">
        <v>0</v>
      </c>
      <c r="L210" s="81">
        <v>0</v>
      </c>
      <c r="M210" s="81">
        <v>0</v>
      </c>
      <c r="N210" s="48" t="s">
        <v>6366</v>
      </c>
      <c r="O210" s="81">
        <v>11</v>
      </c>
      <c r="P210" s="81">
        <v>0</v>
      </c>
      <c r="Q210" s="82">
        <v>1</v>
      </c>
    </row>
    <row r="211" spans="1:17" s="59" customFormat="1" x14ac:dyDescent="0.3">
      <c r="A211" s="59" t="s">
        <v>185</v>
      </c>
      <c r="B211" s="81" t="b">
        <v>0</v>
      </c>
      <c r="C211" s="81">
        <v>23</v>
      </c>
      <c r="D211" s="81">
        <v>0</v>
      </c>
      <c r="E211" s="48">
        <v>0</v>
      </c>
      <c r="F211" s="81">
        <v>0</v>
      </c>
      <c r="G211" s="48">
        <v>0</v>
      </c>
      <c r="H211" s="81" t="b">
        <v>0</v>
      </c>
      <c r="I211" s="48" t="s">
        <v>753</v>
      </c>
      <c r="J211" s="81">
        <v>0</v>
      </c>
      <c r="K211" s="48" t="s">
        <v>753</v>
      </c>
      <c r="L211" s="81">
        <v>0</v>
      </c>
      <c r="M211" s="81">
        <v>0</v>
      </c>
      <c r="N211" s="48" t="s">
        <v>6366</v>
      </c>
      <c r="O211" s="81">
        <v>0</v>
      </c>
      <c r="P211" s="81">
        <v>0</v>
      </c>
      <c r="Q211" s="82" t="s">
        <v>6366</v>
      </c>
    </row>
    <row r="212" spans="1:17" s="59" customFormat="1" x14ac:dyDescent="0.3">
      <c r="A212" s="59" t="s">
        <v>186</v>
      </c>
      <c r="B212" s="81" t="b">
        <v>0</v>
      </c>
      <c r="C212" s="81">
        <v>0</v>
      </c>
      <c r="D212" s="81">
        <v>0</v>
      </c>
      <c r="E212" s="48" t="s">
        <v>753</v>
      </c>
      <c r="F212" s="81">
        <v>0</v>
      </c>
      <c r="G212" s="48" t="s">
        <v>753</v>
      </c>
      <c r="H212" s="81" t="b">
        <v>0</v>
      </c>
      <c r="I212" s="48" t="s">
        <v>753</v>
      </c>
      <c r="J212" s="81">
        <v>0</v>
      </c>
      <c r="K212" s="48" t="s">
        <v>753</v>
      </c>
      <c r="L212" s="81">
        <v>0</v>
      </c>
      <c r="M212" s="81">
        <v>0</v>
      </c>
      <c r="N212" s="48" t="s">
        <v>6366</v>
      </c>
      <c r="O212" s="81">
        <v>0</v>
      </c>
      <c r="P212" s="81">
        <v>0</v>
      </c>
      <c r="Q212" s="82" t="s">
        <v>6366</v>
      </c>
    </row>
    <row r="213" spans="1:17" s="59" customFormat="1" x14ac:dyDescent="0.3">
      <c r="A213" s="59" t="s">
        <v>187</v>
      </c>
      <c r="B213" s="81" t="b">
        <v>0</v>
      </c>
      <c r="C213" s="81">
        <v>0</v>
      </c>
      <c r="D213" s="81">
        <v>0</v>
      </c>
      <c r="E213" s="48" t="s">
        <v>753</v>
      </c>
      <c r="F213" s="81">
        <v>0</v>
      </c>
      <c r="G213" s="48" t="s">
        <v>753</v>
      </c>
      <c r="H213" s="81" t="b">
        <v>0</v>
      </c>
      <c r="I213" s="48" t="s">
        <v>753</v>
      </c>
      <c r="J213" s="81">
        <v>0</v>
      </c>
      <c r="K213" s="48" t="s">
        <v>753</v>
      </c>
      <c r="L213" s="81">
        <v>0</v>
      </c>
      <c r="M213" s="81">
        <v>0</v>
      </c>
      <c r="N213" s="48" t="s">
        <v>6366</v>
      </c>
      <c r="O213" s="81">
        <v>0</v>
      </c>
      <c r="P213" s="81">
        <v>0</v>
      </c>
      <c r="Q213" s="82" t="s">
        <v>6366</v>
      </c>
    </row>
    <row r="214" spans="1:17" s="59" customFormat="1" x14ac:dyDescent="0.3">
      <c r="A214" s="59" t="s">
        <v>188</v>
      </c>
      <c r="B214" s="81" t="b">
        <v>0</v>
      </c>
      <c r="C214" s="81">
        <v>0</v>
      </c>
      <c r="D214" s="81">
        <v>0</v>
      </c>
      <c r="E214" s="48" t="s">
        <v>753</v>
      </c>
      <c r="F214" s="81">
        <v>0</v>
      </c>
      <c r="G214" s="48" t="s">
        <v>753</v>
      </c>
      <c r="H214" s="81" t="b">
        <v>0</v>
      </c>
      <c r="I214" s="48" t="s">
        <v>753</v>
      </c>
      <c r="J214" s="81">
        <v>0</v>
      </c>
      <c r="K214" s="48" t="s">
        <v>753</v>
      </c>
      <c r="L214" s="81">
        <v>0</v>
      </c>
      <c r="M214" s="81">
        <v>0</v>
      </c>
      <c r="N214" s="48" t="s">
        <v>6366</v>
      </c>
      <c r="O214" s="81">
        <v>0</v>
      </c>
      <c r="P214" s="81">
        <v>0</v>
      </c>
      <c r="Q214" s="82" t="s">
        <v>6366</v>
      </c>
    </row>
    <row r="215" spans="1:17" s="59" customFormat="1" x14ac:dyDescent="0.3">
      <c r="A215" s="59" t="s">
        <v>190</v>
      </c>
      <c r="B215" s="81" t="b">
        <v>0</v>
      </c>
      <c r="C215" s="81">
        <v>0</v>
      </c>
      <c r="D215" s="81">
        <v>0</v>
      </c>
      <c r="E215" s="48" t="s">
        <v>753</v>
      </c>
      <c r="F215" s="81">
        <v>0</v>
      </c>
      <c r="G215" s="48" t="s">
        <v>753</v>
      </c>
      <c r="H215" s="81" t="b">
        <v>0</v>
      </c>
      <c r="I215" s="48" t="s">
        <v>753</v>
      </c>
      <c r="J215" s="81">
        <v>0</v>
      </c>
      <c r="K215" s="48" t="s">
        <v>753</v>
      </c>
      <c r="L215" s="81">
        <v>0</v>
      </c>
      <c r="M215" s="81">
        <v>0</v>
      </c>
      <c r="N215" s="48" t="s">
        <v>6366</v>
      </c>
      <c r="O215" s="81">
        <v>0</v>
      </c>
      <c r="P215" s="81">
        <v>0</v>
      </c>
      <c r="Q215" s="82" t="s">
        <v>6366</v>
      </c>
    </row>
    <row r="216" spans="1:17" s="59" customFormat="1" x14ac:dyDescent="0.3">
      <c r="A216" s="59" t="s">
        <v>189</v>
      </c>
      <c r="B216" s="81" t="b">
        <v>0</v>
      </c>
      <c r="C216" s="81">
        <v>0</v>
      </c>
      <c r="D216" s="81">
        <v>0</v>
      </c>
      <c r="E216" s="48" t="s">
        <v>753</v>
      </c>
      <c r="F216" s="81">
        <v>0</v>
      </c>
      <c r="G216" s="48" t="s">
        <v>753</v>
      </c>
      <c r="H216" s="81" t="b">
        <v>0</v>
      </c>
      <c r="I216" s="48" t="s">
        <v>753</v>
      </c>
      <c r="J216" s="81">
        <v>0</v>
      </c>
      <c r="K216" s="48" t="s">
        <v>753</v>
      </c>
      <c r="L216" s="81">
        <v>0</v>
      </c>
      <c r="M216" s="81">
        <v>0</v>
      </c>
      <c r="N216" s="48" t="s">
        <v>6366</v>
      </c>
      <c r="O216" s="81">
        <v>0</v>
      </c>
      <c r="P216" s="81">
        <v>0</v>
      </c>
      <c r="Q216" s="82" t="s">
        <v>6366</v>
      </c>
    </row>
    <row r="217" spans="1:17" s="59" customFormat="1" x14ac:dyDescent="0.3">
      <c r="A217" s="59" t="s">
        <v>191</v>
      </c>
      <c r="B217" s="81" t="b">
        <v>0</v>
      </c>
      <c r="C217" s="81">
        <v>0</v>
      </c>
      <c r="D217" s="81">
        <v>0</v>
      </c>
      <c r="E217" s="48" t="s">
        <v>753</v>
      </c>
      <c r="F217" s="81">
        <v>0</v>
      </c>
      <c r="G217" s="48" t="s">
        <v>753</v>
      </c>
      <c r="H217" s="81" t="b">
        <v>0</v>
      </c>
      <c r="I217" s="48" t="s">
        <v>753</v>
      </c>
      <c r="J217" s="81">
        <v>0</v>
      </c>
      <c r="K217" s="48" t="s">
        <v>753</v>
      </c>
      <c r="L217" s="81">
        <v>0</v>
      </c>
      <c r="M217" s="81">
        <v>0</v>
      </c>
      <c r="N217" s="48" t="s">
        <v>6366</v>
      </c>
      <c r="O217" s="81">
        <v>0</v>
      </c>
      <c r="P217" s="81">
        <v>0</v>
      </c>
      <c r="Q217" s="82" t="s">
        <v>6366</v>
      </c>
    </row>
    <row r="218" spans="1:17" s="59" customFormat="1" x14ac:dyDescent="0.3">
      <c r="A218" s="59" t="s">
        <v>192</v>
      </c>
      <c r="B218" s="81" t="b">
        <v>0</v>
      </c>
      <c r="C218" s="81">
        <v>47</v>
      </c>
      <c r="D218" s="81">
        <v>0</v>
      </c>
      <c r="E218" s="48">
        <v>0</v>
      </c>
      <c r="F218" s="81">
        <v>0</v>
      </c>
      <c r="G218" s="48">
        <v>0</v>
      </c>
      <c r="H218" s="81" t="b">
        <v>0</v>
      </c>
      <c r="I218" s="48" t="s">
        <v>753</v>
      </c>
      <c r="J218" s="81">
        <v>0</v>
      </c>
      <c r="K218" s="48" t="s">
        <v>753</v>
      </c>
      <c r="L218" s="81">
        <v>0</v>
      </c>
      <c r="M218" s="81">
        <v>0</v>
      </c>
      <c r="N218" s="48" t="s">
        <v>6366</v>
      </c>
      <c r="O218" s="81">
        <v>0</v>
      </c>
      <c r="P218" s="81">
        <v>0</v>
      </c>
      <c r="Q218" s="82" t="s">
        <v>6366</v>
      </c>
    </row>
    <row r="219" spans="1:17" s="59" customFormat="1" x14ac:dyDescent="0.3">
      <c r="A219" s="59" t="s">
        <v>193</v>
      </c>
      <c r="B219" s="81" t="b">
        <v>0</v>
      </c>
      <c r="C219" s="81">
        <v>3004</v>
      </c>
      <c r="D219" s="81">
        <v>358</v>
      </c>
      <c r="E219" s="48">
        <v>0.11917443408788282</v>
      </c>
      <c r="F219" s="81">
        <v>123</v>
      </c>
      <c r="G219" s="48">
        <v>4.0945406125166443E-2</v>
      </c>
      <c r="H219" s="81" t="b">
        <v>0</v>
      </c>
      <c r="I219" s="48">
        <v>0.34357541899441341</v>
      </c>
      <c r="J219" s="81">
        <v>27</v>
      </c>
      <c r="K219" s="48">
        <v>0.64525139664804465</v>
      </c>
      <c r="L219" s="81">
        <v>74</v>
      </c>
      <c r="M219" s="81">
        <v>49</v>
      </c>
      <c r="N219" s="48">
        <v>0.60162601626016265</v>
      </c>
      <c r="O219" s="81">
        <v>93</v>
      </c>
      <c r="P219" s="81">
        <v>204</v>
      </c>
      <c r="Q219" s="82">
        <v>0.31313131313131315</v>
      </c>
    </row>
    <row r="220" spans="1:17" s="59" customFormat="1" x14ac:dyDescent="0.3">
      <c r="A220" s="59" t="s">
        <v>195</v>
      </c>
      <c r="B220" s="81" t="b">
        <v>0</v>
      </c>
      <c r="C220" s="81">
        <v>225</v>
      </c>
      <c r="D220" s="81">
        <v>37</v>
      </c>
      <c r="E220" s="48">
        <v>0.16444444444444445</v>
      </c>
      <c r="F220" s="81">
        <v>0</v>
      </c>
      <c r="G220" s="48">
        <v>0</v>
      </c>
      <c r="H220" s="81" t="b">
        <v>0</v>
      </c>
      <c r="I220" s="48">
        <v>0</v>
      </c>
      <c r="J220" s="81">
        <v>0</v>
      </c>
      <c r="K220" s="48">
        <v>0.59459459459459463</v>
      </c>
      <c r="L220" s="81">
        <v>0</v>
      </c>
      <c r="M220" s="81">
        <v>0</v>
      </c>
      <c r="N220" s="48" t="s">
        <v>6366</v>
      </c>
      <c r="O220" s="81">
        <v>15</v>
      </c>
      <c r="P220" s="81">
        <v>22</v>
      </c>
      <c r="Q220" s="82">
        <v>0.40540540540540543</v>
      </c>
    </row>
    <row r="221" spans="1:17" s="59" customFormat="1" x14ac:dyDescent="0.3">
      <c r="A221" s="59" t="s">
        <v>617</v>
      </c>
      <c r="B221" s="81" t="b">
        <v>0</v>
      </c>
      <c r="C221" s="81">
        <v>11</v>
      </c>
      <c r="D221" s="81">
        <v>0</v>
      </c>
      <c r="E221" s="48">
        <v>0</v>
      </c>
      <c r="F221" s="81">
        <v>0</v>
      </c>
      <c r="G221" s="48">
        <v>0</v>
      </c>
      <c r="H221" s="81" t="b">
        <v>0</v>
      </c>
      <c r="I221" s="48" t="s">
        <v>753</v>
      </c>
      <c r="J221" s="81">
        <v>0</v>
      </c>
      <c r="K221" s="48" t="s">
        <v>753</v>
      </c>
      <c r="L221" s="81">
        <v>0</v>
      </c>
      <c r="M221" s="81">
        <v>0</v>
      </c>
      <c r="N221" s="48" t="s">
        <v>6366</v>
      </c>
      <c r="O221" s="81">
        <v>0</v>
      </c>
      <c r="P221" s="81">
        <v>0</v>
      </c>
      <c r="Q221" s="82" t="s">
        <v>6366</v>
      </c>
    </row>
    <row r="222" spans="1:17" s="59" customFormat="1" x14ac:dyDescent="0.3">
      <c r="A222" s="59" t="s">
        <v>196</v>
      </c>
      <c r="B222" s="81" t="b">
        <v>1</v>
      </c>
      <c r="C222" s="81">
        <v>24</v>
      </c>
      <c r="D222" s="81">
        <v>0</v>
      </c>
      <c r="E222" s="48">
        <v>0</v>
      </c>
      <c r="F222" s="81">
        <v>0</v>
      </c>
      <c r="G222" s="48">
        <v>0</v>
      </c>
      <c r="H222" s="81" t="b">
        <v>0</v>
      </c>
      <c r="I222" s="48" t="s">
        <v>753</v>
      </c>
      <c r="J222" s="81">
        <v>0</v>
      </c>
      <c r="K222" s="48" t="s">
        <v>753</v>
      </c>
      <c r="L222" s="81">
        <v>0</v>
      </c>
      <c r="M222" s="81">
        <v>0</v>
      </c>
      <c r="N222" s="48" t="s">
        <v>6366</v>
      </c>
      <c r="O222" s="81">
        <v>0</v>
      </c>
      <c r="P222" s="81">
        <v>0</v>
      </c>
      <c r="Q222" s="82" t="s">
        <v>6366</v>
      </c>
    </row>
    <row r="223" spans="1:17" s="59" customFormat="1" x14ac:dyDescent="0.3">
      <c r="A223" s="59" t="s">
        <v>197</v>
      </c>
      <c r="B223" s="81" t="b">
        <v>0</v>
      </c>
      <c r="C223" s="81">
        <v>29</v>
      </c>
      <c r="D223" s="81">
        <v>0</v>
      </c>
      <c r="E223" s="48">
        <v>0</v>
      </c>
      <c r="F223" s="81">
        <v>0</v>
      </c>
      <c r="G223" s="48">
        <v>0</v>
      </c>
      <c r="H223" s="81" t="b">
        <v>0</v>
      </c>
      <c r="I223" s="48" t="s">
        <v>753</v>
      </c>
      <c r="J223" s="81">
        <v>0</v>
      </c>
      <c r="K223" s="48" t="s">
        <v>753</v>
      </c>
      <c r="L223" s="81">
        <v>0</v>
      </c>
      <c r="M223" s="81">
        <v>0</v>
      </c>
      <c r="N223" s="48" t="s">
        <v>6366</v>
      </c>
      <c r="O223" s="81">
        <v>0</v>
      </c>
      <c r="P223" s="81">
        <v>0</v>
      </c>
      <c r="Q223" s="82" t="s">
        <v>6366</v>
      </c>
    </row>
    <row r="224" spans="1:17" s="59" customFormat="1" x14ac:dyDescent="0.3">
      <c r="A224" s="59" t="s">
        <v>194</v>
      </c>
      <c r="B224" s="81" t="b">
        <v>0</v>
      </c>
      <c r="C224" s="81">
        <v>0</v>
      </c>
      <c r="D224" s="81">
        <v>0</v>
      </c>
      <c r="E224" s="48" t="s">
        <v>753</v>
      </c>
      <c r="F224" s="81">
        <v>0</v>
      </c>
      <c r="G224" s="48" t="s">
        <v>753</v>
      </c>
      <c r="H224" s="81" t="b">
        <v>0</v>
      </c>
      <c r="I224" s="48" t="s">
        <v>753</v>
      </c>
      <c r="J224" s="81">
        <v>0</v>
      </c>
      <c r="K224" s="48" t="s">
        <v>753</v>
      </c>
      <c r="L224" s="81">
        <v>0</v>
      </c>
      <c r="M224" s="81">
        <v>0</v>
      </c>
      <c r="N224" s="48" t="s">
        <v>6366</v>
      </c>
      <c r="O224" s="81">
        <v>0</v>
      </c>
      <c r="P224" s="81">
        <v>0</v>
      </c>
      <c r="Q224" s="82" t="s">
        <v>6366</v>
      </c>
    </row>
    <row r="225" spans="1:17" s="59" customFormat="1" x14ac:dyDescent="0.3">
      <c r="A225" s="59" t="s">
        <v>198</v>
      </c>
      <c r="B225" s="81" t="b">
        <v>1</v>
      </c>
      <c r="C225" s="81">
        <v>606</v>
      </c>
      <c r="D225" s="81">
        <v>158</v>
      </c>
      <c r="E225" s="48">
        <v>0.26072607260726072</v>
      </c>
      <c r="F225" s="81">
        <v>19</v>
      </c>
      <c r="G225" s="48">
        <v>3.1353135313531351E-2</v>
      </c>
      <c r="H225" s="81" t="b">
        <v>0</v>
      </c>
      <c r="I225" s="48">
        <v>0.12025316455696203</v>
      </c>
      <c r="J225" s="81">
        <v>0</v>
      </c>
      <c r="K225" s="48">
        <v>0.44303797468354428</v>
      </c>
      <c r="L225" s="81">
        <v>0</v>
      </c>
      <c r="M225" s="81">
        <v>19</v>
      </c>
      <c r="N225" s="48">
        <v>0</v>
      </c>
      <c r="O225" s="81">
        <v>69</v>
      </c>
      <c r="P225" s="81">
        <v>70</v>
      </c>
      <c r="Q225" s="82">
        <v>0.49640287769784175</v>
      </c>
    </row>
    <row r="226" spans="1:17" s="59" customFormat="1" x14ac:dyDescent="0.3">
      <c r="A226" s="59" t="s">
        <v>555</v>
      </c>
      <c r="B226" s="81" t="b">
        <v>0</v>
      </c>
      <c r="C226" s="81">
        <v>19</v>
      </c>
      <c r="D226" s="81">
        <v>0</v>
      </c>
      <c r="E226" s="48">
        <v>0</v>
      </c>
      <c r="F226" s="81">
        <v>0</v>
      </c>
      <c r="G226" s="48">
        <v>0</v>
      </c>
      <c r="H226" s="81" t="b">
        <v>0</v>
      </c>
      <c r="I226" s="48" t="s">
        <v>753</v>
      </c>
      <c r="J226" s="81">
        <v>0</v>
      </c>
      <c r="K226" s="48" t="s">
        <v>753</v>
      </c>
      <c r="L226" s="81">
        <v>0</v>
      </c>
      <c r="M226" s="81">
        <v>0</v>
      </c>
      <c r="N226" s="48" t="s">
        <v>6366</v>
      </c>
      <c r="O226" s="81">
        <v>0</v>
      </c>
      <c r="P226" s="81">
        <v>0</v>
      </c>
      <c r="Q226" s="82" t="s">
        <v>6366</v>
      </c>
    </row>
    <row r="227" spans="1:17" s="59" customFormat="1" x14ac:dyDescent="0.3">
      <c r="A227" s="59" t="s">
        <v>199</v>
      </c>
      <c r="B227" s="81" t="b">
        <v>1</v>
      </c>
      <c r="C227" s="81">
        <v>1091</v>
      </c>
      <c r="D227" s="81">
        <v>157</v>
      </c>
      <c r="E227" s="48">
        <v>0.14390467461044912</v>
      </c>
      <c r="F227" s="81">
        <v>76</v>
      </c>
      <c r="G227" s="48">
        <v>6.9660861594867091E-2</v>
      </c>
      <c r="H227" s="81" t="b">
        <v>0</v>
      </c>
      <c r="I227" s="48">
        <v>0.48407643312101911</v>
      </c>
      <c r="J227" s="81">
        <v>16</v>
      </c>
      <c r="K227" s="48">
        <v>0.33757961783439489</v>
      </c>
      <c r="L227" s="81">
        <v>16</v>
      </c>
      <c r="M227" s="81">
        <v>60</v>
      </c>
      <c r="N227" s="48">
        <v>0.21052631578947367</v>
      </c>
      <c r="O227" s="81">
        <v>65</v>
      </c>
      <c r="P227" s="81">
        <v>37</v>
      </c>
      <c r="Q227" s="82">
        <v>0.63725490196078427</v>
      </c>
    </row>
    <row r="228" spans="1:17" s="59" customFormat="1" x14ac:dyDescent="0.3">
      <c r="A228" s="59" t="s">
        <v>200</v>
      </c>
      <c r="B228" s="81" t="b">
        <v>0</v>
      </c>
      <c r="C228" s="81">
        <v>0</v>
      </c>
      <c r="D228" s="81">
        <v>0</v>
      </c>
      <c r="E228" s="48" t="s">
        <v>753</v>
      </c>
      <c r="F228" s="81">
        <v>0</v>
      </c>
      <c r="G228" s="48" t="s">
        <v>753</v>
      </c>
      <c r="H228" s="81" t="b">
        <v>1</v>
      </c>
      <c r="I228" s="48" t="s">
        <v>753</v>
      </c>
      <c r="J228" s="81">
        <v>0</v>
      </c>
      <c r="K228" s="48" t="s">
        <v>753</v>
      </c>
      <c r="L228" s="81">
        <v>0</v>
      </c>
      <c r="M228" s="81">
        <v>0</v>
      </c>
      <c r="N228" s="48" t="s">
        <v>6366</v>
      </c>
      <c r="O228" s="81">
        <v>0</v>
      </c>
      <c r="P228" s="81">
        <v>0</v>
      </c>
      <c r="Q228" s="82" t="s">
        <v>6366</v>
      </c>
    </row>
    <row r="229" spans="1:17" s="59" customFormat="1" x14ac:dyDescent="0.3">
      <c r="A229" s="59" t="s">
        <v>201</v>
      </c>
      <c r="B229" s="81" t="b">
        <v>0</v>
      </c>
      <c r="C229" s="81">
        <v>47</v>
      </c>
      <c r="D229" s="81">
        <v>0</v>
      </c>
      <c r="E229" s="48">
        <v>0</v>
      </c>
      <c r="F229" s="81">
        <v>0</v>
      </c>
      <c r="G229" s="48">
        <v>0</v>
      </c>
      <c r="H229" s="81" t="b">
        <v>0</v>
      </c>
      <c r="I229" s="48" t="s">
        <v>753</v>
      </c>
      <c r="J229" s="81">
        <v>0</v>
      </c>
      <c r="K229" s="48" t="s">
        <v>753</v>
      </c>
      <c r="L229" s="81">
        <v>0</v>
      </c>
      <c r="M229" s="81">
        <v>0</v>
      </c>
      <c r="N229" s="48" t="s">
        <v>6366</v>
      </c>
      <c r="O229" s="81">
        <v>0</v>
      </c>
      <c r="P229" s="81">
        <v>0</v>
      </c>
      <c r="Q229" s="82" t="s">
        <v>6366</v>
      </c>
    </row>
    <row r="230" spans="1:17" s="59" customFormat="1" x14ac:dyDescent="0.3">
      <c r="A230" s="59" t="s">
        <v>234</v>
      </c>
      <c r="B230" s="81" t="b">
        <v>0</v>
      </c>
      <c r="C230" s="81">
        <v>0</v>
      </c>
      <c r="D230" s="81">
        <v>0</v>
      </c>
      <c r="E230" s="48" t="s">
        <v>753</v>
      </c>
      <c r="F230" s="81">
        <v>0</v>
      </c>
      <c r="G230" s="48" t="s">
        <v>753</v>
      </c>
      <c r="H230" s="81" t="b">
        <v>0</v>
      </c>
      <c r="I230" s="48" t="s">
        <v>753</v>
      </c>
      <c r="J230" s="81">
        <v>0</v>
      </c>
      <c r="K230" s="48" t="s">
        <v>753</v>
      </c>
      <c r="L230" s="81">
        <v>0</v>
      </c>
      <c r="M230" s="81">
        <v>0</v>
      </c>
      <c r="N230" s="48" t="s">
        <v>6366</v>
      </c>
      <c r="O230" s="81">
        <v>0</v>
      </c>
      <c r="P230" s="81">
        <v>0</v>
      </c>
      <c r="Q230" s="82" t="s">
        <v>6366</v>
      </c>
    </row>
    <row r="231" spans="1:17" s="59" customFormat="1" x14ac:dyDescent="0.3">
      <c r="A231" s="59" t="s">
        <v>202</v>
      </c>
      <c r="B231" s="81" t="b">
        <v>1</v>
      </c>
      <c r="C231" s="81">
        <v>158</v>
      </c>
      <c r="D231" s="81">
        <v>14</v>
      </c>
      <c r="E231" s="48">
        <v>8.8607594936708861E-2</v>
      </c>
      <c r="F231" s="81">
        <v>11</v>
      </c>
      <c r="G231" s="48">
        <v>6.9620253164556958E-2</v>
      </c>
      <c r="H231" s="81" t="b">
        <v>0</v>
      </c>
      <c r="I231" s="48">
        <v>0.7857142857142857</v>
      </c>
      <c r="J231" s="81">
        <v>0</v>
      </c>
      <c r="K231" s="48">
        <v>0</v>
      </c>
      <c r="L231" s="81">
        <v>0</v>
      </c>
      <c r="M231" s="81">
        <v>11</v>
      </c>
      <c r="N231" s="48">
        <v>0</v>
      </c>
      <c r="O231" s="81">
        <v>3</v>
      </c>
      <c r="P231" s="81">
        <v>0</v>
      </c>
      <c r="Q231" s="82">
        <v>1</v>
      </c>
    </row>
    <row r="232" spans="1:17" s="59" customFormat="1" x14ac:dyDescent="0.3">
      <c r="A232" s="59" t="s">
        <v>203</v>
      </c>
      <c r="B232" s="81" t="b">
        <v>1</v>
      </c>
      <c r="C232" s="81">
        <v>519</v>
      </c>
      <c r="D232" s="81">
        <v>93</v>
      </c>
      <c r="E232" s="48">
        <v>0.1791907514450867</v>
      </c>
      <c r="F232" s="81">
        <v>68</v>
      </c>
      <c r="G232" s="48">
        <v>0.13102119460500963</v>
      </c>
      <c r="H232" s="81" t="b">
        <v>0</v>
      </c>
      <c r="I232" s="48">
        <v>0.73118279569892475</v>
      </c>
      <c r="J232" s="81">
        <v>19</v>
      </c>
      <c r="K232" s="48">
        <v>0.38709677419354838</v>
      </c>
      <c r="L232" s="81">
        <v>30</v>
      </c>
      <c r="M232" s="81">
        <v>38</v>
      </c>
      <c r="N232" s="48">
        <v>0.44117647058823528</v>
      </c>
      <c r="O232" s="81">
        <v>19</v>
      </c>
      <c r="P232" s="81">
        <v>17</v>
      </c>
      <c r="Q232" s="82">
        <v>0.52777777777777779</v>
      </c>
    </row>
    <row r="233" spans="1:17" s="59" customFormat="1" x14ac:dyDescent="0.3">
      <c r="A233" s="59" t="s">
        <v>204</v>
      </c>
      <c r="B233" s="81" t="b">
        <v>0</v>
      </c>
      <c r="C233" s="81">
        <v>0</v>
      </c>
      <c r="D233" s="81">
        <v>0</v>
      </c>
      <c r="E233" s="48" t="s">
        <v>753</v>
      </c>
      <c r="F233" s="81">
        <v>0</v>
      </c>
      <c r="G233" s="48" t="s">
        <v>753</v>
      </c>
      <c r="H233" s="81" t="b">
        <v>0</v>
      </c>
      <c r="I233" s="48" t="s">
        <v>753</v>
      </c>
      <c r="J233" s="81">
        <v>0</v>
      </c>
      <c r="K233" s="48" t="s">
        <v>753</v>
      </c>
      <c r="L233" s="81">
        <v>0</v>
      </c>
      <c r="M233" s="81">
        <v>0</v>
      </c>
      <c r="N233" s="48" t="s">
        <v>6366</v>
      </c>
      <c r="O233" s="81">
        <v>0</v>
      </c>
      <c r="P233" s="81">
        <v>0</v>
      </c>
      <c r="Q233" s="82" t="s">
        <v>6366</v>
      </c>
    </row>
    <row r="234" spans="1:17" s="59" customFormat="1" x14ac:dyDescent="0.3">
      <c r="A234" s="59" t="s">
        <v>205</v>
      </c>
      <c r="B234" s="81" t="b">
        <v>0</v>
      </c>
      <c r="C234" s="81">
        <v>16</v>
      </c>
      <c r="D234" s="81">
        <v>0</v>
      </c>
      <c r="E234" s="48">
        <v>0</v>
      </c>
      <c r="F234" s="81">
        <v>0</v>
      </c>
      <c r="G234" s="48">
        <v>0</v>
      </c>
      <c r="H234" s="81" t="b">
        <v>0</v>
      </c>
      <c r="I234" s="48" t="s">
        <v>753</v>
      </c>
      <c r="J234" s="81">
        <v>0</v>
      </c>
      <c r="K234" s="48" t="s">
        <v>753</v>
      </c>
      <c r="L234" s="81">
        <v>0</v>
      </c>
      <c r="M234" s="81">
        <v>0</v>
      </c>
      <c r="N234" s="48" t="s">
        <v>6366</v>
      </c>
      <c r="O234" s="81">
        <v>0</v>
      </c>
      <c r="P234" s="81">
        <v>0</v>
      </c>
      <c r="Q234" s="82" t="s">
        <v>6366</v>
      </c>
    </row>
    <row r="235" spans="1:17" s="59" customFormat="1" x14ac:dyDescent="0.3">
      <c r="A235" s="59" t="s">
        <v>206</v>
      </c>
      <c r="B235" s="81" t="b">
        <v>1</v>
      </c>
      <c r="C235" s="81">
        <v>44</v>
      </c>
      <c r="D235" s="81">
        <v>0</v>
      </c>
      <c r="E235" s="48">
        <v>0</v>
      </c>
      <c r="F235" s="81">
        <v>0</v>
      </c>
      <c r="G235" s="48">
        <v>0</v>
      </c>
      <c r="H235" s="81" t="b">
        <v>0</v>
      </c>
      <c r="I235" s="48" t="s">
        <v>753</v>
      </c>
      <c r="J235" s="81">
        <v>0</v>
      </c>
      <c r="K235" s="48" t="s">
        <v>753</v>
      </c>
      <c r="L235" s="81">
        <v>0</v>
      </c>
      <c r="M235" s="81">
        <v>0</v>
      </c>
      <c r="N235" s="48" t="s">
        <v>6366</v>
      </c>
      <c r="O235" s="81">
        <v>0</v>
      </c>
      <c r="P235" s="81">
        <v>0</v>
      </c>
      <c r="Q235" s="82" t="s">
        <v>6366</v>
      </c>
    </row>
    <row r="236" spans="1:17" s="59" customFormat="1" x14ac:dyDescent="0.3">
      <c r="A236" s="59" t="s">
        <v>207</v>
      </c>
      <c r="B236" s="81" t="b">
        <v>1</v>
      </c>
      <c r="C236" s="81">
        <v>249</v>
      </c>
      <c r="D236" s="81">
        <v>32</v>
      </c>
      <c r="E236" s="48">
        <v>0.12851405622489959</v>
      </c>
      <c r="F236" s="81">
        <v>14</v>
      </c>
      <c r="G236" s="48">
        <v>5.6224899598393573E-2</v>
      </c>
      <c r="H236" s="81" t="b">
        <v>0</v>
      </c>
      <c r="I236" s="48">
        <v>0.4375</v>
      </c>
      <c r="J236" s="81">
        <v>0</v>
      </c>
      <c r="K236" s="48">
        <v>0</v>
      </c>
      <c r="L236" s="81">
        <v>0</v>
      </c>
      <c r="M236" s="81">
        <v>14</v>
      </c>
      <c r="N236" s="48">
        <v>0</v>
      </c>
      <c r="O236" s="81">
        <v>18</v>
      </c>
      <c r="P236" s="81">
        <v>0</v>
      </c>
      <c r="Q236" s="82">
        <v>1</v>
      </c>
    </row>
    <row r="237" spans="1:17" s="59" customFormat="1" x14ac:dyDescent="0.3">
      <c r="A237" s="59" t="s">
        <v>208</v>
      </c>
      <c r="B237" s="81" t="b">
        <v>1</v>
      </c>
      <c r="C237" s="81">
        <v>313</v>
      </c>
      <c r="D237" s="81">
        <v>78</v>
      </c>
      <c r="E237" s="48">
        <v>0.24920127795527156</v>
      </c>
      <c r="F237" s="81">
        <v>18</v>
      </c>
      <c r="G237" s="48">
        <v>5.7507987220447282E-2</v>
      </c>
      <c r="H237" s="81" t="b">
        <v>0</v>
      </c>
      <c r="I237" s="48">
        <v>0.23076923076923078</v>
      </c>
      <c r="J237" s="81">
        <v>0</v>
      </c>
      <c r="K237" s="48">
        <v>0.34615384615384615</v>
      </c>
      <c r="L237" s="81">
        <v>0</v>
      </c>
      <c r="M237" s="81">
        <v>18</v>
      </c>
      <c r="N237" s="48">
        <v>0</v>
      </c>
      <c r="O237" s="81">
        <v>33</v>
      </c>
      <c r="P237" s="81">
        <v>27</v>
      </c>
      <c r="Q237" s="82">
        <v>0.55000000000000004</v>
      </c>
    </row>
    <row r="238" spans="1:17" s="59" customFormat="1" x14ac:dyDescent="0.3">
      <c r="A238" s="59" t="s">
        <v>209</v>
      </c>
      <c r="B238" s="81" t="b">
        <v>1</v>
      </c>
      <c r="C238" s="81">
        <v>440</v>
      </c>
      <c r="D238" s="81">
        <v>85</v>
      </c>
      <c r="E238" s="48">
        <v>0.19318181818181818</v>
      </c>
      <c r="F238" s="81">
        <v>29</v>
      </c>
      <c r="G238" s="48">
        <v>6.5909090909090903E-2</v>
      </c>
      <c r="H238" s="81" t="b">
        <v>0</v>
      </c>
      <c r="I238" s="48">
        <v>0.3411764705882353</v>
      </c>
      <c r="J238" s="81">
        <v>10</v>
      </c>
      <c r="K238" s="48">
        <v>0.35294117647058826</v>
      </c>
      <c r="L238" s="81">
        <v>10</v>
      </c>
      <c r="M238" s="81">
        <v>19</v>
      </c>
      <c r="N238" s="48">
        <v>0.34482758620689657</v>
      </c>
      <c r="O238" s="81">
        <v>36</v>
      </c>
      <c r="P238" s="81">
        <v>20</v>
      </c>
      <c r="Q238" s="82">
        <v>0.6428571428571429</v>
      </c>
    </row>
    <row r="239" spans="1:17" s="59" customFormat="1" x14ac:dyDescent="0.3">
      <c r="A239" s="59" t="s">
        <v>556</v>
      </c>
      <c r="B239" s="81" t="b">
        <v>0</v>
      </c>
      <c r="C239" s="81">
        <v>20</v>
      </c>
      <c r="D239" s="81">
        <v>0</v>
      </c>
      <c r="E239" s="48">
        <v>0</v>
      </c>
      <c r="F239" s="81">
        <v>0</v>
      </c>
      <c r="G239" s="48">
        <v>0</v>
      </c>
      <c r="H239" s="81" t="b">
        <v>0</v>
      </c>
      <c r="I239" s="48" t="s">
        <v>753</v>
      </c>
      <c r="J239" s="81">
        <v>0</v>
      </c>
      <c r="K239" s="48" t="s">
        <v>753</v>
      </c>
      <c r="L239" s="81">
        <v>0</v>
      </c>
      <c r="M239" s="81">
        <v>0</v>
      </c>
      <c r="N239" s="48" t="s">
        <v>6366</v>
      </c>
      <c r="O239" s="81">
        <v>0</v>
      </c>
      <c r="P239" s="81">
        <v>0</v>
      </c>
      <c r="Q239" s="82" t="s">
        <v>6366</v>
      </c>
    </row>
    <row r="240" spans="1:17" s="59" customFormat="1" x14ac:dyDescent="0.3">
      <c r="A240" s="59" t="s">
        <v>210</v>
      </c>
      <c r="B240" s="81" t="b">
        <v>1</v>
      </c>
      <c r="C240" s="81">
        <v>674</v>
      </c>
      <c r="D240" s="81">
        <v>122</v>
      </c>
      <c r="E240" s="48">
        <v>0.18100890207715134</v>
      </c>
      <c r="F240" s="81">
        <v>70</v>
      </c>
      <c r="G240" s="48">
        <v>0.10385756676557864</v>
      </c>
      <c r="H240" s="81" t="b">
        <v>0</v>
      </c>
      <c r="I240" s="48">
        <v>0.57377049180327866</v>
      </c>
      <c r="J240" s="81">
        <v>18</v>
      </c>
      <c r="K240" s="48">
        <v>0.47540983606557374</v>
      </c>
      <c r="L240" s="81">
        <v>28</v>
      </c>
      <c r="M240" s="81">
        <v>42</v>
      </c>
      <c r="N240" s="48">
        <v>0.4</v>
      </c>
      <c r="O240" s="81">
        <v>32</v>
      </c>
      <c r="P240" s="81">
        <v>40</v>
      </c>
      <c r="Q240" s="82">
        <v>0.44444444444444442</v>
      </c>
    </row>
    <row r="241" spans="1:17" s="59" customFormat="1" x14ac:dyDescent="0.3">
      <c r="A241" s="59" t="s">
        <v>211</v>
      </c>
      <c r="B241" s="81" t="b">
        <v>0</v>
      </c>
      <c r="C241" s="81">
        <v>0</v>
      </c>
      <c r="D241" s="81">
        <v>0</v>
      </c>
      <c r="E241" s="48" t="s">
        <v>753</v>
      </c>
      <c r="F241" s="81">
        <v>0</v>
      </c>
      <c r="G241" s="48" t="s">
        <v>753</v>
      </c>
      <c r="H241" s="81" t="b">
        <v>1</v>
      </c>
      <c r="I241" s="48" t="s">
        <v>753</v>
      </c>
      <c r="J241" s="81">
        <v>0</v>
      </c>
      <c r="K241" s="48" t="s">
        <v>753</v>
      </c>
      <c r="L241" s="81">
        <v>0</v>
      </c>
      <c r="M241" s="81">
        <v>0</v>
      </c>
      <c r="N241" s="48" t="s">
        <v>6366</v>
      </c>
      <c r="O241" s="81">
        <v>0</v>
      </c>
      <c r="P241" s="81">
        <v>0</v>
      </c>
      <c r="Q241" s="82" t="s">
        <v>6366</v>
      </c>
    </row>
    <row r="242" spans="1:17" s="59" customFormat="1" x14ac:dyDescent="0.3">
      <c r="A242" s="59" t="s">
        <v>212</v>
      </c>
      <c r="B242" s="81" t="b">
        <v>1</v>
      </c>
      <c r="C242" s="81">
        <v>312</v>
      </c>
      <c r="D242" s="81">
        <v>84</v>
      </c>
      <c r="E242" s="48">
        <v>0.26923076923076922</v>
      </c>
      <c r="F242" s="81">
        <v>66</v>
      </c>
      <c r="G242" s="48">
        <v>0.21153846153846154</v>
      </c>
      <c r="H242" s="81" t="b">
        <v>0</v>
      </c>
      <c r="I242" s="48">
        <v>0.7857142857142857</v>
      </c>
      <c r="J242" s="81">
        <v>10</v>
      </c>
      <c r="K242" s="48">
        <v>0.32142857142857145</v>
      </c>
      <c r="L242" s="81">
        <v>27</v>
      </c>
      <c r="M242" s="81">
        <v>39</v>
      </c>
      <c r="N242" s="48">
        <v>0.40909090909090912</v>
      </c>
      <c r="O242" s="81">
        <v>18</v>
      </c>
      <c r="P242" s="81">
        <v>17</v>
      </c>
      <c r="Q242" s="82">
        <v>0.51428571428571423</v>
      </c>
    </row>
    <row r="243" spans="1:17" s="59" customFormat="1" x14ac:dyDescent="0.3">
      <c r="A243" s="59" t="s">
        <v>235</v>
      </c>
      <c r="B243" s="81" t="b">
        <v>0</v>
      </c>
      <c r="C243" s="81">
        <v>12</v>
      </c>
      <c r="D243" s="81">
        <v>12</v>
      </c>
      <c r="E243" s="48">
        <v>1</v>
      </c>
      <c r="F243" s="81">
        <v>0</v>
      </c>
      <c r="G243" s="48">
        <v>0</v>
      </c>
      <c r="H243" s="81" t="b">
        <v>0</v>
      </c>
      <c r="I243" s="48">
        <v>0</v>
      </c>
      <c r="J243" s="81">
        <v>0</v>
      </c>
      <c r="K243" s="48">
        <v>0</v>
      </c>
      <c r="L243" s="81">
        <v>0</v>
      </c>
      <c r="M243" s="81">
        <v>0</v>
      </c>
      <c r="N243" s="48" t="s">
        <v>6366</v>
      </c>
      <c r="O243" s="81">
        <v>12</v>
      </c>
      <c r="P243" s="81">
        <v>0</v>
      </c>
      <c r="Q243" s="82">
        <v>1</v>
      </c>
    </row>
    <row r="244" spans="1:17" s="59" customFormat="1" x14ac:dyDescent="0.3">
      <c r="A244" s="59" t="s">
        <v>213</v>
      </c>
      <c r="B244" s="81" t="b">
        <v>1</v>
      </c>
      <c r="C244" s="81">
        <v>122</v>
      </c>
      <c r="D244" s="81">
        <v>11</v>
      </c>
      <c r="E244" s="48">
        <v>9.0163934426229511E-2</v>
      </c>
      <c r="F244" s="81">
        <v>0</v>
      </c>
      <c r="G244" s="48">
        <v>0</v>
      </c>
      <c r="H244" s="81" t="b">
        <v>0</v>
      </c>
      <c r="I244" s="48">
        <v>0</v>
      </c>
      <c r="J244" s="81">
        <v>0</v>
      </c>
      <c r="K244" s="48">
        <v>1</v>
      </c>
      <c r="L244" s="81">
        <v>0</v>
      </c>
      <c r="M244" s="81">
        <v>0</v>
      </c>
      <c r="N244" s="48" t="s">
        <v>6366</v>
      </c>
      <c r="O244" s="81">
        <v>0</v>
      </c>
      <c r="P244" s="81">
        <v>11</v>
      </c>
      <c r="Q244" s="82">
        <v>0</v>
      </c>
    </row>
    <row r="245" spans="1:17" s="59" customFormat="1" x14ac:dyDescent="0.3">
      <c r="A245" s="59" t="s">
        <v>214</v>
      </c>
      <c r="B245" s="81" t="b">
        <v>1</v>
      </c>
      <c r="C245" s="81">
        <v>72</v>
      </c>
      <c r="D245" s="81">
        <v>0</v>
      </c>
      <c r="E245" s="48">
        <v>0</v>
      </c>
      <c r="F245" s="81">
        <v>0</v>
      </c>
      <c r="G245" s="48">
        <v>0</v>
      </c>
      <c r="H245" s="81" t="b">
        <v>0</v>
      </c>
      <c r="I245" s="48" t="s">
        <v>753</v>
      </c>
      <c r="J245" s="81">
        <v>0</v>
      </c>
      <c r="K245" s="48" t="s">
        <v>753</v>
      </c>
      <c r="L245" s="81">
        <v>0</v>
      </c>
      <c r="M245" s="81">
        <v>0</v>
      </c>
      <c r="N245" s="48" t="s">
        <v>6366</v>
      </c>
      <c r="O245" s="81">
        <v>0</v>
      </c>
      <c r="P245" s="81">
        <v>0</v>
      </c>
      <c r="Q245" s="82" t="s">
        <v>6366</v>
      </c>
    </row>
    <row r="246" spans="1:17" s="59" customFormat="1" x14ac:dyDescent="0.3">
      <c r="A246" s="59" t="s">
        <v>215</v>
      </c>
      <c r="B246" s="81" t="b">
        <v>1</v>
      </c>
      <c r="C246" s="81">
        <v>230</v>
      </c>
      <c r="D246" s="81">
        <v>60</v>
      </c>
      <c r="E246" s="48">
        <v>0.2608695652173913</v>
      </c>
      <c r="F246" s="81">
        <v>14</v>
      </c>
      <c r="G246" s="48">
        <v>6.0869565217391307E-2</v>
      </c>
      <c r="H246" s="81" t="b">
        <v>0</v>
      </c>
      <c r="I246" s="48">
        <v>0.23333333333333334</v>
      </c>
      <c r="J246" s="81">
        <v>0</v>
      </c>
      <c r="K246" s="48">
        <v>0.36666666666666664</v>
      </c>
      <c r="L246" s="81">
        <v>0</v>
      </c>
      <c r="M246" s="81">
        <v>14</v>
      </c>
      <c r="N246" s="48">
        <v>0</v>
      </c>
      <c r="O246" s="81">
        <v>24</v>
      </c>
      <c r="P246" s="81">
        <v>22</v>
      </c>
      <c r="Q246" s="82">
        <v>0.52173913043478259</v>
      </c>
    </row>
    <row r="247" spans="1:17" s="59" customFormat="1" x14ac:dyDescent="0.3">
      <c r="A247" s="59" t="s">
        <v>216</v>
      </c>
      <c r="B247" s="81" t="b">
        <v>1</v>
      </c>
      <c r="C247" s="81">
        <v>66</v>
      </c>
      <c r="D247" s="81">
        <v>21</v>
      </c>
      <c r="E247" s="48">
        <v>0.31818181818181818</v>
      </c>
      <c r="F247" s="81">
        <v>11</v>
      </c>
      <c r="G247" s="48">
        <v>0.16666666666666666</v>
      </c>
      <c r="H247" s="81" t="b">
        <v>0</v>
      </c>
      <c r="I247" s="48">
        <v>0.52380952380952384</v>
      </c>
      <c r="J247" s="81">
        <v>0</v>
      </c>
      <c r="K247" s="48">
        <v>0</v>
      </c>
      <c r="L247" s="81">
        <v>0</v>
      </c>
      <c r="M247" s="81">
        <v>11</v>
      </c>
      <c r="N247" s="48">
        <v>0</v>
      </c>
      <c r="O247" s="81">
        <v>10</v>
      </c>
      <c r="P247" s="81">
        <v>0</v>
      </c>
      <c r="Q247" s="82">
        <v>1</v>
      </c>
    </row>
    <row r="248" spans="1:17" s="59" customFormat="1" x14ac:dyDescent="0.3">
      <c r="A248" s="59" t="s">
        <v>217</v>
      </c>
      <c r="B248" s="81" t="b">
        <v>0</v>
      </c>
      <c r="C248" s="81">
        <v>0</v>
      </c>
      <c r="D248" s="81">
        <v>0</v>
      </c>
      <c r="E248" s="48" t="s">
        <v>753</v>
      </c>
      <c r="F248" s="81">
        <v>0</v>
      </c>
      <c r="G248" s="48" t="s">
        <v>753</v>
      </c>
      <c r="H248" s="81" t="b">
        <v>0</v>
      </c>
      <c r="I248" s="48" t="s">
        <v>753</v>
      </c>
      <c r="J248" s="81">
        <v>0</v>
      </c>
      <c r="K248" s="48" t="s">
        <v>753</v>
      </c>
      <c r="L248" s="81">
        <v>0</v>
      </c>
      <c r="M248" s="81">
        <v>0</v>
      </c>
      <c r="N248" s="48" t="s">
        <v>6366</v>
      </c>
      <c r="O248" s="81">
        <v>0</v>
      </c>
      <c r="P248" s="81">
        <v>0</v>
      </c>
      <c r="Q248" s="82" t="s">
        <v>6366</v>
      </c>
    </row>
    <row r="249" spans="1:17" s="59" customFormat="1" x14ac:dyDescent="0.3">
      <c r="A249" s="59" t="s">
        <v>218</v>
      </c>
      <c r="B249" s="81" t="b">
        <v>1</v>
      </c>
      <c r="C249" s="81">
        <v>171</v>
      </c>
      <c r="D249" s="81">
        <v>23</v>
      </c>
      <c r="E249" s="48">
        <v>0.13450292397660818</v>
      </c>
      <c r="F249" s="81">
        <v>0</v>
      </c>
      <c r="G249" s="48">
        <v>0</v>
      </c>
      <c r="H249" s="81" t="b">
        <v>0</v>
      </c>
      <c r="I249" s="48">
        <v>0</v>
      </c>
      <c r="J249" s="81">
        <v>0</v>
      </c>
      <c r="K249" s="48">
        <v>0.43478260869565216</v>
      </c>
      <c r="L249" s="81">
        <v>0</v>
      </c>
      <c r="M249" s="81">
        <v>0</v>
      </c>
      <c r="N249" s="48" t="s">
        <v>6366</v>
      </c>
      <c r="O249" s="81">
        <v>13</v>
      </c>
      <c r="P249" s="81">
        <v>10</v>
      </c>
      <c r="Q249" s="82">
        <v>0.56521739130434778</v>
      </c>
    </row>
    <row r="250" spans="1:17" s="59" customFormat="1" x14ac:dyDescent="0.3">
      <c r="A250" s="59" t="s">
        <v>619</v>
      </c>
      <c r="B250" s="81" t="b">
        <v>0</v>
      </c>
      <c r="C250" s="81">
        <v>0</v>
      </c>
      <c r="D250" s="81">
        <v>0</v>
      </c>
      <c r="E250" s="48" t="s">
        <v>753</v>
      </c>
      <c r="F250" s="81">
        <v>0</v>
      </c>
      <c r="G250" s="48" t="s">
        <v>753</v>
      </c>
      <c r="H250" s="81" t="b">
        <v>0</v>
      </c>
      <c r="I250" s="48" t="s">
        <v>753</v>
      </c>
      <c r="J250" s="81">
        <v>0</v>
      </c>
      <c r="K250" s="48" t="s">
        <v>753</v>
      </c>
      <c r="L250" s="81">
        <v>0</v>
      </c>
      <c r="M250" s="81">
        <v>0</v>
      </c>
      <c r="N250" s="48" t="s">
        <v>6366</v>
      </c>
      <c r="O250" s="81">
        <v>0</v>
      </c>
      <c r="P250" s="81">
        <v>0</v>
      </c>
      <c r="Q250" s="82" t="s">
        <v>6366</v>
      </c>
    </row>
    <row r="251" spans="1:17" s="59" customFormat="1" x14ac:dyDescent="0.3">
      <c r="A251" s="59" t="s">
        <v>219</v>
      </c>
      <c r="B251" s="81" t="b">
        <v>1</v>
      </c>
      <c r="C251" s="81">
        <v>160</v>
      </c>
      <c r="D251" s="81">
        <v>22</v>
      </c>
      <c r="E251" s="48">
        <v>0.13750000000000001</v>
      </c>
      <c r="F251" s="81">
        <v>17</v>
      </c>
      <c r="G251" s="48">
        <v>0.10625</v>
      </c>
      <c r="H251" s="81" t="b">
        <v>0</v>
      </c>
      <c r="I251" s="48">
        <v>0.77272727272727271</v>
      </c>
      <c r="J251" s="81">
        <v>0</v>
      </c>
      <c r="K251" s="48">
        <v>0</v>
      </c>
      <c r="L251" s="81">
        <v>0</v>
      </c>
      <c r="M251" s="81">
        <v>17</v>
      </c>
      <c r="N251" s="48">
        <v>0</v>
      </c>
      <c r="O251" s="81">
        <v>5</v>
      </c>
      <c r="P251" s="81">
        <v>0</v>
      </c>
      <c r="Q251" s="82">
        <v>1</v>
      </c>
    </row>
    <row r="252" spans="1:17" s="59" customFormat="1" x14ac:dyDescent="0.3">
      <c r="A252" s="59" t="s">
        <v>236</v>
      </c>
      <c r="B252" s="81" t="b">
        <v>0</v>
      </c>
      <c r="C252" s="81">
        <v>39</v>
      </c>
      <c r="D252" s="81">
        <v>0</v>
      </c>
      <c r="E252" s="48">
        <v>0</v>
      </c>
      <c r="F252" s="81">
        <v>0</v>
      </c>
      <c r="G252" s="48">
        <v>0</v>
      </c>
      <c r="H252" s="81" t="b">
        <v>0</v>
      </c>
      <c r="I252" s="48" t="s">
        <v>753</v>
      </c>
      <c r="J252" s="81">
        <v>0</v>
      </c>
      <c r="K252" s="48" t="s">
        <v>753</v>
      </c>
      <c r="L252" s="81">
        <v>0</v>
      </c>
      <c r="M252" s="81">
        <v>0</v>
      </c>
      <c r="N252" s="48" t="s">
        <v>6366</v>
      </c>
      <c r="O252" s="81">
        <v>0</v>
      </c>
      <c r="P252" s="81">
        <v>0</v>
      </c>
      <c r="Q252" s="82" t="s">
        <v>6366</v>
      </c>
    </row>
    <row r="253" spans="1:17" s="59" customFormat="1" x14ac:dyDescent="0.3">
      <c r="A253" s="59" t="s">
        <v>220</v>
      </c>
      <c r="B253" s="81" t="b">
        <v>1</v>
      </c>
      <c r="C253" s="81">
        <v>801</v>
      </c>
      <c r="D253" s="81">
        <v>207</v>
      </c>
      <c r="E253" s="48">
        <v>0.25842696629213485</v>
      </c>
      <c r="F253" s="81">
        <v>193</v>
      </c>
      <c r="G253" s="48">
        <v>0.24094881398252185</v>
      </c>
      <c r="H253" s="81" t="b">
        <v>0</v>
      </c>
      <c r="I253" s="48">
        <v>0.93236714975845414</v>
      </c>
      <c r="J253" s="81">
        <v>39</v>
      </c>
      <c r="K253" s="48">
        <v>0.36231884057971014</v>
      </c>
      <c r="L253" s="81">
        <v>75</v>
      </c>
      <c r="M253" s="81">
        <v>118</v>
      </c>
      <c r="N253" s="48">
        <v>0.38860103626943004</v>
      </c>
      <c r="O253" s="81">
        <v>36</v>
      </c>
      <c r="P253" s="81">
        <v>36</v>
      </c>
      <c r="Q253" s="82">
        <v>0.5</v>
      </c>
    </row>
    <row r="254" spans="1:17" s="59" customFormat="1" x14ac:dyDescent="0.3">
      <c r="A254" s="59" t="s">
        <v>221</v>
      </c>
      <c r="B254" s="81" t="b">
        <v>1</v>
      </c>
      <c r="C254" s="81">
        <v>214</v>
      </c>
      <c r="D254" s="81">
        <v>39</v>
      </c>
      <c r="E254" s="48">
        <v>0.1822429906542056</v>
      </c>
      <c r="F254" s="81">
        <v>24</v>
      </c>
      <c r="G254" s="48">
        <v>0.11214953271028037</v>
      </c>
      <c r="H254" s="81" t="b">
        <v>0</v>
      </c>
      <c r="I254" s="48">
        <v>0.61538461538461542</v>
      </c>
      <c r="J254" s="81">
        <v>0</v>
      </c>
      <c r="K254" s="48">
        <v>0.28205128205128205</v>
      </c>
      <c r="L254" s="81">
        <v>0</v>
      </c>
      <c r="M254" s="81">
        <v>24</v>
      </c>
      <c r="N254" s="48">
        <v>0</v>
      </c>
      <c r="O254" s="81">
        <v>4</v>
      </c>
      <c r="P254" s="81">
        <v>11</v>
      </c>
      <c r="Q254" s="82">
        <v>0.26666666666666666</v>
      </c>
    </row>
    <row r="255" spans="1:17" s="59" customFormat="1" x14ac:dyDescent="0.3">
      <c r="A255" s="59" t="s">
        <v>222</v>
      </c>
      <c r="B255" s="81" t="b">
        <v>0</v>
      </c>
      <c r="C255" s="81">
        <v>0</v>
      </c>
      <c r="D255" s="81">
        <v>0</v>
      </c>
      <c r="E255" s="48" t="s">
        <v>753</v>
      </c>
      <c r="F255" s="81">
        <v>0</v>
      </c>
      <c r="G255" s="48" t="s">
        <v>753</v>
      </c>
      <c r="H255" s="81" t="b">
        <v>0</v>
      </c>
      <c r="I255" s="48" t="s">
        <v>753</v>
      </c>
      <c r="J255" s="81">
        <v>0</v>
      </c>
      <c r="K255" s="48" t="s">
        <v>753</v>
      </c>
      <c r="L255" s="81">
        <v>0</v>
      </c>
      <c r="M255" s="81">
        <v>0</v>
      </c>
      <c r="N255" s="48" t="s">
        <v>6366</v>
      </c>
      <c r="O255" s="81">
        <v>0</v>
      </c>
      <c r="P255" s="81">
        <v>0</v>
      </c>
      <c r="Q255" s="82" t="s">
        <v>6366</v>
      </c>
    </row>
    <row r="256" spans="1:17" s="59" customFormat="1" x14ac:dyDescent="0.3">
      <c r="A256" s="59" t="s">
        <v>223</v>
      </c>
      <c r="B256" s="81" t="b">
        <v>0</v>
      </c>
      <c r="C256" s="81">
        <v>0</v>
      </c>
      <c r="D256" s="81">
        <v>0</v>
      </c>
      <c r="E256" s="48" t="s">
        <v>753</v>
      </c>
      <c r="F256" s="81">
        <v>0</v>
      </c>
      <c r="G256" s="48" t="s">
        <v>753</v>
      </c>
      <c r="H256" s="81" t="b">
        <v>1</v>
      </c>
      <c r="I256" s="48" t="s">
        <v>753</v>
      </c>
      <c r="J256" s="81">
        <v>0</v>
      </c>
      <c r="K256" s="48" t="s">
        <v>753</v>
      </c>
      <c r="L256" s="81">
        <v>0</v>
      </c>
      <c r="M256" s="81">
        <v>0</v>
      </c>
      <c r="N256" s="48" t="s">
        <v>6366</v>
      </c>
      <c r="O256" s="81">
        <v>0</v>
      </c>
      <c r="P256" s="81">
        <v>0</v>
      </c>
      <c r="Q256" s="82" t="s">
        <v>6366</v>
      </c>
    </row>
    <row r="257" spans="1:17" s="59" customFormat="1" x14ac:dyDescent="0.3">
      <c r="A257" s="59" t="s">
        <v>224</v>
      </c>
      <c r="B257" s="81" t="b">
        <v>0</v>
      </c>
      <c r="C257" s="81">
        <v>0</v>
      </c>
      <c r="D257" s="81">
        <v>0</v>
      </c>
      <c r="E257" s="48" t="s">
        <v>753</v>
      </c>
      <c r="F257" s="81">
        <v>0</v>
      </c>
      <c r="G257" s="48" t="s">
        <v>753</v>
      </c>
      <c r="H257" s="81" t="b">
        <v>1</v>
      </c>
      <c r="I257" s="48" t="s">
        <v>753</v>
      </c>
      <c r="J257" s="81">
        <v>0</v>
      </c>
      <c r="K257" s="48" t="s">
        <v>753</v>
      </c>
      <c r="L257" s="81">
        <v>0</v>
      </c>
      <c r="M257" s="81">
        <v>0</v>
      </c>
      <c r="N257" s="48" t="s">
        <v>6366</v>
      </c>
      <c r="O257" s="81">
        <v>0</v>
      </c>
      <c r="P257" s="81">
        <v>0</v>
      </c>
      <c r="Q257" s="82" t="s">
        <v>6366</v>
      </c>
    </row>
    <row r="258" spans="1:17" s="59" customFormat="1" x14ac:dyDescent="0.3">
      <c r="A258" s="59" t="s">
        <v>225</v>
      </c>
      <c r="B258" s="81" t="b">
        <v>1</v>
      </c>
      <c r="C258" s="81">
        <v>165</v>
      </c>
      <c r="D258" s="81">
        <v>20</v>
      </c>
      <c r="E258" s="48">
        <v>0.12121212121212122</v>
      </c>
      <c r="F258" s="81">
        <v>0</v>
      </c>
      <c r="G258" s="48">
        <v>0</v>
      </c>
      <c r="H258" s="81" t="b">
        <v>0</v>
      </c>
      <c r="I258" s="48">
        <v>0</v>
      </c>
      <c r="J258" s="81">
        <v>0</v>
      </c>
      <c r="K258" s="48">
        <v>0</v>
      </c>
      <c r="L258" s="81">
        <v>0</v>
      </c>
      <c r="M258" s="81">
        <v>0</v>
      </c>
      <c r="N258" s="48" t="s">
        <v>6366</v>
      </c>
      <c r="O258" s="81">
        <v>20</v>
      </c>
      <c r="P258" s="81">
        <v>0</v>
      </c>
      <c r="Q258" s="82">
        <v>1</v>
      </c>
    </row>
    <row r="259" spans="1:17" s="59" customFormat="1" x14ac:dyDescent="0.3">
      <c r="A259" s="59" t="s">
        <v>226</v>
      </c>
      <c r="B259" s="81" t="b">
        <v>0</v>
      </c>
      <c r="C259" s="81">
        <v>52</v>
      </c>
      <c r="D259" s="81">
        <v>0</v>
      </c>
      <c r="E259" s="48">
        <v>0</v>
      </c>
      <c r="F259" s="81">
        <v>0</v>
      </c>
      <c r="G259" s="48">
        <v>0</v>
      </c>
      <c r="H259" s="81" t="b">
        <v>0</v>
      </c>
      <c r="I259" s="48" t="s">
        <v>753</v>
      </c>
      <c r="J259" s="81">
        <v>0</v>
      </c>
      <c r="K259" s="48" t="s">
        <v>753</v>
      </c>
      <c r="L259" s="81">
        <v>0</v>
      </c>
      <c r="M259" s="81">
        <v>0</v>
      </c>
      <c r="N259" s="48" t="s">
        <v>6366</v>
      </c>
      <c r="O259" s="81">
        <v>0</v>
      </c>
      <c r="P259" s="81">
        <v>0</v>
      </c>
      <c r="Q259" s="82" t="s">
        <v>6366</v>
      </c>
    </row>
    <row r="260" spans="1:17" s="59" customFormat="1" x14ac:dyDescent="0.3">
      <c r="A260" s="59" t="s">
        <v>227</v>
      </c>
      <c r="B260" s="81" t="b">
        <v>0</v>
      </c>
      <c r="C260" s="81">
        <v>69</v>
      </c>
      <c r="D260" s="81">
        <v>11</v>
      </c>
      <c r="E260" s="48">
        <v>0.15942028985507245</v>
      </c>
      <c r="F260" s="81">
        <v>0</v>
      </c>
      <c r="G260" s="48">
        <v>0</v>
      </c>
      <c r="H260" s="81" t="b">
        <v>0</v>
      </c>
      <c r="I260" s="48">
        <v>0</v>
      </c>
      <c r="J260" s="81">
        <v>0</v>
      </c>
      <c r="K260" s="48">
        <v>0</v>
      </c>
      <c r="L260" s="81">
        <v>0</v>
      </c>
      <c r="M260" s="81">
        <v>0</v>
      </c>
      <c r="N260" s="48" t="s">
        <v>6366</v>
      </c>
      <c r="O260" s="81">
        <v>11</v>
      </c>
      <c r="P260" s="81">
        <v>0</v>
      </c>
      <c r="Q260" s="82">
        <v>1</v>
      </c>
    </row>
    <row r="261" spans="1:17" s="59" customFormat="1" x14ac:dyDescent="0.3">
      <c r="A261" s="59" t="s">
        <v>557</v>
      </c>
      <c r="B261" s="81" t="b">
        <v>0</v>
      </c>
      <c r="C261" s="81">
        <v>21</v>
      </c>
      <c r="D261" s="81">
        <v>0</v>
      </c>
      <c r="E261" s="48">
        <v>0</v>
      </c>
      <c r="F261" s="81">
        <v>0</v>
      </c>
      <c r="G261" s="48">
        <v>0</v>
      </c>
      <c r="H261" s="81" t="b">
        <v>0</v>
      </c>
      <c r="I261" s="48" t="s">
        <v>753</v>
      </c>
      <c r="J261" s="81">
        <v>0</v>
      </c>
      <c r="K261" s="48" t="s">
        <v>753</v>
      </c>
      <c r="L261" s="81">
        <v>0</v>
      </c>
      <c r="M261" s="81">
        <v>0</v>
      </c>
      <c r="N261" s="48" t="s">
        <v>6366</v>
      </c>
      <c r="O261" s="81">
        <v>0</v>
      </c>
      <c r="P261" s="81">
        <v>0</v>
      </c>
      <c r="Q261" s="82" t="s">
        <v>6366</v>
      </c>
    </row>
    <row r="262" spans="1:17" s="59" customFormat="1" x14ac:dyDescent="0.3">
      <c r="A262" s="59" t="s">
        <v>618</v>
      </c>
      <c r="B262" s="81" t="b">
        <v>0</v>
      </c>
      <c r="C262" s="81">
        <v>23</v>
      </c>
      <c r="D262" s="81">
        <v>0</v>
      </c>
      <c r="E262" s="48">
        <v>0</v>
      </c>
      <c r="F262" s="81">
        <v>0</v>
      </c>
      <c r="G262" s="48">
        <v>0</v>
      </c>
      <c r="H262" s="81" t="b">
        <v>0</v>
      </c>
      <c r="I262" s="48" t="s">
        <v>753</v>
      </c>
      <c r="J262" s="81">
        <v>0</v>
      </c>
      <c r="K262" s="48" t="s">
        <v>753</v>
      </c>
      <c r="L262" s="81">
        <v>0</v>
      </c>
      <c r="M262" s="81">
        <v>0</v>
      </c>
      <c r="N262" s="48" t="s">
        <v>6366</v>
      </c>
      <c r="O262" s="81">
        <v>0</v>
      </c>
      <c r="P262" s="81">
        <v>0</v>
      </c>
      <c r="Q262" s="82" t="s">
        <v>6366</v>
      </c>
    </row>
    <row r="263" spans="1:17" s="59" customFormat="1" x14ac:dyDescent="0.3">
      <c r="A263" s="59" t="s">
        <v>228</v>
      </c>
      <c r="B263" s="81" t="b">
        <v>1</v>
      </c>
      <c r="C263" s="81">
        <v>231</v>
      </c>
      <c r="D263" s="81">
        <v>58</v>
      </c>
      <c r="E263" s="48">
        <v>0.25108225108225107</v>
      </c>
      <c r="F263" s="81">
        <v>11</v>
      </c>
      <c r="G263" s="48">
        <v>4.7619047619047616E-2</v>
      </c>
      <c r="H263" s="81" t="b">
        <v>0</v>
      </c>
      <c r="I263" s="48">
        <v>0.18965517241379309</v>
      </c>
      <c r="J263" s="81">
        <v>0</v>
      </c>
      <c r="K263" s="48">
        <v>0.29310344827586204</v>
      </c>
      <c r="L263" s="81">
        <v>0</v>
      </c>
      <c r="M263" s="81">
        <v>11</v>
      </c>
      <c r="N263" s="48">
        <v>0</v>
      </c>
      <c r="O263" s="81">
        <v>30</v>
      </c>
      <c r="P263" s="81">
        <v>17</v>
      </c>
      <c r="Q263" s="82">
        <v>0.63829787234042556</v>
      </c>
    </row>
    <row r="264" spans="1:17" s="59" customFormat="1" x14ac:dyDescent="0.3">
      <c r="A264" s="59" t="s">
        <v>229</v>
      </c>
      <c r="B264" s="81" t="b">
        <v>1</v>
      </c>
      <c r="C264" s="81">
        <v>923</v>
      </c>
      <c r="D264" s="81">
        <v>114</v>
      </c>
      <c r="E264" s="48">
        <v>0.12351029252437704</v>
      </c>
      <c r="F264" s="81">
        <v>120</v>
      </c>
      <c r="G264" s="48">
        <v>0.13001083423618634</v>
      </c>
      <c r="H264" s="81" t="b">
        <v>0</v>
      </c>
      <c r="I264" s="48">
        <v>1.0526315789473684</v>
      </c>
      <c r="J264" s="81">
        <v>18</v>
      </c>
      <c r="K264" s="48">
        <v>0.44736842105263158</v>
      </c>
      <c r="L264" s="81">
        <v>48</v>
      </c>
      <c r="M264" s="81">
        <v>72</v>
      </c>
      <c r="N264" s="48">
        <v>0.4</v>
      </c>
      <c r="O264" s="81">
        <v>12</v>
      </c>
      <c r="P264" s="81">
        <v>33</v>
      </c>
      <c r="Q264" s="82">
        <v>0.26666666666666666</v>
      </c>
    </row>
    <row r="265" spans="1:17" s="59" customFormat="1" x14ac:dyDescent="0.3">
      <c r="A265" s="59" t="s">
        <v>230</v>
      </c>
      <c r="B265" s="81" t="b">
        <v>1</v>
      </c>
      <c r="C265" s="81">
        <v>74</v>
      </c>
      <c r="D265" s="81">
        <v>11</v>
      </c>
      <c r="E265" s="48">
        <v>0.14864864864864866</v>
      </c>
      <c r="F265" s="81">
        <v>0</v>
      </c>
      <c r="G265" s="48">
        <v>0</v>
      </c>
      <c r="H265" s="81" t="b">
        <v>0</v>
      </c>
      <c r="I265" s="48">
        <v>0</v>
      </c>
      <c r="J265" s="81">
        <v>0</v>
      </c>
      <c r="K265" s="48">
        <v>0</v>
      </c>
      <c r="L265" s="81">
        <v>0</v>
      </c>
      <c r="M265" s="81">
        <v>0</v>
      </c>
      <c r="N265" s="48" t="s">
        <v>6366</v>
      </c>
      <c r="O265" s="81">
        <v>11</v>
      </c>
      <c r="P265" s="81">
        <v>0</v>
      </c>
      <c r="Q265" s="82">
        <v>1</v>
      </c>
    </row>
    <row r="266" spans="1:17" s="59" customFormat="1" x14ac:dyDescent="0.3">
      <c r="A266" s="59" t="s">
        <v>231</v>
      </c>
      <c r="B266" s="81" t="b">
        <v>1</v>
      </c>
      <c r="C266" s="81">
        <v>413</v>
      </c>
      <c r="D266" s="81">
        <v>51</v>
      </c>
      <c r="E266" s="48">
        <v>0.12348668280871671</v>
      </c>
      <c r="F266" s="81">
        <v>31</v>
      </c>
      <c r="G266" s="48">
        <v>7.5060532687651338E-2</v>
      </c>
      <c r="H266" s="81" t="b">
        <v>0</v>
      </c>
      <c r="I266" s="48">
        <v>0.60784313725490191</v>
      </c>
      <c r="J266" s="81">
        <v>0</v>
      </c>
      <c r="K266" s="48">
        <v>0.37254901960784315</v>
      </c>
      <c r="L266" s="81">
        <v>0</v>
      </c>
      <c r="M266" s="81">
        <v>31</v>
      </c>
      <c r="N266" s="48">
        <v>0</v>
      </c>
      <c r="O266" s="81">
        <v>16</v>
      </c>
      <c r="P266" s="81">
        <v>19</v>
      </c>
      <c r="Q266" s="82">
        <v>0.45714285714285713</v>
      </c>
    </row>
    <row r="267" spans="1:17" s="59" customFormat="1" x14ac:dyDescent="0.3">
      <c r="A267" s="59" t="s">
        <v>232</v>
      </c>
      <c r="B267" s="81" t="b">
        <v>0</v>
      </c>
      <c r="C267" s="81">
        <v>37</v>
      </c>
      <c r="D267" s="81">
        <v>0</v>
      </c>
      <c r="E267" s="48">
        <v>0</v>
      </c>
      <c r="F267" s="81">
        <v>0</v>
      </c>
      <c r="G267" s="48">
        <v>0</v>
      </c>
      <c r="H267" s="81" t="b">
        <v>0</v>
      </c>
      <c r="I267" s="48" t="s">
        <v>753</v>
      </c>
      <c r="J267" s="81">
        <v>0</v>
      </c>
      <c r="K267" s="48" t="s">
        <v>753</v>
      </c>
      <c r="L267" s="81">
        <v>0</v>
      </c>
      <c r="M267" s="81">
        <v>0</v>
      </c>
      <c r="N267" s="48" t="s">
        <v>6366</v>
      </c>
      <c r="O267" s="81">
        <v>0</v>
      </c>
      <c r="P267" s="81">
        <v>0</v>
      </c>
      <c r="Q267" s="82" t="s">
        <v>6366</v>
      </c>
    </row>
    <row r="268" spans="1:17" s="59" customFormat="1" x14ac:dyDescent="0.3">
      <c r="A268" s="59" t="s">
        <v>233</v>
      </c>
      <c r="B268" s="81" t="b">
        <v>0</v>
      </c>
      <c r="C268" s="81">
        <v>2173</v>
      </c>
      <c r="D268" s="81">
        <v>211</v>
      </c>
      <c r="E268" s="48">
        <v>9.7100782328578009E-2</v>
      </c>
      <c r="F268" s="81">
        <v>218</v>
      </c>
      <c r="G268" s="48">
        <v>0.10032213529682467</v>
      </c>
      <c r="H268" s="81" t="b">
        <v>0</v>
      </c>
      <c r="I268" s="48">
        <v>1.033175355450237</v>
      </c>
      <c r="J268" s="81">
        <v>36</v>
      </c>
      <c r="K268" s="48">
        <v>0.61611374407582942</v>
      </c>
      <c r="L268" s="81">
        <v>132</v>
      </c>
      <c r="M268" s="81">
        <v>86</v>
      </c>
      <c r="N268" s="48">
        <v>0.60550458715596334</v>
      </c>
      <c r="O268" s="81">
        <v>23</v>
      </c>
      <c r="P268" s="81">
        <v>94</v>
      </c>
      <c r="Q268" s="82">
        <v>0.19658119658119658</v>
      </c>
    </row>
    <row r="269" spans="1:17" s="59" customFormat="1" x14ac:dyDescent="0.3">
      <c r="A269" s="59" t="s">
        <v>237</v>
      </c>
      <c r="B269" s="81" t="b">
        <v>1</v>
      </c>
      <c r="C269" s="81">
        <v>269</v>
      </c>
      <c r="D269" s="81">
        <v>16</v>
      </c>
      <c r="E269" s="48">
        <v>5.9479553903345722E-2</v>
      </c>
      <c r="F269" s="81">
        <v>0</v>
      </c>
      <c r="G269" s="48">
        <v>0</v>
      </c>
      <c r="H269" s="81" t="b">
        <v>0</v>
      </c>
      <c r="I269" s="48">
        <v>0</v>
      </c>
      <c r="J269" s="81">
        <v>0</v>
      </c>
      <c r="K269" s="48">
        <v>0</v>
      </c>
      <c r="L269" s="81">
        <v>0</v>
      </c>
      <c r="M269" s="81">
        <v>0</v>
      </c>
      <c r="N269" s="48" t="s">
        <v>6366</v>
      </c>
      <c r="O269" s="81">
        <v>16</v>
      </c>
      <c r="P269" s="81">
        <v>0</v>
      </c>
      <c r="Q269" s="82">
        <v>1</v>
      </c>
    </row>
    <row r="270" spans="1:17" s="59" customFormat="1" x14ac:dyDescent="0.3">
      <c r="A270" s="59" t="s">
        <v>238</v>
      </c>
      <c r="B270" s="81" t="b">
        <v>1</v>
      </c>
      <c r="C270" s="81">
        <v>230</v>
      </c>
      <c r="D270" s="81">
        <v>62</v>
      </c>
      <c r="E270" s="48">
        <v>0.26956521739130435</v>
      </c>
      <c r="F270" s="81">
        <v>0</v>
      </c>
      <c r="G270" s="48">
        <v>0</v>
      </c>
      <c r="H270" s="81" t="b">
        <v>0</v>
      </c>
      <c r="I270" s="48">
        <v>0</v>
      </c>
      <c r="J270" s="81">
        <v>0</v>
      </c>
      <c r="K270" s="48">
        <v>0.46774193548387094</v>
      </c>
      <c r="L270" s="81">
        <v>0</v>
      </c>
      <c r="M270" s="81">
        <v>0</v>
      </c>
      <c r="N270" s="48" t="s">
        <v>6366</v>
      </c>
      <c r="O270" s="81">
        <v>33</v>
      </c>
      <c r="P270" s="81">
        <v>29</v>
      </c>
      <c r="Q270" s="82">
        <v>0.532258064516129</v>
      </c>
    </row>
    <row r="271" spans="1:17" s="59" customFormat="1" x14ac:dyDescent="0.3">
      <c r="A271" s="59" t="s">
        <v>620</v>
      </c>
      <c r="B271" s="81" t="b">
        <v>0</v>
      </c>
      <c r="C271" s="81">
        <v>0</v>
      </c>
      <c r="D271" s="81">
        <v>0</v>
      </c>
      <c r="E271" s="48" t="s">
        <v>753</v>
      </c>
      <c r="F271" s="81">
        <v>0</v>
      </c>
      <c r="G271" s="48" t="s">
        <v>753</v>
      </c>
      <c r="H271" s="81" t="b">
        <v>0</v>
      </c>
      <c r="I271" s="48" t="s">
        <v>753</v>
      </c>
      <c r="J271" s="81">
        <v>0</v>
      </c>
      <c r="K271" s="48" t="s">
        <v>753</v>
      </c>
      <c r="L271" s="81">
        <v>0</v>
      </c>
      <c r="M271" s="81">
        <v>0</v>
      </c>
      <c r="N271" s="48" t="s">
        <v>6366</v>
      </c>
      <c r="O271" s="81">
        <v>0</v>
      </c>
      <c r="P271" s="81">
        <v>0</v>
      </c>
      <c r="Q271" s="82" t="s">
        <v>6366</v>
      </c>
    </row>
    <row r="272" spans="1:17" s="59" customFormat="1" x14ac:dyDescent="0.3">
      <c r="A272" s="59" t="s">
        <v>239</v>
      </c>
      <c r="B272" s="81" t="b">
        <v>1</v>
      </c>
      <c r="C272" s="81">
        <v>223</v>
      </c>
      <c r="D272" s="81">
        <v>28</v>
      </c>
      <c r="E272" s="48">
        <v>0.12556053811659193</v>
      </c>
      <c r="F272" s="81">
        <v>0</v>
      </c>
      <c r="G272" s="48">
        <v>0</v>
      </c>
      <c r="H272" s="81" t="b">
        <v>0</v>
      </c>
      <c r="I272" s="48">
        <v>0</v>
      </c>
      <c r="J272" s="81">
        <v>0</v>
      </c>
      <c r="K272" s="48">
        <v>0</v>
      </c>
      <c r="L272" s="81">
        <v>0</v>
      </c>
      <c r="M272" s="81">
        <v>0</v>
      </c>
      <c r="N272" s="48" t="s">
        <v>6366</v>
      </c>
      <c r="O272" s="81">
        <v>28</v>
      </c>
      <c r="P272" s="81">
        <v>0</v>
      </c>
      <c r="Q272" s="82">
        <v>1</v>
      </c>
    </row>
    <row r="273" spans="1:17" s="59" customFormat="1" x14ac:dyDescent="0.3">
      <c r="A273" s="59" t="s">
        <v>265</v>
      </c>
      <c r="B273" s="81" t="b">
        <v>0</v>
      </c>
      <c r="C273" s="81">
        <v>0</v>
      </c>
      <c r="D273" s="81">
        <v>0</v>
      </c>
      <c r="E273" s="48" t="s">
        <v>753</v>
      </c>
      <c r="F273" s="81">
        <v>0</v>
      </c>
      <c r="G273" s="48" t="s">
        <v>753</v>
      </c>
      <c r="H273" s="81" t="b">
        <v>0</v>
      </c>
      <c r="I273" s="48" t="s">
        <v>753</v>
      </c>
      <c r="J273" s="81">
        <v>0</v>
      </c>
      <c r="K273" s="48" t="s">
        <v>753</v>
      </c>
      <c r="L273" s="81">
        <v>0</v>
      </c>
      <c r="M273" s="81">
        <v>0</v>
      </c>
      <c r="N273" s="48" t="s">
        <v>6366</v>
      </c>
      <c r="O273" s="81">
        <v>0</v>
      </c>
      <c r="P273" s="81">
        <v>0</v>
      </c>
      <c r="Q273" s="82" t="s">
        <v>6366</v>
      </c>
    </row>
    <row r="274" spans="1:17" s="59" customFormat="1" x14ac:dyDescent="0.3">
      <c r="A274" s="59" t="s">
        <v>240</v>
      </c>
      <c r="B274" s="81" t="b">
        <v>1</v>
      </c>
      <c r="C274" s="81">
        <v>335</v>
      </c>
      <c r="D274" s="81">
        <v>93</v>
      </c>
      <c r="E274" s="48">
        <v>0.27761194029850744</v>
      </c>
      <c r="F274" s="81">
        <v>41</v>
      </c>
      <c r="G274" s="48">
        <v>0.12238805970149254</v>
      </c>
      <c r="H274" s="81" t="b">
        <v>0</v>
      </c>
      <c r="I274" s="48">
        <v>0.44086021505376344</v>
      </c>
      <c r="J274" s="81">
        <v>0</v>
      </c>
      <c r="K274" s="48">
        <v>0.30107526881720431</v>
      </c>
      <c r="L274" s="81">
        <v>0</v>
      </c>
      <c r="M274" s="81">
        <v>41</v>
      </c>
      <c r="N274" s="48">
        <v>0</v>
      </c>
      <c r="O274" s="81">
        <v>24</v>
      </c>
      <c r="P274" s="81">
        <v>28</v>
      </c>
      <c r="Q274" s="82">
        <v>0.46153846153846156</v>
      </c>
    </row>
    <row r="275" spans="1:17" s="59" customFormat="1" x14ac:dyDescent="0.3">
      <c r="A275" s="59" t="s">
        <v>241</v>
      </c>
      <c r="B275" s="81" t="b">
        <v>0</v>
      </c>
      <c r="C275" s="81">
        <v>19</v>
      </c>
      <c r="D275" s="81">
        <v>0</v>
      </c>
      <c r="E275" s="48">
        <v>0</v>
      </c>
      <c r="F275" s="81">
        <v>0</v>
      </c>
      <c r="G275" s="48">
        <v>0</v>
      </c>
      <c r="H275" s="81" t="b">
        <v>0</v>
      </c>
      <c r="I275" s="48" t="s">
        <v>753</v>
      </c>
      <c r="J275" s="81">
        <v>0</v>
      </c>
      <c r="K275" s="48" t="s">
        <v>753</v>
      </c>
      <c r="L275" s="81">
        <v>0</v>
      </c>
      <c r="M275" s="81">
        <v>0</v>
      </c>
      <c r="N275" s="48" t="s">
        <v>6366</v>
      </c>
      <c r="O275" s="81">
        <v>0</v>
      </c>
      <c r="P275" s="81">
        <v>0</v>
      </c>
      <c r="Q275" s="82" t="s">
        <v>6366</v>
      </c>
    </row>
    <row r="276" spans="1:17" s="59" customFormat="1" x14ac:dyDescent="0.3">
      <c r="A276" s="59" t="s">
        <v>242</v>
      </c>
      <c r="B276" s="81" t="b">
        <v>1</v>
      </c>
      <c r="C276" s="81">
        <v>42</v>
      </c>
      <c r="D276" s="81">
        <v>0</v>
      </c>
      <c r="E276" s="48">
        <v>0</v>
      </c>
      <c r="F276" s="81">
        <v>0</v>
      </c>
      <c r="G276" s="48">
        <v>0</v>
      </c>
      <c r="H276" s="81" t="b">
        <v>0</v>
      </c>
      <c r="I276" s="48" t="s">
        <v>753</v>
      </c>
      <c r="J276" s="81">
        <v>0</v>
      </c>
      <c r="K276" s="48" t="s">
        <v>753</v>
      </c>
      <c r="L276" s="81">
        <v>0</v>
      </c>
      <c r="M276" s="81">
        <v>0</v>
      </c>
      <c r="N276" s="48" t="s">
        <v>6366</v>
      </c>
      <c r="O276" s="81">
        <v>0</v>
      </c>
      <c r="P276" s="81">
        <v>0</v>
      </c>
      <c r="Q276" s="82" t="s">
        <v>6366</v>
      </c>
    </row>
    <row r="277" spans="1:17" s="59" customFormat="1" x14ac:dyDescent="0.3">
      <c r="A277" s="59" t="s">
        <v>243</v>
      </c>
      <c r="B277" s="81" t="b">
        <v>0</v>
      </c>
      <c r="C277" s="81">
        <v>0</v>
      </c>
      <c r="D277" s="81">
        <v>0</v>
      </c>
      <c r="E277" s="48" t="s">
        <v>753</v>
      </c>
      <c r="F277" s="81">
        <v>0</v>
      </c>
      <c r="G277" s="48" t="s">
        <v>753</v>
      </c>
      <c r="H277" s="81" t="b">
        <v>0</v>
      </c>
      <c r="I277" s="48" t="s">
        <v>753</v>
      </c>
      <c r="J277" s="81">
        <v>0</v>
      </c>
      <c r="K277" s="48" t="s">
        <v>753</v>
      </c>
      <c r="L277" s="81">
        <v>0</v>
      </c>
      <c r="M277" s="81">
        <v>0</v>
      </c>
      <c r="N277" s="48" t="s">
        <v>6366</v>
      </c>
      <c r="O277" s="81">
        <v>0</v>
      </c>
      <c r="P277" s="81">
        <v>0</v>
      </c>
      <c r="Q277" s="82" t="s">
        <v>6366</v>
      </c>
    </row>
    <row r="278" spans="1:17" s="59" customFormat="1" x14ac:dyDescent="0.3">
      <c r="A278" s="59" t="s">
        <v>244</v>
      </c>
      <c r="B278" s="81" t="b">
        <v>1</v>
      </c>
      <c r="C278" s="81">
        <v>52</v>
      </c>
      <c r="D278" s="81">
        <v>0</v>
      </c>
      <c r="E278" s="48">
        <v>0</v>
      </c>
      <c r="F278" s="81">
        <v>0</v>
      </c>
      <c r="G278" s="48">
        <v>0</v>
      </c>
      <c r="H278" s="81" t="b">
        <v>0</v>
      </c>
      <c r="I278" s="48" t="s">
        <v>753</v>
      </c>
      <c r="J278" s="81">
        <v>0</v>
      </c>
      <c r="K278" s="48" t="s">
        <v>753</v>
      </c>
      <c r="L278" s="81">
        <v>0</v>
      </c>
      <c r="M278" s="81">
        <v>0</v>
      </c>
      <c r="N278" s="48" t="s">
        <v>6366</v>
      </c>
      <c r="O278" s="81">
        <v>0</v>
      </c>
      <c r="P278" s="81">
        <v>0</v>
      </c>
      <c r="Q278" s="82" t="s">
        <v>6366</v>
      </c>
    </row>
    <row r="279" spans="1:17" s="59" customFormat="1" x14ac:dyDescent="0.3">
      <c r="A279" s="59" t="s">
        <v>245</v>
      </c>
      <c r="B279" s="81" t="b">
        <v>1</v>
      </c>
      <c r="C279" s="81">
        <v>145</v>
      </c>
      <c r="D279" s="81">
        <v>22</v>
      </c>
      <c r="E279" s="48">
        <v>0.15172413793103448</v>
      </c>
      <c r="F279" s="81">
        <v>11</v>
      </c>
      <c r="G279" s="48">
        <v>7.586206896551724E-2</v>
      </c>
      <c r="H279" s="81" t="b">
        <v>0</v>
      </c>
      <c r="I279" s="48">
        <v>0.5</v>
      </c>
      <c r="J279" s="81">
        <v>0</v>
      </c>
      <c r="K279" s="48">
        <v>0.45454545454545453</v>
      </c>
      <c r="L279" s="81">
        <v>0</v>
      </c>
      <c r="M279" s="81">
        <v>11</v>
      </c>
      <c r="N279" s="48">
        <v>0</v>
      </c>
      <c r="O279" s="81">
        <v>1</v>
      </c>
      <c r="P279" s="81">
        <v>10</v>
      </c>
      <c r="Q279" s="82">
        <v>9.0909090909090912E-2</v>
      </c>
    </row>
    <row r="280" spans="1:17" s="59" customFormat="1" x14ac:dyDescent="0.3">
      <c r="A280" s="59" t="s">
        <v>246</v>
      </c>
      <c r="B280" s="81" t="b">
        <v>0</v>
      </c>
      <c r="C280" s="81">
        <v>49</v>
      </c>
      <c r="D280" s="81">
        <v>0</v>
      </c>
      <c r="E280" s="48">
        <v>0</v>
      </c>
      <c r="F280" s="81">
        <v>0</v>
      </c>
      <c r="G280" s="48">
        <v>0</v>
      </c>
      <c r="H280" s="81" t="b">
        <v>0</v>
      </c>
      <c r="I280" s="48" t="s">
        <v>753</v>
      </c>
      <c r="J280" s="81">
        <v>0</v>
      </c>
      <c r="K280" s="48" t="s">
        <v>753</v>
      </c>
      <c r="L280" s="81">
        <v>0</v>
      </c>
      <c r="M280" s="81">
        <v>0</v>
      </c>
      <c r="N280" s="48" t="s">
        <v>6366</v>
      </c>
      <c r="O280" s="81">
        <v>0</v>
      </c>
      <c r="P280" s="81">
        <v>0</v>
      </c>
      <c r="Q280" s="82" t="s">
        <v>6366</v>
      </c>
    </row>
    <row r="281" spans="1:17" s="59" customFormat="1" x14ac:dyDescent="0.3">
      <c r="A281" s="59" t="s">
        <v>247</v>
      </c>
      <c r="B281" s="81" t="b">
        <v>1</v>
      </c>
      <c r="C281" s="81">
        <v>487</v>
      </c>
      <c r="D281" s="81">
        <v>95</v>
      </c>
      <c r="E281" s="48">
        <v>0.19507186858316222</v>
      </c>
      <c r="F281" s="81">
        <v>47</v>
      </c>
      <c r="G281" s="48">
        <v>9.6509240246406572E-2</v>
      </c>
      <c r="H281" s="81" t="b">
        <v>0</v>
      </c>
      <c r="I281" s="48">
        <v>0.49473684210526314</v>
      </c>
      <c r="J281" s="81">
        <v>17</v>
      </c>
      <c r="K281" s="48">
        <v>0.52631578947368418</v>
      </c>
      <c r="L281" s="81">
        <v>17</v>
      </c>
      <c r="M281" s="81">
        <v>30</v>
      </c>
      <c r="N281" s="48">
        <v>0.36170212765957449</v>
      </c>
      <c r="O281" s="81">
        <v>15</v>
      </c>
      <c r="P281" s="81">
        <v>33</v>
      </c>
      <c r="Q281" s="82">
        <v>0.3125</v>
      </c>
    </row>
    <row r="282" spans="1:17" s="59" customFormat="1" x14ac:dyDescent="0.3">
      <c r="A282" s="59" t="s">
        <v>248</v>
      </c>
      <c r="B282" s="81" t="b">
        <v>1</v>
      </c>
      <c r="C282" s="81">
        <v>73</v>
      </c>
      <c r="D282" s="81">
        <v>14</v>
      </c>
      <c r="E282" s="48">
        <v>0.19178082191780821</v>
      </c>
      <c r="F282" s="81">
        <v>13</v>
      </c>
      <c r="G282" s="48">
        <v>0.17808219178082191</v>
      </c>
      <c r="H282" s="81" t="b">
        <v>0</v>
      </c>
      <c r="I282" s="48">
        <v>0.9285714285714286</v>
      </c>
      <c r="J282" s="81">
        <v>0</v>
      </c>
      <c r="K282" s="48">
        <v>0</v>
      </c>
      <c r="L282" s="81">
        <v>0</v>
      </c>
      <c r="M282" s="81">
        <v>13</v>
      </c>
      <c r="N282" s="48">
        <v>0</v>
      </c>
      <c r="O282" s="81">
        <v>1</v>
      </c>
      <c r="P282" s="81">
        <v>0</v>
      </c>
      <c r="Q282" s="82">
        <v>1</v>
      </c>
    </row>
    <row r="283" spans="1:17" s="59" customFormat="1" x14ac:dyDescent="0.3">
      <c r="A283" s="59" t="s">
        <v>266</v>
      </c>
      <c r="B283" s="81" t="b">
        <v>0</v>
      </c>
      <c r="C283" s="81">
        <v>0</v>
      </c>
      <c r="D283" s="81">
        <v>0</v>
      </c>
      <c r="E283" s="48" t="s">
        <v>753</v>
      </c>
      <c r="F283" s="81">
        <v>0</v>
      </c>
      <c r="G283" s="48" t="s">
        <v>753</v>
      </c>
      <c r="H283" s="81" t="b">
        <v>1</v>
      </c>
      <c r="I283" s="48" t="s">
        <v>753</v>
      </c>
      <c r="J283" s="81">
        <v>0</v>
      </c>
      <c r="K283" s="48" t="s">
        <v>753</v>
      </c>
      <c r="L283" s="81">
        <v>0</v>
      </c>
      <c r="M283" s="81">
        <v>0</v>
      </c>
      <c r="N283" s="48" t="s">
        <v>6366</v>
      </c>
      <c r="O283" s="81">
        <v>0</v>
      </c>
      <c r="P283" s="81">
        <v>0</v>
      </c>
      <c r="Q283" s="82" t="s">
        <v>6366</v>
      </c>
    </row>
    <row r="284" spans="1:17" s="59" customFormat="1" x14ac:dyDescent="0.3">
      <c r="A284" s="59" t="s">
        <v>249</v>
      </c>
      <c r="B284" s="81" t="b">
        <v>1</v>
      </c>
      <c r="C284" s="81">
        <v>379</v>
      </c>
      <c r="D284" s="81">
        <v>28</v>
      </c>
      <c r="E284" s="48">
        <v>7.3878627968337732E-2</v>
      </c>
      <c r="F284" s="81">
        <v>43</v>
      </c>
      <c r="G284" s="48">
        <v>0.11345646437994723</v>
      </c>
      <c r="H284" s="81" t="b">
        <v>0</v>
      </c>
      <c r="I284" s="48">
        <v>1.5357142857142858</v>
      </c>
      <c r="J284" s="81">
        <v>0</v>
      </c>
      <c r="K284" s="48">
        <v>0.5357142857142857</v>
      </c>
      <c r="L284" s="81">
        <v>30</v>
      </c>
      <c r="M284" s="81">
        <v>13</v>
      </c>
      <c r="N284" s="48">
        <v>0.69767441860465118</v>
      </c>
      <c r="O284" s="81">
        <v>0</v>
      </c>
      <c r="P284" s="81">
        <v>15</v>
      </c>
      <c r="Q284" s="82">
        <v>0</v>
      </c>
    </row>
    <row r="285" spans="1:17" s="59" customFormat="1" x14ac:dyDescent="0.3">
      <c r="A285" s="59" t="s">
        <v>558</v>
      </c>
      <c r="B285" s="81" t="b">
        <v>0</v>
      </c>
      <c r="C285" s="81">
        <v>46</v>
      </c>
      <c r="D285" s="81">
        <v>0</v>
      </c>
      <c r="E285" s="48">
        <v>0</v>
      </c>
      <c r="F285" s="81">
        <v>0</v>
      </c>
      <c r="G285" s="48">
        <v>0</v>
      </c>
      <c r="H285" s="81" t="b">
        <v>0</v>
      </c>
      <c r="I285" s="48" t="s">
        <v>753</v>
      </c>
      <c r="J285" s="81">
        <v>0</v>
      </c>
      <c r="K285" s="48" t="s">
        <v>753</v>
      </c>
      <c r="L285" s="81">
        <v>0</v>
      </c>
      <c r="M285" s="81">
        <v>0</v>
      </c>
      <c r="N285" s="48" t="s">
        <v>6366</v>
      </c>
      <c r="O285" s="81">
        <v>0</v>
      </c>
      <c r="P285" s="81">
        <v>0</v>
      </c>
      <c r="Q285" s="82" t="s">
        <v>6366</v>
      </c>
    </row>
    <row r="286" spans="1:17" s="59" customFormat="1" x14ac:dyDescent="0.3">
      <c r="A286" s="59" t="s">
        <v>250</v>
      </c>
      <c r="B286" s="81" t="b">
        <v>1</v>
      </c>
      <c r="C286" s="81">
        <v>363</v>
      </c>
      <c r="D286" s="81">
        <v>58</v>
      </c>
      <c r="E286" s="48">
        <v>0.15977961432506887</v>
      </c>
      <c r="F286" s="81">
        <v>11</v>
      </c>
      <c r="G286" s="48">
        <v>3.0303030303030304E-2</v>
      </c>
      <c r="H286" s="81" t="b">
        <v>0</v>
      </c>
      <c r="I286" s="48">
        <v>0.18965517241379309</v>
      </c>
      <c r="J286" s="81">
        <v>0</v>
      </c>
      <c r="K286" s="48">
        <v>0.60344827586206895</v>
      </c>
      <c r="L286" s="81">
        <v>0</v>
      </c>
      <c r="M286" s="81">
        <v>11</v>
      </c>
      <c r="N286" s="48">
        <v>0</v>
      </c>
      <c r="O286" s="81">
        <v>12</v>
      </c>
      <c r="P286" s="81">
        <v>35</v>
      </c>
      <c r="Q286" s="82">
        <v>0.25531914893617019</v>
      </c>
    </row>
    <row r="287" spans="1:17" s="59" customFormat="1" x14ac:dyDescent="0.3">
      <c r="A287" s="59" t="s">
        <v>251</v>
      </c>
      <c r="B287" s="81" t="b">
        <v>1</v>
      </c>
      <c r="C287" s="81">
        <v>72</v>
      </c>
      <c r="D287" s="81">
        <v>20</v>
      </c>
      <c r="E287" s="48">
        <v>0.27777777777777779</v>
      </c>
      <c r="F287" s="81">
        <v>0</v>
      </c>
      <c r="G287" s="48">
        <v>0</v>
      </c>
      <c r="H287" s="81" t="b">
        <v>0</v>
      </c>
      <c r="I287" s="48">
        <v>0</v>
      </c>
      <c r="J287" s="81">
        <v>0</v>
      </c>
      <c r="K287" s="48">
        <v>0</v>
      </c>
      <c r="L287" s="81">
        <v>0</v>
      </c>
      <c r="M287" s="81">
        <v>0</v>
      </c>
      <c r="N287" s="48" t="s">
        <v>6366</v>
      </c>
      <c r="O287" s="81">
        <v>20</v>
      </c>
      <c r="P287" s="81">
        <v>0</v>
      </c>
      <c r="Q287" s="82">
        <v>1</v>
      </c>
    </row>
    <row r="288" spans="1:17" s="59" customFormat="1" x14ac:dyDescent="0.3">
      <c r="A288" s="59" t="s">
        <v>252</v>
      </c>
      <c r="B288" s="81" t="b">
        <v>1</v>
      </c>
      <c r="C288" s="81">
        <v>151</v>
      </c>
      <c r="D288" s="81">
        <v>36</v>
      </c>
      <c r="E288" s="48">
        <v>0.23841059602649006</v>
      </c>
      <c r="F288" s="81">
        <v>19</v>
      </c>
      <c r="G288" s="48">
        <v>0.12582781456953643</v>
      </c>
      <c r="H288" s="81" t="b">
        <v>0</v>
      </c>
      <c r="I288" s="48">
        <v>0.52777777777777779</v>
      </c>
      <c r="J288" s="81">
        <v>0</v>
      </c>
      <c r="K288" s="48">
        <v>0</v>
      </c>
      <c r="L288" s="81">
        <v>0</v>
      </c>
      <c r="M288" s="81">
        <v>19</v>
      </c>
      <c r="N288" s="48">
        <v>0</v>
      </c>
      <c r="O288" s="81">
        <v>17</v>
      </c>
      <c r="P288" s="81">
        <v>0</v>
      </c>
      <c r="Q288" s="82">
        <v>1</v>
      </c>
    </row>
    <row r="289" spans="1:17" s="59" customFormat="1" x14ac:dyDescent="0.3">
      <c r="A289" s="59" t="s">
        <v>253</v>
      </c>
      <c r="B289" s="81" t="b">
        <v>1</v>
      </c>
      <c r="C289" s="81">
        <v>1038</v>
      </c>
      <c r="D289" s="81">
        <v>226</v>
      </c>
      <c r="E289" s="48">
        <v>0.21772639691714837</v>
      </c>
      <c r="F289" s="81">
        <v>193</v>
      </c>
      <c r="G289" s="48">
        <v>0.18593448940269749</v>
      </c>
      <c r="H289" s="81" t="b">
        <v>0</v>
      </c>
      <c r="I289" s="48">
        <v>0.85398230088495575</v>
      </c>
      <c r="J289" s="81">
        <v>28</v>
      </c>
      <c r="K289" s="48">
        <v>0.38495575221238937</v>
      </c>
      <c r="L289" s="81">
        <v>68</v>
      </c>
      <c r="M289" s="81">
        <v>125</v>
      </c>
      <c r="N289" s="48">
        <v>0.35233160621761656</v>
      </c>
      <c r="O289" s="81">
        <v>36</v>
      </c>
      <c r="P289" s="81">
        <v>59</v>
      </c>
      <c r="Q289" s="82">
        <v>0.37894736842105264</v>
      </c>
    </row>
    <row r="290" spans="1:17" s="59" customFormat="1" x14ac:dyDescent="0.3">
      <c r="A290" s="59" t="s">
        <v>254</v>
      </c>
      <c r="B290" s="81" t="b">
        <v>1</v>
      </c>
      <c r="C290" s="81">
        <v>229</v>
      </c>
      <c r="D290" s="81">
        <v>42</v>
      </c>
      <c r="E290" s="48">
        <v>0.18340611353711792</v>
      </c>
      <c r="F290" s="81">
        <v>10</v>
      </c>
      <c r="G290" s="48">
        <v>4.3668122270742356E-2</v>
      </c>
      <c r="H290" s="81" t="b">
        <v>0</v>
      </c>
      <c r="I290" s="48">
        <v>0.23809523809523808</v>
      </c>
      <c r="J290" s="81">
        <v>0</v>
      </c>
      <c r="K290" s="48">
        <v>0.42857142857142855</v>
      </c>
      <c r="L290" s="81">
        <v>0</v>
      </c>
      <c r="M290" s="81">
        <v>10</v>
      </c>
      <c r="N290" s="48">
        <v>0</v>
      </c>
      <c r="O290" s="81">
        <v>14</v>
      </c>
      <c r="P290" s="81">
        <v>18</v>
      </c>
      <c r="Q290" s="82">
        <v>0.4375</v>
      </c>
    </row>
    <row r="291" spans="1:17" s="59" customFormat="1" x14ac:dyDescent="0.3">
      <c r="A291" s="59" t="s">
        <v>255</v>
      </c>
      <c r="B291" s="81" t="b">
        <v>1</v>
      </c>
      <c r="C291" s="81">
        <v>133</v>
      </c>
      <c r="D291" s="81">
        <v>44</v>
      </c>
      <c r="E291" s="48">
        <v>0.33082706766917291</v>
      </c>
      <c r="F291" s="81">
        <v>0</v>
      </c>
      <c r="G291" s="48">
        <v>0</v>
      </c>
      <c r="H291" s="81" t="b">
        <v>0</v>
      </c>
      <c r="I291" s="48">
        <v>0</v>
      </c>
      <c r="J291" s="81">
        <v>0</v>
      </c>
      <c r="K291" s="48">
        <v>0.52272727272727271</v>
      </c>
      <c r="L291" s="81">
        <v>0</v>
      </c>
      <c r="M291" s="81">
        <v>0</v>
      </c>
      <c r="N291" s="48" t="s">
        <v>6366</v>
      </c>
      <c r="O291" s="81">
        <v>21</v>
      </c>
      <c r="P291" s="81">
        <v>23</v>
      </c>
      <c r="Q291" s="82">
        <v>0.47727272727272729</v>
      </c>
    </row>
    <row r="292" spans="1:17" s="59" customFormat="1" x14ac:dyDescent="0.3">
      <c r="A292" s="59" t="s">
        <v>256</v>
      </c>
      <c r="B292" s="81" t="b">
        <v>1</v>
      </c>
      <c r="C292" s="81">
        <v>30</v>
      </c>
      <c r="D292" s="81">
        <v>10</v>
      </c>
      <c r="E292" s="48">
        <v>0.33333333333333331</v>
      </c>
      <c r="F292" s="81">
        <v>0</v>
      </c>
      <c r="G292" s="48">
        <v>0</v>
      </c>
      <c r="H292" s="81" t="b">
        <v>0</v>
      </c>
      <c r="I292" s="48">
        <v>0</v>
      </c>
      <c r="J292" s="81">
        <v>0</v>
      </c>
      <c r="K292" s="48">
        <v>0</v>
      </c>
      <c r="L292" s="81">
        <v>0</v>
      </c>
      <c r="M292" s="81">
        <v>0</v>
      </c>
      <c r="N292" s="48" t="s">
        <v>6366</v>
      </c>
      <c r="O292" s="81">
        <v>10</v>
      </c>
      <c r="P292" s="81">
        <v>0</v>
      </c>
      <c r="Q292" s="82">
        <v>1</v>
      </c>
    </row>
    <row r="293" spans="1:17" s="59" customFormat="1" x14ac:dyDescent="0.3">
      <c r="A293" s="59" t="s">
        <v>257</v>
      </c>
      <c r="B293" s="81" t="b">
        <v>0</v>
      </c>
      <c r="C293" s="81">
        <v>0</v>
      </c>
      <c r="D293" s="81">
        <v>0</v>
      </c>
      <c r="E293" s="48" t="s">
        <v>753</v>
      </c>
      <c r="F293" s="81">
        <v>0</v>
      </c>
      <c r="G293" s="48" t="s">
        <v>753</v>
      </c>
      <c r="H293" s="81" t="b">
        <v>0</v>
      </c>
      <c r="I293" s="48" t="s">
        <v>753</v>
      </c>
      <c r="J293" s="81">
        <v>0</v>
      </c>
      <c r="K293" s="48" t="s">
        <v>753</v>
      </c>
      <c r="L293" s="81">
        <v>0</v>
      </c>
      <c r="M293" s="81">
        <v>0</v>
      </c>
      <c r="N293" s="48" t="s">
        <v>6366</v>
      </c>
      <c r="O293" s="81">
        <v>0</v>
      </c>
      <c r="P293" s="81">
        <v>0</v>
      </c>
      <c r="Q293" s="82" t="s">
        <v>6366</v>
      </c>
    </row>
    <row r="294" spans="1:17" s="59" customFormat="1" x14ac:dyDescent="0.3">
      <c r="A294" s="59" t="s">
        <v>258</v>
      </c>
      <c r="B294" s="81" t="b">
        <v>1</v>
      </c>
      <c r="C294" s="81">
        <v>245</v>
      </c>
      <c r="D294" s="81">
        <v>0</v>
      </c>
      <c r="E294" s="48">
        <v>0</v>
      </c>
      <c r="F294" s="81">
        <v>0</v>
      </c>
      <c r="G294" s="48">
        <v>0</v>
      </c>
      <c r="H294" s="81" t="b">
        <v>0</v>
      </c>
      <c r="I294" s="48" t="s">
        <v>753</v>
      </c>
      <c r="J294" s="81">
        <v>0</v>
      </c>
      <c r="K294" s="48" t="s">
        <v>753</v>
      </c>
      <c r="L294" s="81">
        <v>0</v>
      </c>
      <c r="M294" s="81">
        <v>0</v>
      </c>
      <c r="N294" s="48" t="s">
        <v>6366</v>
      </c>
      <c r="O294" s="81">
        <v>0</v>
      </c>
      <c r="P294" s="81">
        <v>0</v>
      </c>
      <c r="Q294" s="82" t="s">
        <v>6366</v>
      </c>
    </row>
    <row r="295" spans="1:17" s="59" customFormat="1" x14ac:dyDescent="0.3">
      <c r="A295" s="59" t="s">
        <v>259</v>
      </c>
      <c r="B295" s="81" t="b">
        <v>0</v>
      </c>
      <c r="C295" s="81">
        <v>18</v>
      </c>
      <c r="D295" s="81">
        <v>0</v>
      </c>
      <c r="E295" s="48">
        <v>0</v>
      </c>
      <c r="F295" s="81">
        <v>0</v>
      </c>
      <c r="G295" s="48">
        <v>0</v>
      </c>
      <c r="H295" s="81" t="b">
        <v>0</v>
      </c>
      <c r="I295" s="48" t="s">
        <v>753</v>
      </c>
      <c r="J295" s="81">
        <v>0</v>
      </c>
      <c r="K295" s="48" t="s">
        <v>753</v>
      </c>
      <c r="L295" s="81">
        <v>0</v>
      </c>
      <c r="M295" s="81">
        <v>0</v>
      </c>
      <c r="N295" s="48" t="s">
        <v>6366</v>
      </c>
      <c r="O295" s="81">
        <v>0</v>
      </c>
      <c r="P295" s="81">
        <v>0</v>
      </c>
      <c r="Q295" s="82" t="s">
        <v>6366</v>
      </c>
    </row>
    <row r="296" spans="1:17" s="59" customFormat="1" x14ac:dyDescent="0.3">
      <c r="A296" s="59" t="s">
        <v>260</v>
      </c>
      <c r="B296" s="81" t="b">
        <v>1</v>
      </c>
      <c r="C296" s="81">
        <v>238</v>
      </c>
      <c r="D296" s="81">
        <v>63</v>
      </c>
      <c r="E296" s="48">
        <v>0.26470588235294118</v>
      </c>
      <c r="F296" s="81">
        <v>21</v>
      </c>
      <c r="G296" s="48">
        <v>8.8235294117647065E-2</v>
      </c>
      <c r="H296" s="81" t="b">
        <v>0</v>
      </c>
      <c r="I296" s="48">
        <v>0.33333333333333331</v>
      </c>
      <c r="J296" s="81">
        <v>0</v>
      </c>
      <c r="K296" s="48">
        <v>0.3968253968253968</v>
      </c>
      <c r="L296" s="81">
        <v>0</v>
      </c>
      <c r="M296" s="81">
        <v>21</v>
      </c>
      <c r="N296" s="48">
        <v>0</v>
      </c>
      <c r="O296" s="81">
        <v>17</v>
      </c>
      <c r="P296" s="81">
        <v>25</v>
      </c>
      <c r="Q296" s="82">
        <v>0.40476190476190477</v>
      </c>
    </row>
    <row r="297" spans="1:17" s="59" customFormat="1" x14ac:dyDescent="0.3">
      <c r="A297" s="59" t="s">
        <v>261</v>
      </c>
      <c r="B297" s="81" t="b">
        <v>1</v>
      </c>
      <c r="C297" s="81">
        <v>622</v>
      </c>
      <c r="D297" s="81">
        <v>57</v>
      </c>
      <c r="E297" s="48">
        <v>9.1639871382636656E-2</v>
      </c>
      <c r="F297" s="81">
        <v>62</v>
      </c>
      <c r="G297" s="48">
        <v>9.9678456591639875E-2</v>
      </c>
      <c r="H297" s="81" t="b">
        <v>0</v>
      </c>
      <c r="I297" s="48">
        <v>1.0877192982456141</v>
      </c>
      <c r="J297" s="81">
        <v>0</v>
      </c>
      <c r="K297" s="48">
        <v>0.45614035087719296</v>
      </c>
      <c r="L297" s="81">
        <v>25</v>
      </c>
      <c r="M297" s="81">
        <v>37</v>
      </c>
      <c r="N297" s="48">
        <v>0.40322580645161288</v>
      </c>
      <c r="O297" s="81">
        <v>13</v>
      </c>
      <c r="P297" s="81">
        <v>26</v>
      </c>
      <c r="Q297" s="82">
        <v>0.33333333333333331</v>
      </c>
    </row>
    <row r="298" spans="1:17" s="59" customFormat="1" x14ac:dyDescent="0.3">
      <c r="A298" s="59" t="s">
        <v>262</v>
      </c>
      <c r="B298" s="81" t="b">
        <v>1</v>
      </c>
      <c r="C298" s="81">
        <v>938</v>
      </c>
      <c r="D298" s="81">
        <v>97</v>
      </c>
      <c r="E298" s="48">
        <v>0.10341151385927505</v>
      </c>
      <c r="F298" s="81">
        <v>53</v>
      </c>
      <c r="G298" s="48">
        <v>5.6503198294243072E-2</v>
      </c>
      <c r="H298" s="81" t="b">
        <v>0</v>
      </c>
      <c r="I298" s="48">
        <v>0.54639175257731953</v>
      </c>
      <c r="J298" s="81">
        <v>13</v>
      </c>
      <c r="K298" s="48">
        <v>0.51546391752577314</v>
      </c>
      <c r="L298" s="81">
        <v>30</v>
      </c>
      <c r="M298" s="81">
        <v>23</v>
      </c>
      <c r="N298" s="48">
        <v>0.56603773584905659</v>
      </c>
      <c r="O298" s="81">
        <v>24</v>
      </c>
      <c r="P298" s="81">
        <v>37</v>
      </c>
      <c r="Q298" s="82">
        <v>0.39344262295081966</v>
      </c>
    </row>
    <row r="299" spans="1:17" s="59" customFormat="1" x14ac:dyDescent="0.3">
      <c r="A299" s="59" t="s">
        <v>263</v>
      </c>
      <c r="B299" s="81" t="b">
        <v>1</v>
      </c>
      <c r="C299" s="81">
        <v>126</v>
      </c>
      <c r="D299" s="81">
        <v>29</v>
      </c>
      <c r="E299" s="48">
        <v>0.23015873015873015</v>
      </c>
      <c r="F299" s="81">
        <v>0</v>
      </c>
      <c r="G299" s="48">
        <v>0</v>
      </c>
      <c r="H299" s="81" t="b">
        <v>0</v>
      </c>
      <c r="I299" s="48">
        <v>0</v>
      </c>
      <c r="J299" s="81">
        <v>0</v>
      </c>
      <c r="K299" s="48">
        <v>0.51724137931034486</v>
      </c>
      <c r="L299" s="81">
        <v>0</v>
      </c>
      <c r="M299" s="81">
        <v>0</v>
      </c>
      <c r="N299" s="48" t="s">
        <v>6366</v>
      </c>
      <c r="O299" s="81">
        <v>14</v>
      </c>
      <c r="P299" s="81">
        <v>15</v>
      </c>
      <c r="Q299" s="82">
        <v>0.48275862068965519</v>
      </c>
    </row>
    <row r="300" spans="1:17" s="59" customFormat="1" x14ac:dyDescent="0.3">
      <c r="A300" s="59" t="s">
        <v>264</v>
      </c>
      <c r="B300" s="81" t="b">
        <v>1</v>
      </c>
      <c r="C300" s="81">
        <v>140</v>
      </c>
      <c r="D300" s="81">
        <v>17</v>
      </c>
      <c r="E300" s="48">
        <v>0.12142857142857143</v>
      </c>
      <c r="F300" s="81">
        <v>0</v>
      </c>
      <c r="G300" s="48">
        <v>0</v>
      </c>
      <c r="H300" s="81" t="b">
        <v>0</v>
      </c>
      <c r="I300" s="48">
        <v>0</v>
      </c>
      <c r="J300" s="81">
        <v>0</v>
      </c>
      <c r="K300" s="48">
        <v>0</v>
      </c>
      <c r="L300" s="81">
        <v>0</v>
      </c>
      <c r="M300" s="81">
        <v>0</v>
      </c>
      <c r="N300" s="48" t="s">
        <v>6366</v>
      </c>
      <c r="O300" s="81">
        <v>17</v>
      </c>
      <c r="P300" s="81">
        <v>0</v>
      </c>
      <c r="Q300" s="82">
        <v>1</v>
      </c>
    </row>
    <row r="301" spans="1:17" s="59" customFormat="1" x14ac:dyDescent="0.3">
      <c r="A301" s="59" t="s">
        <v>268</v>
      </c>
      <c r="B301" s="81" t="b">
        <v>0</v>
      </c>
      <c r="C301" s="81">
        <v>44</v>
      </c>
      <c r="D301" s="81">
        <v>0</v>
      </c>
      <c r="E301" s="48">
        <v>0</v>
      </c>
      <c r="F301" s="81">
        <v>0</v>
      </c>
      <c r="G301" s="48">
        <v>0</v>
      </c>
      <c r="H301" s="81" t="b">
        <v>0</v>
      </c>
      <c r="I301" s="48" t="s">
        <v>753</v>
      </c>
      <c r="J301" s="81">
        <v>0</v>
      </c>
      <c r="K301" s="48" t="s">
        <v>753</v>
      </c>
      <c r="L301" s="81">
        <v>0</v>
      </c>
      <c r="M301" s="81">
        <v>0</v>
      </c>
      <c r="N301" s="48" t="s">
        <v>6366</v>
      </c>
      <c r="O301" s="81">
        <v>0</v>
      </c>
      <c r="P301" s="81">
        <v>0</v>
      </c>
      <c r="Q301" s="82" t="s">
        <v>6366</v>
      </c>
    </row>
    <row r="302" spans="1:17" s="59" customFormat="1" x14ac:dyDescent="0.3">
      <c r="A302" s="59" t="s">
        <v>269</v>
      </c>
      <c r="B302" s="81" t="b">
        <v>0</v>
      </c>
      <c r="C302" s="81">
        <v>108</v>
      </c>
      <c r="D302" s="81">
        <v>33</v>
      </c>
      <c r="E302" s="48">
        <v>0.30555555555555558</v>
      </c>
      <c r="F302" s="81">
        <v>0</v>
      </c>
      <c r="G302" s="48">
        <v>0</v>
      </c>
      <c r="H302" s="81" t="b">
        <v>0</v>
      </c>
      <c r="I302" s="48">
        <v>0</v>
      </c>
      <c r="J302" s="81">
        <v>0</v>
      </c>
      <c r="K302" s="48">
        <v>0.48484848484848486</v>
      </c>
      <c r="L302" s="81">
        <v>0</v>
      </c>
      <c r="M302" s="81">
        <v>0</v>
      </c>
      <c r="N302" s="48" t="s">
        <v>6366</v>
      </c>
      <c r="O302" s="81">
        <v>17</v>
      </c>
      <c r="P302" s="81">
        <v>16</v>
      </c>
      <c r="Q302" s="82">
        <v>0.51515151515151514</v>
      </c>
    </row>
    <row r="303" spans="1:17" s="59" customFormat="1" x14ac:dyDescent="0.3">
      <c r="A303" s="59" t="s">
        <v>270</v>
      </c>
      <c r="B303" s="81" t="b">
        <v>0</v>
      </c>
      <c r="C303" s="81">
        <v>15</v>
      </c>
      <c r="D303" s="81">
        <v>0</v>
      </c>
      <c r="E303" s="48">
        <v>0</v>
      </c>
      <c r="F303" s="81">
        <v>0</v>
      </c>
      <c r="G303" s="48">
        <v>0</v>
      </c>
      <c r="H303" s="81" t="b">
        <v>0</v>
      </c>
      <c r="I303" s="48" t="s">
        <v>753</v>
      </c>
      <c r="J303" s="81">
        <v>0</v>
      </c>
      <c r="K303" s="48" t="s">
        <v>753</v>
      </c>
      <c r="L303" s="81">
        <v>0</v>
      </c>
      <c r="M303" s="81">
        <v>0</v>
      </c>
      <c r="N303" s="48" t="s">
        <v>6366</v>
      </c>
      <c r="O303" s="81">
        <v>0</v>
      </c>
      <c r="P303" s="81">
        <v>0</v>
      </c>
      <c r="Q303" s="82" t="s">
        <v>6366</v>
      </c>
    </row>
    <row r="304" spans="1:17" s="59" customFormat="1" x14ac:dyDescent="0.3">
      <c r="A304" s="59" t="s">
        <v>267</v>
      </c>
      <c r="B304" s="81" t="b">
        <v>0</v>
      </c>
      <c r="C304" s="81">
        <v>28</v>
      </c>
      <c r="D304" s="81">
        <v>0</v>
      </c>
      <c r="E304" s="48">
        <v>0</v>
      </c>
      <c r="F304" s="81">
        <v>0</v>
      </c>
      <c r="G304" s="48">
        <v>0</v>
      </c>
      <c r="H304" s="81" t="b">
        <v>0</v>
      </c>
      <c r="I304" s="48" t="s">
        <v>753</v>
      </c>
      <c r="J304" s="81">
        <v>0</v>
      </c>
      <c r="K304" s="48" t="s">
        <v>753</v>
      </c>
      <c r="L304" s="81">
        <v>0</v>
      </c>
      <c r="M304" s="81">
        <v>0</v>
      </c>
      <c r="N304" s="48" t="s">
        <v>6366</v>
      </c>
      <c r="O304" s="81">
        <v>0</v>
      </c>
      <c r="P304" s="81">
        <v>0</v>
      </c>
      <c r="Q304" s="82" t="s">
        <v>6366</v>
      </c>
    </row>
    <row r="305" spans="1:17" s="59" customFormat="1" x14ac:dyDescent="0.3">
      <c r="A305" s="59" t="s">
        <v>559</v>
      </c>
      <c r="B305" s="81" t="b">
        <v>0</v>
      </c>
      <c r="C305" s="81">
        <v>0</v>
      </c>
      <c r="D305" s="81">
        <v>0</v>
      </c>
      <c r="E305" s="48" t="s">
        <v>753</v>
      </c>
      <c r="F305" s="81">
        <v>0</v>
      </c>
      <c r="G305" s="48" t="s">
        <v>753</v>
      </c>
      <c r="H305" s="81" t="b">
        <v>0</v>
      </c>
      <c r="I305" s="48" t="s">
        <v>753</v>
      </c>
      <c r="J305" s="81">
        <v>0</v>
      </c>
      <c r="K305" s="48" t="s">
        <v>753</v>
      </c>
      <c r="L305" s="81">
        <v>0</v>
      </c>
      <c r="M305" s="81">
        <v>0</v>
      </c>
      <c r="N305" s="48" t="s">
        <v>6366</v>
      </c>
      <c r="O305" s="81">
        <v>0</v>
      </c>
      <c r="P305" s="81">
        <v>0</v>
      </c>
      <c r="Q305" s="82" t="s">
        <v>6366</v>
      </c>
    </row>
    <row r="306" spans="1:17" s="59" customFormat="1" x14ac:dyDescent="0.3">
      <c r="A306" s="59" t="s">
        <v>288</v>
      </c>
      <c r="B306" s="81" t="b">
        <v>0</v>
      </c>
      <c r="C306" s="81">
        <v>61</v>
      </c>
      <c r="D306" s="81">
        <v>43</v>
      </c>
      <c r="E306" s="48">
        <v>0.70491803278688525</v>
      </c>
      <c r="F306" s="81">
        <v>55</v>
      </c>
      <c r="G306" s="48">
        <v>0.90163934426229508</v>
      </c>
      <c r="H306" s="81" t="b">
        <v>0</v>
      </c>
      <c r="I306" s="48">
        <v>1.2790697674418605</v>
      </c>
      <c r="J306" s="81">
        <v>0</v>
      </c>
      <c r="K306" s="48">
        <v>0</v>
      </c>
      <c r="L306" s="81">
        <v>0</v>
      </c>
      <c r="M306" s="81">
        <v>55</v>
      </c>
      <c r="N306" s="48">
        <v>0</v>
      </c>
      <c r="O306" s="81">
        <v>0</v>
      </c>
      <c r="P306" s="81">
        <v>0</v>
      </c>
      <c r="Q306" s="82" t="s">
        <v>6366</v>
      </c>
    </row>
    <row r="307" spans="1:17" s="59" customFormat="1" x14ac:dyDescent="0.3">
      <c r="A307" s="59" t="s">
        <v>289</v>
      </c>
      <c r="B307" s="81" t="b">
        <v>0</v>
      </c>
      <c r="C307" s="81">
        <v>10</v>
      </c>
      <c r="D307" s="81">
        <v>0</v>
      </c>
      <c r="E307" s="48">
        <v>0</v>
      </c>
      <c r="F307" s="81">
        <v>0</v>
      </c>
      <c r="G307" s="48">
        <v>0</v>
      </c>
      <c r="H307" s="81" t="b">
        <v>0</v>
      </c>
      <c r="I307" s="48" t="s">
        <v>753</v>
      </c>
      <c r="J307" s="81">
        <v>0</v>
      </c>
      <c r="K307" s="48" t="s">
        <v>753</v>
      </c>
      <c r="L307" s="81">
        <v>0</v>
      </c>
      <c r="M307" s="81">
        <v>0</v>
      </c>
      <c r="N307" s="48" t="s">
        <v>6366</v>
      </c>
      <c r="O307" s="81">
        <v>0</v>
      </c>
      <c r="P307" s="81">
        <v>0</v>
      </c>
      <c r="Q307" s="82" t="s">
        <v>6366</v>
      </c>
    </row>
    <row r="308" spans="1:17" s="59" customFormat="1" x14ac:dyDescent="0.3">
      <c r="A308" s="59" t="s">
        <v>560</v>
      </c>
      <c r="B308" s="81" t="b">
        <v>0</v>
      </c>
      <c r="C308" s="81">
        <v>0</v>
      </c>
      <c r="D308" s="81">
        <v>0</v>
      </c>
      <c r="E308" s="48" t="s">
        <v>753</v>
      </c>
      <c r="F308" s="81">
        <v>0</v>
      </c>
      <c r="G308" s="48" t="s">
        <v>753</v>
      </c>
      <c r="H308" s="81" t="b">
        <v>0</v>
      </c>
      <c r="I308" s="48" t="s">
        <v>753</v>
      </c>
      <c r="J308" s="81">
        <v>0</v>
      </c>
      <c r="K308" s="48" t="s">
        <v>753</v>
      </c>
      <c r="L308" s="81">
        <v>0</v>
      </c>
      <c r="M308" s="81">
        <v>0</v>
      </c>
      <c r="N308" s="48" t="s">
        <v>6366</v>
      </c>
      <c r="O308" s="81">
        <v>0</v>
      </c>
      <c r="P308" s="81">
        <v>0</v>
      </c>
      <c r="Q308" s="82" t="s">
        <v>6366</v>
      </c>
    </row>
    <row r="309" spans="1:17" s="59" customFormat="1" x14ac:dyDescent="0.3">
      <c r="A309" s="59" t="s">
        <v>561</v>
      </c>
      <c r="B309" s="81" t="b">
        <v>0</v>
      </c>
      <c r="C309" s="81">
        <v>19</v>
      </c>
      <c r="D309" s="81">
        <v>0</v>
      </c>
      <c r="E309" s="48">
        <v>0</v>
      </c>
      <c r="F309" s="81">
        <v>0</v>
      </c>
      <c r="G309" s="48">
        <v>0</v>
      </c>
      <c r="H309" s="81" t="b">
        <v>0</v>
      </c>
      <c r="I309" s="48" t="s">
        <v>753</v>
      </c>
      <c r="J309" s="81">
        <v>0</v>
      </c>
      <c r="K309" s="48" t="s">
        <v>753</v>
      </c>
      <c r="L309" s="81">
        <v>0</v>
      </c>
      <c r="M309" s="81">
        <v>0</v>
      </c>
      <c r="N309" s="48" t="s">
        <v>6366</v>
      </c>
      <c r="O309" s="81">
        <v>0</v>
      </c>
      <c r="P309" s="81">
        <v>0</v>
      </c>
      <c r="Q309" s="82" t="s">
        <v>6366</v>
      </c>
    </row>
    <row r="310" spans="1:17" s="59" customFormat="1" x14ac:dyDescent="0.3">
      <c r="A310" s="59" t="s">
        <v>271</v>
      </c>
      <c r="B310" s="81" t="b">
        <v>1</v>
      </c>
      <c r="C310" s="81">
        <v>1971</v>
      </c>
      <c r="D310" s="81">
        <v>748</v>
      </c>
      <c r="E310" s="48">
        <v>0.37950279046169455</v>
      </c>
      <c r="F310" s="81">
        <v>230</v>
      </c>
      <c r="G310" s="48">
        <v>0.11669203450025367</v>
      </c>
      <c r="H310" s="81" t="b">
        <v>0</v>
      </c>
      <c r="I310" s="48">
        <v>0.30748663101604279</v>
      </c>
      <c r="J310" s="81">
        <v>49</v>
      </c>
      <c r="K310" s="48">
        <v>0.40775401069518719</v>
      </c>
      <c r="L310" s="81">
        <v>74</v>
      </c>
      <c r="M310" s="81">
        <v>156</v>
      </c>
      <c r="N310" s="48">
        <v>0.32173913043478258</v>
      </c>
      <c r="O310" s="81">
        <v>298</v>
      </c>
      <c r="P310" s="81">
        <v>256</v>
      </c>
      <c r="Q310" s="82">
        <v>0.53790613718411551</v>
      </c>
    </row>
    <row r="311" spans="1:17" s="59" customFormat="1" x14ac:dyDescent="0.3">
      <c r="A311" s="59" t="s">
        <v>272</v>
      </c>
      <c r="B311" s="81" t="b">
        <v>1</v>
      </c>
      <c r="C311" s="81">
        <v>76</v>
      </c>
      <c r="D311" s="81">
        <v>0</v>
      </c>
      <c r="E311" s="48">
        <v>0</v>
      </c>
      <c r="F311" s="81">
        <v>0</v>
      </c>
      <c r="G311" s="48">
        <v>0</v>
      </c>
      <c r="H311" s="81" t="b">
        <v>0</v>
      </c>
      <c r="I311" s="48" t="s">
        <v>753</v>
      </c>
      <c r="J311" s="81">
        <v>0</v>
      </c>
      <c r="K311" s="48" t="s">
        <v>753</v>
      </c>
      <c r="L311" s="81">
        <v>0</v>
      </c>
      <c r="M311" s="81">
        <v>0</v>
      </c>
      <c r="N311" s="48" t="s">
        <v>6366</v>
      </c>
      <c r="O311" s="81">
        <v>0</v>
      </c>
      <c r="P311" s="81">
        <v>0</v>
      </c>
      <c r="Q311" s="82" t="s">
        <v>6366</v>
      </c>
    </row>
    <row r="312" spans="1:17" s="59" customFormat="1" x14ac:dyDescent="0.3">
      <c r="A312" s="59" t="s">
        <v>273</v>
      </c>
      <c r="B312" s="81" t="b">
        <v>1</v>
      </c>
      <c r="C312" s="81">
        <v>24</v>
      </c>
      <c r="D312" s="81">
        <v>0</v>
      </c>
      <c r="E312" s="48">
        <v>0</v>
      </c>
      <c r="F312" s="81">
        <v>0</v>
      </c>
      <c r="G312" s="48">
        <v>0</v>
      </c>
      <c r="H312" s="81" t="b">
        <v>0</v>
      </c>
      <c r="I312" s="48" t="s">
        <v>753</v>
      </c>
      <c r="J312" s="81">
        <v>0</v>
      </c>
      <c r="K312" s="48" t="s">
        <v>753</v>
      </c>
      <c r="L312" s="81">
        <v>0</v>
      </c>
      <c r="M312" s="81">
        <v>0</v>
      </c>
      <c r="N312" s="48" t="s">
        <v>6366</v>
      </c>
      <c r="O312" s="81">
        <v>0</v>
      </c>
      <c r="P312" s="81">
        <v>0</v>
      </c>
      <c r="Q312" s="82" t="s">
        <v>6366</v>
      </c>
    </row>
    <row r="313" spans="1:17" s="59" customFormat="1" x14ac:dyDescent="0.3">
      <c r="A313" s="59" t="s">
        <v>274</v>
      </c>
      <c r="B313" s="81" t="b">
        <v>1</v>
      </c>
      <c r="C313" s="81">
        <v>158</v>
      </c>
      <c r="D313" s="81">
        <v>19</v>
      </c>
      <c r="E313" s="48">
        <v>0.12025316455696203</v>
      </c>
      <c r="F313" s="81">
        <v>16</v>
      </c>
      <c r="G313" s="48">
        <v>0.10126582278481013</v>
      </c>
      <c r="H313" s="81" t="b">
        <v>0</v>
      </c>
      <c r="I313" s="48">
        <v>0.84210526315789469</v>
      </c>
      <c r="J313" s="81">
        <v>0</v>
      </c>
      <c r="K313" s="48">
        <v>0</v>
      </c>
      <c r="L313" s="81">
        <v>0</v>
      </c>
      <c r="M313" s="81">
        <v>16</v>
      </c>
      <c r="N313" s="48">
        <v>0</v>
      </c>
      <c r="O313" s="81">
        <v>3</v>
      </c>
      <c r="P313" s="81">
        <v>0</v>
      </c>
      <c r="Q313" s="82">
        <v>1</v>
      </c>
    </row>
    <row r="314" spans="1:17" s="59" customFormat="1" x14ac:dyDescent="0.3">
      <c r="A314" s="59" t="s">
        <v>275</v>
      </c>
      <c r="B314" s="81" t="b">
        <v>1</v>
      </c>
      <c r="C314" s="81">
        <v>88</v>
      </c>
      <c r="D314" s="81">
        <v>16</v>
      </c>
      <c r="E314" s="48">
        <v>0.18181818181818182</v>
      </c>
      <c r="F314" s="81">
        <v>0</v>
      </c>
      <c r="G314" s="48">
        <v>0</v>
      </c>
      <c r="H314" s="81" t="b">
        <v>0</v>
      </c>
      <c r="I314" s="48">
        <v>0</v>
      </c>
      <c r="J314" s="81">
        <v>0</v>
      </c>
      <c r="K314" s="48">
        <v>0</v>
      </c>
      <c r="L314" s="81">
        <v>0</v>
      </c>
      <c r="M314" s="81">
        <v>0</v>
      </c>
      <c r="N314" s="48" t="s">
        <v>6366</v>
      </c>
      <c r="O314" s="81">
        <v>16</v>
      </c>
      <c r="P314" s="81">
        <v>0</v>
      </c>
      <c r="Q314" s="82">
        <v>1</v>
      </c>
    </row>
    <row r="315" spans="1:17" s="59" customFormat="1" x14ac:dyDescent="0.3">
      <c r="A315" s="59" t="s">
        <v>276</v>
      </c>
      <c r="B315" s="81" t="b">
        <v>1</v>
      </c>
      <c r="C315" s="81">
        <v>299</v>
      </c>
      <c r="D315" s="81">
        <v>48</v>
      </c>
      <c r="E315" s="48">
        <v>0.16053511705685619</v>
      </c>
      <c r="F315" s="81">
        <v>14</v>
      </c>
      <c r="G315" s="48">
        <v>4.6822742474916385E-2</v>
      </c>
      <c r="H315" s="81" t="b">
        <v>0</v>
      </c>
      <c r="I315" s="48">
        <v>0.29166666666666669</v>
      </c>
      <c r="J315" s="81">
        <v>0</v>
      </c>
      <c r="K315" s="48">
        <v>0.4375</v>
      </c>
      <c r="L315" s="81">
        <v>0</v>
      </c>
      <c r="M315" s="81">
        <v>14</v>
      </c>
      <c r="N315" s="48">
        <v>0</v>
      </c>
      <c r="O315" s="81">
        <v>13</v>
      </c>
      <c r="P315" s="81">
        <v>21</v>
      </c>
      <c r="Q315" s="82">
        <v>0.38235294117647056</v>
      </c>
    </row>
    <row r="316" spans="1:17" s="59" customFormat="1" x14ac:dyDescent="0.3">
      <c r="A316" s="59" t="s">
        <v>277</v>
      </c>
      <c r="B316" s="81" t="b">
        <v>0</v>
      </c>
      <c r="C316" s="81">
        <v>195</v>
      </c>
      <c r="D316" s="81">
        <v>25</v>
      </c>
      <c r="E316" s="48">
        <v>0.12820512820512819</v>
      </c>
      <c r="F316" s="81">
        <v>0</v>
      </c>
      <c r="G316" s="48">
        <v>0</v>
      </c>
      <c r="H316" s="81" t="b">
        <v>0</v>
      </c>
      <c r="I316" s="48">
        <v>0</v>
      </c>
      <c r="J316" s="81">
        <v>0</v>
      </c>
      <c r="K316" s="48">
        <v>0.48</v>
      </c>
      <c r="L316" s="81">
        <v>0</v>
      </c>
      <c r="M316" s="81">
        <v>0</v>
      </c>
      <c r="N316" s="48" t="s">
        <v>6366</v>
      </c>
      <c r="O316" s="81">
        <v>13</v>
      </c>
      <c r="P316" s="81">
        <v>12</v>
      </c>
      <c r="Q316" s="82">
        <v>0.52</v>
      </c>
    </row>
    <row r="317" spans="1:17" s="59" customFormat="1" x14ac:dyDescent="0.3">
      <c r="A317" s="59" t="s">
        <v>278</v>
      </c>
      <c r="B317" s="81" t="b">
        <v>1</v>
      </c>
      <c r="C317" s="81">
        <v>70</v>
      </c>
      <c r="D317" s="81">
        <v>0</v>
      </c>
      <c r="E317" s="48">
        <v>0</v>
      </c>
      <c r="F317" s="81">
        <v>0</v>
      </c>
      <c r="G317" s="48">
        <v>0</v>
      </c>
      <c r="H317" s="81" t="b">
        <v>0</v>
      </c>
      <c r="I317" s="48" t="s">
        <v>753</v>
      </c>
      <c r="J317" s="81">
        <v>0</v>
      </c>
      <c r="K317" s="48" t="s">
        <v>753</v>
      </c>
      <c r="L317" s="81">
        <v>0</v>
      </c>
      <c r="M317" s="81">
        <v>0</v>
      </c>
      <c r="N317" s="48" t="s">
        <v>6366</v>
      </c>
      <c r="O317" s="81">
        <v>0</v>
      </c>
      <c r="P317" s="81">
        <v>0</v>
      </c>
      <c r="Q317" s="82" t="s">
        <v>6366</v>
      </c>
    </row>
    <row r="318" spans="1:17" s="59" customFormat="1" x14ac:dyDescent="0.3">
      <c r="A318" s="59" t="s">
        <v>562</v>
      </c>
      <c r="B318" s="81" t="b">
        <v>0</v>
      </c>
      <c r="C318" s="81">
        <v>15</v>
      </c>
      <c r="D318" s="81">
        <v>0</v>
      </c>
      <c r="E318" s="48">
        <v>0</v>
      </c>
      <c r="F318" s="81">
        <v>0</v>
      </c>
      <c r="G318" s="48">
        <v>0</v>
      </c>
      <c r="H318" s="81" t="b">
        <v>0</v>
      </c>
      <c r="I318" s="48" t="s">
        <v>753</v>
      </c>
      <c r="J318" s="81">
        <v>0</v>
      </c>
      <c r="K318" s="48" t="s">
        <v>753</v>
      </c>
      <c r="L318" s="81">
        <v>0</v>
      </c>
      <c r="M318" s="81">
        <v>0</v>
      </c>
      <c r="N318" s="48" t="s">
        <v>6366</v>
      </c>
      <c r="O318" s="81">
        <v>0</v>
      </c>
      <c r="P318" s="81">
        <v>0</v>
      </c>
      <c r="Q318" s="82" t="s">
        <v>6366</v>
      </c>
    </row>
    <row r="319" spans="1:17" s="59" customFormat="1" x14ac:dyDescent="0.3">
      <c r="A319" s="59" t="s">
        <v>290</v>
      </c>
      <c r="B319" s="81" t="b">
        <v>0</v>
      </c>
      <c r="C319" s="81">
        <v>0</v>
      </c>
      <c r="D319" s="81">
        <v>0</v>
      </c>
      <c r="E319" s="48" t="s">
        <v>753</v>
      </c>
      <c r="F319" s="81">
        <v>0</v>
      </c>
      <c r="G319" s="48" t="s">
        <v>753</v>
      </c>
      <c r="H319" s="81" t="b">
        <v>0</v>
      </c>
      <c r="I319" s="48" t="s">
        <v>753</v>
      </c>
      <c r="J319" s="81">
        <v>0</v>
      </c>
      <c r="K319" s="48" t="s">
        <v>753</v>
      </c>
      <c r="L319" s="81">
        <v>0</v>
      </c>
      <c r="M319" s="81">
        <v>0</v>
      </c>
      <c r="N319" s="48" t="s">
        <v>6366</v>
      </c>
      <c r="O319" s="81">
        <v>0</v>
      </c>
      <c r="P319" s="81">
        <v>0</v>
      </c>
      <c r="Q319" s="82" t="s">
        <v>6366</v>
      </c>
    </row>
    <row r="320" spans="1:17" s="59" customFormat="1" x14ac:dyDescent="0.3">
      <c r="A320" s="59" t="s">
        <v>279</v>
      </c>
      <c r="B320" s="81" t="b">
        <v>0</v>
      </c>
      <c r="C320" s="81">
        <v>79</v>
      </c>
      <c r="D320" s="81">
        <v>0</v>
      </c>
      <c r="E320" s="48">
        <v>0</v>
      </c>
      <c r="F320" s="81">
        <v>0</v>
      </c>
      <c r="G320" s="48">
        <v>0</v>
      </c>
      <c r="H320" s="81" t="b">
        <v>0</v>
      </c>
      <c r="I320" s="48" t="s">
        <v>753</v>
      </c>
      <c r="J320" s="81">
        <v>0</v>
      </c>
      <c r="K320" s="48" t="s">
        <v>753</v>
      </c>
      <c r="L320" s="81">
        <v>0</v>
      </c>
      <c r="M320" s="81">
        <v>0</v>
      </c>
      <c r="N320" s="48" t="s">
        <v>6366</v>
      </c>
      <c r="O320" s="81">
        <v>0</v>
      </c>
      <c r="P320" s="81">
        <v>0</v>
      </c>
      <c r="Q320" s="82" t="s">
        <v>6366</v>
      </c>
    </row>
    <row r="321" spans="1:17" s="59" customFormat="1" x14ac:dyDescent="0.3">
      <c r="A321" s="59" t="s">
        <v>280</v>
      </c>
      <c r="B321" s="81" t="b">
        <v>1</v>
      </c>
      <c r="C321" s="81">
        <v>240</v>
      </c>
      <c r="D321" s="81">
        <v>67</v>
      </c>
      <c r="E321" s="48">
        <v>0.27916666666666667</v>
      </c>
      <c r="F321" s="81">
        <v>19</v>
      </c>
      <c r="G321" s="48">
        <v>7.9166666666666663E-2</v>
      </c>
      <c r="H321" s="81" t="b">
        <v>0</v>
      </c>
      <c r="I321" s="48">
        <v>0.28358208955223879</v>
      </c>
      <c r="J321" s="81">
        <v>0</v>
      </c>
      <c r="K321" s="48">
        <v>0.32835820895522388</v>
      </c>
      <c r="L321" s="81">
        <v>0</v>
      </c>
      <c r="M321" s="81">
        <v>19</v>
      </c>
      <c r="N321" s="48">
        <v>0</v>
      </c>
      <c r="O321" s="81">
        <v>26</v>
      </c>
      <c r="P321" s="81">
        <v>22</v>
      </c>
      <c r="Q321" s="82">
        <v>0.54166666666666663</v>
      </c>
    </row>
    <row r="322" spans="1:17" s="59" customFormat="1" x14ac:dyDescent="0.3">
      <c r="A322" s="59" t="s">
        <v>281</v>
      </c>
      <c r="B322" s="81" t="b">
        <v>0</v>
      </c>
      <c r="C322" s="81">
        <v>10</v>
      </c>
      <c r="D322" s="81">
        <v>0</v>
      </c>
      <c r="E322" s="48">
        <v>0</v>
      </c>
      <c r="F322" s="81">
        <v>0</v>
      </c>
      <c r="G322" s="48">
        <v>0</v>
      </c>
      <c r="H322" s="81" t="b">
        <v>0</v>
      </c>
      <c r="I322" s="48" t="s">
        <v>753</v>
      </c>
      <c r="J322" s="81">
        <v>0</v>
      </c>
      <c r="K322" s="48" t="s">
        <v>753</v>
      </c>
      <c r="L322" s="81">
        <v>0</v>
      </c>
      <c r="M322" s="81">
        <v>0</v>
      </c>
      <c r="N322" s="48" t="s">
        <v>6366</v>
      </c>
      <c r="O322" s="81">
        <v>0</v>
      </c>
      <c r="P322" s="81">
        <v>0</v>
      </c>
      <c r="Q322" s="82" t="s">
        <v>6366</v>
      </c>
    </row>
    <row r="323" spans="1:17" s="59" customFormat="1" x14ac:dyDescent="0.3">
      <c r="A323" s="59" t="s">
        <v>621</v>
      </c>
      <c r="B323" s="81" t="b">
        <v>0</v>
      </c>
      <c r="C323" s="81">
        <v>28</v>
      </c>
      <c r="D323" s="81">
        <v>0</v>
      </c>
      <c r="E323" s="48">
        <v>0</v>
      </c>
      <c r="F323" s="81">
        <v>0</v>
      </c>
      <c r="G323" s="48">
        <v>0</v>
      </c>
      <c r="H323" s="81" t="b">
        <v>0</v>
      </c>
      <c r="I323" s="48" t="s">
        <v>753</v>
      </c>
      <c r="J323" s="81">
        <v>0</v>
      </c>
      <c r="K323" s="48" t="s">
        <v>753</v>
      </c>
      <c r="L323" s="81">
        <v>0</v>
      </c>
      <c r="M323" s="81">
        <v>0</v>
      </c>
      <c r="N323" s="48" t="s">
        <v>6366</v>
      </c>
      <c r="O323" s="81">
        <v>0</v>
      </c>
      <c r="P323" s="81">
        <v>0</v>
      </c>
      <c r="Q323" s="82" t="s">
        <v>6366</v>
      </c>
    </row>
    <row r="324" spans="1:17" s="59" customFormat="1" x14ac:dyDescent="0.3">
      <c r="A324" s="59" t="s">
        <v>291</v>
      </c>
      <c r="B324" s="81" t="b">
        <v>0</v>
      </c>
      <c r="C324" s="81">
        <v>11</v>
      </c>
      <c r="D324" s="81">
        <v>0</v>
      </c>
      <c r="E324" s="48">
        <v>0</v>
      </c>
      <c r="F324" s="81">
        <v>0</v>
      </c>
      <c r="G324" s="48">
        <v>0</v>
      </c>
      <c r="H324" s="81" t="b">
        <v>0</v>
      </c>
      <c r="I324" s="48" t="s">
        <v>753</v>
      </c>
      <c r="J324" s="81">
        <v>0</v>
      </c>
      <c r="K324" s="48" t="s">
        <v>753</v>
      </c>
      <c r="L324" s="81">
        <v>0</v>
      </c>
      <c r="M324" s="81">
        <v>0</v>
      </c>
      <c r="N324" s="48" t="s">
        <v>6366</v>
      </c>
      <c r="O324" s="81">
        <v>0</v>
      </c>
      <c r="P324" s="81">
        <v>0</v>
      </c>
      <c r="Q324" s="82" t="s">
        <v>6366</v>
      </c>
    </row>
    <row r="325" spans="1:17" s="59" customFormat="1" x14ac:dyDescent="0.3">
      <c r="A325" s="59" t="s">
        <v>563</v>
      </c>
      <c r="B325" s="81" t="b">
        <v>0</v>
      </c>
      <c r="C325" s="81">
        <v>15</v>
      </c>
      <c r="D325" s="81">
        <v>0</v>
      </c>
      <c r="E325" s="48">
        <v>0</v>
      </c>
      <c r="F325" s="81">
        <v>0</v>
      </c>
      <c r="G325" s="48">
        <v>0</v>
      </c>
      <c r="H325" s="81" t="b">
        <v>0</v>
      </c>
      <c r="I325" s="48" t="s">
        <v>753</v>
      </c>
      <c r="J325" s="81">
        <v>0</v>
      </c>
      <c r="K325" s="48" t="s">
        <v>753</v>
      </c>
      <c r="L325" s="81">
        <v>0</v>
      </c>
      <c r="M325" s="81">
        <v>0</v>
      </c>
      <c r="N325" s="48" t="s">
        <v>6366</v>
      </c>
      <c r="O325" s="81">
        <v>0</v>
      </c>
      <c r="P325" s="81">
        <v>0</v>
      </c>
      <c r="Q325" s="82" t="s">
        <v>6366</v>
      </c>
    </row>
    <row r="326" spans="1:17" s="59" customFormat="1" x14ac:dyDescent="0.3">
      <c r="A326" s="59" t="s">
        <v>292</v>
      </c>
      <c r="B326" s="81" t="b">
        <v>0</v>
      </c>
      <c r="C326" s="81">
        <v>0</v>
      </c>
      <c r="D326" s="81">
        <v>0</v>
      </c>
      <c r="E326" s="48" t="s">
        <v>753</v>
      </c>
      <c r="F326" s="81">
        <v>0</v>
      </c>
      <c r="G326" s="48" t="s">
        <v>753</v>
      </c>
      <c r="H326" s="81" t="b">
        <v>0</v>
      </c>
      <c r="I326" s="48" t="s">
        <v>753</v>
      </c>
      <c r="J326" s="81">
        <v>0</v>
      </c>
      <c r="K326" s="48" t="s">
        <v>753</v>
      </c>
      <c r="L326" s="81">
        <v>0</v>
      </c>
      <c r="M326" s="81">
        <v>0</v>
      </c>
      <c r="N326" s="48" t="s">
        <v>6366</v>
      </c>
      <c r="O326" s="81">
        <v>0</v>
      </c>
      <c r="P326" s="81">
        <v>0</v>
      </c>
      <c r="Q326" s="82" t="s">
        <v>6366</v>
      </c>
    </row>
    <row r="327" spans="1:17" s="59" customFormat="1" x14ac:dyDescent="0.3">
      <c r="A327" s="59" t="s">
        <v>602</v>
      </c>
      <c r="B327" s="81" t="b">
        <v>0</v>
      </c>
      <c r="C327" s="81">
        <v>23</v>
      </c>
      <c r="D327" s="81">
        <v>0</v>
      </c>
      <c r="E327" s="48">
        <v>0</v>
      </c>
      <c r="F327" s="81">
        <v>0</v>
      </c>
      <c r="G327" s="48">
        <v>0</v>
      </c>
      <c r="H327" s="81" t="b">
        <v>0</v>
      </c>
      <c r="I327" s="48" t="s">
        <v>753</v>
      </c>
      <c r="J327" s="81">
        <v>0</v>
      </c>
      <c r="K327" s="48" t="s">
        <v>753</v>
      </c>
      <c r="L327" s="81">
        <v>0</v>
      </c>
      <c r="M327" s="81">
        <v>0</v>
      </c>
      <c r="N327" s="48" t="s">
        <v>6366</v>
      </c>
      <c r="O327" s="81">
        <v>0</v>
      </c>
      <c r="P327" s="81">
        <v>0</v>
      </c>
      <c r="Q327" s="82" t="s">
        <v>6366</v>
      </c>
    </row>
    <row r="328" spans="1:17" s="59" customFormat="1" x14ac:dyDescent="0.3">
      <c r="A328" s="59" t="s">
        <v>623</v>
      </c>
      <c r="B328" s="81" t="b">
        <v>0</v>
      </c>
      <c r="C328" s="81">
        <v>0</v>
      </c>
      <c r="D328" s="81">
        <v>0</v>
      </c>
      <c r="E328" s="48" t="s">
        <v>753</v>
      </c>
      <c r="F328" s="81">
        <v>0</v>
      </c>
      <c r="G328" s="48" t="s">
        <v>753</v>
      </c>
      <c r="H328" s="81" t="b">
        <v>0</v>
      </c>
      <c r="I328" s="48" t="s">
        <v>753</v>
      </c>
      <c r="J328" s="81">
        <v>0</v>
      </c>
      <c r="K328" s="48" t="s">
        <v>753</v>
      </c>
      <c r="L328" s="81">
        <v>0</v>
      </c>
      <c r="M328" s="81">
        <v>0</v>
      </c>
      <c r="N328" s="48" t="s">
        <v>6366</v>
      </c>
      <c r="O328" s="81">
        <v>0</v>
      </c>
      <c r="P328" s="81">
        <v>0</v>
      </c>
      <c r="Q328" s="82" t="s">
        <v>6366</v>
      </c>
    </row>
    <row r="329" spans="1:17" s="59" customFormat="1" x14ac:dyDescent="0.3">
      <c r="A329" s="59" t="s">
        <v>282</v>
      </c>
      <c r="B329" s="81" t="b">
        <v>0</v>
      </c>
      <c r="C329" s="81">
        <v>12</v>
      </c>
      <c r="D329" s="81">
        <v>0</v>
      </c>
      <c r="E329" s="48">
        <v>0</v>
      </c>
      <c r="F329" s="81">
        <v>0</v>
      </c>
      <c r="G329" s="48">
        <v>0</v>
      </c>
      <c r="H329" s="81" t="b">
        <v>0</v>
      </c>
      <c r="I329" s="48" t="s">
        <v>753</v>
      </c>
      <c r="J329" s="81">
        <v>0</v>
      </c>
      <c r="K329" s="48" t="s">
        <v>753</v>
      </c>
      <c r="L329" s="81">
        <v>0</v>
      </c>
      <c r="M329" s="81">
        <v>0</v>
      </c>
      <c r="N329" s="48" t="s">
        <v>6366</v>
      </c>
      <c r="O329" s="81">
        <v>0</v>
      </c>
      <c r="P329" s="81">
        <v>0</v>
      </c>
      <c r="Q329" s="82" t="s">
        <v>6366</v>
      </c>
    </row>
    <row r="330" spans="1:17" s="59" customFormat="1" x14ac:dyDescent="0.3">
      <c r="A330" s="59" t="s">
        <v>564</v>
      </c>
      <c r="B330" s="81" t="b">
        <v>0</v>
      </c>
      <c r="C330" s="81">
        <v>0</v>
      </c>
      <c r="D330" s="81">
        <v>0</v>
      </c>
      <c r="E330" s="48" t="s">
        <v>753</v>
      </c>
      <c r="F330" s="81">
        <v>0</v>
      </c>
      <c r="G330" s="48" t="s">
        <v>753</v>
      </c>
      <c r="H330" s="81" t="b">
        <v>0</v>
      </c>
      <c r="I330" s="48" t="s">
        <v>753</v>
      </c>
      <c r="J330" s="81">
        <v>0</v>
      </c>
      <c r="K330" s="48" t="s">
        <v>753</v>
      </c>
      <c r="L330" s="81">
        <v>0</v>
      </c>
      <c r="M330" s="81">
        <v>0</v>
      </c>
      <c r="N330" s="48" t="s">
        <v>6366</v>
      </c>
      <c r="O330" s="81">
        <v>0</v>
      </c>
      <c r="P330" s="81">
        <v>0</v>
      </c>
      <c r="Q330" s="82" t="s">
        <v>6366</v>
      </c>
    </row>
    <row r="331" spans="1:17" s="59" customFormat="1" x14ac:dyDescent="0.3">
      <c r="A331" s="59" t="s">
        <v>293</v>
      </c>
      <c r="B331" s="81" t="b">
        <v>0</v>
      </c>
      <c r="C331" s="81">
        <v>20</v>
      </c>
      <c r="D331" s="81">
        <v>0</v>
      </c>
      <c r="E331" s="48">
        <v>0</v>
      </c>
      <c r="F331" s="81">
        <v>0</v>
      </c>
      <c r="G331" s="48">
        <v>0</v>
      </c>
      <c r="H331" s="81" t="b">
        <v>0</v>
      </c>
      <c r="I331" s="48" t="s">
        <v>753</v>
      </c>
      <c r="J331" s="81">
        <v>0</v>
      </c>
      <c r="K331" s="48" t="s">
        <v>753</v>
      </c>
      <c r="L331" s="81">
        <v>0</v>
      </c>
      <c r="M331" s="81">
        <v>0</v>
      </c>
      <c r="N331" s="48" t="s">
        <v>6366</v>
      </c>
      <c r="O331" s="81">
        <v>0</v>
      </c>
      <c r="P331" s="81">
        <v>0</v>
      </c>
      <c r="Q331" s="82" t="s">
        <v>6366</v>
      </c>
    </row>
    <row r="332" spans="1:17" s="59" customFormat="1" x14ac:dyDescent="0.3">
      <c r="A332" s="59" t="s">
        <v>622</v>
      </c>
      <c r="B332" s="81" t="b">
        <v>0</v>
      </c>
      <c r="C332" s="81">
        <v>19</v>
      </c>
      <c r="D332" s="81">
        <v>0</v>
      </c>
      <c r="E332" s="48">
        <v>0</v>
      </c>
      <c r="F332" s="81">
        <v>0</v>
      </c>
      <c r="G332" s="48">
        <v>0</v>
      </c>
      <c r="H332" s="81" t="b">
        <v>0</v>
      </c>
      <c r="I332" s="48" t="s">
        <v>753</v>
      </c>
      <c r="J332" s="81">
        <v>0</v>
      </c>
      <c r="K332" s="48" t="s">
        <v>753</v>
      </c>
      <c r="L332" s="81">
        <v>0</v>
      </c>
      <c r="M332" s="81">
        <v>0</v>
      </c>
      <c r="N332" s="48" t="s">
        <v>6366</v>
      </c>
      <c r="O332" s="81">
        <v>0</v>
      </c>
      <c r="P332" s="81">
        <v>0</v>
      </c>
      <c r="Q332" s="82" t="s">
        <v>6366</v>
      </c>
    </row>
    <row r="333" spans="1:17" s="59" customFormat="1" x14ac:dyDescent="0.3">
      <c r="A333" s="59" t="s">
        <v>565</v>
      </c>
      <c r="B333" s="81" t="b">
        <v>0</v>
      </c>
      <c r="C333" s="81">
        <v>0</v>
      </c>
      <c r="D333" s="81">
        <v>0</v>
      </c>
      <c r="E333" s="48" t="s">
        <v>753</v>
      </c>
      <c r="F333" s="81">
        <v>0</v>
      </c>
      <c r="G333" s="48" t="s">
        <v>753</v>
      </c>
      <c r="H333" s="81" t="b">
        <v>0</v>
      </c>
      <c r="I333" s="48" t="s">
        <v>753</v>
      </c>
      <c r="J333" s="81">
        <v>0</v>
      </c>
      <c r="K333" s="48" t="s">
        <v>753</v>
      </c>
      <c r="L333" s="81">
        <v>0</v>
      </c>
      <c r="M333" s="81">
        <v>0</v>
      </c>
      <c r="N333" s="48" t="s">
        <v>6366</v>
      </c>
      <c r="O333" s="81">
        <v>0</v>
      </c>
      <c r="P333" s="81">
        <v>0</v>
      </c>
      <c r="Q333" s="82" t="s">
        <v>6366</v>
      </c>
    </row>
    <row r="334" spans="1:17" s="59" customFormat="1" x14ac:dyDescent="0.3">
      <c r="A334" s="59" t="s">
        <v>283</v>
      </c>
      <c r="B334" s="81" t="b">
        <v>1</v>
      </c>
      <c r="C334" s="81">
        <v>187</v>
      </c>
      <c r="D334" s="81">
        <v>35</v>
      </c>
      <c r="E334" s="48">
        <v>0.18716577540106952</v>
      </c>
      <c r="F334" s="81">
        <v>12</v>
      </c>
      <c r="G334" s="48">
        <v>6.4171122994652413E-2</v>
      </c>
      <c r="H334" s="81" t="b">
        <v>0</v>
      </c>
      <c r="I334" s="48">
        <v>0.34285714285714286</v>
      </c>
      <c r="J334" s="81">
        <v>0</v>
      </c>
      <c r="K334" s="48">
        <v>0.37142857142857144</v>
      </c>
      <c r="L334" s="81">
        <v>0</v>
      </c>
      <c r="M334" s="81">
        <v>12</v>
      </c>
      <c r="N334" s="48">
        <v>0</v>
      </c>
      <c r="O334" s="81">
        <v>10</v>
      </c>
      <c r="P334" s="81">
        <v>13</v>
      </c>
      <c r="Q334" s="82">
        <v>0.43478260869565216</v>
      </c>
    </row>
    <row r="335" spans="1:17" s="59" customFormat="1" x14ac:dyDescent="0.3">
      <c r="A335" s="59" t="s">
        <v>284</v>
      </c>
      <c r="B335" s="81" t="b">
        <v>1</v>
      </c>
      <c r="C335" s="81">
        <v>336</v>
      </c>
      <c r="D335" s="81">
        <v>64</v>
      </c>
      <c r="E335" s="48">
        <v>0.19047619047619047</v>
      </c>
      <c r="F335" s="81">
        <v>27</v>
      </c>
      <c r="G335" s="48">
        <v>8.0357142857142863E-2</v>
      </c>
      <c r="H335" s="81" t="b">
        <v>0</v>
      </c>
      <c r="I335" s="48">
        <v>0.421875</v>
      </c>
      <c r="J335" s="81">
        <v>0</v>
      </c>
      <c r="K335" s="48">
        <v>0.328125</v>
      </c>
      <c r="L335" s="81">
        <v>0</v>
      </c>
      <c r="M335" s="81">
        <v>27</v>
      </c>
      <c r="N335" s="48">
        <v>0</v>
      </c>
      <c r="O335" s="81">
        <v>16</v>
      </c>
      <c r="P335" s="81">
        <v>21</v>
      </c>
      <c r="Q335" s="82">
        <v>0.43243243243243246</v>
      </c>
    </row>
    <row r="336" spans="1:17" s="59" customFormat="1" x14ac:dyDescent="0.3">
      <c r="A336" s="59" t="s">
        <v>285</v>
      </c>
      <c r="B336" s="81" t="b">
        <v>1</v>
      </c>
      <c r="C336" s="81">
        <v>58</v>
      </c>
      <c r="D336" s="81">
        <v>0</v>
      </c>
      <c r="E336" s="48">
        <v>0</v>
      </c>
      <c r="F336" s="81">
        <v>0</v>
      </c>
      <c r="G336" s="48">
        <v>0</v>
      </c>
      <c r="H336" s="81" t="b">
        <v>0</v>
      </c>
      <c r="I336" s="48" t="s">
        <v>753</v>
      </c>
      <c r="J336" s="81">
        <v>0</v>
      </c>
      <c r="K336" s="48" t="s">
        <v>753</v>
      </c>
      <c r="L336" s="81">
        <v>0</v>
      </c>
      <c r="M336" s="81">
        <v>0</v>
      </c>
      <c r="N336" s="48" t="s">
        <v>6366</v>
      </c>
      <c r="O336" s="81">
        <v>0</v>
      </c>
      <c r="P336" s="81">
        <v>0</v>
      </c>
      <c r="Q336" s="82" t="s">
        <v>6366</v>
      </c>
    </row>
    <row r="337" spans="1:17" s="59" customFormat="1" x14ac:dyDescent="0.3">
      <c r="A337" s="59" t="s">
        <v>286</v>
      </c>
      <c r="B337" s="81" t="b">
        <v>1</v>
      </c>
      <c r="C337" s="81">
        <v>88</v>
      </c>
      <c r="D337" s="81">
        <v>14</v>
      </c>
      <c r="E337" s="48">
        <v>0.15909090909090909</v>
      </c>
      <c r="F337" s="81">
        <v>0</v>
      </c>
      <c r="G337" s="48">
        <v>0</v>
      </c>
      <c r="H337" s="81" t="b">
        <v>0</v>
      </c>
      <c r="I337" s="48">
        <v>0</v>
      </c>
      <c r="J337" s="81">
        <v>0</v>
      </c>
      <c r="K337" s="48">
        <v>0</v>
      </c>
      <c r="L337" s="81">
        <v>0</v>
      </c>
      <c r="M337" s="81">
        <v>0</v>
      </c>
      <c r="N337" s="48" t="s">
        <v>6366</v>
      </c>
      <c r="O337" s="81">
        <v>14</v>
      </c>
      <c r="P337" s="81">
        <v>0</v>
      </c>
      <c r="Q337" s="82">
        <v>1</v>
      </c>
    </row>
    <row r="338" spans="1:17" s="59" customFormat="1" x14ac:dyDescent="0.3">
      <c r="A338" s="59" t="s">
        <v>287</v>
      </c>
      <c r="B338" s="81" t="b">
        <v>1</v>
      </c>
      <c r="C338" s="81">
        <v>18</v>
      </c>
      <c r="D338" s="81">
        <v>0</v>
      </c>
      <c r="E338" s="48">
        <v>0</v>
      </c>
      <c r="F338" s="81">
        <v>0</v>
      </c>
      <c r="G338" s="48">
        <v>0</v>
      </c>
      <c r="H338" s="81" t="b">
        <v>0</v>
      </c>
      <c r="I338" s="48" t="s">
        <v>753</v>
      </c>
      <c r="J338" s="81">
        <v>0</v>
      </c>
      <c r="K338" s="48" t="s">
        <v>753</v>
      </c>
      <c r="L338" s="81">
        <v>0</v>
      </c>
      <c r="M338" s="81">
        <v>0</v>
      </c>
      <c r="N338" s="48" t="s">
        <v>6366</v>
      </c>
      <c r="O338" s="81">
        <v>0</v>
      </c>
      <c r="P338" s="81">
        <v>0</v>
      </c>
      <c r="Q338" s="82" t="s">
        <v>6366</v>
      </c>
    </row>
    <row r="339" spans="1:17" s="59" customFormat="1" x14ac:dyDescent="0.3">
      <c r="A339" s="59" t="s">
        <v>566</v>
      </c>
      <c r="B339" s="81" t="b">
        <v>0</v>
      </c>
      <c r="C339" s="81">
        <v>26</v>
      </c>
      <c r="D339" s="81">
        <v>0</v>
      </c>
      <c r="E339" s="48">
        <v>0</v>
      </c>
      <c r="F339" s="81">
        <v>0</v>
      </c>
      <c r="G339" s="48">
        <v>0</v>
      </c>
      <c r="H339" s="81" t="b">
        <v>0</v>
      </c>
      <c r="I339" s="48" t="s">
        <v>753</v>
      </c>
      <c r="J339" s="81">
        <v>0</v>
      </c>
      <c r="K339" s="48" t="s">
        <v>753</v>
      </c>
      <c r="L339" s="81">
        <v>0</v>
      </c>
      <c r="M339" s="81">
        <v>0</v>
      </c>
      <c r="N339" s="48" t="s">
        <v>6366</v>
      </c>
      <c r="O339" s="81">
        <v>0</v>
      </c>
      <c r="P339" s="81">
        <v>0</v>
      </c>
      <c r="Q339" s="82" t="s">
        <v>6366</v>
      </c>
    </row>
    <row r="340" spans="1:17" s="59" customFormat="1" x14ac:dyDescent="0.3">
      <c r="A340" s="59" t="s">
        <v>294</v>
      </c>
      <c r="B340" s="81" t="b">
        <v>0</v>
      </c>
      <c r="C340" s="81">
        <v>31</v>
      </c>
      <c r="D340" s="81">
        <v>0</v>
      </c>
      <c r="E340" s="48">
        <v>0</v>
      </c>
      <c r="F340" s="81">
        <v>0</v>
      </c>
      <c r="G340" s="48">
        <v>0</v>
      </c>
      <c r="H340" s="81" t="b">
        <v>0</v>
      </c>
      <c r="I340" s="48" t="s">
        <v>753</v>
      </c>
      <c r="J340" s="81">
        <v>0</v>
      </c>
      <c r="K340" s="48" t="s">
        <v>753</v>
      </c>
      <c r="L340" s="81">
        <v>0</v>
      </c>
      <c r="M340" s="81">
        <v>0</v>
      </c>
      <c r="N340" s="48" t="s">
        <v>6366</v>
      </c>
      <c r="O340" s="81">
        <v>0</v>
      </c>
      <c r="P340" s="81">
        <v>0</v>
      </c>
      <c r="Q340" s="82" t="s">
        <v>6366</v>
      </c>
    </row>
    <row r="341" spans="1:17" s="59" customFormat="1" x14ac:dyDescent="0.3">
      <c r="A341" s="59" t="s">
        <v>295</v>
      </c>
      <c r="B341" s="81" t="b">
        <v>1</v>
      </c>
      <c r="C341" s="81">
        <v>549</v>
      </c>
      <c r="D341" s="81">
        <v>80</v>
      </c>
      <c r="E341" s="48">
        <v>0.14571948998178508</v>
      </c>
      <c r="F341" s="81">
        <v>19</v>
      </c>
      <c r="G341" s="48">
        <v>3.4608378870673952E-2</v>
      </c>
      <c r="H341" s="81" t="b">
        <v>0</v>
      </c>
      <c r="I341" s="48">
        <v>0.23749999999999999</v>
      </c>
      <c r="J341" s="81">
        <v>0</v>
      </c>
      <c r="K341" s="48">
        <v>0.41249999999999998</v>
      </c>
      <c r="L341" s="81">
        <v>0</v>
      </c>
      <c r="M341" s="81">
        <v>19</v>
      </c>
      <c r="N341" s="48">
        <v>0</v>
      </c>
      <c r="O341" s="81">
        <v>28</v>
      </c>
      <c r="P341" s="81">
        <v>33</v>
      </c>
      <c r="Q341" s="82">
        <v>0.45901639344262296</v>
      </c>
    </row>
    <row r="342" spans="1:17" s="59" customFormat="1" x14ac:dyDescent="0.3">
      <c r="A342" s="59" t="s">
        <v>296</v>
      </c>
      <c r="B342" s="81" t="b">
        <v>1</v>
      </c>
      <c r="C342" s="81">
        <v>126</v>
      </c>
      <c r="D342" s="81">
        <v>25</v>
      </c>
      <c r="E342" s="48">
        <v>0.1984126984126984</v>
      </c>
      <c r="F342" s="81">
        <v>15</v>
      </c>
      <c r="G342" s="48">
        <v>0.11904761904761904</v>
      </c>
      <c r="H342" s="81" t="b">
        <v>0</v>
      </c>
      <c r="I342" s="48">
        <v>0.6</v>
      </c>
      <c r="J342" s="81">
        <v>0</v>
      </c>
      <c r="K342" s="48">
        <v>0</v>
      </c>
      <c r="L342" s="81">
        <v>0</v>
      </c>
      <c r="M342" s="81">
        <v>15</v>
      </c>
      <c r="N342" s="48">
        <v>0</v>
      </c>
      <c r="O342" s="81">
        <v>10</v>
      </c>
      <c r="P342" s="81">
        <v>0</v>
      </c>
      <c r="Q342" s="82">
        <v>1</v>
      </c>
    </row>
    <row r="343" spans="1:17" s="59" customFormat="1" x14ac:dyDescent="0.3">
      <c r="A343" s="59" t="s">
        <v>297</v>
      </c>
      <c r="B343" s="81" t="b">
        <v>1</v>
      </c>
      <c r="C343" s="81">
        <v>101</v>
      </c>
      <c r="D343" s="81">
        <v>13</v>
      </c>
      <c r="E343" s="48">
        <v>0.12871287128712872</v>
      </c>
      <c r="F343" s="81">
        <v>0</v>
      </c>
      <c r="G343" s="48">
        <v>0</v>
      </c>
      <c r="H343" s="81" t="b">
        <v>0</v>
      </c>
      <c r="I343" s="48">
        <v>0</v>
      </c>
      <c r="J343" s="81">
        <v>0</v>
      </c>
      <c r="K343" s="48">
        <v>1</v>
      </c>
      <c r="L343" s="81">
        <v>0</v>
      </c>
      <c r="M343" s="81">
        <v>0</v>
      </c>
      <c r="N343" s="48" t="s">
        <v>6366</v>
      </c>
      <c r="O343" s="81">
        <v>0</v>
      </c>
      <c r="P343" s="81">
        <v>13</v>
      </c>
      <c r="Q343" s="82">
        <v>0</v>
      </c>
    </row>
    <row r="344" spans="1:17" s="59" customFormat="1" x14ac:dyDescent="0.3">
      <c r="A344" s="59" t="s">
        <v>298</v>
      </c>
      <c r="B344" s="81" t="b">
        <v>1</v>
      </c>
      <c r="C344" s="81">
        <v>690</v>
      </c>
      <c r="D344" s="81">
        <v>71</v>
      </c>
      <c r="E344" s="48">
        <v>0.10289855072463767</v>
      </c>
      <c r="F344" s="81">
        <v>68</v>
      </c>
      <c r="G344" s="48">
        <v>9.8550724637681164E-2</v>
      </c>
      <c r="H344" s="81" t="b">
        <v>0</v>
      </c>
      <c r="I344" s="48">
        <v>0.95774647887323938</v>
      </c>
      <c r="J344" s="81">
        <v>13</v>
      </c>
      <c r="K344" s="48">
        <v>0.46478873239436619</v>
      </c>
      <c r="L344" s="81">
        <v>39</v>
      </c>
      <c r="M344" s="81">
        <v>29</v>
      </c>
      <c r="N344" s="48">
        <v>0.57352941176470584</v>
      </c>
      <c r="O344" s="81">
        <v>9</v>
      </c>
      <c r="P344" s="81">
        <v>20</v>
      </c>
      <c r="Q344" s="82">
        <v>0.31034482758620691</v>
      </c>
    </row>
    <row r="345" spans="1:17" s="59" customFormat="1" x14ac:dyDescent="0.3">
      <c r="A345" s="59" t="s">
        <v>313</v>
      </c>
      <c r="B345" s="81" t="b">
        <v>0</v>
      </c>
      <c r="C345" s="81">
        <v>16</v>
      </c>
      <c r="D345" s="81">
        <v>0</v>
      </c>
      <c r="E345" s="48">
        <v>0</v>
      </c>
      <c r="F345" s="81">
        <v>0</v>
      </c>
      <c r="G345" s="48">
        <v>0</v>
      </c>
      <c r="H345" s="81" t="b">
        <v>0</v>
      </c>
      <c r="I345" s="48" t="s">
        <v>753</v>
      </c>
      <c r="J345" s="81">
        <v>0</v>
      </c>
      <c r="K345" s="48" t="s">
        <v>753</v>
      </c>
      <c r="L345" s="81">
        <v>0</v>
      </c>
      <c r="M345" s="81">
        <v>0</v>
      </c>
      <c r="N345" s="48" t="s">
        <v>6366</v>
      </c>
      <c r="O345" s="81">
        <v>0</v>
      </c>
      <c r="P345" s="81">
        <v>0</v>
      </c>
      <c r="Q345" s="82" t="s">
        <v>6366</v>
      </c>
    </row>
    <row r="346" spans="1:17" s="59" customFormat="1" x14ac:dyDescent="0.3">
      <c r="A346" s="59" t="s">
        <v>299</v>
      </c>
      <c r="B346" s="81" t="b">
        <v>1</v>
      </c>
      <c r="C346" s="81">
        <v>91</v>
      </c>
      <c r="D346" s="81">
        <v>14</v>
      </c>
      <c r="E346" s="48">
        <v>0.15384615384615385</v>
      </c>
      <c r="F346" s="81">
        <v>0</v>
      </c>
      <c r="G346" s="48">
        <v>0</v>
      </c>
      <c r="H346" s="81" t="b">
        <v>0</v>
      </c>
      <c r="I346" s="48">
        <v>0</v>
      </c>
      <c r="J346" s="81">
        <v>0</v>
      </c>
      <c r="K346" s="48">
        <v>0</v>
      </c>
      <c r="L346" s="81">
        <v>0</v>
      </c>
      <c r="M346" s="81">
        <v>0</v>
      </c>
      <c r="N346" s="48" t="s">
        <v>6366</v>
      </c>
      <c r="O346" s="81">
        <v>14</v>
      </c>
      <c r="P346" s="81">
        <v>0</v>
      </c>
      <c r="Q346" s="82">
        <v>1</v>
      </c>
    </row>
    <row r="347" spans="1:17" s="59" customFormat="1" x14ac:dyDescent="0.3">
      <c r="A347" s="59" t="s">
        <v>300</v>
      </c>
      <c r="B347" s="81" t="b">
        <v>1</v>
      </c>
      <c r="C347" s="81">
        <v>23</v>
      </c>
      <c r="D347" s="81">
        <v>0</v>
      </c>
      <c r="E347" s="48">
        <v>0</v>
      </c>
      <c r="F347" s="81">
        <v>0</v>
      </c>
      <c r="G347" s="48">
        <v>0</v>
      </c>
      <c r="H347" s="81" t="b">
        <v>0</v>
      </c>
      <c r="I347" s="48" t="s">
        <v>753</v>
      </c>
      <c r="J347" s="81">
        <v>0</v>
      </c>
      <c r="K347" s="48" t="s">
        <v>753</v>
      </c>
      <c r="L347" s="81">
        <v>0</v>
      </c>
      <c r="M347" s="81">
        <v>0</v>
      </c>
      <c r="N347" s="48" t="s">
        <v>6366</v>
      </c>
      <c r="O347" s="81">
        <v>0</v>
      </c>
      <c r="P347" s="81">
        <v>0</v>
      </c>
      <c r="Q347" s="82" t="s">
        <v>6366</v>
      </c>
    </row>
    <row r="348" spans="1:17" s="59" customFormat="1" x14ac:dyDescent="0.3">
      <c r="A348" s="59" t="s">
        <v>301</v>
      </c>
      <c r="B348" s="81" t="b">
        <v>1</v>
      </c>
      <c r="C348" s="81">
        <v>19</v>
      </c>
      <c r="D348" s="81">
        <v>0</v>
      </c>
      <c r="E348" s="48">
        <v>0</v>
      </c>
      <c r="F348" s="81">
        <v>0</v>
      </c>
      <c r="G348" s="48">
        <v>0</v>
      </c>
      <c r="H348" s="81" t="b">
        <v>0</v>
      </c>
      <c r="I348" s="48" t="s">
        <v>753</v>
      </c>
      <c r="J348" s="81">
        <v>0</v>
      </c>
      <c r="K348" s="48" t="s">
        <v>753</v>
      </c>
      <c r="L348" s="81">
        <v>0</v>
      </c>
      <c r="M348" s="81">
        <v>0</v>
      </c>
      <c r="N348" s="48" t="s">
        <v>6366</v>
      </c>
      <c r="O348" s="81">
        <v>0</v>
      </c>
      <c r="P348" s="81">
        <v>0</v>
      </c>
      <c r="Q348" s="82" t="s">
        <v>6366</v>
      </c>
    </row>
    <row r="349" spans="1:17" s="59" customFormat="1" x14ac:dyDescent="0.3">
      <c r="A349" s="59" t="s">
        <v>302</v>
      </c>
      <c r="B349" s="81" t="b">
        <v>1</v>
      </c>
      <c r="C349" s="81">
        <v>48</v>
      </c>
      <c r="D349" s="81">
        <v>0</v>
      </c>
      <c r="E349" s="48">
        <v>0</v>
      </c>
      <c r="F349" s="81">
        <v>0</v>
      </c>
      <c r="G349" s="48">
        <v>0</v>
      </c>
      <c r="H349" s="81" t="b">
        <v>0</v>
      </c>
      <c r="I349" s="48" t="s">
        <v>753</v>
      </c>
      <c r="J349" s="81">
        <v>0</v>
      </c>
      <c r="K349" s="48" t="s">
        <v>753</v>
      </c>
      <c r="L349" s="81">
        <v>0</v>
      </c>
      <c r="M349" s="81">
        <v>0</v>
      </c>
      <c r="N349" s="48" t="s">
        <v>6366</v>
      </c>
      <c r="O349" s="81">
        <v>0</v>
      </c>
      <c r="P349" s="81">
        <v>0</v>
      </c>
      <c r="Q349" s="82" t="s">
        <v>6366</v>
      </c>
    </row>
    <row r="350" spans="1:17" s="59" customFormat="1" x14ac:dyDescent="0.3">
      <c r="A350" s="59" t="s">
        <v>303</v>
      </c>
      <c r="B350" s="81" t="b">
        <v>1</v>
      </c>
      <c r="C350" s="81">
        <v>918</v>
      </c>
      <c r="D350" s="81">
        <v>272</v>
      </c>
      <c r="E350" s="48">
        <v>0.29629629629629628</v>
      </c>
      <c r="F350" s="81">
        <v>160</v>
      </c>
      <c r="G350" s="48">
        <v>0.17429193899782136</v>
      </c>
      <c r="H350" s="81" t="b">
        <v>0</v>
      </c>
      <c r="I350" s="48">
        <v>0.58823529411764708</v>
      </c>
      <c r="J350" s="81">
        <v>23</v>
      </c>
      <c r="K350" s="48">
        <v>0.35294117647058826</v>
      </c>
      <c r="L350" s="81">
        <v>49</v>
      </c>
      <c r="M350" s="81">
        <v>111</v>
      </c>
      <c r="N350" s="48">
        <v>0.30625000000000002</v>
      </c>
      <c r="O350" s="81">
        <v>91</v>
      </c>
      <c r="P350" s="81">
        <v>73</v>
      </c>
      <c r="Q350" s="82">
        <v>0.55487804878048785</v>
      </c>
    </row>
    <row r="351" spans="1:17" s="59" customFormat="1" x14ac:dyDescent="0.3">
      <c r="A351" s="59" t="s">
        <v>304</v>
      </c>
      <c r="B351" s="81" t="b">
        <v>1</v>
      </c>
      <c r="C351" s="81">
        <v>457</v>
      </c>
      <c r="D351" s="81">
        <v>77</v>
      </c>
      <c r="E351" s="48">
        <v>0.16849015317286653</v>
      </c>
      <c r="F351" s="81">
        <v>50</v>
      </c>
      <c r="G351" s="48">
        <v>0.10940919037199125</v>
      </c>
      <c r="H351" s="81" t="b">
        <v>0</v>
      </c>
      <c r="I351" s="48">
        <v>0.64935064935064934</v>
      </c>
      <c r="J351" s="81">
        <v>13</v>
      </c>
      <c r="K351" s="48">
        <v>0.46753246753246752</v>
      </c>
      <c r="L351" s="81">
        <v>25</v>
      </c>
      <c r="M351" s="81">
        <v>25</v>
      </c>
      <c r="N351" s="48">
        <v>0.5</v>
      </c>
      <c r="O351" s="81">
        <v>16</v>
      </c>
      <c r="P351" s="81">
        <v>23</v>
      </c>
      <c r="Q351" s="82">
        <v>0.41025641025641024</v>
      </c>
    </row>
    <row r="352" spans="1:17" s="59" customFormat="1" x14ac:dyDescent="0.3">
      <c r="A352" s="59" t="s">
        <v>314</v>
      </c>
      <c r="B352" s="81" t="b">
        <v>0</v>
      </c>
      <c r="C352" s="81">
        <v>45</v>
      </c>
      <c r="D352" s="81">
        <v>0</v>
      </c>
      <c r="E352" s="48">
        <v>0</v>
      </c>
      <c r="F352" s="81">
        <v>0</v>
      </c>
      <c r="G352" s="48">
        <v>0</v>
      </c>
      <c r="H352" s="81" t="b">
        <v>0</v>
      </c>
      <c r="I352" s="48" t="s">
        <v>753</v>
      </c>
      <c r="J352" s="81">
        <v>0</v>
      </c>
      <c r="K352" s="48" t="s">
        <v>753</v>
      </c>
      <c r="L352" s="81">
        <v>0</v>
      </c>
      <c r="M352" s="81">
        <v>0</v>
      </c>
      <c r="N352" s="48" t="s">
        <v>6366</v>
      </c>
      <c r="O352" s="81">
        <v>0</v>
      </c>
      <c r="P352" s="81">
        <v>0</v>
      </c>
      <c r="Q352" s="82" t="s">
        <v>6366</v>
      </c>
    </row>
    <row r="353" spans="1:17" s="59" customFormat="1" x14ac:dyDescent="0.3">
      <c r="A353" s="59" t="s">
        <v>305</v>
      </c>
      <c r="B353" s="81" t="b">
        <v>1</v>
      </c>
      <c r="C353" s="81">
        <v>24</v>
      </c>
      <c r="D353" s="81">
        <v>0</v>
      </c>
      <c r="E353" s="48">
        <v>0</v>
      </c>
      <c r="F353" s="81">
        <v>0</v>
      </c>
      <c r="G353" s="48">
        <v>0</v>
      </c>
      <c r="H353" s="81" t="b">
        <v>0</v>
      </c>
      <c r="I353" s="48" t="s">
        <v>753</v>
      </c>
      <c r="J353" s="81">
        <v>0</v>
      </c>
      <c r="K353" s="48" t="s">
        <v>753</v>
      </c>
      <c r="L353" s="81">
        <v>0</v>
      </c>
      <c r="M353" s="81">
        <v>0</v>
      </c>
      <c r="N353" s="48" t="s">
        <v>6366</v>
      </c>
      <c r="O353" s="81">
        <v>0</v>
      </c>
      <c r="P353" s="81">
        <v>0</v>
      </c>
      <c r="Q353" s="82" t="s">
        <v>6366</v>
      </c>
    </row>
    <row r="354" spans="1:17" s="59" customFormat="1" x14ac:dyDescent="0.3">
      <c r="A354" s="59" t="s">
        <v>306</v>
      </c>
      <c r="B354" s="81" t="b">
        <v>0</v>
      </c>
      <c r="C354" s="81">
        <v>12</v>
      </c>
      <c r="D354" s="81">
        <v>0</v>
      </c>
      <c r="E354" s="48">
        <v>0</v>
      </c>
      <c r="F354" s="81">
        <v>0</v>
      </c>
      <c r="G354" s="48">
        <v>0</v>
      </c>
      <c r="H354" s="81" t="b">
        <v>0</v>
      </c>
      <c r="I354" s="48" t="s">
        <v>753</v>
      </c>
      <c r="J354" s="81">
        <v>0</v>
      </c>
      <c r="K354" s="48" t="s">
        <v>753</v>
      </c>
      <c r="L354" s="81">
        <v>0</v>
      </c>
      <c r="M354" s="81">
        <v>0</v>
      </c>
      <c r="N354" s="48" t="s">
        <v>6366</v>
      </c>
      <c r="O354" s="81">
        <v>0</v>
      </c>
      <c r="P354" s="81">
        <v>0</v>
      </c>
      <c r="Q354" s="82" t="s">
        <v>6366</v>
      </c>
    </row>
    <row r="355" spans="1:17" s="59" customFormat="1" x14ac:dyDescent="0.3">
      <c r="A355" s="59" t="s">
        <v>315</v>
      </c>
      <c r="B355" s="81" t="b">
        <v>0</v>
      </c>
      <c r="C355" s="81">
        <v>72</v>
      </c>
      <c r="D355" s="81">
        <v>0</v>
      </c>
      <c r="E355" s="48">
        <v>0</v>
      </c>
      <c r="F355" s="81">
        <v>0</v>
      </c>
      <c r="G355" s="48">
        <v>0</v>
      </c>
      <c r="H355" s="81" t="b">
        <v>0</v>
      </c>
      <c r="I355" s="48" t="s">
        <v>753</v>
      </c>
      <c r="J355" s="81">
        <v>0</v>
      </c>
      <c r="K355" s="48" t="s">
        <v>753</v>
      </c>
      <c r="L355" s="81">
        <v>0</v>
      </c>
      <c r="M355" s="81">
        <v>0</v>
      </c>
      <c r="N355" s="48" t="s">
        <v>6366</v>
      </c>
      <c r="O355" s="81">
        <v>0</v>
      </c>
      <c r="P355" s="81">
        <v>0</v>
      </c>
      <c r="Q355" s="82" t="s">
        <v>6366</v>
      </c>
    </row>
    <row r="356" spans="1:17" s="59" customFormat="1" x14ac:dyDescent="0.3">
      <c r="A356" s="59" t="s">
        <v>307</v>
      </c>
      <c r="B356" s="81" t="b">
        <v>0</v>
      </c>
      <c r="C356" s="81">
        <v>168</v>
      </c>
      <c r="D356" s="81">
        <v>0</v>
      </c>
      <c r="E356" s="48">
        <v>0</v>
      </c>
      <c r="F356" s="81">
        <v>0</v>
      </c>
      <c r="G356" s="48">
        <v>0</v>
      </c>
      <c r="H356" s="81" t="b">
        <v>0</v>
      </c>
      <c r="I356" s="48" t="s">
        <v>753</v>
      </c>
      <c r="J356" s="81">
        <v>0</v>
      </c>
      <c r="K356" s="48" t="s">
        <v>753</v>
      </c>
      <c r="L356" s="81">
        <v>0</v>
      </c>
      <c r="M356" s="81">
        <v>0</v>
      </c>
      <c r="N356" s="48" t="s">
        <v>6366</v>
      </c>
      <c r="O356" s="81">
        <v>0</v>
      </c>
      <c r="P356" s="81">
        <v>0</v>
      </c>
      <c r="Q356" s="82" t="s">
        <v>6366</v>
      </c>
    </row>
    <row r="357" spans="1:17" s="59" customFormat="1" x14ac:dyDescent="0.3">
      <c r="A357" s="59" t="s">
        <v>308</v>
      </c>
      <c r="B357" s="81" t="b">
        <v>0</v>
      </c>
      <c r="C357" s="81">
        <v>42</v>
      </c>
      <c r="D357" s="81">
        <v>0</v>
      </c>
      <c r="E357" s="48">
        <v>0</v>
      </c>
      <c r="F357" s="81">
        <v>0</v>
      </c>
      <c r="G357" s="48">
        <v>0</v>
      </c>
      <c r="H357" s="81" t="b">
        <v>0</v>
      </c>
      <c r="I357" s="48" t="s">
        <v>753</v>
      </c>
      <c r="J357" s="81">
        <v>0</v>
      </c>
      <c r="K357" s="48" t="s">
        <v>753</v>
      </c>
      <c r="L357" s="81">
        <v>0</v>
      </c>
      <c r="M357" s="81">
        <v>0</v>
      </c>
      <c r="N357" s="48" t="s">
        <v>6366</v>
      </c>
      <c r="O357" s="81">
        <v>0</v>
      </c>
      <c r="P357" s="81">
        <v>0</v>
      </c>
      <c r="Q357" s="82" t="s">
        <v>6366</v>
      </c>
    </row>
    <row r="358" spans="1:17" s="59" customFormat="1" x14ac:dyDescent="0.3">
      <c r="A358" s="59" t="s">
        <v>567</v>
      </c>
      <c r="B358" s="81" t="b">
        <v>0</v>
      </c>
      <c r="C358" s="81">
        <v>19</v>
      </c>
      <c r="D358" s="81">
        <v>0</v>
      </c>
      <c r="E358" s="48">
        <v>0</v>
      </c>
      <c r="F358" s="81">
        <v>0</v>
      </c>
      <c r="G358" s="48">
        <v>0</v>
      </c>
      <c r="H358" s="81" t="b">
        <v>0</v>
      </c>
      <c r="I358" s="48" t="s">
        <v>753</v>
      </c>
      <c r="J358" s="81">
        <v>0</v>
      </c>
      <c r="K358" s="48" t="s">
        <v>753</v>
      </c>
      <c r="L358" s="81">
        <v>0</v>
      </c>
      <c r="M358" s="81">
        <v>0</v>
      </c>
      <c r="N358" s="48" t="s">
        <v>6366</v>
      </c>
      <c r="O358" s="81">
        <v>0</v>
      </c>
      <c r="P358" s="81">
        <v>0</v>
      </c>
      <c r="Q358" s="82" t="s">
        <v>6366</v>
      </c>
    </row>
    <row r="359" spans="1:17" s="59" customFormat="1" x14ac:dyDescent="0.3">
      <c r="A359" s="59" t="s">
        <v>309</v>
      </c>
      <c r="B359" s="81" t="b">
        <v>1</v>
      </c>
      <c r="C359" s="81">
        <v>187</v>
      </c>
      <c r="D359" s="81">
        <v>31</v>
      </c>
      <c r="E359" s="48">
        <v>0.16577540106951871</v>
      </c>
      <c r="F359" s="81">
        <v>17</v>
      </c>
      <c r="G359" s="48">
        <v>9.0909090909090912E-2</v>
      </c>
      <c r="H359" s="81" t="b">
        <v>0</v>
      </c>
      <c r="I359" s="48">
        <v>0.54838709677419351</v>
      </c>
      <c r="J359" s="81">
        <v>0</v>
      </c>
      <c r="K359" s="48">
        <v>0.32258064516129031</v>
      </c>
      <c r="L359" s="81">
        <v>0</v>
      </c>
      <c r="M359" s="81">
        <v>17</v>
      </c>
      <c r="N359" s="48">
        <v>0</v>
      </c>
      <c r="O359" s="81">
        <v>4</v>
      </c>
      <c r="P359" s="81">
        <v>10</v>
      </c>
      <c r="Q359" s="82">
        <v>0.2857142857142857</v>
      </c>
    </row>
    <row r="360" spans="1:17" s="59" customFormat="1" x14ac:dyDescent="0.3">
      <c r="A360" s="59" t="s">
        <v>568</v>
      </c>
      <c r="B360" s="81" t="b">
        <v>0</v>
      </c>
      <c r="C360" s="81">
        <v>23</v>
      </c>
      <c r="D360" s="81">
        <v>0</v>
      </c>
      <c r="E360" s="48">
        <v>0</v>
      </c>
      <c r="F360" s="81">
        <v>0</v>
      </c>
      <c r="G360" s="48">
        <v>0</v>
      </c>
      <c r="H360" s="81" t="b">
        <v>0</v>
      </c>
      <c r="I360" s="48" t="s">
        <v>753</v>
      </c>
      <c r="J360" s="81">
        <v>0</v>
      </c>
      <c r="K360" s="48" t="s">
        <v>753</v>
      </c>
      <c r="L360" s="81">
        <v>0</v>
      </c>
      <c r="M360" s="81">
        <v>0</v>
      </c>
      <c r="N360" s="48" t="s">
        <v>6366</v>
      </c>
      <c r="O360" s="81">
        <v>0</v>
      </c>
      <c r="P360" s="81">
        <v>0</v>
      </c>
      <c r="Q360" s="82" t="s">
        <v>6366</v>
      </c>
    </row>
    <row r="361" spans="1:17" s="59" customFormat="1" x14ac:dyDescent="0.3">
      <c r="A361" s="59" t="s">
        <v>569</v>
      </c>
      <c r="B361" s="81" t="b">
        <v>0</v>
      </c>
      <c r="C361" s="81">
        <v>0</v>
      </c>
      <c r="D361" s="81">
        <v>0</v>
      </c>
      <c r="E361" s="48" t="s">
        <v>753</v>
      </c>
      <c r="F361" s="81">
        <v>0</v>
      </c>
      <c r="G361" s="48" t="s">
        <v>753</v>
      </c>
      <c r="H361" s="81" t="b">
        <v>1</v>
      </c>
      <c r="I361" s="48" t="s">
        <v>753</v>
      </c>
      <c r="J361" s="81">
        <v>0</v>
      </c>
      <c r="K361" s="48" t="s">
        <v>753</v>
      </c>
      <c r="L361" s="81">
        <v>0</v>
      </c>
      <c r="M361" s="81">
        <v>0</v>
      </c>
      <c r="N361" s="48" t="s">
        <v>6366</v>
      </c>
      <c r="O361" s="81">
        <v>0</v>
      </c>
      <c r="P361" s="81">
        <v>0</v>
      </c>
      <c r="Q361" s="82" t="s">
        <v>6366</v>
      </c>
    </row>
    <row r="362" spans="1:17" s="59" customFormat="1" x14ac:dyDescent="0.3">
      <c r="A362" s="59" t="s">
        <v>316</v>
      </c>
      <c r="B362" s="81" t="b">
        <v>0</v>
      </c>
      <c r="C362" s="81">
        <v>0</v>
      </c>
      <c r="D362" s="81">
        <v>0</v>
      </c>
      <c r="E362" s="48" t="s">
        <v>753</v>
      </c>
      <c r="F362" s="81">
        <v>0</v>
      </c>
      <c r="G362" s="48" t="s">
        <v>753</v>
      </c>
      <c r="H362" s="81" t="b">
        <v>0</v>
      </c>
      <c r="I362" s="48" t="s">
        <v>753</v>
      </c>
      <c r="J362" s="81">
        <v>0</v>
      </c>
      <c r="K362" s="48" t="s">
        <v>753</v>
      </c>
      <c r="L362" s="81">
        <v>0</v>
      </c>
      <c r="M362" s="81">
        <v>0</v>
      </c>
      <c r="N362" s="48" t="s">
        <v>6366</v>
      </c>
      <c r="O362" s="81">
        <v>0</v>
      </c>
      <c r="P362" s="81">
        <v>0</v>
      </c>
      <c r="Q362" s="82" t="s">
        <v>6366</v>
      </c>
    </row>
    <row r="363" spans="1:17" s="59" customFormat="1" x14ac:dyDescent="0.3">
      <c r="A363" s="59" t="s">
        <v>310</v>
      </c>
      <c r="B363" s="81" t="b">
        <v>1</v>
      </c>
      <c r="C363" s="81">
        <v>129</v>
      </c>
      <c r="D363" s="81">
        <v>19</v>
      </c>
      <c r="E363" s="48">
        <v>0.14728682170542637</v>
      </c>
      <c r="F363" s="81">
        <v>0</v>
      </c>
      <c r="G363" s="48">
        <v>0</v>
      </c>
      <c r="H363" s="81" t="b">
        <v>0</v>
      </c>
      <c r="I363" s="48">
        <v>0</v>
      </c>
      <c r="J363" s="81">
        <v>0</v>
      </c>
      <c r="K363" s="48">
        <v>1</v>
      </c>
      <c r="L363" s="81">
        <v>0</v>
      </c>
      <c r="M363" s="81">
        <v>0</v>
      </c>
      <c r="N363" s="48" t="s">
        <v>6366</v>
      </c>
      <c r="O363" s="81">
        <v>0</v>
      </c>
      <c r="P363" s="81">
        <v>19</v>
      </c>
      <c r="Q363" s="82">
        <v>0</v>
      </c>
    </row>
    <row r="364" spans="1:17" s="59" customFormat="1" x14ac:dyDescent="0.3">
      <c r="A364" s="59" t="s">
        <v>311</v>
      </c>
      <c r="B364" s="81" t="b">
        <v>1</v>
      </c>
      <c r="C364" s="81">
        <v>404</v>
      </c>
      <c r="D364" s="81">
        <v>69</v>
      </c>
      <c r="E364" s="48">
        <v>0.1707920792079208</v>
      </c>
      <c r="F364" s="81">
        <v>0</v>
      </c>
      <c r="G364" s="48">
        <v>0</v>
      </c>
      <c r="H364" s="81" t="b">
        <v>0</v>
      </c>
      <c r="I364" s="48">
        <v>0</v>
      </c>
      <c r="J364" s="81">
        <v>0</v>
      </c>
      <c r="K364" s="48">
        <v>0.30434782608695654</v>
      </c>
      <c r="L364" s="81">
        <v>0</v>
      </c>
      <c r="M364" s="81">
        <v>0</v>
      </c>
      <c r="N364" s="48" t="s">
        <v>6366</v>
      </c>
      <c r="O364" s="81">
        <v>48</v>
      </c>
      <c r="P364" s="81">
        <v>21</v>
      </c>
      <c r="Q364" s="82">
        <v>0.69565217391304346</v>
      </c>
    </row>
    <row r="365" spans="1:17" s="59" customFormat="1" x14ac:dyDescent="0.3">
      <c r="A365" s="59" t="s">
        <v>312</v>
      </c>
      <c r="B365" s="81" t="b">
        <v>1</v>
      </c>
      <c r="C365" s="81">
        <v>248</v>
      </c>
      <c r="D365" s="81">
        <v>50</v>
      </c>
      <c r="E365" s="48">
        <v>0.20161290322580644</v>
      </c>
      <c r="F365" s="81">
        <v>28</v>
      </c>
      <c r="G365" s="48">
        <v>0.11290322580645161</v>
      </c>
      <c r="H365" s="81" t="b">
        <v>0</v>
      </c>
      <c r="I365" s="48">
        <v>0.56000000000000005</v>
      </c>
      <c r="J365" s="81">
        <v>0</v>
      </c>
      <c r="K365" s="48">
        <v>0.46</v>
      </c>
      <c r="L365" s="81">
        <v>12</v>
      </c>
      <c r="M365" s="81">
        <v>16</v>
      </c>
      <c r="N365" s="48">
        <v>0.42857142857142855</v>
      </c>
      <c r="O365" s="81">
        <v>11</v>
      </c>
      <c r="P365" s="81">
        <v>23</v>
      </c>
      <c r="Q365" s="82">
        <v>0.3235294117647059</v>
      </c>
    </row>
    <row r="366" spans="1:17" s="59" customFormat="1" x14ac:dyDescent="0.3">
      <c r="A366" s="59" t="s">
        <v>317</v>
      </c>
      <c r="B366" s="81" t="b">
        <v>0</v>
      </c>
      <c r="C366" s="81">
        <v>0</v>
      </c>
      <c r="D366" s="81">
        <v>0</v>
      </c>
      <c r="E366" s="48" t="s">
        <v>753</v>
      </c>
      <c r="F366" s="81">
        <v>0</v>
      </c>
      <c r="G366" s="48" t="s">
        <v>753</v>
      </c>
      <c r="H366" s="81" t="b">
        <v>0</v>
      </c>
      <c r="I366" s="48" t="s">
        <v>753</v>
      </c>
      <c r="J366" s="81">
        <v>0</v>
      </c>
      <c r="K366" s="48" t="s">
        <v>753</v>
      </c>
      <c r="L366" s="81">
        <v>0</v>
      </c>
      <c r="M366" s="81">
        <v>0</v>
      </c>
      <c r="N366" s="48" t="s">
        <v>6366</v>
      </c>
      <c r="O366" s="81">
        <v>0</v>
      </c>
      <c r="P366" s="81">
        <v>0</v>
      </c>
      <c r="Q366" s="82" t="s">
        <v>6366</v>
      </c>
    </row>
    <row r="367" spans="1:17" s="59" customFormat="1" x14ac:dyDescent="0.3">
      <c r="A367" s="59" t="s">
        <v>570</v>
      </c>
      <c r="B367" s="81" t="b">
        <v>0</v>
      </c>
      <c r="C367" s="81">
        <v>0</v>
      </c>
      <c r="D367" s="81">
        <v>0</v>
      </c>
      <c r="E367" s="48" t="s">
        <v>753</v>
      </c>
      <c r="F367" s="81">
        <v>0</v>
      </c>
      <c r="G367" s="48" t="s">
        <v>753</v>
      </c>
      <c r="H367" s="81" t="b">
        <v>0</v>
      </c>
      <c r="I367" s="48" t="s">
        <v>753</v>
      </c>
      <c r="J367" s="81">
        <v>0</v>
      </c>
      <c r="K367" s="48" t="s">
        <v>753</v>
      </c>
      <c r="L367" s="81">
        <v>0</v>
      </c>
      <c r="M367" s="81">
        <v>0</v>
      </c>
      <c r="N367" s="48" t="s">
        <v>6366</v>
      </c>
      <c r="O367" s="81">
        <v>0</v>
      </c>
      <c r="P367" s="81">
        <v>0</v>
      </c>
      <c r="Q367" s="82" t="s">
        <v>6366</v>
      </c>
    </row>
    <row r="368" spans="1:17" s="59" customFormat="1" x14ac:dyDescent="0.3">
      <c r="A368" s="59" t="s">
        <v>318</v>
      </c>
      <c r="B368" s="81" t="b">
        <v>1</v>
      </c>
      <c r="C368" s="81">
        <v>309</v>
      </c>
      <c r="D368" s="81">
        <v>75</v>
      </c>
      <c r="E368" s="48">
        <v>0.24271844660194175</v>
      </c>
      <c r="F368" s="81">
        <v>17</v>
      </c>
      <c r="G368" s="48">
        <v>5.5016181229773461E-2</v>
      </c>
      <c r="H368" s="81" t="b">
        <v>0</v>
      </c>
      <c r="I368" s="48">
        <v>0.22666666666666666</v>
      </c>
      <c r="J368" s="81">
        <v>0</v>
      </c>
      <c r="K368" s="48">
        <v>0.34666666666666668</v>
      </c>
      <c r="L368" s="81">
        <v>0</v>
      </c>
      <c r="M368" s="81">
        <v>17</v>
      </c>
      <c r="N368" s="48">
        <v>0</v>
      </c>
      <c r="O368" s="81">
        <v>32</v>
      </c>
      <c r="P368" s="81">
        <v>26</v>
      </c>
      <c r="Q368" s="82">
        <v>0.55172413793103448</v>
      </c>
    </row>
    <row r="369" spans="1:17" s="59" customFormat="1" x14ac:dyDescent="0.3">
      <c r="A369" s="59" t="s">
        <v>319</v>
      </c>
      <c r="B369" s="81" t="b">
        <v>1</v>
      </c>
      <c r="C369" s="81">
        <v>34</v>
      </c>
      <c r="D369" s="81">
        <v>0</v>
      </c>
      <c r="E369" s="48">
        <v>0</v>
      </c>
      <c r="F369" s="81">
        <v>0</v>
      </c>
      <c r="G369" s="48">
        <v>0</v>
      </c>
      <c r="H369" s="81" t="b">
        <v>0</v>
      </c>
      <c r="I369" s="48" t="s">
        <v>753</v>
      </c>
      <c r="J369" s="81">
        <v>0</v>
      </c>
      <c r="K369" s="48" t="s">
        <v>753</v>
      </c>
      <c r="L369" s="81">
        <v>0</v>
      </c>
      <c r="M369" s="81">
        <v>0</v>
      </c>
      <c r="N369" s="48" t="s">
        <v>6366</v>
      </c>
      <c r="O369" s="81">
        <v>0</v>
      </c>
      <c r="P369" s="81">
        <v>0</v>
      </c>
      <c r="Q369" s="82" t="s">
        <v>6366</v>
      </c>
    </row>
    <row r="370" spans="1:17" s="59" customFormat="1" x14ac:dyDescent="0.3">
      <c r="A370" s="59" t="s">
        <v>320</v>
      </c>
      <c r="B370" s="81" t="b">
        <v>0</v>
      </c>
      <c r="C370" s="81">
        <v>10</v>
      </c>
      <c r="D370" s="81">
        <v>0</v>
      </c>
      <c r="E370" s="48">
        <v>0</v>
      </c>
      <c r="F370" s="81">
        <v>0</v>
      </c>
      <c r="G370" s="48">
        <v>0</v>
      </c>
      <c r="H370" s="81" t="b">
        <v>0</v>
      </c>
      <c r="I370" s="48" t="s">
        <v>753</v>
      </c>
      <c r="J370" s="81">
        <v>0</v>
      </c>
      <c r="K370" s="48" t="s">
        <v>753</v>
      </c>
      <c r="L370" s="81">
        <v>0</v>
      </c>
      <c r="M370" s="81">
        <v>0</v>
      </c>
      <c r="N370" s="48" t="s">
        <v>6366</v>
      </c>
      <c r="O370" s="81">
        <v>0</v>
      </c>
      <c r="P370" s="81">
        <v>0</v>
      </c>
      <c r="Q370" s="82" t="s">
        <v>6366</v>
      </c>
    </row>
    <row r="371" spans="1:17" s="59" customFormat="1" x14ac:dyDescent="0.3">
      <c r="A371" s="59" t="s">
        <v>321</v>
      </c>
      <c r="B371" s="81" t="b">
        <v>1</v>
      </c>
      <c r="C371" s="81">
        <v>99</v>
      </c>
      <c r="D371" s="81">
        <v>0</v>
      </c>
      <c r="E371" s="48">
        <v>0</v>
      </c>
      <c r="F371" s="81">
        <v>0</v>
      </c>
      <c r="G371" s="48">
        <v>0</v>
      </c>
      <c r="H371" s="81" t="b">
        <v>0</v>
      </c>
      <c r="I371" s="48" t="s">
        <v>753</v>
      </c>
      <c r="J371" s="81">
        <v>0</v>
      </c>
      <c r="K371" s="48" t="s">
        <v>753</v>
      </c>
      <c r="L371" s="81">
        <v>0</v>
      </c>
      <c r="M371" s="81">
        <v>0</v>
      </c>
      <c r="N371" s="48" t="s">
        <v>6366</v>
      </c>
      <c r="O371" s="81">
        <v>0</v>
      </c>
      <c r="P371" s="81">
        <v>0</v>
      </c>
      <c r="Q371" s="82" t="s">
        <v>6366</v>
      </c>
    </row>
    <row r="372" spans="1:17" s="59" customFormat="1" x14ac:dyDescent="0.3">
      <c r="A372" s="59" t="s">
        <v>322</v>
      </c>
      <c r="B372" s="81" t="b">
        <v>0</v>
      </c>
      <c r="C372" s="81">
        <v>26</v>
      </c>
      <c r="D372" s="81">
        <v>0</v>
      </c>
      <c r="E372" s="48">
        <v>0</v>
      </c>
      <c r="F372" s="81">
        <v>0</v>
      </c>
      <c r="G372" s="48">
        <v>0</v>
      </c>
      <c r="H372" s="81" t="b">
        <v>0</v>
      </c>
      <c r="I372" s="48" t="s">
        <v>753</v>
      </c>
      <c r="J372" s="81">
        <v>0</v>
      </c>
      <c r="K372" s="48" t="s">
        <v>753</v>
      </c>
      <c r="L372" s="81">
        <v>0</v>
      </c>
      <c r="M372" s="81">
        <v>0</v>
      </c>
      <c r="N372" s="48" t="s">
        <v>6366</v>
      </c>
      <c r="O372" s="81">
        <v>0</v>
      </c>
      <c r="P372" s="81">
        <v>0</v>
      </c>
      <c r="Q372" s="82" t="s">
        <v>6366</v>
      </c>
    </row>
    <row r="373" spans="1:17" s="59" customFormat="1" x14ac:dyDescent="0.3">
      <c r="A373" s="59" t="s">
        <v>323</v>
      </c>
      <c r="B373" s="81" t="b">
        <v>1</v>
      </c>
      <c r="C373" s="81">
        <v>48</v>
      </c>
      <c r="D373" s="81">
        <v>0</v>
      </c>
      <c r="E373" s="48">
        <v>0</v>
      </c>
      <c r="F373" s="81">
        <v>0</v>
      </c>
      <c r="G373" s="48">
        <v>0</v>
      </c>
      <c r="H373" s="81" t="b">
        <v>0</v>
      </c>
      <c r="I373" s="48" t="s">
        <v>753</v>
      </c>
      <c r="J373" s="81">
        <v>0</v>
      </c>
      <c r="K373" s="48" t="s">
        <v>753</v>
      </c>
      <c r="L373" s="81">
        <v>0</v>
      </c>
      <c r="M373" s="81">
        <v>0</v>
      </c>
      <c r="N373" s="48" t="s">
        <v>6366</v>
      </c>
      <c r="O373" s="81">
        <v>0</v>
      </c>
      <c r="P373" s="81">
        <v>0</v>
      </c>
      <c r="Q373" s="82" t="s">
        <v>6366</v>
      </c>
    </row>
    <row r="374" spans="1:17" s="59" customFormat="1" x14ac:dyDescent="0.3">
      <c r="A374" s="59" t="s">
        <v>324</v>
      </c>
      <c r="B374" s="81" t="b">
        <v>1</v>
      </c>
      <c r="C374" s="81">
        <v>137</v>
      </c>
      <c r="D374" s="81">
        <v>23</v>
      </c>
      <c r="E374" s="48">
        <v>0.16788321167883211</v>
      </c>
      <c r="F374" s="81">
        <v>0</v>
      </c>
      <c r="G374" s="48">
        <v>0</v>
      </c>
      <c r="H374" s="81" t="b">
        <v>0</v>
      </c>
      <c r="I374" s="48">
        <v>0</v>
      </c>
      <c r="J374" s="81">
        <v>0</v>
      </c>
      <c r="K374" s="48">
        <v>0.43478260869565216</v>
      </c>
      <c r="L374" s="81">
        <v>0</v>
      </c>
      <c r="M374" s="81">
        <v>0</v>
      </c>
      <c r="N374" s="48" t="s">
        <v>6366</v>
      </c>
      <c r="O374" s="81">
        <v>13</v>
      </c>
      <c r="P374" s="81">
        <v>10</v>
      </c>
      <c r="Q374" s="82">
        <v>0.56521739130434778</v>
      </c>
    </row>
    <row r="375" spans="1:17" s="59" customFormat="1" x14ac:dyDescent="0.3">
      <c r="A375" s="59" t="s">
        <v>325</v>
      </c>
      <c r="B375" s="81" t="b">
        <v>1</v>
      </c>
      <c r="C375" s="81">
        <v>115</v>
      </c>
      <c r="D375" s="81">
        <v>43</v>
      </c>
      <c r="E375" s="48">
        <v>0.37391304347826088</v>
      </c>
      <c r="F375" s="81">
        <v>0</v>
      </c>
      <c r="G375" s="48">
        <v>0</v>
      </c>
      <c r="H375" s="81" t="b">
        <v>0</v>
      </c>
      <c r="I375" s="48">
        <v>0</v>
      </c>
      <c r="J375" s="81">
        <v>0</v>
      </c>
      <c r="K375" s="48">
        <v>0.67441860465116277</v>
      </c>
      <c r="L375" s="81">
        <v>0</v>
      </c>
      <c r="M375" s="81">
        <v>0</v>
      </c>
      <c r="N375" s="48" t="s">
        <v>6366</v>
      </c>
      <c r="O375" s="81">
        <v>14</v>
      </c>
      <c r="P375" s="81">
        <v>29</v>
      </c>
      <c r="Q375" s="82">
        <v>0.32558139534883723</v>
      </c>
    </row>
    <row r="376" spans="1:17" s="59" customFormat="1" x14ac:dyDescent="0.3">
      <c r="A376" s="59" t="s">
        <v>326</v>
      </c>
      <c r="B376" s="81" t="b">
        <v>1</v>
      </c>
      <c r="C376" s="81">
        <v>281</v>
      </c>
      <c r="D376" s="81">
        <v>51</v>
      </c>
      <c r="E376" s="48">
        <v>0.18149466192170818</v>
      </c>
      <c r="F376" s="81">
        <v>26</v>
      </c>
      <c r="G376" s="48">
        <v>9.2526690391459068E-2</v>
      </c>
      <c r="H376" s="81" t="b">
        <v>0</v>
      </c>
      <c r="I376" s="48">
        <v>0.50980392156862742</v>
      </c>
      <c r="J376" s="81">
        <v>0</v>
      </c>
      <c r="K376" s="48">
        <v>0.41176470588235292</v>
      </c>
      <c r="L376" s="81">
        <v>12</v>
      </c>
      <c r="M376" s="81">
        <v>14</v>
      </c>
      <c r="N376" s="48">
        <v>0.46153846153846156</v>
      </c>
      <c r="O376" s="81">
        <v>16</v>
      </c>
      <c r="P376" s="81">
        <v>21</v>
      </c>
      <c r="Q376" s="82">
        <v>0.43243243243243246</v>
      </c>
    </row>
    <row r="377" spans="1:17" s="59" customFormat="1" x14ac:dyDescent="0.3">
      <c r="A377" s="59" t="s">
        <v>327</v>
      </c>
      <c r="B377" s="81" t="b">
        <v>1</v>
      </c>
      <c r="C377" s="81">
        <v>108</v>
      </c>
      <c r="D377" s="81">
        <v>11</v>
      </c>
      <c r="E377" s="48">
        <v>0.10185185185185185</v>
      </c>
      <c r="F377" s="81">
        <v>0</v>
      </c>
      <c r="G377" s="48">
        <v>0</v>
      </c>
      <c r="H377" s="81" t="b">
        <v>0</v>
      </c>
      <c r="I377" s="48">
        <v>0</v>
      </c>
      <c r="J377" s="81">
        <v>0</v>
      </c>
      <c r="K377" s="48">
        <v>0</v>
      </c>
      <c r="L377" s="81">
        <v>0</v>
      </c>
      <c r="M377" s="81">
        <v>0</v>
      </c>
      <c r="N377" s="48" t="s">
        <v>6366</v>
      </c>
      <c r="O377" s="81">
        <v>11</v>
      </c>
      <c r="P377" s="81">
        <v>0</v>
      </c>
      <c r="Q377" s="82">
        <v>1</v>
      </c>
    </row>
    <row r="378" spans="1:17" s="59" customFormat="1" x14ac:dyDescent="0.3">
      <c r="A378" s="59" t="s">
        <v>328</v>
      </c>
      <c r="B378" s="81" t="b">
        <v>1</v>
      </c>
      <c r="C378" s="81">
        <v>60</v>
      </c>
      <c r="D378" s="81">
        <v>12</v>
      </c>
      <c r="E378" s="48">
        <v>0.2</v>
      </c>
      <c r="F378" s="81">
        <v>0</v>
      </c>
      <c r="G378" s="48">
        <v>0</v>
      </c>
      <c r="H378" s="81" t="b">
        <v>0</v>
      </c>
      <c r="I378" s="48">
        <v>0</v>
      </c>
      <c r="J378" s="81">
        <v>0</v>
      </c>
      <c r="K378" s="48">
        <v>1</v>
      </c>
      <c r="L378" s="81">
        <v>0</v>
      </c>
      <c r="M378" s="81">
        <v>0</v>
      </c>
      <c r="N378" s="48" t="s">
        <v>6366</v>
      </c>
      <c r="O378" s="81">
        <v>0</v>
      </c>
      <c r="P378" s="81">
        <v>12</v>
      </c>
      <c r="Q378" s="82">
        <v>0</v>
      </c>
    </row>
    <row r="379" spans="1:17" s="59" customFormat="1" x14ac:dyDescent="0.3">
      <c r="A379" s="59" t="s">
        <v>329</v>
      </c>
      <c r="B379" s="81" t="b">
        <v>1</v>
      </c>
      <c r="C379" s="81">
        <v>29</v>
      </c>
      <c r="D379" s="81">
        <v>0</v>
      </c>
      <c r="E379" s="48">
        <v>0</v>
      </c>
      <c r="F379" s="81">
        <v>0</v>
      </c>
      <c r="G379" s="48">
        <v>0</v>
      </c>
      <c r="H379" s="81" t="b">
        <v>0</v>
      </c>
      <c r="I379" s="48" t="s">
        <v>753</v>
      </c>
      <c r="J379" s="81">
        <v>0</v>
      </c>
      <c r="K379" s="48" t="s">
        <v>753</v>
      </c>
      <c r="L379" s="81">
        <v>0</v>
      </c>
      <c r="M379" s="81">
        <v>0</v>
      </c>
      <c r="N379" s="48" t="s">
        <v>6366</v>
      </c>
      <c r="O379" s="81">
        <v>0</v>
      </c>
      <c r="P379" s="81">
        <v>0</v>
      </c>
      <c r="Q379" s="82" t="s">
        <v>6366</v>
      </c>
    </row>
    <row r="380" spans="1:17" s="59" customFormat="1" x14ac:dyDescent="0.3">
      <c r="A380" s="59" t="s">
        <v>330</v>
      </c>
      <c r="B380" s="81" t="b">
        <v>1</v>
      </c>
      <c r="C380" s="81">
        <v>402</v>
      </c>
      <c r="D380" s="81">
        <v>61</v>
      </c>
      <c r="E380" s="48">
        <v>0.15174129353233831</v>
      </c>
      <c r="F380" s="81">
        <v>14</v>
      </c>
      <c r="G380" s="48">
        <v>3.482587064676617E-2</v>
      </c>
      <c r="H380" s="81" t="b">
        <v>0</v>
      </c>
      <c r="I380" s="48">
        <v>0.22950819672131148</v>
      </c>
      <c r="J380" s="81">
        <v>0</v>
      </c>
      <c r="K380" s="48">
        <v>0.52459016393442626</v>
      </c>
      <c r="L380" s="81">
        <v>0</v>
      </c>
      <c r="M380" s="81">
        <v>14</v>
      </c>
      <c r="N380" s="48">
        <v>0</v>
      </c>
      <c r="O380" s="81">
        <v>15</v>
      </c>
      <c r="P380" s="81">
        <v>32</v>
      </c>
      <c r="Q380" s="82">
        <v>0.31914893617021278</v>
      </c>
    </row>
    <row r="381" spans="1:17" s="59" customFormat="1" x14ac:dyDescent="0.3">
      <c r="A381" s="59" t="s">
        <v>331</v>
      </c>
      <c r="B381" s="81" t="b">
        <v>1</v>
      </c>
      <c r="C381" s="81">
        <v>46</v>
      </c>
      <c r="D381" s="81">
        <v>12</v>
      </c>
      <c r="E381" s="48">
        <v>0.2608695652173913</v>
      </c>
      <c r="F381" s="81">
        <v>10</v>
      </c>
      <c r="G381" s="48">
        <v>0.21739130434782608</v>
      </c>
      <c r="H381" s="81" t="b">
        <v>0</v>
      </c>
      <c r="I381" s="48">
        <v>0.83333333333333337</v>
      </c>
      <c r="J381" s="81">
        <v>0</v>
      </c>
      <c r="K381" s="48">
        <v>0</v>
      </c>
      <c r="L381" s="81">
        <v>0</v>
      </c>
      <c r="M381" s="81">
        <v>10</v>
      </c>
      <c r="N381" s="48">
        <v>0</v>
      </c>
      <c r="O381" s="81">
        <v>2</v>
      </c>
      <c r="P381" s="81">
        <v>0</v>
      </c>
      <c r="Q381" s="82">
        <v>1</v>
      </c>
    </row>
    <row r="382" spans="1:17" s="59" customFormat="1" x14ac:dyDescent="0.3">
      <c r="A382" s="59" t="s">
        <v>624</v>
      </c>
      <c r="B382" s="81" t="b">
        <v>0</v>
      </c>
      <c r="C382" s="81">
        <v>0</v>
      </c>
      <c r="D382" s="81">
        <v>0</v>
      </c>
      <c r="E382" s="48" t="s">
        <v>753</v>
      </c>
      <c r="F382" s="81">
        <v>0</v>
      </c>
      <c r="G382" s="48" t="s">
        <v>753</v>
      </c>
      <c r="H382" s="81" t="b">
        <v>0</v>
      </c>
      <c r="I382" s="48" t="s">
        <v>753</v>
      </c>
      <c r="J382" s="81">
        <v>0</v>
      </c>
      <c r="K382" s="48" t="s">
        <v>753</v>
      </c>
      <c r="L382" s="81">
        <v>0</v>
      </c>
      <c r="M382" s="81">
        <v>0</v>
      </c>
      <c r="N382" s="48" t="s">
        <v>6366</v>
      </c>
      <c r="O382" s="81">
        <v>0</v>
      </c>
      <c r="P382" s="81">
        <v>0</v>
      </c>
      <c r="Q382" s="82" t="s">
        <v>6366</v>
      </c>
    </row>
    <row r="383" spans="1:17" s="59" customFormat="1" x14ac:dyDescent="0.3">
      <c r="A383" s="59" t="s">
        <v>332</v>
      </c>
      <c r="B383" s="81" t="b">
        <v>1</v>
      </c>
      <c r="C383" s="81">
        <v>462</v>
      </c>
      <c r="D383" s="81">
        <v>53</v>
      </c>
      <c r="E383" s="48">
        <v>0.11471861471861472</v>
      </c>
      <c r="F383" s="81">
        <v>51</v>
      </c>
      <c r="G383" s="48">
        <v>0.11038961038961038</v>
      </c>
      <c r="H383" s="81" t="b">
        <v>0</v>
      </c>
      <c r="I383" s="48">
        <v>0.96226415094339623</v>
      </c>
      <c r="J383" s="81">
        <v>13</v>
      </c>
      <c r="K383" s="48">
        <v>0.37735849056603776</v>
      </c>
      <c r="L383" s="81">
        <v>26</v>
      </c>
      <c r="M383" s="81">
        <v>25</v>
      </c>
      <c r="N383" s="48">
        <v>0.50980392156862742</v>
      </c>
      <c r="O383" s="81">
        <v>8</v>
      </c>
      <c r="P383" s="81">
        <v>7</v>
      </c>
      <c r="Q383" s="82">
        <v>0.53333333333333333</v>
      </c>
    </row>
    <row r="384" spans="1:17" s="59" customFormat="1" x14ac:dyDescent="0.3">
      <c r="A384" s="59" t="s">
        <v>625</v>
      </c>
      <c r="B384" s="81" t="b">
        <v>0</v>
      </c>
      <c r="C384" s="81">
        <v>27</v>
      </c>
      <c r="D384" s="81">
        <v>0</v>
      </c>
      <c r="E384" s="48">
        <v>0</v>
      </c>
      <c r="F384" s="81">
        <v>0</v>
      </c>
      <c r="G384" s="48">
        <v>0</v>
      </c>
      <c r="H384" s="81" t="b">
        <v>0</v>
      </c>
      <c r="I384" s="48" t="s">
        <v>753</v>
      </c>
      <c r="J384" s="81">
        <v>0</v>
      </c>
      <c r="K384" s="48" t="s">
        <v>753</v>
      </c>
      <c r="L384" s="81">
        <v>0</v>
      </c>
      <c r="M384" s="81">
        <v>0</v>
      </c>
      <c r="N384" s="48" t="s">
        <v>6366</v>
      </c>
      <c r="O384" s="81">
        <v>0</v>
      </c>
      <c r="P384" s="81">
        <v>0</v>
      </c>
      <c r="Q384" s="82" t="s">
        <v>6366</v>
      </c>
    </row>
    <row r="385" spans="1:17" s="59" customFormat="1" x14ac:dyDescent="0.3">
      <c r="A385" s="59" t="s">
        <v>333</v>
      </c>
      <c r="B385" s="81" t="b">
        <v>0</v>
      </c>
      <c r="C385" s="81">
        <v>10</v>
      </c>
      <c r="D385" s="81">
        <v>10</v>
      </c>
      <c r="E385" s="48">
        <v>1</v>
      </c>
      <c r="F385" s="81">
        <v>10</v>
      </c>
      <c r="G385" s="48">
        <v>1</v>
      </c>
      <c r="H385" s="81" t="b">
        <v>0</v>
      </c>
      <c r="I385" s="48">
        <v>1</v>
      </c>
      <c r="J385" s="81">
        <v>0</v>
      </c>
      <c r="K385" s="48">
        <v>0</v>
      </c>
      <c r="L385" s="81">
        <v>0</v>
      </c>
      <c r="M385" s="81">
        <v>10</v>
      </c>
      <c r="N385" s="48">
        <v>0</v>
      </c>
      <c r="O385" s="81">
        <v>0</v>
      </c>
      <c r="P385" s="81">
        <v>0</v>
      </c>
      <c r="Q385" s="82" t="s">
        <v>6366</v>
      </c>
    </row>
    <row r="386" spans="1:17" s="59" customFormat="1" x14ac:dyDescent="0.3">
      <c r="A386" s="59" t="s">
        <v>335</v>
      </c>
      <c r="B386" s="81" t="b">
        <v>0</v>
      </c>
      <c r="C386" s="81">
        <v>57</v>
      </c>
      <c r="D386" s="81">
        <v>11</v>
      </c>
      <c r="E386" s="48">
        <v>0.19298245614035087</v>
      </c>
      <c r="F386" s="81">
        <v>0</v>
      </c>
      <c r="G386" s="48">
        <v>0</v>
      </c>
      <c r="H386" s="81" t="b">
        <v>0</v>
      </c>
      <c r="I386" s="48">
        <v>0</v>
      </c>
      <c r="J386" s="81">
        <v>0</v>
      </c>
      <c r="K386" s="48">
        <v>0</v>
      </c>
      <c r="L386" s="81">
        <v>0</v>
      </c>
      <c r="M386" s="81">
        <v>0</v>
      </c>
      <c r="N386" s="48" t="s">
        <v>6366</v>
      </c>
      <c r="O386" s="81">
        <v>11</v>
      </c>
      <c r="P386" s="81">
        <v>0</v>
      </c>
      <c r="Q386" s="82">
        <v>1</v>
      </c>
    </row>
    <row r="387" spans="1:17" s="59" customFormat="1" x14ac:dyDescent="0.3">
      <c r="A387" s="59" t="s">
        <v>336</v>
      </c>
      <c r="B387" s="81" t="b">
        <v>0</v>
      </c>
      <c r="C387" s="81">
        <v>235</v>
      </c>
      <c r="D387" s="81">
        <v>59</v>
      </c>
      <c r="E387" s="48">
        <v>0.25106382978723402</v>
      </c>
      <c r="F387" s="81">
        <v>17</v>
      </c>
      <c r="G387" s="48">
        <v>7.2340425531914887E-2</v>
      </c>
      <c r="H387" s="81" t="b">
        <v>0</v>
      </c>
      <c r="I387" s="48">
        <v>0.28813559322033899</v>
      </c>
      <c r="J387" s="81">
        <v>0</v>
      </c>
      <c r="K387" s="48">
        <v>0.49152542372881358</v>
      </c>
      <c r="L387" s="81">
        <v>0</v>
      </c>
      <c r="M387" s="81">
        <v>17</v>
      </c>
      <c r="N387" s="48">
        <v>0</v>
      </c>
      <c r="O387" s="81">
        <v>13</v>
      </c>
      <c r="P387" s="81">
        <v>29</v>
      </c>
      <c r="Q387" s="82">
        <v>0.30952380952380953</v>
      </c>
    </row>
    <row r="388" spans="1:17" s="59" customFormat="1" x14ac:dyDescent="0.3">
      <c r="A388" s="59" t="s">
        <v>626</v>
      </c>
      <c r="B388" s="81" t="b">
        <v>0</v>
      </c>
      <c r="C388" s="81">
        <v>11</v>
      </c>
      <c r="D388" s="81">
        <v>0</v>
      </c>
      <c r="E388" s="48">
        <v>0</v>
      </c>
      <c r="F388" s="81">
        <v>0</v>
      </c>
      <c r="G388" s="48">
        <v>0</v>
      </c>
      <c r="H388" s="81" t="b">
        <v>0</v>
      </c>
      <c r="I388" s="48" t="s">
        <v>753</v>
      </c>
      <c r="J388" s="81">
        <v>0</v>
      </c>
      <c r="K388" s="48" t="s">
        <v>753</v>
      </c>
      <c r="L388" s="81">
        <v>0</v>
      </c>
      <c r="M388" s="81">
        <v>0</v>
      </c>
      <c r="N388" s="48" t="s">
        <v>6366</v>
      </c>
      <c r="O388" s="81">
        <v>0</v>
      </c>
      <c r="P388" s="81">
        <v>0</v>
      </c>
      <c r="Q388" s="82" t="s">
        <v>6366</v>
      </c>
    </row>
    <row r="389" spans="1:17" s="59" customFormat="1" x14ac:dyDescent="0.3">
      <c r="A389" s="59" t="s">
        <v>334</v>
      </c>
      <c r="B389" s="81" t="b">
        <v>0</v>
      </c>
      <c r="C389" s="81">
        <v>1215</v>
      </c>
      <c r="D389" s="81">
        <v>179</v>
      </c>
      <c r="E389" s="48">
        <v>0.14732510288065845</v>
      </c>
      <c r="F389" s="81">
        <v>65</v>
      </c>
      <c r="G389" s="48">
        <v>5.3497942386831275E-2</v>
      </c>
      <c r="H389" s="81" t="b">
        <v>0</v>
      </c>
      <c r="I389" s="48">
        <v>0.36312849162011174</v>
      </c>
      <c r="J389" s="81">
        <v>21</v>
      </c>
      <c r="K389" s="48">
        <v>0.54189944134078216</v>
      </c>
      <c r="L389" s="81">
        <v>35</v>
      </c>
      <c r="M389" s="81">
        <v>30</v>
      </c>
      <c r="N389" s="48">
        <v>0.53846153846153844</v>
      </c>
      <c r="O389" s="81">
        <v>63</v>
      </c>
      <c r="P389" s="81">
        <v>76</v>
      </c>
      <c r="Q389" s="82">
        <v>0.45323741007194246</v>
      </c>
    </row>
    <row r="390" spans="1:17" s="59" customFormat="1" x14ac:dyDescent="0.3">
      <c r="A390" s="59" t="s">
        <v>337</v>
      </c>
      <c r="B390" s="81" t="b">
        <v>1</v>
      </c>
      <c r="C390" s="81">
        <v>32</v>
      </c>
      <c r="D390" s="81">
        <v>0</v>
      </c>
      <c r="E390" s="48">
        <v>0</v>
      </c>
      <c r="F390" s="81">
        <v>0</v>
      </c>
      <c r="G390" s="48">
        <v>0</v>
      </c>
      <c r="H390" s="81" t="b">
        <v>0</v>
      </c>
      <c r="I390" s="48" t="s">
        <v>753</v>
      </c>
      <c r="J390" s="81">
        <v>0</v>
      </c>
      <c r="K390" s="48" t="s">
        <v>753</v>
      </c>
      <c r="L390" s="81">
        <v>0</v>
      </c>
      <c r="M390" s="81">
        <v>0</v>
      </c>
      <c r="N390" s="48" t="s">
        <v>6366</v>
      </c>
      <c r="O390" s="81">
        <v>0</v>
      </c>
      <c r="P390" s="81">
        <v>0</v>
      </c>
      <c r="Q390" s="82" t="s">
        <v>6366</v>
      </c>
    </row>
    <row r="391" spans="1:17" s="59" customFormat="1" x14ac:dyDescent="0.3">
      <c r="A391" s="59" t="s">
        <v>342</v>
      </c>
      <c r="B391" s="81" t="b">
        <v>0</v>
      </c>
      <c r="C391" s="81">
        <v>84</v>
      </c>
      <c r="D391" s="81">
        <v>0</v>
      </c>
      <c r="E391" s="48">
        <v>0</v>
      </c>
      <c r="F391" s="81">
        <v>0</v>
      </c>
      <c r="G391" s="48">
        <v>0</v>
      </c>
      <c r="H391" s="81" t="b">
        <v>0</v>
      </c>
      <c r="I391" s="48" t="s">
        <v>753</v>
      </c>
      <c r="J391" s="81">
        <v>0</v>
      </c>
      <c r="K391" s="48" t="s">
        <v>753</v>
      </c>
      <c r="L391" s="81">
        <v>0</v>
      </c>
      <c r="M391" s="81">
        <v>0</v>
      </c>
      <c r="N391" s="48" t="s">
        <v>6366</v>
      </c>
      <c r="O391" s="81">
        <v>0</v>
      </c>
      <c r="P391" s="81">
        <v>0</v>
      </c>
      <c r="Q391" s="82" t="s">
        <v>6366</v>
      </c>
    </row>
    <row r="392" spans="1:17" s="59" customFormat="1" x14ac:dyDescent="0.3">
      <c r="A392" s="59" t="s">
        <v>338</v>
      </c>
      <c r="B392" s="81" t="b">
        <v>1</v>
      </c>
      <c r="C392" s="81">
        <v>43</v>
      </c>
      <c r="D392" s="81">
        <v>10</v>
      </c>
      <c r="E392" s="48">
        <v>0.23255813953488372</v>
      </c>
      <c r="F392" s="81">
        <v>0</v>
      </c>
      <c r="G392" s="48">
        <v>0</v>
      </c>
      <c r="H392" s="81" t="b">
        <v>0</v>
      </c>
      <c r="I392" s="48">
        <v>0</v>
      </c>
      <c r="J392" s="81">
        <v>0</v>
      </c>
      <c r="K392" s="48">
        <v>0</v>
      </c>
      <c r="L392" s="81">
        <v>0</v>
      </c>
      <c r="M392" s="81">
        <v>0</v>
      </c>
      <c r="N392" s="48" t="s">
        <v>6366</v>
      </c>
      <c r="O392" s="81">
        <v>10</v>
      </c>
      <c r="P392" s="81">
        <v>0</v>
      </c>
      <c r="Q392" s="82">
        <v>1</v>
      </c>
    </row>
    <row r="393" spans="1:17" s="59" customFormat="1" x14ac:dyDescent="0.3">
      <c r="A393" s="59" t="s">
        <v>339</v>
      </c>
      <c r="B393" s="81" t="b">
        <v>1</v>
      </c>
      <c r="C393" s="81">
        <v>228</v>
      </c>
      <c r="D393" s="81">
        <v>43</v>
      </c>
      <c r="E393" s="48">
        <v>0.18859649122807018</v>
      </c>
      <c r="F393" s="81">
        <v>16</v>
      </c>
      <c r="G393" s="48">
        <v>7.0175438596491224E-2</v>
      </c>
      <c r="H393" s="81" t="b">
        <v>0</v>
      </c>
      <c r="I393" s="48">
        <v>0.37209302325581395</v>
      </c>
      <c r="J393" s="81">
        <v>0</v>
      </c>
      <c r="K393" s="48">
        <v>0.39534883720930231</v>
      </c>
      <c r="L393" s="81">
        <v>0</v>
      </c>
      <c r="M393" s="81">
        <v>16</v>
      </c>
      <c r="N393" s="48">
        <v>0</v>
      </c>
      <c r="O393" s="81">
        <v>10</v>
      </c>
      <c r="P393" s="81">
        <v>17</v>
      </c>
      <c r="Q393" s="82">
        <v>0.37037037037037035</v>
      </c>
    </row>
    <row r="394" spans="1:17" s="59" customFormat="1" x14ac:dyDescent="0.3">
      <c r="A394" s="59" t="s">
        <v>343</v>
      </c>
      <c r="B394" s="81" t="b">
        <v>0</v>
      </c>
      <c r="C394" s="81">
        <v>0</v>
      </c>
      <c r="D394" s="81">
        <v>0</v>
      </c>
      <c r="E394" s="48" t="s">
        <v>753</v>
      </c>
      <c r="F394" s="81">
        <v>0</v>
      </c>
      <c r="G394" s="48" t="s">
        <v>753</v>
      </c>
      <c r="H394" s="81" t="b">
        <v>0</v>
      </c>
      <c r="I394" s="48" t="s">
        <v>753</v>
      </c>
      <c r="J394" s="81">
        <v>0</v>
      </c>
      <c r="K394" s="48" t="s">
        <v>753</v>
      </c>
      <c r="L394" s="81">
        <v>0</v>
      </c>
      <c r="M394" s="81">
        <v>0</v>
      </c>
      <c r="N394" s="48" t="s">
        <v>6366</v>
      </c>
      <c r="O394" s="81">
        <v>0</v>
      </c>
      <c r="P394" s="81">
        <v>0</v>
      </c>
      <c r="Q394" s="82" t="s">
        <v>6366</v>
      </c>
    </row>
    <row r="395" spans="1:17" s="59" customFormat="1" x14ac:dyDescent="0.3">
      <c r="A395" s="59" t="s">
        <v>340</v>
      </c>
      <c r="B395" s="81" t="b">
        <v>0</v>
      </c>
      <c r="C395" s="81">
        <v>0</v>
      </c>
      <c r="D395" s="81">
        <v>0</v>
      </c>
      <c r="E395" s="48" t="s">
        <v>753</v>
      </c>
      <c r="F395" s="81">
        <v>0</v>
      </c>
      <c r="G395" s="48" t="s">
        <v>753</v>
      </c>
      <c r="H395" s="81" t="b">
        <v>1</v>
      </c>
      <c r="I395" s="48" t="s">
        <v>753</v>
      </c>
      <c r="J395" s="81">
        <v>0</v>
      </c>
      <c r="K395" s="48" t="s">
        <v>753</v>
      </c>
      <c r="L395" s="81">
        <v>0</v>
      </c>
      <c r="M395" s="81">
        <v>0</v>
      </c>
      <c r="N395" s="48" t="s">
        <v>6366</v>
      </c>
      <c r="O395" s="81">
        <v>0</v>
      </c>
      <c r="P395" s="81">
        <v>0</v>
      </c>
      <c r="Q395" s="82" t="s">
        <v>6366</v>
      </c>
    </row>
    <row r="396" spans="1:17" s="59" customFormat="1" x14ac:dyDescent="0.3">
      <c r="A396" s="59" t="s">
        <v>341</v>
      </c>
      <c r="B396" s="81" t="b">
        <v>0</v>
      </c>
      <c r="C396" s="81">
        <v>18</v>
      </c>
      <c r="D396" s="81">
        <v>0</v>
      </c>
      <c r="E396" s="48">
        <v>0</v>
      </c>
      <c r="F396" s="81">
        <v>0</v>
      </c>
      <c r="G396" s="48">
        <v>0</v>
      </c>
      <c r="H396" s="81" t="b">
        <v>0</v>
      </c>
      <c r="I396" s="48" t="s">
        <v>753</v>
      </c>
      <c r="J396" s="81">
        <v>0</v>
      </c>
      <c r="K396" s="48" t="s">
        <v>753</v>
      </c>
      <c r="L396" s="81">
        <v>0</v>
      </c>
      <c r="M396" s="81">
        <v>0</v>
      </c>
      <c r="N396" s="48" t="s">
        <v>6366</v>
      </c>
      <c r="O396" s="81">
        <v>0</v>
      </c>
      <c r="P396" s="81">
        <v>0</v>
      </c>
      <c r="Q396" s="82" t="s">
        <v>6366</v>
      </c>
    </row>
    <row r="397" spans="1:17" s="59" customFormat="1" x14ac:dyDescent="0.3">
      <c r="A397" s="59" t="s">
        <v>344</v>
      </c>
      <c r="B397" s="81" t="b">
        <v>1</v>
      </c>
      <c r="C397" s="81">
        <v>88</v>
      </c>
      <c r="D397" s="81">
        <v>10</v>
      </c>
      <c r="E397" s="48">
        <v>0.11363636363636363</v>
      </c>
      <c r="F397" s="81">
        <v>14</v>
      </c>
      <c r="G397" s="48">
        <v>0.15909090909090909</v>
      </c>
      <c r="H397" s="81" t="b">
        <v>0</v>
      </c>
      <c r="I397" s="48">
        <v>1.4</v>
      </c>
      <c r="J397" s="81">
        <v>0</v>
      </c>
      <c r="K397" s="48">
        <v>1</v>
      </c>
      <c r="L397" s="81">
        <v>14</v>
      </c>
      <c r="M397" s="81">
        <v>0</v>
      </c>
      <c r="N397" s="48">
        <v>1</v>
      </c>
      <c r="O397" s="81">
        <v>0</v>
      </c>
      <c r="P397" s="81">
        <v>10</v>
      </c>
      <c r="Q397" s="82">
        <v>0</v>
      </c>
    </row>
    <row r="398" spans="1:17" s="59" customFormat="1" x14ac:dyDescent="0.3">
      <c r="A398" s="59" t="s">
        <v>345</v>
      </c>
      <c r="B398" s="81" t="b">
        <v>1</v>
      </c>
      <c r="C398" s="81">
        <v>176</v>
      </c>
      <c r="D398" s="81">
        <v>30</v>
      </c>
      <c r="E398" s="48">
        <v>0.17045454545454544</v>
      </c>
      <c r="F398" s="81">
        <v>0</v>
      </c>
      <c r="G398" s="48">
        <v>0</v>
      </c>
      <c r="H398" s="81" t="b">
        <v>0</v>
      </c>
      <c r="I398" s="48">
        <v>0</v>
      </c>
      <c r="J398" s="81">
        <v>0</v>
      </c>
      <c r="K398" s="48">
        <v>0.5</v>
      </c>
      <c r="L398" s="81">
        <v>0</v>
      </c>
      <c r="M398" s="81">
        <v>0</v>
      </c>
      <c r="N398" s="48" t="s">
        <v>6366</v>
      </c>
      <c r="O398" s="81">
        <v>15</v>
      </c>
      <c r="P398" s="81">
        <v>15</v>
      </c>
      <c r="Q398" s="82">
        <v>0.5</v>
      </c>
    </row>
    <row r="399" spans="1:17" s="59" customFormat="1" x14ac:dyDescent="0.3">
      <c r="A399" s="59" t="s">
        <v>346</v>
      </c>
      <c r="B399" s="81" t="b">
        <v>1</v>
      </c>
      <c r="C399" s="81">
        <v>149</v>
      </c>
      <c r="D399" s="81">
        <v>16</v>
      </c>
      <c r="E399" s="48">
        <v>0.10738255033557047</v>
      </c>
      <c r="F399" s="81">
        <v>0</v>
      </c>
      <c r="G399" s="48">
        <v>0</v>
      </c>
      <c r="H399" s="81" t="b">
        <v>0</v>
      </c>
      <c r="I399" s="48">
        <v>0</v>
      </c>
      <c r="J399" s="81">
        <v>0</v>
      </c>
      <c r="K399" s="48">
        <v>1</v>
      </c>
      <c r="L399" s="81">
        <v>0</v>
      </c>
      <c r="M399" s="81">
        <v>0</v>
      </c>
      <c r="N399" s="48" t="s">
        <v>6366</v>
      </c>
      <c r="O399" s="81">
        <v>0</v>
      </c>
      <c r="P399" s="81">
        <v>16</v>
      </c>
      <c r="Q399" s="82">
        <v>0</v>
      </c>
    </row>
    <row r="400" spans="1:17" s="59" customFormat="1" x14ac:dyDescent="0.3">
      <c r="A400" s="59" t="s">
        <v>347</v>
      </c>
      <c r="B400" s="81" t="b">
        <v>0</v>
      </c>
      <c r="C400" s="81">
        <v>35</v>
      </c>
      <c r="D400" s="81">
        <v>0</v>
      </c>
      <c r="E400" s="48">
        <v>0</v>
      </c>
      <c r="F400" s="81">
        <v>0</v>
      </c>
      <c r="G400" s="48">
        <v>0</v>
      </c>
      <c r="H400" s="81" t="b">
        <v>0</v>
      </c>
      <c r="I400" s="48" t="s">
        <v>753</v>
      </c>
      <c r="J400" s="81">
        <v>0</v>
      </c>
      <c r="K400" s="48" t="s">
        <v>753</v>
      </c>
      <c r="L400" s="81">
        <v>0</v>
      </c>
      <c r="M400" s="81">
        <v>0</v>
      </c>
      <c r="N400" s="48" t="s">
        <v>6366</v>
      </c>
      <c r="O400" s="81">
        <v>0</v>
      </c>
      <c r="P400" s="81">
        <v>0</v>
      </c>
      <c r="Q400" s="82" t="s">
        <v>6366</v>
      </c>
    </row>
    <row r="401" spans="1:17" s="59" customFormat="1" x14ac:dyDescent="0.3">
      <c r="A401" s="59" t="s">
        <v>423</v>
      </c>
      <c r="B401" s="81" t="b">
        <v>0</v>
      </c>
      <c r="C401" s="81">
        <v>16</v>
      </c>
      <c r="D401" s="81">
        <v>0</v>
      </c>
      <c r="E401" s="48">
        <v>0</v>
      </c>
      <c r="F401" s="81">
        <v>0</v>
      </c>
      <c r="G401" s="48">
        <v>0</v>
      </c>
      <c r="H401" s="81" t="b">
        <v>0</v>
      </c>
      <c r="I401" s="48" t="s">
        <v>753</v>
      </c>
      <c r="J401" s="81">
        <v>0</v>
      </c>
      <c r="K401" s="48" t="s">
        <v>753</v>
      </c>
      <c r="L401" s="81">
        <v>0</v>
      </c>
      <c r="M401" s="81">
        <v>0</v>
      </c>
      <c r="N401" s="48" t="s">
        <v>6366</v>
      </c>
      <c r="O401" s="81">
        <v>0</v>
      </c>
      <c r="P401" s="81">
        <v>0</v>
      </c>
      <c r="Q401" s="82" t="s">
        <v>6366</v>
      </c>
    </row>
    <row r="402" spans="1:17" s="59" customFormat="1" x14ac:dyDescent="0.3">
      <c r="A402" s="59" t="s">
        <v>348</v>
      </c>
      <c r="B402" s="81" t="b">
        <v>1</v>
      </c>
      <c r="C402" s="81">
        <v>321</v>
      </c>
      <c r="D402" s="81">
        <v>86</v>
      </c>
      <c r="E402" s="48">
        <v>0.26791277258566976</v>
      </c>
      <c r="F402" s="81">
        <v>26</v>
      </c>
      <c r="G402" s="48">
        <v>8.0996884735202487E-2</v>
      </c>
      <c r="H402" s="81" t="b">
        <v>0</v>
      </c>
      <c r="I402" s="48">
        <v>0.30232558139534882</v>
      </c>
      <c r="J402" s="81">
        <v>0</v>
      </c>
      <c r="K402" s="48">
        <v>0.36046511627906974</v>
      </c>
      <c r="L402" s="81">
        <v>0</v>
      </c>
      <c r="M402" s="81">
        <v>26</v>
      </c>
      <c r="N402" s="48">
        <v>0</v>
      </c>
      <c r="O402" s="81">
        <v>29</v>
      </c>
      <c r="P402" s="81">
        <v>31</v>
      </c>
      <c r="Q402" s="82">
        <v>0.48333333333333334</v>
      </c>
    </row>
    <row r="403" spans="1:17" s="59" customFormat="1" x14ac:dyDescent="0.3">
      <c r="A403" s="59" t="s">
        <v>349</v>
      </c>
      <c r="B403" s="81" t="b">
        <v>0</v>
      </c>
      <c r="C403" s="81">
        <v>17</v>
      </c>
      <c r="D403" s="81">
        <v>0</v>
      </c>
      <c r="E403" s="48">
        <v>0</v>
      </c>
      <c r="F403" s="81">
        <v>0</v>
      </c>
      <c r="G403" s="48">
        <v>0</v>
      </c>
      <c r="H403" s="81" t="b">
        <v>0</v>
      </c>
      <c r="I403" s="48" t="s">
        <v>753</v>
      </c>
      <c r="J403" s="81">
        <v>0</v>
      </c>
      <c r="K403" s="48" t="s">
        <v>753</v>
      </c>
      <c r="L403" s="81">
        <v>0</v>
      </c>
      <c r="M403" s="81">
        <v>0</v>
      </c>
      <c r="N403" s="48" t="s">
        <v>6366</v>
      </c>
      <c r="O403" s="81">
        <v>0</v>
      </c>
      <c r="P403" s="81">
        <v>0</v>
      </c>
      <c r="Q403" s="82" t="s">
        <v>6366</v>
      </c>
    </row>
    <row r="404" spans="1:17" s="59" customFormat="1" x14ac:dyDescent="0.3">
      <c r="A404" s="59" t="s">
        <v>350</v>
      </c>
      <c r="B404" s="81" t="b">
        <v>0</v>
      </c>
      <c r="C404" s="81">
        <v>0</v>
      </c>
      <c r="D404" s="81">
        <v>0</v>
      </c>
      <c r="E404" s="48" t="s">
        <v>753</v>
      </c>
      <c r="F404" s="81">
        <v>0</v>
      </c>
      <c r="G404" s="48" t="s">
        <v>753</v>
      </c>
      <c r="H404" s="81" t="b">
        <v>1</v>
      </c>
      <c r="I404" s="48" t="s">
        <v>753</v>
      </c>
      <c r="J404" s="81">
        <v>0</v>
      </c>
      <c r="K404" s="48" t="s">
        <v>753</v>
      </c>
      <c r="L404" s="81">
        <v>0</v>
      </c>
      <c r="M404" s="81">
        <v>0</v>
      </c>
      <c r="N404" s="48" t="s">
        <v>6366</v>
      </c>
      <c r="O404" s="81">
        <v>0</v>
      </c>
      <c r="P404" s="81">
        <v>0</v>
      </c>
      <c r="Q404" s="82" t="s">
        <v>6366</v>
      </c>
    </row>
    <row r="405" spans="1:17" s="59" customFormat="1" x14ac:dyDescent="0.3">
      <c r="A405" s="59" t="s">
        <v>584</v>
      </c>
      <c r="B405" s="81" t="b">
        <v>0</v>
      </c>
      <c r="C405" s="81">
        <v>56</v>
      </c>
      <c r="D405" s="81">
        <v>0</v>
      </c>
      <c r="E405" s="48">
        <v>0</v>
      </c>
      <c r="F405" s="81">
        <v>0</v>
      </c>
      <c r="G405" s="48">
        <v>0</v>
      </c>
      <c r="H405" s="81" t="b">
        <v>0</v>
      </c>
      <c r="I405" s="48" t="s">
        <v>753</v>
      </c>
      <c r="J405" s="81">
        <v>0</v>
      </c>
      <c r="K405" s="48" t="s">
        <v>753</v>
      </c>
      <c r="L405" s="81">
        <v>0</v>
      </c>
      <c r="M405" s="81">
        <v>0</v>
      </c>
      <c r="N405" s="48" t="s">
        <v>6366</v>
      </c>
      <c r="O405" s="81">
        <v>0</v>
      </c>
      <c r="P405" s="81">
        <v>0</v>
      </c>
      <c r="Q405" s="82" t="s">
        <v>6366</v>
      </c>
    </row>
    <row r="406" spans="1:17" s="59" customFormat="1" x14ac:dyDescent="0.3">
      <c r="A406" s="59" t="s">
        <v>351</v>
      </c>
      <c r="B406" s="81" t="b">
        <v>1</v>
      </c>
      <c r="C406" s="81">
        <v>279</v>
      </c>
      <c r="D406" s="81">
        <v>61</v>
      </c>
      <c r="E406" s="48">
        <v>0.21863799283154123</v>
      </c>
      <c r="F406" s="81">
        <v>10</v>
      </c>
      <c r="G406" s="48">
        <v>3.5842293906810034E-2</v>
      </c>
      <c r="H406" s="81" t="b">
        <v>0</v>
      </c>
      <c r="I406" s="48">
        <v>0.16393442622950818</v>
      </c>
      <c r="J406" s="81">
        <v>0</v>
      </c>
      <c r="K406" s="48">
        <v>0.45901639344262296</v>
      </c>
      <c r="L406" s="81">
        <v>0</v>
      </c>
      <c r="M406" s="81">
        <v>10</v>
      </c>
      <c r="N406" s="48">
        <v>0</v>
      </c>
      <c r="O406" s="81">
        <v>23</v>
      </c>
      <c r="P406" s="81">
        <v>28</v>
      </c>
      <c r="Q406" s="82">
        <v>0.45098039215686275</v>
      </c>
    </row>
    <row r="407" spans="1:17" s="59" customFormat="1" x14ac:dyDescent="0.3">
      <c r="A407" s="59" t="s">
        <v>603</v>
      </c>
      <c r="B407" s="81" t="b">
        <v>0</v>
      </c>
      <c r="C407" s="81">
        <v>42</v>
      </c>
      <c r="D407" s="81">
        <v>0</v>
      </c>
      <c r="E407" s="48">
        <v>0</v>
      </c>
      <c r="F407" s="81">
        <v>0</v>
      </c>
      <c r="G407" s="48">
        <v>0</v>
      </c>
      <c r="H407" s="81" t="b">
        <v>0</v>
      </c>
      <c r="I407" s="48" t="s">
        <v>753</v>
      </c>
      <c r="J407" s="81">
        <v>0</v>
      </c>
      <c r="K407" s="48" t="s">
        <v>753</v>
      </c>
      <c r="L407" s="81">
        <v>0</v>
      </c>
      <c r="M407" s="81">
        <v>0</v>
      </c>
      <c r="N407" s="48" t="s">
        <v>6366</v>
      </c>
      <c r="O407" s="81">
        <v>0</v>
      </c>
      <c r="P407" s="81">
        <v>0</v>
      </c>
      <c r="Q407" s="82" t="s">
        <v>6366</v>
      </c>
    </row>
    <row r="408" spans="1:17" s="59" customFormat="1" x14ac:dyDescent="0.3">
      <c r="A408" s="59" t="s">
        <v>352</v>
      </c>
      <c r="B408" s="81" t="b">
        <v>1</v>
      </c>
      <c r="C408" s="81">
        <v>98</v>
      </c>
      <c r="D408" s="81">
        <v>16</v>
      </c>
      <c r="E408" s="48">
        <v>0.16326530612244897</v>
      </c>
      <c r="F408" s="81">
        <v>0</v>
      </c>
      <c r="G408" s="48">
        <v>0</v>
      </c>
      <c r="H408" s="81" t="b">
        <v>0</v>
      </c>
      <c r="I408" s="48">
        <v>0</v>
      </c>
      <c r="J408" s="81">
        <v>0</v>
      </c>
      <c r="K408" s="48">
        <v>1</v>
      </c>
      <c r="L408" s="81">
        <v>0</v>
      </c>
      <c r="M408" s="81">
        <v>0</v>
      </c>
      <c r="N408" s="48" t="s">
        <v>6366</v>
      </c>
      <c r="O408" s="81">
        <v>0</v>
      </c>
      <c r="P408" s="81">
        <v>16</v>
      </c>
      <c r="Q408" s="82">
        <v>0</v>
      </c>
    </row>
    <row r="409" spans="1:17" s="59" customFormat="1" x14ac:dyDescent="0.3">
      <c r="A409" s="59" t="s">
        <v>353</v>
      </c>
      <c r="B409" s="81" t="b">
        <v>1</v>
      </c>
      <c r="C409" s="81">
        <v>126</v>
      </c>
      <c r="D409" s="81">
        <v>19</v>
      </c>
      <c r="E409" s="48">
        <v>0.15079365079365079</v>
      </c>
      <c r="F409" s="81">
        <v>0</v>
      </c>
      <c r="G409" s="48">
        <v>0</v>
      </c>
      <c r="H409" s="81" t="b">
        <v>0</v>
      </c>
      <c r="I409" s="48">
        <v>0</v>
      </c>
      <c r="J409" s="81">
        <v>0</v>
      </c>
      <c r="K409" s="48">
        <v>0</v>
      </c>
      <c r="L409" s="81">
        <v>0</v>
      </c>
      <c r="M409" s="81">
        <v>0</v>
      </c>
      <c r="N409" s="48" t="s">
        <v>6366</v>
      </c>
      <c r="O409" s="81">
        <v>19</v>
      </c>
      <c r="P409" s="81">
        <v>0</v>
      </c>
      <c r="Q409" s="82">
        <v>1</v>
      </c>
    </row>
    <row r="410" spans="1:17" s="59" customFormat="1" x14ac:dyDescent="0.3">
      <c r="A410" s="59" t="s">
        <v>627</v>
      </c>
      <c r="B410" s="81" t="b">
        <v>0</v>
      </c>
      <c r="C410" s="81">
        <v>11</v>
      </c>
      <c r="D410" s="81">
        <v>0</v>
      </c>
      <c r="E410" s="48">
        <v>0</v>
      </c>
      <c r="F410" s="81">
        <v>0</v>
      </c>
      <c r="G410" s="48">
        <v>0</v>
      </c>
      <c r="H410" s="81" t="b">
        <v>0</v>
      </c>
      <c r="I410" s="48" t="s">
        <v>753</v>
      </c>
      <c r="J410" s="81">
        <v>0</v>
      </c>
      <c r="K410" s="48" t="s">
        <v>753</v>
      </c>
      <c r="L410" s="81">
        <v>0</v>
      </c>
      <c r="M410" s="81">
        <v>0</v>
      </c>
      <c r="N410" s="48" t="s">
        <v>6366</v>
      </c>
      <c r="O410" s="81">
        <v>0</v>
      </c>
      <c r="P410" s="81">
        <v>0</v>
      </c>
      <c r="Q410" s="82" t="s">
        <v>6366</v>
      </c>
    </row>
    <row r="411" spans="1:17" s="59" customFormat="1" x14ac:dyDescent="0.3">
      <c r="A411" s="59" t="s">
        <v>354</v>
      </c>
      <c r="B411" s="81" t="b">
        <v>1</v>
      </c>
      <c r="C411" s="81">
        <v>168</v>
      </c>
      <c r="D411" s="81">
        <v>40</v>
      </c>
      <c r="E411" s="48">
        <v>0.23809523809523808</v>
      </c>
      <c r="F411" s="81">
        <v>0</v>
      </c>
      <c r="G411" s="48">
        <v>0</v>
      </c>
      <c r="H411" s="81" t="b">
        <v>0</v>
      </c>
      <c r="I411" s="48">
        <v>0</v>
      </c>
      <c r="J411" s="81">
        <v>0</v>
      </c>
      <c r="K411" s="48">
        <v>0.35</v>
      </c>
      <c r="L411" s="81">
        <v>0</v>
      </c>
      <c r="M411" s="81">
        <v>0</v>
      </c>
      <c r="N411" s="48" t="s">
        <v>6366</v>
      </c>
      <c r="O411" s="81">
        <v>26</v>
      </c>
      <c r="P411" s="81">
        <v>14</v>
      </c>
      <c r="Q411" s="82">
        <v>0.65</v>
      </c>
    </row>
    <row r="412" spans="1:17" s="59" customFormat="1" x14ac:dyDescent="0.3">
      <c r="A412" s="59" t="s">
        <v>355</v>
      </c>
      <c r="B412" s="81" t="b">
        <v>1</v>
      </c>
      <c r="C412" s="81">
        <v>710</v>
      </c>
      <c r="D412" s="81">
        <v>137</v>
      </c>
      <c r="E412" s="48">
        <v>0.19295774647887323</v>
      </c>
      <c r="F412" s="81">
        <v>60</v>
      </c>
      <c r="G412" s="48">
        <v>8.4507042253521125E-2</v>
      </c>
      <c r="H412" s="81" t="b">
        <v>0</v>
      </c>
      <c r="I412" s="48">
        <v>0.43795620437956206</v>
      </c>
      <c r="J412" s="81">
        <v>13</v>
      </c>
      <c r="K412" s="48">
        <v>0.45255474452554745</v>
      </c>
      <c r="L412" s="81">
        <v>13</v>
      </c>
      <c r="M412" s="81">
        <v>47</v>
      </c>
      <c r="N412" s="48">
        <v>0.21666666666666667</v>
      </c>
      <c r="O412" s="81">
        <v>28</v>
      </c>
      <c r="P412" s="81">
        <v>49</v>
      </c>
      <c r="Q412" s="82">
        <v>0.36363636363636365</v>
      </c>
    </row>
    <row r="413" spans="1:17" s="59" customFormat="1" x14ac:dyDescent="0.3">
      <c r="A413" s="59" t="s">
        <v>356</v>
      </c>
      <c r="B413" s="81" t="b">
        <v>0</v>
      </c>
      <c r="C413" s="81">
        <v>0</v>
      </c>
      <c r="D413" s="81">
        <v>0</v>
      </c>
      <c r="E413" s="48" t="s">
        <v>753</v>
      </c>
      <c r="F413" s="81">
        <v>0</v>
      </c>
      <c r="G413" s="48" t="s">
        <v>753</v>
      </c>
      <c r="H413" s="81" t="b">
        <v>1</v>
      </c>
      <c r="I413" s="48" t="s">
        <v>753</v>
      </c>
      <c r="J413" s="81">
        <v>0</v>
      </c>
      <c r="K413" s="48" t="s">
        <v>753</v>
      </c>
      <c r="L413" s="81">
        <v>0</v>
      </c>
      <c r="M413" s="81">
        <v>0</v>
      </c>
      <c r="N413" s="48" t="s">
        <v>6366</v>
      </c>
      <c r="O413" s="81">
        <v>0</v>
      </c>
      <c r="P413" s="81">
        <v>0</v>
      </c>
      <c r="Q413" s="82" t="s">
        <v>6366</v>
      </c>
    </row>
    <row r="414" spans="1:17" s="59" customFormat="1" x14ac:dyDescent="0.3">
      <c r="A414" s="59" t="s">
        <v>357</v>
      </c>
      <c r="B414" s="81" t="b">
        <v>1</v>
      </c>
      <c r="C414" s="81">
        <v>13</v>
      </c>
      <c r="D414" s="81">
        <v>0</v>
      </c>
      <c r="E414" s="48">
        <v>0</v>
      </c>
      <c r="F414" s="81">
        <v>0</v>
      </c>
      <c r="G414" s="48">
        <v>0</v>
      </c>
      <c r="H414" s="81" t="b">
        <v>0</v>
      </c>
      <c r="I414" s="48" t="s">
        <v>753</v>
      </c>
      <c r="J414" s="81">
        <v>0</v>
      </c>
      <c r="K414" s="48" t="s">
        <v>753</v>
      </c>
      <c r="L414" s="81">
        <v>0</v>
      </c>
      <c r="M414" s="81">
        <v>0</v>
      </c>
      <c r="N414" s="48" t="s">
        <v>6366</v>
      </c>
      <c r="O414" s="81">
        <v>0</v>
      </c>
      <c r="P414" s="81">
        <v>0</v>
      </c>
      <c r="Q414" s="82" t="s">
        <v>6366</v>
      </c>
    </row>
    <row r="415" spans="1:17" s="59" customFormat="1" x14ac:dyDescent="0.3">
      <c r="A415" s="59" t="s">
        <v>604</v>
      </c>
      <c r="B415" s="81" t="b">
        <v>0</v>
      </c>
      <c r="C415" s="81">
        <v>0</v>
      </c>
      <c r="D415" s="81">
        <v>0</v>
      </c>
      <c r="E415" s="48" t="s">
        <v>753</v>
      </c>
      <c r="F415" s="81">
        <v>0</v>
      </c>
      <c r="G415" s="48" t="s">
        <v>753</v>
      </c>
      <c r="H415" s="81" t="b">
        <v>0</v>
      </c>
      <c r="I415" s="48" t="s">
        <v>753</v>
      </c>
      <c r="J415" s="81">
        <v>0</v>
      </c>
      <c r="K415" s="48" t="s">
        <v>753</v>
      </c>
      <c r="L415" s="81">
        <v>0</v>
      </c>
      <c r="M415" s="81">
        <v>0</v>
      </c>
      <c r="N415" s="48" t="s">
        <v>6366</v>
      </c>
      <c r="O415" s="81">
        <v>0</v>
      </c>
      <c r="P415" s="81">
        <v>0</v>
      </c>
      <c r="Q415" s="82" t="s">
        <v>6366</v>
      </c>
    </row>
    <row r="416" spans="1:17" s="59" customFormat="1" x14ac:dyDescent="0.3">
      <c r="A416" s="59" t="s">
        <v>358</v>
      </c>
      <c r="B416" s="81" t="b">
        <v>0</v>
      </c>
      <c r="C416" s="81">
        <v>0</v>
      </c>
      <c r="D416" s="81">
        <v>0</v>
      </c>
      <c r="E416" s="48" t="s">
        <v>753</v>
      </c>
      <c r="F416" s="81">
        <v>0</v>
      </c>
      <c r="G416" s="48" t="s">
        <v>753</v>
      </c>
      <c r="H416" s="81" t="b">
        <v>0</v>
      </c>
      <c r="I416" s="48" t="s">
        <v>753</v>
      </c>
      <c r="J416" s="81">
        <v>0</v>
      </c>
      <c r="K416" s="48" t="s">
        <v>753</v>
      </c>
      <c r="L416" s="81">
        <v>0</v>
      </c>
      <c r="M416" s="81">
        <v>0</v>
      </c>
      <c r="N416" s="48" t="s">
        <v>6366</v>
      </c>
      <c r="O416" s="81">
        <v>0</v>
      </c>
      <c r="P416" s="81">
        <v>0</v>
      </c>
      <c r="Q416" s="82" t="s">
        <v>6366</v>
      </c>
    </row>
    <row r="417" spans="1:17" s="59" customFormat="1" x14ac:dyDescent="0.3">
      <c r="A417" s="59" t="s">
        <v>359</v>
      </c>
      <c r="B417" s="81" t="b">
        <v>0</v>
      </c>
      <c r="C417" s="81">
        <v>0</v>
      </c>
      <c r="D417" s="81">
        <v>0</v>
      </c>
      <c r="E417" s="48" t="s">
        <v>753</v>
      </c>
      <c r="F417" s="81">
        <v>0</v>
      </c>
      <c r="G417" s="48" t="s">
        <v>753</v>
      </c>
      <c r="H417" s="81" t="b">
        <v>0</v>
      </c>
      <c r="I417" s="48" t="s">
        <v>753</v>
      </c>
      <c r="J417" s="81">
        <v>0</v>
      </c>
      <c r="K417" s="48" t="s">
        <v>753</v>
      </c>
      <c r="L417" s="81">
        <v>0</v>
      </c>
      <c r="M417" s="81">
        <v>0</v>
      </c>
      <c r="N417" s="48" t="s">
        <v>6366</v>
      </c>
      <c r="O417" s="81">
        <v>0</v>
      </c>
      <c r="P417" s="81">
        <v>0</v>
      </c>
      <c r="Q417" s="82" t="s">
        <v>6366</v>
      </c>
    </row>
    <row r="418" spans="1:17" s="59" customFormat="1" x14ac:dyDescent="0.3">
      <c r="A418" s="59" t="s">
        <v>360</v>
      </c>
      <c r="B418" s="81" t="b">
        <v>0</v>
      </c>
      <c r="C418" s="81">
        <v>0</v>
      </c>
      <c r="D418" s="81">
        <v>0</v>
      </c>
      <c r="E418" s="48" t="s">
        <v>753</v>
      </c>
      <c r="F418" s="81">
        <v>0</v>
      </c>
      <c r="G418" s="48" t="s">
        <v>753</v>
      </c>
      <c r="H418" s="81" t="b">
        <v>0</v>
      </c>
      <c r="I418" s="48" t="s">
        <v>753</v>
      </c>
      <c r="J418" s="81">
        <v>0</v>
      </c>
      <c r="K418" s="48" t="s">
        <v>753</v>
      </c>
      <c r="L418" s="81">
        <v>0</v>
      </c>
      <c r="M418" s="81">
        <v>0</v>
      </c>
      <c r="N418" s="48" t="s">
        <v>6366</v>
      </c>
      <c r="O418" s="81">
        <v>0</v>
      </c>
      <c r="P418" s="81">
        <v>0</v>
      </c>
      <c r="Q418" s="82" t="s">
        <v>6366</v>
      </c>
    </row>
    <row r="419" spans="1:17" s="59" customFormat="1" x14ac:dyDescent="0.3">
      <c r="A419" s="59" t="s">
        <v>361</v>
      </c>
      <c r="B419" s="81" t="b">
        <v>1</v>
      </c>
      <c r="C419" s="81">
        <v>146</v>
      </c>
      <c r="D419" s="81">
        <v>0</v>
      </c>
      <c r="E419" s="48">
        <v>0</v>
      </c>
      <c r="F419" s="81">
        <v>0</v>
      </c>
      <c r="G419" s="48">
        <v>0</v>
      </c>
      <c r="H419" s="81" t="b">
        <v>0</v>
      </c>
      <c r="I419" s="48" t="s">
        <v>753</v>
      </c>
      <c r="J419" s="81">
        <v>0</v>
      </c>
      <c r="K419" s="48" t="s">
        <v>753</v>
      </c>
      <c r="L419" s="81">
        <v>0</v>
      </c>
      <c r="M419" s="81">
        <v>0</v>
      </c>
      <c r="N419" s="48" t="s">
        <v>6366</v>
      </c>
      <c r="O419" s="81">
        <v>0</v>
      </c>
      <c r="P419" s="81">
        <v>0</v>
      </c>
      <c r="Q419" s="82" t="s">
        <v>6366</v>
      </c>
    </row>
    <row r="420" spans="1:17" s="59" customFormat="1" x14ac:dyDescent="0.3">
      <c r="A420" s="59" t="s">
        <v>362</v>
      </c>
      <c r="B420" s="81" t="b">
        <v>0</v>
      </c>
      <c r="C420" s="81">
        <v>35</v>
      </c>
      <c r="D420" s="81">
        <v>0</v>
      </c>
      <c r="E420" s="48">
        <v>0</v>
      </c>
      <c r="F420" s="81">
        <v>0</v>
      </c>
      <c r="G420" s="48">
        <v>0</v>
      </c>
      <c r="H420" s="81" t="b">
        <v>0</v>
      </c>
      <c r="I420" s="48" t="s">
        <v>753</v>
      </c>
      <c r="J420" s="81">
        <v>0</v>
      </c>
      <c r="K420" s="48" t="s">
        <v>753</v>
      </c>
      <c r="L420" s="81">
        <v>0</v>
      </c>
      <c r="M420" s="81">
        <v>0</v>
      </c>
      <c r="N420" s="48" t="s">
        <v>6366</v>
      </c>
      <c r="O420" s="81">
        <v>0</v>
      </c>
      <c r="P420" s="81">
        <v>0</v>
      </c>
      <c r="Q420" s="82" t="s">
        <v>6366</v>
      </c>
    </row>
    <row r="421" spans="1:17" s="59" customFormat="1" x14ac:dyDescent="0.3">
      <c r="A421" s="59" t="s">
        <v>363</v>
      </c>
      <c r="B421" s="81" t="b">
        <v>1</v>
      </c>
      <c r="C421" s="81">
        <v>506</v>
      </c>
      <c r="D421" s="81">
        <v>71</v>
      </c>
      <c r="E421" s="48">
        <v>0.14031620553359683</v>
      </c>
      <c r="F421" s="81">
        <v>39</v>
      </c>
      <c r="G421" s="48">
        <v>7.7075098814229248E-2</v>
      </c>
      <c r="H421" s="81" t="b">
        <v>0</v>
      </c>
      <c r="I421" s="48">
        <v>0.54929577464788737</v>
      </c>
      <c r="J421" s="81">
        <v>0</v>
      </c>
      <c r="K421" s="48">
        <v>0.30985915492957744</v>
      </c>
      <c r="L421" s="81">
        <v>0</v>
      </c>
      <c r="M421" s="81">
        <v>39</v>
      </c>
      <c r="N421" s="48">
        <v>0</v>
      </c>
      <c r="O421" s="81">
        <v>21</v>
      </c>
      <c r="P421" s="81">
        <v>22</v>
      </c>
      <c r="Q421" s="82">
        <v>0.48837209302325579</v>
      </c>
    </row>
    <row r="422" spans="1:17" s="59" customFormat="1" x14ac:dyDescent="0.3">
      <c r="A422" s="59" t="s">
        <v>364</v>
      </c>
      <c r="B422" s="81" t="b">
        <v>1</v>
      </c>
      <c r="C422" s="81">
        <v>74</v>
      </c>
      <c r="D422" s="81">
        <v>24</v>
      </c>
      <c r="E422" s="48">
        <v>0.32432432432432434</v>
      </c>
      <c r="F422" s="81">
        <v>0</v>
      </c>
      <c r="G422" s="48">
        <v>0</v>
      </c>
      <c r="H422" s="81" t="b">
        <v>0</v>
      </c>
      <c r="I422" s="48">
        <v>0</v>
      </c>
      <c r="J422" s="81">
        <v>0</v>
      </c>
      <c r="K422" s="48">
        <v>0.54166666666666663</v>
      </c>
      <c r="L422" s="81">
        <v>0</v>
      </c>
      <c r="M422" s="81">
        <v>0</v>
      </c>
      <c r="N422" s="48" t="s">
        <v>6366</v>
      </c>
      <c r="O422" s="81">
        <v>11</v>
      </c>
      <c r="P422" s="81">
        <v>13</v>
      </c>
      <c r="Q422" s="82">
        <v>0.45833333333333331</v>
      </c>
    </row>
    <row r="423" spans="1:17" s="59" customFormat="1" x14ac:dyDescent="0.3">
      <c r="A423" s="59" t="s">
        <v>365</v>
      </c>
      <c r="B423" s="81" t="b">
        <v>1</v>
      </c>
      <c r="C423" s="81">
        <v>207</v>
      </c>
      <c r="D423" s="81">
        <v>39</v>
      </c>
      <c r="E423" s="48">
        <v>0.18840579710144928</v>
      </c>
      <c r="F423" s="81">
        <v>18</v>
      </c>
      <c r="G423" s="48">
        <v>8.6956521739130432E-2</v>
      </c>
      <c r="H423" s="81" t="b">
        <v>0</v>
      </c>
      <c r="I423" s="48">
        <v>0.46153846153846156</v>
      </c>
      <c r="J423" s="81">
        <v>0</v>
      </c>
      <c r="K423" s="48">
        <v>0.35897435897435898</v>
      </c>
      <c r="L423" s="81">
        <v>0</v>
      </c>
      <c r="M423" s="81">
        <v>18</v>
      </c>
      <c r="N423" s="48">
        <v>0</v>
      </c>
      <c r="O423" s="81">
        <v>7</v>
      </c>
      <c r="P423" s="81">
        <v>14</v>
      </c>
      <c r="Q423" s="82">
        <v>0.33333333333333331</v>
      </c>
    </row>
    <row r="424" spans="1:17" s="59" customFormat="1" x14ac:dyDescent="0.3">
      <c r="A424" s="59" t="s">
        <v>366</v>
      </c>
      <c r="B424" s="81" t="b">
        <v>1</v>
      </c>
      <c r="C424" s="81">
        <v>647</v>
      </c>
      <c r="D424" s="81">
        <v>80</v>
      </c>
      <c r="E424" s="48">
        <v>0.12364760432766615</v>
      </c>
      <c r="F424" s="81">
        <v>73</v>
      </c>
      <c r="G424" s="48">
        <v>0.11282843894899536</v>
      </c>
      <c r="H424" s="81" t="b">
        <v>0</v>
      </c>
      <c r="I424" s="48">
        <v>0.91249999999999998</v>
      </c>
      <c r="J424" s="81">
        <v>17</v>
      </c>
      <c r="K424" s="48">
        <v>0.47499999999999998</v>
      </c>
      <c r="L424" s="81">
        <v>46</v>
      </c>
      <c r="M424" s="81">
        <v>27</v>
      </c>
      <c r="N424" s="48">
        <v>0.63013698630136983</v>
      </c>
      <c r="O424" s="81">
        <v>15</v>
      </c>
      <c r="P424" s="81">
        <v>21</v>
      </c>
      <c r="Q424" s="82">
        <v>0.41666666666666669</v>
      </c>
    </row>
    <row r="425" spans="1:17" s="59" customFormat="1" x14ac:dyDescent="0.3">
      <c r="A425" s="59" t="s">
        <v>367</v>
      </c>
      <c r="B425" s="81" t="b">
        <v>1</v>
      </c>
      <c r="C425" s="81">
        <v>256</v>
      </c>
      <c r="D425" s="81">
        <v>64</v>
      </c>
      <c r="E425" s="48">
        <v>0.25</v>
      </c>
      <c r="F425" s="81">
        <v>20</v>
      </c>
      <c r="G425" s="48">
        <v>7.8125E-2</v>
      </c>
      <c r="H425" s="81" t="b">
        <v>0</v>
      </c>
      <c r="I425" s="48">
        <v>0.3125</v>
      </c>
      <c r="J425" s="81">
        <v>0</v>
      </c>
      <c r="K425" s="48">
        <v>0.484375</v>
      </c>
      <c r="L425" s="81">
        <v>0</v>
      </c>
      <c r="M425" s="81">
        <v>20</v>
      </c>
      <c r="N425" s="48">
        <v>0</v>
      </c>
      <c r="O425" s="81">
        <v>13</v>
      </c>
      <c r="P425" s="81">
        <v>31</v>
      </c>
      <c r="Q425" s="82">
        <v>0.29545454545454547</v>
      </c>
    </row>
    <row r="426" spans="1:17" s="59" customFormat="1" x14ac:dyDescent="0.3">
      <c r="A426" s="59" t="s">
        <v>368</v>
      </c>
      <c r="B426" s="81" t="b">
        <v>1</v>
      </c>
      <c r="C426" s="81">
        <v>23</v>
      </c>
      <c r="D426" s="81">
        <v>0</v>
      </c>
      <c r="E426" s="48">
        <v>0</v>
      </c>
      <c r="F426" s="81">
        <v>0</v>
      </c>
      <c r="G426" s="48">
        <v>0</v>
      </c>
      <c r="H426" s="81" t="b">
        <v>0</v>
      </c>
      <c r="I426" s="48" t="s">
        <v>753</v>
      </c>
      <c r="J426" s="81">
        <v>0</v>
      </c>
      <c r="K426" s="48" t="s">
        <v>753</v>
      </c>
      <c r="L426" s="81">
        <v>0</v>
      </c>
      <c r="M426" s="81">
        <v>0</v>
      </c>
      <c r="N426" s="48" t="s">
        <v>6366</v>
      </c>
      <c r="O426" s="81">
        <v>0</v>
      </c>
      <c r="P426" s="81">
        <v>0</v>
      </c>
      <c r="Q426" s="82" t="s">
        <v>6366</v>
      </c>
    </row>
    <row r="427" spans="1:17" s="59" customFormat="1" x14ac:dyDescent="0.3">
      <c r="A427" s="59" t="s">
        <v>369</v>
      </c>
      <c r="B427" s="81" t="b">
        <v>1</v>
      </c>
      <c r="C427" s="81">
        <v>68</v>
      </c>
      <c r="D427" s="81">
        <v>10</v>
      </c>
      <c r="E427" s="48">
        <v>0.14705882352941177</v>
      </c>
      <c r="F427" s="81">
        <v>0</v>
      </c>
      <c r="G427" s="48">
        <v>0</v>
      </c>
      <c r="H427" s="81" t="b">
        <v>0</v>
      </c>
      <c r="I427" s="48">
        <v>0</v>
      </c>
      <c r="J427" s="81">
        <v>0</v>
      </c>
      <c r="K427" s="48">
        <v>0</v>
      </c>
      <c r="L427" s="81">
        <v>0</v>
      </c>
      <c r="M427" s="81">
        <v>0</v>
      </c>
      <c r="N427" s="48" t="s">
        <v>6366</v>
      </c>
      <c r="O427" s="81">
        <v>10</v>
      </c>
      <c r="P427" s="81">
        <v>0</v>
      </c>
      <c r="Q427" s="82">
        <v>1</v>
      </c>
    </row>
    <row r="428" spans="1:17" s="59" customFormat="1" x14ac:dyDescent="0.3">
      <c r="A428" s="59" t="s">
        <v>571</v>
      </c>
      <c r="B428" s="81" t="b">
        <v>0</v>
      </c>
      <c r="C428" s="81">
        <v>0</v>
      </c>
      <c r="D428" s="81">
        <v>0</v>
      </c>
      <c r="E428" s="48" t="s">
        <v>753</v>
      </c>
      <c r="F428" s="81">
        <v>0</v>
      </c>
      <c r="G428" s="48" t="s">
        <v>753</v>
      </c>
      <c r="H428" s="81" t="b">
        <v>0</v>
      </c>
      <c r="I428" s="48" t="s">
        <v>753</v>
      </c>
      <c r="J428" s="81">
        <v>0</v>
      </c>
      <c r="K428" s="48" t="s">
        <v>753</v>
      </c>
      <c r="L428" s="81">
        <v>0</v>
      </c>
      <c r="M428" s="81">
        <v>0</v>
      </c>
      <c r="N428" s="48" t="s">
        <v>6366</v>
      </c>
      <c r="O428" s="81">
        <v>0</v>
      </c>
      <c r="P428" s="81">
        <v>0</v>
      </c>
      <c r="Q428" s="82" t="s">
        <v>6366</v>
      </c>
    </row>
    <row r="429" spans="1:17" s="59" customFormat="1" x14ac:dyDescent="0.3">
      <c r="A429" s="59" t="s">
        <v>370</v>
      </c>
      <c r="B429" s="81" t="b">
        <v>1</v>
      </c>
      <c r="C429" s="81">
        <v>290</v>
      </c>
      <c r="D429" s="81">
        <v>54</v>
      </c>
      <c r="E429" s="48">
        <v>0.18620689655172415</v>
      </c>
      <c r="F429" s="81">
        <v>33</v>
      </c>
      <c r="G429" s="48">
        <v>0.11379310344827587</v>
      </c>
      <c r="H429" s="81" t="b">
        <v>0</v>
      </c>
      <c r="I429" s="48">
        <v>0.61111111111111116</v>
      </c>
      <c r="J429" s="81">
        <v>0</v>
      </c>
      <c r="K429" s="48">
        <v>0.44444444444444442</v>
      </c>
      <c r="L429" s="81">
        <v>10</v>
      </c>
      <c r="M429" s="81">
        <v>23</v>
      </c>
      <c r="N429" s="48">
        <v>0.30303030303030304</v>
      </c>
      <c r="O429" s="81">
        <v>7</v>
      </c>
      <c r="P429" s="81">
        <v>24</v>
      </c>
      <c r="Q429" s="82">
        <v>0.22580645161290322</v>
      </c>
    </row>
    <row r="430" spans="1:17" s="59" customFormat="1" x14ac:dyDescent="0.3">
      <c r="A430" s="59" t="s">
        <v>572</v>
      </c>
      <c r="B430" s="81" t="b">
        <v>0</v>
      </c>
      <c r="C430" s="81">
        <v>10</v>
      </c>
      <c r="D430" s="81">
        <v>0</v>
      </c>
      <c r="E430" s="48">
        <v>0</v>
      </c>
      <c r="F430" s="81">
        <v>0</v>
      </c>
      <c r="G430" s="48">
        <v>0</v>
      </c>
      <c r="H430" s="81" t="b">
        <v>0</v>
      </c>
      <c r="I430" s="48" t="s">
        <v>753</v>
      </c>
      <c r="J430" s="81">
        <v>0</v>
      </c>
      <c r="K430" s="48" t="s">
        <v>753</v>
      </c>
      <c r="L430" s="81">
        <v>0</v>
      </c>
      <c r="M430" s="81">
        <v>0</v>
      </c>
      <c r="N430" s="48" t="s">
        <v>6366</v>
      </c>
      <c r="O430" s="81">
        <v>0</v>
      </c>
      <c r="P430" s="81">
        <v>0</v>
      </c>
      <c r="Q430" s="82" t="s">
        <v>6366</v>
      </c>
    </row>
    <row r="431" spans="1:17" s="59" customFormat="1" x14ac:dyDescent="0.3">
      <c r="A431" s="59" t="s">
        <v>371</v>
      </c>
      <c r="B431" s="81" t="b">
        <v>0</v>
      </c>
      <c r="C431" s="81">
        <v>0</v>
      </c>
      <c r="D431" s="81">
        <v>0</v>
      </c>
      <c r="E431" s="48" t="s">
        <v>753</v>
      </c>
      <c r="F431" s="81">
        <v>0</v>
      </c>
      <c r="G431" s="48" t="s">
        <v>753</v>
      </c>
      <c r="H431" s="81" t="b">
        <v>0</v>
      </c>
      <c r="I431" s="48" t="s">
        <v>753</v>
      </c>
      <c r="J431" s="81">
        <v>0</v>
      </c>
      <c r="K431" s="48" t="s">
        <v>753</v>
      </c>
      <c r="L431" s="81">
        <v>0</v>
      </c>
      <c r="M431" s="81">
        <v>0</v>
      </c>
      <c r="N431" s="48" t="s">
        <v>6366</v>
      </c>
      <c r="O431" s="81">
        <v>0</v>
      </c>
      <c r="P431" s="81">
        <v>0</v>
      </c>
      <c r="Q431" s="82" t="s">
        <v>6366</v>
      </c>
    </row>
    <row r="432" spans="1:17" s="59" customFormat="1" x14ac:dyDescent="0.3">
      <c r="A432" s="59" t="s">
        <v>372</v>
      </c>
      <c r="B432" s="81" t="b">
        <v>1</v>
      </c>
      <c r="C432" s="81">
        <v>256</v>
      </c>
      <c r="D432" s="81">
        <v>47</v>
      </c>
      <c r="E432" s="48">
        <v>0.18359375</v>
      </c>
      <c r="F432" s="81">
        <v>21</v>
      </c>
      <c r="G432" s="48">
        <v>8.203125E-2</v>
      </c>
      <c r="H432" s="81" t="b">
        <v>0</v>
      </c>
      <c r="I432" s="48">
        <v>0.44680851063829785</v>
      </c>
      <c r="J432" s="81">
        <v>0</v>
      </c>
      <c r="K432" s="48">
        <v>0.42553191489361702</v>
      </c>
      <c r="L432" s="81">
        <v>0</v>
      </c>
      <c r="M432" s="81">
        <v>21</v>
      </c>
      <c r="N432" s="48">
        <v>0</v>
      </c>
      <c r="O432" s="81">
        <v>6</v>
      </c>
      <c r="P432" s="81">
        <v>20</v>
      </c>
      <c r="Q432" s="82">
        <v>0.23076923076923078</v>
      </c>
    </row>
    <row r="433" spans="1:17" s="59" customFormat="1" x14ac:dyDescent="0.3">
      <c r="A433" s="59" t="s">
        <v>373</v>
      </c>
      <c r="B433" s="81" t="b">
        <v>0</v>
      </c>
      <c r="C433" s="81">
        <v>0</v>
      </c>
      <c r="D433" s="81">
        <v>0</v>
      </c>
      <c r="E433" s="48" t="s">
        <v>753</v>
      </c>
      <c r="F433" s="81">
        <v>0</v>
      </c>
      <c r="G433" s="48" t="s">
        <v>753</v>
      </c>
      <c r="H433" s="81" t="b">
        <v>0</v>
      </c>
      <c r="I433" s="48" t="s">
        <v>753</v>
      </c>
      <c r="J433" s="81">
        <v>0</v>
      </c>
      <c r="K433" s="48" t="s">
        <v>753</v>
      </c>
      <c r="L433" s="81">
        <v>0</v>
      </c>
      <c r="M433" s="81">
        <v>0</v>
      </c>
      <c r="N433" s="48" t="s">
        <v>6366</v>
      </c>
      <c r="O433" s="81">
        <v>0</v>
      </c>
      <c r="P433" s="81">
        <v>0</v>
      </c>
      <c r="Q433" s="82" t="s">
        <v>6366</v>
      </c>
    </row>
    <row r="434" spans="1:17" s="59" customFormat="1" x14ac:dyDescent="0.3">
      <c r="A434" s="59" t="s">
        <v>628</v>
      </c>
      <c r="B434" s="81" t="b">
        <v>0</v>
      </c>
      <c r="C434" s="81">
        <v>0</v>
      </c>
      <c r="D434" s="81">
        <v>0</v>
      </c>
      <c r="E434" s="48" t="s">
        <v>753</v>
      </c>
      <c r="F434" s="81">
        <v>0</v>
      </c>
      <c r="G434" s="48" t="s">
        <v>753</v>
      </c>
      <c r="H434" s="81" t="b">
        <v>0</v>
      </c>
      <c r="I434" s="48" t="s">
        <v>753</v>
      </c>
      <c r="J434" s="81">
        <v>0</v>
      </c>
      <c r="K434" s="48" t="s">
        <v>753</v>
      </c>
      <c r="L434" s="81">
        <v>0</v>
      </c>
      <c r="M434" s="81">
        <v>0</v>
      </c>
      <c r="N434" s="48" t="s">
        <v>6366</v>
      </c>
      <c r="O434" s="81">
        <v>0</v>
      </c>
      <c r="P434" s="81">
        <v>0</v>
      </c>
      <c r="Q434" s="82" t="s">
        <v>6366</v>
      </c>
    </row>
    <row r="435" spans="1:17" s="59" customFormat="1" x14ac:dyDescent="0.3">
      <c r="A435" s="59" t="s">
        <v>374</v>
      </c>
      <c r="B435" s="81" t="b">
        <v>0</v>
      </c>
      <c r="C435" s="81">
        <v>0</v>
      </c>
      <c r="D435" s="81">
        <v>0</v>
      </c>
      <c r="E435" s="48" t="s">
        <v>753</v>
      </c>
      <c r="F435" s="81">
        <v>0</v>
      </c>
      <c r="G435" s="48" t="s">
        <v>753</v>
      </c>
      <c r="H435" s="81" t="b">
        <v>0</v>
      </c>
      <c r="I435" s="48" t="s">
        <v>753</v>
      </c>
      <c r="J435" s="81">
        <v>0</v>
      </c>
      <c r="K435" s="48" t="s">
        <v>753</v>
      </c>
      <c r="L435" s="81">
        <v>0</v>
      </c>
      <c r="M435" s="81">
        <v>0</v>
      </c>
      <c r="N435" s="48" t="s">
        <v>6366</v>
      </c>
      <c r="O435" s="81">
        <v>0</v>
      </c>
      <c r="P435" s="81">
        <v>0</v>
      </c>
      <c r="Q435" s="82" t="s">
        <v>6366</v>
      </c>
    </row>
    <row r="436" spans="1:17" s="59" customFormat="1" x14ac:dyDescent="0.3">
      <c r="A436" s="59" t="s">
        <v>375</v>
      </c>
      <c r="B436" s="81" t="b">
        <v>0</v>
      </c>
      <c r="C436" s="81">
        <v>0</v>
      </c>
      <c r="D436" s="81">
        <v>0</v>
      </c>
      <c r="E436" s="48" t="s">
        <v>753</v>
      </c>
      <c r="F436" s="81">
        <v>0</v>
      </c>
      <c r="G436" s="48" t="s">
        <v>753</v>
      </c>
      <c r="H436" s="81" t="b">
        <v>1</v>
      </c>
      <c r="I436" s="48" t="s">
        <v>753</v>
      </c>
      <c r="J436" s="81">
        <v>0</v>
      </c>
      <c r="K436" s="48" t="s">
        <v>753</v>
      </c>
      <c r="L436" s="81">
        <v>0</v>
      </c>
      <c r="M436" s="81">
        <v>0</v>
      </c>
      <c r="N436" s="48" t="s">
        <v>6366</v>
      </c>
      <c r="O436" s="81">
        <v>0</v>
      </c>
      <c r="P436" s="81">
        <v>0</v>
      </c>
      <c r="Q436" s="82" t="s">
        <v>6366</v>
      </c>
    </row>
    <row r="437" spans="1:17" s="59" customFormat="1" x14ac:dyDescent="0.3">
      <c r="A437" s="59" t="s">
        <v>573</v>
      </c>
      <c r="B437" s="81" t="b">
        <v>0</v>
      </c>
      <c r="C437" s="81">
        <v>0</v>
      </c>
      <c r="D437" s="81">
        <v>0</v>
      </c>
      <c r="E437" s="48" t="s">
        <v>753</v>
      </c>
      <c r="F437" s="81">
        <v>0</v>
      </c>
      <c r="G437" s="48" t="s">
        <v>753</v>
      </c>
      <c r="H437" s="81" t="b">
        <v>1</v>
      </c>
      <c r="I437" s="48" t="s">
        <v>753</v>
      </c>
      <c r="J437" s="81">
        <v>0</v>
      </c>
      <c r="K437" s="48" t="s">
        <v>753</v>
      </c>
      <c r="L437" s="81">
        <v>0</v>
      </c>
      <c r="M437" s="81">
        <v>0</v>
      </c>
      <c r="N437" s="48" t="s">
        <v>6366</v>
      </c>
      <c r="O437" s="81">
        <v>0</v>
      </c>
      <c r="P437" s="81">
        <v>0</v>
      </c>
      <c r="Q437" s="82" t="s">
        <v>6366</v>
      </c>
    </row>
    <row r="438" spans="1:17" s="59" customFormat="1" x14ac:dyDescent="0.3">
      <c r="A438" s="59" t="s">
        <v>376</v>
      </c>
      <c r="B438" s="81" t="b">
        <v>0</v>
      </c>
      <c r="C438" s="81">
        <v>25</v>
      </c>
      <c r="D438" s="81">
        <v>0</v>
      </c>
      <c r="E438" s="48">
        <v>0</v>
      </c>
      <c r="F438" s="81">
        <v>0</v>
      </c>
      <c r="G438" s="48">
        <v>0</v>
      </c>
      <c r="H438" s="81" t="b">
        <v>0</v>
      </c>
      <c r="I438" s="48" t="s">
        <v>753</v>
      </c>
      <c r="J438" s="81">
        <v>0</v>
      </c>
      <c r="K438" s="48" t="s">
        <v>753</v>
      </c>
      <c r="L438" s="81">
        <v>0</v>
      </c>
      <c r="M438" s="81">
        <v>0</v>
      </c>
      <c r="N438" s="48" t="s">
        <v>6366</v>
      </c>
      <c r="O438" s="81">
        <v>0</v>
      </c>
      <c r="P438" s="81">
        <v>0</v>
      </c>
      <c r="Q438" s="82" t="s">
        <v>6366</v>
      </c>
    </row>
    <row r="439" spans="1:17" s="59" customFormat="1" x14ac:dyDescent="0.3">
      <c r="A439" s="59" t="s">
        <v>629</v>
      </c>
      <c r="B439" s="81" t="b">
        <v>0</v>
      </c>
      <c r="C439" s="81">
        <v>0</v>
      </c>
      <c r="D439" s="81">
        <v>0</v>
      </c>
      <c r="E439" s="48" t="s">
        <v>753</v>
      </c>
      <c r="F439" s="81">
        <v>0</v>
      </c>
      <c r="G439" s="48" t="s">
        <v>753</v>
      </c>
      <c r="H439" s="81" t="b">
        <v>0</v>
      </c>
      <c r="I439" s="48" t="s">
        <v>753</v>
      </c>
      <c r="J439" s="81">
        <v>0</v>
      </c>
      <c r="K439" s="48" t="s">
        <v>753</v>
      </c>
      <c r="L439" s="81">
        <v>0</v>
      </c>
      <c r="M439" s="81">
        <v>0</v>
      </c>
      <c r="N439" s="48" t="s">
        <v>6366</v>
      </c>
      <c r="O439" s="81">
        <v>0</v>
      </c>
      <c r="P439" s="81">
        <v>0</v>
      </c>
      <c r="Q439" s="82" t="s">
        <v>6366</v>
      </c>
    </row>
    <row r="440" spans="1:17" s="59" customFormat="1" x14ac:dyDescent="0.3">
      <c r="A440" s="59" t="s">
        <v>574</v>
      </c>
      <c r="B440" s="81" t="b">
        <v>0</v>
      </c>
      <c r="C440" s="81">
        <v>29</v>
      </c>
      <c r="D440" s="81">
        <v>0</v>
      </c>
      <c r="E440" s="48">
        <v>0</v>
      </c>
      <c r="F440" s="81">
        <v>0</v>
      </c>
      <c r="G440" s="48">
        <v>0</v>
      </c>
      <c r="H440" s="81" t="b">
        <v>0</v>
      </c>
      <c r="I440" s="48" t="s">
        <v>753</v>
      </c>
      <c r="J440" s="81">
        <v>0</v>
      </c>
      <c r="K440" s="48" t="s">
        <v>753</v>
      </c>
      <c r="L440" s="81">
        <v>0</v>
      </c>
      <c r="M440" s="81">
        <v>0</v>
      </c>
      <c r="N440" s="48" t="s">
        <v>6366</v>
      </c>
      <c r="O440" s="81">
        <v>0</v>
      </c>
      <c r="P440" s="81">
        <v>0</v>
      </c>
      <c r="Q440" s="82" t="s">
        <v>6366</v>
      </c>
    </row>
    <row r="441" spans="1:17" s="59" customFormat="1" x14ac:dyDescent="0.3">
      <c r="A441" s="59" t="s">
        <v>575</v>
      </c>
      <c r="B441" s="81" t="b">
        <v>0</v>
      </c>
      <c r="C441" s="81">
        <v>25</v>
      </c>
      <c r="D441" s="81">
        <v>0</v>
      </c>
      <c r="E441" s="48">
        <v>0</v>
      </c>
      <c r="F441" s="81">
        <v>0</v>
      </c>
      <c r="G441" s="48">
        <v>0</v>
      </c>
      <c r="H441" s="81" t="b">
        <v>0</v>
      </c>
      <c r="I441" s="48" t="s">
        <v>753</v>
      </c>
      <c r="J441" s="81">
        <v>0</v>
      </c>
      <c r="K441" s="48" t="s">
        <v>753</v>
      </c>
      <c r="L441" s="81">
        <v>0</v>
      </c>
      <c r="M441" s="81">
        <v>0</v>
      </c>
      <c r="N441" s="48" t="s">
        <v>6366</v>
      </c>
      <c r="O441" s="81">
        <v>0</v>
      </c>
      <c r="P441" s="81">
        <v>0</v>
      </c>
      <c r="Q441" s="82" t="s">
        <v>6366</v>
      </c>
    </row>
    <row r="442" spans="1:17" s="59" customFormat="1" x14ac:dyDescent="0.3">
      <c r="A442" s="59" t="s">
        <v>630</v>
      </c>
      <c r="B442" s="81" t="b">
        <v>0</v>
      </c>
      <c r="C442" s="81">
        <v>0</v>
      </c>
      <c r="D442" s="81">
        <v>0</v>
      </c>
      <c r="E442" s="48" t="s">
        <v>753</v>
      </c>
      <c r="F442" s="81">
        <v>0</v>
      </c>
      <c r="G442" s="48" t="s">
        <v>753</v>
      </c>
      <c r="H442" s="81" t="b">
        <v>0</v>
      </c>
      <c r="I442" s="48" t="s">
        <v>753</v>
      </c>
      <c r="J442" s="81">
        <v>0</v>
      </c>
      <c r="K442" s="48" t="s">
        <v>753</v>
      </c>
      <c r="L442" s="81">
        <v>0</v>
      </c>
      <c r="M442" s="81">
        <v>0</v>
      </c>
      <c r="N442" s="48" t="s">
        <v>6366</v>
      </c>
      <c r="O442" s="81">
        <v>0</v>
      </c>
      <c r="P442" s="81">
        <v>0</v>
      </c>
      <c r="Q442" s="82" t="s">
        <v>6366</v>
      </c>
    </row>
    <row r="443" spans="1:17" s="59" customFormat="1" x14ac:dyDescent="0.3">
      <c r="A443" s="59" t="s">
        <v>576</v>
      </c>
      <c r="B443" s="81" t="b">
        <v>0</v>
      </c>
      <c r="C443" s="81">
        <v>24</v>
      </c>
      <c r="D443" s="81">
        <v>0</v>
      </c>
      <c r="E443" s="48">
        <v>0</v>
      </c>
      <c r="F443" s="81">
        <v>0</v>
      </c>
      <c r="G443" s="48">
        <v>0</v>
      </c>
      <c r="H443" s="81" t="b">
        <v>0</v>
      </c>
      <c r="I443" s="48" t="s">
        <v>753</v>
      </c>
      <c r="J443" s="81">
        <v>0</v>
      </c>
      <c r="K443" s="48" t="s">
        <v>753</v>
      </c>
      <c r="L443" s="81">
        <v>0</v>
      </c>
      <c r="M443" s="81">
        <v>0</v>
      </c>
      <c r="N443" s="48" t="s">
        <v>6366</v>
      </c>
      <c r="O443" s="81">
        <v>0</v>
      </c>
      <c r="P443" s="81">
        <v>0</v>
      </c>
      <c r="Q443" s="82" t="s">
        <v>6366</v>
      </c>
    </row>
    <row r="444" spans="1:17" s="59" customFormat="1" x14ac:dyDescent="0.3">
      <c r="A444" s="59" t="s">
        <v>377</v>
      </c>
      <c r="B444" s="81" t="b">
        <v>0</v>
      </c>
      <c r="C444" s="81">
        <v>81</v>
      </c>
      <c r="D444" s="81">
        <v>0</v>
      </c>
      <c r="E444" s="48">
        <v>0</v>
      </c>
      <c r="F444" s="81">
        <v>0</v>
      </c>
      <c r="G444" s="48">
        <v>0</v>
      </c>
      <c r="H444" s="81" t="b">
        <v>0</v>
      </c>
      <c r="I444" s="48" t="s">
        <v>753</v>
      </c>
      <c r="J444" s="81">
        <v>0</v>
      </c>
      <c r="K444" s="48" t="s">
        <v>753</v>
      </c>
      <c r="L444" s="81">
        <v>0</v>
      </c>
      <c r="M444" s="81">
        <v>0</v>
      </c>
      <c r="N444" s="48" t="s">
        <v>6366</v>
      </c>
      <c r="O444" s="81">
        <v>0</v>
      </c>
      <c r="P444" s="81">
        <v>0</v>
      </c>
      <c r="Q444" s="82" t="s">
        <v>6366</v>
      </c>
    </row>
    <row r="445" spans="1:17" s="59" customFormat="1" x14ac:dyDescent="0.3">
      <c r="A445" s="59" t="s">
        <v>378</v>
      </c>
      <c r="B445" s="81" t="b">
        <v>0</v>
      </c>
      <c r="C445" s="81">
        <v>81</v>
      </c>
      <c r="D445" s="81">
        <v>24</v>
      </c>
      <c r="E445" s="48">
        <v>0.29629629629629628</v>
      </c>
      <c r="F445" s="81">
        <v>11</v>
      </c>
      <c r="G445" s="48">
        <v>0.13580246913580246</v>
      </c>
      <c r="H445" s="81" t="b">
        <v>0</v>
      </c>
      <c r="I445" s="48">
        <v>0.45833333333333331</v>
      </c>
      <c r="J445" s="81">
        <v>0</v>
      </c>
      <c r="K445" s="48">
        <v>0</v>
      </c>
      <c r="L445" s="81">
        <v>0</v>
      </c>
      <c r="M445" s="81">
        <v>11</v>
      </c>
      <c r="N445" s="48">
        <v>0</v>
      </c>
      <c r="O445" s="81">
        <v>13</v>
      </c>
      <c r="P445" s="81">
        <v>0</v>
      </c>
      <c r="Q445" s="82">
        <v>1</v>
      </c>
    </row>
    <row r="446" spans="1:17" s="59" customFormat="1" x14ac:dyDescent="0.3">
      <c r="A446" s="59" t="s">
        <v>379</v>
      </c>
      <c r="B446" s="81" t="b">
        <v>0</v>
      </c>
      <c r="C446" s="81">
        <v>113</v>
      </c>
      <c r="D446" s="81">
        <v>0</v>
      </c>
      <c r="E446" s="48">
        <v>0</v>
      </c>
      <c r="F446" s="81">
        <v>0</v>
      </c>
      <c r="G446" s="48">
        <v>0</v>
      </c>
      <c r="H446" s="81" t="b">
        <v>0</v>
      </c>
      <c r="I446" s="48" t="s">
        <v>753</v>
      </c>
      <c r="J446" s="81">
        <v>0</v>
      </c>
      <c r="K446" s="48" t="s">
        <v>753</v>
      </c>
      <c r="L446" s="81">
        <v>0</v>
      </c>
      <c r="M446" s="81">
        <v>0</v>
      </c>
      <c r="N446" s="48" t="s">
        <v>6366</v>
      </c>
      <c r="O446" s="81">
        <v>0</v>
      </c>
      <c r="P446" s="81">
        <v>0</v>
      </c>
      <c r="Q446" s="82" t="s">
        <v>6366</v>
      </c>
    </row>
    <row r="447" spans="1:17" s="59" customFormat="1" x14ac:dyDescent="0.3">
      <c r="A447" s="59" t="s">
        <v>380</v>
      </c>
      <c r="B447" s="81" t="b">
        <v>0</v>
      </c>
      <c r="C447" s="81">
        <v>0</v>
      </c>
      <c r="D447" s="81">
        <v>0</v>
      </c>
      <c r="E447" s="48" t="s">
        <v>753</v>
      </c>
      <c r="F447" s="81">
        <v>0</v>
      </c>
      <c r="G447" s="48" t="s">
        <v>753</v>
      </c>
      <c r="H447" s="81" t="b">
        <v>0</v>
      </c>
      <c r="I447" s="48" t="s">
        <v>753</v>
      </c>
      <c r="J447" s="81">
        <v>0</v>
      </c>
      <c r="K447" s="48" t="s">
        <v>753</v>
      </c>
      <c r="L447" s="81">
        <v>0</v>
      </c>
      <c r="M447" s="81">
        <v>0</v>
      </c>
      <c r="N447" s="48" t="s">
        <v>6366</v>
      </c>
      <c r="O447" s="81">
        <v>0</v>
      </c>
      <c r="P447" s="81">
        <v>0</v>
      </c>
      <c r="Q447" s="82" t="s">
        <v>6366</v>
      </c>
    </row>
    <row r="448" spans="1:17" s="59" customFormat="1" x14ac:dyDescent="0.3">
      <c r="A448" s="59" t="s">
        <v>381</v>
      </c>
      <c r="B448" s="81" t="b">
        <v>0</v>
      </c>
      <c r="C448" s="81">
        <v>0</v>
      </c>
      <c r="D448" s="81">
        <v>0</v>
      </c>
      <c r="E448" s="48" t="s">
        <v>753</v>
      </c>
      <c r="F448" s="81">
        <v>0</v>
      </c>
      <c r="G448" s="48" t="s">
        <v>753</v>
      </c>
      <c r="H448" s="81" t="b">
        <v>1</v>
      </c>
      <c r="I448" s="48" t="s">
        <v>753</v>
      </c>
      <c r="J448" s="81">
        <v>0</v>
      </c>
      <c r="K448" s="48" t="s">
        <v>753</v>
      </c>
      <c r="L448" s="81">
        <v>0</v>
      </c>
      <c r="M448" s="81">
        <v>0</v>
      </c>
      <c r="N448" s="48" t="s">
        <v>6366</v>
      </c>
      <c r="O448" s="81">
        <v>0</v>
      </c>
      <c r="P448" s="81">
        <v>0</v>
      </c>
      <c r="Q448" s="82" t="s">
        <v>6366</v>
      </c>
    </row>
    <row r="449" spans="1:17" s="59" customFormat="1" x14ac:dyDescent="0.3">
      <c r="A449" s="59" t="s">
        <v>382</v>
      </c>
      <c r="B449" s="81" t="b">
        <v>0</v>
      </c>
      <c r="C449" s="81">
        <v>0</v>
      </c>
      <c r="D449" s="81">
        <v>0</v>
      </c>
      <c r="E449" s="48" t="s">
        <v>753</v>
      </c>
      <c r="F449" s="81">
        <v>0</v>
      </c>
      <c r="G449" s="48" t="s">
        <v>753</v>
      </c>
      <c r="H449" s="81" t="b">
        <v>1</v>
      </c>
      <c r="I449" s="48" t="s">
        <v>753</v>
      </c>
      <c r="J449" s="81">
        <v>0</v>
      </c>
      <c r="K449" s="48" t="s">
        <v>753</v>
      </c>
      <c r="L449" s="81">
        <v>0</v>
      </c>
      <c r="M449" s="81">
        <v>0</v>
      </c>
      <c r="N449" s="48" t="s">
        <v>6366</v>
      </c>
      <c r="O449" s="81">
        <v>0</v>
      </c>
      <c r="P449" s="81">
        <v>0</v>
      </c>
      <c r="Q449" s="82" t="s">
        <v>6366</v>
      </c>
    </row>
    <row r="450" spans="1:17" s="59" customFormat="1" x14ac:dyDescent="0.3">
      <c r="A450" s="59" t="s">
        <v>383</v>
      </c>
      <c r="B450" s="81" t="b">
        <v>0</v>
      </c>
      <c r="C450" s="81">
        <v>0</v>
      </c>
      <c r="D450" s="81">
        <v>0</v>
      </c>
      <c r="E450" s="48" t="s">
        <v>753</v>
      </c>
      <c r="F450" s="81">
        <v>0</v>
      </c>
      <c r="G450" s="48" t="s">
        <v>753</v>
      </c>
      <c r="H450" s="81" t="b">
        <v>1</v>
      </c>
      <c r="I450" s="48" t="s">
        <v>753</v>
      </c>
      <c r="J450" s="81">
        <v>0</v>
      </c>
      <c r="K450" s="48" t="s">
        <v>753</v>
      </c>
      <c r="L450" s="81">
        <v>0</v>
      </c>
      <c r="M450" s="81">
        <v>0</v>
      </c>
      <c r="N450" s="48" t="s">
        <v>6366</v>
      </c>
      <c r="O450" s="81">
        <v>0</v>
      </c>
      <c r="P450" s="81">
        <v>0</v>
      </c>
      <c r="Q450" s="82" t="s">
        <v>6366</v>
      </c>
    </row>
    <row r="451" spans="1:17" s="59" customFormat="1" x14ac:dyDescent="0.3">
      <c r="A451" s="59" t="s">
        <v>384</v>
      </c>
      <c r="B451" s="81" t="b">
        <v>0</v>
      </c>
      <c r="C451" s="81">
        <v>0</v>
      </c>
      <c r="D451" s="81">
        <v>0</v>
      </c>
      <c r="E451" s="48" t="s">
        <v>753</v>
      </c>
      <c r="F451" s="81">
        <v>0</v>
      </c>
      <c r="G451" s="48" t="s">
        <v>753</v>
      </c>
      <c r="H451" s="81" t="b">
        <v>1</v>
      </c>
      <c r="I451" s="48" t="s">
        <v>753</v>
      </c>
      <c r="J451" s="81">
        <v>0</v>
      </c>
      <c r="K451" s="48" t="s">
        <v>753</v>
      </c>
      <c r="L451" s="81">
        <v>0</v>
      </c>
      <c r="M451" s="81">
        <v>0</v>
      </c>
      <c r="N451" s="48" t="s">
        <v>6366</v>
      </c>
      <c r="O451" s="81">
        <v>0</v>
      </c>
      <c r="P451" s="81">
        <v>0</v>
      </c>
      <c r="Q451" s="82" t="s">
        <v>6366</v>
      </c>
    </row>
    <row r="452" spans="1:17" s="59" customFormat="1" x14ac:dyDescent="0.3">
      <c r="A452" s="59" t="s">
        <v>385</v>
      </c>
      <c r="B452" s="81" t="b">
        <v>0</v>
      </c>
      <c r="C452" s="81">
        <v>0</v>
      </c>
      <c r="D452" s="81">
        <v>0</v>
      </c>
      <c r="E452" s="48" t="s">
        <v>753</v>
      </c>
      <c r="F452" s="81">
        <v>0</v>
      </c>
      <c r="G452" s="48" t="s">
        <v>753</v>
      </c>
      <c r="H452" s="81" t="b">
        <v>1</v>
      </c>
      <c r="I452" s="48" t="s">
        <v>753</v>
      </c>
      <c r="J452" s="81">
        <v>0</v>
      </c>
      <c r="K452" s="48" t="s">
        <v>753</v>
      </c>
      <c r="L452" s="81">
        <v>0</v>
      </c>
      <c r="M452" s="81">
        <v>0</v>
      </c>
      <c r="N452" s="48" t="s">
        <v>6366</v>
      </c>
      <c r="O452" s="81">
        <v>0</v>
      </c>
      <c r="P452" s="81">
        <v>0</v>
      </c>
      <c r="Q452" s="82" t="s">
        <v>6366</v>
      </c>
    </row>
    <row r="453" spans="1:17" s="59" customFormat="1" x14ac:dyDescent="0.3">
      <c r="A453" s="59" t="s">
        <v>386</v>
      </c>
      <c r="B453" s="81" t="b">
        <v>0</v>
      </c>
      <c r="C453" s="81">
        <v>130</v>
      </c>
      <c r="D453" s="81">
        <v>0</v>
      </c>
      <c r="E453" s="48">
        <v>0</v>
      </c>
      <c r="F453" s="81">
        <v>0</v>
      </c>
      <c r="G453" s="48">
        <v>0</v>
      </c>
      <c r="H453" s="81" t="b">
        <v>0</v>
      </c>
      <c r="I453" s="48" t="s">
        <v>753</v>
      </c>
      <c r="J453" s="81">
        <v>0</v>
      </c>
      <c r="K453" s="48" t="s">
        <v>753</v>
      </c>
      <c r="L453" s="81">
        <v>0</v>
      </c>
      <c r="M453" s="81">
        <v>0</v>
      </c>
      <c r="N453" s="48" t="s">
        <v>6366</v>
      </c>
      <c r="O453" s="81">
        <v>0</v>
      </c>
      <c r="P453" s="81">
        <v>0</v>
      </c>
      <c r="Q453" s="82" t="s">
        <v>6366</v>
      </c>
    </row>
    <row r="454" spans="1:17" s="59" customFormat="1" x14ac:dyDescent="0.3">
      <c r="A454" s="59" t="s">
        <v>387</v>
      </c>
      <c r="B454" s="81" t="b">
        <v>0</v>
      </c>
      <c r="C454" s="81">
        <v>0</v>
      </c>
      <c r="D454" s="81">
        <v>0</v>
      </c>
      <c r="E454" s="48" t="s">
        <v>753</v>
      </c>
      <c r="F454" s="81">
        <v>0</v>
      </c>
      <c r="G454" s="48" t="s">
        <v>753</v>
      </c>
      <c r="H454" s="81" t="b">
        <v>1</v>
      </c>
      <c r="I454" s="48" t="s">
        <v>753</v>
      </c>
      <c r="J454" s="81">
        <v>0</v>
      </c>
      <c r="K454" s="48" t="s">
        <v>753</v>
      </c>
      <c r="L454" s="81">
        <v>0</v>
      </c>
      <c r="M454" s="81">
        <v>0</v>
      </c>
      <c r="N454" s="48" t="s">
        <v>6366</v>
      </c>
      <c r="O454" s="81">
        <v>0</v>
      </c>
      <c r="P454" s="81">
        <v>0</v>
      </c>
      <c r="Q454" s="82" t="s">
        <v>6366</v>
      </c>
    </row>
    <row r="455" spans="1:17" s="59" customFormat="1" x14ac:dyDescent="0.3">
      <c r="A455" s="59" t="s">
        <v>388</v>
      </c>
      <c r="B455" s="81" t="b">
        <v>0</v>
      </c>
      <c r="C455" s="81">
        <v>0</v>
      </c>
      <c r="D455" s="81">
        <v>0</v>
      </c>
      <c r="E455" s="48" t="s">
        <v>753</v>
      </c>
      <c r="F455" s="81">
        <v>0</v>
      </c>
      <c r="G455" s="48" t="s">
        <v>753</v>
      </c>
      <c r="H455" s="81" t="b">
        <v>0</v>
      </c>
      <c r="I455" s="48" t="s">
        <v>753</v>
      </c>
      <c r="J455" s="81">
        <v>0</v>
      </c>
      <c r="K455" s="48" t="s">
        <v>753</v>
      </c>
      <c r="L455" s="81">
        <v>0</v>
      </c>
      <c r="M455" s="81">
        <v>0</v>
      </c>
      <c r="N455" s="48" t="s">
        <v>6366</v>
      </c>
      <c r="O455" s="81">
        <v>0</v>
      </c>
      <c r="P455" s="81">
        <v>0</v>
      </c>
      <c r="Q455" s="82" t="s">
        <v>6366</v>
      </c>
    </row>
    <row r="456" spans="1:17" s="59" customFormat="1" x14ac:dyDescent="0.3">
      <c r="A456" s="59" t="s">
        <v>389</v>
      </c>
      <c r="B456" s="81" t="b">
        <v>0</v>
      </c>
      <c r="C456" s="81">
        <v>0</v>
      </c>
      <c r="D456" s="81">
        <v>0</v>
      </c>
      <c r="E456" s="48" t="s">
        <v>753</v>
      </c>
      <c r="F456" s="81">
        <v>0</v>
      </c>
      <c r="G456" s="48" t="s">
        <v>753</v>
      </c>
      <c r="H456" s="81" t="b">
        <v>1</v>
      </c>
      <c r="I456" s="48" t="s">
        <v>753</v>
      </c>
      <c r="J456" s="81">
        <v>0</v>
      </c>
      <c r="K456" s="48" t="s">
        <v>753</v>
      </c>
      <c r="L456" s="81">
        <v>0</v>
      </c>
      <c r="M456" s="81">
        <v>0</v>
      </c>
      <c r="N456" s="48" t="s">
        <v>6366</v>
      </c>
      <c r="O456" s="81">
        <v>0</v>
      </c>
      <c r="P456" s="81">
        <v>0</v>
      </c>
      <c r="Q456" s="82" t="s">
        <v>6366</v>
      </c>
    </row>
    <row r="457" spans="1:17" s="59" customFormat="1" x14ac:dyDescent="0.3">
      <c r="A457" s="59" t="s">
        <v>390</v>
      </c>
      <c r="B457" s="81" t="b">
        <v>0</v>
      </c>
      <c r="C457" s="81">
        <v>0</v>
      </c>
      <c r="D457" s="81">
        <v>0</v>
      </c>
      <c r="E457" s="48" t="s">
        <v>753</v>
      </c>
      <c r="F457" s="81">
        <v>0</v>
      </c>
      <c r="G457" s="48" t="s">
        <v>753</v>
      </c>
      <c r="H457" s="81" t="b">
        <v>1</v>
      </c>
      <c r="I457" s="48" t="s">
        <v>753</v>
      </c>
      <c r="J457" s="81">
        <v>0</v>
      </c>
      <c r="K457" s="48" t="s">
        <v>753</v>
      </c>
      <c r="L457" s="81">
        <v>0</v>
      </c>
      <c r="M457" s="81">
        <v>0</v>
      </c>
      <c r="N457" s="48" t="s">
        <v>6366</v>
      </c>
      <c r="O457" s="81">
        <v>0</v>
      </c>
      <c r="P457" s="81">
        <v>0</v>
      </c>
      <c r="Q457" s="82" t="s">
        <v>6366</v>
      </c>
    </row>
    <row r="458" spans="1:17" s="59" customFormat="1" x14ac:dyDescent="0.3">
      <c r="A458" s="59" t="s">
        <v>391</v>
      </c>
      <c r="B458" s="81" t="b">
        <v>0</v>
      </c>
      <c r="C458" s="81">
        <v>0</v>
      </c>
      <c r="D458" s="81">
        <v>0</v>
      </c>
      <c r="E458" s="48" t="s">
        <v>753</v>
      </c>
      <c r="F458" s="81">
        <v>0</v>
      </c>
      <c r="G458" s="48" t="s">
        <v>753</v>
      </c>
      <c r="H458" s="81" t="b">
        <v>0</v>
      </c>
      <c r="I458" s="48" t="s">
        <v>753</v>
      </c>
      <c r="J458" s="81">
        <v>0</v>
      </c>
      <c r="K458" s="48" t="s">
        <v>753</v>
      </c>
      <c r="L458" s="81">
        <v>0</v>
      </c>
      <c r="M458" s="81">
        <v>0</v>
      </c>
      <c r="N458" s="48" t="s">
        <v>6366</v>
      </c>
      <c r="O458" s="81">
        <v>0</v>
      </c>
      <c r="P458" s="81">
        <v>0</v>
      </c>
      <c r="Q458" s="82" t="s">
        <v>6366</v>
      </c>
    </row>
    <row r="459" spans="1:17" s="59" customFormat="1" x14ac:dyDescent="0.3">
      <c r="A459" s="59" t="s">
        <v>392</v>
      </c>
      <c r="B459" s="81" t="b">
        <v>0</v>
      </c>
      <c r="C459" s="81">
        <v>0</v>
      </c>
      <c r="D459" s="81">
        <v>0</v>
      </c>
      <c r="E459" s="48" t="s">
        <v>753</v>
      </c>
      <c r="F459" s="81">
        <v>0</v>
      </c>
      <c r="G459" s="48" t="s">
        <v>753</v>
      </c>
      <c r="H459" s="81" t="b">
        <v>1</v>
      </c>
      <c r="I459" s="48" t="s">
        <v>753</v>
      </c>
      <c r="J459" s="81">
        <v>0</v>
      </c>
      <c r="K459" s="48" t="s">
        <v>753</v>
      </c>
      <c r="L459" s="81">
        <v>0</v>
      </c>
      <c r="M459" s="81">
        <v>0</v>
      </c>
      <c r="N459" s="48" t="s">
        <v>6366</v>
      </c>
      <c r="O459" s="81">
        <v>0</v>
      </c>
      <c r="P459" s="81">
        <v>0</v>
      </c>
      <c r="Q459" s="82" t="s">
        <v>6366</v>
      </c>
    </row>
    <row r="460" spans="1:17" s="59" customFormat="1" x14ac:dyDescent="0.3">
      <c r="A460" s="59" t="s">
        <v>631</v>
      </c>
      <c r="B460" s="81" t="b">
        <v>0</v>
      </c>
      <c r="C460" s="81">
        <v>0</v>
      </c>
      <c r="D460" s="81">
        <v>0</v>
      </c>
      <c r="E460" s="48" t="s">
        <v>753</v>
      </c>
      <c r="F460" s="81">
        <v>0</v>
      </c>
      <c r="G460" s="48" t="s">
        <v>753</v>
      </c>
      <c r="H460" s="81" t="b">
        <v>0</v>
      </c>
      <c r="I460" s="48" t="s">
        <v>753</v>
      </c>
      <c r="J460" s="81">
        <v>0</v>
      </c>
      <c r="K460" s="48" t="s">
        <v>753</v>
      </c>
      <c r="L460" s="81">
        <v>0</v>
      </c>
      <c r="M460" s="81">
        <v>0</v>
      </c>
      <c r="N460" s="48" t="s">
        <v>6366</v>
      </c>
      <c r="O460" s="81">
        <v>0</v>
      </c>
      <c r="P460" s="81">
        <v>0</v>
      </c>
      <c r="Q460" s="82" t="s">
        <v>6366</v>
      </c>
    </row>
    <row r="461" spans="1:17" s="59" customFormat="1" x14ac:dyDescent="0.3">
      <c r="A461" s="59" t="s">
        <v>393</v>
      </c>
      <c r="B461" s="81" t="b">
        <v>0</v>
      </c>
      <c r="C461" s="81">
        <v>0</v>
      </c>
      <c r="D461" s="81">
        <v>0</v>
      </c>
      <c r="E461" s="48" t="s">
        <v>753</v>
      </c>
      <c r="F461" s="81">
        <v>0</v>
      </c>
      <c r="G461" s="48" t="s">
        <v>753</v>
      </c>
      <c r="H461" s="81" t="b">
        <v>1</v>
      </c>
      <c r="I461" s="48" t="s">
        <v>753</v>
      </c>
      <c r="J461" s="81">
        <v>0</v>
      </c>
      <c r="K461" s="48" t="s">
        <v>753</v>
      </c>
      <c r="L461" s="81">
        <v>0</v>
      </c>
      <c r="M461" s="81">
        <v>0</v>
      </c>
      <c r="N461" s="48" t="s">
        <v>6366</v>
      </c>
      <c r="O461" s="81">
        <v>0</v>
      </c>
      <c r="P461" s="81">
        <v>0</v>
      </c>
      <c r="Q461" s="82" t="s">
        <v>6366</v>
      </c>
    </row>
    <row r="462" spans="1:17" s="59" customFormat="1" x14ac:dyDescent="0.3">
      <c r="A462" s="59" t="s">
        <v>632</v>
      </c>
      <c r="B462" s="81" t="b">
        <v>0</v>
      </c>
      <c r="C462" s="81">
        <v>0</v>
      </c>
      <c r="D462" s="81">
        <v>0</v>
      </c>
      <c r="E462" s="48" t="s">
        <v>753</v>
      </c>
      <c r="F462" s="81">
        <v>0</v>
      </c>
      <c r="G462" s="48" t="s">
        <v>753</v>
      </c>
      <c r="H462" s="81" t="b">
        <v>0</v>
      </c>
      <c r="I462" s="48" t="s">
        <v>753</v>
      </c>
      <c r="J462" s="81">
        <v>0</v>
      </c>
      <c r="K462" s="48" t="s">
        <v>753</v>
      </c>
      <c r="L462" s="81">
        <v>0</v>
      </c>
      <c r="M462" s="81">
        <v>0</v>
      </c>
      <c r="N462" s="48" t="s">
        <v>6366</v>
      </c>
      <c r="O462" s="81">
        <v>0</v>
      </c>
      <c r="P462" s="81">
        <v>0</v>
      </c>
      <c r="Q462" s="82" t="s">
        <v>6366</v>
      </c>
    </row>
    <row r="463" spans="1:17" s="59" customFormat="1" x14ac:dyDescent="0.3">
      <c r="A463" s="59" t="s">
        <v>394</v>
      </c>
      <c r="B463" s="81" t="b">
        <v>0</v>
      </c>
      <c r="C463" s="81">
        <v>0</v>
      </c>
      <c r="D463" s="81">
        <v>0</v>
      </c>
      <c r="E463" s="48" t="s">
        <v>753</v>
      </c>
      <c r="F463" s="81">
        <v>0</v>
      </c>
      <c r="G463" s="48" t="s">
        <v>753</v>
      </c>
      <c r="H463" s="81" t="b">
        <v>1</v>
      </c>
      <c r="I463" s="48" t="s">
        <v>753</v>
      </c>
      <c r="J463" s="81">
        <v>0</v>
      </c>
      <c r="K463" s="48" t="s">
        <v>753</v>
      </c>
      <c r="L463" s="81">
        <v>0</v>
      </c>
      <c r="M463" s="81">
        <v>0</v>
      </c>
      <c r="N463" s="48" t="s">
        <v>6366</v>
      </c>
      <c r="O463" s="81">
        <v>0</v>
      </c>
      <c r="P463" s="81">
        <v>0</v>
      </c>
      <c r="Q463" s="82" t="s">
        <v>6366</v>
      </c>
    </row>
    <row r="464" spans="1:17" s="59" customFormat="1" x14ac:dyDescent="0.3">
      <c r="A464" s="59" t="s">
        <v>577</v>
      </c>
      <c r="B464" s="81" t="b">
        <v>0</v>
      </c>
      <c r="C464" s="81">
        <v>14</v>
      </c>
      <c r="D464" s="81">
        <v>0</v>
      </c>
      <c r="E464" s="48">
        <v>0</v>
      </c>
      <c r="F464" s="81">
        <v>0</v>
      </c>
      <c r="G464" s="48">
        <v>0</v>
      </c>
      <c r="H464" s="81" t="b">
        <v>0</v>
      </c>
      <c r="I464" s="48" t="s">
        <v>753</v>
      </c>
      <c r="J464" s="81">
        <v>0</v>
      </c>
      <c r="K464" s="48" t="s">
        <v>753</v>
      </c>
      <c r="L464" s="81">
        <v>0</v>
      </c>
      <c r="M464" s="81">
        <v>0</v>
      </c>
      <c r="N464" s="48" t="s">
        <v>6366</v>
      </c>
      <c r="O464" s="81">
        <v>0</v>
      </c>
      <c r="P464" s="81">
        <v>0</v>
      </c>
      <c r="Q464" s="82" t="s">
        <v>6366</v>
      </c>
    </row>
    <row r="465" spans="1:17" s="59" customFormat="1" x14ac:dyDescent="0.3">
      <c r="A465" s="59" t="s">
        <v>395</v>
      </c>
      <c r="B465" s="81" t="b">
        <v>0</v>
      </c>
      <c r="C465" s="81">
        <v>16</v>
      </c>
      <c r="D465" s="81">
        <v>0</v>
      </c>
      <c r="E465" s="48">
        <v>0</v>
      </c>
      <c r="F465" s="81">
        <v>0</v>
      </c>
      <c r="G465" s="48">
        <v>0</v>
      </c>
      <c r="H465" s="81" t="b">
        <v>0</v>
      </c>
      <c r="I465" s="48" t="s">
        <v>753</v>
      </c>
      <c r="J465" s="81">
        <v>0</v>
      </c>
      <c r="K465" s="48" t="s">
        <v>753</v>
      </c>
      <c r="L465" s="81">
        <v>0</v>
      </c>
      <c r="M465" s="81">
        <v>0</v>
      </c>
      <c r="N465" s="48" t="s">
        <v>6366</v>
      </c>
      <c r="O465" s="81">
        <v>0</v>
      </c>
      <c r="P465" s="81">
        <v>0</v>
      </c>
      <c r="Q465" s="82" t="s">
        <v>6366</v>
      </c>
    </row>
    <row r="466" spans="1:17" s="59" customFormat="1" x14ac:dyDescent="0.3">
      <c r="A466" s="59" t="s">
        <v>605</v>
      </c>
      <c r="B466" s="81" t="b">
        <v>0</v>
      </c>
      <c r="C466" s="81">
        <v>0</v>
      </c>
      <c r="D466" s="81">
        <v>0</v>
      </c>
      <c r="E466" s="48" t="s">
        <v>753</v>
      </c>
      <c r="F466" s="81">
        <v>0</v>
      </c>
      <c r="G466" s="48" t="s">
        <v>753</v>
      </c>
      <c r="H466" s="81" t="b">
        <v>0</v>
      </c>
      <c r="I466" s="48" t="s">
        <v>753</v>
      </c>
      <c r="J466" s="81">
        <v>0</v>
      </c>
      <c r="K466" s="48" t="s">
        <v>753</v>
      </c>
      <c r="L466" s="81">
        <v>0</v>
      </c>
      <c r="M466" s="81">
        <v>0</v>
      </c>
      <c r="N466" s="48" t="s">
        <v>6366</v>
      </c>
      <c r="O466" s="81">
        <v>0</v>
      </c>
      <c r="P466" s="81">
        <v>0</v>
      </c>
      <c r="Q466" s="82" t="s">
        <v>6366</v>
      </c>
    </row>
    <row r="467" spans="1:17" s="59" customFormat="1" x14ac:dyDescent="0.3">
      <c r="A467" s="59" t="s">
        <v>633</v>
      </c>
      <c r="B467" s="81" t="b">
        <v>0</v>
      </c>
      <c r="C467" s="81">
        <v>0</v>
      </c>
      <c r="D467" s="81">
        <v>0</v>
      </c>
      <c r="E467" s="48" t="s">
        <v>753</v>
      </c>
      <c r="F467" s="81">
        <v>0</v>
      </c>
      <c r="G467" s="48" t="s">
        <v>753</v>
      </c>
      <c r="H467" s="81" t="b">
        <v>0</v>
      </c>
      <c r="I467" s="48" t="s">
        <v>753</v>
      </c>
      <c r="J467" s="81">
        <v>0</v>
      </c>
      <c r="K467" s="48" t="s">
        <v>753</v>
      </c>
      <c r="L467" s="81">
        <v>0</v>
      </c>
      <c r="M467" s="81">
        <v>0</v>
      </c>
      <c r="N467" s="48" t="s">
        <v>6366</v>
      </c>
      <c r="O467" s="81">
        <v>0</v>
      </c>
      <c r="P467" s="81">
        <v>0</v>
      </c>
      <c r="Q467" s="82" t="s">
        <v>6366</v>
      </c>
    </row>
    <row r="468" spans="1:17" s="59" customFormat="1" x14ac:dyDescent="0.3">
      <c r="A468" s="59" t="s">
        <v>396</v>
      </c>
      <c r="B468" s="81" t="b">
        <v>0</v>
      </c>
      <c r="C468" s="81">
        <v>0</v>
      </c>
      <c r="D468" s="81">
        <v>0</v>
      </c>
      <c r="E468" s="48" t="s">
        <v>753</v>
      </c>
      <c r="F468" s="81">
        <v>0</v>
      </c>
      <c r="G468" s="48" t="s">
        <v>753</v>
      </c>
      <c r="H468" s="81" t="b">
        <v>0</v>
      </c>
      <c r="I468" s="48" t="s">
        <v>753</v>
      </c>
      <c r="J468" s="81">
        <v>0</v>
      </c>
      <c r="K468" s="48" t="s">
        <v>753</v>
      </c>
      <c r="L468" s="81">
        <v>0</v>
      </c>
      <c r="M468" s="81">
        <v>0</v>
      </c>
      <c r="N468" s="48" t="s">
        <v>6366</v>
      </c>
      <c r="O468" s="81">
        <v>0</v>
      </c>
      <c r="P468" s="81">
        <v>0</v>
      </c>
      <c r="Q468" s="82" t="s">
        <v>6366</v>
      </c>
    </row>
    <row r="469" spans="1:17" s="59" customFormat="1" x14ac:dyDescent="0.3">
      <c r="A469" s="59" t="s">
        <v>397</v>
      </c>
      <c r="B469" s="81" t="b">
        <v>0</v>
      </c>
      <c r="C469" s="81">
        <v>23</v>
      </c>
      <c r="D469" s="81">
        <v>0</v>
      </c>
      <c r="E469" s="48">
        <v>0</v>
      </c>
      <c r="F469" s="81">
        <v>0</v>
      </c>
      <c r="G469" s="48">
        <v>0</v>
      </c>
      <c r="H469" s="81" t="b">
        <v>0</v>
      </c>
      <c r="I469" s="48" t="s">
        <v>753</v>
      </c>
      <c r="J469" s="81">
        <v>0</v>
      </c>
      <c r="K469" s="48" t="s">
        <v>753</v>
      </c>
      <c r="L469" s="81">
        <v>0</v>
      </c>
      <c r="M469" s="81">
        <v>0</v>
      </c>
      <c r="N469" s="48" t="s">
        <v>6366</v>
      </c>
      <c r="O469" s="81">
        <v>0</v>
      </c>
      <c r="P469" s="81">
        <v>0</v>
      </c>
      <c r="Q469" s="82" t="s">
        <v>6366</v>
      </c>
    </row>
    <row r="470" spans="1:17" s="59" customFormat="1" x14ac:dyDescent="0.3">
      <c r="A470" s="59" t="s">
        <v>398</v>
      </c>
      <c r="B470" s="81" t="b">
        <v>0</v>
      </c>
      <c r="C470" s="81">
        <v>0</v>
      </c>
      <c r="D470" s="81">
        <v>0</v>
      </c>
      <c r="E470" s="48" t="s">
        <v>753</v>
      </c>
      <c r="F470" s="81">
        <v>0</v>
      </c>
      <c r="G470" s="48" t="s">
        <v>753</v>
      </c>
      <c r="H470" s="81" t="b">
        <v>0</v>
      </c>
      <c r="I470" s="48" t="s">
        <v>753</v>
      </c>
      <c r="J470" s="81">
        <v>0</v>
      </c>
      <c r="K470" s="48" t="s">
        <v>753</v>
      </c>
      <c r="L470" s="81">
        <v>0</v>
      </c>
      <c r="M470" s="81">
        <v>0</v>
      </c>
      <c r="N470" s="48" t="s">
        <v>6366</v>
      </c>
      <c r="O470" s="81">
        <v>0</v>
      </c>
      <c r="P470" s="81">
        <v>0</v>
      </c>
      <c r="Q470" s="82" t="s">
        <v>6366</v>
      </c>
    </row>
    <row r="471" spans="1:17" s="59" customFormat="1" x14ac:dyDescent="0.3">
      <c r="A471" s="59" t="s">
        <v>399</v>
      </c>
      <c r="B471" s="81" t="b">
        <v>0</v>
      </c>
      <c r="C471" s="81">
        <v>0</v>
      </c>
      <c r="D471" s="81">
        <v>0</v>
      </c>
      <c r="E471" s="48" t="s">
        <v>753</v>
      </c>
      <c r="F471" s="81">
        <v>0</v>
      </c>
      <c r="G471" s="48" t="s">
        <v>753</v>
      </c>
      <c r="H471" s="81" t="b">
        <v>1</v>
      </c>
      <c r="I471" s="48" t="s">
        <v>753</v>
      </c>
      <c r="J471" s="81">
        <v>0</v>
      </c>
      <c r="K471" s="48" t="s">
        <v>753</v>
      </c>
      <c r="L471" s="81">
        <v>0</v>
      </c>
      <c r="M471" s="81">
        <v>0</v>
      </c>
      <c r="N471" s="48" t="s">
        <v>6366</v>
      </c>
      <c r="O471" s="81">
        <v>0</v>
      </c>
      <c r="P471" s="81">
        <v>0</v>
      </c>
      <c r="Q471" s="82" t="s">
        <v>6366</v>
      </c>
    </row>
    <row r="472" spans="1:17" s="59" customFormat="1" x14ac:dyDescent="0.3">
      <c r="A472" s="59" t="s">
        <v>400</v>
      </c>
      <c r="B472" s="81" t="b">
        <v>0</v>
      </c>
      <c r="C472" s="81">
        <v>11</v>
      </c>
      <c r="D472" s="81">
        <v>11</v>
      </c>
      <c r="E472" s="48">
        <v>1</v>
      </c>
      <c r="F472" s="81">
        <v>10</v>
      </c>
      <c r="G472" s="48">
        <v>0.90909090909090906</v>
      </c>
      <c r="H472" s="81" t="b">
        <v>0</v>
      </c>
      <c r="I472" s="48">
        <v>0.90909090909090906</v>
      </c>
      <c r="J472" s="81">
        <v>0</v>
      </c>
      <c r="K472" s="48">
        <v>0</v>
      </c>
      <c r="L472" s="81">
        <v>0</v>
      </c>
      <c r="M472" s="81">
        <v>10</v>
      </c>
      <c r="N472" s="48">
        <v>0</v>
      </c>
      <c r="O472" s="81">
        <v>1</v>
      </c>
      <c r="P472" s="81">
        <v>0</v>
      </c>
      <c r="Q472" s="82">
        <v>1</v>
      </c>
    </row>
    <row r="473" spans="1:17" s="59" customFormat="1" x14ac:dyDescent="0.3">
      <c r="A473" s="59" t="s">
        <v>606</v>
      </c>
      <c r="B473" s="81" t="b">
        <v>0</v>
      </c>
      <c r="C473" s="81">
        <v>0</v>
      </c>
      <c r="D473" s="81">
        <v>0</v>
      </c>
      <c r="E473" s="48" t="s">
        <v>753</v>
      </c>
      <c r="F473" s="81">
        <v>0</v>
      </c>
      <c r="G473" s="48" t="s">
        <v>753</v>
      </c>
      <c r="H473" s="81" t="b">
        <v>0</v>
      </c>
      <c r="I473" s="48" t="s">
        <v>753</v>
      </c>
      <c r="J473" s="81">
        <v>0</v>
      </c>
      <c r="K473" s="48" t="s">
        <v>753</v>
      </c>
      <c r="L473" s="81">
        <v>0</v>
      </c>
      <c r="M473" s="81">
        <v>0</v>
      </c>
      <c r="N473" s="48" t="s">
        <v>6366</v>
      </c>
      <c r="O473" s="81">
        <v>0</v>
      </c>
      <c r="P473" s="81">
        <v>0</v>
      </c>
      <c r="Q473" s="82" t="s">
        <v>6366</v>
      </c>
    </row>
    <row r="474" spans="1:17" s="59" customFormat="1" x14ac:dyDescent="0.3">
      <c r="A474" s="59" t="s">
        <v>401</v>
      </c>
      <c r="B474" s="81" t="b">
        <v>0</v>
      </c>
      <c r="C474" s="81">
        <v>0</v>
      </c>
      <c r="D474" s="81">
        <v>0</v>
      </c>
      <c r="E474" s="48" t="s">
        <v>753</v>
      </c>
      <c r="F474" s="81">
        <v>0</v>
      </c>
      <c r="G474" s="48" t="s">
        <v>753</v>
      </c>
      <c r="H474" s="81" t="b">
        <v>1</v>
      </c>
      <c r="I474" s="48" t="s">
        <v>753</v>
      </c>
      <c r="J474" s="81">
        <v>0</v>
      </c>
      <c r="K474" s="48" t="s">
        <v>753</v>
      </c>
      <c r="L474" s="81">
        <v>0</v>
      </c>
      <c r="M474" s="81">
        <v>0</v>
      </c>
      <c r="N474" s="48" t="s">
        <v>6366</v>
      </c>
      <c r="O474" s="81">
        <v>0</v>
      </c>
      <c r="P474" s="81">
        <v>0</v>
      </c>
      <c r="Q474" s="82" t="s">
        <v>6366</v>
      </c>
    </row>
    <row r="475" spans="1:17" s="59" customFormat="1" x14ac:dyDescent="0.3">
      <c r="A475" s="59" t="s">
        <v>607</v>
      </c>
      <c r="B475" s="81" t="b">
        <v>0</v>
      </c>
      <c r="C475" s="81">
        <v>0</v>
      </c>
      <c r="D475" s="81">
        <v>0</v>
      </c>
      <c r="E475" s="48" t="s">
        <v>753</v>
      </c>
      <c r="F475" s="81">
        <v>0</v>
      </c>
      <c r="G475" s="48" t="s">
        <v>753</v>
      </c>
      <c r="H475" s="81" t="b">
        <v>0</v>
      </c>
      <c r="I475" s="48" t="s">
        <v>753</v>
      </c>
      <c r="J475" s="81">
        <v>0</v>
      </c>
      <c r="K475" s="48" t="s">
        <v>753</v>
      </c>
      <c r="L475" s="81">
        <v>0</v>
      </c>
      <c r="M475" s="81">
        <v>0</v>
      </c>
      <c r="N475" s="48" t="s">
        <v>6366</v>
      </c>
      <c r="O475" s="81">
        <v>0</v>
      </c>
      <c r="P475" s="81">
        <v>0</v>
      </c>
      <c r="Q475" s="82" t="s">
        <v>6366</v>
      </c>
    </row>
    <row r="476" spans="1:17" s="59" customFormat="1" x14ac:dyDescent="0.3">
      <c r="A476" s="59" t="s">
        <v>578</v>
      </c>
      <c r="B476" s="81" t="b">
        <v>0</v>
      </c>
      <c r="C476" s="81">
        <v>0</v>
      </c>
      <c r="D476" s="81">
        <v>0</v>
      </c>
      <c r="E476" s="48" t="s">
        <v>753</v>
      </c>
      <c r="F476" s="81">
        <v>0</v>
      </c>
      <c r="G476" s="48" t="s">
        <v>753</v>
      </c>
      <c r="H476" s="81" t="b">
        <v>0</v>
      </c>
      <c r="I476" s="48" t="s">
        <v>753</v>
      </c>
      <c r="J476" s="81">
        <v>0</v>
      </c>
      <c r="K476" s="48" t="s">
        <v>753</v>
      </c>
      <c r="L476" s="81">
        <v>0</v>
      </c>
      <c r="M476" s="81">
        <v>0</v>
      </c>
      <c r="N476" s="48" t="s">
        <v>6366</v>
      </c>
      <c r="O476" s="81">
        <v>0</v>
      </c>
      <c r="P476" s="81">
        <v>0</v>
      </c>
      <c r="Q476" s="82" t="s">
        <v>6366</v>
      </c>
    </row>
    <row r="477" spans="1:17" s="59" customFormat="1" x14ac:dyDescent="0.3">
      <c r="A477" s="59" t="s">
        <v>402</v>
      </c>
      <c r="B477" s="81" t="b">
        <v>0</v>
      </c>
      <c r="C477" s="81">
        <v>0</v>
      </c>
      <c r="D477" s="81">
        <v>0</v>
      </c>
      <c r="E477" s="48" t="s">
        <v>753</v>
      </c>
      <c r="F477" s="81">
        <v>0</v>
      </c>
      <c r="G477" s="48" t="s">
        <v>753</v>
      </c>
      <c r="H477" s="81" t="b">
        <v>1</v>
      </c>
      <c r="I477" s="48" t="s">
        <v>753</v>
      </c>
      <c r="J477" s="81">
        <v>0</v>
      </c>
      <c r="K477" s="48" t="s">
        <v>753</v>
      </c>
      <c r="L477" s="81">
        <v>0</v>
      </c>
      <c r="M477" s="81">
        <v>0</v>
      </c>
      <c r="N477" s="48" t="s">
        <v>6366</v>
      </c>
      <c r="O477" s="81">
        <v>0</v>
      </c>
      <c r="P477" s="81">
        <v>0</v>
      </c>
      <c r="Q477" s="82" t="s">
        <v>6366</v>
      </c>
    </row>
    <row r="478" spans="1:17" s="59" customFormat="1" x14ac:dyDescent="0.3">
      <c r="A478" s="59" t="s">
        <v>403</v>
      </c>
      <c r="B478" s="81" t="b">
        <v>0</v>
      </c>
      <c r="C478" s="81">
        <v>0</v>
      </c>
      <c r="D478" s="81">
        <v>0</v>
      </c>
      <c r="E478" s="48" t="s">
        <v>753</v>
      </c>
      <c r="F478" s="81">
        <v>0</v>
      </c>
      <c r="G478" s="48" t="s">
        <v>753</v>
      </c>
      <c r="H478" s="81" t="b">
        <v>0</v>
      </c>
      <c r="I478" s="48" t="s">
        <v>753</v>
      </c>
      <c r="J478" s="81">
        <v>0</v>
      </c>
      <c r="K478" s="48" t="s">
        <v>753</v>
      </c>
      <c r="L478" s="81">
        <v>0</v>
      </c>
      <c r="M478" s="81">
        <v>0</v>
      </c>
      <c r="N478" s="48" t="s">
        <v>6366</v>
      </c>
      <c r="O478" s="81">
        <v>0</v>
      </c>
      <c r="P478" s="81">
        <v>0</v>
      </c>
      <c r="Q478" s="82" t="s">
        <v>6366</v>
      </c>
    </row>
    <row r="479" spans="1:17" s="59" customFormat="1" x14ac:dyDescent="0.3">
      <c r="A479" s="59" t="s">
        <v>634</v>
      </c>
      <c r="B479" s="81" t="b">
        <v>0</v>
      </c>
      <c r="C479" s="81">
        <v>0</v>
      </c>
      <c r="D479" s="81">
        <v>0</v>
      </c>
      <c r="E479" s="48" t="s">
        <v>753</v>
      </c>
      <c r="F479" s="81">
        <v>0</v>
      </c>
      <c r="G479" s="48" t="s">
        <v>753</v>
      </c>
      <c r="H479" s="81" t="b">
        <v>0</v>
      </c>
      <c r="I479" s="48" t="s">
        <v>753</v>
      </c>
      <c r="J479" s="81">
        <v>0</v>
      </c>
      <c r="K479" s="48" t="s">
        <v>753</v>
      </c>
      <c r="L479" s="81">
        <v>0</v>
      </c>
      <c r="M479" s="81">
        <v>0</v>
      </c>
      <c r="N479" s="48" t="s">
        <v>6366</v>
      </c>
      <c r="O479" s="81">
        <v>0</v>
      </c>
      <c r="P479" s="81">
        <v>0</v>
      </c>
      <c r="Q479" s="82" t="s">
        <v>6366</v>
      </c>
    </row>
    <row r="480" spans="1:17" s="59" customFormat="1" x14ac:dyDescent="0.3">
      <c r="A480" s="59" t="s">
        <v>608</v>
      </c>
      <c r="B480" s="81" t="b">
        <v>0</v>
      </c>
      <c r="C480" s="81">
        <v>0</v>
      </c>
      <c r="D480" s="81">
        <v>0</v>
      </c>
      <c r="E480" s="48" t="s">
        <v>753</v>
      </c>
      <c r="F480" s="81">
        <v>0</v>
      </c>
      <c r="G480" s="48" t="s">
        <v>753</v>
      </c>
      <c r="H480" s="81" t="b">
        <v>0</v>
      </c>
      <c r="I480" s="48" t="s">
        <v>753</v>
      </c>
      <c r="J480" s="81">
        <v>0</v>
      </c>
      <c r="K480" s="48" t="s">
        <v>753</v>
      </c>
      <c r="L480" s="81">
        <v>0</v>
      </c>
      <c r="M480" s="81">
        <v>0</v>
      </c>
      <c r="N480" s="48" t="s">
        <v>6366</v>
      </c>
      <c r="O480" s="81">
        <v>0</v>
      </c>
      <c r="P480" s="81">
        <v>0</v>
      </c>
      <c r="Q480" s="82" t="s">
        <v>6366</v>
      </c>
    </row>
    <row r="481" spans="1:17" s="59" customFormat="1" x14ac:dyDescent="0.3">
      <c r="A481" s="59" t="s">
        <v>404</v>
      </c>
      <c r="B481" s="81" t="b">
        <v>0</v>
      </c>
      <c r="C481" s="81">
        <v>0</v>
      </c>
      <c r="D481" s="81">
        <v>0</v>
      </c>
      <c r="E481" s="48" t="s">
        <v>753</v>
      </c>
      <c r="F481" s="81">
        <v>0</v>
      </c>
      <c r="G481" s="48" t="s">
        <v>753</v>
      </c>
      <c r="H481" s="81" t="b">
        <v>1</v>
      </c>
      <c r="I481" s="48" t="s">
        <v>753</v>
      </c>
      <c r="J481" s="81">
        <v>0</v>
      </c>
      <c r="K481" s="48" t="s">
        <v>753</v>
      </c>
      <c r="L481" s="81">
        <v>0</v>
      </c>
      <c r="M481" s="81">
        <v>0</v>
      </c>
      <c r="N481" s="48" t="s">
        <v>6366</v>
      </c>
      <c r="O481" s="81">
        <v>0</v>
      </c>
      <c r="P481" s="81">
        <v>0</v>
      </c>
      <c r="Q481" s="82" t="s">
        <v>6366</v>
      </c>
    </row>
    <row r="482" spans="1:17" s="59" customFormat="1" x14ac:dyDescent="0.3">
      <c r="A482" s="59" t="s">
        <v>405</v>
      </c>
      <c r="B482" s="81" t="b">
        <v>0</v>
      </c>
      <c r="C482" s="81">
        <v>0</v>
      </c>
      <c r="D482" s="81">
        <v>0</v>
      </c>
      <c r="E482" s="48" t="s">
        <v>753</v>
      </c>
      <c r="F482" s="81">
        <v>0</v>
      </c>
      <c r="G482" s="48" t="s">
        <v>753</v>
      </c>
      <c r="H482" s="81" t="b">
        <v>0</v>
      </c>
      <c r="I482" s="48" t="s">
        <v>753</v>
      </c>
      <c r="J482" s="81">
        <v>0</v>
      </c>
      <c r="K482" s="48" t="s">
        <v>753</v>
      </c>
      <c r="L482" s="81">
        <v>0</v>
      </c>
      <c r="M482" s="81">
        <v>0</v>
      </c>
      <c r="N482" s="48" t="s">
        <v>6366</v>
      </c>
      <c r="O482" s="81">
        <v>0</v>
      </c>
      <c r="P482" s="81">
        <v>0</v>
      </c>
      <c r="Q482" s="82" t="s">
        <v>6366</v>
      </c>
    </row>
    <row r="483" spans="1:17" s="59" customFormat="1" x14ac:dyDescent="0.3">
      <c r="A483" s="59" t="s">
        <v>635</v>
      </c>
      <c r="B483" s="81" t="b">
        <v>0</v>
      </c>
      <c r="C483" s="81">
        <v>0</v>
      </c>
      <c r="D483" s="81">
        <v>0</v>
      </c>
      <c r="E483" s="48" t="s">
        <v>753</v>
      </c>
      <c r="F483" s="81">
        <v>0</v>
      </c>
      <c r="G483" s="48" t="s">
        <v>753</v>
      </c>
      <c r="H483" s="81" t="b">
        <v>0</v>
      </c>
      <c r="I483" s="48" t="s">
        <v>753</v>
      </c>
      <c r="J483" s="81">
        <v>0</v>
      </c>
      <c r="K483" s="48" t="s">
        <v>753</v>
      </c>
      <c r="L483" s="81">
        <v>0</v>
      </c>
      <c r="M483" s="81">
        <v>0</v>
      </c>
      <c r="N483" s="48" t="s">
        <v>6366</v>
      </c>
      <c r="O483" s="81">
        <v>0</v>
      </c>
      <c r="P483" s="81">
        <v>0</v>
      </c>
      <c r="Q483" s="82" t="s">
        <v>6366</v>
      </c>
    </row>
    <row r="484" spans="1:17" s="59" customFormat="1" x14ac:dyDescent="0.3">
      <c r="A484" s="59" t="s">
        <v>579</v>
      </c>
      <c r="B484" s="81" t="b">
        <v>0</v>
      </c>
      <c r="C484" s="81">
        <v>70</v>
      </c>
      <c r="D484" s="81">
        <v>0</v>
      </c>
      <c r="E484" s="48">
        <v>0</v>
      </c>
      <c r="F484" s="81">
        <v>0</v>
      </c>
      <c r="G484" s="48">
        <v>0</v>
      </c>
      <c r="H484" s="81" t="b">
        <v>0</v>
      </c>
      <c r="I484" s="48" t="s">
        <v>753</v>
      </c>
      <c r="J484" s="81">
        <v>0</v>
      </c>
      <c r="K484" s="48" t="s">
        <v>753</v>
      </c>
      <c r="L484" s="81">
        <v>0</v>
      </c>
      <c r="M484" s="81">
        <v>0</v>
      </c>
      <c r="N484" s="48" t="s">
        <v>6366</v>
      </c>
      <c r="O484" s="81">
        <v>0</v>
      </c>
      <c r="P484" s="81">
        <v>0</v>
      </c>
      <c r="Q484" s="82" t="s">
        <v>6366</v>
      </c>
    </row>
    <row r="485" spans="1:17" s="59" customFormat="1" x14ac:dyDescent="0.3">
      <c r="A485" s="59" t="s">
        <v>580</v>
      </c>
      <c r="B485" s="81" t="b">
        <v>0</v>
      </c>
      <c r="C485" s="81">
        <v>0</v>
      </c>
      <c r="D485" s="81">
        <v>0</v>
      </c>
      <c r="E485" s="48" t="s">
        <v>753</v>
      </c>
      <c r="F485" s="81">
        <v>0</v>
      </c>
      <c r="G485" s="48" t="s">
        <v>753</v>
      </c>
      <c r="H485" s="81" t="b">
        <v>0</v>
      </c>
      <c r="I485" s="48" t="s">
        <v>753</v>
      </c>
      <c r="J485" s="81">
        <v>0</v>
      </c>
      <c r="K485" s="48" t="s">
        <v>753</v>
      </c>
      <c r="L485" s="81">
        <v>0</v>
      </c>
      <c r="M485" s="81">
        <v>0</v>
      </c>
      <c r="N485" s="48" t="s">
        <v>6366</v>
      </c>
      <c r="O485" s="81">
        <v>0</v>
      </c>
      <c r="P485" s="81">
        <v>0</v>
      </c>
      <c r="Q485" s="82" t="s">
        <v>6366</v>
      </c>
    </row>
    <row r="486" spans="1:17" s="59" customFormat="1" x14ac:dyDescent="0.3">
      <c r="A486" s="59" t="s">
        <v>636</v>
      </c>
      <c r="B486" s="81" t="b">
        <v>0</v>
      </c>
      <c r="C486" s="81">
        <v>0</v>
      </c>
      <c r="D486" s="81">
        <v>0</v>
      </c>
      <c r="E486" s="48" t="s">
        <v>753</v>
      </c>
      <c r="F486" s="81">
        <v>0</v>
      </c>
      <c r="G486" s="48" t="s">
        <v>753</v>
      </c>
      <c r="H486" s="81" t="b">
        <v>0</v>
      </c>
      <c r="I486" s="48" t="s">
        <v>753</v>
      </c>
      <c r="J486" s="81">
        <v>0</v>
      </c>
      <c r="K486" s="48" t="s">
        <v>753</v>
      </c>
      <c r="L486" s="81">
        <v>0</v>
      </c>
      <c r="M486" s="81">
        <v>0</v>
      </c>
      <c r="N486" s="48" t="s">
        <v>6366</v>
      </c>
      <c r="O486" s="81">
        <v>0</v>
      </c>
      <c r="P486" s="81">
        <v>0</v>
      </c>
      <c r="Q486" s="82" t="s">
        <v>6366</v>
      </c>
    </row>
    <row r="487" spans="1:17" s="59" customFormat="1" x14ac:dyDescent="0.3">
      <c r="A487" s="59" t="s">
        <v>581</v>
      </c>
      <c r="B487" s="81" t="b">
        <v>0</v>
      </c>
      <c r="C487" s="81">
        <v>181</v>
      </c>
      <c r="D487" s="81">
        <v>0</v>
      </c>
      <c r="E487" s="48">
        <v>0</v>
      </c>
      <c r="F487" s="81">
        <v>0</v>
      </c>
      <c r="G487" s="48">
        <v>0</v>
      </c>
      <c r="H487" s="81" t="b">
        <v>0</v>
      </c>
      <c r="I487" s="48" t="s">
        <v>753</v>
      </c>
      <c r="J487" s="81">
        <v>0</v>
      </c>
      <c r="K487" s="48" t="s">
        <v>753</v>
      </c>
      <c r="L487" s="81">
        <v>0</v>
      </c>
      <c r="M487" s="81">
        <v>0</v>
      </c>
      <c r="N487" s="48" t="s">
        <v>6366</v>
      </c>
      <c r="O487" s="81">
        <v>0</v>
      </c>
      <c r="P487" s="81">
        <v>0</v>
      </c>
      <c r="Q487" s="82" t="s">
        <v>6366</v>
      </c>
    </row>
    <row r="488" spans="1:17" s="59" customFormat="1" x14ac:dyDescent="0.3">
      <c r="A488" s="59" t="s">
        <v>406</v>
      </c>
      <c r="B488" s="81" t="b">
        <v>0</v>
      </c>
      <c r="C488" s="81">
        <v>0</v>
      </c>
      <c r="D488" s="81">
        <v>0</v>
      </c>
      <c r="E488" s="48" t="s">
        <v>753</v>
      </c>
      <c r="F488" s="81">
        <v>0</v>
      </c>
      <c r="G488" s="48" t="s">
        <v>753</v>
      </c>
      <c r="H488" s="81" t="b">
        <v>1</v>
      </c>
      <c r="I488" s="48" t="s">
        <v>753</v>
      </c>
      <c r="J488" s="81">
        <v>0</v>
      </c>
      <c r="K488" s="48" t="s">
        <v>753</v>
      </c>
      <c r="L488" s="81">
        <v>0</v>
      </c>
      <c r="M488" s="81">
        <v>0</v>
      </c>
      <c r="N488" s="48" t="s">
        <v>6366</v>
      </c>
      <c r="O488" s="81">
        <v>0</v>
      </c>
      <c r="P488" s="81">
        <v>0</v>
      </c>
      <c r="Q488" s="82" t="s">
        <v>6366</v>
      </c>
    </row>
    <row r="489" spans="1:17" s="59" customFormat="1" x14ac:dyDescent="0.3">
      <c r="A489" s="59" t="s">
        <v>407</v>
      </c>
      <c r="B489" s="81" t="b">
        <v>0</v>
      </c>
      <c r="C489" s="81">
        <v>0</v>
      </c>
      <c r="D489" s="81">
        <v>0</v>
      </c>
      <c r="E489" s="48" t="s">
        <v>753</v>
      </c>
      <c r="F489" s="81">
        <v>0</v>
      </c>
      <c r="G489" s="48" t="s">
        <v>753</v>
      </c>
      <c r="H489" s="81" t="b">
        <v>0</v>
      </c>
      <c r="I489" s="48" t="s">
        <v>753</v>
      </c>
      <c r="J489" s="81">
        <v>0</v>
      </c>
      <c r="K489" s="48" t="s">
        <v>753</v>
      </c>
      <c r="L489" s="81">
        <v>0</v>
      </c>
      <c r="M489" s="81">
        <v>0</v>
      </c>
      <c r="N489" s="48" t="s">
        <v>6366</v>
      </c>
      <c r="O489" s="81">
        <v>0</v>
      </c>
      <c r="P489" s="81">
        <v>0</v>
      </c>
      <c r="Q489" s="82" t="s">
        <v>6366</v>
      </c>
    </row>
    <row r="490" spans="1:17" s="59" customFormat="1" x14ac:dyDescent="0.3">
      <c r="A490" s="59" t="s">
        <v>424</v>
      </c>
      <c r="B490" s="81" t="b">
        <v>0</v>
      </c>
      <c r="C490" s="81">
        <v>0</v>
      </c>
      <c r="D490" s="81">
        <v>0</v>
      </c>
      <c r="E490" s="48" t="s">
        <v>753</v>
      </c>
      <c r="F490" s="81">
        <v>0</v>
      </c>
      <c r="G490" s="48" t="s">
        <v>753</v>
      </c>
      <c r="H490" s="81" t="b">
        <v>0</v>
      </c>
      <c r="I490" s="48" t="s">
        <v>753</v>
      </c>
      <c r="J490" s="81">
        <v>0</v>
      </c>
      <c r="K490" s="48" t="s">
        <v>753</v>
      </c>
      <c r="L490" s="81">
        <v>0</v>
      </c>
      <c r="M490" s="81">
        <v>0</v>
      </c>
      <c r="N490" s="48" t="s">
        <v>6366</v>
      </c>
      <c r="O490" s="81">
        <v>0</v>
      </c>
      <c r="P490" s="81">
        <v>0</v>
      </c>
      <c r="Q490" s="82" t="s">
        <v>6366</v>
      </c>
    </row>
    <row r="491" spans="1:17" s="59" customFormat="1" x14ac:dyDescent="0.3">
      <c r="A491" s="59" t="s">
        <v>408</v>
      </c>
      <c r="B491" s="81" t="b">
        <v>0</v>
      </c>
      <c r="C491" s="81">
        <v>18</v>
      </c>
      <c r="D491" s="81">
        <v>18</v>
      </c>
      <c r="E491" s="48">
        <v>1</v>
      </c>
      <c r="F491" s="81">
        <v>18</v>
      </c>
      <c r="G491" s="48">
        <v>1</v>
      </c>
      <c r="H491" s="81" t="b">
        <v>0</v>
      </c>
      <c r="I491" s="48">
        <v>1</v>
      </c>
      <c r="J491" s="81">
        <v>0</v>
      </c>
      <c r="K491" s="48">
        <v>0</v>
      </c>
      <c r="L491" s="81">
        <v>0</v>
      </c>
      <c r="M491" s="81">
        <v>18</v>
      </c>
      <c r="N491" s="48">
        <v>0</v>
      </c>
      <c r="O491" s="81">
        <v>0</v>
      </c>
      <c r="P491" s="81">
        <v>0</v>
      </c>
      <c r="Q491" s="82" t="s">
        <v>6366</v>
      </c>
    </row>
    <row r="492" spans="1:17" s="59" customFormat="1" x14ac:dyDescent="0.3">
      <c r="A492" s="59" t="s">
        <v>409</v>
      </c>
      <c r="B492" s="81" t="b">
        <v>1</v>
      </c>
      <c r="C492" s="81">
        <v>5109</v>
      </c>
      <c r="D492" s="81">
        <v>868</v>
      </c>
      <c r="E492" s="48">
        <v>0.16989626149931494</v>
      </c>
      <c r="F492" s="81">
        <v>560</v>
      </c>
      <c r="G492" s="48">
        <v>0.1096104912898806</v>
      </c>
      <c r="H492" s="81" t="b">
        <v>0</v>
      </c>
      <c r="I492" s="48">
        <v>0.64516129032258063</v>
      </c>
      <c r="J492" s="81">
        <v>117</v>
      </c>
      <c r="K492" s="48">
        <v>0.51382488479262678</v>
      </c>
      <c r="L492" s="81">
        <v>267</v>
      </c>
      <c r="M492" s="81">
        <v>293</v>
      </c>
      <c r="N492" s="48">
        <v>0.47678571428571431</v>
      </c>
      <c r="O492" s="81">
        <v>211</v>
      </c>
      <c r="P492" s="81">
        <v>329</v>
      </c>
      <c r="Q492" s="82">
        <v>0.39074074074074072</v>
      </c>
    </row>
    <row r="493" spans="1:17" s="59" customFormat="1" x14ac:dyDescent="0.3">
      <c r="A493" s="59" t="s">
        <v>410</v>
      </c>
      <c r="B493" s="81" t="b">
        <v>1</v>
      </c>
      <c r="C493" s="81">
        <v>32</v>
      </c>
      <c r="D493" s="81">
        <v>0</v>
      </c>
      <c r="E493" s="48">
        <v>0</v>
      </c>
      <c r="F493" s="81">
        <v>11</v>
      </c>
      <c r="G493" s="48">
        <v>0.34375</v>
      </c>
      <c r="H493" s="81" t="b">
        <v>0</v>
      </c>
      <c r="I493" s="48" t="s">
        <v>753</v>
      </c>
      <c r="J493" s="81">
        <v>0</v>
      </c>
      <c r="K493" s="48" t="s">
        <v>753</v>
      </c>
      <c r="L493" s="81">
        <v>11</v>
      </c>
      <c r="M493" s="81">
        <v>0</v>
      </c>
      <c r="N493" s="48">
        <v>1</v>
      </c>
      <c r="O493" s="81">
        <v>0</v>
      </c>
      <c r="P493" s="81">
        <v>0</v>
      </c>
      <c r="Q493" s="82" t="s">
        <v>6366</v>
      </c>
    </row>
    <row r="494" spans="1:17" s="59" customFormat="1" x14ac:dyDescent="0.3">
      <c r="A494" s="59" t="s">
        <v>411</v>
      </c>
      <c r="B494" s="81" t="b">
        <v>1</v>
      </c>
      <c r="C494" s="81">
        <v>34</v>
      </c>
      <c r="D494" s="81">
        <v>0</v>
      </c>
      <c r="E494" s="48">
        <v>0</v>
      </c>
      <c r="F494" s="81">
        <v>0</v>
      </c>
      <c r="G494" s="48">
        <v>0</v>
      </c>
      <c r="H494" s="81" t="b">
        <v>0</v>
      </c>
      <c r="I494" s="48" t="s">
        <v>753</v>
      </c>
      <c r="J494" s="81">
        <v>0</v>
      </c>
      <c r="K494" s="48" t="s">
        <v>753</v>
      </c>
      <c r="L494" s="81">
        <v>0</v>
      </c>
      <c r="M494" s="81">
        <v>0</v>
      </c>
      <c r="N494" s="48" t="s">
        <v>6366</v>
      </c>
      <c r="O494" s="81">
        <v>0</v>
      </c>
      <c r="P494" s="81">
        <v>0</v>
      </c>
      <c r="Q494" s="82" t="s">
        <v>6366</v>
      </c>
    </row>
    <row r="495" spans="1:17" s="59" customFormat="1" x14ac:dyDescent="0.3">
      <c r="A495" s="59" t="s">
        <v>412</v>
      </c>
      <c r="B495" s="81" t="b">
        <v>0</v>
      </c>
      <c r="C495" s="81">
        <v>25</v>
      </c>
      <c r="D495" s="81">
        <v>0</v>
      </c>
      <c r="E495" s="48">
        <v>0</v>
      </c>
      <c r="F495" s="81">
        <v>0</v>
      </c>
      <c r="G495" s="48">
        <v>0</v>
      </c>
      <c r="H495" s="81" t="b">
        <v>0</v>
      </c>
      <c r="I495" s="48" t="s">
        <v>753</v>
      </c>
      <c r="J495" s="81">
        <v>0</v>
      </c>
      <c r="K495" s="48" t="s">
        <v>753</v>
      </c>
      <c r="L495" s="81">
        <v>0</v>
      </c>
      <c r="M495" s="81">
        <v>0</v>
      </c>
      <c r="N495" s="48" t="s">
        <v>6366</v>
      </c>
      <c r="O495" s="81">
        <v>0</v>
      </c>
      <c r="P495" s="81">
        <v>0</v>
      </c>
      <c r="Q495" s="82" t="s">
        <v>6366</v>
      </c>
    </row>
    <row r="496" spans="1:17" s="59" customFormat="1" x14ac:dyDescent="0.3">
      <c r="A496" s="59" t="s">
        <v>413</v>
      </c>
      <c r="B496" s="81" t="b">
        <v>1</v>
      </c>
      <c r="C496" s="81">
        <v>212</v>
      </c>
      <c r="D496" s="81">
        <v>69</v>
      </c>
      <c r="E496" s="48">
        <v>0.32547169811320753</v>
      </c>
      <c r="F496" s="81">
        <v>0</v>
      </c>
      <c r="G496" s="48">
        <v>0</v>
      </c>
      <c r="H496" s="81" t="b">
        <v>0</v>
      </c>
      <c r="I496" s="48">
        <v>0</v>
      </c>
      <c r="J496" s="81">
        <v>0</v>
      </c>
      <c r="K496" s="48">
        <v>0.44927536231884058</v>
      </c>
      <c r="L496" s="81">
        <v>0</v>
      </c>
      <c r="M496" s="81">
        <v>0</v>
      </c>
      <c r="N496" s="48" t="s">
        <v>6366</v>
      </c>
      <c r="O496" s="81">
        <v>38</v>
      </c>
      <c r="P496" s="81">
        <v>31</v>
      </c>
      <c r="Q496" s="82">
        <v>0.55072463768115942</v>
      </c>
    </row>
    <row r="497" spans="1:17" s="59" customFormat="1" x14ac:dyDescent="0.3">
      <c r="A497" s="59" t="s">
        <v>582</v>
      </c>
      <c r="B497" s="81" t="b">
        <v>0</v>
      </c>
      <c r="C497" s="81">
        <v>27</v>
      </c>
      <c r="D497" s="81">
        <v>0</v>
      </c>
      <c r="E497" s="48">
        <v>0</v>
      </c>
      <c r="F497" s="81">
        <v>0</v>
      </c>
      <c r="G497" s="48">
        <v>0</v>
      </c>
      <c r="H497" s="81" t="b">
        <v>0</v>
      </c>
      <c r="I497" s="48" t="s">
        <v>753</v>
      </c>
      <c r="J497" s="81">
        <v>0</v>
      </c>
      <c r="K497" s="48" t="s">
        <v>753</v>
      </c>
      <c r="L497" s="81">
        <v>0</v>
      </c>
      <c r="M497" s="81">
        <v>0</v>
      </c>
      <c r="N497" s="48" t="s">
        <v>6366</v>
      </c>
      <c r="O497" s="81">
        <v>0</v>
      </c>
      <c r="P497" s="81">
        <v>0</v>
      </c>
      <c r="Q497" s="82" t="s">
        <v>6366</v>
      </c>
    </row>
    <row r="498" spans="1:17" s="59" customFormat="1" x14ac:dyDescent="0.3">
      <c r="A498" s="59" t="s">
        <v>414</v>
      </c>
      <c r="B498" s="81" t="b">
        <v>1</v>
      </c>
      <c r="C498" s="81">
        <v>105</v>
      </c>
      <c r="D498" s="81">
        <v>0</v>
      </c>
      <c r="E498" s="48">
        <v>0</v>
      </c>
      <c r="F498" s="81">
        <v>0</v>
      </c>
      <c r="G498" s="48">
        <v>0</v>
      </c>
      <c r="H498" s="81" t="b">
        <v>0</v>
      </c>
      <c r="I498" s="48" t="s">
        <v>753</v>
      </c>
      <c r="J498" s="81">
        <v>0</v>
      </c>
      <c r="K498" s="48" t="s">
        <v>753</v>
      </c>
      <c r="L498" s="81">
        <v>0</v>
      </c>
      <c r="M498" s="81">
        <v>0</v>
      </c>
      <c r="N498" s="48" t="s">
        <v>6366</v>
      </c>
      <c r="O498" s="81">
        <v>0</v>
      </c>
      <c r="P498" s="81">
        <v>0</v>
      </c>
      <c r="Q498" s="82" t="s">
        <v>6366</v>
      </c>
    </row>
    <row r="499" spans="1:17" s="59" customFormat="1" x14ac:dyDescent="0.3">
      <c r="A499" s="59" t="s">
        <v>415</v>
      </c>
      <c r="B499" s="81" t="b">
        <v>1</v>
      </c>
      <c r="C499" s="81">
        <v>107</v>
      </c>
      <c r="D499" s="81">
        <v>12</v>
      </c>
      <c r="E499" s="48">
        <v>0.11214953271028037</v>
      </c>
      <c r="F499" s="81">
        <v>0</v>
      </c>
      <c r="G499" s="48">
        <v>0</v>
      </c>
      <c r="H499" s="81" t="b">
        <v>0</v>
      </c>
      <c r="I499" s="48">
        <v>0</v>
      </c>
      <c r="J499" s="81">
        <v>0</v>
      </c>
      <c r="K499" s="48">
        <v>0</v>
      </c>
      <c r="L499" s="81">
        <v>0</v>
      </c>
      <c r="M499" s="81">
        <v>0</v>
      </c>
      <c r="N499" s="48" t="s">
        <v>6366</v>
      </c>
      <c r="O499" s="81">
        <v>12</v>
      </c>
      <c r="P499" s="81">
        <v>0</v>
      </c>
      <c r="Q499" s="82">
        <v>1</v>
      </c>
    </row>
    <row r="500" spans="1:17" s="59" customFormat="1" x14ac:dyDescent="0.3">
      <c r="A500" s="59" t="s">
        <v>416</v>
      </c>
      <c r="B500" s="81" t="b">
        <v>1</v>
      </c>
      <c r="C500" s="81">
        <v>132</v>
      </c>
      <c r="D500" s="81">
        <v>43</v>
      </c>
      <c r="E500" s="48">
        <v>0.32575757575757575</v>
      </c>
      <c r="F500" s="81">
        <v>0</v>
      </c>
      <c r="G500" s="48">
        <v>0</v>
      </c>
      <c r="H500" s="81" t="b">
        <v>0</v>
      </c>
      <c r="I500" s="48">
        <v>0</v>
      </c>
      <c r="J500" s="81">
        <v>0</v>
      </c>
      <c r="K500" s="48">
        <v>0.34883720930232559</v>
      </c>
      <c r="L500" s="81">
        <v>0</v>
      </c>
      <c r="M500" s="81">
        <v>0</v>
      </c>
      <c r="N500" s="48" t="s">
        <v>6366</v>
      </c>
      <c r="O500" s="81">
        <v>28</v>
      </c>
      <c r="P500" s="81">
        <v>15</v>
      </c>
      <c r="Q500" s="82">
        <v>0.65116279069767447</v>
      </c>
    </row>
    <row r="501" spans="1:17" s="59" customFormat="1" x14ac:dyDescent="0.3">
      <c r="A501" s="59" t="s">
        <v>417</v>
      </c>
      <c r="B501" s="81" t="b">
        <v>1</v>
      </c>
      <c r="C501" s="81">
        <v>678</v>
      </c>
      <c r="D501" s="81">
        <v>153</v>
      </c>
      <c r="E501" s="48">
        <v>0.22566371681415928</v>
      </c>
      <c r="F501" s="81">
        <v>40</v>
      </c>
      <c r="G501" s="48">
        <v>5.8997050147492625E-2</v>
      </c>
      <c r="H501" s="81" t="b">
        <v>0</v>
      </c>
      <c r="I501" s="48">
        <v>0.26143790849673204</v>
      </c>
      <c r="J501" s="81">
        <v>0</v>
      </c>
      <c r="K501" s="48">
        <v>0.28104575163398693</v>
      </c>
      <c r="L501" s="81">
        <v>0</v>
      </c>
      <c r="M501" s="81">
        <v>40</v>
      </c>
      <c r="N501" s="48">
        <v>0</v>
      </c>
      <c r="O501" s="81">
        <v>70</v>
      </c>
      <c r="P501" s="81">
        <v>43</v>
      </c>
      <c r="Q501" s="82">
        <v>0.61946902654867253</v>
      </c>
    </row>
    <row r="502" spans="1:17" s="59" customFormat="1" x14ac:dyDescent="0.3">
      <c r="A502" s="59" t="s">
        <v>418</v>
      </c>
      <c r="B502" s="81" t="b">
        <v>1</v>
      </c>
      <c r="C502" s="81">
        <v>124</v>
      </c>
      <c r="D502" s="81">
        <v>16</v>
      </c>
      <c r="E502" s="48">
        <v>0.12903225806451613</v>
      </c>
      <c r="F502" s="81">
        <v>0</v>
      </c>
      <c r="G502" s="48">
        <v>0</v>
      </c>
      <c r="H502" s="81" t="b">
        <v>0</v>
      </c>
      <c r="I502" s="48">
        <v>0</v>
      </c>
      <c r="J502" s="81">
        <v>0</v>
      </c>
      <c r="K502" s="48">
        <v>0</v>
      </c>
      <c r="L502" s="81">
        <v>0</v>
      </c>
      <c r="M502" s="81">
        <v>0</v>
      </c>
      <c r="N502" s="48" t="s">
        <v>6366</v>
      </c>
      <c r="O502" s="81">
        <v>16</v>
      </c>
      <c r="P502" s="81">
        <v>0</v>
      </c>
      <c r="Q502" s="82">
        <v>1</v>
      </c>
    </row>
    <row r="503" spans="1:17" s="59" customFormat="1" x14ac:dyDescent="0.3">
      <c r="A503" s="59" t="s">
        <v>419</v>
      </c>
      <c r="B503" s="81" t="b">
        <v>1</v>
      </c>
      <c r="C503" s="81">
        <v>78</v>
      </c>
      <c r="D503" s="81">
        <v>0</v>
      </c>
      <c r="E503" s="48">
        <v>0</v>
      </c>
      <c r="F503" s="81">
        <v>0</v>
      </c>
      <c r="G503" s="48">
        <v>0</v>
      </c>
      <c r="H503" s="81" t="b">
        <v>0</v>
      </c>
      <c r="I503" s="48" t="s">
        <v>753</v>
      </c>
      <c r="J503" s="81">
        <v>0</v>
      </c>
      <c r="K503" s="48" t="s">
        <v>753</v>
      </c>
      <c r="L503" s="81">
        <v>0</v>
      </c>
      <c r="M503" s="81">
        <v>0</v>
      </c>
      <c r="N503" s="48" t="s">
        <v>6366</v>
      </c>
      <c r="O503" s="81">
        <v>0</v>
      </c>
      <c r="P503" s="81">
        <v>0</v>
      </c>
      <c r="Q503" s="82" t="s">
        <v>6366</v>
      </c>
    </row>
    <row r="504" spans="1:17" s="59" customFormat="1" x14ac:dyDescent="0.3">
      <c r="A504" s="59" t="s">
        <v>425</v>
      </c>
      <c r="B504" s="81" t="b">
        <v>0</v>
      </c>
      <c r="C504" s="81">
        <v>0</v>
      </c>
      <c r="D504" s="81">
        <v>0</v>
      </c>
      <c r="E504" s="48" t="s">
        <v>753</v>
      </c>
      <c r="F504" s="81">
        <v>0</v>
      </c>
      <c r="G504" s="48" t="s">
        <v>753</v>
      </c>
      <c r="H504" s="81" t="b">
        <v>0</v>
      </c>
      <c r="I504" s="48" t="s">
        <v>753</v>
      </c>
      <c r="J504" s="81">
        <v>0</v>
      </c>
      <c r="K504" s="48" t="s">
        <v>753</v>
      </c>
      <c r="L504" s="81">
        <v>0</v>
      </c>
      <c r="M504" s="81">
        <v>0</v>
      </c>
      <c r="N504" s="48" t="s">
        <v>6366</v>
      </c>
      <c r="O504" s="81">
        <v>0</v>
      </c>
      <c r="P504" s="81">
        <v>0</v>
      </c>
      <c r="Q504" s="82" t="s">
        <v>6366</v>
      </c>
    </row>
    <row r="505" spans="1:17" s="59" customFormat="1" x14ac:dyDescent="0.3">
      <c r="A505" s="59" t="s">
        <v>420</v>
      </c>
      <c r="B505" s="81" t="b">
        <v>1</v>
      </c>
      <c r="C505" s="81">
        <v>71</v>
      </c>
      <c r="D505" s="81">
        <v>11</v>
      </c>
      <c r="E505" s="48">
        <v>0.15492957746478872</v>
      </c>
      <c r="F505" s="81">
        <v>11</v>
      </c>
      <c r="G505" s="48">
        <v>0.15492957746478872</v>
      </c>
      <c r="H505" s="81" t="b">
        <v>0</v>
      </c>
      <c r="I505" s="48">
        <v>1</v>
      </c>
      <c r="J505" s="81">
        <v>0</v>
      </c>
      <c r="K505" s="48">
        <v>0</v>
      </c>
      <c r="L505" s="81">
        <v>0</v>
      </c>
      <c r="M505" s="81">
        <v>11</v>
      </c>
      <c r="N505" s="48">
        <v>0</v>
      </c>
      <c r="O505" s="81">
        <v>0</v>
      </c>
      <c r="P505" s="81">
        <v>0</v>
      </c>
      <c r="Q505" s="82" t="s">
        <v>6366</v>
      </c>
    </row>
    <row r="506" spans="1:17" s="59" customFormat="1" x14ac:dyDescent="0.3">
      <c r="A506" s="59" t="s">
        <v>426</v>
      </c>
      <c r="B506" s="81" t="b">
        <v>0</v>
      </c>
      <c r="C506" s="81">
        <v>19</v>
      </c>
      <c r="D506" s="81">
        <v>0</v>
      </c>
      <c r="E506" s="48">
        <v>0</v>
      </c>
      <c r="F506" s="81">
        <v>0</v>
      </c>
      <c r="G506" s="48">
        <v>0</v>
      </c>
      <c r="H506" s="81" t="b">
        <v>0</v>
      </c>
      <c r="I506" s="48" t="s">
        <v>753</v>
      </c>
      <c r="J506" s="81">
        <v>0</v>
      </c>
      <c r="K506" s="48" t="s">
        <v>753</v>
      </c>
      <c r="L506" s="81">
        <v>0</v>
      </c>
      <c r="M506" s="81">
        <v>0</v>
      </c>
      <c r="N506" s="48" t="s">
        <v>6366</v>
      </c>
      <c r="O506" s="81">
        <v>0</v>
      </c>
      <c r="P506" s="81">
        <v>0</v>
      </c>
      <c r="Q506" s="82" t="s">
        <v>6366</v>
      </c>
    </row>
    <row r="507" spans="1:17" s="59" customFormat="1" x14ac:dyDescent="0.3">
      <c r="A507" s="59" t="s">
        <v>585</v>
      </c>
      <c r="B507" s="81" t="b">
        <v>0</v>
      </c>
      <c r="C507" s="81">
        <v>66</v>
      </c>
      <c r="D507" s="81">
        <v>0</v>
      </c>
      <c r="E507" s="48">
        <v>0</v>
      </c>
      <c r="F507" s="81">
        <v>0</v>
      </c>
      <c r="G507" s="48">
        <v>0</v>
      </c>
      <c r="H507" s="81" t="b">
        <v>0</v>
      </c>
      <c r="I507" s="48" t="s">
        <v>753</v>
      </c>
      <c r="J507" s="81">
        <v>0</v>
      </c>
      <c r="K507" s="48" t="s">
        <v>753</v>
      </c>
      <c r="L507" s="81">
        <v>0</v>
      </c>
      <c r="M507" s="81">
        <v>0</v>
      </c>
      <c r="N507" s="48" t="s">
        <v>6366</v>
      </c>
      <c r="O507" s="81">
        <v>0</v>
      </c>
      <c r="P507" s="81">
        <v>0</v>
      </c>
      <c r="Q507" s="82" t="s">
        <v>6366</v>
      </c>
    </row>
    <row r="508" spans="1:17" s="59" customFormat="1" x14ac:dyDescent="0.3">
      <c r="A508" s="59" t="s">
        <v>421</v>
      </c>
      <c r="B508" s="81" t="b">
        <v>1</v>
      </c>
      <c r="C508" s="81">
        <v>238</v>
      </c>
      <c r="D508" s="81">
        <v>44</v>
      </c>
      <c r="E508" s="48">
        <v>0.18487394957983194</v>
      </c>
      <c r="F508" s="81">
        <v>11</v>
      </c>
      <c r="G508" s="48">
        <v>4.6218487394957986E-2</v>
      </c>
      <c r="H508" s="81" t="b">
        <v>0</v>
      </c>
      <c r="I508" s="48">
        <v>0.25</v>
      </c>
      <c r="J508" s="81">
        <v>0</v>
      </c>
      <c r="K508" s="48">
        <v>0.5</v>
      </c>
      <c r="L508" s="81">
        <v>0</v>
      </c>
      <c r="M508" s="81">
        <v>11</v>
      </c>
      <c r="N508" s="48">
        <v>0</v>
      </c>
      <c r="O508" s="81">
        <v>11</v>
      </c>
      <c r="P508" s="81">
        <v>22</v>
      </c>
      <c r="Q508" s="82">
        <v>0.33333333333333331</v>
      </c>
    </row>
    <row r="509" spans="1:17" s="59" customFormat="1" x14ac:dyDescent="0.3">
      <c r="A509" s="59" t="s">
        <v>422</v>
      </c>
      <c r="B509" s="81" t="b">
        <v>1</v>
      </c>
      <c r="C509" s="81">
        <v>110</v>
      </c>
      <c r="D509" s="81">
        <v>14</v>
      </c>
      <c r="E509" s="48">
        <v>0.12727272727272726</v>
      </c>
      <c r="F509" s="81">
        <v>0</v>
      </c>
      <c r="G509" s="48">
        <v>0</v>
      </c>
      <c r="H509" s="81" t="b">
        <v>0</v>
      </c>
      <c r="I509" s="48">
        <v>0</v>
      </c>
      <c r="J509" s="81">
        <v>0</v>
      </c>
      <c r="K509" s="48">
        <v>0</v>
      </c>
      <c r="L509" s="81">
        <v>0</v>
      </c>
      <c r="M509" s="81">
        <v>0</v>
      </c>
      <c r="N509" s="48" t="s">
        <v>6366</v>
      </c>
      <c r="O509" s="81">
        <v>14</v>
      </c>
      <c r="P509" s="81">
        <v>0</v>
      </c>
      <c r="Q509" s="82">
        <v>1</v>
      </c>
    </row>
    <row r="510" spans="1:17" s="59" customFormat="1" x14ac:dyDescent="0.3">
      <c r="A510" s="59" t="s">
        <v>583</v>
      </c>
      <c r="B510" s="81" t="b">
        <v>0</v>
      </c>
      <c r="C510" s="81">
        <v>0</v>
      </c>
      <c r="D510" s="81">
        <v>0</v>
      </c>
      <c r="E510" s="48" t="s">
        <v>753</v>
      </c>
      <c r="F510" s="81">
        <v>0</v>
      </c>
      <c r="G510" s="48" t="s">
        <v>753</v>
      </c>
      <c r="H510" s="81" t="b">
        <v>0</v>
      </c>
      <c r="I510" s="48" t="s">
        <v>753</v>
      </c>
      <c r="J510" s="81">
        <v>0</v>
      </c>
      <c r="K510" s="48" t="s">
        <v>753</v>
      </c>
      <c r="L510" s="81">
        <v>0</v>
      </c>
      <c r="M510" s="81">
        <v>0</v>
      </c>
      <c r="N510" s="48" t="s">
        <v>6366</v>
      </c>
      <c r="O510" s="81">
        <v>0</v>
      </c>
      <c r="P510" s="81">
        <v>0</v>
      </c>
      <c r="Q510" s="82" t="s">
        <v>6366</v>
      </c>
    </row>
    <row r="511" spans="1:17" s="59" customFormat="1" x14ac:dyDescent="0.3">
      <c r="A511" s="59" t="s">
        <v>427</v>
      </c>
      <c r="B511" s="81" t="b">
        <v>0</v>
      </c>
      <c r="C511" s="81">
        <v>26</v>
      </c>
      <c r="D511" s="81">
        <v>0</v>
      </c>
      <c r="E511" s="48">
        <v>0</v>
      </c>
      <c r="F511" s="81">
        <v>0</v>
      </c>
      <c r="G511" s="48">
        <v>0</v>
      </c>
      <c r="H511" s="81" t="b">
        <v>0</v>
      </c>
      <c r="I511" s="48" t="s">
        <v>753</v>
      </c>
      <c r="J511" s="81">
        <v>0</v>
      </c>
      <c r="K511" s="48" t="s">
        <v>753</v>
      </c>
      <c r="L511" s="81">
        <v>0</v>
      </c>
      <c r="M511" s="81">
        <v>0</v>
      </c>
      <c r="N511" s="48" t="s">
        <v>6366</v>
      </c>
      <c r="O511" s="81">
        <v>0</v>
      </c>
      <c r="P511" s="81">
        <v>0</v>
      </c>
      <c r="Q511" s="82" t="s">
        <v>6366</v>
      </c>
    </row>
    <row r="512" spans="1:17" s="59" customFormat="1" x14ac:dyDescent="0.3">
      <c r="A512" s="59" t="s">
        <v>428</v>
      </c>
      <c r="B512" s="81" t="b">
        <v>1</v>
      </c>
      <c r="C512" s="81">
        <v>137</v>
      </c>
      <c r="D512" s="81">
        <v>13</v>
      </c>
      <c r="E512" s="48">
        <v>9.4890510948905105E-2</v>
      </c>
      <c r="F512" s="81">
        <v>0</v>
      </c>
      <c r="G512" s="48">
        <v>0</v>
      </c>
      <c r="H512" s="81" t="b">
        <v>0</v>
      </c>
      <c r="I512" s="48">
        <v>0</v>
      </c>
      <c r="J512" s="81">
        <v>0</v>
      </c>
      <c r="K512" s="48">
        <v>0</v>
      </c>
      <c r="L512" s="81">
        <v>0</v>
      </c>
      <c r="M512" s="81">
        <v>0</v>
      </c>
      <c r="N512" s="48" t="s">
        <v>6366</v>
      </c>
      <c r="O512" s="81">
        <v>13</v>
      </c>
      <c r="P512" s="81">
        <v>0</v>
      </c>
      <c r="Q512" s="82">
        <v>1</v>
      </c>
    </row>
    <row r="513" spans="1:17" s="59" customFormat="1" x14ac:dyDescent="0.3">
      <c r="A513" s="59" t="s">
        <v>429</v>
      </c>
      <c r="B513" s="81" t="b">
        <v>1</v>
      </c>
      <c r="C513" s="81">
        <v>67</v>
      </c>
      <c r="D513" s="81">
        <v>10</v>
      </c>
      <c r="E513" s="48">
        <v>0.14925373134328357</v>
      </c>
      <c r="F513" s="81">
        <v>0</v>
      </c>
      <c r="G513" s="48">
        <v>0</v>
      </c>
      <c r="H513" s="81" t="b">
        <v>0</v>
      </c>
      <c r="I513" s="48">
        <v>0</v>
      </c>
      <c r="J513" s="81">
        <v>0</v>
      </c>
      <c r="K513" s="48">
        <v>0</v>
      </c>
      <c r="L513" s="81">
        <v>0</v>
      </c>
      <c r="M513" s="81">
        <v>0</v>
      </c>
      <c r="N513" s="48" t="s">
        <v>6366</v>
      </c>
      <c r="O513" s="81">
        <v>10</v>
      </c>
      <c r="P513" s="81">
        <v>0</v>
      </c>
      <c r="Q513" s="82">
        <v>1</v>
      </c>
    </row>
    <row r="514" spans="1:17" s="59" customFormat="1" x14ac:dyDescent="0.3">
      <c r="A514" s="59" t="s">
        <v>430</v>
      </c>
      <c r="B514" s="81" t="b">
        <v>1</v>
      </c>
      <c r="C514" s="81">
        <v>98</v>
      </c>
      <c r="D514" s="81">
        <v>12</v>
      </c>
      <c r="E514" s="48">
        <v>0.12244897959183673</v>
      </c>
      <c r="F514" s="81">
        <v>0</v>
      </c>
      <c r="G514" s="48">
        <v>0</v>
      </c>
      <c r="H514" s="81" t="b">
        <v>0</v>
      </c>
      <c r="I514" s="48">
        <v>0</v>
      </c>
      <c r="J514" s="81">
        <v>0</v>
      </c>
      <c r="K514" s="48">
        <v>0</v>
      </c>
      <c r="L514" s="81">
        <v>0</v>
      </c>
      <c r="M514" s="81">
        <v>0</v>
      </c>
      <c r="N514" s="48" t="s">
        <v>6366</v>
      </c>
      <c r="O514" s="81">
        <v>12</v>
      </c>
      <c r="P514" s="81">
        <v>0</v>
      </c>
      <c r="Q514" s="82">
        <v>1</v>
      </c>
    </row>
    <row r="515" spans="1:17" s="59" customFormat="1" x14ac:dyDescent="0.3">
      <c r="A515" s="59" t="s">
        <v>431</v>
      </c>
      <c r="B515" s="81" t="b">
        <v>0</v>
      </c>
      <c r="C515" s="81">
        <v>20</v>
      </c>
      <c r="D515" s="81">
        <v>0</v>
      </c>
      <c r="E515" s="48">
        <v>0</v>
      </c>
      <c r="F515" s="81">
        <v>0</v>
      </c>
      <c r="G515" s="48">
        <v>0</v>
      </c>
      <c r="H515" s="81" t="b">
        <v>0</v>
      </c>
      <c r="I515" s="48" t="s">
        <v>753</v>
      </c>
      <c r="J515" s="81">
        <v>0</v>
      </c>
      <c r="K515" s="48" t="s">
        <v>753</v>
      </c>
      <c r="L515" s="81">
        <v>0</v>
      </c>
      <c r="M515" s="81">
        <v>0</v>
      </c>
      <c r="N515" s="48" t="s">
        <v>6366</v>
      </c>
      <c r="O515" s="81">
        <v>0</v>
      </c>
      <c r="P515" s="81">
        <v>0</v>
      </c>
      <c r="Q515" s="82" t="s">
        <v>6366</v>
      </c>
    </row>
    <row r="516" spans="1:17" s="59" customFormat="1" x14ac:dyDescent="0.3">
      <c r="A516" s="59" t="s">
        <v>432</v>
      </c>
      <c r="B516" s="81" t="b">
        <v>1</v>
      </c>
      <c r="C516" s="81">
        <v>211</v>
      </c>
      <c r="D516" s="81">
        <v>29</v>
      </c>
      <c r="E516" s="48">
        <v>0.13744075829383887</v>
      </c>
      <c r="F516" s="81">
        <v>0</v>
      </c>
      <c r="G516" s="48">
        <v>0</v>
      </c>
      <c r="H516" s="81" t="b">
        <v>0</v>
      </c>
      <c r="I516" s="48">
        <v>0</v>
      </c>
      <c r="J516" s="81">
        <v>0</v>
      </c>
      <c r="K516" s="48">
        <v>0.55172413793103448</v>
      </c>
      <c r="L516" s="81">
        <v>0</v>
      </c>
      <c r="M516" s="81">
        <v>0</v>
      </c>
      <c r="N516" s="48" t="s">
        <v>6366</v>
      </c>
      <c r="O516" s="81">
        <v>13</v>
      </c>
      <c r="P516" s="81">
        <v>16</v>
      </c>
      <c r="Q516" s="82">
        <v>0.44827586206896552</v>
      </c>
    </row>
    <row r="517" spans="1:17" s="59" customFormat="1" x14ac:dyDescent="0.3">
      <c r="A517" s="59" t="s">
        <v>433</v>
      </c>
      <c r="B517" s="81" t="b">
        <v>1</v>
      </c>
      <c r="C517" s="81">
        <v>130</v>
      </c>
      <c r="D517" s="81">
        <v>23</v>
      </c>
      <c r="E517" s="48">
        <v>0.17692307692307693</v>
      </c>
      <c r="F517" s="81">
        <v>0</v>
      </c>
      <c r="G517" s="48">
        <v>0</v>
      </c>
      <c r="H517" s="81" t="b">
        <v>0</v>
      </c>
      <c r="I517" s="48">
        <v>0</v>
      </c>
      <c r="J517" s="81">
        <v>0</v>
      </c>
      <c r="K517" s="48">
        <v>0.56521739130434778</v>
      </c>
      <c r="L517" s="81">
        <v>0</v>
      </c>
      <c r="M517" s="81">
        <v>0</v>
      </c>
      <c r="N517" s="48" t="s">
        <v>6366</v>
      </c>
      <c r="O517" s="81">
        <v>10</v>
      </c>
      <c r="P517" s="81">
        <v>13</v>
      </c>
      <c r="Q517" s="82">
        <v>0.43478260869565216</v>
      </c>
    </row>
    <row r="518" spans="1:17" s="59" customFormat="1" x14ac:dyDescent="0.3">
      <c r="A518" s="59" t="s">
        <v>434</v>
      </c>
      <c r="B518" s="81" t="b">
        <v>0</v>
      </c>
      <c r="C518" s="81">
        <v>0</v>
      </c>
      <c r="D518" s="81">
        <v>0</v>
      </c>
      <c r="E518" s="48" t="s">
        <v>753</v>
      </c>
      <c r="F518" s="81">
        <v>0</v>
      </c>
      <c r="G518" s="48" t="s">
        <v>753</v>
      </c>
      <c r="H518" s="81" t="b">
        <v>1</v>
      </c>
      <c r="I518" s="48" t="s">
        <v>753</v>
      </c>
      <c r="J518" s="81">
        <v>0</v>
      </c>
      <c r="K518" s="48" t="s">
        <v>753</v>
      </c>
      <c r="L518" s="81">
        <v>0</v>
      </c>
      <c r="M518" s="81">
        <v>0</v>
      </c>
      <c r="N518" s="48" t="s">
        <v>6366</v>
      </c>
      <c r="O518" s="81">
        <v>0</v>
      </c>
      <c r="P518" s="81">
        <v>0</v>
      </c>
      <c r="Q518" s="82" t="s">
        <v>6366</v>
      </c>
    </row>
    <row r="519" spans="1:17" s="59" customFormat="1" x14ac:dyDescent="0.3">
      <c r="A519" s="59" t="s">
        <v>435</v>
      </c>
      <c r="B519" s="81" t="b">
        <v>0</v>
      </c>
      <c r="C519" s="81">
        <v>0</v>
      </c>
      <c r="D519" s="81">
        <v>0</v>
      </c>
      <c r="E519" s="48" t="s">
        <v>753</v>
      </c>
      <c r="F519" s="81">
        <v>0</v>
      </c>
      <c r="G519" s="48" t="s">
        <v>753</v>
      </c>
      <c r="H519" s="81" t="b">
        <v>0</v>
      </c>
      <c r="I519" s="48" t="s">
        <v>753</v>
      </c>
      <c r="J519" s="81">
        <v>0</v>
      </c>
      <c r="K519" s="48" t="s">
        <v>753</v>
      </c>
      <c r="L519" s="81">
        <v>0</v>
      </c>
      <c r="M519" s="81">
        <v>0</v>
      </c>
      <c r="N519" s="48" t="s">
        <v>6366</v>
      </c>
      <c r="O519" s="81">
        <v>0</v>
      </c>
      <c r="P519" s="81">
        <v>0</v>
      </c>
      <c r="Q519" s="82" t="s">
        <v>6366</v>
      </c>
    </row>
    <row r="520" spans="1:17" s="59" customFormat="1" x14ac:dyDescent="0.3">
      <c r="A520" s="59" t="s">
        <v>586</v>
      </c>
      <c r="B520" s="81" t="b">
        <v>0</v>
      </c>
      <c r="C520" s="81">
        <v>21</v>
      </c>
      <c r="D520" s="81">
        <v>0</v>
      </c>
      <c r="E520" s="48">
        <v>0</v>
      </c>
      <c r="F520" s="81">
        <v>0</v>
      </c>
      <c r="G520" s="48">
        <v>0</v>
      </c>
      <c r="H520" s="81" t="b">
        <v>0</v>
      </c>
      <c r="I520" s="48" t="s">
        <v>753</v>
      </c>
      <c r="J520" s="81">
        <v>0</v>
      </c>
      <c r="K520" s="48" t="s">
        <v>753</v>
      </c>
      <c r="L520" s="81">
        <v>0</v>
      </c>
      <c r="M520" s="81">
        <v>0</v>
      </c>
      <c r="N520" s="48" t="s">
        <v>6366</v>
      </c>
      <c r="O520" s="81">
        <v>0</v>
      </c>
      <c r="P520" s="81">
        <v>0</v>
      </c>
      <c r="Q520" s="82" t="s">
        <v>6366</v>
      </c>
    </row>
    <row r="521" spans="1:17" s="59" customFormat="1" x14ac:dyDescent="0.3">
      <c r="A521" s="59" t="s">
        <v>436</v>
      </c>
      <c r="B521" s="81" t="b">
        <v>1</v>
      </c>
      <c r="C521" s="81">
        <v>733</v>
      </c>
      <c r="D521" s="81">
        <v>268</v>
      </c>
      <c r="E521" s="48">
        <v>0.36562073669849932</v>
      </c>
      <c r="F521" s="81">
        <v>78</v>
      </c>
      <c r="G521" s="48">
        <v>0.10641200545702592</v>
      </c>
      <c r="H521" s="81" t="b">
        <v>0</v>
      </c>
      <c r="I521" s="48">
        <v>0.29104477611940299</v>
      </c>
      <c r="J521" s="81">
        <v>21</v>
      </c>
      <c r="K521" s="48">
        <v>0.46641791044776121</v>
      </c>
      <c r="L521" s="81">
        <v>21</v>
      </c>
      <c r="M521" s="81">
        <v>57</v>
      </c>
      <c r="N521" s="48">
        <v>0.26923076923076922</v>
      </c>
      <c r="O521" s="81">
        <v>86</v>
      </c>
      <c r="P521" s="81">
        <v>104</v>
      </c>
      <c r="Q521" s="82">
        <v>0.45263157894736844</v>
      </c>
    </row>
    <row r="522" spans="1:17" s="59" customFormat="1" x14ac:dyDescent="0.3">
      <c r="A522" s="59" t="s">
        <v>437</v>
      </c>
      <c r="B522" s="81" t="b">
        <v>0</v>
      </c>
      <c r="C522" s="81">
        <v>115</v>
      </c>
      <c r="D522" s="81">
        <v>0</v>
      </c>
      <c r="E522" s="48">
        <v>0</v>
      </c>
      <c r="F522" s="81">
        <v>0</v>
      </c>
      <c r="G522" s="48">
        <v>0</v>
      </c>
      <c r="H522" s="81" t="b">
        <v>0</v>
      </c>
      <c r="I522" s="48" t="s">
        <v>753</v>
      </c>
      <c r="J522" s="81">
        <v>0</v>
      </c>
      <c r="K522" s="48" t="s">
        <v>753</v>
      </c>
      <c r="L522" s="81">
        <v>0</v>
      </c>
      <c r="M522" s="81">
        <v>0</v>
      </c>
      <c r="N522" s="48" t="s">
        <v>6366</v>
      </c>
      <c r="O522" s="81">
        <v>0</v>
      </c>
      <c r="P522" s="81">
        <v>0</v>
      </c>
      <c r="Q522" s="82" t="s">
        <v>6366</v>
      </c>
    </row>
    <row r="523" spans="1:17" s="59" customFormat="1" x14ac:dyDescent="0.3">
      <c r="A523" s="59" t="s">
        <v>439</v>
      </c>
      <c r="B523" s="81" t="b">
        <v>0</v>
      </c>
      <c r="C523" s="81">
        <v>101</v>
      </c>
      <c r="D523" s="81">
        <v>0</v>
      </c>
      <c r="E523" s="48">
        <v>0</v>
      </c>
      <c r="F523" s="81">
        <v>0</v>
      </c>
      <c r="G523" s="48">
        <v>0</v>
      </c>
      <c r="H523" s="81" t="b">
        <v>0</v>
      </c>
      <c r="I523" s="48" t="s">
        <v>753</v>
      </c>
      <c r="J523" s="81">
        <v>0</v>
      </c>
      <c r="K523" s="48" t="s">
        <v>753</v>
      </c>
      <c r="L523" s="81">
        <v>0</v>
      </c>
      <c r="M523" s="81">
        <v>0</v>
      </c>
      <c r="N523" s="48" t="s">
        <v>6366</v>
      </c>
      <c r="O523" s="81">
        <v>0</v>
      </c>
      <c r="P523" s="81">
        <v>0</v>
      </c>
      <c r="Q523" s="82" t="s">
        <v>6366</v>
      </c>
    </row>
    <row r="524" spans="1:17" s="59" customFormat="1" x14ac:dyDescent="0.3">
      <c r="A524" s="59" t="s">
        <v>440</v>
      </c>
      <c r="B524" s="81" t="b">
        <v>0</v>
      </c>
      <c r="C524" s="81">
        <v>68</v>
      </c>
      <c r="D524" s="81">
        <v>0</v>
      </c>
      <c r="E524" s="48">
        <v>0</v>
      </c>
      <c r="F524" s="81">
        <v>0</v>
      </c>
      <c r="G524" s="48">
        <v>0</v>
      </c>
      <c r="H524" s="81" t="b">
        <v>0</v>
      </c>
      <c r="I524" s="48" t="s">
        <v>753</v>
      </c>
      <c r="J524" s="81">
        <v>0</v>
      </c>
      <c r="K524" s="48" t="s">
        <v>753</v>
      </c>
      <c r="L524" s="81">
        <v>0</v>
      </c>
      <c r="M524" s="81">
        <v>0</v>
      </c>
      <c r="N524" s="48" t="s">
        <v>6366</v>
      </c>
      <c r="O524" s="81">
        <v>0</v>
      </c>
      <c r="P524" s="81">
        <v>0</v>
      </c>
      <c r="Q524" s="82" t="s">
        <v>6366</v>
      </c>
    </row>
    <row r="525" spans="1:17" s="59" customFormat="1" x14ac:dyDescent="0.3">
      <c r="A525" s="59" t="s">
        <v>438</v>
      </c>
      <c r="B525" s="81" t="b">
        <v>1</v>
      </c>
      <c r="C525" s="81">
        <v>165</v>
      </c>
      <c r="D525" s="81">
        <v>40</v>
      </c>
      <c r="E525" s="48">
        <v>0.24242424242424243</v>
      </c>
      <c r="F525" s="81">
        <v>13</v>
      </c>
      <c r="G525" s="48">
        <v>7.8787878787878782E-2</v>
      </c>
      <c r="H525" s="81" t="b">
        <v>0</v>
      </c>
      <c r="I525" s="48">
        <v>0.32500000000000001</v>
      </c>
      <c r="J525" s="81">
        <v>0</v>
      </c>
      <c r="K525" s="48">
        <v>0.42499999999999999</v>
      </c>
      <c r="L525" s="81">
        <v>0</v>
      </c>
      <c r="M525" s="81">
        <v>13</v>
      </c>
      <c r="N525" s="48">
        <v>0</v>
      </c>
      <c r="O525" s="81">
        <v>10</v>
      </c>
      <c r="P525" s="81">
        <v>17</v>
      </c>
      <c r="Q525" s="82">
        <v>0.37037037037037035</v>
      </c>
    </row>
    <row r="526" spans="1:17" s="59" customFormat="1" x14ac:dyDescent="0.3">
      <c r="A526" s="59" t="s">
        <v>587</v>
      </c>
      <c r="B526" s="81" t="b">
        <v>0</v>
      </c>
      <c r="C526" s="81">
        <v>47</v>
      </c>
      <c r="D526" s="81">
        <v>0</v>
      </c>
      <c r="E526" s="48">
        <v>0</v>
      </c>
      <c r="F526" s="81">
        <v>0</v>
      </c>
      <c r="G526" s="48">
        <v>0</v>
      </c>
      <c r="H526" s="81" t="b">
        <v>0</v>
      </c>
      <c r="I526" s="48" t="s">
        <v>753</v>
      </c>
      <c r="J526" s="81">
        <v>0</v>
      </c>
      <c r="K526" s="48" t="s">
        <v>753</v>
      </c>
      <c r="L526" s="81">
        <v>0</v>
      </c>
      <c r="M526" s="81">
        <v>0</v>
      </c>
      <c r="N526" s="48" t="s">
        <v>6366</v>
      </c>
      <c r="O526" s="81">
        <v>0</v>
      </c>
      <c r="P526" s="81">
        <v>0</v>
      </c>
      <c r="Q526" s="82" t="s">
        <v>6366</v>
      </c>
    </row>
    <row r="527" spans="1:17" s="59" customFormat="1" x14ac:dyDescent="0.3">
      <c r="A527" s="59" t="s">
        <v>441</v>
      </c>
      <c r="B527" s="81" t="b">
        <v>1</v>
      </c>
      <c r="C527" s="81">
        <v>101</v>
      </c>
      <c r="D527" s="81">
        <v>10</v>
      </c>
      <c r="E527" s="48">
        <v>9.9009900990099015E-2</v>
      </c>
      <c r="F527" s="81">
        <v>10</v>
      </c>
      <c r="G527" s="48">
        <v>9.9009900990099015E-2</v>
      </c>
      <c r="H527" s="81" t="b">
        <v>0</v>
      </c>
      <c r="I527" s="48">
        <v>1</v>
      </c>
      <c r="J527" s="81">
        <v>0</v>
      </c>
      <c r="K527" s="48">
        <v>0</v>
      </c>
      <c r="L527" s="81">
        <v>0</v>
      </c>
      <c r="M527" s="81">
        <v>10</v>
      </c>
      <c r="N527" s="48">
        <v>0</v>
      </c>
      <c r="O527" s="81">
        <v>0</v>
      </c>
      <c r="P527" s="81">
        <v>0</v>
      </c>
      <c r="Q527" s="82" t="s">
        <v>6366</v>
      </c>
    </row>
    <row r="528" spans="1:17" s="59" customFormat="1" x14ac:dyDescent="0.3">
      <c r="A528" s="59" t="s">
        <v>442</v>
      </c>
      <c r="B528" s="81" t="b">
        <v>0</v>
      </c>
      <c r="C528" s="81">
        <v>0</v>
      </c>
      <c r="D528" s="81">
        <v>0</v>
      </c>
      <c r="E528" s="48" t="s">
        <v>753</v>
      </c>
      <c r="F528" s="81">
        <v>0</v>
      </c>
      <c r="G528" s="48" t="s">
        <v>753</v>
      </c>
      <c r="H528" s="81" t="b">
        <v>0</v>
      </c>
      <c r="I528" s="48" t="s">
        <v>753</v>
      </c>
      <c r="J528" s="81">
        <v>0</v>
      </c>
      <c r="K528" s="48" t="s">
        <v>753</v>
      </c>
      <c r="L528" s="81">
        <v>0</v>
      </c>
      <c r="M528" s="81">
        <v>0</v>
      </c>
      <c r="N528" s="48" t="s">
        <v>6366</v>
      </c>
      <c r="O528" s="81">
        <v>0</v>
      </c>
      <c r="P528" s="81">
        <v>0</v>
      </c>
      <c r="Q528" s="82" t="s">
        <v>6366</v>
      </c>
    </row>
    <row r="529" spans="1:17" s="59" customFormat="1" x14ac:dyDescent="0.3">
      <c r="A529" s="59" t="s">
        <v>443</v>
      </c>
      <c r="B529" s="81" t="b">
        <v>0</v>
      </c>
      <c r="C529" s="81">
        <v>169</v>
      </c>
      <c r="D529" s="81">
        <v>33</v>
      </c>
      <c r="E529" s="48">
        <v>0.19526627218934911</v>
      </c>
      <c r="F529" s="81">
        <v>0</v>
      </c>
      <c r="G529" s="48">
        <v>0</v>
      </c>
      <c r="H529" s="81" t="b">
        <v>0</v>
      </c>
      <c r="I529" s="48">
        <v>0</v>
      </c>
      <c r="J529" s="81">
        <v>0</v>
      </c>
      <c r="K529" s="48">
        <v>0.66666666666666663</v>
      </c>
      <c r="L529" s="81">
        <v>0</v>
      </c>
      <c r="M529" s="81">
        <v>0</v>
      </c>
      <c r="N529" s="48" t="s">
        <v>6366</v>
      </c>
      <c r="O529" s="81">
        <v>11</v>
      </c>
      <c r="P529" s="81">
        <v>22</v>
      </c>
      <c r="Q529" s="82">
        <v>0.33333333333333331</v>
      </c>
    </row>
    <row r="530" spans="1:17" s="59" customFormat="1" x14ac:dyDescent="0.3">
      <c r="A530" s="59" t="s">
        <v>461</v>
      </c>
      <c r="B530" s="81" t="b">
        <v>0</v>
      </c>
      <c r="C530" s="81">
        <v>187</v>
      </c>
      <c r="D530" s="81">
        <v>44</v>
      </c>
      <c r="E530" s="48">
        <v>0.23529411764705882</v>
      </c>
      <c r="F530" s="81">
        <v>11</v>
      </c>
      <c r="G530" s="48">
        <v>5.8823529411764705E-2</v>
      </c>
      <c r="H530" s="81" t="b">
        <v>0</v>
      </c>
      <c r="I530" s="48">
        <v>0.25</v>
      </c>
      <c r="J530" s="81">
        <v>0</v>
      </c>
      <c r="K530" s="48">
        <v>0.5</v>
      </c>
      <c r="L530" s="81">
        <v>0</v>
      </c>
      <c r="M530" s="81">
        <v>11</v>
      </c>
      <c r="N530" s="48">
        <v>0</v>
      </c>
      <c r="O530" s="81">
        <v>11</v>
      </c>
      <c r="P530" s="81">
        <v>22</v>
      </c>
      <c r="Q530" s="82">
        <v>0.33333333333333331</v>
      </c>
    </row>
    <row r="531" spans="1:17" s="59" customFormat="1" x14ac:dyDescent="0.3">
      <c r="A531" s="59" t="s">
        <v>444</v>
      </c>
      <c r="B531" s="81" t="b">
        <v>0</v>
      </c>
      <c r="C531" s="81">
        <v>11</v>
      </c>
      <c r="D531" s="81">
        <v>0</v>
      </c>
      <c r="E531" s="48">
        <v>0</v>
      </c>
      <c r="F531" s="81">
        <v>0</v>
      </c>
      <c r="G531" s="48">
        <v>0</v>
      </c>
      <c r="H531" s="81" t="b">
        <v>0</v>
      </c>
      <c r="I531" s="48" t="s">
        <v>753</v>
      </c>
      <c r="J531" s="81">
        <v>0</v>
      </c>
      <c r="K531" s="48" t="s">
        <v>753</v>
      </c>
      <c r="L531" s="81">
        <v>0</v>
      </c>
      <c r="M531" s="81">
        <v>0</v>
      </c>
      <c r="N531" s="48" t="s">
        <v>6366</v>
      </c>
      <c r="O531" s="81">
        <v>0</v>
      </c>
      <c r="P531" s="81">
        <v>0</v>
      </c>
      <c r="Q531" s="82" t="s">
        <v>6366</v>
      </c>
    </row>
    <row r="532" spans="1:17" s="59" customFormat="1" x14ac:dyDescent="0.3">
      <c r="A532" s="59" t="s">
        <v>445</v>
      </c>
      <c r="B532" s="81" t="b">
        <v>1</v>
      </c>
      <c r="C532" s="81">
        <v>90</v>
      </c>
      <c r="D532" s="81">
        <v>27</v>
      </c>
      <c r="E532" s="48">
        <v>0.3</v>
      </c>
      <c r="F532" s="81">
        <v>0</v>
      </c>
      <c r="G532" s="48">
        <v>0</v>
      </c>
      <c r="H532" s="81" t="b">
        <v>0</v>
      </c>
      <c r="I532" s="48">
        <v>0</v>
      </c>
      <c r="J532" s="81">
        <v>0</v>
      </c>
      <c r="K532" s="48">
        <v>0.40740740740740738</v>
      </c>
      <c r="L532" s="81">
        <v>0</v>
      </c>
      <c r="M532" s="81">
        <v>0</v>
      </c>
      <c r="N532" s="48" t="s">
        <v>6366</v>
      </c>
      <c r="O532" s="81">
        <v>16</v>
      </c>
      <c r="P532" s="81">
        <v>11</v>
      </c>
      <c r="Q532" s="82">
        <v>0.59259259259259256</v>
      </c>
    </row>
    <row r="533" spans="1:17" s="59" customFormat="1" x14ac:dyDescent="0.3">
      <c r="A533" s="59" t="s">
        <v>446</v>
      </c>
      <c r="B533" s="81" t="b">
        <v>1</v>
      </c>
      <c r="C533" s="81">
        <v>130</v>
      </c>
      <c r="D533" s="81">
        <v>27</v>
      </c>
      <c r="E533" s="48">
        <v>0.2076923076923077</v>
      </c>
      <c r="F533" s="81">
        <v>0</v>
      </c>
      <c r="G533" s="48">
        <v>0</v>
      </c>
      <c r="H533" s="81" t="b">
        <v>0</v>
      </c>
      <c r="I533" s="48">
        <v>0</v>
      </c>
      <c r="J533" s="81">
        <v>0</v>
      </c>
      <c r="K533" s="48">
        <v>0.55555555555555558</v>
      </c>
      <c r="L533" s="81">
        <v>0</v>
      </c>
      <c r="M533" s="81">
        <v>0</v>
      </c>
      <c r="N533" s="48" t="s">
        <v>6366</v>
      </c>
      <c r="O533" s="81">
        <v>12</v>
      </c>
      <c r="P533" s="81">
        <v>15</v>
      </c>
      <c r="Q533" s="82">
        <v>0.44444444444444442</v>
      </c>
    </row>
    <row r="534" spans="1:17" s="59" customFormat="1" x14ac:dyDescent="0.3">
      <c r="A534" s="59" t="s">
        <v>447</v>
      </c>
      <c r="B534" s="81" t="b">
        <v>1</v>
      </c>
      <c r="C534" s="81">
        <v>162</v>
      </c>
      <c r="D534" s="81">
        <v>43</v>
      </c>
      <c r="E534" s="48">
        <v>0.26543209876543211</v>
      </c>
      <c r="F534" s="81">
        <v>0</v>
      </c>
      <c r="G534" s="48">
        <v>0</v>
      </c>
      <c r="H534" s="81" t="b">
        <v>0</v>
      </c>
      <c r="I534" s="48">
        <v>0</v>
      </c>
      <c r="J534" s="81">
        <v>0</v>
      </c>
      <c r="K534" s="48">
        <v>0.37209302325581395</v>
      </c>
      <c r="L534" s="81">
        <v>0</v>
      </c>
      <c r="M534" s="81">
        <v>0</v>
      </c>
      <c r="N534" s="48" t="s">
        <v>6366</v>
      </c>
      <c r="O534" s="81">
        <v>27</v>
      </c>
      <c r="P534" s="81">
        <v>16</v>
      </c>
      <c r="Q534" s="82">
        <v>0.62790697674418605</v>
      </c>
    </row>
    <row r="535" spans="1:17" s="59" customFormat="1" x14ac:dyDescent="0.3">
      <c r="A535" s="59" t="s">
        <v>448</v>
      </c>
      <c r="B535" s="81" t="b">
        <v>1</v>
      </c>
      <c r="C535" s="81">
        <v>175</v>
      </c>
      <c r="D535" s="81">
        <v>47</v>
      </c>
      <c r="E535" s="48">
        <v>0.26857142857142857</v>
      </c>
      <c r="F535" s="81">
        <v>22</v>
      </c>
      <c r="G535" s="48">
        <v>0.12571428571428572</v>
      </c>
      <c r="H535" s="81" t="b">
        <v>0</v>
      </c>
      <c r="I535" s="48">
        <v>0.46808510638297873</v>
      </c>
      <c r="J535" s="81">
        <v>11</v>
      </c>
      <c r="K535" s="48">
        <v>0.65957446808510634</v>
      </c>
      <c r="L535" s="81">
        <v>11</v>
      </c>
      <c r="M535" s="81">
        <v>11</v>
      </c>
      <c r="N535" s="48">
        <v>0.5</v>
      </c>
      <c r="O535" s="81">
        <v>5</v>
      </c>
      <c r="P535" s="81">
        <v>20</v>
      </c>
      <c r="Q535" s="82">
        <v>0.2</v>
      </c>
    </row>
    <row r="536" spans="1:17" s="59" customFormat="1" x14ac:dyDescent="0.3">
      <c r="A536" s="59" t="s">
        <v>449</v>
      </c>
      <c r="B536" s="81" t="b">
        <v>1</v>
      </c>
      <c r="C536" s="81">
        <v>13</v>
      </c>
      <c r="D536" s="81">
        <v>0</v>
      </c>
      <c r="E536" s="48">
        <v>0</v>
      </c>
      <c r="F536" s="81">
        <v>0</v>
      </c>
      <c r="G536" s="48">
        <v>0</v>
      </c>
      <c r="H536" s="81" t="b">
        <v>0</v>
      </c>
      <c r="I536" s="48" t="s">
        <v>753</v>
      </c>
      <c r="J536" s="81">
        <v>0</v>
      </c>
      <c r="K536" s="48" t="s">
        <v>753</v>
      </c>
      <c r="L536" s="81">
        <v>0</v>
      </c>
      <c r="M536" s="81">
        <v>0</v>
      </c>
      <c r="N536" s="48" t="s">
        <v>6366</v>
      </c>
      <c r="O536" s="81">
        <v>0</v>
      </c>
      <c r="P536" s="81">
        <v>0</v>
      </c>
      <c r="Q536" s="82" t="s">
        <v>6366</v>
      </c>
    </row>
    <row r="537" spans="1:17" s="59" customFormat="1" x14ac:dyDescent="0.3">
      <c r="A537" s="59" t="s">
        <v>450</v>
      </c>
      <c r="B537" s="81" t="b">
        <v>1</v>
      </c>
      <c r="C537" s="81">
        <v>128</v>
      </c>
      <c r="D537" s="81">
        <v>23</v>
      </c>
      <c r="E537" s="48">
        <v>0.1796875</v>
      </c>
      <c r="F537" s="81">
        <v>0</v>
      </c>
      <c r="G537" s="48">
        <v>0</v>
      </c>
      <c r="H537" s="81" t="b">
        <v>0</v>
      </c>
      <c r="I537" s="48">
        <v>0</v>
      </c>
      <c r="J537" s="81">
        <v>0</v>
      </c>
      <c r="K537" s="48">
        <v>0.56521739130434778</v>
      </c>
      <c r="L537" s="81">
        <v>0</v>
      </c>
      <c r="M537" s="81">
        <v>0</v>
      </c>
      <c r="N537" s="48" t="s">
        <v>6366</v>
      </c>
      <c r="O537" s="81">
        <v>10</v>
      </c>
      <c r="P537" s="81">
        <v>13</v>
      </c>
      <c r="Q537" s="82">
        <v>0.43478260869565216</v>
      </c>
    </row>
    <row r="538" spans="1:17" s="59" customFormat="1" x14ac:dyDescent="0.3">
      <c r="A538" s="59" t="s">
        <v>451</v>
      </c>
      <c r="B538" s="81" t="b">
        <v>1</v>
      </c>
      <c r="C538" s="81">
        <v>103</v>
      </c>
      <c r="D538" s="81">
        <v>27</v>
      </c>
      <c r="E538" s="48">
        <v>0.26213592233009708</v>
      </c>
      <c r="F538" s="81">
        <v>0</v>
      </c>
      <c r="G538" s="48">
        <v>0</v>
      </c>
      <c r="H538" s="81" t="b">
        <v>0</v>
      </c>
      <c r="I538" s="48">
        <v>0</v>
      </c>
      <c r="J538" s="81">
        <v>0</v>
      </c>
      <c r="K538" s="48">
        <v>0</v>
      </c>
      <c r="L538" s="81">
        <v>0</v>
      </c>
      <c r="M538" s="81">
        <v>0</v>
      </c>
      <c r="N538" s="48" t="s">
        <v>6366</v>
      </c>
      <c r="O538" s="81">
        <v>27</v>
      </c>
      <c r="P538" s="81">
        <v>0</v>
      </c>
      <c r="Q538" s="82">
        <v>1</v>
      </c>
    </row>
    <row r="539" spans="1:17" s="59" customFormat="1" x14ac:dyDescent="0.3">
      <c r="A539" s="59" t="s">
        <v>462</v>
      </c>
      <c r="B539" s="81" t="b">
        <v>0</v>
      </c>
      <c r="C539" s="81">
        <v>10</v>
      </c>
      <c r="D539" s="81">
        <v>0</v>
      </c>
      <c r="E539" s="48">
        <v>0</v>
      </c>
      <c r="F539" s="81">
        <v>0</v>
      </c>
      <c r="G539" s="48">
        <v>0</v>
      </c>
      <c r="H539" s="81" t="b">
        <v>0</v>
      </c>
      <c r="I539" s="48" t="s">
        <v>753</v>
      </c>
      <c r="J539" s="81">
        <v>0</v>
      </c>
      <c r="K539" s="48" t="s">
        <v>753</v>
      </c>
      <c r="L539" s="81">
        <v>0</v>
      </c>
      <c r="M539" s="81">
        <v>0</v>
      </c>
      <c r="N539" s="48" t="s">
        <v>6366</v>
      </c>
      <c r="O539" s="81">
        <v>0</v>
      </c>
      <c r="P539" s="81">
        <v>0</v>
      </c>
      <c r="Q539" s="82" t="s">
        <v>6366</v>
      </c>
    </row>
    <row r="540" spans="1:17" s="59" customFormat="1" x14ac:dyDescent="0.3">
      <c r="A540" s="59" t="s">
        <v>452</v>
      </c>
      <c r="B540" s="81" t="b">
        <v>1</v>
      </c>
      <c r="C540" s="81">
        <v>97</v>
      </c>
      <c r="D540" s="81">
        <v>13</v>
      </c>
      <c r="E540" s="48">
        <v>0.13402061855670103</v>
      </c>
      <c r="F540" s="81">
        <v>0</v>
      </c>
      <c r="G540" s="48">
        <v>0</v>
      </c>
      <c r="H540" s="81" t="b">
        <v>0</v>
      </c>
      <c r="I540" s="48">
        <v>0</v>
      </c>
      <c r="J540" s="81">
        <v>0</v>
      </c>
      <c r="K540" s="48">
        <v>1</v>
      </c>
      <c r="L540" s="81">
        <v>0</v>
      </c>
      <c r="M540" s="81">
        <v>0</v>
      </c>
      <c r="N540" s="48" t="s">
        <v>6366</v>
      </c>
      <c r="O540" s="81">
        <v>0</v>
      </c>
      <c r="P540" s="81">
        <v>13</v>
      </c>
      <c r="Q540" s="82">
        <v>0</v>
      </c>
    </row>
    <row r="541" spans="1:17" s="59" customFormat="1" x14ac:dyDescent="0.3">
      <c r="A541" s="59" t="s">
        <v>453</v>
      </c>
      <c r="B541" s="81" t="b">
        <v>1</v>
      </c>
      <c r="C541" s="81">
        <v>50</v>
      </c>
      <c r="D541" s="81">
        <v>0</v>
      </c>
      <c r="E541" s="48">
        <v>0</v>
      </c>
      <c r="F541" s="81">
        <v>0</v>
      </c>
      <c r="G541" s="48">
        <v>0</v>
      </c>
      <c r="H541" s="81" t="b">
        <v>0</v>
      </c>
      <c r="I541" s="48" t="s">
        <v>753</v>
      </c>
      <c r="J541" s="81">
        <v>0</v>
      </c>
      <c r="K541" s="48" t="s">
        <v>753</v>
      </c>
      <c r="L541" s="81">
        <v>0</v>
      </c>
      <c r="M541" s="81">
        <v>0</v>
      </c>
      <c r="N541" s="48" t="s">
        <v>6366</v>
      </c>
      <c r="O541" s="81">
        <v>0</v>
      </c>
      <c r="P541" s="81">
        <v>0</v>
      </c>
      <c r="Q541" s="82" t="s">
        <v>6366</v>
      </c>
    </row>
    <row r="542" spans="1:17" s="59" customFormat="1" x14ac:dyDescent="0.3">
      <c r="A542" s="59" t="s">
        <v>454</v>
      </c>
      <c r="B542" s="81" t="b">
        <v>1</v>
      </c>
      <c r="C542" s="81">
        <v>117</v>
      </c>
      <c r="D542" s="81">
        <v>12</v>
      </c>
      <c r="E542" s="48">
        <v>0.10256410256410256</v>
      </c>
      <c r="F542" s="81">
        <v>0</v>
      </c>
      <c r="G542" s="48">
        <v>0</v>
      </c>
      <c r="H542" s="81" t="b">
        <v>0</v>
      </c>
      <c r="I542" s="48">
        <v>0</v>
      </c>
      <c r="J542" s="81">
        <v>0</v>
      </c>
      <c r="K542" s="48">
        <v>0</v>
      </c>
      <c r="L542" s="81">
        <v>0</v>
      </c>
      <c r="M542" s="81">
        <v>0</v>
      </c>
      <c r="N542" s="48" t="s">
        <v>6366</v>
      </c>
      <c r="O542" s="81">
        <v>12</v>
      </c>
      <c r="P542" s="81">
        <v>0</v>
      </c>
      <c r="Q542" s="82">
        <v>1</v>
      </c>
    </row>
    <row r="543" spans="1:17" s="59" customFormat="1" x14ac:dyDescent="0.3">
      <c r="A543" s="59" t="s">
        <v>455</v>
      </c>
      <c r="B543" s="81" t="b">
        <v>1</v>
      </c>
      <c r="C543" s="81">
        <v>199</v>
      </c>
      <c r="D543" s="81">
        <v>45</v>
      </c>
      <c r="E543" s="48">
        <v>0.22613065326633167</v>
      </c>
      <c r="F543" s="81">
        <v>0</v>
      </c>
      <c r="G543" s="48">
        <v>0</v>
      </c>
      <c r="H543" s="81" t="b">
        <v>0</v>
      </c>
      <c r="I543" s="48">
        <v>0</v>
      </c>
      <c r="J543" s="81">
        <v>0</v>
      </c>
      <c r="K543" s="48">
        <v>0.48888888888888887</v>
      </c>
      <c r="L543" s="81">
        <v>0</v>
      </c>
      <c r="M543" s="81">
        <v>0</v>
      </c>
      <c r="N543" s="48" t="s">
        <v>6366</v>
      </c>
      <c r="O543" s="81">
        <v>23</v>
      </c>
      <c r="P543" s="81">
        <v>22</v>
      </c>
      <c r="Q543" s="82">
        <v>0.51111111111111107</v>
      </c>
    </row>
    <row r="544" spans="1:17" s="59" customFormat="1" x14ac:dyDescent="0.3">
      <c r="A544" s="59" t="s">
        <v>456</v>
      </c>
      <c r="B544" s="81" t="b">
        <v>1</v>
      </c>
      <c r="C544" s="81">
        <v>380</v>
      </c>
      <c r="D544" s="81">
        <v>73</v>
      </c>
      <c r="E544" s="48">
        <v>0.19210526315789472</v>
      </c>
      <c r="F544" s="81">
        <v>63</v>
      </c>
      <c r="G544" s="48">
        <v>0.16578947368421051</v>
      </c>
      <c r="H544" s="81" t="b">
        <v>0</v>
      </c>
      <c r="I544" s="48">
        <v>0.86301369863013699</v>
      </c>
      <c r="J544" s="81">
        <v>15</v>
      </c>
      <c r="K544" s="48">
        <v>0.41095890410958902</v>
      </c>
      <c r="L544" s="81">
        <v>33</v>
      </c>
      <c r="M544" s="81">
        <v>30</v>
      </c>
      <c r="N544" s="48">
        <v>0.52380952380952384</v>
      </c>
      <c r="O544" s="81">
        <v>13</v>
      </c>
      <c r="P544" s="81">
        <v>15</v>
      </c>
      <c r="Q544" s="82">
        <v>0.4642857142857143</v>
      </c>
    </row>
    <row r="545" spans="1:17" s="59" customFormat="1" x14ac:dyDescent="0.3">
      <c r="A545" s="59" t="s">
        <v>457</v>
      </c>
      <c r="B545" s="81" t="b">
        <v>1</v>
      </c>
      <c r="C545" s="81">
        <v>540</v>
      </c>
      <c r="D545" s="81">
        <v>126</v>
      </c>
      <c r="E545" s="48">
        <v>0.23333333333333334</v>
      </c>
      <c r="F545" s="81">
        <v>81</v>
      </c>
      <c r="G545" s="48">
        <v>0.15</v>
      </c>
      <c r="H545" s="81" t="b">
        <v>0</v>
      </c>
      <c r="I545" s="48">
        <v>0.6428571428571429</v>
      </c>
      <c r="J545" s="81">
        <v>21</v>
      </c>
      <c r="K545" s="48">
        <v>0.3888888888888889</v>
      </c>
      <c r="L545" s="81">
        <v>37</v>
      </c>
      <c r="M545" s="81">
        <v>44</v>
      </c>
      <c r="N545" s="48">
        <v>0.4567901234567901</v>
      </c>
      <c r="O545" s="81">
        <v>33</v>
      </c>
      <c r="P545" s="81">
        <v>28</v>
      </c>
      <c r="Q545" s="82">
        <v>0.54098360655737709</v>
      </c>
    </row>
    <row r="546" spans="1:17" s="59" customFormat="1" x14ac:dyDescent="0.3">
      <c r="A546" s="59" t="s">
        <v>458</v>
      </c>
      <c r="B546" s="81" t="b">
        <v>1</v>
      </c>
      <c r="C546" s="81">
        <v>138</v>
      </c>
      <c r="D546" s="81">
        <v>32</v>
      </c>
      <c r="E546" s="48">
        <v>0.2318840579710145</v>
      </c>
      <c r="F546" s="81">
        <v>0</v>
      </c>
      <c r="G546" s="48">
        <v>0</v>
      </c>
      <c r="H546" s="81" t="b">
        <v>0</v>
      </c>
      <c r="I546" s="48">
        <v>0</v>
      </c>
      <c r="J546" s="81">
        <v>0</v>
      </c>
      <c r="K546" s="48">
        <v>0.4375</v>
      </c>
      <c r="L546" s="81">
        <v>0</v>
      </c>
      <c r="M546" s="81">
        <v>0</v>
      </c>
      <c r="N546" s="48" t="s">
        <v>6366</v>
      </c>
      <c r="O546" s="81">
        <v>18</v>
      </c>
      <c r="P546" s="81">
        <v>14</v>
      </c>
      <c r="Q546" s="82">
        <v>0.5625</v>
      </c>
    </row>
    <row r="547" spans="1:17" s="59" customFormat="1" x14ac:dyDescent="0.3">
      <c r="A547" s="59" t="s">
        <v>459</v>
      </c>
      <c r="B547" s="81" t="b">
        <v>1</v>
      </c>
      <c r="C547" s="81">
        <v>455</v>
      </c>
      <c r="D547" s="81">
        <v>70</v>
      </c>
      <c r="E547" s="48">
        <v>0.15384615384615385</v>
      </c>
      <c r="F547" s="81">
        <v>89</v>
      </c>
      <c r="G547" s="48">
        <v>0.1956043956043956</v>
      </c>
      <c r="H547" s="81" t="b">
        <v>0</v>
      </c>
      <c r="I547" s="48">
        <v>1.2714285714285714</v>
      </c>
      <c r="J547" s="81">
        <v>11</v>
      </c>
      <c r="K547" s="48">
        <v>0.34285714285714286</v>
      </c>
      <c r="L547" s="81">
        <v>31</v>
      </c>
      <c r="M547" s="81">
        <v>58</v>
      </c>
      <c r="N547" s="48">
        <v>0.34831460674157305</v>
      </c>
      <c r="O547" s="81">
        <v>9</v>
      </c>
      <c r="P547" s="81">
        <v>13</v>
      </c>
      <c r="Q547" s="82">
        <v>0.40909090909090912</v>
      </c>
    </row>
    <row r="548" spans="1:17" s="59" customFormat="1" x14ac:dyDescent="0.3">
      <c r="A548" s="59" t="s">
        <v>460</v>
      </c>
      <c r="B548" s="81" t="b">
        <v>0</v>
      </c>
      <c r="C548" s="81">
        <v>40</v>
      </c>
      <c r="D548" s="81">
        <v>0</v>
      </c>
      <c r="E548" s="48">
        <v>0</v>
      </c>
      <c r="F548" s="81">
        <v>0</v>
      </c>
      <c r="G548" s="48">
        <v>0</v>
      </c>
      <c r="H548" s="81" t="b">
        <v>0</v>
      </c>
      <c r="I548" s="48" t="s">
        <v>753</v>
      </c>
      <c r="J548" s="81">
        <v>0</v>
      </c>
      <c r="K548" s="48" t="s">
        <v>753</v>
      </c>
      <c r="L548" s="81">
        <v>0</v>
      </c>
      <c r="M548" s="81">
        <v>0</v>
      </c>
      <c r="N548" s="48" t="s">
        <v>6366</v>
      </c>
      <c r="O548" s="81">
        <v>0</v>
      </c>
      <c r="P548" s="81">
        <v>0</v>
      </c>
      <c r="Q548" s="82" t="s">
        <v>6366</v>
      </c>
    </row>
    <row r="549" spans="1:17" s="59" customFormat="1" x14ac:dyDescent="0.3">
      <c r="A549" s="59" t="s">
        <v>463</v>
      </c>
      <c r="B549" s="81" t="b">
        <v>0</v>
      </c>
      <c r="C549" s="81">
        <v>79</v>
      </c>
      <c r="D549" s="81">
        <v>0</v>
      </c>
      <c r="E549" s="48">
        <v>0</v>
      </c>
      <c r="F549" s="81">
        <v>0</v>
      </c>
      <c r="G549" s="48">
        <v>0</v>
      </c>
      <c r="H549" s="81" t="b">
        <v>0</v>
      </c>
      <c r="I549" s="48" t="s">
        <v>753</v>
      </c>
      <c r="J549" s="81">
        <v>0</v>
      </c>
      <c r="K549" s="48" t="s">
        <v>753</v>
      </c>
      <c r="L549" s="81">
        <v>0</v>
      </c>
      <c r="M549" s="81">
        <v>0</v>
      </c>
      <c r="N549" s="48" t="s">
        <v>6366</v>
      </c>
      <c r="O549" s="81">
        <v>0</v>
      </c>
      <c r="P549" s="81">
        <v>0</v>
      </c>
      <c r="Q549" s="82" t="s">
        <v>6366</v>
      </c>
    </row>
    <row r="550" spans="1:17" s="59" customFormat="1" x14ac:dyDescent="0.3">
      <c r="A550" s="59" t="s">
        <v>464</v>
      </c>
      <c r="B550" s="81" t="b">
        <v>1</v>
      </c>
      <c r="C550" s="81">
        <v>433</v>
      </c>
      <c r="D550" s="81">
        <v>41</v>
      </c>
      <c r="E550" s="48">
        <v>9.4688221709006926E-2</v>
      </c>
      <c r="F550" s="81">
        <v>42</v>
      </c>
      <c r="G550" s="48">
        <v>9.6997690531177835E-2</v>
      </c>
      <c r="H550" s="81" t="b">
        <v>0</v>
      </c>
      <c r="I550" s="48">
        <v>1.024390243902439</v>
      </c>
      <c r="J550" s="81">
        <v>12</v>
      </c>
      <c r="K550" s="48">
        <v>0.48780487804878048</v>
      </c>
      <c r="L550" s="81">
        <v>25</v>
      </c>
      <c r="M550" s="81">
        <v>17</v>
      </c>
      <c r="N550" s="48">
        <v>0.59523809523809523</v>
      </c>
      <c r="O550" s="81">
        <v>4</v>
      </c>
      <c r="P550" s="81">
        <v>8</v>
      </c>
      <c r="Q550" s="82">
        <v>0.33333333333333331</v>
      </c>
    </row>
    <row r="551" spans="1:17" s="59" customFormat="1" x14ac:dyDescent="0.3">
      <c r="A551" s="59" t="s">
        <v>465</v>
      </c>
      <c r="B551" s="81" t="b">
        <v>1</v>
      </c>
      <c r="C551" s="81">
        <v>67</v>
      </c>
      <c r="D551" s="81">
        <v>23</v>
      </c>
      <c r="E551" s="48">
        <v>0.34328358208955223</v>
      </c>
      <c r="F551" s="81">
        <v>12</v>
      </c>
      <c r="G551" s="48">
        <v>0.17910447761194029</v>
      </c>
      <c r="H551" s="81" t="b">
        <v>0</v>
      </c>
      <c r="I551" s="48">
        <v>0.52173913043478259</v>
      </c>
      <c r="J551" s="81">
        <v>0</v>
      </c>
      <c r="K551" s="48">
        <v>0</v>
      </c>
      <c r="L551" s="81">
        <v>0</v>
      </c>
      <c r="M551" s="81">
        <v>12</v>
      </c>
      <c r="N551" s="48">
        <v>0</v>
      </c>
      <c r="O551" s="81">
        <v>11</v>
      </c>
      <c r="P551" s="81">
        <v>0</v>
      </c>
      <c r="Q551" s="82">
        <v>1</v>
      </c>
    </row>
    <row r="552" spans="1:17" s="59" customFormat="1" x14ac:dyDescent="0.3">
      <c r="A552" s="59" t="s">
        <v>466</v>
      </c>
      <c r="B552" s="81" t="b">
        <v>1</v>
      </c>
      <c r="C552" s="81">
        <v>450</v>
      </c>
      <c r="D552" s="81">
        <v>76</v>
      </c>
      <c r="E552" s="48">
        <v>0.16888888888888889</v>
      </c>
      <c r="F552" s="81">
        <v>17</v>
      </c>
      <c r="G552" s="48">
        <v>3.7777777777777778E-2</v>
      </c>
      <c r="H552" s="81" t="b">
        <v>0</v>
      </c>
      <c r="I552" s="48">
        <v>0.22368421052631579</v>
      </c>
      <c r="J552" s="81">
        <v>0</v>
      </c>
      <c r="K552" s="48">
        <v>0.42105263157894735</v>
      </c>
      <c r="L552" s="81">
        <v>0</v>
      </c>
      <c r="M552" s="81">
        <v>17</v>
      </c>
      <c r="N552" s="48">
        <v>0</v>
      </c>
      <c r="O552" s="81">
        <v>27</v>
      </c>
      <c r="P552" s="81">
        <v>32</v>
      </c>
      <c r="Q552" s="82">
        <v>0.4576271186440678</v>
      </c>
    </row>
    <row r="553" spans="1:17" s="59" customFormat="1" x14ac:dyDescent="0.3">
      <c r="A553" s="59" t="s">
        <v>467</v>
      </c>
      <c r="B553" s="81" t="b">
        <v>0</v>
      </c>
      <c r="C553" s="81">
        <v>293</v>
      </c>
      <c r="D553" s="81">
        <v>53</v>
      </c>
      <c r="E553" s="48">
        <v>0.18088737201365188</v>
      </c>
      <c r="F553" s="81">
        <v>13</v>
      </c>
      <c r="G553" s="48">
        <v>4.4368600682593858E-2</v>
      </c>
      <c r="H553" s="81" t="b">
        <v>0</v>
      </c>
      <c r="I553" s="48">
        <v>0.24528301886792453</v>
      </c>
      <c r="J553" s="81">
        <v>0</v>
      </c>
      <c r="K553" s="48">
        <v>0.45283018867924529</v>
      </c>
      <c r="L553" s="81">
        <v>0</v>
      </c>
      <c r="M553" s="81">
        <v>13</v>
      </c>
      <c r="N553" s="48">
        <v>0</v>
      </c>
      <c r="O553" s="81">
        <v>16</v>
      </c>
      <c r="P553" s="81">
        <v>24</v>
      </c>
      <c r="Q553" s="82">
        <v>0.4</v>
      </c>
    </row>
    <row r="554" spans="1:17" s="59" customFormat="1" x14ac:dyDescent="0.3">
      <c r="A554" s="59" t="s">
        <v>468</v>
      </c>
      <c r="B554" s="81" t="b">
        <v>1</v>
      </c>
      <c r="C554" s="81">
        <v>221</v>
      </c>
      <c r="D554" s="81">
        <v>27</v>
      </c>
      <c r="E554" s="48">
        <v>0.12217194570135746</v>
      </c>
      <c r="F554" s="81">
        <v>17</v>
      </c>
      <c r="G554" s="48">
        <v>7.6923076923076927E-2</v>
      </c>
      <c r="H554" s="81" t="b">
        <v>0</v>
      </c>
      <c r="I554" s="48">
        <v>0.62962962962962965</v>
      </c>
      <c r="J554" s="81">
        <v>0</v>
      </c>
      <c r="K554" s="48">
        <v>0</v>
      </c>
      <c r="L554" s="81">
        <v>0</v>
      </c>
      <c r="M554" s="81">
        <v>17</v>
      </c>
      <c r="N554" s="48">
        <v>0</v>
      </c>
      <c r="O554" s="81">
        <v>10</v>
      </c>
      <c r="P554" s="81">
        <v>0</v>
      </c>
      <c r="Q554" s="82">
        <v>1</v>
      </c>
    </row>
    <row r="555" spans="1:17" s="59" customFormat="1" x14ac:dyDescent="0.3">
      <c r="A555" s="59" t="s">
        <v>469</v>
      </c>
      <c r="B555" s="81" t="b">
        <v>1</v>
      </c>
      <c r="C555" s="81">
        <v>880</v>
      </c>
      <c r="D555" s="81">
        <v>111</v>
      </c>
      <c r="E555" s="48">
        <v>0.12613636363636363</v>
      </c>
      <c r="F555" s="81">
        <v>59</v>
      </c>
      <c r="G555" s="48">
        <v>6.7045454545454547E-2</v>
      </c>
      <c r="H555" s="81" t="b">
        <v>0</v>
      </c>
      <c r="I555" s="48">
        <v>0.53153153153153154</v>
      </c>
      <c r="J555" s="81">
        <v>18</v>
      </c>
      <c r="K555" s="48">
        <v>0.46846846846846846</v>
      </c>
      <c r="L555" s="81">
        <v>33</v>
      </c>
      <c r="M555" s="81">
        <v>26</v>
      </c>
      <c r="N555" s="48">
        <v>0.55932203389830504</v>
      </c>
      <c r="O555" s="81">
        <v>33</v>
      </c>
      <c r="P555" s="81">
        <v>34</v>
      </c>
      <c r="Q555" s="82">
        <v>0.4925373134328358</v>
      </c>
    </row>
    <row r="556" spans="1:17" s="59" customFormat="1" x14ac:dyDescent="0.3">
      <c r="A556" s="59" t="s">
        <v>470</v>
      </c>
      <c r="B556" s="81" t="b">
        <v>0</v>
      </c>
      <c r="C556" s="81">
        <v>0</v>
      </c>
      <c r="D556" s="81">
        <v>0</v>
      </c>
      <c r="E556" s="48" t="s">
        <v>753</v>
      </c>
      <c r="F556" s="81">
        <v>0</v>
      </c>
      <c r="G556" s="48" t="s">
        <v>753</v>
      </c>
      <c r="H556" s="81" t="b">
        <v>1</v>
      </c>
      <c r="I556" s="48" t="s">
        <v>753</v>
      </c>
      <c r="J556" s="81">
        <v>0</v>
      </c>
      <c r="K556" s="48" t="s">
        <v>753</v>
      </c>
      <c r="L556" s="81">
        <v>0</v>
      </c>
      <c r="M556" s="81">
        <v>0</v>
      </c>
      <c r="N556" s="48" t="s">
        <v>6366</v>
      </c>
      <c r="O556" s="81">
        <v>0</v>
      </c>
      <c r="P556" s="81">
        <v>0</v>
      </c>
      <c r="Q556" s="82" t="s">
        <v>6366</v>
      </c>
    </row>
    <row r="557" spans="1:17" s="59" customFormat="1" x14ac:dyDescent="0.3">
      <c r="A557" s="59" t="s">
        <v>471</v>
      </c>
      <c r="B557" s="81" t="b">
        <v>0</v>
      </c>
      <c r="C557" s="81">
        <v>0</v>
      </c>
      <c r="D557" s="81">
        <v>0</v>
      </c>
      <c r="E557" s="48" t="s">
        <v>753</v>
      </c>
      <c r="F557" s="81">
        <v>0</v>
      </c>
      <c r="G557" s="48" t="s">
        <v>753</v>
      </c>
      <c r="H557" s="81" t="b">
        <v>0</v>
      </c>
      <c r="I557" s="48" t="s">
        <v>753</v>
      </c>
      <c r="J557" s="81">
        <v>0</v>
      </c>
      <c r="K557" s="48" t="s">
        <v>753</v>
      </c>
      <c r="L557" s="81">
        <v>0</v>
      </c>
      <c r="M557" s="81">
        <v>0</v>
      </c>
      <c r="N557" s="48" t="s">
        <v>6366</v>
      </c>
      <c r="O557" s="81">
        <v>0</v>
      </c>
      <c r="P557" s="81">
        <v>0</v>
      </c>
      <c r="Q557" s="82" t="s">
        <v>6366</v>
      </c>
    </row>
    <row r="558" spans="1:17" s="59" customFormat="1" x14ac:dyDescent="0.3">
      <c r="A558" s="59" t="s">
        <v>472</v>
      </c>
      <c r="B558" s="81" t="b">
        <v>1</v>
      </c>
      <c r="C558" s="81">
        <v>249</v>
      </c>
      <c r="D558" s="81">
        <v>66</v>
      </c>
      <c r="E558" s="48">
        <v>0.26506024096385544</v>
      </c>
      <c r="F558" s="81">
        <v>19</v>
      </c>
      <c r="G558" s="48">
        <v>7.6305220883534142E-2</v>
      </c>
      <c r="H558" s="81" t="b">
        <v>0</v>
      </c>
      <c r="I558" s="48">
        <v>0.2878787878787879</v>
      </c>
      <c r="J558" s="81">
        <v>0</v>
      </c>
      <c r="K558" s="48">
        <v>0.37878787878787878</v>
      </c>
      <c r="L558" s="81">
        <v>0</v>
      </c>
      <c r="M558" s="81">
        <v>19</v>
      </c>
      <c r="N558" s="48">
        <v>0</v>
      </c>
      <c r="O558" s="81">
        <v>22</v>
      </c>
      <c r="P558" s="81">
        <v>25</v>
      </c>
      <c r="Q558" s="82">
        <v>0.46808510638297873</v>
      </c>
    </row>
    <row r="559" spans="1:17" s="59" customFormat="1" x14ac:dyDescent="0.3">
      <c r="A559" s="59" t="s">
        <v>473</v>
      </c>
      <c r="B559" s="81" t="b">
        <v>1</v>
      </c>
      <c r="C559" s="81">
        <v>239</v>
      </c>
      <c r="D559" s="81">
        <v>41</v>
      </c>
      <c r="E559" s="48">
        <v>0.17154811715481172</v>
      </c>
      <c r="F559" s="81">
        <v>0</v>
      </c>
      <c r="G559" s="48">
        <v>0</v>
      </c>
      <c r="H559" s="81" t="b">
        <v>0</v>
      </c>
      <c r="I559" s="48">
        <v>0</v>
      </c>
      <c r="J559" s="81">
        <v>0</v>
      </c>
      <c r="K559" s="48">
        <v>0.56097560975609762</v>
      </c>
      <c r="L559" s="81">
        <v>0</v>
      </c>
      <c r="M559" s="81">
        <v>0</v>
      </c>
      <c r="N559" s="48" t="s">
        <v>6366</v>
      </c>
      <c r="O559" s="81">
        <v>18</v>
      </c>
      <c r="P559" s="81">
        <v>23</v>
      </c>
      <c r="Q559" s="82">
        <v>0.43902439024390244</v>
      </c>
    </row>
    <row r="560" spans="1:17" s="59" customFormat="1" x14ac:dyDescent="0.3">
      <c r="A560" s="59" t="s">
        <v>474</v>
      </c>
      <c r="B560" s="81" t="b">
        <v>1</v>
      </c>
      <c r="C560" s="81">
        <v>1353</v>
      </c>
      <c r="D560" s="81">
        <v>245</v>
      </c>
      <c r="E560" s="48">
        <v>0.18107908351810792</v>
      </c>
      <c r="F560" s="81">
        <v>138</v>
      </c>
      <c r="G560" s="48">
        <v>0.10199556541019955</v>
      </c>
      <c r="H560" s="81" t="b">
        <v>0</v>
      </c>
      <c r="I560" s="48">
        <v>0.56326530612244896</v>
      </c>
      <c r="J560" s="81">
        <v>28</v>
      </c>
      <c r="K560" s="48">
        <v>0.38775510204081631</v>
      </c>
      <c r="L560" s="81">
        <v>49</v>
      </c>
      <c r="M560" s="81">
        <v>89</v>
      </c>
      <c r="N560" s="48">
        <v>0.35507246376811596</v>
      </c>
      <c r="O560" s="81">
        <v>83</v>
      </c>
      <c r="P560" s="81">
        <v>67</v>
      </c>
      <c r="Q560" s="82">
        <v>0.55333333333333334</v>
      </c>
    </row>
    <row r="561" spans="1:17" s="59" customFormat="1" x14ac:dyDescent="0.3">
      <c r="A561" s="59" t="s">
        <v>475</v>
      </c>
      <c r="B561" s="81" t="b">
        <v>1</v>
      </c>
      <c r="C561" s="81">
        <v>72</v>
      </c>
      <c r="D561" s="81">
        <v>11</v>
      </c>
      <c r="E561" s="48">
        <v>0.15277777777777779</v>
      </c>
      <c r="F561" s="81">
        <v>0</v>
      </c>
      <c r="G561" s="48">
        <v>0</v>
      </c>
      <c r="H561" s="81" t="b">
        <v>0</v>
      </c>
      <c r="I561" s="48">
        <v>0</v>
      </c>
      <c r="J561" s="81">
        <v>0</v>
      </c>
      <c r="K561" s="48">
        <v>0</v>
      </c>
      <c r="L561" s="81">
        <v>0</v>
      </c>
      <c r="M561" s="81">
        <v>0</v>
      </c>
      <c r="N561" s="48" t="s">
        <v>6366</v>
      </c>
      <c r="O561" s="81">
        <v>11</v>
      </c>
      <c r="P561" s="81">
        <v>0</v>
      </c>
      <c r="Q561" s="82">
        <v>1</v>
      </c>
    </row>
    <row r="562" spans="1:17" s="59" customFormat="1" x14ac:dyDescent="0.3">
      <c r="A562" s="59" t="s">
        <v>476</v>
      </c>
      <c r="B562" s="81" t="b">
        <v>0</v>
      </c>
      <c r="C562" s="81">
        <v>41</v>
      </c>
      <c r="D562" s="81">
        <v>0</v>
      </c>
      <c r="E562" s="48">
        <v>0</v>
      </c>
      <c r="F562" s="81">
        <v>0</v>
      </c>
      <c r="G562" s="48">
        <v>0</v>
      </c>
      <c r="H562" s="81" t="b">
        <v>0</v>
      </c>
      <c r="I562" s="48" t="s">
        <v>753</v>
      </c>
      <c r="J562" s="81">
        <v>0</v>
      </c>
      <c r="K562" s="48" t="s">
        <v>753</v>
      </c>
      <c r="L562" s="81">
        <v>0</v>
      </c>
      <c r="M562" s="81">
        <v>0</v>
      </c>
      <c r="N562" s="48" t="s">
        <v>6366</v>
      </c>
      <c r="O562" s="81">
        <v>0</v>
      </c>
      <c r="P562" s="81">
        <v>0</v>
      </c>
      <c r="Q562" s="82" t="s">
        <v>6366</v>
      </c>
    </row>
    <row r="563" spans="1:17" s="59" customFormat="1" x14ac:dyDescent="0.3">
      <c r="A563" s="59" t="s">
        <v>477</v>
      </c>
      <c r="B563" s="81" t="b">
        <v>0</v>
      </c>
      <c r="C563" s="81">
        <v>0</v>
      </c>
      <c r="D563" s="81">
        <v>0</v>
      </c>
      <c r="E563" s="48" t="s">
        <v>753</v>
      </c>
      <c r="F563" s="81">
        <v>0</v>
      </c>
      <c r="G563" s="48" t="s">
        <v>753</v>
      </c>
      <c r="H563" s="81" t="b">
        <v>0</v>
      </c>
      <c r="I563" s="48" t="s">
        <v>753</v>
      </c>
      <c r="J563" s="81">
        <v>0</v>
      </c>
      <c r="K563" s="48" t="s">
        <v>753</v>
      </c>
      <c r="L563" s="81">
        <v>0</v>
      </c>
      <c r="M563" s="81">
        <v>0</v>
      </c>
      <c r="N563" s="48" t="s">
        <v>6366</v>
      </c>
      <c r="O563" s="81">
        <v>0</v>
      </c>
      <c r="P563" s="81">
        <v>0</v>
      </c>
      <c r="Q563" s="82" t="s">
        <v>6366</v>
      </c>
    </row>
    <row r="564" spans="1:17" s="59" customFormat="1" x14ac:dyDescent="0.3">
      <c r="A564" s="59" t="s">
        <v>478</v>
      </c>
      <c r="B564" s="81" t="b">
        <v>1</v>
      </c>
      <c r="C564" s="81">
        <v>56</v>
      </c>
      <c r="D564" s="81">
        <v>11</v>
      </c>
      <c r="E564" s="48">
        <v>0.19642857142857142</v>
      </c>
      <c r="F564" s="81">
        <v>0</v>
      </c>
      <c r="G564" s="48">
        <v>0</v>
      </c>
      <c r="H564" s="81" t="b">
        <v>0</v>
      </c>
      <c r="I564" s="48">
        <v>0</v>
      </c>
      <c r="J564" s="81">
        <v>0</v>
      </c>
      <c r="K564" s="48">
        <v>1</v>
      </c>
      <c r="L564" s="81">
        <v>0</v>
      </c>
      <c r="M564" s="81">
        <v>0</v>
      </c>
      <c r="N564" s="48" t="s">
        <v>6366</v>
      </c>
      <c r="O564" s="81">
        <v>0</v>
      </c>
      <c r="P564" s="81">
        <v>11</v>
      </c>
      <c r="Q564" s="82">
        <v>0</v>
      </c>
    </row>
    <row r="565" spans="1:17" s="59" customFormat="1" x14ac:dyDescent="0.3">
      <c r="A565" s="59" t="s">
        <v>479</v>
      </c>
      <c r="B565" s="81" t="b">
        <v>1</v>
      </c>
      <c r="C565" s="81">
        <v>151</v>
      </c>
      <c r="D565" s="81">
        <v>55</v>
      </c>
      <c r="E565" s="48">
        <v>0.36423841059602646</v>
      </c>
      <c r="F565" s="81">
        <v>10</v>
      </c>
      <c r="G565" s="48">
        <v>6.6225165562913912E-2</v>
      </c>
      <c r="H565" s="81" t="b">
        <v>0</v>
      </c>
      <c r="I565" s="48">
        <v>0.18181818181818182</v>
      </c>
      <c r="J565" s="81">
        <v>0</v>
      </c>
      <c r="K565" s="48">
        <v>0.30909090909090908</v>
      </c>
      <c r="L565" s="81">
        <v>0</v>
      </c>
      <c r="M565" s="81">
        <v>10</v>
      </c>
      <c r="N565" s="48">
        <v>0</v>
      </c>
      <c r="O565" s="81">
        <v>28</v>
      </c>
      <c r="P565" s="81">
        <v>17</v>
      </c>
      <c r="Q565" s="82">
        <v>0.62222222222222223</v>
      </c>
    </row>
    <row r="566" spans="1:17" s="59" customFormat="1" x14ac:dyDescent="0.3">
      <c r="A566" s="59" t="s">
        <v>480</v>
      </c>
      <c r="B566" s="81" t="b">
        <v>1</v>
      </c>
      <c r="C566" s="81">
        <v>42</v>
      </c>
      <c r="D566" s="81">
        <v>10</v>
      </c>
      <c r="E566" s="48">
        <v>0.23809523809523808</v>
      </c>
      <c r="F566" s="81">
        <v>0</v>
      </c>
      <c r="G566" s="48">
        <v>0</v>
      </c>
      <c r="H566" s="81" t="b">
        <v>0</v>
      </c>
      <c r="I566" s="48">
        <v>0</v>
      </c>
      <c r="J566" s="81">
        <v>0</v>
      </c>
      <c r="K566" s="48">
        <v>0</v>
      </c>
      <c r="L566" s="81">
        <v>0</v>
      </c>
      <c r="M566" s="81">
        <v>0</v>
      </c>
      <c r="N566" s="48" t="s">
        <v>6366</v>
      </c>
      <c r="O566" s="81">
        <v>10</v>
      </c>
      <c r="P566" s="81">
        <v>0</v>
      </c>
      <c r="Q566" s="82">
        <v>1</v>
      </c>
    </row>
    <row r="567" spans="1:17" s="59" customFormat="1" x14ac:dyDescent="0.3">
      <c r="A567" s="59" t="s">
        <v>510</v>
      </c>
      <c r="B567" s="81" t="b">
        <v>0</v>
      </c>
      <c r="C567" s="81">
        <v>0</v>
      </c>
      <c r="D567" s="81">
        <v>0</v>
      </c>
      <c r="E567" s="48" t="s">
        <v>753</v>
      </c>
      <c r="F567" s="81">
        <v>0</v>
      </c>
      <c r="G567" s="48" t="s">
        <v>753</v>
      </c>
      <c r="H567" s="81" t="b">
        <v>0</v>
      </c>
      <c r="I567" s="48" t="s">
        <v>753</v>
      </c>
      <c r="J567" s="81">
        <v>0</v>
      </c>
      <c r="K567" s="48" t="s">
        <v>753</v>
      </c>
      <c r="L567" s="81">
        <v>0</v>
      </c>
      <c r="M567" s="81">
        <v>0</v>
      </c>
      <c r="N567" s="48" t="s">
        <v>6366</v>
      </c>
      <c r="O567" s="81">
        <v>0</v>
      </c>
      <c r="P567" s="81">
        <v>0</v>
      </c>
      <c r="Q567" s="82" t="s">
        <v>6366</v>
      </c>
    </row>
    <row r="568" spans="1:17" s="59" customFormat="1" x14ac:dyDescent="0.3">
      <c r="A568" s="59" t="s">
        <v>509</v>
      </c>
      <c r="B568" s="81" t="b">
        <v>0</v>
      </c>
      <c r="C568" s="81">
        <v>17</v>
      </c>
      <c r="D568" s="81">
        <v>0</v>
      </c>
      <c r="E568" s="48">
        <v>0</v>
      </c>
      <c r="F568" s="81">
        <v>0</v>
      </c>
      <c r="G568" s="48">
        <v>0</v>
      </c>
      <c r="H568" s="81" t="b">
        <v>0</v>
      </c>
      <c r="I568" s="48" t="s">
        <v>753</v>
      </c>
      <c r="J568" s="81">
        <v>0</v>
      </c>
      <c r="K568" s="48" t="s">
        <v>753</v>
      </c>
      <c r="L568" s="81">
        <v>0</v>
      </c>
      <c r="M568" s="81">
        <v>0</v>
      </c>
      <c r="N568" s="48" t="s">
        <v>6366</v>
      </c>
      <c r="O568" s="81">
        <v>0</v>
      </c>
      <c r="P568" s="81">
        <v>0</v>
      </c>
      <c r="Q568" s="82" t="s">
        <v>6366</v>
      </c>
    </row>
    <row r="569" spans="1:17" s="59" customFormat="1" x14ac:dyDescent="0.3">
      <c r="A569" s="59" t="s">
        <v>481</v>
      </c>
      <c r="B569" s="81" t="b">
        <v>0</v>
      </c>
      <c r="C569" s="81">
        <v>45</v>
      </c>
      <c r="D569" s="81">
        <v>0</v>
      </c>
      <c r="E569" s="48">
        <v>0</v>
      </c>
      <c r="F569" s="81">
        <v>0</v>
      </c>
      <c r="G569" s="48">
        <v>0</v>
      </c>
      <c r="H569" s="81" t="b">
        <v>0</v>
      </c>
      <c r="I569" s="48" t="s">
        <v>753</v>
      </c>
      <c r="J569" s="81">
        <v>0</v>
      </c>
      <c r="K569" s="48" t="s">
        <v>753</v>
      </c>
      <c r="L569" s="81">
        <v>0</v>
      </c>
      <c r="M569" s="81">
        <v>0</v>
      </c>
      <c r="N569" s="48" t="s">
        <v>6366</v>
      </c>
      <c r="O569" s="81">
        <v>0</v>
      </c>
      <c r="P569" s="81">
        <v>0</v>
      </c>
      <c r="Q569" s="82" t="s">
        <v>6366</v>
      </c>
    </row>
    <row r="570" spans="1:17" s="59" customFormat="1" x14ac:dyDescent="0.3">
      <c r="A570" s="59" t="s">
        <v>482</v>
      </c>
      <c r="B570" s="81" t="b">
        <v>1</v>
      </c>
      <c r="C570" s="81">
        <v>234</v>
      </c>
      <c r="D570" s="81">
        <v>36</v>
      </c>
      <c r="E570" s="48">
        <v>0.15384615384615385</v>
      </c>
      <c r="F570" s="81">
        <v>36</v>
      </c>
      <c r="G570" s="48">
        <v>0.15384615384615385</v>
      </c>
      <c r="H570" s="81" t="b">
        <v>0</v>
      </c>
      <c r="I570" s="48">
        <v>1</v>
      </c>
      <c r="J570" s="81">
        <v>0</v>
      </c>
      <c r="K570" s="48">
        <v>0.33333333333333331</v>
      </c>
      <c r="L570" s="81">
        <v>15</v>
      </c>
      <c r="M570" s="81">
        <v>21</v>
      </c>
      <c r="N570" s="48">
        <v>0.41666666666666669</v>
      </c>
      <c r="O570" s="81">
        <v>3</v>
      </c>
      <c r="P570" s="81">
        <v>12</v>
      </c>
      <c r="Q570" s="82">
        <v>0.2</v>
      </c>
    </row>
    <row r="571" spans="1:17" s="59" customFormat="1" x14ac:dyDescent="0.3">
      <c r="A571" s="59" t="s">
        <v>483</v>
      </c>
      <c r="B571" s="81" t="b">
        <v>1</v>
      </c>
      <c r="C571" s="81">
        <v>73</v>
      </c>
      <c r="D571" s="81">
        <v>31</v>
      </c>
      <c r="E571" s="48">
        <v>0.42465753424657532</v>
      </c>
      <c r="F571" s="81">
        <v>0</v>
      </c>
      <c r="G571" s="48">
        <v>0</v>
      </c>
      <c r="H571" s="81" t="b">
        <v>0</v>
      </c>
      <c r="I571" s="48">
        <v>0</v>
      </c>
      <c r="J571" s="81">
        <v>0</v>
      </c>
      <c r="K571" s="48">
        <v>0.4838709677419355</v>
      </c>
      <c r="L571" s="81">
        <v>0</v>
      </c>
      <c r="M571" s="81">
        <v>0</v>
      </c>
      <c r="N571" s="48" t="s">
        <v>6366</v>
      </c>
      <c r="O571" s="81">
        <v>16</v>
      </c>
      <c r="P571" s="81">
        <v>15</v>
      </c>
      <c r="Q571" s="82">
        <v>0.5161290322580645</v>
      </c>
    </row>
    <row r="572" spans="1:17" s="59" customFormat="1" x14ac:dyDescent="0.3">
      <c r="A572" s="59" t="s">
        <v>484</v>
      </c>
      <c r="B572" s="81" t="b">
        <v>1</v>
      </c>
      <c r="C572" s="81">
        <v>165</v>
      </c>
      <c r="D572" s="81">
        <v>19</v>
      </c>
      <c r="E572" s="48">
        <v>0.11515151515151516</v>
      </c>
      <c r="F572" s="81">
        <v>0</v>
      </c>
      <c r="G572" s="48">
        <v>0</v>
      </c>
      <c r="H572" s="81" t="b">
        <v>0</v>
      </c>
      <c r="I572" s="48">
        <v>0</v>
      </c>
      <c r="J572" s="81">
        <v>0</v>
      </c>
      <c r="K572" s="48">
        <v>0</v>
      </c>
      <c r="L572" s="81">
        <v>0</v>
      </c>
      <c r="M572" s="81">
        <v>0</v>
      </c>
      <c r="N572" s="48" t="s">
        <v>6366</v>
      </c>
      <c r="O572" s="81">
        <v>19</v>
      </c>
      <c r="P572" s="81">
        <v>0</v>
      </c>
      <c r="Q572" s="82">
        <v>1</v>
      </c>
    </row>
    <row r="573" spans="1:17" s="59" customFormat="1" x14ac:dyDescent="0.3">
      <c r="A573" s="59" t="s">
        <v>485</v>
      </c>
      <c r="B573" s="81" t="b">
        <v>1</v>
      </c>
      <c r="C573" s="81">
        <v>592</v>
      </c>
      <c r="D573" s="81">
        <v>107</v>
      </c>
      <c r="E573" s="48">
        <v>0.18074324324324326</v>
      </c>
      <c r="F573" s="81">
        <v>52</v>
      </c>
      <c r="G573" s="48">
        <v>8.7837837837837843E-2</v>
      </c>
      <c r="H573" s="81" t="b">
        <v>0</v>
      </c>
      <c r="I573" s="48">
        <v>0.48598130841121495</v>
      </c>
      <c r="J573" s="81">
        <v>0</v>
      </c>
      <c r="K573" s="48">
        <v>0.3644859813084112</v>
      </c>
      <c r="L573" s="81">
        <v>0</v>
      </c>
      <c r="M573" s="81">
        <v>52</v>
      </c>
      <c r="N573" s="48">
        <v>0</v>
      </c>
      <c r="O573" s="81">
        <v>27</v>
      </c>
      <c r="P573" s="81">
        <v>39</v>
      </c>
      <c r="Q573" s="82">
        <v>0.40909090909090912</v>
      </c>
    </row>
    <row r="574" spans="1:17" s="59" customFormat="1" x14ac:dyDescent="0.3">
      <c r="A574" s="59" t="s">
        <v>590</v>
      </c>
      <c r="B574" s="81" t="b">
        <v>0</v>
      </c>
      <c r="C574" s="81">
        <v>19</v>
      </c>
      <c r="D574" s="81">
        <v>0</v>
      </c>
      <c r="E574" s="48">
        <v>0</v>
      </c>
      <c r="F574" s="81">
        <v>0</v>
      </c>
      <c r="G574" s="48">
        <v>0</v>
      </c>
      <c r="H574" s="81" t="b">
        <v>0</v>
      </c>
      <c r="I574" s="48" t="s">
        <v>753</v>
      </c>
      <c r="J574" s="81">
        <v>0</v>
      </c>
      <c r="K574" s="48" t="s">
        <v>753</v>
      </c>
      <c r="L574" s="81">
        <v>0</v>
      </c>
      <c r="M574" s="81">
        <v>0</v>
      </c>
      <c r="N574" s="48" t="s">
        <v>6366</v>
      </c>
      <c r="O574" s="81">
        <v>0</v>
      </c>
      <c r="P574" s="81">
        <v>0</v>
      </c>
      <c r="Q574" s="82" t="s">
        <v>6366</v>
      </c>
    </row>
    <row r="575" spans="1:17" s="59" customFormat="1" x14ac:dyDescent="0.3">
      <c r="A575" s="59" t="s">
        <v>588</v>
      </c>
      <c r="B575" s="81" t="b">
        <v>0</v>
      </c>
      <c r="C575" s="81">
        <v>11</v>
      </c>
      <c r="D575" s="81">
        <v>0</v>
      </c>
      <c r="E575" s="48">
        <v>0</v>
      </c>
      <c r="F575" s="81">
        <v>0</v>
      </c>
      <c r="G575" s="48">
        <v>0</v>
      </c>
      <c r="H575" s="81" t="b">
        <v>0</v>
      </c>
      <c r="I575" s="48" t="s">
        <v>753</v>
      </c>
      <c r="J575" s="81">
        <v>0</v>
      </c>
      <c r="K575" s="48" t="s">
        <v>753</v>
      </c>
      <c r="L575" s="81">
        <v>0</v>
      </c>
      <c r="M575" s="81">
        <v>0</v>
      </c>
      <c r="N575" s="48" t="s">
        <v>6366</v>
      </c>
      <c r="O575" s="81">
        <v>0</v>
      </c>
      <c r="P575" s="81">
        <v>0</v>
      </c>
      <c r="Q575" s="82" t="s">
        <v>6366</v>
      </c>
    </row>
    <row r="576" spans="1:17" s="59" customFormat="1" x14ac:dyDescent="0.3">
      <c r="A576" s="59" t="s">
        <v>496</v>
      </c>
      <c r="B576" s="81" t="b">
        <v>0</v>
      </c>
      <c r="C576" s="81">
        <v>0</v>
      </c>
      <c r="D576" s="81">
        <v>0</v>
      </c>
      <c r="E576" s="48" t="s">
        <v>753</v>
      </c>
      <c r="F576" s="81">
        <v>0</v>
      </c>
      <c r="G576" s="48" t="s">
        <v>753</v>
      </c>
      <c r="H576" s="81" t="b">
        <v>0</v>
      </c>
      <c r="I576" s="48" t="s">
        <v>753</v>
      </c>
      <c r="J576" s="81">
        <v>0</v>
      </c>
      <c r="K576" s="48" t="s">
        <v>753</v>
      </c>
      <c r="L576" s="81">
        <v>0</v>
      </c>
      <c r="M576" s="81">
        <v>0</v>
      </c>
      <c r="N576" s="48" t="s">
        <v>6366</v>
      </c>
      <c r="O576" s="81">
        <v>0</v>
      </c>
      <c r="P576" s="81">
        <v>0</v>
      </c>
      <c r="Q576" s="82" t="s">
        <v>6366</v>
      </c>
    </row>
    <row r="577" spans="1:17" s="59" customFormat="1" x14ac:dyDescent="0.3">
      <c r="A577" s="59" t="s">
        <v>486</v>
      </c>
      <c r="B577" s="81" t="b">
        <v>1</v>
      </c>
      <c r="C577" s="81">
        <v>109</v>
      </c>
      <c r="D577" s="81">
        <v>0</v>
      </c>
      <c r="E577" s="48">
        <v>0</v>
      </c>
      <c r="F577" s="81">
        <v>0</v>
      </c>
      <c r="G577" s="48">
        <v>0</v>
      </c>
      <c r="H577" s="81" t="b">
        <v>0</v>
      </c>
      <c r="I577" s="48" t="s">
        <v>753</v>
      </c>
      <c r="J577" s="81">
        <v>0</v>
      </c>
      <c r="K577" s="48" t="s">
        <v>753</v>
      </c>
      <c r="L577" s="81">
        <v>0</v>
      </c>
      <c r="M577" s="81">
        <v>0</v>
      </c>
      <c r="N577" s="48" t="s">
        <v>6366</v>
      </c>
      <c r="O577" s="81">
        <v>0</v>
      </c>
      <c r="P577" s="81">
        <v>0</v>
      </c>
      <c r="Q577" s="82" t="s">
        <v>6366</v>
      </c>
    </row>
    <row r="578" spans="1:17" s="59" customFormat="1" x14ac:dyDescent="0.3">
      <c r="A578" s="59" t="s">
        <v>487</v>
      </c>
      <c r="B578" s="81" t="b">
        <v>1</v>
      </c>
      <c r="C578" s="81">
        <v>286</v>
      </c>
      <c r="D578" s="81">
        <v>0</v>
      </c>
      <c r="E578" s="48">
        <v>0</v>
      </c>
      <c r="F578" s="81">
        <v>12</v>
      </c>
      <c r="G578" s="48">
        <v>4.195804195804196E-2</v>
      </c>
      <c r="H578" s="81" t="b">
        <v>0</v>
      </c>
      <c r="I578" s="48" t="s">
        <v>753</v>
      </c>
      <c r="J578" s="81">
        <v>0</v>
      </c>
      <c r="K578" s="48" t="s">
        <v>753</v>
      </c>
      <c r="L578" s="81">
        <v>12</v>
      </c>
      <c r="M578" s="81">
        <v>0</v>
      </c>
      <c r="N578" s="48">
        <v>1</v>
      </c>
      <c r="O578" s="81">
        <v>0</v>
      </c>
      <c r="P578" s="81">
        <v>0</v>
      </c>
      <c r="Q578" s="82" t="s">
        <v>6366</v>
      </c>
    </row>
    <row r="579" spans="1:17" s="59" customFormat="1" x14ac:dyDescent="0.3">
      <c r="A579" s="59" t="s">
        <v>591</v>
      </c>
      <c r="B579" s="81" t="b">
        <v>0</v>
      </c>
      <c r="C579" s="81">
        <v>49</v>
      </c>
      <c r="D579" s="81">
        <v>0</v>
      </c>
      <c r="E579" s="48">
        <v>0</v>
      </c>
      <c r="F579" s="81">
        <v>0</v>
      </c>
      <c r="G579" s="48">
        <v>0</v>
      </c>
      <c r="H579" s="81" t="b">
        <v>0</v>
      </c>
      <c r="I579" s="48" t="s">
        <v>753</v>
      </c>
      <c r="J579" s="81">
        <v>0</v>
      </c>
      <c r="K579" s="48" t="s">
        <v>753</v>
      </c>
      <c r="L579" s="81">
        <v>0</v>
      </c>
      <c r="M579" s="81">
        <v>0</v>
      </c>
      <c r="N579" s="48" t="s">
        <v>6366</v>
      </c>
      <c r="O579" s="81">
        <v>0</v>
      </c>
      <c r="P579" s="81">
        <v>0</v>
      </c>
      <c r="Q579" s="82" t="s">
        <v>6366</v>
      </c>
    </row>
    <row r="580" spans="1:17" s="59" customFormat="1" x14ac:dyDescent="0.3">
      <c r="A580" s="59" t="s">
        <v>488</v>
      </c>
      <c r="B580" s="81" t="b">
        <v>0</v>
      </c>
      <c r="C580" s="81">
        <v>0</v>
      </c>
      <c r="D580" s="81">
        <v>0</v>
      </c>
      <c r="E580" s="48" t="s">
        <v>753</v>
      </c>
      <c r="F580" s="81">
        <v>0</v>
      </c>
      <c r="G580" s="48" t="s">
        <v>753</v>
      </c>
      <c r="H580" s="81" t="b">
        <v>1</v>
      </c>
      <c r="I580" s="48" t="s">
        <v>753</v>
      </c>
      <c r="J580" s="81">
        <v>0</v>
      </c>
      <c r="K580" s="48" t="s">
        <v>753</v>
      </c>
      <c r="L580" s="81">
        <v>0</v>
      </c>
      <c r="M580" s="81">
        <v>0</v>
      </c>
      <c r="N580" s="48" t="s">
        <v>6366</v>
      </c>
      <c r="O580" s="81">
        <v>0</v>
      </c>
      <c r="P580" s="81">
        <v>0</v>
      </c>
      <c r="Q580" s="82" t="s">
        <v>6366</v>
      </c>
    </row>
    <row r="581" spans="1:17" s="59" customFormat="1" x14ac:dyDescent="0.3">
      <c r="A581" s="59" t="s">
        <v>489</v>
      </c>
      <c r="B581" s="81" t="b">
        <v>1</v>
      </c>
      <c r="C581" s="81">
        <v>296</v>
      </c>
      <c r="D581" s="81">
        <v>53</v>
      </c>
      <c r="E581" s="48">
        <v>0.17905405405405406</v>
      </c>
      <c r="F581" s="81">
        <v>59</v>
      </c>
      <c r="G581" s="48">
        <v>0.19932432432432431</v>
      </c>
      <c r="H581" s="81" t="b">
        <v>0</v>
      </c>
      <c r="I581" s="48">
        <v>1.1132075471698113</v>
      </c>
      <c r="J581" s="81">
        <v>12</v>
      </c>
      <c r="K581" s="48">
        <v>0.26415094339622641</v>
      </c>
      <c r="L581" s="81">
        <v>24</v>
      </c>
      <c r="M581" s="81">
        <v>35</v>
      </c>
      <c r="N581" s="48">
        <v>0.40677966101694918</v>
      </c>
      <c r="O581" s="81">
        <v>4</v>
      </c>
      <c r="P581" s="81">
        <v>2</v>
      </c>
      <c r="Q581" s="82">
        <v>0.66666666666666663</v>
      </c>
    </row>
    <row r="582" spans="1:17" s="59" customFormat="1" x14ac:dyDescent="0.3">
      <c r="A582" s="59" t="s">
        <v>589</v>
      </c>
      <c r="B582" s="81" t="b">
        <v>0</v>
      </c>
      <c r="C582" s="81">
        <v>50</v>
      </c>
      <c r="D582" s="81">
        <v>0</v>
      </c>
      <c r="E582" s="48">
        <v>0</v>
      </c>
      <c r="F582" s="81">
        <v>0</v>
      </c>
      <c r="G582" s="48">
        <v>0</v>
      </c>
      <c r="H582" s="81" t="b">
        <v>0</v>
      </c>
      <c r="I582" s="48" t="s">
        <v>753</v>
      </c>
      <c r="J582" s="81">
        <v>0</v>
      </c>
      <c r="K582" s="48" t="s">
        <v>753</v>
      </c>
      <c r="L582" s="81">
        <v>0</v>
      </c>
      <c r="M582" s="81">
        <v>0</v>
      </c>
      <c r="N582" s="48" t="s">
        <v>6366</v>
      </c>
      <c r="O582" s="81">
        <v>0</v>
      </c>
      <c r="P582" s="81">
        <v>0</v>
      </c>
      <c r="Q582" s="82" t="s">
        <v>6366</v>
      </c>
    </row>
    <row r="583" spans="1:17" s="59" customFormat="1" x14ac:dyDescent="0.3">
      <c r="A583" s="59" t="s">
        <v>609</v>
      </c>
      <c r="B583" s="81" t="b">
        <v>0</v>
      </c>
      <c r="C583" s="81">
        <v>0</v>
      </c>
      <c r="D583" s="81">
        <v>0</v>
      </c>
      <c r="E583" s="48" t="s">
        <v>753</v>
      </c>
      <c r="F583" s="81">
        <v>0</v>
      </c>
      <c r="G583" s="48" t="s">
        <v>753</v>
      </c>
      <c r="H583" s="81" t="b">
        <v>0</v>
      </c>
      <c r="I583" s="48" t="s">
        <v>753</v>
      </c>
      <c r="J583" s="81">
        <v>0</v>
      </c>
      <c r="K583" s="48" t="s">
        <v>753</v>
      </c>
      <c r="L583" s="81">
        <v>0</v>
      </c>
      <c r="M583" s="81">
        <v>0</v>
      </c>
      <c r="N583" s="48" t="s">
        <v>6366</v>
      </c>
      <c r="O583" s="81">
        <v>0</v>
      </c>
      <c r="P583" s="81">
        <v>0</v>
      </c>
      <c r="Q583" s="82" t="s">
        <v>6366</v>
      </c>
    </row>
    <row r="584" spans="1:17" s="59" customFormat="1" x14ac:dyDescent="0.3">
      <c r="A584" s="59" t="s">
        <v>490</v>
      </c>
      <c r="B584" s="81" t="b">
        <v>1</v>
      </c>
      <c r="C584" s="81">
        <v>60</v>
      </c>
      <c r="D584" s="81">
        <v>0</v>
      </c>
      <c r="E584" s="48">
        <v>0</v>
      </c>
      <c r="F584" s="81">
        <v>0</v>
      </c>
      <c r="G584" s="48">
        <v>0</v>
      </c>
      <c r="H584" s="81" t="b">
        <v>0</v>
      </c>
      <c r="I584" s="48" t="s">
        <v>753</v>
      </c>
      <c r="J584" s="81">
        <v>0</v>
      </c>
      <c r="K584" s="48" t="s">
        <v>753</v>
      </c>
      <c r="L584" s="81">
        <v>0</v>
      </c>
      <c r="M584" s="81">
        <v>0</v>
      </c>
      <c r="N584" s="48" t="s">
        <v>6366</v>
      </c>
      <c r="O584" s="81">
        <v>0</v>
      </c>
      <c r="P584" s="81">
        <v>0</v>
      </c>
      <c r="Q584" s="82" t="s">
        <v>6366</v>
      </c>
    </row>
    <row r="585" spans="1:17" s="59" customFormat="1" x14ac:dyDescent="0.3">
      <c r="A585" s="59" t="s">
        <v>491</v>
      </c>
      <c r="B585" s="81" t="b">
        <v>0</v>
      </c>
      <c r="C585" s="81">
        <v>0</v>
      </c>
      <c r="D585" s="81">
        <v>0</v>
      </c>
      <c r="E585" s="48" t="s">
        <v>753</v>
      </c>
      <c r="F585" s="81">
        <v>0</v>
      </c>
      <c r="G585" s="48" t="s">
        <v>753</v>
      </c>
      <c r="H585" s="81" t="b">
        <v>0</v>
      </c>
      <c r="I585" s="48" t="s">
        <v>753</v>
      </c>
      <c r="J585" s="81">
        <v>0</v>
      </c>
      <c r="K585" s="48" t="s">
        <v>753</v>
      </c>
      <c r="L585" s="81">
        <v>0</v>
      </c>
      <c r="M585" s="81">
        <v>0</v>
      </c>
      <c r="N585" s="48" t="s">
        <v>6366</v>
      </c>
      <c r="O585" s="81">
        <v>0</v>
      </c>
      <c r="P585" s="81">
        <v>0</v>
      </c>
      <c r="Q585" s="82" t="s">
        <v>6366</v>
      </c>
    </row>
    <row r="586" spans="1:17" s="59" customFormat="1" x14ac:dyDescent="0.3">
      <c r="A586" s="59" t="s">
        <v>492</v>
      </c>
      <c r="B586" s="81" t="b">
        <v>1</v>
      </c>
      <c r="C586" s="81">
        <v>154</v>
      </c>
      <c r="D586" s="81">
        <v>29</v>
      </c>
      <c r="E586" s="48">
        <v>0.18831168831168832</v>
      </c>
      <c r="F586" s="81">
        <v>0</v>
      </c>
      <c r="G586" s="48">
        <v>0</v>
      </c>
      <c r="H586" s="81" t="b">
        <v>0</v>
      </c>
      <c r="I586" s="48">
        <v>0</v>
      </c>
      <c r="J586" s="81">
        <v>0</v>
      </c>
      <c r="K586" s="48">
        <v>0.58620689655172409</v>
      </c>
      <c r="L586" s="81">
        <v>0</v>
      </c>
      <c r="M586" s="81">
        <v>0</v>
      </c>
      <c r="N586" s="48" t="s">
        <v>6366</v>
      </c>
      <c r="O586" s="81">
        <v>12</v>
      </c>
      <c r="P586" s="81">
        <v>17</v>
      </c>
      <c r="Q586" s="82">
        <v>0.41379310344827586</v>
      </c>
    </row>
    <row r="587" spans="1:17" s="59" customFormat="1" x14ac:dyDescent="0.3">
      <c r="A587" s="59" t="s">
        <v>493</v>
      </c>
      <c r="B587" s="81" t="b">
        <v>1</v>
      </c>
      <c r="C587" s="81">
        <v>38</v>
      </c>
      <c r="D587" s="81">
        <v>10</v>
      </c>
      <c r="E587" s="48">
        <v>0.26315789473684209</v>
      </c>
      <c r="F587" s="81">
        <v>0</v>
      </c>
      <c r="G587" s="48">
        <v>0</v>
      </c>
      <c r="H587" s="81" t="b">
        <v>0</v>
      </c>
      <c r="I587" s="48">
        <v>0</v>
      </c>
      <c r="J587" s="81">
        <v>0</v>
      </c>
      <c r="K587" s="48">
        <v>0</v>
      </c>
      <c r="L587" s="81">
        <v>0</v>
      </c>
      <c r="M587" s="81">
        <v>0</v>
      </c>
      <c r="N587" s="48" t="s">
        <v>6366</v>
      </c>
      <c r="O587" s="81">
        <v>10</v>
      </c>
      <c r="P587" s="81">
        <v>0</v>
      </c>
      <c r="Q587" s="82">
        <v>1</v>
      </c>
    </row>
    <row r="588" spans="1:17" s="59" customFormat="1" x14ac:dyDescent="0.3">
      <c r="A588" s="59" t="s">
        <v>494</v>
      </c>
      <c r="B588" s="81" t="b">
        <v>1</v>
      </c>
      <c r="C588" s="81">
        <v>27</v>
      </c>
      <c r="D588" s="81">
        <v>0</v>
      </c>
      <c r="E588" s="48">
        <v>0</v>
      </c>
      <c r="F588" s="81">
        <v>0</v>
      </c>
      <c r="G588" s="48">
        <v>0</v>
      </c>
      <c r="H588" s="81" t="b">
        <v>0</v>
      </c>
      <c r="I588" s="48" t="s">
        <v>753</v>
      </c>
      <c r="J588" s="81">
        <v>0</v>
      </c>
      <c r="K588" s="48" t="s">
        <v>753</v>
      </c>
      <c r="L588" s="81">
        <v>0</v>
      </c>
      <c r="M588" s="81">
        <v>0</v>
      </c>
      <c r="N588" s="48" t="s">
        <v>6366</v>
      </c>
      <c r="O588" s="81">
        <v>0</v>
      </c>
      <c r="P588" s="81">
        <v>0</v>
      </c>
      <c r="Q588" s="82" t="s">
        <v>6366</v>
      </c>
    </row>
    <row r="589" spans="1:17" s="59" customFormat="1" x14ac:dyDescent="0.3">
      <c r="A589" s="59" t="s">
        <v>495</v>
      </c>
      <c r="B589" s="81" t="b">
        <v>0</v>
      </c>
      <c r="C589" s="81">
        <v>0</v>
      </c>
      <c r="D589" s="81">
        <v>0</v>
      </c>
      <c r="E589" s="48" t="s">
        <v>753</v>
      </c>
      <c r="F589" s="81">
        <v>0</v>
      </c>
      <c r="G589" s="48" t="s">
        <v>753</v>
      </c>
      <c r="H589" s="81" t="b">
        <v>0</v>
      </c>
      <c r="I589" s="48" t="s">
        <v>753</v>
      </c>
      <c r="J589" s="81">
        <v>0</v>
      </c>
      <c r="K589" s="48" t="s">
        <v>753</v>
      </c>
      <c r="L589" s="81">
        <v>0</v>
      </c>
      <c r="M589" s="81">
        <v>0</v>
      </c>
      <c r="N589" s="48" t="s">
        <v>6366</v>
      </c>
      <c r="O589" s="81">
        <v>0</v>
      </c>
      <c r="P589" s="81">
        <v>0</v>
      </c>
      <c r="Q589" s="82" t="s">
        <v>6366</v>
      </c>
    </row>
    <row r="590" spans="1:17" s="59" customFormat="1" x14ac:dyDescent="0.3">
      <c r="A590" s="59" t="s">
        <v>497</v>
      </c>
      <c r="B590" s="81" t="b">
        <v>0</v>
      </c>
      <c r="C590" s="81">
        <v>591</v>
      </c>
      <c r="D590" s="81">
        <v>133</v>
      </c>
      <c r="E590" s="48">
        <v>0.22504230118443316</v>
      </c>
      <c r="F590" s="81">
        <v>31</v>
      </c>
      <c r="G590" s="48">
        <v>5.2453468697123522E-2</v>
      </c>
      <c r="H590" s="81" t="b">
        <v>0</v>
      </c>
      <c r="I590" s="48">
        <v>0.23308270676691728</v>
      </c>
      <c r="J590" s="81">
        <v>11</v>
      </c>
      <c r="K590" s="48">
        <v>0.47368421052631576</v>
      </c>
      <c r="L590" s="81">
        <v>11</v>
      </c>
      <c r="M590" s="81">
        <v>20</v>
      </c>
      <c r="N590" s="48">
        <v>0.35483870967741937</v>
      </c>
      <c r="O590" s="81">
        <v>50</v>
      </c>
      <c r="P590" s="81">
        <v>52</v>
      </c>
      <c r="Q590" s="82">
        <v>0.49019607843137253</v>
      </c>
    </row>
    <row r="591" spans="1:17" s="59" customFormat="1" x14ac:dyDescent="0.3">
      <c r="A591" s="59" t="s">
        <v>637</v>
      </c>
      <c r="B591" s="81" t="b">
        <v>0</v>
      </c>
      <c r="C591" s="81">
        <v>0</v>
      </c>
      <c r="D591" s="81">
        <v>0</v>
      </c>
      <c r="E591" s="48" t="s">
        <v>753</v>
      </c>
      <c r="F591" s="81">
        <v>0</v>
      </c>
      <c r="G591" s="48" t="s">
        <v>753</v>
      </c>
      <c r="H591" s="81" t="b">
        <v>0</v>
      </c>
      <c r="I591" s="48" t="s">
        <v>753</v>
      </c>
      <c r="J591" s="81">
        <v>0</v>
      </c>
      <c r="K591" s="48" t="s">
        <v>753</v>
      </c>
      <c r="L591" s="81">
        <v>0</v>
      </c>
      <c r="M591" s="81">
        <v>0</v>
      </c>
      <c r="N591" s="48" t="s">
        <v>6366</v>
      </c>
      <c r="O591" s="81">
        <v>0</v>
      </c>
      <c r="P591" s="81">
        <v>0</v>
      </c>
      <c r="Q591" s="82" t="s">
        <v>6366</v>
      </c>
    </row>
    <row r="592" spans="1:17" s="59" customFormat="1" x14ac:dyDescent="0.3">
      <c r="A592" s="59" t="s">
        <v>507</v>
      </c>
      <c r="B592" s="81" t="b">
        <v>1</v>
      </c>
      <c r="C592" s="81">
        <v>94</v>
      </c>
      <c r="D592" s="81">
        <v>13</v>
      </c>
      <c r="E592" s="48">
        <v>0.13829787234042554</v>
      </c>
      <c r="F592" s="81">
        <v>0</v>
      </c>
      <c r="G592" s="48">
        <v>0</v>
      </c>
      <c r="H592" s="81" t="b">
        <v>0</v>
      </c>
      <c r="I592" s="48">
        <v>0</v>
      </c>
      <c r="J592" s="81">
        <v>0</v>
      </c>
      <c r="K592" s="48">
        <v>1</v>
      </c>
      <c r="L592" s="81">
        <v>0</v>
      </c>
      <c r="M592" s="81">
        <v>0</v>
      </c>
      <c r="N592" s="48" t="s">
        <v>6366</v>
      </c>
      <c r="O592" s="81">
        <v>0</v>
      </c>
      <c r="P592" s="81">
        <v>13</v>
      </c>
      <c r="Q592" s="82">
        <v>0</v>
      </c>
    </row>
    <row r="593" spans="1:17" s="59" customFormat="1" x14ac:dyDescent="0.3">
      <c r="A593" s="59" t="s">
        <v>508</v>
      </c>
      <c r="B593" s="81" t="b">
        <v>0</v>
      </c>
      <c r="C593" s="81">
        <v>0</v>
      </c>
      <c r="D593" s="81">
        <v>0</v>
      </c>
      <c r="E593" s="48" t="s">
        <v>753</v>
      </c>
      <c r="F593" s="81">
        <v>0</v>
      </c>
      <c r="G593" s="48" t="s">
        <v>753</v>
      </c>
      <c r="H593" s="81" t="b">
        <v>0</v>
      </c>
      <c r="I593" s="48" t="s">
        <v>753</v>
      </c>
      <c r="J593" s="81">
        <v>0</v>
      </c>
      <c r="K593" s="48" t="s">
        <v>753</v>
      </c>
      <c r="L593" s="81">
        <v>0</v>
      </c>
      <c r="M593" s="81">
        <v>0</v>
      </c>
      <c r="N593" s="48" t="s">
        <v>6366</v>
      </c>
      <c r="O593" s="81">
        <v>0</v>
      </c>
      <c r="P593" s="81">
        <v>0</v>
      </c>
      <c r="Q593" s="82" t="s">
        <v>6366</v>
      </c>
    </row>
    <row r="594" spans="1:17" s="59" customFormat="1" x14ac:dyDescent="0.3">
      <c r="A594" s="59" t="s">
        <v>498</v>
      </c>
      <c r="B594" s="81" t="b">
        <v>1</v>
      </c>
      <c r="C594" s="81">
        <v>310</v>
      </c>
      <c r="D594" s="81">
        <v>64</v>
      </c>
      <c r="E594" s="48">
        <v>0.20645161290322581</v>
      </c>
      <c r="F594" s="81">
        <v>21</v>
      </c>
      <c r="G594" s="48">
        <v>6.7741935483870974E-2</v>
      </c>
      <c r="H594" s="81" t="b">
        <v>0</v>
      </c>
      <c r="I594" s="48">
        <v>0.328125</v>
      </c>
      <c r="J594" s="81">
        <v>0</v>
      </c>
      <c r="K594" s="48">
        <v>0.1875</v>
      </c>
      <c r="L594" s="81">
        <v>0</v>
      </c>
      <c r="M594" s="81">
        <v>21</v>
      </c>
      <c r="N594" s="48">
        <v>0</v>
      </c>
      <c r="O594" s="81">
        <v>31</v>
      </c>
      <c r="P594" s="81">
        <v>12</v>
      </c>
      <c r="Q594" s="82">
        <v>0.72093023255813948</v>
      </c>
    </row>
    <row r="595" spans="1:17" s="59" customFormat="1" x14ac:dyDescent="0.3">
      <c r="A595" s="59" t="s">
        <v>499</v>
      </c>
      <c r="B595" s="81" t="b">
        <v>1</v>
      </c>
      <c r="C595" s="81">
        <v>47</v>
      </c>
      <c r="D595" s="81">
        <v>0</v>
      </c>
      <c r="E595" s="48">
        <v>0</v>
      </c>
      <c r="F595" s="81">
        <v>0</v>
      </c>
      <c r="G595" s="48">
        <v>0</v>
      </c>
      <c r="H595" s="81" t="b">
        <v>0</v>
      </c>
      <c r="I595" s="48" t="s">
        <v>753</v>
      </c>
      <c r="J595" s="81">
        <v>0</v>
      </c>
      <c r="K595" s="48" t="s">
        <v>753</v>
      </c>
      <c r="L595" s="81">
        <v>0</v>
      </c>
      <c r="M595" s="81">
        <v>0</v>
      </c>
      <c r="N595" s="48" t="s">
        <v>6366</v>
      </c>
      <c r="O595" s="81">
        <v>0</v>
      </c>
      <c r="P595" s="81">
        <v>0</v>
      </c>
      <c r="Q595" s="82" t="s">
        <v>6366</v>
      </c>
    </row>
    <row r="596" spans="1:17" s="59" customFormat="1" x14ac:dyDescent="0.3">
      <c r="A596" s="59" t="s">
        <v>500</v>
      </c>
      <c r="B596" s="81" t="b">
        <v>1</v>
      </c>
      <c r="C596" s="81">
        <v>371</v>
      </c>
      <c r="D596" s="81">
        <v>54</v>
      </c>
      <c r="E596" s="48">
        <v>0.14555256064690028</v>
      </c>
      <c r="F596" s="81">
        <v>64</v>
      </c>
      <c r="G596" s="48">
        <v>0.1725067385444744</v>
      </c>
      <c r="H596" s="81" t="b">
        <v>0</v>
      </c>
      <c r="I596" s="48">
        <v>1.1851851851851851</v>
      </c>
      <c r="J596" s="81">
        <v>21</v>
      </c>
      <c r="K596" s="48">
        <v>0.57407407407407407</v>
      </c>
      <c r="L596" s="81">
        <v>36</v>
      </c>
      <c r="M596" s="81">
        <v>28</v>
      </c>
      <c r="N596" s="48">
        <v>0.5625</v>
      </c>
      <c r="O596" s="81">
        <v>5</v>
      </c>
      <c r="P596" s="81">
        <v>10</v>
      </c>
      <c r="Q596" s="82">
        <v>0.33333333333333331</v>
      </c>
    </row>
    <row r="597" spans="1:17" s="59" customFormat="1" x14ac:dyDescent="0.3">
      <c r="A597" s="59" t="s">
        <v>501</v>
      </c>
      <c r="B597" s="81" t="b">
        <v>1</v>
      </c>
      <c r="C597" s="81">
        <v>367</v>
      </c>
      <c r="D597" s="81">
        <v>65</v>
      </c>
      <c r="E597" s="48">
        <v>0.17711171662125341</v>
      </c>
      <c r="F597" s="81">
        <v>10</v>
      </c>
      <c r="G597" s="48">
        <v>2.7247956403269755E-2</v>
      </c>
      <c r="H597" s="81" t="b">
        <v>0</v>
      </c>
      <c r="I597" s="48">
        <v>0.15384615384615385</v>
      </c>
      <c r="J597" s="81">
        <v>0</v>
      </c>
      <c r="K597" s="48">
        <v>0.52307692307692311</v>
      </c>
      <c r="L597" s="81">
        <v>0</v>
      </c>
      <c r="M597" s="81">
        <v>10</v>
      </c>
      <c r="N597" s="48">
        <v>0</v>
      </c>
      <c r="O597" s="81">
        <v>21</v>
      </c>
      <c r="P597" s="81">
        <v>34</v>
      </c>
      <c r="Q597" s="82">
        <v>0.38181818181818183</v>
      </c>
    </row>
    <row r="598" spans="1:17" s="59" customFormat="1" x14ac:dyDescent="0.3">
      <c r="A598" s="59" t="s">
        <v>502</v>
      </c>
      <c r="B598" s="81" t="b">
        <v>0</v>
      </c>
      <c r="C598" s="81">
        <v>12</v>
      </c>
      <c r="D598" s="81">
        <v>0</v>
      </c>
      <c r="E598" s="48">
        <v>0</v>
      </c>
      <c r="F598" s="81">
        <v>0</v>
      </c>
      <c r="G598" s="48">
        <v>0</v>
      </c>
      <c r="H598" s="81" t="b">
        <v>0</v>
      </c>
      <c r="I598" s="48" t="s">
        <v>753</v>
      </c>
      <c r="J598" s="81">
        <v>0</v>
      </c>
      <c r="K598" s="48" t="s">
        <v>753</v>
      </c>
      <c r="L598" s="81">
        <v>0</v>
      </c>
      <c r="M598" s="81">
        <v>0</v>
      </c>
      <c r="N598" s="48" t="s">
        <v>6366</v>
      </c>
      <c r="O598" s="81">
        <v>0</v>
      </c>
      <c r="P598" s="81">
        <v>0</v>
      </c>
      <c r="Q598" s="82" t="s">
        <v>6366</v>
      </c>
    </row>
    <row r="599" spans="1:17" s="59" customFormat="1" x14ac:dyDescent="0.3">
      <c r="A599" s="59" t="s">
        <v>592</v>
      </c>
      <c r="B599" s="81" t="b">
        <v>0</v>
      </c>
      <c r="C599" s="81">
        <v>56</v>
      </c>
      <c r="D599" s="81">
        <v>0</v>
      </c>
      <c r="E599" s="48">
        <v>0</v>
      </c>
      <c r="F599" s="81">
        <v>0</v>
      </c>
      <c r="G599" s="48">
        <v>0</v>
      </c>
      <c r="H599" s="81" t="b">
        <v>0</v>
      </c>
      <c r="I599" s="48" t="s">
        <v>753</v>
      </c>
      <c r="J599" s="81">
        <v>0</v>
      </c>
      <c r="K599" s="48" t="s">
        <v>753</v>
      </c>
      <c r="L599" s="81">
        <v>0</v>
      </c>
      <c r="M599" s="81">
        <v>0</v>
      </c>
      <c r="N599" s="48" t="s">
        <v>6366</v>
      </c>
      <c r="O599" s="81">
        <v>0</v>
      </c>
      <c r="P599" s="81">
        <v>0</v>
      </c>
      <c r="Q599" s="82" t="s">
        <v>6366</v>
      </c>
    </row>
    <row r="600" spans="1:17" s="59" customFormat="1" x14ac:dyDescent="0.3">
      <c r="A600" s="59" t="s">
        <v>503</v>
      </c>
      <c r="B600" s="81" t="b">
        <v>0</v>
      </c>
      <c r="C600" s="81">
        <v>72</v>
      </c>
      <c r="D600" s="81">
        <v>51</v>
      </c>
      <c r="E600" s="48">
        <v>0.70833333333333337</v>
      </c>
      <c r="F600" s="81">
        <v>0</v>
      </c>
      <c r="G600" s="48">
        <v>0</v>
      </c>
      <c r="H600" s="81" t="b">
        <v>0</v>
      </c>
      <c r="I600" s="48">
        <v>0</v>
      </c>
      <c r="J600" s="81">
        <v>0</v>
      </c>
      <c r="K600" s="48">
        <v>0.39215686274509803</v>
      </c>
      <c r="L600" s="81">
        <v>0</v>
      </c>
      <c r="M600" s="81">
        <v>0</v>
      </c>
      <c r="N600" s="48" t="s">
        <v>6366</v>
      </c>
      <c r="O600" s="81">
        <v>31</v>
      </c>
      <c r="P600" s="81">
        <v>20</v>
      </c>
      <c r="Q600" s="82">
        <v>0.60784313725490191</v>
      </c>
    </row>
    <row r="601" spans="1:17" s="59" customFormat="1" x14ac:dyDescent="0.3">
      <c r="A601" s="59" t="s">
        <v>504</v>
      </c>
      <c r="B601" s="81" t="b">
        <v>1</v>
      </c>
      <c r="C601" s="81">
        <v>249</v>
      </c>
      <c r="D601" s="81">
        <v>55</v>
      </c>
      <c r="E601" s="48">
        <v>0.22088353413654618</v>
      </c>
      <c r="F601" s="81">
        <v>20</v>
      </c>
      <c r="G601" s="48">
        <v>8.0321285140562249E-2</v>
      </c>
      <c r="H601" s="81" t="b">
        <v>0</v>
      </c>
      <c r="I601" s="48">
        <v>0.36363636363636365</v>
      </c>
      <c r="J601" s="81">
        <v>0</v>
      </c>
      <c r="K601" s="48">
        <v>0.4</v>
      </c>
      <c r="L601" s="81">
        <v>0</v>
      </c>
      <c r="M601" s="81">
        <v>20</v>
      </c>
      <c r="N601" s="48">
        <v>0</v>
      </c>
      <c r="O601" s="81">
        <v>13</v>
      </c>
      <c r="P601" s="81">
        <v>22</v>
      </c>
      <c r="Q601" s="82">
        <v>0.37142857142857144</v>
      </c>
    </row>
    <row r="602" spans="1:17" s="59" customFormat="1" x14ac:dyDescent="0.3">
      <c r="A602" s="59" t="s">
        <v>505</v>
      </c>
      <c r="B602" s="81" t="b">
        <v>1</v>
      </c>
      <c r="C602" s="81">
        <v>797</v>
      </c>
      <c r="D602" s="81">
        <v>240</v>
      </c>
      <c r="E602" s="48">
        <v>0.30112923462986196</v>
      </c>
      <c r="F602" s="81">
        <v>78</v>
      </c>
      <c r="G602" s="48">
        <v>9.7867001254705141E-2</v>
      </c>
      <c r="H602" s="81" t="b">
        <v>0</v>
      </c>
      <c r="I602" s="48">
        <v>0.32500000000000001</v>
      </c>
      <c r="J602" s="81">
        <v>19</v>
      </c>
      <c r="K602" s="48">
        <v>0.34166666666666667</v>
      </c>
      <c r="L602" s="81">
        <v>19</v>
      </c>
      <c r="M602" s="81">
        <v>59</v>
      </c>
      <c r="N602" s="48">
        <v>0.24358974358974358</v>
      </c>
      <c r="O602" s="81">
        <v>99</v>
      </c>
      <c r="P602" s="81">
        <v>63</v>
      </c>
      <c r="Q602" s="82">
        <v>0.61111111111111116</v>
      </c>
    </row>
    <row r="603" spans="1:17" s="59" customFormat="1" x14ac:dyDescent="0.3">
      <c r="A603" s="59" t="s">
        <v>506</v>
      </c>
      <c r="B603" s="81" t="b">
        <v>1</v>
      </c>
      <c r="C603" s="81">
        <v>706</v>
      </c>
      <c r="D603" s="81">
        <v>118</v>
      </c>
      <c r="E603" s="48">
        <v>0.16713881019830029</v>
      </c>
      <c r="F603" s="81">
        <v>22</v>
      </c>
      <c r="G603" s="48">
        <v>3.1161473087818695E-2</v>
      </c>
      <c r="H603" s="81" t="b">
        <v>0</v>
      </c>
      <c r="I603" s="48">
        <v>0.1864406779661017</v>
      </c>
      <c r="J603" s="81">
        <v>0</v>
      </c>
      <c r="K603" s="48">
        <v>0.24576271186440679</v>
      </c>
      <c r="L603" s="81">
        <v>0</v>
      </c>
      <c r="M603" s="81">
        <v>22</v>
      </c>
      <c r="N603" s="48">
        <v>0</v>
      </c>
      <c r="O603" s="81">
        <v>67</v>
      </c>
      <c r="P603" s="81">
        <v>29</v>
      </c>
      <c r="Q603" s="82">
        <v>0.69791666666666663</v>
      </c>
    </row>
    <row r="604" spans="1:17" s="59" customFormat="1" x14ac:dyDescent="0.3">
      <c r="A604" s="59" t="s">
        <v>593</v>
      </c>
      <c r="B604" s="81" t="b">
        <v>1</v>
      </c>
      <c r="C604" s="81">
        <v>30</v>
      </c>
      <c r="D604" s="81">
        <v>0</v>
      </c>
      <c r="E604" s="48">
        <v>0</v>
      </c>
      <c r="F604" s="81">
        <v>0</v>
      </c>
      <c r="G604" s="48">
        <v>0</v>
      </c>
      <c r="H604" s="81" t="b">
        <v>0</v>
      </c>
      <c r="I604" s="48" t="s">
        <v>753</v>
      </c>
      <c r="J604" s="81">
        <v>0</v>
      </c>
      <c r="K604" s="48" t="s">
        <v>753</v>
      </c>
      <c r="L604" s="81">
        <v>0</v>
      </c>
      <c r="M604" s="81">
        <v>0</v>
      </c>
      <c r="N604" s="48" t="s">
        <v>6366</v>
      </c>
      <c r="O604" s="81">
        <v>0</v>
      </c>
      <c r="P604" s="81">
        <v>0</v>
      </c>
      <c r="Q604" s="82" t="s">
        <v>6366</v>
      </c>
    </row>
    <row r="605" spans="1:17" s="59" customFormat="1" x14ac:dyDescent="0.3">
      <c r="A605" s="59" t="s">
        <v>511</v>
      </c>
      <c r="B605" s="81" t="b">
        <v>1</v>
      </c>
      <c r="C605" s="81">
        <v>237</v>
      </c>
      <c r="D605" s="81">
        <v>40</v>
      </c>
      <c r="E605" s="48">
        <v>0.16877637130801687</v>
      </c>
      <c r="F605" s="81">
        <v>0</v>
      </c>
      <c r="G605" s="48">
        <v>0</v>
      </c>
      <c r="H605" s="81" t="b">
        <v>0</v>
      </c>
      <c r="I605" s="48">
        <v>0</v>
      </c>
      <c r="J605" s="81">
        <v>0</v>
      </c>
      <c r="K605" s="48">
        <v>0.57499999999999996</v>
      </c>
      <c r="L605" s="81">
        <v>0</v>
      </c>
      <c r="M605" s="81">
        <v>0</v>
      </c>
      <c r="N605" s="48" t="s">
        <v>6366</v>
      </c>
      <c r="O605" s="81">
        <v>17</v>
      </c>
      <c r="P605" s="81">
        <v>23</v>
      </c>
      <c r="Q605" s="82">
        <v>0.42499999999999999</v>
      </c>
    </row>
    <row r="606" spans="1:17" s="59" customFormat="1" x14ac:dyDescent="0.3">
      <c r="A606" s="59" t="s">
        <v>525</v>
      </c>
      <c r="B606" s="81" t="b">
        <v>0</v>
      </c>
      <c r="C606" s="81">
        <v>14</v>
      </c>
      <c r="D606" s="81">
        <v>0</v>
      </c>
      <c r="E606" s="48">
        <v>0</v>
      </c>
      <c r="F606" s="81">
        <v>0</v>
      </c>
      <c r="G606" s="48">
        <v>0</v>
      </c>
      <c r="H606" s="81" t="b">
        <v>0</v>
      </c>
      <c r="I606" s="48" t="s">
        <v>753</v>
      </c>
      <c r="J606" s="81">
        <v>0</v>
      </c>
      <c r="K606" s="48" t="s">
        <v>753</v>
      </c>
      <c r="L606" s="81">
        <v>0</v>
      </c>
      <c r="M606" s="81">
        <v>0</v>
      </c>
      <c r="N606" s="48" t="s">
        <v>6366</v>
      </c>
      <c r="O606" s="81">
        <v>0</v>
      </c>
      <c r="P606" s="81">
        <v>0</v>
      </c>
      <c r="Q606" s="82" t="s">
        <v>6366</v>
      </c>
    </row>
    <row r="607" spans="1:17" s="59" customFormat="1" x14ac:dyDescent="0.3">
      <c r="A607" s="59" t="s">
        <v>518</v>
      </c>
      <c r="B607" s="81" t="b">
        <v>1</v>
      </c>
      <c r="C607" s="81">
        <v>121</v>
      </c>
      <c r="D607" s="81">
        <v>20</v>
      </c>
      <c r="E607" s="48">
        <v>0.16528925619834711</v>
      </c>
      <c r="F607" s="81">
        <v>14</v>
      </c>
      <c r="G607" s="48">
        <v>0.11570247933884298</v>
      </c>
      <c r="H607" s="81" t="b">
        <v>0</v>
      </c>
      <c r="I607" s="48">
        <v>0.7</v>
      </c>
      <c r="J607" s="81">
        <v>0</v>
      </c>
      <c r="K607" s="48">
        <v>0</v>
      </c>
      <c r="L607" s="81">
        <v>0</v>
      </c>
      <c r="M607" s="81">
        <v>14</v>
      </c>
      <c r="N607" s="48">
        <v>0</v>
      </c>
      <c r="O607" s="81">
        <v>6</v>
      </c>
      <c r="P607" s="81">
        <v>0</v>
      </c>
      <c r="Q607" s="82">
        <v>1</v>
      </c>
    </row>
    <row r="608" spans="1:17" s="59" customFormat="1" x14ac:dyDescent="0.3">
      <c r="A608" s="59" t="s">
        <v>519</v>
      </c>
      <c r="B608" s="81" t="b">
        <v>1</v>
      </c>
      <c r="C608" s="81">
        <v>40</v>
      </c>
      <c r="D608" s="81">
        <v>0</v>
      </c>
      <c r="E608" s="48">
        <v>0</v>
      </c>
      <c r="F608" s="81">
        <v>0</v>
      </c>
      <c r="G608" s="48">
        <v>0</v>
      </c>
      <c r="H608" s="81" t="b">
        <v>0</v>
      </c>
      <c r="I608" s="48" t="s">
        <v>753</v>
      </c>
      <c r="J608" s="81">
        <v>0</v>
      </c>
      <c r="K608" s="48" t="s">
        <v>753</v>
      </c>
      <c r="L608" s="81">
        <v>0</v>
      </c>
      <c r="M608" s="81">
        <v>0</v>
      </c>
      <c r="N608" s="48" t="s">
        <v>6366</v>
      </c>
      <c r="O608" s="81">
        <v>0</v>
      </c>
      <c r="P608" s="81">
        <v>0</v>
      </c>
      <c r="Q608" s="82" t="s">
        <v>6366</v>
      </c>
    </row>
    <row r="609" spans="1:17" s="59" customFormat="1" x14ac:dyDescent="0.3">
      <c r="A609" s="59" t="s">
        <v>520</v>
      </c>
      <c r="B609" s="81" t="b">
        <v>1</v>
      </c>
      <c r="C609" s="81">
        <v>82</v>
      </c>
      <c r="D609" s="81">
        <v>14</v>
      </c>
      <c r="E609" s="48">
        <v>0.17073170731707318</v>
      </c>
      <c r="F609" s="81">
        <v>13</v>
      </c>
      <c r="G609" s="48">
        <v>0.15853658536585366</v>
      </c>
      <c r="H609" s="81" t="b">
        <v>0</v>
      </c>
      <c r="I609" s="48">
        <v>0.9285714285714286</v>
      </c>
      <c r="J609" s="81">
        <v>0</v>
      </c>
      <c r="K609" s="48">
        <v>0</v>
      </c>
      <c r="L609" s="81">
        <v>0</v>
      </c>
      <c r="M609" s="81">
        <v>13</v>
      </c>
      <c r="N609" s="48">
        <v>0</v>
      </c>
      <c r="O609" s="81">
        <v>1</v>
      </c>
      <c r="P609" s="81">
        <v>0</v>
      </c>
      <c r="Q609" s="82">
        <v>1</v>
      </c>
    </row>
    <row r="610" spans="1:17" s="59" customFormat="1" x14ac:dyDescent="0.3">
      <c r="A610" s="59" t="s">
        <v>521</v>
      </c>
      <c r="B610" s="81" t="b">
        <v>1</v>
      </c>
      <c r="C610" s="81">
        <v>87</v>
      </c>
      <c r="D610" s="81">
        <v>12</v>
      </c>
      <c r="E610" s="48">
        <v>0.13793103448275862</v>
      </c>
      <c r="F610" s="81">
        <v>12</v>
      </c>
      <c r="G610" s="48">
        <v>0.13793103448275862</v>
      </c>
      <c r="H610" s="81" t="b">
        <v>0</v>
      </c>
      <c r="I610" s="48">
        <v>1</v>
      </c>
      <c r="J610" s="81">
        <v>0</v>
      </c>
      <c r="K610" s="48">
        <v>0</v>
      </c>
      <c r="L610" s="81">
        <v>0</v>
      </c>
      <c r="M610" s="81">
        <v>12</v>
      </c>
      <c r="N610" s="48">
        <v>0</v>
      </c>
      <c r="O610" s="81">
        <v>0</v>
      </c>
      <c r="P610" s="81">
        <v>0</v>
      </c>
      <c r="Q610" s="82" t="s">
        <v>6366</v>
      </c>
    </row>
    <row r="611" spans="1:17" s="59" customFormat="1" x14ac:dyDescent="0.3">
      <c r="A611" s="59" t="s">
        <v>522</v>
      </c>
      <c r="B611" s="81" t="b">
        <v>1</v>
      </c>
      <c r="C611" s="81">
        <v>24</v>
      </c>
      <c r="D611" s="81">
        <v>0</v>
      </c>
      <c r="E611" s="48">
        <v>0</v>
      </c>
      <c r="F611" s="81">
        <v>0</v>
      </c>
      <c r="G611" s="48">
        <v>0</v>
      </c>
      <c r="H611" s="81" t="b">
        <v>0</v>
      </c>
      <c r="I611" s="48" t="s">
        <v>753</v>
      </c>
      <c r="J611" s="81">
        <v>0</v>
      </c>
      <c r="K611" s="48" t="s">
        <v>753</v>
      </c>
      <c r="L611" s="81">
        <v>0</v>
      </c>
      <c r="M611" s="81">
        <v>0</v>
      </c>
      <c r="N611" s="48" t="s">
        <v>6366</v>
      </c>
      <c r="O611" s="81">
        <v>0</v>
      </c>
      <c r="P611" s="81">
        <v>0</v>
      </c>
      <c r="Q611" s="82" t="s">
        <v>6366</v>
      </c>
    </row>
    <row r="612" spans="1:17" s="59" customFormat="1" x14ac:dyDescent="0.3">
      <c r="A612" s="59" t="s">
        <v>523</v>
      </c>
      <c r="B612" s="81" t="b">
        <v>1</v>
      </c>
      <c r="C612" s="81">
        <v>139</v>
      </c>
      <c r="D612" s="81">
        <v>42</v>
      </c>
      <c r="E612" s="48">
        <v>0.30215827338129497</v>
      </c>
      <c r="F612" s="81">
        <v>11</v>
      </c>
      <c r="G612" s="48">
        <v>7.9136690647482008E-2</v>
      </c>
      <c r="H612" s="81" t="b">
        <v>0</v>
      </c>
      <c r="I612" s="48">
        <v>0.26190476190476192</v>
      </c>
      <c r="J612" s="81">
        <v>0</v>
      </c>
      <c r="K612" s="48">
        <v>0.38095238095238093</v>
      </c>
      <c r="L612" s="81">
        <v>0</v>
      </c>
      <c r="M612" s="81">
        <v>11</v>
      </c>
      <c r="N612" s="48">
        <v>0</v>
      </c>
      <c r="O612" s="81">
        <v>15</v>
      </c>
      <c r="P612" s="81">
        <v>16</v>
      </c>
      <c r="Q612" s="82">
        <v>0.4838709677419355</v>
      </c>
    </row>
    <row r="613" spans="1:17" s="59" customFormat="1" x14ac:dyDescent="0.3">
      <c r="A613" s="59" t="s">
        <v>524</v>
      </c>
      <c r="B613" s="81" t="b">
        <v>1</v>
      </c>
      <c r="C613" s="81">
        <v>99</v>
      </c>
      <c r="D613" s="81">
        <v>23</v>
      </c>
      <c r="E613" s="48">
        <v>0.23232323232323232</v>
      </c>
      <c r="F613" s="81">
        <v>10</v>
      </c>
      <c r="G613" s="48">
        <v>0.10101010101010101</v>
      </c>
      <c r="H613" s="81" t="b">
        <v>0</v>
      </c>
      <c r="I613" s="48">
        <v>0.43478260869565216</v>
      </c>
      <c r="J613" s="81">
        <v>0</v>
      </c>
      <c r="K613" s="48">
        <v>0</v>
      </c>
      <c r="L613" s="81">
        <v>0</v>
      </c>
      <c r="M613" s="81">
        <v>10</v>
      </c>
      <c r="N613" s="48">
        <v>0</v>
      </c>
      <c r="O613" s="81">
        <v>13</v>
      </c>
      <c r="P613" s="81">
        <v>0</v>
      </c>
      <c r="Q613" s="82">
        <v>1</v>
      </c>
    </row>
    <row r="614" spans="1:17" s="59" customFormat="1" x14ac:dyDescent="0.3">
      <c r="A614" s="59" t="s">
        <v>512</v>
      </c>
      <c r="B614" s="81" t="b">
        <v>1</v>
      </c>
      <c r="C614" s="81">
        <v>138</v>
      </c>
      <c r="D614" s="81">
        <v>35</v>
      </c>
      <c r="E614" s="48">
        <v>0.25362318840579712</v>
      </c>
      <c r="F614" s="81">
        <v>22</v>
      </c>
      <c r="G614" s="48">
        <v>0.15942028985507245</v>
      </c>
      <c r="H614" s="81" t="b">
        <v>0</v>
      </c>
      <c r="I614" s="48">
        <v>0.62857142857142856</v>
      </c>
      <c r="J614" s="81">
        <v>0</v>
      </c>
      <c r="K614" s="48">
        <v>0.31428571428571428</v>
      </c>
      <c r="L614" s="81">
        <v>0</v>
      </c>
      <c r="M614" s="81">
        <v>22</v>
      </c>
      <c r="N614" s="48">
        <v>0</v>
      </c>
      <c r="O614" s="81">
        <v>2</v>
      </c>
      <c r="P614" s="81">
        <v>11</v>
      </c>
      <c r="Q614" s="82">
        <v>0.15384615384615385</v>
      </c>
    </row>
    <row r="615" spans="1:17" s="59" customFormat="1" x14ac:dyDescent="0.3">
      <c r="A615" s="59" t="s">
        <v>513</v>
      </c>
      <c r="B615" s="81" t="b">
        <v>1</v>
      </c>
      <c r="C615" s="81">
        <v>50</v>
      </c>
      <c r="D615" s="81">
        <v>0</v>
      </c>
      <c r="E615" s="48">
        <v>0</v>
      </c>
      <c r="F615" s="81">
        <v>0</v>
      </c>
      <c r="G615" s="48">
        <v>0</v>
      </c>
      <c r="H615" s="81" t="b">
        <v>0</v>
      </c>
      <c r="I615" s="48" t="s">
        <v>753</v>
      </c>
      <c r="J615" s="81">
        <v>0</v>
      </c>
      <c r="K615" s="48" t="s">
        <v>753</v>
      </c>
      <c r="L615" s="81">
        <v>0</v>
      </c>
      <c r="M615" s="81">
        <v>0</v>
      </c>
      <c r="N615" s="48" t="s">
        <v>6366</v>
      </c>
      <c r="O615" s="81">
        <v>0</v>
      </c>
      <c r="P615" s="81">
        <v>0</v>
      </c>
      <c r="Q615" s="82" t="s">
        <v>6366</v>
      </c>
    </row>
    <row r="616" spans="1:17" s="59" customFormat="1" x14ac:dyDescent="0.3">
      <c r="A616" s="59" t="s">
        <v>514</v>
      </c>
      <c r="B616" s="81" t="b">
        <v>1</v>
      </c>
      <c r="C616" s="81">
        <v>26</v>
      </c>
      <c r="D616" s="81">
        <v>11</v>
      </c>
      <c r="E616" s="48">
        <v>0.42307692307692307</v>
      </c>
      <c r="F616" s="81">
        <v>0</v>
      </c>
      <c r="G616" s="48">
        <v>0</v>
      </c>
      <c r="H616" s="81" t="b">
        <v>0</v>
      </c>
      <c r="I616" s="48">
        <v>0</v>
      </c>
      <c r="J616" s="81">
        <v>0</v>
      </c>
      <c r="K616" s="48">
        <v>0</v>
      </c>
      <c r="L616" s="81">
        <v>0</v>
      </c>
      <c r="M616" s="81">
        <v>0</v>
      </c>
      <c r="N616" s="48" t="s">
        <v>6366</v>
      </c>
      <c r="O616" s="81">
        <v>11</v>
      </c>
      <c r="P616" s="81">
        <v>0</v>
      </c>
      <c r="Q616" s="82">
        <v>1</v>
      </c>
    </row>
    <row r="617" spans="1:17" s="59" customFormat="1" x14ac:dyDescent="0.3">
      <c r="A617" s="59" t="s">
        <v>515</v>
      </c>
      <c r="B617" s="81" t="b">
        <v>1</v>
      </c>
      <c r="C617" s="81">
        <v>79</v>
      </c>
      <c r="D617" s="81">
        <v>14</v>
      </c>
      <c r="E617" s="48">
        <v>0.17721518987341772</v>
      </c>
      <c r="F617" s="81">
        <v>0</v>
      </c>
      <c r="G617" s="48">
        <v>0</v>
      </c>
      <c r="H617" s="81" t="b">
        <v>0</v>
      </c>
      <c r="I617" s="48">
        <v>0</v>
      </c>
      <c r="J617" s="81">
        <v>0</v>
      </c>
      <c r="K617" s="48">
        <v>1</v>
      </c>
      <c r="L617" s="81">
        <v>0</v>
      </c>
      <c r="M617" s="81">
        <v>0</v>
      </c>
      <c r="N617" s="48" t="s">
        <v>6366</v>
      </c>
      <c r="O617" s="81">
        <v>0</v>
      </c>
      <c r="P617" s="81">
        <v>14</v>
      </c>
      <c r="Q617" s="82">
        <v>0</v>
      </c>
    </row>
    <row r="618" spans="1:17" s="59" customFormat="1" x14ac:dyDescent="0.3">
      <c r="A618" s="59" t="s">
        <v>638</v>
      </c>
      <c r="B618" s="81" t="b">
        <v>0</v>
      </c>
      <c r="C618" s="81">
        <v>54</v>
      </c>
      <c r="D618" s="81">
        <v>0</v>
      </c>
      <c r="E618" s="48">
        <v>0</v>
      </c>
      <c r="F618" s="81">
        <v>0</v>
      </c>
      <c r="G618" s="48">
        <v>0</v>
      </c>
      <c r="H618" s="81" t="b">
        <v>0</v>
      </c>
      <c r="I618" s="48" t="s">
        <v>753</v>
      </c>
      <c r="J618" s="81">
        <v>0</v>
      </c>
      <c r="K618" s="48" t="s">
        <v>753</v>
      </c>
      <c r="L618" s="81">
        <v>0</v>
      </c>
      <c r="M618" s="81">
        <v>0</v>
      </c>
      <c r="N618" s="48" t="s">
        <v>6366</v>
      </c>
      <c r="O618" s="81">
        <v>0</v>
      </c>
      <c r="P618" s="81">
        <v>0</v>
      </c>
      <c r="Q618" s="82" t="s">
        <v>6366</v>
      </c>
    </row>
    <row r="619" spans="1:17" s="59" customFormat="1" x14ac:dyDescent="0.3">
      <c r="A619" s="59" t="s">
        <v>516</v>
      </c>
      <c r="B619" s="81" t="b">
        <v>1</v>
      </c>
      <c r="C619" s="81">
        <v>375</v>
      </c>
      <c r="D619" s="81">
        <v>45</v>
      </c>
      <c r="E619" s="48">
        <v>0.12</v>
      </c>
      <c r="F619" s="81">
        <v>34</v>
      </c>
      <c r="G619" s="48">
        <v>9.0666666666666673E-2</v>
      </c>
      <c r="H619" s="81" t="b">
        <v>0</v>
      </c>
      <c r="I619" s="48">
        <v>0.75555555555555554</v>
      </c>
      <c r="J619" s="81">
        <v>0</v>
      </c>
      <c r="K619" s="48">
        <v>0.4</v>
      </c>
      <c r="L619" s="81">
        <v>14</v>
      </c>
      <c r="M619" s="81">
        <v>20</v>
      </c>
      <c r="N619" s="48">
        <v>0.41176470588235292</v>
      </c>
      <c r="O619" s="81">
        <v>7</v>
      </c>
      <c r="P619" s="81">
        <v>18</v>
      </c>
      <c r="Q619" s="82">
        <v>0.28000000000000003</v>
      </c>
    </row>
    <row r="620" spans="1:17" s="59" customFormat="1" x14ac:dyDescent="0.3">
      <c r="A620" s="59" t="s">
        <v>517</v>
      </c>
      <c r="B620" s="81" t="b">
        <v>0</v>
      </c>
      <c r="C620" s="81">
        <v>25</v>
      </c>
      <c r="D620" s="81">
        <v>0</v>
      </c>
      <c r="E620" s="48">
        <v>0</v>
      </c>
      <c r="F620" s="81">
        <v>0</v>
      </c>
      <c r="G620" s="48">
        <v>0</v>
      </c>
      <c r="H620" s="81" t="b">
        <v>0</v>
      </c>
      <c r="I620" s="48" t="s">
        <v>753</v>
      </c>
      <c r="J620" s="81">
        <v>0</v>
      </c>
      <c r="K620" s="48" t="s">
        <v>753</v>
      </c>
      <c r="L620" s="81">
        <v>0</v>
      </c>
      <c r="M620" s="81">
        <v>0</v>
      </c>
      <c r="N620" s="48" t="s">
        <v>6366</v>
      </c>
      <c r="O620" s="81">
        <v>0</v>
      </c>
      <c r="P620" s="81">
        <v>0</v>
      </c>
      <c r="Q620" s="82" t="s">
        <v>6366</v>
      </c>
    </row>
    <row r="621" spans="1:17" s="59" customFormat="1" x14ac:dyDescent="0.3">
      <c r="A621" s="59" t="s">
        <v>526</v>
      </c>
      <c r="B621" s="81" t="b">
        <v>1</v>
      </c>
      <c r="C621" s="81">
        <v>121</v>
      </c>
      <c r="D621" s="81">
        <v>11</v>
      </c>
      <c r="E621" s="48">
        <v>9.0909090909090912E-2</v>
      </c>
      <c r="F621" s="81">
        <v>0</v>
      </c>
      <c r="G621" s="48">
        <v>0</v>
      </c>
      <c r="H621" s="81" t="b">
        <v>0</v>
      </c>
      <c r="I621" s="48">
        <v>0</v>
      </c>
      <c r="J621" s="81">
        <v>0</v>
      </c>
      <c r="K621" s="48">
        <v>1</v>
      </c>
      <c r="L621" s="81">
        <v>0</v>
      </c>
      <c r="M621" s="81">
        <v>0</v>
      </c>
      <c r="N621" s="48" t="s">
        <v>6366</v>
      </c>
      <c r="O621" s="81">
        <v>0</v>
      </c>
      <c r="P621" s="81">
        <v>11</v>
      </c>
      <c r="Q621" s="82">
        <v>0</v>
      </c>
    </row>
    <row r="622" spans="1:17" s="59" customFormat="1" x14ac:dyDescent="0.3">
      <c r="A622" s="59" t="s">
        <v>527</v>
      </c>
      <c r="B622" s="81" t="b">
        <v>1</v>
      </c>
      <c r="C622" s="81">
        <v>34</v>
      </c>
      <c r="D622" s="81">
        <v>0</v>
      </c>
      <c r="E622" s="48">
        <v>0</v>
      </c>
      <c r="F622" s="81">
        <v>0</v>
      </c>
      <c r="G622" s="48">
        <v>0</v>
      </c>
      <c r="H622" s="81" t="b">
        <v>0</v>
      </c>
      <c r="I622" s="48" t="s">
        <v>753</v>
      </c>
      <c r="J622" s="81">
        <v>0</v>
      </c>
      <c r="K622" s="48" t="s">
        <v>753</v>
      </c>
      <c r="L622" s="81">
        <v>0</v>
      </c>
      <c r="M622" s="81">
        <v>0</v>
      </c>
      <c r="N622" s="48" t="s">
        <v>6366</v>
      </c>
      <c r="O622" s="81">
        <v>0</v>
      </c>
      <c r="P622" s="81">
        <v>0</v>
      </c>
      <c r="Q622" s="82" t="s">
        <v>6366</v>
      </c>
    </row>
    <row r="623" spans="1:17" s="59" customFormat="1" x14ac:dyDescent="0.3">
      <c r="A623" s="59" t="s">
        <v>528</v>
      </c>
      <c r="B623" s="81" t="b">
        <v>1</v>
      </c>
      <c r="C623" s="81">
        <v>1055</v>
      </c>
      <c r="D623" s="81">
        <v>228</v>
      </c>
      <c r="E623" s="48">
        <v>0.21611374407582939</v>
      </c>
      <c r="F623" s="81">
        <v>141</v>
      </c>
      <c r="G623" s="48">
        <v>0.13364928909952606</v>
      </c>
      <c r="H623" s="81" t="b">
        <v>0</v>
      </c>
      <c r="I623" s="48">
        <v>0.61842105263157898</v>
      </c>
      <c r="J623" s="81">
        <v>14</v>
      </c>
      <c r="K623" s="48">
        <v>0.34210526315789475</v>
      </c>
      <c r="L623" s="81">
        <v>33</v>
      </c>
      <c r="M623" s="81">
        <v>108</v>
      </c>
      <c r="N623" s="48">
        <v>0.23404255319148937</v>
      </c>
      <c r="O623" s="81">
        <v>66</v>
      </c>
      <c r="P623" s="81">
        <v>64</v>
      </c>
      <c r="Q623" s="82">
        <v>0.50769230769230766</v>
      </c>
    </row>
    <row r="624" spans="1:17" s="59" customFormat="1" x14ac:dyDescent="0.3">
      <c r="A624" s="59" t="s">
        <v>529</v>
      </c>
      <c r="B624" s="81" t="b">
        <v>1</v>
      </c>
      <c r="C624" s="81">
        <v>53</v>
      </c>
      <c r="D624" s="81">
        <v>11</v>
      </c>
      <c r="E624" s="48">
        <v>0.20754716981132076</v>
      </c>
      <c r="F624" s="81">
        <v>0</v>
      </c>
      <c r="G624" s="48">
        <v>0</v>
      </c>
      <c r="H624" s="81" t="b">
        <v>0</v>
      </c>
      <c r="I624" s="48">
        <v>0</v>
      </c>
      <c r="J624" s="81">
        <v>0</v>
      </c>
      <c r="K624" s="48">
        <v>0</v>
      </c>
      <c r="L624" s="81">
        <v>0</v>
      </c>
      <c r="M624" s="81">
        <v>0</v>
      </c>
      <c r="N624" s="48" t="s">
        <v>6366</v>
      </c>
      <c r="O624" s="81">
        <v>11</v>
      </c>
      <c r="P624" s="81">
        <v>0</v>
      </c>
      <c r="Q624" s="82">
        <v>1</v>
      </c>
    </row>
    <row r="625" spans="1:17" s="59" customFormat="1" x14ac:dyDescent="0.3">
      <c r="A625" s="59" t="s">
        <v>530</v>
      </c>
      <c r="B625" s="81" t="b">
        <v>1</v>
      </c>
      <c r="C625" s="81">
        <v>484</v>
      </c>
      <c r="D625" s="81">
        <v>53</v>
      </c>
      <c r="E625" s="48">
        <v>0.10950413223140495</v>
      </c>
      <c r="F625" s="81">
        <v>19</v>
      </c>
      <c r="G625" s="48">
        <v>3.9256198347107439E-2</v>
      </c>
      <c r="H625" s="81" t="b">
        <v>0</v>
      </c>
      <c r="I625" s="48">
        <v>0.35849056603773582</v>
      </c>
      <c r="J625" s="81">
        <v>0</v>
      </c>
      <c r="K625" s="48">
        <v>0.41509433962264153</v>
      </c>
      <c r="L625" s="81">
        <v>0</v>
      </c>
      <c r="M625" s="81">
        <v>19</v>
      </c>
      <c r="N625" s="48">
        <v>0</v>
      </c>
      <c r="O625" s="81">
        <v>12</v>
      </c>
      <c r="P625" s="81">
        <v>22</v>
      </c>
      <c r="Q625" s="82">
        <v>0.35294117647058826</v>
      </c>
    </row>
    <row r="626" spans="1:17" s="59" customFormat="1" x14ac:dyDescent="0.3">
      <c r="A626" s="59" t="s">
        <v>531</v>
      </c>
      <c r="B626" s="81" t="b">
        <v>1</v>
      </c>
      <c r="C626" s="81">
        <v>422</v>
      </c>
      <c r="D626" s="81">
        <v>102</v>
      </c>
      <c r="E626" s="48">
        <v>0.24170616113744076</v>
      </c>
      <c r="F626" s="81">
        <v>24</v>
      </c>
      <c r="G626" s="48">
        <v>5.6872037914691941E-2</v>
      </c>
      <c r="H626" s="81" t="b">
        <v>0</v>
      </c>
      <c r="I626" s="48">
        <v>0.23529411764705882</v>
      </c>
      <c r="J626" s="81">
        <v>0</v>
      </c>
      <c r="K626" s="48">
        <v>0.46078431372549017</v>
      </c>
      <c r="L626" s="81">
        <v>0</v>
      </c>
      <c r="M626" s="81">
        <v>24</v>
      </c>
      <c r="N626" s="48">
        <v>0</v>
      </c>
      <c r="O626" s="81">
        <v>31</v>
      </c>
      <c r="P626" s="81">
        <v>47</v>
      </c>
      <c r="Q626" s="82">
        <v>0.39743589743589741</v>
      </c>
    </row>
    <row r="627" spans="1:17" s="59" customFormat="1" x14ac:dyDescent="0.3">
      <c r="A627" s="59" t="s">
        <v>532</v>
      </c>
      <c r="B627" s="81" t="b">
        <v>1</v>
      </c>
      <c r="C627" s="81">
        <v>276</v>
      </c>
      <c r="D627" s="81">
        <v>43</v>
      </c>
      <c r="E627" s="48">
        <v>0.15579710144927536</v>
      </c>
      <c r="F627" s="81">
        <v>12</v>
      </c>
      <c r="G627" s="48">
        <v>4.3478260869565216E-2</v>
      </c>
      <c r="H627" s="81" t="b">
        <v>0</v>
      </c>
      <c r="I627" s="48">
        <v>0.27906976744186046</v>
      </c>
      <c r="J627" s="81">
        <v>0</v>
      </c>
      <c r="K627" s="48">
        <v>0.62790697674418605</v>
      </c>
      <c r="L627" s="81">
        <v>0</v>
      </c>
      <c r="M627" s="81">
        <v>12</v>
      </c>
      <c r="N627" s="48">
        <v>0</v>
      </c>
      <c r="O627" s="81">
        <v>4</v>
      </c>
      <c r="P627" s="81">
        <v>27</v>
      </c>
      <c r="Q627" s="82">
        <v>0.12903225806451613</v>
      </c>
    </row>
    <row r="628" spans="1:17" s="59" customFormat="1" x14ac:dyDescent="0.3">
      <c r="A628" s="59" t="s">
        <v>533</v>
      </c>
      <c r="B628" s="81" t="b">
        <v>1</v>
      </c>
      <c r="C628" s="81">
        <v>192</v>
      </c>
      <c r="D628" s="81">
        <v>36</v>
      </c>
      <c r="E628" s="48">
        <v>0.1875</v>
      </c>
      <c r="F628" s="81">
        <v>0</v>
      </c>
      <c r="G628" s="48">
        <v>0</v>
      </c>
      <c r="H628" s="81" t="b">
        <v>0</v>
      </c>
      <c r="I628" s="48">
        <v>0</v>
      </c>
      <c r="J628" s="81">
        <v>0</v>
      </c>
      <c r="K628" s="48">
        <v>0.3888888888888889</v>
      </c>
      <c r="L628" s="81">
        <v>0</v>
      </c>
      <c r="M628" s="81">
        <v>0</v>
      </c>
      <c r="N628" s="48" t="s">
        <v>6366</v>
      </c>
      <c r="O628" s="81">
        <v>22</v>
      </c>
      <c r="P628" s="81">
        <v>14</v>
      </c>
      <c r="Q628" s="82">
        <v>0.61111111111111116</v>
      </c>
    </row>
    <row r="629" spans="1:17" s="59" customFormat="1" x14ac:dyDescent="0.3">
      <c r="A629" s="59" t="s">
        <v>534</v>
      </c>
      <c r="B629" s="81" t="b">
        <v>1</v>
      </c>
      <c r="C629" s="81">
        <v>88</v>
      </c>
      <c r="D629" s="81">
        <v>0</v>
      </c>
      <c r="E629" s="48">
        <v>0</v>
      </c>
      <c r="F629" s="81">
        <v>0</v>
      </c>
      <c r="G629" s="48">
        <v>0</v>
      </c>
      <c r="H629" s="81" t="b">
        <v>0</v>
      </c>
      <c r="I629" s="48" t="s">
        <v>753</v>
      </c>
      <c r="J629" s="81">
        <v>0</v>
      </c>
      <c r="K629" s="48" t="s">
        <v>753</v>
      </c>
      <c r="L629" s="81">
        <v>0</v>
      </c>
      <c r="M629" s="81">
        <v>0</v>
      </c>
      <c r="N629" s="48" t="s">
        <v>6366</v>
      </c>
      <c r="O629" s="81">
        <v>0</v>
      </c>
      <c r="P629" s="81">
        <v>0</v>
      </c>
      <c r="Q629" s="82" t="s">
        <v>6366</v>
      </c>
    </row>
    <row r="630" spans="1:17" s="59" customFormat="1" x14ac:dyDescent="0.3">
      <c r="A630" s="59" t="s">
        <v>537</v>
      </c>
      <c r="B630" s="81" t="b">
        <v>0</v>
      </c>
      <c r="C630" s="81">
        <v>28</v>
      </c>
      <c r="D630" s="81">
        <v>0</v>
      </c>
      <c r="E630" s="48">
        <v>0</v>
      </c>
      <c r="F630" s="81">
        <v>0</v>
      </c>
      <c r="G630" s="48">
        <v>0</v>
      </c>
      <c r="H630" s="81" t="b">
        <v>0</v>
      </c>
      <c r="I630" s="48" t="s">
        <v>753</v>
      </c>
      <c r="J630" s="81">
        <v>0</v>
      </c>
      <c r="K630" s="48" t="s">
        <v>753</v>
      </c>
      <c r="L630" s="81">
        <v>0</v>
      </c>
      <c r="M630" s="81">
        <v>0</v>
      </c>
      <c r="N630" s="48" t="s">
        <v>6366</v>
      </c>
      <c r="O630" s="81">
        <v>0</v>
      </c>
      <c r="P630" s="81">
        <v>0</v>
      </c>
      <c r="Q630" s="82" t="s">
        <v>6366</v>
      </c>
    </row>
    <row r="631" spans="1:17" s="59" customFormat="1" x14ac:dyDescent="0.3">
      <c r="A631" s="59" t="s">
        <v>535</v>
      </c>
      <c r="B631" s="81" t="b">
        <v>1</v>
      </c>
      <c r="C631" s="81">
        <v>13</v>
      </c>
      <c r="D631" s="81">
        <v>0</v>
      </c>
      <c r="E631" s="48">
        <v>0</v>
      </c>
      <c r="F631" s="81">
        <v>0</v>
      </c>
      <c r="G631" s="48">
        <v>0</v>
      </c>
      <c r="H631" s="81" t="b">
        <v>0</v>
      </c>
      <c r="I631" s="48" t="s">
        <v>753</v>
      </c>
      <c r="J631" s="81">
        <v>0</v>
      </c>
      <c r="K631" s="48" t="s">
        <v>753</v>
      </c>
      <c r="L631" s="81">
        <v>0</v>
      </c>
      <c r="M631" s="81">
        <v>0</v>
      </c>
      <c r="N631" s="48" t="s">
        <v>6366</v>
      </c>
      <c r="O631" s="81">
        <v>0</v>
      </c>
      <c r="P631" s="81">
        <v>0</v>
      </c>
      <c r="Q631" s="82" t="s">
        <v>6366</v>
      </c>
    </row>
    <row r="632" spans="1:17" s="59" customFormat="1" x14ac:dyDescent="0.3">
      <c r="A632" s="59" t="s">
        <v>639</v>
      </c>
      <c r="B632" s="81" t="b">
        <v>0</v>
      </c>
      <c r="C632" s="81">
        <v>0</v>
      </c>
      <c r="D632" s="81">
        <v>0</v>
      </c>
      <c r="E632" s="48" t="s">
        <v>753</v>
      </c>
      <c r="F632" s="81">
        <v>0</v>
      </c>
      <c r="G632" s="48" t="s">
        <v>753</v>
      </c>
      <c r="H632" s="81" t="b">
        <v>0</v>
      </c>
      <c r="I632" s="48" t="s">
        <v>753</v>
      </c>
      <c r="J632" s="81">
        <v>0</v>
      </c>
      <c r="K632" s="48" t="s">
        <v>753</v>
      </c>
      <c r="L632" s="81">
        <v>0</v>
      </c>
      <c r="M632" s="81">
        <v>0</v>
      </c>
      <c r="N632" s="48" t="s">
        <v>6366</v>
      </c>
      <c r="O632" s="81">
        <v>0</v>
      </c>
      <c r="P632" s="81">
        <v>0</v>
      </c>
      <c r="Q632" s="82" t="s">
        <v>6366</v>
      </c>
    </row>
    <row r="633" spans="1:17" s="59" customFormat="1" x14ac:dyDescent="0.3">
      <c r="A633" s="59" t="s">
        <v>536</v>
      </c>
      <c r="B633" s="81" t="b">
        <v>1</v>
      </c>
      <c r="C633" s="81">
        <v>27</v>
      </c>
      <c r="D633" s="81">
        <v>0</v>
      </c>
      <c r="E633" s="48">
        <v>0</v>
      </c>
      <c r="F633" s="81">
        <v>0</v>
      </c>
      <c r="G633" s="48">
        <v>0</v>
      </c>
      <c r="H633" s="81" t="b">
        <v>0</v>
      </c>
      <c r="I633" s="48" t="s">
        <v>753</v>
      </c>
      <c r="J633" s="81">
        <v>0</v>
      </c>
      <c r="K633" s="48" t="s">
        <v>753</v>
      </c>
      <c r="L633" s="81">
        <v>0</v>
      </c>
      <c r="M633" s="81">
        <v>0</v>
      </c>
      <c r="N633" s="48" t="s">
        <v>6366</v>
      </c>
      <c r="O633" s="81">
        <v>0</v>
      </c>
      <c r="P633" s="81">
        <v>0</v>
      </c>
      <c r="Q633" s="82" t="s">
        <v>6366</v>
      </c>
    </row>
    <row r="634" spans="1:17" s="59" customFormat="1" x14ac:dyDescent="0.3"/>
    <row r="635" spans="1:17" s="59" customFormat="1" x14ac:dyDescent="0.3"/>
    <row r="636" spans="1:17" s="59" customFormat="1" x14ac:dyDescent="0.3"/>
    <row r="637" spans="1:17" s="59" customFormat="1" x14ac:dyDescent="0.3"/>
    <row r="638" spans="1:17" s="59" customFormat="1" x14ac:dyDescent="0.3"/>
    <row r="639" spans="1:17" s="59" customFormat="1" x14ac:dyDescent="0.3"/>
    <row r="640" spans="1:17" s="59" customFormat="1" x14ac:dyDescent="0.3"/>
    <row r="641" s="59" customFormat="1" x14ac:dyDescent="0.3"/>
    <row r="642" s="59" customFormat="1" x14ac:dyDescent="0.3"/>
    <row r="643" s="59" customFormat="1" x14ac:dyDescent="0.3"/>
    <row r="644" s="59" customFormat="1" x14ac:dyDescent="0.3"/>
    <row r="645" s="59" customFormat="1" x14ac:dyDescent="0.3"/>
    <row r="646" s="59" customFormat="1" x14ac:dyDescent="0.3"/>
    <row r="647" s="59" customFormat="1" x14ac:dyDescent="0.3"/>
    <row r="648" s="59" customFormat="1" x14ac:dyDescent="0.3"/>
    <row r="649" s="59" customFormat="1" x14ac:dyDescent="0.3"/>
    <row r="650" s="59" customFormat="1" x14ac:dyDescent="0.3"/>
    <row r="651" s="59" customFormat="1" x14ac:dyDescent="0.3"/>
    <row r="652" s="59" customFormat="1" x14ac:dyDescent="0.3"/>
    <row r="653" s="59" customFormat="1" x14ac:dyDescent="0.3"/>
    <row r="654" s="59" customFormat="1" x14ac:dyDescent="0.3"/>
    <row r="655" s="59" customFormat="1" x14ac:dyDescent="0.3"/>
    <row r="656" s="59" customFormat="1" x14ac:dyDescent="0.3"/>
    <row r="657" s="59" customFormat="1" x14ac:dyDescent="0.3"/>
    <row r="658" s="59" customFormat="1" x14ac:dyDescent="0.3"/>
    <row r="659" s="59" customFormat="1" x14ac:dyDescent="0.3"/>
    <row r="660" s="59" customFormat="1" x14ac:dyDescent="0.3"/>
    <row r="661" s="59" customFormat="1" x14ac:dyDescent="0.3"/>
    <row r="662" s="59" customFormat="1" x14ac:dyDescent="0.3"/>
    <row r="663" s="59" customFormat="1" x14ac:dyDescent="0.3"/>
    <row r="664" s="59" customFormat="1" x14ac:dyDescent="0.3"/>
    <row r="665" s="59" customFormat="1" x14ac:dyDescent="0.3"/>
    <row r="666" s="59" customFormat="1" x14ac:dyDescent="0.3"/>
    <row r="667" s="59" customFormat="1" x14ac:dyDescent="0.3"/>
    <row r="668" s="59" customFormat="1" x14ac:dyDescent="0.3"/>
    <row r="669" s="59" customFormat="1" x14ac:dyDescent="0.3"/>
    <row r="670" s="59" customFormat="1" x14ac:dyDescent="0.3"/>
    <row r="671" s="59" customFormat="1" x14ac:dyDescent="0.3"/>
    <row r="672" s="59" customFormat="1" x14ac:dyDescent="0.3"/>
    <row r="673" s="59" customFormat="1" x14ac:dyDescent="0.3"/>
    <row r="674" s="59" customFormat="1" x14ac:dyDescent="0.3"/>
    <row r="675" s="59" customFormat="1" x14ac:dyDescent="0.3"/>
    <row r="676" s="59" customFormat="1" x14ac:dyDescent="0.3"/>
    <row r="677" s="59" customFormat="1" x14ac:dyDescent="0.3"/>
    <row r="678" s="59" customFormat="1" x14ac:dyDescent="0.3"/>
    <row r="679" s="59" customFormat="1" x14ac:dyDescent="0.3"/>
    <row r="680" s="59" customFormat="1" x14ac:dyDescent="0.3"/>
    <row r="681" s="59" customFormat="1" x14ac:dyDescent="0.3"/>
    <row r="682" s="59" customFormat="1" x14ac:dyDescent="0.3"/>
    <row r="683" s="59" customFormat="1" x14ac:dyDescent="0.3"/>
    <row r="684" s="59" customFormat="1" x14ac:dyDescent="0.3"/>
    <row r="685" s="59" customFormat="1" x14ac:dyDescent="0.3"/>
    <row r="686" s="59" customFormat="1" x14ac:dyDescent="0.3"/>
    <row r="687" s="59" customFormat="1" x14ac:dyDescent="0.3"/>
    <row r="688" s="59" customFormat="1" x14ac:dyDescent="0.3"/>
    <row r="689" s="59" customFormat="1" x14ac:dyDescent="0.3"/>
    <row r="690" s="59" customFormat="1" x14ac:dyDescent="0.3"/>
    <row r="691" s="59" customFormat="1" x14ac:dyDescent="0.3"/>
    <row r="692" s="59" customFormat="1" x14ac:dyDescent="0.3"/>
    <row r="693" s="59" customFormat="1" x14ac:dyDescent="0.3"/>
    <row r="694" s="59" customFormat="1" x14ac:dyDescent="0.3"/>
    <row r="695" s="59" customFormat="1" x14ac:dyDescent="0.3"/>
    <row r="696" s="59" customFormat="1" x14ac:dyDescent="0.3"/>
    <row r="697" s="59" customFormat="1" x14ac:dyDescent="0.3"/>
    <row r="698" s="59" customFormat="1" x14ac:dyDescent="0.3"/>
    <row r="699" s="59" customFormat="1" x14ac:dyDescent="0.3"/>
    <row r="700" s="59" customFormat="1" x14ac:dyDescent="0.3"/>
    <row r="701" s="59" customFormat="1" x14ac:dyDescent="0.3"/>
    <row r="702" s="59" customFormat="1" x14ac:dyDescent="0.3"/>
    <row r="703" s="59" customFormat="1" x14ac:dyDescent="0.3"/>
    <row r="704" s="59" customFormat="1" x14ac:dyDescent="0.3"/>
    <row r="705" s="59" customFormat="1" x14ac:dyDescent="0.3"/>
    <row r="706" s="59" customFormat="1" x14ac:dyDescent="0.3"/>
    <row r="707" s="59" customFormat="1" x14ac:dyDescent="0.3"/>
    <row r="708" s="59" customFormat="1" x14ac:dyDescent="0.3"/>
    <row r="709" s="59" customFormat="1" x14ac:dyDescent="0.3"/>
    <row r="710" s="59" customFormat="1" x14ac:dyDescent="0.3"/>
    <row r="711" s="59" customFormat="1" x14ac:dyDescent="0.3"/>
    <row r="712" s="59" customFormat="1" x14ac:dyDescent="0.3"/>
    <row r="713" s="59" customFormat="1" x14ac:dyDescent="0.3"/>
    <row r="714" s="59" customFormat="1" x14ac:dyDescent="0.3"/>
    <row r="715" s="59" customFormat="1" x14ac:dyDescent="0.3"/>
    <row r="716" s="59" customFormat="1" x14ac:dyDescent="0.3"/>
    <row r="717" s="59" customFormat="1" x14ac:dyDescent="0.3"/>
    <row r="718" s="59" customFormat="1" x14ac:dyDescent="0.3"/>
    <row r="719" s="59" customFormat="1" x14ac:dyDescent="0.3"/>
    <row r="720" s="59" customFormat="1" x14ac:dyDescent="0.3"/>
    <row r="721" s="59" customFormat="1" x14ac:dyDescent="0.3"/>
    <row r="722" s="59" customFormat="1" x14ac:dyDescent="0.3"/>
    <row r="723" s="59" customFormat="1" x14ac:dyDescent="0.3"/>
    <row r="724" s="59" customFormat="1" x14ac:dyDescent="0.3"/>
    <row r="725" s="59" customFormat="1" x14ac:dyDescent="0.3"/>
    <row r="726" s="59" customFormat="1" x14ac:dyDescent="0.3"/>
    <row r="727" s="59" customFormat="1" x14ac:dyDescent="0.3"/>
    <row r="728" s="59" customFormat="1" x14ac:dyDescent="0.3"/>
    <row r="729" s="59" customFormat="1" x14ac:dyDescent="0.3"/>
    <row r="730" s="59" customFormat="1" x14ac:dyDescent="0.3"/>
    <row r="731" s="59" customFormat="1" x14ac:dyDescent="0.3"/>
    <row r="732" s="59" customFormat="1" x14ac:dyDescent="0.3"/>
    <row r="733" s="59" customFormat="1" x14ac:dyDescent="0.3"/>
    <row r="734" s="59" customFormat="1" x14ac:dyDescent="0.3"/>
    <row r="735" s="59" customFormat="1" x14ac:dyDescent="0.3"/>
    <row r="736" s="59" customFormat="1" x14ac:dyDescent="0.3"/>
    <row r="737" s="59" customFormat="1" x14ac:dyDescent="0.3"/>
    <row r="738" s="59" customFormat="1" x14ac:dyDescent="0.3"/>
    <row r="739" s="59" customFormat="1" x14ac:dyDescent="0.3"/>
    <row r="740" s="59" customFormat="1" x14ac:dyDescent="0.3"/>
    <row r="741" s="59" customFormat="1" x14ac:dyDescent="0.3"/>
    <row r="742" s="59" customFormat="1" x14ac:dyDescent="0.3"/>
    <row r="743" s="59" customFormat="1" x14ac:dyDescent="0.3"/>
    <row r="744" s="59" customFormat="1" x14ac:dyDescent="0.3"/>
    <row r="745" s="59" customFormat="1" x14ac:dyDescent="0.3"/>
    <row r="746" s="59" customFormat="1" x14ac:dyDescent="0.3"/>
    <row r="747" s="59" customFormat="1" x14ac:dyDescent="0.3"/>
    <row r="748" s="59" customFormat="1" x14ac:dyDescent="0.3"/>
    <row r="749" s="59" customFormat="1" x14ac:dyDescent="0.3"/>
    <row r="750" s="59" customFormat="1" x14ac:dyDescent="0.3"/>
    <row r="751" s="59" customFormat="1" x14ac:dyDescent="0.3"/>
    <row r="752" s="59" customFormat="1" x14ac:dyDescent="0.3"/>
    <row r="753" s="59" customFormat="1" x14ac:dyDescent="0.3"/>
    <row r="754" s="59" customFormat="1" x14ac:dyDescent="0.3"/>
    <row r="755" s="59" customFormat="1" x14ac:dyDescent="0.3"/>
    <row r="756" s="59" customFormat="1" x14ac:dyDescent="0.3"/>
    <row r="757" s="59" customFormat="1" x14ac:dyDescent="0.3"/>
    <row r="758" s="59" customFormat="1" x14ac:dyDescent="0.3"/>
    <row r="759" s="59" customFormat="1" x14ac:dyDescent="0.3"/>
    <row r="760" s="59" customFormat="1" x14ac:dyDescent="0.3"/>
    <row r="761" s="59" customFormat="1" x14ac:dyDescent="0.3"/>
    <row r="762" s="59" customFormat="1" x14ac:dyDescent="0.3"/>
    <row r="763" s="59" customFormat="1" x14ac:dyDescent="0.3"/>
    <row r="764" s="59" customFormat="1" x14ac:dyDescent="0.3"/>
    <row r="765" s="59" customFormat="1" x14ac:dyDescent="0.3"/>
    <row r="766" s="59" customFormat="1" x14ac:dyDescent="0.3"/>
    <row r="767" s="59" customFormat="1" x14ac:dyDescent="0.3"/>
    <row r="768" s="59" customFormat="1" x14ac:dyDescent="0.3"/>
    <row r="769" s="59" customFormat="1" x14ac:dyDescent="0.3"/>
    <row r="770" s="59" customFormat="1" x14ac:dyDescent="0.3"/>
    <row r="771" s="59" customFormat="1" x14ac:dyDescent="0.3"/>
    <row r="772" s="59" customFormat="1" x14ac:dyDescent="0.3"/>
    <row r="773" s="59" customFormat="1" x14ac:dyDescent="0.3"/>
    <row r="774" s="59" customFormat="1" x14ac:dyDescent="0.3"/>
    <row r="775" s="59" customFormat="1" x14ac:dyDescent="0.3"/>
    <row r="776" s="59" customFormat="1" x14ac:dyDescent="0.3"/>
    <row r="777" s="59" customFormat="1" x14ac:dyDescent="0.3"/>
    <row r="778" s="59" customFormat="1" x14ac:dyDescent="0.3"/>
    <row r="779" s="59" customFormat="1" x14ac:dyDescent="0.3"/>
    <row r="780" s="59" customFormat="1" x14ac:dyDescent="0.3"/>
    <row r="781" s="59" customFormat="1" x14ac:dyDescent="0.3"/>
    <row r="782" s="59" customFormat="1" x14ac:dyDescent="0.3"/>
    <row r="783" s="59" customFormat="1" x14ac:dyDescent="0.3"/>
    <row r="784" s="59" customFormat="1" x14ac:dyDescent="0.3"/>
    <row r="785" s="59" customFormat="1" x14ac:dyDescent="0.3"/>
    <row r="786" s="59" customFormat="1" x14ac:dyDescent="0.3"/>
    <row r="787" s="59" customFormat="1" x14ac:dyDescent="0.3"/>
    <row r="788" s="59" customFormat="1" x14ac:dyDescent="0.3"/>
    <row r="789" s="59" customFormat="1" x14ac:dyDescent="0.3"/>
    <row r="790" s="59" customFormat="1" x14ac:dyDescent="0.3"/>
    <row r="791" s="59" customFormat="1" x14ac:dyDescent="0.3"/>
    <row r="792" s="59" customFormat="1" x14ac:dyDescent="0.3"/>
    <row r="793" s="59" customFormat="1" x14ac:dyDescent="0.3"/>
    <row r="794" s="59" customFormat="1" x14ac:dyDescent="0.3"/>
    <row r="795" s="59" customFormat="1" x14ac:dyDescent="0.3"/>
    <row r="796" s="59" customFormat="1" x14ac:dyDescent="0.3"/>
    <row r="797" s="59" customFormat="1" x14ac:dyDescent="0.3"/>
    <row r="798" s="59" customFormat="1" x14ac:dyDescent="0.3"/>
    <row r="799" s="59" customFormat="1" x14ac:dyDescent="0.3"/>
    <row r="800" s="59" customFormat="1" x14ac:dyDescent="0.3"/>
    <row r="801" s="59" customFormat="1" x14ac:dyDescent="0.3"/>
    <row r="802" s="59" customFormat="1" x14ac:dyDescent="0.3"/>
    <row r="803" s="59" customFormat="1" x14ac:dyDescent="0.3"/>
    <row r="804" s="59" customFormat="1" x14ac:dyDescent="0.3"/>
    <row r="805" s="59" customFormat="1" x14ac:dyDescent="0.3"/>
    <row r="806" s="59" customFormat="1" x14ac:dyDescent="0.3"/>
    <row r="807" s="59" customFormat="1" x14ac:dyDescent="0.3"/>
    <row r="808" s="59" customFormat="1" x14ac:dyDescent="0.3"/>
    <row r="809" s="59" customFormat="1" x14ac:dyDescent="0.3"/>
    <row r="810" s="59" customFormat="1" x14ac:dyDescent="0.3"/>
    <row r="811" s="59" customFormat="1" x14ac:dyDescent="0.3"/>
    <row r="812" s="59" customFormat="1" x14ac:dyDescent="0.3"/>
    <row r="813" s="59" customFormat="1" x14ac:dyDescent="0.3"/>
    <row r="814" s="59" customFormat="1" x14ac:dyDescent="0.3"/>
    <row r="815" s="59" customFormat="1" x14ac:dyDescent="0.3"/>
    <row r="816" s="59" customFormat="1" x14ac:dyDescent="0.3"/>
    <row r="817" s="59" customFormat="1" x14ac:dyDescent="0.3"/>
    <row r="818" s="59" customFormat="1" x14ac:dyDescent="0.3"/>
    <row r="819" s="59" customFormat="1" x14ac:dyDescent="0.3"/>
    <row r="820" s="59" customFormat="1" x14ac:dyDescent="0.3"/>
    <row r="821" s="59" customFormat="1" x14ac:dyDescent="0.3"/>
    <row r="822" s="59" customFormat="1" x14ac:dyDescent="0.3"/>
    <row r="823" s="59" customFormat="1" x14ac:dyDescent="0.3"/>
    <row r="824" s="59" customFormat="1" x14ac:dyDescent="0.3"/>
    <row r="825" s="59" customFormat="1" x14ac:dyDescent="0.3"/>
    <row r="826" s="59" customFormat="1" x14ac:dyDescent="0.3"/>
    <row r="827" s="59" customFormat="1" x14ac:dyDescent="0.3"/>
    <row r="828" s="59" customFormat="1" x14ac:dyDescent="0.3"/>
    <row r="829" s="59" customFormat="1" x14ac:dyDescent="0.3"/>
    <row r="830" s="59" customFormat="1" x14ac:dyDescent="0.3"/>
    <row r="831" s="59" customFormat="1" x14ac:dyDescent="0.3"/>
    <row r="832" s="59" customFormat="1" x14ac:dyDescent="0.3"/>
    <row r="833" s="59" customFormat="1" x14ac:dyDescent="0.3"/>
    <row r="834" s="59" customFormat="1" x14ac:dyDescent="0.3"/>
    <row r="835" s="59" customFormat="1" x14ac:dyDescent="0.3"/>
    <row r="836" s="59" customFormat="1" x14ac:dyDescent="0.3"/>
    <row r="837" s="59" customFormat="1" x14ac:dyDescent="0.3"/>
    <row r="838" s="59" customFormat="1" x14ac:dyDescent="0.3"/>
    <row r="839" s="59" customFormat="1" x14ac:dyDescent="0.3"/>
    <row r="840" s="59" customFormat="1" x14ac:dyDescent="0.3"/>
    <row r="841" s="59" customFormat="1" x14ac:dyDescent="0.3"/>
    <row r="842" s="59" customFormat="1" x14ac:dyDescent="0.3"/>
    <row r="843" s="59" customFormat="1" x14ac:dyDescent="0.3"/>
    <row r="844" s="59" customFormat="1" x14ac:dyDescent="0.3"/>
    <row r="845" s="59" customFormat="1" x14ac:dyDescent="0.3"/>
    <row r="846" s="59" customFormat="1" x14ac:dyDescent="0.3"/>
    <row r="847" s="59" customFormat="1" x14ac:dyDescent="0.3"/>
    <row r="848" s="59" customFormat="1" x14ac:dyDescent="0.3"/>
    <row r="849" s="59" customFormat="1" x14ac:dyDescent="0.3"/>
    <row r="850" s="59" customFormat="1" x14ac:dyDescent="0.3"/>
    <row r="851" s="59" customFormat="1" x14ac:dyDescent="0.3"/>
    <row r="852" s="59" customFormat="1" x14ac:dyDescent="0.3"/>
    <row r="853" s="59" customFormat="1" x14ac:dyDescent="0.3"/>
    <row r="854" s="59" customFormat="1" x14ac:dyDescent="0.3"/>
    <row r="855" s="59" customFormat="1" x14ac:dyDescent="0.3"/>
    <row r="856" s="59" customFormat="1" x14ac:dyDescent="0.3"/>
    <row r="857" s="59" customFormat="1" x14ac:dyDescent="0.3"/>
    <row r="858" s="59" customFormat="1" x14ac:dyDescent="0.3"/>
    <row r="859" s="59" customFormat="1" x14ac:dyDescent="0.3"/>
    <row r="860" s="59" customFormat="1" x14ac:dyDescent="0.3"/>
    <row r="861" s="59" customFormat="1" x14ac:dyDescent="0.3"/>
    <row r="862" s="59" customFormat="1" x14ac:dyDescent="0.3"/>
    <row r="863" s="59" customFormat="1" x14ac:dyDescent="0.3"/>
    <row r="864" s="59" customFormat="1" x14ac:dyDescent="0.3"/>
    <row r="865" s="59" customFormat="1" x14ac:dyDescent="0.3"/>
    <row r="866" s="59" customFormat="1" x14ac:dyDescent="0.3"/>
    <row r="867" s="59" customFormat="1" x14ac:dyDescent="0.3"/>
    <row r="868" s="59" customFormat="1" x14ac:dyDescent="0.3"/>
    <row r="869" s="59" customFormat="1" x14ac:dyDescent="0.3"/>
    <row r="870" s="59" customFormat="1" x14ac:dyDescent="0.3"/>
    <row r="871" s="59" customFormat="1" x14ac:dyDescent="0.3"/>
    <row r="872" s="59" customFormat="1" x14ac:dyDescent="0.3"/>
    <row r="873" s="59" customFormat="1" x14ac:dyDescent="0.3"/>
    <row r="874" s="59" customFormat="1" x14ac:dyDescent="0.3"/>
    <row r="875" s="59" customFormat="1" x14ac:dyDescent="0.3"/>
    <row r="876" s="59" customFormat="1" x14ac:dyDescent="0.3"/>
    <row r="877" s="59" customFormat="1" x14ac:dyDescent="0.3"/>
    <row r="878" s="59" customFormat="1" x14ac:dyDescent="0.3"/>
    <row r="879" s="59" customFormat="1" x14ac:dyDescent="0.3"/>
    <row r="880" s="59" customFormat="1" x14ac:dyDescent="0.3"/>
    <row r="881" s="59" customFormat="1" x14ac:dyDescent="0.3"/>
    <row r="882" s="59" customFormat="1" x14ac:dyDescent="0.3"/>
    <row r="883" s="59" customFormat="1" x14ac:dyDescent="0.3"/>
    <row r="884" s="59" customFormat="1" x14ac:dyDescent="0.3"/>
    <row r="885" s="59" customFormat="1" x14ac:dyDescent="0.3"/>
    <row r="886" s="59" customFormat="1" x14ac:dyDescent="0.3"/>
    <row r="887" s="59" customFormat="1" x14ac:dyDescent="0.3"/>
    <row r="888" s="59" customFormat="1" x14ac:dyDescent="0.3"/>
    <row r="889" s="59" customFormat="1" x14ac:dyDescent="0.3"/>
    <row r="890" s="59" customFormat="1" x14ac:dyDescent="0.3"/>
    <row r="891" s="59" customFormat="1" x14ac:dyDescent="0.3"/>
    <row r="892" s="59" customFormat="1" x14ac:dyDescent="0.3"/>
    <row r="893" s="59" customFormat="1" x14ac:dyDescent="0.3"/>
    <row r="894" s="59" customFormat="1" x14ac:dyDescent="0.3"/>
    <row r="895" s="59" customFormat="1" x14ac:dyDescent="0.3"/>
    <row r="896" s="59" customFormat="1" x14ac:dyDescent="0.3"/>
    <row r="897" s="59" customFormat="1" x14ac:dyDescent="0.3"/>
    <row r="898" s="59" customFormat="1" x14ac:dyDescent="0.3"/>
  </sheetData>
  <autoFilter ref="A12:Q633" xr:uid="{86BC071F-C569-49E9-B67D-9F950AEDD4C5}"/>
  <mergeCells count="8">
    <mergeCell ref="J10:K10"/>
    <mergeCell ref="L10:N10"/>
    <mergeCell ref="O10:Q10"/>
    <mergeCell ref="D9:E9"/>
    <mergeCell ref="F9:H9"/>
    <mergeCell ref="J9:K9"/>
    <mergeCell ref="L9:N9"/>
    <mergeCell ref="O9:Q9"/>
  </mergeCells>
  <dataValidations count="1">
    <dataValidation type="list" allowBlank="1" showInputMessage="1" showErrorMessage="1" sqref="B6" xr:uid="{532D0389-2E06-4AF4-BD2B-9DD05E10D3B6}">
      <formula1>"SANT,FALSKT"</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6BE62-C4EC-4078-8F3C-5FC6B0398404}">
  <sheetPr filterMode="1">
    <tabColor theme="5" tint="0.39997558519241921"/>
  </sheetPr>
  <dimension ref="A2:Q898"/>
  <sheetViews>
    <sheetView topLeftCell="A2" workbookViewId="0">
      <pane xSplit="1" ySplit="11" topLeftCell="J302" activePane="bottomRight" state="frozen"/>
      <selection activeCell="X298" sqref="X298"/>
      <selection pane="topRight" activeCell="X298" sqref="X298"/>
      <selection pane="bottomLeft" activeCell="X298" sqref="X298"/>
      <selection pane="bottomRight" activeCell="K350" sqref="K346:K350"/>
    </sheetView>
  </sheetViews>
  <sheetFormatPr defaultRowHeight="14.4" x14ac:dyDescent="0.3"/>
  <cols>
    <col min="1" max="1" width="42.77734375" customWidth="1"/>
    <col min="2" max="2" width="19.21875" customWidth="1"/>
    <col min="3" max="3" width="16.21875" bestFit="1" customWidth="1"/>
    <col min="4" max="4" width="18.109375" customWidth="1"/>
    <col min="5" max="5" width="17.21875" customWidth="1"/>
    <col min="6" max="7" width="13.77734375" customWidth="1"/>
    <col min="8" max="8" width="20.21875" customWidth="1"/>
    <col min="9" max="9" width="26.6640625" bestFit="1" customWidth="1"/>
    <col min="10" max="10" width="16.44140625" customWidth="1"/>
    <col min="11" max="11" width="16" bestFit="1" customWidth="1"/>
    <col min="12" max="12" width="17.77734375" customWidth="1"/>
    <col min="13" max="13" width="17.77734375" style="125" customWidth="1"/>
    <col min="14" max="14" width="15.109375" customWidth="1"/>
    <col min="15" max="15" width="13.77734375" bestFit="1" customWidth="1"/>
    <col min="16" max="16" width="15.44140625" style="125" customWidth="1"/>
    <col min="17" max="17" width="20.21875" customWidth="1"/>
  </cols>
  <sheetData>
    <row r="2" spans="1:17" ht="18" x14ac:dyDescent="0.35">
      <c r="A2" s="41" t="s">
        <v>746</v>
      </c>
    </row>
    <row r="3" spans="1:17" x14ac:dyDescent="0.3">
      <c r="A3" t="s">
        <v>747</v>
      </c>
    </row>
    <row r="4" spans="1:17" x14ac:dyDescent="0.3">
      <c r="A4" t="s">
        <v>748</v>
      </c>
    </row>
    <row r="6" spans="1:17" hidden="1" x14ac:dyDescent="0.3">
      <c r="A6" s="46" t="s">
        <v>745</v>
      </c>
      <c r="B6" s="28" t="b">
        <v>0</v>
      </c>
    </row>
    <row r="7" spans="1:17" hidden="1" x14ac:dyDescent="0.3"/>
    <row r="8" spans="1:17" s="84" customFormat="1" ht="13.8" x14ac:dyDescent="0.3">
      <c r="A8" s="83" t="s">
        <v>752</v>
      </c>
      <c r="B8" s="86"/>
      <c r="C8" s="86">
        <f>SUBTOTAL(9,C13:C667)</f>
        <v>80143</v>
      </c>
      <c r="D8" s="86">
        <f>SUBTOTAL(9,D13:D667)</f>
        <v>15514</v>
      </c>
      <c r="E8" s="85">
        <f>D8/C8</f>
        <v>0.19357897757758008</v>
      </c>
      <c r="F8" s="86">
        <f>SUBTOTAL(9,F13:F667)</f>
        <v>6551</v>
      </c>
      <c r="G8" s="85">
        <f>F8/C8</f>
        <v>8.1741387270254415E-2</v>
      </c>
      <c r="H8" s="87"/>
      <c r="I8" s="85">
        <f>F8/D8</f>
        <v>0.42226376176356839</v>
      </c>
      <c r="J8" s="86">
        <f>SUBTOTAL(9,J13:J667)</f>
        <v>947</v>
      </c>
      <c r="K8" s="85">
        <f>J8/F8</f>
        <v>0.14455808273546022</v>
      </c>
      <c r="L8" s="86">
        <f>SUBTOTAL(9,L13:L667)</f>
        <v>2060</v>
      </c>
      <c r="M8" s="86">
        <f>SUBTOTAL(9,M13:M667)</f>
        <v>4491</v>
      </c>
      <c r="N8" s="85">
        <f>L8/F8</f>
        <v>0.31445580827354602</v>
      </c>
      <c r="O8" s="86">
        <f>SUBTOTAL(9,O13:O667)</f>
        <v>5372</v>
      </c>
      <c r="P8" s="86"/>
      <c r="Q8" s="85">
        <f>O8/(D8-F8)</f>
        <v>0.59935289523597013</v>
      </c>
    </row>
    <row r="9" spans="1:17" x14ac:dyDescent="0.3">
      <c r="A9" s="40" t="s">
        <v>683</v>
      </c>
      <c r="B9" s="78" t="s">
        <v>751</v>
      </c>
      <c r="C9" s="42" t="s">
        <v>1</v>
      </c>
      <c r="D9" s="179" t="s">
        <v>729</v>
      </c>
      <c r="E9" s="180"/>
      <c r="F9" s="191" t="s">
        <v>686</v>
      </c>
      <c r="G9" s="191"/>
      <c r="H9" s="191"/>
      <c r="I9" s="77" t="s">
        <v>749</v>
      </c>
      <c r="J9" s="193" t="s">
        <v>759</v>
      </c>
      <c r="K9" s="193"/>
      <c r="L9" s="187" t="s">
        <v>756</v>
      </c>
      <c r="M9" s="187"/>
      <c r="N9" s="187"/>
      <c r="O9" s="188" t="s">
        <v>761</v>
      </c>
      <c r="P9" s="188"/>
      <c r="Q9" s="188"/>
    </row>
    <row r="10" spans="1:17" x14ac:dyDescent="0.3">
      <c r="A10" s="39"/>
      <c r="B10" s="79"/>
      <c r="C10" s="37"/>
      <c r="D10" s="64"/>
      <c r="E10" s="64"/>
      <c r="F10" s="37"/>
      <c r="G10" s="37"/>
      <c r="H10" s="38"/>
      <c r="I10" s="77" t="s">
        <v>750</v>
      </c>
      <c r="J10" s="193" t="s">
        <v>760</v>
      </c>
      <c r="K10" s="193"/>
      <c r="L10" s="187" t="s">
        <v>758</v>
      </c>
      <c r="M10" s="187"/>
      <c r="N10" s="187"/>
      <c r="O10" s="188" t="s">
        <v>762</v>
      </c>
      <c r="P10" s="188"/>
      <c r="Q10" s="188"/>
    </row>
    <row r="11" spans="1:17" x14ac:dyDescent="0.3">
      <c r="A11" s="7" t="str">
        <f>Råstatistik!A4</f>
        <v>HUVUDMANNANAMN</v>
      </c>
      <c r="B11" s="73"/>
      <c r="C11" s="67" t="s">
        <v>2</v>
      </c>
      <c r="D11" s="36" t="s">
        <v>2</v>
      </c>
      <c r="E11" s="36" t="s">
        <v>744</v>
      </c>
      <c r="F11" s="35" t="s">
        <v>2</v>
      </c>
      <c r="G11" s="36" t="s">
        <v>744</v>
      </c>
      <c r="H11" s="36" t="s">
        <v>690</v>
      </c>
      <c r="I11" s="31" t="s">
        <v>744</v>
      </c>
      <c r="J11" s="34" t="s">
        <v>2</v>
      </c>
      <c r="K11" s="34" t="s">
        <v>744</v>
      </c>
      <c r="L11" s="34" t="s">
        <v>6369</v>
      </c>
      <c r="M11" s="34" t="s">
        <v>6363</v>
      </c>
      <c r="N11" s="34" t="s">
        <v>744</v>
      </c>
      <c r="O11" s="30" t="s">
        <v>6363</v>
      </c>
      <c r="P11" s="31" t="s">
        <v>6364</v>
      </c>
      <c r="Q11" s="31" t="s">
        <v>688</v>
      </c>
    </row>
    <row r="12" spans="1:17" x14ac:dyDescent="0.3">
      <c r="A12" s="58" t="s">
        <v>716</v>
      </c>
      <c r="B12" s="74" t="s">
        <v>738</v>
      </c>
      <c r="C12" s="66" t="s">
        <v>700</v>
      </c>
      <c r="D12" s="52" t="s">
        <v>728</v>
      </c>
      <c r="E12" s="52" t="s">
        <v>757</v>
      </c>
      <c r="F12" s="52" t="s">
        <v>712</v>
      </c>
      <c r="G12" s="52" t="s">
        <v>769</v>
      </c>
      <c r="H12" s="52" t="s">
        <v>715</v>
      </c>
      <c r="I12" s="54" t="s">
        <v>770</v>
      </c>
      <c r="J12" s="80" t="s">
        <v>773</v>
      </c>
      <c r="K12" s="80" t="s">
        <v>774</v>
      </c>
      <c r="L12" s="80" t="s">
        <v>771</v>
      </c>
      <c r="M12" s="80" t="s">
        <v>6370</v>
      </c>
      <c r="N12" s="80" t="s">
        <v>772</v>
      </c>
      <c r="O12" s="54" t="s">
        <v>775</v>
      </c>
      <c r="P12" s="54" t="s">
        <v>6365</v>
      </c>
      <c r="Q12" s="54" t="s">
        <v>776</v>
      </c>
    </row>
    <row r="13" spans="1:17" s="59" customFormat="1" hidden="1" x14ac:dyDescent="0.3">
      <c r="A13" s="59" t="str">
        <f>'Bearb råstatistik'!A11</f>
        <v>021 Skol AB</v>
      </c>
      <c r="B13" s="81" t="b">
        <f>'Bearb råstatistik'!B11</f>
        <v>0</v>
      </c>
      <c r="C13" s="81">
        <f>IF(Visa_simulerat_eller_angivet_antal,'Bearb råstatistik'!#REF!,'Bearb råstatistik'!K11)</f>
        <v>14</v>
      </c>
      <c r="D13" s="81">
        <f>IF(Visa_simulerat_eller_angivet_antal,'Bearb råstatistik'!#REF!,'Bearb råstatistik'!O11)</f>
        <v>0</v>
      </c>
      <c r="E13" s="48">
        <f>IF(Visa_simulerat_eller_angivet_antal,'Bearb råstatistik'!AN11,'Bearb råstatistik'!AL11)</f>
        <v>0</v>
      </c>
      <c r="F13" s="81">
        <f>IF(Visa_simulerat_eller_angivet_antal,'Bearb råstatistik'!#REF!,'Bearb råstatistik'!Z11)</f>
        <v>0</v>
      </c>
      <c r="G13" s="48">
        <f>IF(Visa_simulerat_eller_angivet_antal,'Bearb råstatistik'!AQ11,'Bearb råstatistik'!AO11)</f>
        <v>0</v>
      </c>
      <c r="H13" s="81" t="b">
        <f>'Bearb råstatistik'!AC11</f>
        <v>0</v>
      </c>
      <c r="I13" s="48" t="str">
        <f>IF(Visa_simulerat_eller_angivet_antal,'Bearb råstatistik'!AS11,'Bearb råstatistik'!AR11)</f>
        <v>-</v>
      </c>
      <c r="J13" s="81">
        <f>IF(Visa_simulerat_eller_angivet_antal,'Bearb råstatistik'!#REF!,'Bearb råstatistik'!T11)</f>
        <v>0</v>
      </c>
      <c r="K13" s="48" t="str">
        <f>IF(Visa_simulerat_eller_angivet_antal,'Bearb råstatistik'!AU11,'Bearb råstatistik'!AT11)</f>
        <v>-</v>
      </c>
      <c r="L13" s="81">
        <f>'Bearb råstatistik'!X11+'Bearb råstatistik'!T11</f>
        <v>0</v>
      </c>
      <c r="M13" s="81">
        <f>'Bearb råstatistik'!R11+'Bearb råstatistik'!V11</f>
        <v>0</v>
      </c>
      <c r="N13" s="48" t="str">
        <f>IFERROR(L13/(L13+M13),"")</f>
        <v/>
      </c>
      <c r="O13" s="81">
        <f>'Bearb råstatistik'!AD11</f>
        <v>0</v>
      </c>
      <c r="P13" s="81">
        <f>'Bearb råstatistik'!AF11</f>
        <v>0</v>
      </c>
      <c r="Q13" s="82" t="str">
        <f t="shared" ref="Q13:Q44" si="0">IFERROR(O13/(O13+P13),"")</f>
        <v/>
      </c>
    </row>
    <row r="14" spans="1:17" s="59" customFormat="1" hidden="1" x14ac:dyDescent="0.3">
      <c r="A14" s="59" t="str">
        <f>'Bearb råstatistik'!A12</f>
        <v>AB Dormsjöskolan</v>
      </c>
      <c r="B14" s="81" t="b">
        <f>'Bearb råstatistik'!B12</f>
        <v>0</v>
      </c>
      <c r="C14" s="81">
        <f>IF(Visa_simulerat_eller_angivet_antal,'Bearb råstatistik'!#REF!,'Bearb råstatistik'!K12)</f>
        <v>0</v>
      </c>
      <c r="D14" s="81">
        <f>IF(Visa_simulerat_eller_angivet_antal,'Bearb råstatistik'!#REF!,'Bearb råstatistik'!O12)</f>
        <v>0</v>
      </c>
      <c r="E14" s="48" t="str">
        <f>IF(Visa_simulerat_eller_angivet_antal,'Bearb råstatistik'!AN12,'Bearb råstatistik'!AL12)</f>
        <v>-</v>
      </c>
      <c r="F14" s="81">
        <f>IF(Visa_simulerat_eller_angivet_antal,'Bearb råstatistik'!#REF!,'Bearb råstatistik'!Z12)</f>
        <v>0</v>
      </c>
      <c r="G14" s="48" t="str">
        <f>IF(Visa_simulerat_eller_angivet_antal,'Bearb råstatistik'!AQ12,'Bearb råstatistik'!AO12)</f>
        <v>-</v>
      </c>
      <c r="H14" s="81" t="b">
        <f>'Bearb råstatistik'!AC12</f>
        <v>0</v>
      </c>
      <c r="I14" s="48" t="str">
        <f>IF(Visa_simulerat_eller_angivet_antal,'Bearb råstatistik'!AS12,'Bearb råstatistik'!AR12)</f>
        <v>-</v>
      </c>
      <c r="J14" s="81">
        <f>IF(Visa_simulerat_eller_angivet_antal,'Bearb råstatistik'!#REF!,'Bearb råstatistik'!T12)</f>
        <v>0</v>
      </c>
      <c r="K14" s="48" t="str">
        <f>IF(Visa_simulerat_eller_angivet_antal,'Bearb råstatistik'!AU12,'Bearb råstatistik'!AT12)</f>
        <v>-</v>
      </c>
      <c r="L14" s="81">
        <f>'Bearb råstatistik'!X12+'Bearb råstatistik'!T12</f>
        <v>0</v>
      </c>
      <c r="M14" s="81">
        <f>'Bearb råstatistik'!R12+'Bearb råstatistik'!V12</f>
        <v>0</v>
      </c>
      <c r="N14" s="48" t="str">
        <f t="shared" ref="N14:N77" si="1">IFERROR(L14/(L14+M14),"")</f>
        <v/>
      </c>
      <c r="O14" s="81">
        <f>'Bearb råstatistik'!AD12</f>
        <v>0</v>
      </c>
      <c r="P14" s="81">
        <f>'Bearb råstatistik'!AF12</f>
        <v>0</v>
      </c>
      <c r="Q14" s="82" t="str">
        <f t="shared" si="0"/>
        <v/>
      </c>
    </row>
    <row r="15" spans="1:17" s="59" customFormat="1" hidden="1" x14ac:dyDescent="0.3">
      <c r="A15" s="59" t="str">
        <f>'Bearb råstatistik'!A13</f>
        <v>AB Parts &amp; Paomees</v>
      </c>
      <c r="B15" s="81" t="b">
        <f>'Bearb råstatistik'!B13</f>
        <v>0</v>
      </c>
      <c r="C15" s="81">
        <f>IF(Visa_simulerat_eller_angivet_antal,'Bearb råstatistik'!#REF!,'Bearb råstatistik'!K13)</f>
        <v>54</v>
      </c>
      <c r="D15" s="81">
        <f>IF(Visa_simulerat_eller_angivet_antal,'Bearb råstatistik'!#REF!,'Bearb råstatistik'!O13)</f>
        <v>0</v>
      </c>
      <c r="E15" s="48">
        <f>IF(Visa_simulerat_eller_angivet_antal,'Bearb råstatistik'!AN13,'Bearb råstatistik'!AL13)</f>
        <v>0</v>
      </c>
      <c r="F15" s="81">
        <f>IF(Visa_simulerat_eller_angivet_antal,'Bearb råstatistik'!#REF!,'Bearb råstatistik'!Z13)</f>
        <v>0</v>
      </c>
      <c r="G15" s="48">
        <f>IF(Visa_simulerat_eller_angivet_antal,'Bearb råstatistik'!AQ13,'Bearb råstatistik'!AO13)</f>
        <v>0</v>
      </c>
      <c r="H15" s="81" t="b">
        <f>'Bearb råstatistik'!AC13</f>
        <v>0</v>
      </c>
      <c r="I15" s="48" t="str">
        <f>IF(Visa_simulerat_eller_angivet_antal,'Bearb råstatistik'!AS13,'Bearb råstatistik'!AR13)</f>
        <v>-</v>
      </c>
      <c r="J15" s="81">
        <f>IF(Visa_simulerat_eller_angivet_antal,'Bearb råstatistik'!#REF!,'Bearb råstatistik'!T13)</f>
        <v>0</v>
      </c>
      <c r="K15" s="48" t="str">
        <f>IF(Visa_simulerat_eller_angivet_antal,'Bearb råstatistik'!AU13,'Bearb råstatistik'!AT13)</f>
        <v>-</v>
      </c>
      <c r="L15" s="81">
        <f>'Bearb råstatistik'!X13+'Bearb råstatistik'!T13</f>
        <v>0</v>
      </c>
      <c r="M15" s="81">
        <f>'Bearb råstatistik'!R13+'Bearb råstatistik'!V13</f>
        <v>0</v>
      </c>
      <c r="N15" s="48" t="str">
        <f t="shared" si="1"/>
        <v/>
      </c>
      <c r="O15" s="81">
        <f>'Bearb råstatistik'!AD13</f>
        <v>0</v>
      </c>
      <c r="P15" s="81">
        <f>'Bearb råstatistik'!AF13</f>
        <v>0</v>
      </c>
      <c r="Q15" s="82" t="str">
        <f t="shared" si="0"/>
        <v/>
      </c>
    </row>
    <row r="16" spans="1:17" s="59" customFormat="1" x14ac:dyDescent="0.3">
      <c r="A16" s="59" t="str">
        <f>'Bearb råstatistik'!A14</f>
        <v>AcadeMedia fria grundskolor AB</v>
      </c>
      <c r="B16" s="81" t="b">
        <f>'Bearb råstatistik'!B14</f>
        <v>0</v>
      </c>
      <c r="C16" s="81">
        <f>IF(Visa_simulerat_eller_angivet_antal,'Bearb råstatistik'!#REF!,'Bearb råstatistik'!K14)</f>
        <v>223</v>
      </c>
      <c r="D16" s="81">
        <f>IF(Visa_simulerat_eller_angivet_antal,'Bearb råstatistik'!#REF!,'Bearb råstatistik'!O14)</f>
        <v>30</v>
      </c>
      <c r="E16" s="48">
        <f>IF(Visa_simulerat_eller_angivet_antal,'Bearb råstatistik'!AN14,'Bearb råstatistik'!AL14)</f>
        <v>0.13452914798206278</v>
      </c>
      <c r="F16" s="81">
        <f>IF(Visa_simulerat_eller_angivet_antal,'Bearb råstatistik'!#REF!,'Bearb råstatistik'!Z14)</f>
        <v>0</v>
      </c>
      <c r="G16" s="48">
        <f>IF(Visa_simulerat_eller_angivet_antal,'Bearb råstatistik'!AQ14,'Bearb råstatistik'!AO14)</f>
        <v>0</v>
      </c>
      <c r="H16" s="81" t="b">
        <f>'Bearb råstatistik'!AC14</f>
        <v>0</v>
      </c>
      <c r="I16" s="48">
        <f>IF(Visa_simulerat_eller_angivet_antal,'Bearb råstatistik'!AS14,'Bearb råstatistik'!AR14)</f>
        <v>0</v>
      </c>
      <c r="J16" s="81">
        <f>IF(Visa_simulerat_eller_angivet_antal,'Bearb råstatistik'!#REF!,'Bearb råstatistik'!T14)</f>
        <v>0</v>
      </c>
      <c r="K16" s="48">
        <f>IF(Visa_simulerat_eller_angivet_antal,'Bearb råstatistik'!AU14,'Bearb råstatistik'!AT14)</f>
        <v>0.5</v>
      </c>
      <c r="L16" s="81">
        <f>'Bearb råstatistik'!X14+'Bearb råstatistik'!T14</f>
        <v>0</v>
      </c>
      <c r="M16" s="81">
        <f>'Bearb råstatistik'!R14+'Bearb råstatistik'!V14</f>
        <v>0</v>
      </c>
      <c r="N16" s="48" t="str">
        <f t="shared" si="1"/>
        <v/>
      </c>
      <c r="O16" s="81">
        <f>'Bearb råstatistik'!AD14</f>
        <v>15</v>
      </c>
      <c r="P16" s="81">
        <f>'Bearb råstatistik'!AF14</f>
        <v>15</v>
      </c>
      <c r="Q16" s="82">
        <f t="shared" si="0"/>
        <v>0.5</v>
      </c>
    </row>
    <row r="17" spans="1:17" s="59" customFormat="1" hidden="1" x14ac:dyDescent="0.3">
      <c r="A17" s="59" t="str">
        <f>'Bearb råstatistik'!A15</f>
        <v>Adventum Specialpedagogik AB</v>
      </c>
      <c r="B17" s="81" t="b">
        <f>'Bearb råstatistik'!B15</f>
        <v>0</v>
      </c>
      <c r="C17" s="81">
        <f>IF(Visa_simulerat_eller_angivet_antal,'Bearb råstatistik'!#REF!,'Bearb råstatistik'!K15)</f>
        <v>0</v>
      </c>
      <c r="D17" s="81">
        <f>IF(Visa_simulerat_eller_angivet_antal,'Bearb råstatistik'!#REF!,'Bearb råstatistik'!O15)</f>
        <v>0</v>
      </c>
      <c r="E17" s="48" t="str">
        <f>IF(Visa_simulerat_eller_angivet_antal,'Bearb råstatistik'!AN15,'Bearb råstatistik'!AL15)</f>
        <v>-</v>
      </c>
      <c r="F17" s="81">
        <f>IF(Visa_simulerat_eller_angivet_antal,'Bearb råstatistik'!#REF!,'Bearb råstatistik'!Z15)</f>
        <v>0</v>
      </c>
      <c r="G17" s="48" t="str">
        <f>IF(Visa_simulerat_eller_angivet_antal,'Bearb råstatistik'!AQ15,'Bearb råstatistik'!AO15)</f>
        <v>-</v>
      </c>
      <c r="H17" s="81" t="b">
        <f>'Bearb råstatistik'!AC15</f>
        <v>0</v>
      </c>
      <c r="I17" s="48" t="str">
        <f>IF(Visa_simulerat_eller_angivet_antal,'Bearb råstatistik'!AS15,'Bearb råstatistik'!AR15)</f>
        <v>-</v>
      </c>
      <c r="J17" s="81">
        <f>IF(Visa_simulerat_eller_angivet_antal,'Bearb råstatistik'!#REF!,'Bearb råstatistik'!T15)</f>
        <v>0</v>
      </c>
      <c r="K17" s="48" t="str">
        <f>IF(Visa_simulerat_eller_angivet_antal,'Bearb råstatistik'!AU15,'Bearb råstatistik'!AT15)</f>
        <v>-</v>
      </c>
      <c r="L17" s="81">
        <f>'Bearb råstatistik'!X15+'Bearb råstatistik'!T15</f>
        <v>0</v>
      </c>
      <c r="M17" s="81">
        <f>'Bearb råstatistik'!R15+'Bearb råstatistik'!V15</f>
        <v>0</v>
      </c>
      <c r="N17" s="48" t="str">
        <f t="shared" si="1"/>
        <v/>
      </c>
      <c r="O17" s="81">
        <f>'Bearb råstatistik'!AD15</f>
        <v>0</v>
      </c>
      <c r="P17" s="81">
        <f>'Bearb råstatistik'!AF15</f>
        <v>0</v>
      </c>
      <c r="Q17" s="82" t="str">
        <f t="shared" si="0"/>
        <v/>
      </c>
    </row>
    <row r="18" spans="1:17" s="59" customFormat="1" hidden="1" x14ac:dyDescent="0.3">
      <c r="A18" s="59" t="str">
        <f>'Bearb råstatistik'!A16</f>
        <v>Ahlafors Fria Skola Ekonomisk förening</v>
      </c>
      <c r="B18" s="81" t="b">
        <f>'Bearb råstatistik'!B16</f>
        <v>0</v>
      </c>
      <c r="C18" s="81">
        <f>IF(Visa_simulerat_eller_angivet_antal,'Bearb råstatistik'!#REF!,'Bearb råstatistik'!K16)</f>
        <v>16</v>
      </c>
      <c r="D18" s="81">
        <f>IF(Visa_simulerat_eller_angivet_antal,'Bearb råstatistik'!#REF!,'Bearb råstatistik'!O16)</f>
        <v>0</v>
      </c>
      <c r="E18" s="48">
        <f>IF(Visa_simulerat_eller_angivet_antal,'Bearb råstatistik'!AN16,'Bearb råstatistik'!AL16)</f>
        <v>0</v>
      </c>
      <c r="F18" s="81">
        <f>IF(Visa_simulerat_eller_angivet_antal,'Bearb råstatistik'!#REF!,'Bearb råstatistik'!Z16)</f>
        <v>0</v>
      </c>
      <c r="G18" s="48">
        <f>IF(Visa_simulerat_eller_angivet_antal,'Bearb råstatistik'!AQ16,'Bearb råstatistik'!AO16)</f>
        <v>0</v>
      </c>
      <c r="H18" s="81" t="b">
        <f>'Bearb råstatistik'!AC16</f>
        <v>0</v>
      </c>
      <c r="I18" s="48" t="str">
        <f>IF(Visa_simulerat_eller_angivet_antal,'Bearb råstatistik'!AS16,'Bearb råstatistik'!AR16)</f>
        <v>-</v>
      </c>
      <c r="J18" s="81">
        <f>IF(Visa_simulerat_eller_angivet_antal,'Bearb råstatistik'!#REF!,'Bearb råstatistik'!T16)</f>
        <v>0</v>
      </c>
      <c r="K18" s="48" t="str">
        <f>IF(Visa_simulerat_eller_angivet_antal,'Bearb råstatistik'!AU16,'Bearb råstatistik'!AT16)</f>
        <v>-</v>
      </c>
      <c r="L18" s="81">
        <f>'Bearb råstatistik'!X16+'Bearb råstatistik'!T16</f>
        <v>0</v>
      </c>
      <c r="M18" s="81">
        <f>'Bearb råstatistik'!R16+'Bearb råstatistik'!V16</f>
        <v>0</v>
      </c>
      <c r="N18" s="48" t="str">
        <f t="shared" si="1"/>
        <v/>
      </c>
      <c r="O18" s="81">
        <f>'Bearb råstatistik'!AD16</f>
        <v>0</v>
      </c>
      <c r="P18" s="81">
        <f>'Bearb råstatistik'!AF16</f>
        <v>0</v>
      </c>
      <c r="Q18" s="82" t="str">
        <f t="shared" si="0"/>
        <v/>
      </c>
    </row>
    <row r="19" spans="1:17" s="59" customFormat="1" hidden="1" x14ac:dyDescent="0.3">
      <c r="A19" s="59" t="str">
        <f>'Bearb råstatistik'!A17</f>
        <v>Aktiebolaget Fria Skolor i Enköping</v>
      </c>
      <c r="B19" s="81" t="b">
        <f>'Bearb råstatistik'!B17</f>
        <v>0</v>
      </c>
      <c r="C19" s="81">
        <f>IF(Visa_simulerat_eller_angivet_antal,'Bearb råstatistik'!#REF!,'Bearb råstatistik'!K17)</f>
        <v>14</v>
      </c>
      <c r="D19" s="81">
        <f>IF(Visa_simulerat_eller_angivet_antal,'Bearb råstatistik'!#REF!,'Bearb råstatistik'!O17)</f>
        <v>0</v>
      </c>
      <c r="E19" s="48">
        <f>IF(Visa_simulerat_eller_angivet_antal,'Bearb råstatistik'!AN17,'Bearb råstatistik'!AL17)</f>
        <v>0</v>
      </c>
      <c r="F19" s="81">
        <f>IF(Visa_simulerat_eller_angivet_antal,'Bearb råstatistik'!#REF!,'Bearb råstatistik'!Z17)</f>
        <v>0</v>
      </c>
      <c r="G19" s="48">
        <f>IF(Visa_simulerat_eller_angivet_antal,'Bearb råstatistik'!AQ17,'Bearb råstatistik'!AO17)</f>
        <v>0</v>
      </c>
      <c r="H19" s="81" t="b">
        <f>'Bearb råstatistik'!AC17</f>
        <v>0</v>
      </c>
      <c r="I19" s="48" t="str">
        <f>IF(Visa_simulerat_eller_angivet_antal,'Bearb råstatistik'!AS17,'Bearb råstatistik'!AR17)</f>
        <v>-</v>
      </c>
      <c r="J19" s="81">
        <f>IF(Visa_simulerat_eller_angivet_antal,'Bearb råstatistik'!#REF!,'Bearb råstatistik'!T17)</f>
        <v>0</v>
      </c>
      <c r="K19" s="48" t="str">
        <f>IF(Visa_simulerat_eller_angivet_antal,'Bearb råstatistik'!AU17,'Bearb råstatistik'!AT17)</f>
        <v>-</v>
      </c>
      <c r="L19" s="81">
        <f>'Bearb råstatistik'!X17+'Bearb råstatistik'!T17</f>
        <v>0</v>
      </c>
      <c r="M19" s="81">
        <f>'Bearb råstatistik'!R17+'Bearb råstatistik'!V17</f>
        <v>0</v>
      </c>
      <c r="N19" s="48" t="str">
        <f t="shared" si="1"/>
        <v/>
      </c>
      <c r="O19" s="81">
        <f>'Bearb råstatistik'!AD17</f>
        <v>0</v>
      </c>
      <c r="P19" s="81">
        <f>'Bearb råstatistik'!AF17</f>
        <v>0</v>
      </c>
      <c r="Q19" s="82" t="str">
        <f t="shared" si="0"/>
        <v/>
      </c>
    </row>
    <row r="20" spans="1:17" s="59" customFormat="1" hidden="1" x14ac:dyDescent="0.3">
      <c r="A20" s="59" t="str">
        <f>'Bearb råstatistik'!A18</f>
        <v>AKTIEBOLAGET VIDEDALS PRIVATSKOLOR</v>
      </c>
      <c r="B20" s="81" t="b">
        <f>'Bearb råstatistik'!B18</f>
        <v>0</v>
      </c>
      <c r="C20" s="81">
        <f>IF(Visa_simulerat_eller_angivet_antal,'Bearb råstatistik'!#REF!,'Bearb råstatistik'!K18)</f>
        <v>29</v>
      </c>
      <c r="D20" s="81">
        <f>IF(Visa_simulerat_eller_angivet_antal,'Bearb råstatistik'!#REF!,'Bearb råstatistik'!O18)</f>
        <v>0</v>
      </c>
      <c r="E20" s="48">
        <f>IF(Visa_simulerat_eller_angivet_antal,'Bearb råstatistik'!AN18,'Bearb råstatistik'!AL18)</f>
        <v>0</v>
      </c>
      <c r="F20" s="81">
        <f>IF(Visa_simulerat_eller_angivet_antal,'Bearb råstatistik'!#REF!,'Bearb råstatistik'!Z18)</f>
        <v>0</v>
      </c>
      <c r="G20" s="48">
        <f>IF(Visa_simulerat_eller_angivet_antal,'Bearb råstatistik'!AQ18,'Bearb råstatistik'!AO18)</f>
        <v>0</v>
      </c>
      <c r="H20" s="81" t="b">
        <f>'Bearb råstatistik'!AC18</f>
        <v>0</v>
      </c>
      <c r="I20" s="48" t="str">
        <f>IF(Visa_simulerat_eller_angivet_antal,'Bearb råstatistik'!AS18,'Bearb råstatistik'!AR18)</f>
        <v>-</v>
      </c>
      <c r="J20" s="81">
        <f>IF(Visa_simulerat_eller_angivet_antal,'Bearb råstatistik'!#REF!,'Bearb råstatistik'!T18)</f>
        <v>0</v>
      </c>
      <c r="K20" s="48" t="str">
        <f>IF(Visa_simulerat_eller_angivet_antal,'Bearb råstatistik'!AU18,'Bearb råstatistik'!AT18)</f>
        <v>-</v>
      </c>
      <c r="L20" s="81">
        <f>'Bearb råstatistik'!X18+'Bearb råstatistik'!T18</f>
        <v>0</v>
      </c>
      <c r="M20" s="81">
        <f>'Bearb råstatistik'!R18+'Bearb råstatistik'!V18</f>
        <v>0</v>
      </c>
      <c r="N20" s="48" t="str">
        <f t="shared" si="1"/>
        <v/>
      </c>
      <c r="O20" s="81">
        <f>'Bearb råstatistik'!AD18</f>
        <v>0</v>
      </c>
      <c r="P20" s="81">
        <f>'Bearb råstatistik'!AF18</f>
        <v>0</v>
      </c>
      <c r="Q20" s="82" t="str">
        <f t="shared" si="0"/>
        <v/>
      </c>
    </row>
    <row r="21" spans="1:17" s="59" customFormat="1" hidden="1" x14ac:dyDescent="0.3">
      <c r="A21" s="59" t="str">
        <f>'Bearb råstatistik'!A19</f>
        <v>Aktivia AB</v>
      </c>
      <c r="B21" s="81" t="b">
        <f>'Bearb råstatistik'!B19</f>
        <v>0</v>
      </c>
      <c r="C21" s="81">
        <f>IF(Visa_simulerat_eller_angivet_antal,'Bearb råstatistik'!#REF!,'Bearb råstatistik'!K19)</f>
        <v>0</v>
      </c>
      <c r="D21" s="81">
        <f>IF(Visa_simulerat_eller_angivet_antal,'Bearb råstatistik'!#REF!,'Bearb råstatistik'!O19)</f>
        <v>0</v>
      </c>
      <c r="E21" s="48" t="str">
        <f>IF(Visa_simulerat_eller_angivet_antal,'Bearb råstatistik'!AN19,'Bearb råstatistik'!AL19)</f>
        <v>-</v>
      </c>
      <c r="F21" s="81">
        <f>IF(Visa_simulerat_eller_angivet_antal,'Bearb råstatistik'!#REF!,'Bearb råstatistik'!Z19)</f>
        <v>0</v>
      </c>
      <c r="G21" s="48" t="str">
        <f>IF(Visa_simulerat_eller_angivet_antal,'Bearb råstatistik'!AQ19,'Bearb råstatistik'!AO19)</f>
        <v>-</v>
      </c>
      <c r="H21" s="81" t="b">
        <f>'Bearb råstatistik'!AC19</f>
        <v>0</v>
      </c>
      <c r="I21" s="48" t="str">
        <f>IF(Visa_simulerat_eller_angivet_antal,'Bearb råstatistik'!AS19,'Bearb råstatistik'!AR19)</f>
        <v>-</v>
      </c>
      <c r="J21" s="81">
        <f>IF(Visa_simulerat_eller_angivet_antal,'Bearb råstatistik'!#REF!,'Bearb råstatistik'!T19)</f>
        <v>0</v>
      </c>
      <c r="K21" s="48" t="str">
        <f>IF(Visa_simulerat_eller_angivet_antal,'Bearb råstatistik'!AU19,'Bearb råstatistik'!AT19)</f>
        <v>-</v>
      </c>
      <c r="L21" s="81">
        <f>'Bearb råstatistik'!X19+'Bearb råstatistik'!T19</f>
        <v>0</v>
      </c>
      <c r="M21" s="81">
        <f>'Bearb råstatistik'!R19+'Bearb råstatistik'!V19</f>
        <v>0</v>
      </c>
      <c r="N21" s="48" t="str">
        <f t="shared" si="1"/>
        <v/>
      </c>
      <c r="O21" s="81">
        <f>'Bearb råstatistik'!AD19</f>
        <v>0</v>
      </c>
      <c r="P21" s="81">
        <f>'Bearb råstatistik'!AF19</f>
        <v>0</v>
      </c>
      <c r="Q21" s="82" t="str">
        <f t="shared" si="0"/>
        <v/>
      </c>
    </row>
    <row r="22" spans="1:17" s="59" customFormat="1" hidden="1" x14ac:dyDescent="0.3">
      <c r="A22" s="59" t="str">
        <f>'Bearb råstatistik'!A20</f>
        <v>AL-AZHAR STIFTELSEN</v>
      </c>
      <c r="B22" s="81" t="b">
        <f>'Bearb råstatistik'!B20</f>
        <v>0</v>
      </c>
      <c r="C22" s="81">
        <f>IF(Visa_simulerat_eller_angivet_antal,'Bearb råstatistik'!#REF!,'Bearb råstatistik'!K20)</f>
        <v>0</v>
      </c>
      <c r="D22" s="81">
        <f>IF(Visa_simulerat_eller_angivet_antal,'Bearb råstatistik'!#REF!,'Bearb råstatistik'!O20)</f>
        <v>0</v>
      </c>
      <c r="E22" s="48" t="str">
        <f>IF(Visa_simulerat_eller_angivet_antal,'Bearb råstatistik'!AN20,'Bearb råstatistik'!AL20)</f>
        <v>-</v>
      </c>
      <c r="F22" s="81">
        <f>IF(Visa_simulerat_eller_angivet_antal,'Bearb råstatistik'!#REF!,'Bearb råstatistik'!Z20)</f>
        <v>0</v>
      </c>
      <c r="G22" s="48" t="str">
        <f>IF(Visa_simulerat_eller_angivet_antal,'Bearb råstatistik'!AQ20,'Bearb råstatistik'!AO20)</f>
        <v>-</v>
      </c>
      <c r="H22" s="81" t="b">
        <f>'Bearb råstatistik'!AC20</f>
        <v>1</v>
      </c>
      <c r="I22" s="48" t="str">
        <f>IF(Visa_simulerat_eller_angivet_antal,'Bearb råstatistik'!AS20,'Bearb råstatistik'!AR20)</f>
        <v>-</v>
      </c>
      <c r="J22" s="81">
        <f>IF(Visa_simulerat_eller_angivet_antal,'Bearb råstatistik'!#REF!,'Bearb råstatistik'!T20)</f>
        <v>0</v>
      </c>
      <c r="K22" s="48" t="str">
        <f>IF(Visa_simulerat_eller_angivet_antal,'Bearb råstatistik'!AU20,'Bearb råstatistik'!AT20)</f>
        <v>-</v>
      </c>
      <c r="L22" s="81">
        <f>'Bearb råstatistik'!X20+'Bearb råstatistik'!T20</f>
        <v>0</v>
      </c>
      <c r="M22" s="81">
        <f>'Bearb råstatistik'!R20+'Bearb råstatistik'!V20</f>
        <v>0</v>
      </c>
      <c r="N22" s="48" t="str">
        <f t="shared" si="1"/>
        <v/>
      </c>
      <c r="O22" s="81">
        <f>'Bearb råstatistik'!AD20</f>
        <v>0</v>
      </c>
      <c r="P22" s="81">
        <f>'Bearb råstatistik'!AF20</f>
        <v>0</v>
      </c>
      <c r="Q22" s="82" t="str">
        <f t="shared" si="0"/>
        <v/>
      </c>
    </row>
    <row r="23" spans="1:17" s="59" customFormat="1" x14ac:dyDescent="0.3">
      <c r="A23" s="59" t="str">
        <f>'Bearb råstatistik'!A21</f>
        <v>ALE KOMMUN</v>
      </c>
      <c r="B23" s="81" t="b">
        <f>'Bearb råstatistik'!B21</f>
        <v>1</v>
      </c>
      <c r="C23" s="81">
        <f>IF(Visa_simulerat_eller_angivet_antal,'Bearb råstatistik'!#REF!,'Bearb råstatistik'!K21)</f>
        <v>251</v>
      </c>
      <c r="D23" s="81">
        <f>IF(Visa_simulerat_eller_angivet_antal,'Bearb råstatistik'!#REF!,'Bearb råstatistik'!O21)</f>
        <v>63</v>
      </c>
      <c r="E23" s="48">
        <f>IF(Visa_simulerat_eller_angivet_antal,'Bearb råstatistik'!AN21,'Bearb råstatistik'!AL21)</f>
        <v>0.25099601593625498</v>
      </c>
      <c r="F23" s="81">
        <f>IF(Visa_simulerat_eller_angivet_antal,'Bearb råstatistik'!#REF!,'Bearb råstatistik'!Z21)</f>
        <v>20</v>
      </c>
      <c r="G23" s="48">
        <f>IF(Visa_simulerat_eller_angivet_antal,'Bearb råstatistik'!AQ21,'Bearb råstatistik'!AO21)</f>
        <v>7.9681274900398405E-2</v>
      </c>
      <c r="H23" s="81" t="b">
        <f>'Bearb råstatistik'!AC21</f>
        <v>0</v>
      </c>
      <c r="I23" s="48">
        <f>IF(Visa_simulerat_eller_angivet_antal,'Bearb råstatistik'!AS21,'Bearb råstatistik'!AR21)</f>
        <v>0.31746031746031744</v>
      </c>
      <c r="J23" s="81">
        <f>IF(Visa_simulerat_eller_angivet_antal,'Bearb råstatistik'!#REF!,'Bearb råstatistik'!T21)</f>
        <v>0</v>
      </c>
      <c r="K23" s="48">
        <f>IF(Visa_simulerat_eller_angivet_antal,'Bearb råstatistik'!AU21,'Bearb råstatistik'!AT21)</f>
        <v>0.34920634920634919</v>
      </c>
      <c r="L23" s="81">
        <f>'Bearb råstatistik'!X21+'Bearb råstatistik'!T21</f>
        <v>0</v>
      </c>
      <c r="M23" s="81">
        <f>'Bearb råstatistik'!R21+'Bearb råstatistik'!V21</f>
        <v>20</v>
      </c>
      <c r="N23" s="48">
        <f t="shared" si="1"/>
        <v>0</v>
      </c>
      <c r="O23" s="81">
        <f>'Bearb råstatistik'!AD21</f>
        <v>21</v>
      </c>
      <c r="P23" s="81">
        <f>'Bearb råstatistik'!AF21</f>
        <v>22</v>
      </c>
      <c r="Q23" s="82">
        <f t="shared" si="0"/>
        <v>0.48837209302325579</v>
      </c>
    </row>
    <row r="24" spans="1:17" s="59" customFormat="1" x14ac:dyDescent="0.3">
      <c r="A24" s="59" t="str">
        <f>'Bearb råstatistik'!A22</f>
        <v>ALINGSÅS KOMMUN</v>
      </c>
      <c r="B24" s="81" t="b">
        <f>'Bearb råstatistik'!B22</f>
        <v>1</v>
      </c>
      <c r="C24" s="81">
        <f>IF(Visa_simulerat_eller_angivet_antal,'Bearb råstatistik'!#REF!,'Bearb råstatistik'!K22)</f>
        <v>322</v>
      </c>
      <c r="D24" s="81">
        <f>IF(Visa_simulerat_eller_angivet_antal,'Bearb råstatistik'!#REF!,'Bearb råstatistik'!O22)</f>
        <v>57</v>
      </c>
      <c r="E24" s="48">
        <f>IF(Visa_simulerat_eller_angivet_antal,'Bearb råstatistik'!AN22,'Bearb råstatistik'!AL22)</f>
        <v>0.17701863354037267</v>
      </c>
      <c r="F24" s="81">
        <f>IF(Visa_simulerat_eller_angivet_antal,'Bearb råstatistik'!#REF!,'Bearb råstatistik'!Z22)</f>
        <v>14</v>
      </c>
      <c r="G24" s="48">
        <f>IF(Visa_simulerat_eller_angivet_antal,'Bearb råstatistik'!AQ22,'Bearb råstatistik'!AO22)</f>
        <v>4.3478260869565216E-2</v>
      </c>
      <c r="H24" s="81" t="b">
        <f>'Bearb råstatistik'!AC22</f>
        <v>0</v>
      </c>
      <c r="I24" s="48">
        <f>IF(Visa_simulerat_eller_angivet_antal,'Bearb råstatistik'!AS22,'Bearb råstatistik'!AR22)</f>
        <v>0.24561403508771928</v>
      </c>
      <c r="J24" s="81">
        <f>IF(Visa_simulerat_eller_angivet_antal,'Bearb råstatistik'!#REF!,'Bearb råstatistik'!T22)</f>
        <v>0</v>
      </c>
      <c r="K24" s="48">
        <f>IF(Visa_simulerat_eller_angivet_antal,'Bearb råstatistik'!AU22,'Bearb råstatistik'!AT22)</f>
        <v>0.47368421052631576</v>
      </c>
      <c r="L24" s="81">
        <f>'Bearb råstatistik'!X22+'Bearb råstatistik'!T22</f>
        <v>0</v>
      </c>
      <c r="M24" s="81">
        <f>'Bearb råstatistik'!R22+'Bearb råstatistik'!V22</f>
        <v>14</v>
      </c>
      <c r="N24" s="48">
        <f t="shared" si="1"/>
        <v>0</v>
      </c>
      <c r="O24" s="81">
        <f>'Bearb råstatistik'!AD22</f>
        <v>16</v>
      </c>
      <c r="P24" s="81">
        <f>'Bearb råstatistik'!AF22</f>
        <v>27</v>
      </c>
      <c r="Q24" s="82">
        <f t="shared" si="0"/>
        <v>0.37209302325581395</v>
      </c>
    </row>
    <row r="25" spans="1:17" s="59" customFormat="1" hidden="1" x14ac:dyDescent="0.3">
      <c r="A25" s="59" t="str">
        <f>'Bearb råstatistik'!A23</f>
        <v>ALINGSÅS MONTESSORI SKOLA GLOBEN</v>
      </c>
      <c r="B25" s="81" t="b">
        <f>'Bearb råstatistik'!B23</f>
        <v>0</v>
      </c>
      <c r="C25" s="81">
        <f>IF(Visa_simulerat_eller_angivet_antal,'Bearb råstatistik'!#REF!,'Bearb råstatistik'!K23)</f>
        <v>46</v>
      </c>
      <c r="D25" s="81">
        <f>IF(Visa_simulerat_eller_angivet_antal,'Bearb råstatistik'!#REF!,'Bearb råstatistik'!O23)</f>
        <v>0</v>
      </c>
      <c r="E25" s="48">
        <f>IF(Visa_simulerat_eller_angivet_antal,'Bearb råstatistik'!AN23,'Bearb råstatistik'!AL23)</f>
        <v>0</v>
      </c>
      <c r="F25" s="81">
        <f>IF(Visa_simulerat_eller_angivet_antal,'Bearb råstatistik'!#REF!,'Bearb råstatistik'!Z23)</f>
        <v>0</v>
      </c>
      <c r="G25" s="48">
        <f>IF(Visa_simulerat_eller_angivet_antal,'Bearb råstatistik'!AQ23,'Bearb råstatistik'!AO23)</f>
        <v>0</v>
      </c>
      <c r="H25" s="81" t="b">
        <f>'Bearb råstatistik'!AC23</f>
        <v>0</v>
      </c>
      <c r="I25" s="48" t="str">
        <f>IF(Visa_simulerat_eller_angivet_antal,'Bearb råstatistik'!AS23,'Bearb råstatistik'!AR23)</f>
        <v>-</v>
      </c>
      <c r="J25" s="81">
        <f>IF(Visa_simulerat_eller_angivet_antal,'Bearb råstatistik'!#REF!,'Bearb råstatistik'!T23)</f>
        <v>0</v>
      </c>
      <c r="K25" s="48" t="str">
        <f>IF(Visa_simulerat_eller_angivet_antal,'Bearb råstatistik'!AU23,'Bearb råstatistik'!AT23)</f>
        <v>-</v>
      </c>
      <c r="L25" s="81">
        <f>'Bearb råstatistik'!X23+'Bearb råstatistik'!T23</f>
        <v>0</v>
      </c>
      <c r="M25" s="81">
        <f>'Bearb råstatistik'!R23+'Bearb råstatistik'!V23</f>
        <v>0</v>
      </c>
      <c r="N25" s="48" t="str">
        <f t="shared" si="1"/>
        <v/>
      </c>
      <c r="O25" s="81">
        <f>'Bearb råstatistik'!AD23</f>
        <v>0</v>
      </c>
      <c r="P25" s="81">
        <f>'Bearb råstatistik'!AF23</f>
        <v>0</v>
      </c>
      <c r="Q25" s="82" t="str">
        <f t="shared" si="0"/>
        <v/>
      </c>
    </row>
    <row r="26" spans="1:17" s="59" customFormat="1" hidden="1" x14ac:dyDescent="0.3">
      <c r="A26" s="59" t="str">
        <f>'Bearb råstatistik'!A24</f>
        <v>ALINGSÅS WALDORFSKOLEFÖRENING</v>
      </c>
      <c r="B26" s="81" t="b">
        <f>'Bearb råstatistik'!B24</f>
        <v>0</v>
      </c>
      <c r="C26" s="81">
        <f>IF(Visa_simulerat_eller_angivet_antal,'Bearb råstatistik'!#REF!,'Bearb råstatistik'!K24)</f>
        <v>0</v>
      </c>
      <c r="D26" s="81">
        <f>IF(Visa_simulerat_eller_angivet_antal,'Bearb råstatistik'!#REF!,'Bearb råstatistik'!O24)</f>
        <v>0</v>
      </c>
      <c r="E26" s="48" t="str">
        <f>IF(Visa_simulerat_eller_angivet_antal,'Bearb råstatistik'!AN24,'Bearb råstatistik'!AL24)</f>
        <v>-</v>
      </c>
      <c r="F26" s="81">
        <f>IF(Visa_simulerat_eller_angivet_antal,'Bearb råstatistik'!#REF!,'Bearb råstatistik'!Z24)</f>
        <v>0</v>
      </c>
      <c r="G26" s="48" t="str">
        <f>IF(Visa_simulerat_eller_angivet_antal,'Bearb råstatistik'!AQ24,'Bearb råstatistik'!AO24)</f>
        <v>-</v>
      </c>
      <c r="H26" s="81" t="b">
        <f>'Bearb råstatistik'!AC24</f>
        <v>0</v>
      </c>
      <c r="I26" s="48" t="str">
        <f>IF(Visa_simulerat_eller_angivet_antal,'Bearb råstatistik'!AS24,'Bearb råstatistik'!AR24)</f>
        <v>-</v>
      </c>
      <c r="J26" s="81">
        <f>IF(Visa_simulerat_eller_angivet_antal,'Bearb råstatistik'!#REF!,'Bearb råstatistik'!T24)</f>
        <v>0</v>
      </c>
      <c r="K26" s="48" t="str">
        <f>IF(Visa_simulerat_eller_angivet_antal,'Bearb råstatistik'!AU24,'Bearb råstatistik'!AT24)</f>
        <v>-</v>
      </c>
      <c r="L26" s="81">
        <f>'Bearb råstatistik'!X24+'Bearb råstatistik'!T24</f>
        <v>0</v>
      </c>
      <c r="M26" s="81">
        <f>'Bearb råstatistik'!R24+'Bearb råstatistik'!V24</f>
        <v>0</v>
      </c>
      <c r="N26" s="48" t="str">
        <f t="shared" si="1"/>
        <v/>
      </c>
      <c r="O26" s="81">
        <f>'Bearb råstatistik'!AD24</f>
        <v>0</v>
      </c>
      <c r="P26" s="81">
        <f>'Bearb råstatistik'!AF24</f>
        <v>0</v>
      </c>
      <c r="Q26" s="82" t="str">
        <f t="shared" si="0"/>
        <v/>
      </c>
    </row>
    <row r="27" spans="1:17" s="59" customFormat="1" hidden="1" x14ac:dyDescent="0.3">
      <c r="A27" s="59" t="str">
        <f>'Bearb råstatistik'!A25</f>
        <v>AL-KOWNEYN UTBILDNING CENTRUM</v>
      </c>
      <c r="B27" s="81" t="b">
        <f>'Bearb råstatistik'!B25</f>
        <v>0</v>
      </c>
      <c r="C27" s="81">
        <f>IF(Visa_simulerat_eller_angivet_antal,'Bearb råstatistik'!#REF!,'Bearb råstatistik'!K25)</f>
        <v>0</v>
      </c>
      <c r="D27" s="81">
        <f>IF(Visa_simulerat_eller_angivet_antal,'Bearb råstatistik'!#REF!,'Bearb råstatistik'!O25)</f>
        <v>0</v>
      </c>
      <c r="E27" s="48" t="str">
        <f>IF(Visa_simulerat_eller_angivet_antal,'Bearb råstatistik'!AN25,'Bearb råstatistik'!AL25)</f>
        <v>-</v>
      </c>
      <c r="F27" s="81">
        <f>IF(Visa_simulerat_eller_angivet_antal,'Bearb råstatistik'!#REF!,'Bearb råstatistik'!Z25)</f>
        <v>0</v>
      </c>
      <c r="G27" s="48" t="str">
        <f>IF(Visa_simulerat_eller_angivet_antal,'Bearb råstatistik'!AQ25,'Bearb råstatistik'!AO25)</f>
        <v>-</v>
      </c>
      <c r="H27" s="81" t="b">
        <f>'Bearb råstatistik'!AC25</f>
        <v>0</v>
      </c>
      <c r="I27" s="48" t="str">
        <f>IF(Visa_simulerat_eller_angivet_antal,'Bearb råstatistik'!AS25,'Bearb råstatistik'!AR25)</f>
        <v>-</v>
      </c>
      <c r="J27" s="81">
        <f>IF(Visa_simulerat_eller_angivet_antal,'Bearb råstatistik'!#REF!,'Bearb råstatistik'!T25)</f>
        <v>0</v>
      </c>
      <c r="K27" s="48" t="str">
        <f>IF(Visa_simulerat_eller_angivet_antal,'Bearb råstatistik'!AU25,'Bearb råstatistik'!AT25)</f>
        <v>-</v>
      </c>
      <c r="L27" s="81">
        <f>'Bearb råstatistik'!X25+'Bearb råstatistik'!T25</f>
        <v>0</v>
      </c>
      <c r="M27" s="81">
        <f>'Bearb råstatistik'!R25+'Bearb råstatistik'!V25</f>
        <v>0</v>
      </c>
      <c r="N27" s="48" t="str">
        <f t="shared" si="1"/>
        <v/>
      </c>
      <c r="O27" s="81">
        <f>'Bearb råstatistik'!AD25</f>
        <v>0</v>
      </c>
      <c r="P27" s="81">
        <f>'Bearb råstatistik'!AF25</f>
        <v>0</v>
      </c>
      <c r="Q27" s="82" t="str">
        <f t="shared" si="0"/>
        <v/>
      </c>
    </row>
    <row r="28" spans="1:17" s="59" customFormat="1" hidden="1" x14ac:dyDescent="0.3">
      <c r="A28" s="59" t="str">
        <f>'Bearb råstatistik'!A26</f>
        <v>ALM Education AB</v>
      </c>
      <c r="B28" s="81" t="b">
        <f>'Bearb råstatistik'!B26</f>
        <v>0</v>
      </c>
      <c r="C28" s="81">
        <f>IF(Visa_simulerat_eller_angivet_antal,'Bearb råstatistik'!#REF!,'Bearb råstatistik'!K26)</f>
        <v>0</v>
      </c>
      <c r="D28" s="81">
        <f>IF(Visa_simulerat_eller_angivet_antal,'Bearb råstatistik'!#REF!,'Bearb råstatistik'!O26)</f>
        <v>0</v>
      </c>
      <c r="E28" s="48" t="str">
        <f>IF(Visa_simulerat_eller_angivet_antal,'Bearb råstatistik'!AN26,'Bearb råstatistik'!AL26)</f>
        <v>-</v>
      </c>
      <c r="F28" s="81">
        <f>IF(Visa_simulerat_eller_angivet_antal,'Bearb råstatistik'!#REF!,'Bearb råstatistik'!Z26)</f>
        <v>0</v>
      </c>
      <c r="G28" s="48" t="str">
        <f>IF(Visa_simulerat_eller_angivet_antal,'Bearb råstatistik'!AQ26,'Bearb råstatistik'!AO26)</f>
        <v>-</v>
      </c>
      <c r="H28" s="81" t="b">
        <f>'Bearb råstatistik'!AC26</f>
        <v>0</v>
      </c>
      <c r="I28" s="48" t="str">
        <f>IF(Visa_simulerat_eller_angivet_antal,'Bearb råstatistik'!AS26,'Bearb råstatistik'!AR26)</f>
        <v>-</v>
      </c>
      <c r="J28" s="81">
        <f>IF(Visa_simulerat_eller_angivet_antal,'Bearb råstatistik'!#REF!,'Bearb råstatistik'!T26)</f>
        <v>0</v>
      </c>
      <c r="K28" s="48" t="str">
        <f>IF(Visa_simulerat_eller_angivet_antal,'Bearb råstatistik'!AU26,'Bearb råstatistik'!AT26)</f>
        <v>-</v>
      </c>
      <c r="L28" s="81">
        <f>'Bearb råstatistik'!X26+'Bearb råstatistik'!T26</f>
        <v>0</v>
      </c>
      <c r="M28" s="81">
        <f>'Bearb råstatistik'!R26+'Bearb råstatistik'!V26</f>
        <v>0</v>
      </c>
      <c r="N28" s="48" t="str">
        <f t="shared" si="1"/>
        <v/>
      </c>
      <c r="O28" s="81">
        <f>'Bearb råstatistik'!AD26</f>
        <v>0</v>
      </c>
      <c r="P28" s="81">
        <f>'Bearb råstatistik'!AF26</f>
        <v>0</v>
      </c>
      <c r="Q28" s="82" t="str">
        <f t="shared" si="0"/>
        <v/>
      </c>
    </row>
    <row r="29" spans="1:17" s="59" customFormat="1" hidden="1" x14ac:dyDescent="0.3">
      <c r="A29" s="59" t="str">
        <f>'Bearb råstatistik'!A27</f>
        <v>ALMARÖD FRISKOLA AB</v>
      </c>
      <c r="B29" s="81" t="b">
        <f>'Bearb råstatistik'!B27</f>
        <v>0</v>
      </c>
      <c r="C29" s="81">
        <f>IF(Visa_simulerat_eller_angivet_antal,'Bearb råstatistik'!#REF!,'Bearb råstatistik'!K27)</f>
        <v>0</v>
      </c>
      <c r="D29" s="81">
        <f>IF(Visa_simulerat_eller_angivet_antal,'Bearb råstatistik'!#REF!,'Bearb råstatistik'!O27)</f>
        <v>0</v>
      </c>
      <c r="E29" s="48" t="str">
        <f>IF(Visa_simulerat_eller_angivet_antal,'Bearb råstatistik'!AN27,'Bearb råstatistik'!AL27)</f>
        <v>-</v>
      </c>
      <c r="F29" s="81">
        <f>IF(Visa_simulerat_eller_angivet_antal,'Bearb råstatistik'!#REF!,'Bearb råstatistik'!Z27)</f>
        <v>0</v>
      </c>
      <c r="G29" s="48" t="str">
        <f>IF(Visa_simulerat_eller_angivet_antal,'Bearb råstatistik'!AQ27,'Bearb råstatistik'!AO27)</f>
        <v>-</v>
      </c>
      <c r="H29" s="81" t="b">
        <f>'Bearb råstatistik'!AC27</f>
        <v>0</v>
      </c>
      <c r="I29" s="48" t="str">
        <f>IF(Visa_simulerat_eller_angivet_antal,'Bearb råstatistik'!AS27,'Bearb råstatistik'!AR27)</f>
        <v>-</v>
      </c>
      <c r="J29" s="81">
        <f>IF(Visa_simulerat_eller_angivet_antal,'Bearb råstatistik'!#REF!,'Bearb råstatistik'!T27)</f>
        <v>0</v>
      </c>
      <c r="K29" s="48" t="str">
        <f>IF(Visa_simulerat_eller_angivet_antal,'Bearb råstatistik'!AU27,'Bearb råstatistik'!AT27)</f>
        <v>-</v>
      </c>
      <c r="L29" s="81">
        <f>'Bearb råstatistik'!X27+'Bearb råstatistik'!T27</f>
        <v>0</v>
      </c>
      <c r="M29" s="81">
        <f>'Bearb råstatistik'!R27+'Bearb råstatistik'!V27</f>
        <v>0</v>
      </c>
      <c r="N29" s="48" t="str">
        <f t="shared" si="1"/>
        <v/>
      </c>
      <c r="O29" s="81">
        <f>'Bearb råstatistik'!AD27</f>
        <v>0</v>
      </c>
      <c r="P29" s="81">
        <f>'Bearb råstatistik'!AF27</f>
        <v>0</v>
      </c>
      <c r="Q29" s="82" t="str">
        <f t="shared" si="0"/>
        <v/>
      </c>
    </row>
    <row r="30" spans="1:17" s="59" customFormat="1" hidden="1" x14ac:dyDescent="0.3">
      <c r="A30" s="59" t="str">
        <f>'Bearb råstatistik'!A28</f>
        <v>Almaskolan AB</v>
      </c>
      <c r="B30" s="81" t="b">
        <f>'Bearb råstatistik'!B28</f>
        <v>0</v>
      </c>
      <c r="C30" s="81">
        <f>IF(Visa_simulerat_eller_angivet_antal,'Bearb råstatistik'!#REF!,'Bearb råstatistik'!K28)</f>
        <v>27</v>
      </c>
      <c r="D30" s="81">
        <f>IF(Visa_simulerat_eller_angivet_antal,'Bearb råstatistik'!#REF!,'Bearb råstatistik'!O28)</f>
        <v>0</v>
      </c>
      <c r="E30" s="48">
        <f>IF(Visa_simulerat_eller_angivet_antal,'Bearb råstatistik'!AN28,'Bearb råstatistik'!AL28)</f>
        <v>0</v>
      </c>
      <c r="F30" s="81">
        <f>IF(Visa_simulerat_eller_angivet_antal,'Bearb råstatistik'!#REF!,'Bearb råstatistik'!Z28)</f>
        <v>0</v>
      </c>
      <c r="G30" s="48">
        <f>IF(Visa_simulerat_eller_angivet_antal,'Bearb råstatistik'!AQ28,'Bearb råstatistik'!AO28)</f>
        <v>0</v>
      </c>
      <c r="H30" s="81" t="b">
        <f>'Bearb råstatistik'!AC28</f>
        <v>0</v>
      </c>
      <c r="I30" s="48" t="str">
        <f>IF(Visa_simulerat_eller_angivet_antal,'Bearb råstatistik'!AS28,'Bearb råstatistik'!AR28)</f>
        <v>-</v>
      </c>
      <c r="J30" s="81">
        <f>IF(Visa_simulerat_eller_angivet_antal,'Bearb råstatistik'!#REF!,'Bearb råstatistik'!T28)</f>
        <v>0</v>
      </c>
      <c r="K30" s="48" t="str">
        <f>IF(Visa_simulerat_eller_angivet_antal,'Bearb råstatistik'!AU28,'Bearb råstatistik'!AT28)</f>
        <v>-</v>
      </c>
      <c r="L30" s="81">
        <f>'Bearb råstatistik'!X28+'Bearb råstatistik'!T28</f>
        <v>0</v>
      </c>
      <c r="M30" s="81">
        <f>'Bearb råstatistik'!R28+'Bearb råstatistik'!V28</f>
        <v>0</v>
      </c>
      <c r="N30" s="48" t="str">
        <f t="shared" si="1"/>
        <v/>
      </c>
      <c r="O30" s="81">
        <f>'Bearb råstatistik'!AD28</f>
        <v>0</v>
      </c>
      <c r="P30" s="81">
        <f>'Bearb råstatistik'!AF28</f>
        <v>0</v>
      </c>
      <c r="Q30" s="82" t="str">
        <f t="shared" si="0"/>
        <v/>
      </c>
    </row>
    <row r="31" spans="1:17" s="59" customFormat="1" hidden="1" x14ac:dyDescent="0.3">
      <c r="A31" s="59" t="str">
        <f>'Bearb råstatistik'!A29</f>
        <v>AL-RISALAH SKANDINAVISKA STIFTELSE</v>
      </c>
      <c r="B31" s="81" t="b">
        <f>'Bearb råstatistik'!B29</f>
        <v>0</v>
      </c>
      <c r="C31" s="81">
        <f>IF(Visa_simulerat_eller_angivet_antal,'Bearb råstatistik'!#REF!,'Bearb råstatistik'!K29)</f>
        <v>0</v>
      </c>
      <c r="D31" s="81">
        <f>IF(Visa_simulerat_eller_angivet_antal,'Bearb råstatistik'!#REF!,'Bearb råstatistik'!O29)</f>
        <v>0</v>
      </c>
      <c r="E31" s="48" t="str">
        <f>IF(Visa_simulerat_eller_angivet_antal,'Bearb råstatistik'!AN29,'Bearb råstatistik'!AL29)</f>
        <v>-</v>
      </c>
      <c r="F31" s="81">
        <f>IF(Visa_simulerat_eller_angivet_antal,'Bearb råstatistik'!#REF!,'Bearb råstatistik'!Z29)</f>
        <v>0</v>
      </c>
      <c r="G31" s="48" t="str">
        <f>IF(Visa_simulerat_eller_angivet_antal,'Bearb råstatistik'!AQ29,'Bearb råstatistik'!AO29)</f>
        <v>-</v>
      </c>
      <c r="H31" s="81" t="b">
        <f>'Bearb råstatistik'!AC29</f>
        <v>0</v>
      </c>
      <c r="I31" s="48" t="str">
        <f>IF(Visa_simulerat_eller_angivet_antal,'Bearb råstatistik'!AS29,'Bearb råstatistik'!AR29)</f>
        <v>-</v>
      </c>
      <c r="J31" s="81">
        <f>IF(Visa_simulerat_eller_angivet_antal,'Bearb råstatistik'!#REF!,'Bearb råstatistik'!T29)</f>
        <v>0</v>
      </c>
      <c r="K31" s="48" t="str">
        <f>IF(Visa_simulerat_eller_angivet_antal,'Bearb råstatistik'!AU29,'Bearb råstatistik'!AT29)</f>
        <v>-</v>
      </c>
      <c r="L31" s="81">
        <f>'Bearb råstatistik'!X29+'Bearb råstatistik'!T29</f>
        <v>0</v>
      </c>
      <c r="M31" s="81">
        <f>'Bearb råstatistik'!R29+'Bearb råstatistik'!V29</f>
        <v>0</v>
      </c>
      <c r="N31" s="48" t="str">
        <f t="shared" si="1"/>
        <v/>
      </c>
      <c r="O31" s="81">
        <f>'Bearb råstatistik'!AD29</f>
        <v>0</v>
      </c>
      <c r="P31" s="81">
        <f>'Bearb råstatistik'!AF29</f>
        <v>0</v>
      </c>
      <c r="Q31" s="82" t="str">
        <f t="shared" si="0"/>
        <v/>
      </c>
    </row>
    <row r="32" spans="1:17" s="59" customFormat="1" x14ac:dyDescent="0.3">
      <c r="A32" s="59" t="str">
        <f>'Bearb råstatistik'!A30</f>
        <v>ALVESTA KOMMUN</v>
      </c>
      <c r="B32" s="81" t="b">
        <f>'Bearb råstatistik'!B30</f>
        <v>1</v>
      </c>
      <c r="C32" s="81">
        <f>IF(Visa_simulerat_eller_angivet_antal,'Bearb råstatistik'!#REF!,'Bearb råstatistik'!K30)</f>
        <v>195</v>
      </c>
      <c r="D32" s="81">
        <f>IF(Visa_simulerat_eller_angivet_antal,'Bearb råstatistik'!#REF!,'Bearb råstatistik'!O30)</f>
        <v>48</v>
      </c>
      <c r="E32" s="48">
        <f>IF(Visa_simulerat_eller_angivet_antal,'Bearb råstatistik'!AN30,'Bearb råstatistik'!AL30)</f>
        <v>0.24615384615384617</v>
      </c>
      <c r="F32" s="81">
        <f>IF(Visa_simulerat_eller_angivet_antal,'Bearb råstatistik'!#REF!,'Bearb råstatistik'!Z30)</f>
        <v>24</v>
      </c>
      <c r="G32" s="48">
        <f>IF(Visa_simulerat_eller_angivet_antal,'Bearb råstatistik'!AQ30,'Bearb råstatistik'!AO30)</f>
        <v>0.12307692307692308</v>
      </c>
      <c r="H32" s="81" t="b">
        <f>'Bearb råstatistik'!AC30</f>
        <v>0</v>
      </c>
      <c r="I32" s="48">
        <f>IF(Visa_simulerat_eller_angivet_antal,'Bearb råstatistik'!AS30,'Bearb råstatistik'!AR30)</f>
        <v>0.5</v>
      </c>
      <c r="J32" s="81">
        <f>IF(Visa_simulerat_eller_angivet_antal,'Bearb råstatistik'!#REF!,'Bearb råstatistik'!T30)</f>
        <v>0</v>
      </c>
      <c r="K32" s="48">
        <f>IF(Visa_simulerat_eller_angivet_antal,'Bearb råstatistik'!AU30,'Bearb råstatistik'!AT30)</f>
        <v>0.3125</v>
      </c>
      <c r="L32" s="81">
        <f>'Bearb råstatistik'!X30+'Bearb råstatistik'!T30</f>
        <v>0</v>
      </c>
      <c r="M32" s="81">
        <f>'Bearb råstatistik'!R30+'Bearb råstatistik'!V30</f>
        <v>24</v>
      </c>
      <c r="N32" s="48">
        <f t="shared" si="1"/>
        <v>0</v>
      </c>
      <c r="O32" s="81">
        <f>'Bearb råstatistik'!AD30</f>
        <v>9</v>
      </c>
      <c r="P32" s="81">
        <f>'Bearb råstatistik'!AF30</f>
        <v>15</v>
      </c>
      <c r="Q32" s="82">
        <f t="shared" si="0"/>
        <v>0.375</v>
      </c>
    </row>
    <row r="33" spans="1:17" s="59" customFormat="1" hidden="1" x14ac:dyDescent="0.3">
      <c r="A33" s="59" t="str">
        <f>'Bearb råstatistik'!A31</f>
        <v>Al-Zahraa Akademi AB</v>
      </c>
      <c r="B33" s="81" t="b">
        <f>'Bearb råstatistik'!B31</f>
        <v>0</v>
      </c>
      <c r="C33" s="81">
        <f>IF(Visa_simulerat_eller_angivet_antal,'Bearb råstatistik'!#REF!,'Bearb råstatistik'!K31)</f>
        <v>0</v>
      </c>
      <c r="D33" s="81">
        <f>IF(Visa_simulerat_eller_angivet_antal,'Bearb råstatistik'!#REF!,'Bearb råstatistik'!O31)</f>
        <v>0</v>
      </c>
      <c r="E33" s="48" t="str">
        <f>IF(Visa_simulerat_eller_angivet_antal,'Bearb råstatistik'!AN31,'Bearb råstatistik'!AL31)</f>
        <v>-</v>
      </c>
      <c r="F33" s="81">
        <f>IF(Visa_simulerat_eller_angivet_antal,'Bearb råstatistik'!#REF!,'Bearb råstatistik'!Z31)</f>
        <v>0</v>
      </c>
      <c r="G33" s="48" t="str">
        <f>IF(Visa_simulerat_eller_angivet_antal,'Bearb råstatistik'!AQ31,'Bearb råstatistik'!AO31)</f>
        <v>-</v>
      </c>
      <c r="H33" s="81" t="b">
        <f>'Bearb råstatistik'!AC31</f>
        <v>0</v>
      </c>
      <c r="I33" s="48" t="str">
        <f>IF(Visa_simulerat_eller_angivet_antal,'Bearb råstatistik'!AS31,'Bearb råstatistik'!AR31)</f>
        <v>-</v>
      </c>
      <c r="J33" s="81">
        <f>IF(Visa_simulerat_eller_angivet_antal,'Bearb råstatistik'!#REF!,'Bearb råstatistik'!T31)</f>
        <v>0</v>
      </c>
      <c r="K33" s="48" t="str">
        <f>IF(Visa_simulerat_eller_angivet_antal,'Bearb råstatistik'!AU31,'Bearb råstatistik'!AT31)</f>
        <v>-</v>
      </c>
      <c r="L33" s="81">
        <f>'Bearb råstatistik'!X31+'Bearb råstatistik'!T31</f>
        <v>0</v>
      </c>
      <c r="M33" s="81">
        <f>'Bearb råstatistik'!R31+'Bearb råstatistik'!V31</f>
        <v>0</v>
      </c>
      <c r="N33" s="48" t="str">
        <f t="shared" si="1"/>
        <v/>
      </c>
      <c r="O33" s="81">
        <f>'Bearb råstatistik'!AD31</f>
        <v>0</v>
      </c>
      <c r="P33" s="81">
        <f>'Bearb råstatistik'!AF31</f>
        <v>0</v>
      </c>
      <c r="Q33" s="82" t="str">
        <f t="shared" si="0"/>
        <v/>
      </c>
    </row>
    <row r="34" spans="1:17" s="59" customFormat="1" x14ac:dyDescent="0.3">
      <c r="A34" s="59" t="str">
        <f>'Bearb råstatistik'!A32</f>
        <v>AmiSgo AB</v>
      </c>
      <c r="B34" s="81" t="b">
        <f>'Bearb råstatistik'!B32</f>
        <v>0</v>
      </c>
      <c r="C34" s="81">
        <f>IF(Visa_simulerat_eller_angivet_antal,'Bearb råstatistik'!#REF!,'Bearb råstatistik'!K32)</f>
        <v>82</v>
      </c>
      <c r="D34" s="81">
        <f>IF(Visa_simulerat_eller_angivet_antal,'Bearb råstatistik'!#REF!,'Bearb råstatistik'!O32)</f>
        <v>14</v>
      </c>
      <c r="E34" s="48">
        <f>IF(Visa_simulerat_eller_angivet_antal,'Bearb råstatistik'!AN32,'Bearb råstatistik'!AL32)</f>
        <v>0.17073170731707318</v>
      </c>
      <c r="F34" s="81">
        <f>IF(Visa_simulerat_eller_angivet_antal,'Bearb råstatistik'!#REF!,'Bearb råstatistik'!Z32)</f>
        <v>0</v>
      </c>
      <c r="G34" s="48">
        <f>IF(Visa_simulerat_eller_angivet_antal,'Bearb råstatistik'!AQ32,'Bearb råstatistik'!AO32)</f>
        <v>0</v>
      </c>
      <c r="H34" s="81" t="b">
        <f>'Bearb råstatistik'!AC32</f>
        <v>0</v>
      </c>
      <c r="I34" s="48">
        <f>IF(Visa_simulerat_eller_angivet_antal,'Bearb råstatistik'!AS32,'Bearb råstatistik'!AR32)</f>
        <v>0</v>
      </c>
      <c r="J34" s="81">
        <f>IF(Visa_simulerat_eller_angivet_antal,'Bearb råstatistik'!#REF!,'Bearb råstatistik'!T32)</f>
        <v>0</v>
      </c>
      <c r="K34" s="48">
        <f>IF(Visa_simulerat_eller_angivet_antal,'Bearb råstatistik'!AU32,'Bearb råstatistik'!AT32)</f>
        <v>0</v>
      </c>
      <c r="L34" s="81">
        <f>'Bearb råstatistik'!X32+'Bearb råstatistik'!T32</f>
        <v>0</v>
      </c>
      <c r="M34" s="81">
        <f>'Bearb råstatistik'!R32+'Bearb råstatistik'!V32</f>
        <v>0</v>
      </c>
      <c r="N34" s="48" t="str">
        <f t="shared" si="1"/>
        <v/>
      </c>
      <c r="O34" s="81">
        <f>'Bearb råstatistik'!AD32</f>
        <v>14</v>
      </c>
      <c r="P34" s="81">
        <f>'Bearb råstatistik'!AF32</f>
        <v>0</v>
      </c>
      <c r="Q34" s="82">
        <f t="shared" si="0"/>
        <v>1</v>
      </c>
    </row>
    <row r="35" spans="1:17" s="59" customFormat="1" hidden="1" x14ac:dyDescent="0.3">
      <c r="A35" s="59" t="str">
        <f>'Bearb råstatistik'!A33</f>
        <v>ANEBY KOMMUN</v>
      </c>
      <c r="B35" s="81" t="b">
        <f>'Bearb råstatistik'!B33</f>
        <v>1</v>
      </c>
      <c r="C35" s="81">
        <f>IF(Visa_simulerat_eller_angivet_antal,'Bearb råstatistik'!#REF!,'Bearb råstatistik'!K33)</f>
        <v>41</v>
      </c>
      <c r="D35" s="81">
        <f>IF(Visa_simulerat_eller_angivet_antal,'Bearb råstatistik'!#REF!,'Bearb råstatistik'!O33)</f>
        <v>0</v>
      </c>
      <c r="E35" s="48">
        <f>IF(Visa_simulerat_eller_angivet_antal,'Bearb råstatistik'!AN33,'Bearb råstatistik'!AL33)</f>
        <v>0</v>
      </c>
      <c r="F35" s="81">
        <f>IF(Visa_simulerat_eller_angivet_antal,'Bearb råstatistik'!#REF!,'Bearb råstatistik'!Z33)</f>
        <v>0</v>
      </c>
      <c r="G35" s="48">
        <f>IF(Visa_simulerat_eller_angivet_antal,'Bearb råstatistik'!AQ33,'Bearb råstatistik'!AO33)</f>
        <v>0</v>
      </c>
      <c r="H35" s="81" t="b">
        <f>'Bearb råstatistik'!AC33</f>
        <v>0</v>
      </c>
      <c r="I35" s="48" t="str">
        <f>IF(Visa_simulerat_eller_angivet_antal,'Bearb råstatistik'!AS33,'Bearb råstatistik'!AR33)</f>
        <v>-</v>
      </c>
      <c r="J35" s="81">
        <f>IF(Visa_simulerat_eller_angivet_antal,'Bearb råstatistik'!#REF!,'Bearb råstatistik'!T33)</f>
        <v>0</v>
      </c>
      <c r="K35" s="48" t="str">
        <f>IF(Visa_simulerat_eller_angivet_antal,'Bearb råstatistik'!AU33,'Bearb råstatistik'!AT33)</f>
        <v>-</v>
      </c>
      <c r="L35" s="81">
        <f>'Bearb råstatistik'!X33+'Bearb råstatistik'!T33</f>
        <v>0</v>
      </c>
      <c r="M35" s="81">
        <f>'Bearb råstatistik'!R33+'Bearb råstatistik'!V33</f>
        <v>0</v>
      </c>
      <c r="N35" s="48" t="str">
        <f t="shared" si="1"/>
        <v/>
      </c>
      <c r="O35" s="81">
        <f>'Bearb råstatistik'!AD33</f>
        <v>0</v>
      </c>
      <c r="P35" s="81">
        <f>'Bearb råstatistik'!AF33</f>
        <v>0</v>
      </c>
      <c r="Q35" s="82" t="str">
        <f t="shared" si="0"/>
        <v/>
      </c>
    </row>
    <row r="36" spans="1:17" s="59" customFormat="1" hidden="1" x14ac:dyDescent="0.3">
      <c r="A36" s="59" t="str">
        <f>'Bearb råstatistik'!A34</f>
        <v>Anton Utbildning AB</v>
      </c>
      <c r="B36" s="81" t="b">
        <f>'Bearb råstatistik'!B34</f>
        <v>0</v>
      </c>
      <c r="C36" s="81">
        <f>IF(Visa_simulerat_eller_angivet_antal,'Bearb råstatistik'!#REF!,'Bearb råstatistik'!K34)</f>
        <v>29</v>
      </c>
      <c r="D36" s="81">
        <f>IF(Visa_simulerat_eller_angivet_antal,'Bearb råstatistik'!#REF!,'Bearb råstatistik'!O34)</f>
        <v>0</v>
      </c>
      <c r="E36" s="48">
        <f>IF(Visa_simulerat_eller_angivet_antal,'Bearb råstatistik'!AN34,'Bearb råstatistik'!AL34)</f>
        <v>0</v>
      </c>
      <c r="F36" s="81">
        <f>IF(Visa_simulerat_eller_angivet_antal,'Bearb råstatistik'!#REF!,'Bearb råstatistik'!Z34)</f>
        <v>0</v>
      </c>
      <c r="G36" s="48">
        <f>IF(Visa_simulerat_eller_angivet_antal,'Bearb råstatistik'!AQ34,'Bearb råstatistik'!AO34)</f>
        <v>0</v>
      </c>
      <c r="H36" s="81" t="b">
        <f>'Bearb råstatistik'!AC34</f>
        <v>0</v>
      </c>
      <c r="I36" s="48" t="str">
        <f>IF(Visa_simulerat_eller_angivet_antal,'Bearb råstatistik'!AS34,'Bearb råstatistik'!AR34)</f>
        <v>-</v>
      </c>
      <c r="J36" s="81">
        <f>IF(Visa_simulerat_eller_angivet_antal,'Bearb råstatistik'!#REF!,'Bearb råstatistik'!T34)</f>
        <v>0</v>
      </c>
      <c r="K36" s="48" t="str">
        <f>IF(Visa_simulerat_eller_angivet_antal,'Bearb råstatistik'!AU34,'Bearb råstatistik'!AT34)</f>
        <v>-</v>
      </c>
      <c r="L36" s="81">
        <f>'Bearb råstatistik'!X34+'Bearb råstatistik'!T34</f>
        <v>0</v>
      </c>
      <c r="M36" s="81">
        <f>'Bearb råstatistik'!R34+'Bearb råstatistik'!V34</f>
        <v>0</v>
      </c>
      <c r="N36" s="48" t="str">
        <f t="shared" si="1"/>
        <v/>
      </c>
      <c r="O36" s="81">
        <f>'Bearb råstatistik'!AD34</f>
        <v>0</v>
      </c>
      <c r="P36" s="81">
        <f>'Bearb råstatistik'!AF34</f>
        <v>0</v>
      </c>
      <c r="Q36" s="82" t="str">
        <f t="shared" si="0"/>
        <v/>
      </c>
    </row>
    <row r="37" spans="1:17" s="59" customFormat="1" x14ac:dyDescent="0.3">
      <c r="A37" s="59" t="str">
        <f>'Bearb råstatistik'!A35</f>
        <v>ARBOGA KOMMUN</v>
      </c>
      <c r="B37" s="81" t="b">
        <f>'Bearb råstatistik'!B35</f>
        <v>1</v>
      </c>
      <c r="C37" s="81">
        <f>IF(Visa_simulerat_eller_angivet_antal,'Bearb råstatistik'!#REF!,'Bearb råstatistik'!K35)</f>
        <v>125</v>
      </c>
      <c r="D37" s="81">
        <f>IF(Visa_simulerat_eller_angivet_antal,'Bearb råstatistik'!#REF!,'Bearb råstatistik'!O35)</f>
        <v>11</v>
      </c>
      <c r="E37" s="48">
        <f>IF(Visa_simulerat_eller_angivet_antal,'Bearb råstatistik'!AN35,'Bearb råstatistik'!AL35)</f>
        <v>8.7999999999999995E-2</v>
      </c>
      <c r="F37" s="81">
        <f>IF(Visa_simulerat_eller_angivet_antal,'Bearb råstatistik'!#REF!,'Bearb råstatistik'!Z35)</f>
        <v>0</v>
      </c>
      <c r="G37" s="48">
        <f>IF(Visa_simulerat_eller_angivet_antal,'Bearb råstatistik'!AQ35,'Bearb råstatistik'!AO35)</f>
        <v>0</v>
      </c>
      <c r="H37" s="81" t="b">
        <f>'Bearb råstatistik'!AC35</f>
        <v>0</v>
      </c>
      <c r="I37" s="48">
        <f>IF(Visa_simulerat_eller_angivet_antal,'Bearb råstatistik'!AS35,'Bearb råstatistik'!AR35)</f>
        <v>0</v>
      </c>
      <c r="J37" s="81">
        <f>IF(Visa_simulerat_eller_angivet_antal,'Bearb råstatistik'!#REF!,'Bearb råstatistik'!T35)</f>
        <v>0</v>
      </c>
      <c r="K37" s="48">
        <f>IF(Visa_simulerat_eller_angivet_antal,'Bearb råstatistik'!AU35,'Bearb råstatistik'!AT35)</f>
        <v>0</v>
      </c>
      <c r="L37" s="81">
        <f>'Bearb råstatistik'!X35+'Bearb råstatistik'!T35</f>
        <v>0</v>
      </c>
      <c r="M37" s="81">
        <f>'Bearb råstatistik'!R35+'Bearb råstatistik'!V35</f>
        <v>0</v>
      </c>
      <c r="N37" s="48" t="str">
        <f t="shared" si="1"/>
        <v/>
      </c>
      <c r="O37" s="81">
        <f>'Bearb råstatistik'!AD35</f>
        <v>11</v>
      </c>
      <c r="P37" s="81">
        <f>'Bearb råstatistik'!AF35</f>
        <v>0</v>
      </c>
      <c r="Q37" s="82">
        <f t="shared" si="0"/>
        <v>1</v>
      </c>
    </row>
    <row r="38" spans="1:17" s="59" customFormat="1" hidden="1" x14ac:dyDescent="0.3">
      <c r="A38" s="59" t="str">
        <f>'Bearb råstatistik'!A36</f>
        <v>ARJEPLOGS KOMMUN</v>
      </c>
      <c r="B38" s="81" t="b">
        <f>'Bearb råstatistik'!B36</f>
        <v>1</v>
      </c>
      <c r="C38" s="81">
        <f>IF(Visa_simulerat_eller_angivet_antal,'Bearb råstatistik'!#REF!,'Bearb råstatistik'!K36)</f>
        <v>14</v>
      </c>
      <c r="D38" s="81">
        <f>IF(Visa_simulerat_eller_angivet_antal,'Bearb råstatistik'!#REF!,'Bearb råstatistik'!O36)</f>
        <v>0</v>
      </c>
      <c r="E38" s="48">
        <f>IF(Visa_simulerat_eller_angivet_antal,'Bearb råstatistik'!AN36,'Bearb råstatistik'!AL36)</f>
        <v>0</v>
      </c>
      <c r="F38" s="81">
        <f>IF(Visa_simulerat_eller_angivet_antal,'Bearb råstatistik'!#REF!,'Bearb råstatistik'!Z36)</f>
        <v>0</v>
      </c>
      <c r="G38" s="48">
        <f>IF(Visa_simulerat_eller_angivet_antal,'Bearb råstatistik'!AQ36,'Bearb råstatistik'!AO36)</f>
        <v>0</v>
      </c>
      <c r="H38" s="81" t="b">
        <f>'Bearb råstatistik'!AC36</f>
        <v>0</v>
      </c>
      <c r="I38" s="48" t="str">
        <f>IF(Visa_simulerat_eller_angivet_antal,'Bearb råstatistik'!AS36,'Bearb råstatistik'!AR36)</f>
        <v>-</v>
      </c>
      <c r="J38" s="81">
        <f>IF(Visa_simulerat_eller_angivet_antal,'Bearb råstatistik'!#REF!,'Bearb råstatistik'!T36)</f>
        <v>0</v>
      </c>
      <c r="K38" s="48" t="str">
        <f>IF(Visa_simulerat_eller_angivet_antal,'Bearb råstatistik'!AU36,'Bearb råstatistik'!AT36)</f>
        <v>-</v>
      </c>
      <c r="L38" s="81">
        <f>'Bearb råstatistik'!X36+'Bearb råstatistik'!T36</f>
        <v>0</v>
      </c>
      <c r="M38" s="81">
        <f>'Bearb råstatistik'!R36+'Bearb råstatistik'!V36</f>
        <v>0</v>
      </c>
      <c r="N38" s="48" t="str">
        <f t="shared" si="1"/>
        <v/>
      </c>
      <c r="O38" s="81">
        <f>'Bearb råstatistik'!AD36</f>
        <v>0</v>
      </c>
      <c r="P38" s="81">
        <f>'Bearb råstatistik'!AF36</f>
        <v>0</v>
      </c>
      <c r="Q38" s="82" t="str">
        <f t="shared" si="0"/>
        <v/>
      </c>
    </row>
    <row r="39" spans="1:17" s="59" customFormat="1" hidden="1" x14ac:dyDescent="0.3">
      <c r="A39" s="59" t="str">
        <f>'Bearb råstatistik'!A37</f>
        <v>ARVIDSJAURS KOMMUN</v>
      </c>
      <c r="B39" s="81" t="b">
        <f>'Bearb råstatistik'!B37</f>
        <v>1</v>
      </c>
      <c r="C39" s="81">
        <f>IF(Visa_simulerat_eller_angivet_antal,'Bearb råstatistik'!#REF!,'Bearb råstatistik'!K37)</f>
        <v>43</v>
      </c>
      <c r="D39" s="81">
        <f>IF(Visa_simulerat_eller_angivet_antal,'Bearb råstatistik'!#REF!,'Bearb råstatistik'!O37)</f>
        <v>0</v>
      </c>
      <c r="E39" s="48">
        <f>IF(Visa_simulerat_eller_angivet_antal,'Bearb råstatistik'!AN37,'Bearb råstatistik'!AL37)</f>
        <v>0</v>
      </c>
      <c r="F39" s="81">
        <f>IF(Visa_simulerat_eller_angivet_antal,'Bearb råstatistik'!#REF!,'Bearb råstatistik'!Z37)</f>
        <v>0</v>
      </c>
      <c r="G39" s="48">
        <f>IF(Visa_simulerat_eller_angivet_antal,'Bearb råstatistik'!AQ37,'Bearb råstatistik'!AO37)</f>
        <v>0</v>
      </c>
      <c r="H39" s="81" t="b">
        <f>'Bearb råstatistik'!AC37</f>
        <v>0</v>
      </c>
      <c r="I39" s="48" t="str">
        <f>IF(Visa_simulerat_eller_angivet_antal,'Bearb råstatistik'!AS37,'Bearb råstatistik'!AR37)</f>
        <v>-</v>
      </c>
      <c r="J39" s="81">
        <f>IF(Visa_simulerat_eller_angivet_antal,'Bearb råstatistik'!#REF!,'Bearb råstatistik'!T37)</f>
        <v>0</v>
      </c>
      <c r="K39" s="48" t="str">
        <f>IF(Visa_simulerat_eller_angivet_antal,'Bearb råstatistik'!AU37,'Bearb råstatistik'!AT37)</f>
        <v>-</v>
      </c>
      <c r="L39" s="81">
        <f>'Bearb råstatistik'!X37+'Bearb råstatistik'!T37</f>
        <v>0</v>
      </c>
      <c r="M39" s="81">
        <f>'Bearb råstatistik'!R37+'Bearb råstatistik'!V37</f>
        <v>0</v>
      </c>
      <c r="N39" s="48" t="str">
        <f t="shared" si="1"/>
        <v/>
      </c>
      <c r="O39" s="81">
        <f>'Bearb råstatistik'!AD37</f>
        <v>0</v>
      </c>
      <c r="P39" s="81">
        <f>'Bearb råstatistik'!AF37</f>
        <v>0</v>
      </c>
      <c r="Q39" s="82" t="str">
        <f t="shared" si="0"/>
        <v/>
      </c>
    </row>
    <row r="40" spans="1:17" s="59" customFormat="1" x14ac:dyDescent="0.3">
      <c r="A40" s="59" t="str">
        <f>'Bearb råstatistik'!A38</f>
        <v>ARVIKA KOMMUN</v>
      </c>
      <c r="B40" s="81" t="b">
        <f>'Bearb råstatistik'!B38</f>
        <v>1</v>
      </c>
      <c r="C40" s="81">
        <f>IF(Visa_simulerat_eller_angivet_antal,'Bearb råstatistik'!#REF!,'Bearb råstatistik'!K38)</f>
        <v>213</v>
      </c>
      <c r="D40" s="81">
        <f>IF(Visa_simulerat_eller_angivet_antal,'Bearb råstatistik'!#REF!,'Bearb råstatistik'!O38)</f>
        <v>46</v>
      </c>
      <c r="E40" s="48">
        <f>IF(Visa_simulerat_eller_angivet_antal,'Bearb råstatistik'!AN38,'Bearb råstatistik'!AL38)</f>
        <v>0.215962441314554</v>
      </c>
      <c r="F40" s="81">
        <f>IF(Visa_simulerat_eller_angivet_antal,'Bearb råstatistik'!#REF!,'Bearb råstatistik'!Z38)</f>
        <v>20</v>
      </c>
      <c r="G40" s="48">
        <f>IF(Visa_simulerat_eller_angivet_antal,'Bearb råstatistik'!AQ38,'Bearb råstatistik'!AO38)</f>
        <v>9.3896713615023469E-2</v>
      </c>
      <c r="H40" s="81" t="b">
        <f>'Bearb råstatistik'!AC38</f>
        <v>0</v>
      </c>
      <c r="I40" s="48">
        <f>IF(Visa_simulerat_eller_angivet_antal,'Bearb råstatistik'!AS38,'Bearb råstatistik'!AR38)</f>
        <v>0.43478260869565216</v>
      </c>
      <c r="J40" s="81">
        <f>IF(Visa_simulerat_eller_angivet_antal,'Bearb råstatistik'!#REF!,'Bearb råstatistik'!T38)</f>
        <v>0</v>
      </c>
      <c r="K40" s="48">
        <f>IF(Visa_simulerat_eller_angivet_antal,'Bearb råstatistik'!AU38,'Bearb råstatistik'!AT38)</f>
        <v>0.39130434782608697</v>
      </c>
      <c r="L40" s="81">
        <f>'Bearb råstatistik'!X38+'Bearb råstatistik'!T38</f>
        <v>0</v>
      </c>
      <c r="M40" s="81">
        <f>'Bearb råstatistik'!R38+'Bearb råstatistik'!V38</f>
        <v>20</v>
      </c>
      <c r="N40" s="48">
        <f t="shared" si="1"/>
        <v>0</v>
      </c>
      <c r="O40" s="81">
        <f>'Bearb råstatistik'!AD38</f>
        <v>8</v>
      </c>
      <c r="P40" s="81">
        <f>'Bearb råstatistik'!AF38</f>
        <v>18</v>
      </c>
      <c r="Q40" s="82">
        <f t="shared" si="0"/>
        <v>0.30769230769230771</v>
      </c>
    </row>
    <row r="41" spans="1:17" s="59" customFormat="1" x14ac:dyDescent="0.3">
      <c r="A41" s="59" t="str">
        <f>'Bearb råstatistik'!A39</f>
        <v>ASKERSUNDS KOMMUN</v>
      </c>
      <c r="B41" s="81" t="b">
        <f>'Bearb råstatistik'!B39</f>
        <v>1</v>
      </c>
      <c r="C41" s="81">
        <f>IF(Visa_simulerat_eller_angivet_antal,'Bearb råstatistik'!#REF!,'Bearb råstatistik'!K39)</f>
        <v>91</v>
      </c>
      <c r="D41" s="81">
        <f>IF(Visa_simulerat_eller_angivet_antal,'Bearb råstatistik'!#REF!,'Bearb råstatistik'!O39)</f>
        <v>17</v>
      </c>
      <c r="E41" s="48">
        <f>IF(Visa_simulerat_eller_angivet_antal,'Bearb råstatistik'!AN39,'Bearb råstatistik'!AL39)</f>
        <v>0.18681318681318682</v>
      </c>
      <c r="F41" s="81">
        <f>IF(Visa_simulerat_eller_angivet_antal,'Bearb råstatistik'!#REF!,'Bearb råstatistik'!Z39)</f>
        <v>15</v>
      </c>
      <c r="G41" s="48">
        <f>IF(Visa_simulerat_eller_angivet_antal,'Bearb råstatistik'!AQ39,'Bearb råstatistik'!AO39)</f>
        <v>0.16483516483516483</v>
      </c>
      <c r="H41" s="81" t="b">
        <f>'Bearb råstatistik'!AC39</f>
        <v>0</v>
      </c>
      <c r="I41" s="48">
        <f>IF(Visa_simulerat_eller_angivet_antal,'Bearb råstatistik'!AS39,'Bearb råstatistik'!AR39)</f>
        <v>0.88235294117647056</v>
      </c>
      <c r="J41" s="81">
        <f>IF(Visa_simulerat_eller_angivet_antal,'Bearb råstatistik'!#REF!,'Bearb råstatistik'!T39)</f>
        <v>0</v>
      </c>
      <c r="K41" s="48">
        <f>IF(Visa_simulerat_eller_angivet_antal,'Bearb råstatistik'!AU39,'Bearb råstatistik'!AT39)</f>
        <v>0</v>
      </c>
      <c r="L41" s="81">
        <f>'Bearb råstatistik'!X39+'Bearb råstatistik'!T39</f>
        <v>0</v>
      </c>
      <c r="M41" s="81">
        <f>'Bearb råstatistik'!R39+'Bearb råstatistik'!V39</f>
        <v>15</v>
      </c>
      <c r="N41" s="48">
        <f t="shared" si="1"/>
        <v>0</v>
      </c>
      <c r="O41" s="81">
        <f>'Bearb råstatistik'!AD39</f>
        <v>2</v>
      </c>
      <c r="P41" s="81">
        <f>'Bearb råstatistik'!AF39</f>
        <v>0</v>
      </c>
      <c r="Q41" s="82">
        <f t="shared" si="0"/>
        <v>1</v>
      </c>
    </row>
    <row r="42" spans="1:17" s="59" customFormat="1" hidden="1" x14ac:dyDescent="0.3">
      <c r="A42" s="59" t="str">
        <f>'Bearb råstatistik'!A40</f>
        <v>Aspdammskolan AB</v>
      </c>
      <c r="B42" s="81" t="b">
        <f>'Bearb råstatistik'!B40</f>
        <v>0</v>
      </c>
      <c r="C42" s="81">
        <f>IF(Visa_simulerat_eller_angivet_antal,'Bearb råstatistik'!#REF!,'Bearb råstatistik'!K40)</f>
        <v>0</v>
      </c>
      <c r="D42" s="81">
        <f>IF(Visa_simulerat_eller_angivet_antal,'Bearb råstatistik'!#REF!,'Bearb råstatistik'!O40)</f>
        <v>0</v>
      </c>
      <c r="E42" s="48" t="str">
        <f>IF(Visa_simulerat_eller_angivet_antal,'Bearb råstatistik'!AN40,'Bearb råstatistik'!AL40)</f>
        <v>-</v>
      </c>
      <c r="F42" s="81">
        <f>IF(Visa_simulerat_eller_angivet_antal,'Bearb råstatistik'!#REF!,'Bearb råstatistik'!Z40)</f>
        <v>0</v>
      </c>
      <c r="G42" s="48" t="str">
        <f>IF(Visa_simulerat_eller_angivet_antal,'Bearb råstatistik'!AQ40,'Bearb råstatistik'!AO40)</f>
        <v>-</v>
      </c>
      <c r="H42" s="81" t="b">
        <f>'Bearb råstatistik'!AC40</f>
        <v>0</v>
      </c>
      <c r="I42" s="48" t="str">
        <f>IF(Visa_simulerat_eller_angivet_antal,'Bearb råstatistik'!AS40,'Bearb råstatistik'!AR40)</f>
        <v>-</v>
      </c>
      <c r="J42" s="81">
        <f>IF(Visa_simulerat_eller_angivet_antal,'Bearb råstatistik'!#REF!,'Bearb råstatistik'!T40)</f>
        <v>0</v>
      </c>
      <c r="K42" s="48" t="str">
        <f>IF(Visa_simulerat_eller_angivet_antal,'Bearb råstatistik'!AU40,'Bearb råstatistik'!AT40)</f>
        <v>-</v>
      </c>
      <c r="L42" s="81">
        <f>'Bearb råstatistik'!X40+'Bearb råstatistik'!T40</f>
        <v>0</v>
      </c>
      <c r="M42" s="81">
        <f>'Bearb råstatistik'!R40+'Bearb råstatistik'!V40</f>
        <v>0</v>
      </c>
      <c r="N42" s="48" t="str">
        <f t="shared" si="1"/>
        <v/>
      </c>
      <c r="O42" s="81">
        <f>'Bearb råstatistik'!AD40</f>
        <v>0</v>
      </c>
      <c r="P42" s="81">
        <f>'Bearb råstatistik'!AF40</f>
        <v>0</v>
      </c>
      <c r="Q42" s="82" t="str">
        <f t="shared" si="0"/>
        <v/>
      </c>
    </row>
    <row r="43" spans="1:17" s="59" customFormat="1" hidden="1" x14ac:dyDescent="0.3">
      <c r="A43" s="59" t="str">
        <f>'Bearb råstatistik'!A41</f>
        <v>ASSAREDS SKOLKOOPERATIV EK FÖR.</v>
      </c>
      <c r="B43" s="81" t="b">
        <f>'Bearb råstatistik'!B41</f>
        <v>0</v>
      </c>
      <c r="C43" s="81">
        <f>IF(Visa_simulerat_eller_angivet_antal,'Bearb råstatistik'!#REF!,'Bearb råstatistik'!K41)</f>
        <v>13</v>
      </c>
      <c r="D43" s="81">
        <f>IF(Visa_simulerat_eller_angivet_antal,'Bearb råstatistik'!#REF!,'Bearb råstatistik'!O41)</f>
        <v>0</v>
      </c>
      <c r="E43" s="48">
        <f>IF(Visa_simulerat_eller_angivet_antal,'Bearb råstatistik'!AN41,'Bearb råstatistik'!AL41)</f>
        <v>0</v>
      </c>
      <c r="F43" s="81">
        <f>IF(Visa_simulerat_eller_angivet_antal,'Bearb råstatistik'!#REF!,'Bearb råstatistik'!Z41)</f>
        <v>0</v>
      </c>
      <c r="G43" s="48">
        <f>IF(Visa_simulerat_eller_angivet_antal,'Bearb råstatistik'!AQ41,'Bearb råstatistik'!AO41)</f>
        <v>0</v>
      </c>
      <c r="H43" s="81" t="b">
        <f>'Bearb råstatistik'!AC41</f>
        <v>0</v>
      </c>
      <c r="I43" s="48" t="str">
        <f>IF(Visa_simulerat_eller_angivet_antal,'Bearb råstatistik'!AS41,'Bearb råstatistik'!AR41)</f>
        <v>-</v>
      </c>
      <c r="J43" s="81">
        <f>IF(Visa_simulerat_eller_angivet_antal,'Bearb råstatistik'!#REF!,'Bearb råstatistik'!T41)</f>
        <v>0</v>
      </c>
      <c r="K43" s="48" t="str">
        <f>IF(Visa_simulerat_eller_angivet_antal,'Bearb råstatistik'!AU41,'Bearb råstatistik'!AT41)</f>
        <v>-</v>
      </c>
      <c r="L43" s="81">
        <f>'Bearb råstatistik'!X41+'Bearb råstatistik'!T41</f>
        <v>0</v>
      </c>
      <c r="M43" s="81">
        <f>'Bearb råstatistik'!R41+'Bearb råstatistik'!V41</f>
        <v>0</v>
      </c>
      <c r="N43" s="48" t="str">
        <f t="shared" si="1"/>
        <v/>
      </c>
      <c r="O43" s="81">
        <f>'Bearb råstatistik'!AD41</f>
        <v>0</v>
      </c>
      <c r="P43" s="81">
        <f>'Bearb råstatistik'!AF41</f>
        <v>0</v>
      </c>
      <c r="Q43" s="82" t="str">
        <f t="shared" si="0"/>
        <v/>
      </c>
    </row>
    <row r="44" spans="1:17" s="59" customFormat="1" hidden="1" x14ac:dyDescent="0.3">
      <c r="A44" s="59" t="str">
        <f>'Bearb råstatistik'!A42</f>
        <v>Attendo Individ och familj AB</v>
      </c>
      <c r="B44" s="81" t="b">
        <f>'Bearb råstatistik'!B42</f>
        <v>0</v>
      </c>
      <c r="C44" s="81">
        <f>IF(Visa_simulerat_eller_angivet_antal,'Bearb råstatistik'!#REF!,'Bearb råstatistik'!K42)</f>
        <v>0</v>
      </c>
      <c r="D44" s="81">
        <f>IF(Visa_simulerat_eller_angivet_antal,'Bearb råstatistik'!#REF!,'Bearb råstatistik'!O42)</f>
        <v>0</v>
      </c>
      <c r="E44" s="48" t="str">
        <f>IF(Visa_simulerat_eller_angivet_antal,'Bearb råstatistik'!AN42,'Bearb råstatistik'!AL42)</f>
        <v>-</v>
      </c>
      <c r="F44" s="81">
        <f>IF(Visa_simulerat_eller_angivet_antal,'Bearb råstatistik'!#REF!,'Bearb råstatistik'!Z42)</f>
        <v>0</v>
      </c>
      <c r="G44" s="48" t="str">
        <f>IF(Visa_simulerat_eller_angivet_antal,'Bearb råstatistik'!AQ42,'Bearb råstatistik'!AO42)</f>
        <v>-</v>
      </c>
      <c r="H44" s="81" t="b">
        <f>'Bearb råstatistik'!AC42</f>
        <v>0</v>
      </c>
      <c r="I44" s="48" t="str">
        <f>IF(Visa_simulerat_eller_angivet_antal,'Bearb råstatistik'!AS42,'Bearb råstatistik'!AR42)</f>
        <v>-</v>
      </c>
      <c r="J44" s="81">
        <f>IF(Visa_simulerat_eller_angivet_antal,'Bearb råstatistik'!#REF!,'Bearb råstatistik'!T42)</f>
        <v>0</v>
      </c>
      <c r="K44" s="48" t="str">
        <f>IF(Visa_simulerat_eller_angivet_antal,'Bearb råstatistik'!AU42,'Bearb råstatistik'!AT42)</f>
        <v>-</v>
      </c>
      <c r="L44" s="81">
        <f>'Bearb råstatistik'!X42+'Bearb råstatistik'!T42</f>
        <v>0</v>
      </c>
      <c r="M44" s="81">
        <f>'Bearb råstatistik'!R42+'Bearb råstatistik'!V42</f>
        <v>0</v>
      </c>
      <c r="N44" s="48" t="str">
        <f t="shared" si="1"/>
        <v/>
      </c>
      <c r="O44" s="81">
        <f>'Bearb råstatistik'!AD42</f>
        <v>0</v>
      </c>
      <c r="P44" s="81">
        <f>'Bearb råstatistik'!AF42</f>
        <v>0</v>
      </c>
      <c r="Q44" s="82" t="str">
        <f t="shared" si="0"/>
        <v/>
      </c>
    </row>
    <row r="45" spans="1:17" s="59" customFormat="1" hidden="1" x14ac:dyDescent="0.3">
      <c r="A45" s="59" t="str">
        <f>'Bearb råstatistik'!A43</f>
        <v>Attendo Samsa AB</v>
      </c>
      <c r="B45" s="81" t="b">
        <f>'Bearb råstatistik'!B43</f>
        <v>0</v>
      </c>
      <c r="C45" s="81">
        <f>IF(Visa_simulerat_eller_angivet_antal,'Bearb råstatistik'!#REF!,'Bearb råstatistik'!K43)</f>
        <v>0</v>
      </c>
      <c r="D45" s="81">
        <f>IF(Visa_simulerat_eller_angivet_antal,'Bearb råstatistik'!#REF!,'Bearb råstatistik'!O43)</f>
        <v>0</v>
      </c>
      <c r="E45" s="48" t="str">
        <f>IF(Visa_simulerat_eller_angivet_antal,'Bearb råstatistik'!AN43,'Bearb råstatistik'!AL43)</f>
        <v>-</v>
      </c>
      <c r="F45" s="81">
        <f>IF(Visa_simulerat_eller_angivet_antal,'Bearb råstatistik'!#REF!,'Bearb råstatistik'!Z43)</f>
        <v>0</v>
      </c>
      <c r="G45" s="48" t="str">
        <f>IF(Visa_simulerat_eller_angivet_antal,'Bearb råstatistik'!AQ43,'Bearb råstatistik'!AO43)</f>
        <v>-</v>
      </c>
      <c r="H45" s="81" t="b">
        <f>'Bearb råstatistik'!AC43</f>
        <v>0</v>
      </c>
      <c r="I45" s="48" t="str">
        <f>IF(Visa_simulerat_eller_angivet_antal,'Bearb råstatistik'!AS43,'Bearb råstatistik'!AR43)</f>
        <v>-</v>
      </c>
      <c r="J45" s="81">
        <f>IF(Visa_simulerat_eller_angivet_antal,'Bearb råstatistik'!#REF!,'Bearb råstatistik'!T43)</f>
        <v>0</v>
      </c>
      <c r="K45" s="48" t="str">
        <f>IF(Visa_simulerat_eller_angivet_antal,'Bearb råstatistik'!AU43,'Bearb råstatistik'!AT43)</f>
        <v>-</v>
      </c>
      <c r="L45" s="81">
        <f>'Bearb råstatistik'!X43+'Bearb råstatistik'!T43</f>
        <v>0</v>
      </c>
      <c r="M45" s="81">
        <f>'Bearb råstatistik'!R43+'Bearb råstatistik'!V43</f>
        <v>0</v>
      </c>
      <c r="N45" s="48" t="str">
        <f t="shared" si="1"/>
        <v/>
      </c>
      <c r="O45" s="81">
        <f>'Bearb råstatistik'!AD43</f>
        <v>0</v>
      </c>
      <c r="P45" s="81">
        <f>'Bearb råstatistik'!AF43</f>
        <v>0</v>
      </c>
      <c r="Q45" s="82" t="str">
        <f t="shared" ref="Q45:Q108" si="2">IFERROR(O45/(O45+P45),"")</f>
        <v/>
      </c>
    </row>
    <row r="46" spans="1:17" s="59" customFormat="1" x14ac:dyDescent="0.3">
      <c r="A46" s="59" t="str">
        <f>'Bearb råstatistik'!A44</f>
        <v>AVESTA KOMMUN</v>
      </c>
      <c r="B46" s="81" t="b">
        <f>'Bearb råstatistik'!B44</f>
        <v>1</v>
      </c>
      <c r="C46" s="81">
        <f>IF(Visa_simulerat_eller_angivet_antal,'Bearb råstatistik'!#REF!,'Bearb råstatistik'!K44)</f>
        <v>192</v>
      </c>
      <c r="D46" s="81">
        <f>IF(Visa_simulerat_eller_angivet_antal,'Bearb råstatistik'!#REF!,'Bearb råstatistik'!O44)</f>
        <v>43</v>
      </c>
      <c r="E46" s="48">
        <f>IF(Visa_simulerat_eller_angivet_antal,'Bearb råstatistik'!AN44,'Bearb råstatistik'!AL44)</f>
        <v>0.22395833333333334</v>
      </c>
      <c r="F46" s="81">
        <f>IF(Visa_simulerat_eller_angivet_antal,'Bearb råstatistik'!#REF!,'Bearb råstatistik'!Z44)</f>
        <v>0</v>
      </c>
      <c r="G46" s="48">
        <f>IF(Visa_simulerat_eller_angivet_antal,'Bearb råstatistik'!AQ44,'Bearb råstatistik'!AO44)</f>
        <v>0</v>
      </c>
      <c r="H46" s="81" t="b">
        <f>'Bearb råstatistik'!AC44</f>
        <v>0</v>
      </c>
      <c r="I46" s="48">
        <f>IF(Visa_simulerat_eller_angivet_antal,'Bearb råstatistik'!AS44,'Bearb råstatistik'!AR44)</f>
        <v>0</v>
      </c>
      <c r="J46" s="81">
        <f>IF(Visa_simulerat_eller_angivet_antal,'Bearb råstatistik'!#REF!,'Bearb råstatistik'!T44)</f>
        <v>0</v>
      </c>
      <c r="K46" s="48">
        <f>IF(Visa_simulerat_eller_angivet_antal,'Bearb råstatistik'!AU44,'Bearb råstatistik'!AT44)</f>
        <v>0.41860465116279072</v>
      </c>
      <c r="L46" s="81">
        <f>'Bearb råstatistik'!X44+'Bearb råstatistik'!T44</f>
        <v>0</v>
      </c>
      <c r="M46" s="81">
        <f>'Bearb råstatistik'!R44+'Bearb råstatistik'!V44</f>
        <v>0</v>
      </c>
      <c r="N46" s="48" t="str">
        <f t="shared" si="1"/>
        <v/>
      </c>
      <c r="O46" s="81">
        <f>'Bearb råstatistik'!AD44</f>
        <v>25</v>
      </c>
      <c r="P46" s="81">
        <f>'Bearb råstatistik'!AF44</f>
        <v>18</v>
      </c>
      <c r="Q46" s="82">
        <f t="shared" si="2"/>
        <v>0.58139534883720934</v>
      </c>
    </row>
    <row r="47" spans="1:17" s="59" customFormat="1" hidden="1" x14ac:dyDescent="0.3">
      <c r="A47" s="59" t="str">
        <f>'Bearb råstatistik'!A45</f>
        <v>AXONA DENDRON AB</v>
      </c>
      <c r="B47" s="81" t="b">
        <f>'Bearb råstatistik'!B45</f>
        <v>0</v>
      </c>
      <c r="C47" s="81">
        <f>IF(Visa_simulerat_eller_angivet_antal,'Bearb råstatistik'!#REF!,'Bearb råstatistik'!K45)</f>
        <v>0</v>
      </c>
      <c r="D47" s="81">
        <f>IF(Visa_simulerat_eller_angivet_antal,'Bearb råstatistik'!#REF!,'Bearb råstatistik'!O45)</f>
        <v>0</v>
      </c>
      <c r="E47" s="48" t="str">
        <f>IF(Visa_simulerat_eller_angivet_antal,'Bearb råstatistik'!AN45,'Bearb råstatistik'!AL45)</f>
        <v>-</v>
      </c>
      <c r="F47" s="81">
        <f>IF(Visa_simulerat_eller_angivet_antal,'Bearb råstatistik'!#REF!,'Bearb råstatistik'!Z45)</f>
        <v>0</v>
      </c>
      <c r="G47" s="48" t="str">
        <f>IF(Visa_simulerat_eller_angivet_antal,'Bearb råstatistik'!AQ45,'Bearb råstatistik'!AO45)</f>
        <v>-</v>
      </c>
      <c r="H47" s="81" t="b">
        <f>'Bearb råstatistik'!AC45</f>
        <v>0</v>
      </c>
      <c r="I47" s="48" t="str">
        <f>IF(Visa_simulerat_eller_angivet_antal,'Bearb råstatistik'!AS45,'Bearb råstatistik'!AR45)</f>
        <v>-</v>
      </c>
      <c r="J47" s="81">
        <f>IF(Visa_simulerat_eller_angivet_antal,'Bearb råstatistik'!#REF!,'Bearb råstatistik'!T45)</f>
        <v>0</v>
      </c>
      <c r="K47" s="48" t="str">
        <f>IF(Visa_simulerat_eller_angivet_antal,'Bearb råstatistik'!AU45,'Bearb råstatistik'!AT45)</f>
        <v>-</v>
      </c>
      <c r="L47" s="81">
        <f>'Bearb råstatistik'!X45+'Bearb råstatistik'!T45</f>
        <v>0</v>
      </c>
      <c r="M47" s="81">
        <f>'Bearb råstatistik'!R45+'Bearb råstatistik'!V45</f>
        <v>0</v>
      </c>
      <c r="N47" s="48" t="str">
        <f t="shared" si="1"/>
        <v/>
      </c>
      <c r="O47" s="81">
        <f>'Bearb råstatistik'!AD45</f>
        <v>0</v>
      </c>
      <c r="P47" s="81">
        <f>'Bearb råstatistik'!AF45</f>
        <v>0</v>
      </c>
      <c r="Q47" s="82" t="str">
        <f t="shared" si="2"/>
        <v/>
      </c>
    </row>
    <row r="48" spans="1:17" s="59" customFormat="1" hidden="1" x14ac:dyDescent="0.3">
      <c r="A48" s="59" t="str">
        <f>'Bearb råstatistik'!A46</f>
        <v>BARSEBÄCKS MONTESSORI EKONOMISK FÖRENING</v>
      </c>
      <c r="B48" s="81" t="b">
        <f>'Bearb råstatistik'!B46</f>
        <v>0</v>
      </c>
      <c r="C48" s="81">
        <f>IF(Visa_simulerat_eller_angivet_antal,'Bearb råstatistik'!#REF!,'Bearb råstatistik'!K46)</f>
        <v>0</v>
      </c>
      <c r="D48" s="81">
        <f>IF(Visa_simulerat_eller_angivet_antal,'Bearb råstatistik'!#REF!,'Bearb råstatistik'!O46)</f>
        <v>0</v>
      </c>
      <c r="E48" s="48" t="str">
        <f>IF(Visa_simulerat_eller_angivet_antal,'Bearb råstatistik'!AN46,'Bearb råstatistik'!AL46)</f>
        <v>-</v>
      </c>
      <c r="F48" s="81">
        <f>IF(Visa_simulerat_eller_angivet_antal,'Bearb råstatistik'!#REF!,'Bearb råstatistik'!Z46)</f>
        <v>0</v>
      </c>
      <c r="G48" s="48" t="str">
        <f>IF(Visa_simulerat_eller_angivet_antal,'Bearb råstatistik'!AQ46,'Bearb råstatistik'!AO46)</f>
        <v>-</v>
      </c>
      <c r="H48" s="81" t="b">
        <f>'Bearb råstatistik'!AC46</f>
        <v>0</v>
      </c>
      <c r="I48" s="48" t="str">
        <f>IF(Visa_simulerat_eller_angivet_antal,'Bearb råstatistik'!AS46,'Bearb råstatistik'!AR46)</f>
        <v>-</v>
      </c>
      <c r="J48" s="81">
        <f>IF(Visa_simulerat_eller_angivet_antal,'Bearb råstatistik'!#REF!,'Bearb råstatistik'!T46)</f>
        <v>0</v>
      </c>
      <c r="K48" s="48" t="str">
        <f>IF(Visa_simulerat_eller_angivet_antal,'Bearb råstatistik'!AU46,'Bearb råstatistik'!AT46)</f>
        <v>-</v>
      </c>
      <c r="L48" s="81">
        <f>'Bearb råstatistik'!X46+'Bearb råstatistik'!T46</f>
        <v>0</v>
      </c>
      <c r="M48" s="81">
        <f>'Bearb råstatistik'!R46+'Bearb råstatistik'!V46</f>
        <v>0</v>
      </c>
      <c r="N48" s="48" t="str">
        <f t="shared" si="1"/>
        <v/>
      </c>
      <c r="O48" s="81">
        <f>'Bearb råstatistik'!AD46</f>
        <v>0</v>
      </c>
      <c r="P48" s="81">
        <f>'Bearb råstatistik'!AF46</f>
        <v>0</v>
      </c>
      <c r="Q48" s="82" t="str">
        <f t="shared" si="2"/>
        <v/>
      </c>
    </row>
    <row r="49" spans="1:17" s="59" customFormat="1" hidden="1" x14ac:dyDescent="0.3">
      <c r="A49" s="59" t="str">
        <f>'Bearb råstatistik'!A47</f>
        <v>BELLEVUESKOLAN AKTIEBOLAG</v>
      </c>
      <c r="B49" s="81" t="b">
        <f>'Bearb råstatistik'!B47</f>
        <v>0</v>
      </c>
      <c r="C49" s="81">
        <f>IF(Visa_simulerat_eller_angivet_antal,'Bearb råstatistik'!#REF!,'Bearb råstatistik'!K47)</f>
        <v>0</v>
      </c>
      <c r="D49" s="81">
        <f>IF(Visa_simulerat_eller_angivet_antal,'Bearb råstatistik'!#REF!,'Bearb råstatistik'!O47)</f>
        <v>0</v>
      </c>
      <c r="E49" s="48" t="str">
        <f>IF(Visa_simulerat_eller_angivet_antal,'Bearb råstatistik'!AN47,'Bearb råstatistik'!AL47)</f>
        <v>-</v>
      </c>
      <c r="F49" s="81">
        <f>IF(Visa_simulerat_eller_angivet_antal,'Bearb råstatistik'!#REF!,'Bearb råstatistik'!Z47)</f>
        <v>0</v>
      </c>
      <c r="G49" s="48" t="str">
        <f>IF(Visa_simulerat_eller_angivet_antal,'Bearb råstatistik'!AQ47,'Bearb råstatistik'!AO47)</f>
        <v>-</v>
      </c>
      <c r="H49" s="81" t="b">
        <f>'Bearb råstatistik'!AC47</f>
        <v>0</v>
      </c>
      <c r="I49" s="48" t="str">
        <f>IF(Visa_simulerat_eller_angivet_antal,'Bearb råstatistik'!AS47,'Bearb råstatistik'!AR47)</f>
        <v>-</v>
      </c>
      <c r="J49" s="81">
        <f>IF(Visa_simulerat_eller_angivet_antal,'Bearb råstatistik'!#REF!,'Bearb råstatistik'!T47)</f>
        <v>0</v>
      </c>
      <c r="K49" s="48" t="str">
        <f>IF(Visa_simulerat_eller_angivet_antal,'Bearb råstatistik'!AU47,'Bearb råstatistik'!AT47)</f>
        <v>-</v>
      </c>
      <c r="L49" s="81">
        <f>'Bearb råstatistik'!X47+'Bearb råstatistik'!T47</f>
        <v>0</v>
      </c>
      <c r="M49" s="81">
        <f>'Bearb råstatistik'!R47+'Bearb råstatistik'!V47</f>
        <v>0</v>
      </c>
      <c r="N49" s="48" t="str">
        <f t="shared" si="1"/>
        <v/>
      </c>
      <c r="O49" s="81">
        <f>'Bearb råstatistik'!AD47</f>
        <v>0</v>
      </c>
      <c r="P49" s="81">
        <f>'Bearb råstatistik'!AF47</f>
        <v>0</v>
      </c>
      <c r="Q49" s="82" t="str">
        <f t="shared" si="2"/>
        <v/>
      </c>
    </row>
    <row r="50" spans="1:17" s="59" customFormat="1" hidden="1" x14ac:dyDescent="0.3">
      <c r="A50" s="59" t="str">
        <f>'Bearb råstatistik'!A48</f>
        <v>BENGTSFORS KOMMUN</v>
      </c>
      <c r="B50" s="81" t="b">
        <f>'Bearb råstatistik'!B48</f>
        <v>1</v>
      </c>
      <c r="C50" s="81">
        <f>IF(Visa_simulerat_eller_angivet_antal,'Bearb råstatistik'!#REF!,'Bearb råstatistik'!K48)</f>
        <v>50</v>
      </c>
      <c r="D50" s="81">
        <f>IF(Visa_simulerat_eller_angivet_antal,'Bearb råstatistik'!#REF!,'Bearb råstatistik'!O48)</f>
        <v>17</v>
      </c>
      <c r="E50" s="48">
        <f>IF(Visa_simulerat_eller_angivet_antal,'Bearb råstatistik'!AN48,'Bearb råstatistik'!AL48)</f>
        <v>0.34</v>
      </c>
      <c r="F50" s="81">
        <f>IF(Visa_simulerat_eller_angivet_antal,'Bearb råstatistik'!#REF!,'Bearb råstatistik'!Z48)</f>
        <v>16</v>
      </c>
      <c r="G50" s="48">
        <f>IF(Visa_simulerat_eller_angivet_antal,'Bearb råstatistik'!AQ48,'Bearb råstatistik'!AO48)</f>
        <v>0.32</v>
      </c>
      <c r="H50" s="81" t="b">
        <f>'Bearb råstatistik'!AC48</f>
        <v>0</v>
      </c>
      <c r="I50" s="48">
        <f>IF(Visa_simulerat_eller_angivet_antal,'Bearb råstatistik'!AS48,'Bearb råstatistik'!AR48)</f>
        <v>0.94117647058823528</v>
      </c>
      <c r="J50" s="81">
        <f>IF(Visa_simulerat_eller_angivet_antal,'Bearb råstatistik'!#REF!,'Bearb råstatistik'!T48)</f>
        <v>0</v>
      </c>
      <c r="K50" s="48">
        <f>IF(Visa_simulerat_eller_angivet_antal,'Bearb råstatistik'!AU48,'Bearb råstatistik'!AT48)</f>
        <v>0</v>
      </c>
      <c r="L50" s="81">
        <f>'Bearb råstatistik'!X48+'Bearb råstatistik'!T48</f>
        <v>0</v>
      </c>
      <c r="M50" s="81">
        <f>'Bearb råstatistik'!R48+'Bearb råstatistik'!V48</f>
        <v>16</v>
      </c>
      <c r="N50" s="48">
        <f t="shared" si="1"/>
        <v>0</v>
      </c>
      <c r="O50" s="81">
        <f>'Bearb råstatistik'!AD48</f>
        <v>1</v>
      </c>
      <c r="P50" s="81">
        <f>'Bearb råstatistik'!AF48</f>
        <v>0</v>
      </c>
      <c r="Q50" s="82">
        <f t="shared" si="2"/>
        <v>1</v>
      </c>
    </row>
    <row r="51" spans="1:17" s="59" customFormat="1" hidden="1" x14ac:dyDescent="0.3">
      <c r="A51" s="59" t="str">
        <f>'Bearb råstatistik'!A49</f>
        <v>BERGS KOMMUN</v>
      </c>
      <c r="B51" s="81" t="b">
        <f>'Bearb råstatistik'!B49</f>
        <v>1</v>
      </c>
      <c r="C51" s="81">
        <f>IF(Visa_simulerat_eller_angivet_antal,'Bearb råstatistik'!#REF!,'Bearb råstatistik'!K49)</f>
        <v>51</v>
      </c>
      <c r="D51" s="81">
        <f>IF(Visa_simulerat_eller_angivet_antal,'Bearb råstatistik'!#REF!,'Bearb råstatistik'!O49)</f>
        <v>10</v>
      </c>
      <c r="E51" s="48">
        <f>IF(Visa_simulerat_eller_angivet_antal,'Bearb råstatistik'!AN49,'Bearb råstatistik'!AL49)</f>
        <v>0.19607843137254902</v>
      </c>
      <c r="F51" s="81">
        <f>IF(Visa_simulerat_eller_angivet_antal,'Bearb råstatistik'!#REF!,'Bearb råstatistik'!Z49)</f>
        <v>0</v>
      </c>
      <c r="G51" s="48">
        <f>IF(Visa_simulerat_eller_angivet_antal,'Bearb råstatistik'!AQ49,'Bearb råstatistik'!AO49)</f>
        <v>0</v>
      </c>
      <c r="H51" s="81" t="b">
        <f>'Bearb råstatistik'!AC49</f>
        <v>0</v>
      </c>
      <c r="I51" s="48">
        <f>IF(Visa_simulerat_eller_angivet_antal,'Bearb råstatistik'!AS49,'Bearb råstatistik'!AR49)</f>
        <v>0</v>
      </c>
      <c r="J51" s="81">
        <f>IF(Visa_simulerat_eller_angivet_antal,'Bearb råstatistik'!#REF!,'Bearb råstatistik'!T49)</f>
        <v>0</v>
      </c>
      <c r="K51" s="48">
        <f>IF(Visa_simulerat_eller_angivet_antal,'Bearb råstatistik'!AU49,'Bearb råstatistik'!AT49)</f>
        <v>0</v>
      </c>
      <c r="L51" s="81">
        <f>'Bearb råstatistik'!X49+'Bearb råstatistik'!T49</f>
        <v>0</v>
      </c>
      <c r="M51" s="81">
        <f>'Bearb råstatistik'!R49+'Bearb råstatistik'!V49</f>
        <v>0</v>
      </c>
      <c r="N51" s="48" t="str">
        <f t="shared" si="1"/>
        <v/>
      </c>
      <c r="O51" s="81">
        <f>'Bearb råstatistik'!AD49</f>
        <v>10</v>
      </c>
      <c r="P51" s="81">
        <f>'Bearb råstatistik'!AF49</f>
        <v>0</v>
      </c>
      <c r="Q51" s="82">
        <f t="shared" si="2"/>
        <v>1</v>
      </c>
    </row>
    <row r="52" spans="1:17" s="59" customFormat="1" hidden="1" x14ac:dyDescent="0.3">
      <c r="A52" s="59" t="str">
        <f>'Bearb råstatistik'!A50</f>
        <v>Betaschool Handelsbolag</v>
      </c>
      <c r="B52" s="81" t="b">
        <f>'Bearb råstatistik'!B50</f>
        <v>0</v>
      </c>
      <c r="C52" s="81">
        <f>IF(Visa_simulerat_eller_angivet_antal,'Bearb råstatistik'!#REF!,'Bearb råstatistik'!K50)</f>
        <v>0</v>
      </c>
      <c r="D52" s="81">
        <f>IF(Visa_simulerat_eller_angivet_antal,'Bearb råstatistik'!#REF!,'Bearb råstatistik'!O50)</f>
        <v>0</v>
      </c>
      <c r="E52" s="48" t="str">
        <f>IF(Visa_simulerat_eller_angivet_antal,'Bearb råstatistik'!AN50,'Bearb råstatistik'!AL50)</f>
        <v>-</v>
      </c>
      <c r="F52" s="81">
        <f>IF(Visa_simulerat_eller_angivet_antal,'Bearb råstatistik'!#REF!,'Bearb råstatistik'!Z50)</f>
        <v>0</v>
      </c>
      <c r="G52" s="48" t="str">
        <f>IF(Visa_simulerat_eller_angivet_antal,'Bearb råstatistik'!AQ50,'Bearb råstatistik'!AO50)</f>
        <v>-</v>
      </c>
      <c r="H52" s="81" t="b">
        <f>'Bearb råstatistik'!AC50</f>
        <v>0</v>
      </c>
      <c r="I52" s="48" t="str">
        <f>IF(Visa_simulerat_eller_angivet_antal,'Bearb råstatistik'!AS50,'Bearb råstatistik'!AR50)</f>
        <v>-</v>
      </c>
      <c r="J52" s="81">
        <f>IF(Visa_simulerat_eller_angivet_antal,'Bearb råstatistik'!#REF!,'Bearb råstatistik'!T50)</f>
        <v>0</v>
      </c>
      <c r="K52" s="48" t="str">
        <f>IF(Visa_simulerat_eller_angivet_antal,'Bearb råstatistik'!AU50,'Bearb råstatistik'!AT50)</f>
        <v>-</v>
      </c>
      <c r="L52" s="81">
        <f>'Bearb råstatistik'!X50+'Bearb råstatistik'!T50</f>
        <v>0</v>
      </c>
      <c r="M52" s="81">
        <f>'Bearb råstatistik'!R50+'Bearb råstatistik'!V50</f>
        <v>0</v>
      </c>
      <c r="N52" s="48" t="str">
        <f t="shared" si="1"/>
        <v/>
      </c>
      <c r="O52" s="81">
        <f>'Bearb råstatistik'!AD50</f>
        <v>0</v>
      </c>
      <c r="P52" s="81">
        <f>'Bearb råstatistik'!AF50</f>
        <v>0</v>
      </c>
      <c r="Q52" s="82" t="str">
        <f t="shared" si="2"/>
        <v/>
      </c>
    </row>
    <row r="53" spans="1:17" s="59" customFormat="1" hidden="1" x14ac:dyDescent="0.3">
      <c r="A53" s="59" t="str">
        <f>'Bearb råstatistik'!A51</f>
        <v>BETELFÖRSAMLINGENS SKOLSTIFTELSE</v>
      </c>
      <c r="B53" s="81" t="b">
        <f>'Bearb råstatistik'!B51</f>
        <v>0</v>
      </c>
      <c r="C53" s="81">
        <f>IF(Visa_simulerat_eller_angivet_antal,'Bearb råstatistik'!#REF!,'Bearb råstatistik'!K51)</f>
        <v>0</v>
      </c>
      <c r="D53" s="81">
        <f>IF(Visa_simulerat_eller_angivet_antal,'Bearb råstatistik'!#REF!,'Bearb råstatistik'!O51)</f>
        <v>0</v>
      </c>
      <c r="E53" s="48" t="str">
        <f>IF(Visa_simulerat_eller_angivet_antal,'Bearb råstatistik'!AN51,'Bearb råstatistik'!AL51)</f>
        <v>-</v>
      </c>
      <c r="F53" s="81">
        <f>IF(Visa_simulerat_eller_angivet_antal,'Bearb råstatistik'!#REF!,'Bearb råstatistik'!Z51)</f>
        <v>0</v>
      </c>
      <c r="G53" s="48" t="str">
        <f>IF(Visa_simulerat_eller_angivet_antal,'Bearb råstatistik'!AQ51,'Bearb råstatistik'!AO51)</f>
        <v>-</v>
      </c>
      <c r="H53" s="81" t="b">
        <f>'Bearb råstatistik'!AC51</f>
        <v>1</v>
      </c>
      <c r="I53" s="48" t="str">
        <f>IF(Visa_simulerat_eller_angivet_antal,'Bearb råstatistik'!AS51,'Bearb råstatistik'!AR51)</f>
        <v>-</v>
      </c>
      <c r="J53" s="81">
        <f>IF(Visa_simulerat_eller_angivet_antal,'Bearb råstatistik'!#REF!,'Bearb råstatistik'!T51)</f>
        <v>0</v>
      </c>
      <c r="K53" s="48" t="str">
        <f>IF(Visa_simulerat_eller_angivet_antal,'Bearb råstatistik'!AU51,'Bearb råstatistik'!AT51)</f>
        <v>-</v>
      </c>
      <c r="L53" s="81">
        <f>'Bearb råstatistik'!X51+'Bearb råstatistik'!T51</f>
        <v>0</v>
      </c>
      <c r="M53" s="81">
        <f>'Bearb råstatistik'!R51+'Bearb råstatistik'!V51</f>
        <v>0</v>
      </c>
      <c r="N53" s="48" t="str">
        <f t="shared" si="1"/>
        <v/>
      </c>
      <c r="O53" s="81">
        <f>'Bearb råstatistik'!AD51</f>
        <v>0</v>
      </c>
      <c r="P53" s="81">
        <f>'Bearb råstatistik'!AF51</f>
        <v>0</v>
      </c>
      <c r="Q53" s="82" t="str">
        <f t="shared" si="2"/>
        <v/>
      </c>
    </row>
    <row r="54" spans="1:17" s="59" customFormat="1" hidden="1" x14ac:dyDescent="0.3">
      <c r="A54" s="59" t="str">
        <f>'Bearb råstatistik'!A52</f>
        <v>BILD OCH FORM I GÖTEBORG AKTIEBOLAG</v>
      </c>
      <c r="B54" s="81" t="b">
        <f>'Bearb råstatistik'!B52</f>
        <v>0</v>
      </c>
      <c r="C54" s="81">
        <f>IF(Visa_simulerat_eller_angivet_antal,'Bearb råstatistik'!#REF!,'Bearb råstatistik'!K52)</f>
        <v>20</v>
      </c>
      <c r="D54" s="81">
        <f>IF(Visa_simulerat_eller_angivet_antal,'Bearb råstatistik'!#REF!,'Bearb råstatistik'!O52)</f>
        <v>0</v>
      </c>
      <c r="E54" s="48">
        <f>IF(Visa_simulerat_eller_angivet_antal,'Bearb råstatistik'!AN52,'Bearb råstatistik'!AL52)</f>
        <v>0</v>
      </c>
      <c r="F54" s="81">
        <f>IF(Visa_simulerat_eller_angivet_antal,'Bearb råstatistik'!#REF!,'Bearb råstatistik'!Z52)</f>
        <v>0</v>
      </c>
      <c r="G54" s="48">
        <f>IF(Visa_simulerat_eller_angivet_antal,'Bearb råstatistik'!AQ52,'Bearb råstatistik'!AO52)</f>
        <v>0</v>
      </c>
      <c r="H54" s="81" t="b">
        <f>'Bearb råstatistik'!AC52</f>
        <v>0</v>
      </c>
      <c r="I54" s="48" t="str">
        <f>IF(Visa_simulerat_eller_angivet_antal,'Bearb råstatistik'!AS52,'Bearb råstatistik'!AR52)</f>
        <v>-</v>
      </c>
      <c r="J54" s="81">
        <f>IF(Visa_simulerat_eller_angivet_antal,'Bearb råstatistik'!#REF!,'Bearb råstatistik'!T52)</f>
        <v>0</v>
      </c>
      <c r="K54" s="48" t="str">
        <f>IF(Visa_simulerat_eller_angivet_antal,'Bearb råstatistik'!AU52,'Bearb råstatistik'!AT52)</f>
        <v>-</v>
      </c>
      <c r="L54" s="81">
        <f>'Bearb råstatistik'!X52+'Bearb råstatistik'!T52</f>
        <v>0</v>
      </c>
      <c r="M54" s="81">
        <f>'Bearb råstatistik'!R52+'Bearb råstatistik'!V52</f>
        <v>0</v>
      </c>
      <c r="N54" s="48" t="str">
        <f t="shared" si="1"/>
        <v/>
      </c>
      <c r="O54" s="81">
        <f>'Bearb råstatistik'!AD52</f>
        <v>0</v>
      </c>
      <c r="P54" s="81">
        <f>'Bearb råstatistik'!AF52</f>
        <v>0</v>
      </c>
      <c r="Q54" s="82" t="str">
        <f t="shared" si="2"/>
        <v/>
      </c>
    </row>
    <row r="55" spans="1:17" s="59" customFormat="1" hidden="1" x14ac:dyDescent="0.3">
      <c r="A55" s="59" t="str">
        <f>'Bearb råstatistik'!A53</f>
        <v>BJURHOLMS KOMMUN</v>
      </c>
      <c r="B55" s="81" t="b">
        <f>'Bearb råstatistik'!B53</f>
        <v>1</v>
      </c>
      <c r="C55" s="81">
        <f>IF(Visa_simulerat_eller_angivet_antal,'Bearb råstatistik'!#REF!,'Bearb råstatistik'!K53)</f>
        <v>19</v>
      </c>
      <c r="D55" s="81">
        <f>IF(Visa_simulerat_eller_angivet_antal,'Bearb råstatistik'!#REF!,'Bearb råstatistik'!O53)</f>
        <v>0</v>
      </c>
      <c r="E55" s="48">
        <f>IF(Visa_simulerat_eller_angivet_antal,'Bearb råstatistik'!AN53,'Bearb råstatistik'!AL53)</f>
        <v>0</v>
      </c>
      <c r="F55" s="81">
        <f>IF(Visa_simulerat_eller_angivet_antal,'Bearb råstatistik'!#REF!,'Bearb råstatistik'!Z53)</f>
        <v>0</v>
      </c>
      <c r="G55" s="48">
        <f>IF(Visa_simulerat_eller_angivet_antal,'Bearb råstatistik'!AQ53,'Bearb råstatistik'!AO53)</f>
        <v>0</v>
      </c>
      <c r="H55" s="81" t="b">
        <f>'Bearb råstatistik'!AC53</f>
        <v>0</v>
      </c>
      <c r="I55" s="48" t="str">
        <f>IF(Visa_simulerat_eller_angivet_antal,'Bearb råstatistik'!AS53,'Bearb råstatistik'!AR53)</f>
        <v>-</v>
      </c>
      <c r="J55" s="81">
        <f>IF(Visa_simulerat_eller_angivet_antal,'Bearb råstatistik'!#REF!,'Bearb råstatistik'!T53)</f>
        <v>0</v>
      </c>
      <c r="K55" s="48" t="str">
        <f>IF(Visa_simulerat_eller_angivet_antal,'Bearb råstatistik'!AU53,'Bearb råstatistik'!AT53)</f>
        <v>-</v>
      </c>
      <c r="L55" s="81">
        <f>'Bearb råstatistik'!X53+'Bearb råstatistik'!T53</f>
        <v>0</v>
      </c>
      <c r="M55" s="81">
        <f>'Bearb råstatistik'!R53+'Bearb råstatistik'!V53</f>
        <v>0</v>
      </c>
      <c r="N55" s="48" t="str">
        <f t="shared" si="1"/>
        <v/>
      </c>
      <c r="O55" s="81">
        <f>'Bearb råstatistik'!AD53</f>
        <v>0</v>
      </c>
      <c r="P55" s="81">
        <f>'Bearb råstatistik'!AF53</f>
        <v>0</v>
      </c>
      <c r="Q55" s="82" t="str">
        <f t="shared" si="2"/>
        <v/>
      </c>
    </row>
    <row r="56" spans="1:17" s="59" customFormat="1" x14ac:dyDescent="0.3">
      <c r="A56" s="59" t="str">
        <f>'Bearb råstatistik'!A54</f>
        <v>BJUVS KOMMUN</v>
      </c>
      <c r="B56" s="81" t="b">
        <f>'Bearb råstatistik'!B54</f>
        <v>1</v>
      </c>
      <c r="C56" s="81">
        <f>IF(Visa_simulerat_eller_angivet_antal,'Bearb råstatistik'!#REF!,'Bearb råstatistik'!K54)</f>
        <v>162</v>
      </c>
      <c r="D56" s="81">
        <f>IF(Visa_simulerat_eller_angivet_antal,'Bearb råstatistik'!#REF!,'Bearb råstatistik'!O54)</f>
        <v>44</v>
      </c>
      <c r="E56" s="48">
        <f>IF(Visa_simulerat_eller_angivet_antal,'Bearb råstatistik'!AN54,'Bearb råstatistik'!AL54)</f>
        <v>0.27160493827160492</v>
      </c>
      <c r="F56" s="81">
        <f>IF(Visa_simulerat_eller_angivet_antal,'Bearb råstatistik'!#REF!,'Bearb råstatistik'!Z54)</f>
        <v>0</v>
      </c>
      <c r="G56" s="48">
        <f>IF(Visa_simulerat_eller_angivet_antal,'Bearb råstatistik'!AQ54,'Bearb råstatistik'!AO54)</f>
        <v>0</v>
      </c>
      <c r="H56" s="81" t="b">
        <f>'Bearb råstatistik'!AC54</f>
        <v>0</v>
      </c>
      <c r="I56" s="48">
        <f>IF(Visa_simulerat_eller_angivet_antal,'Bearb råstatistik'!AS54,'Bearb råstatistik'!AR54)</f>
        <v>0</v>
      </c>
      <c r="J56" s="81">
        <f>IF(Visa_simulerat_eller_angivet_antal,'Bearb råstatistik'!#REF!,'Bearb råstatistik'!T54)</f>
        <v>0</v>
      </c>
      <c r="K56" s="48">
        <f>IF(Visa_simulerat_eller_angivet_antal,'Bearb råstatistik'!AU54,'Bearb råstatistik'!AT54)</f>
        <v>0.43181818181818182</v>
      </c>
      <c r="L56" s="81">
        <f>'Bearb råstatistik'!X54+'Bearb råstatistik'!T54</f>
        <v>0</v>
      </c>
      <c r="M56" s="81">
        <f>'Bearb råstatistik'!R54+'Bearb råstatistik'!V54</f>
        <v>0</v>
      </c>
      <c r="N56" s="48" t="str">
        <f t="shared" si="1"/>
        <v/>
      </c>
      <c r="O56" s="81">
        <f>'Bearb råstatistik'!AD54</f>
        <v>25</v>
      </c>
      <c r="P56" s="81">
        <f>'Bearb råstatistik'!AF54</f>
        <v>19</v>
      </c>
      <c r="Q56" s="82">
        <f t="shared" si="2"/>
        <v>0.56818181818181823</v>
      </c>
    </row>
    <row r="57" spans="1:17" s="59" customFormat="1" hidden="1" x14ac:dyDescent="0.3">
      <c r="A57" s="59" t="str">
        <f>'Bearb råstatistik'!A55</f>
        <v>BLADINS SKOLA, STIFTELSEN</v>
      </c>
      <c r="B57" s="81" t="b">
        <f>'Bearb råstatistik'!B55</f>
        <v>0</v>
      </c>
      <c r="C57" s="81">
        <f>IF(Visa_simulerat_eller_angivet_antal,'Bearb råstatistik'!#REF!,'Bearb råstatistik'!K55)</f>
        <v>50</v>
      </c>
      <c r="D57" s="81">
        <f>IF(Visa_simulerat_eller_angivet_antal,'Bearb råstatistik'!#REF!,'Bearb råstatistik'!O55)</f>
        <v>0</v>
      </c>
      <c r="E57" s="48">
        <f>IF(Visa_simulerat_eller_angivet_antal,'Bearb råstatistik'!AN55,'Bearb råstatistik'!AL55)</f>
        <v>0</v>
      </c>
      <c r="F57" s="81">
        <f>IF(Visa_simulerat_eller_angivet_antal,'Bearb råstatistik'!#REF!,'Bearb råstatistik'!Z55)</f>
        <v>0</v>
      </c>
      <c r="G57" s="48">
        <f>IF(Visa_simulerat_eller_angivet_antal,'Bearb råstatistik'!AQ55,'Bearb råstatistik'!AO55)</f>
        <v>0</v>
      </c>
      <c r="H57" s="81" t="b">
        <f>'Bearb råstatistik'!AC55</f>
        <v>0</v>
      </c>
      <c r="I57" s="48" t="str">
        <f>IF(Visa_simulerat_eller_angivet_antal,'Bearb råstatistik'!AS55,'Bearb råstatistik'!AR55)</f>
        <v>-</v>
      </c>
      <c r="J57" s="81">
        <f>IF(Visa_simulerat_eller_angivet_antal,'Bearb råstatistik'!#REF!,'Bearb råstatistik'!T55)</f>
        <v>0</v>
      </c>
      <c r="K57" s="48" t="str">
        <f>IF(Visa_simulerat_eller_angivet_antal,'Bearb råstatistik'!AU55,'Bearb råstatistik'!AT55)</f>
        <v>-</v>
      </c>
      <c r="L57" s="81">
        <f>'Bearb råstatistik'!X55+'Bearb råstatistik'!T55</f>
        <v>0</v>
      </c>
      <c r="M57" s="81">
        <f>'Bearb råstatistik'!R55+'Bearb råstatistik'!V55</f>
        <v>0</v>
      </c>
      <c r="N57" s="48" t="str">
        <f t="shared" si="1"/>
        <v/>
      </c>
      <c r="O57" s="81">
        <f>'Bearb råstatistik'!AD55</f>
        <v>0</v>
      </c>
      <c r="P57" s="81">
        <f>'Bearb råstatistik'!AF55</f>
        <v>0</v>
      </c>
      <c r="Q57" s="82" t="str">
        <f t="shared" si="2"/>
        <v/>
      </c>
    </row>
    <row r="58" spans="1:17" s="59" customFormat="1" hidden="1" x14ac:dyDescent="0.3">
      <c r="A58" s="59" t="str">
        <f>'Bearb råstatistik'!A56</f>
        <v>Blichergruppen AB</v>
      </c>
      <c r="B58" s="81" t="b">
        <f>'Bearb råstatistik'!B56</f>
        <v>0</v>
      </c>
      <c r="C58" s="81">
        <f>IF(Visa_simulerat_eller_angivet_antal,'Bearb råstatistik'!#REF!,'Bearb råstatistik'!K56)</f>
        <v>0</v>
      </c>
      <c r="D58" s="81">
        <f>IF(Visa_simulerat_eller_angivet_antal,'Bearb råstatistik'!#REF!,'Bearb råstatistik'!O56)</f>
        <v>0</v>
      </c>
      <c r="E58" s="48" t="str">
        <f>IF(Visa_simulerat_eller_angivet_antal,'Bearb råstatistik'!AN56,'Bearb råstatistik'!AL56)</f>
        <v>-</v>
      </c>
      <c r="F58" s="81">
        <f>IF(Visa_simulerat_eller_angivet_antal,'Bearb råstatistik'!#REF!,'Bearb råstatistik'!Z56)</f>
        <v>0</v>
      </c>
      <c r="G58" s="48" t="str">
        <f>IF(Visa_simulerat_eller_angivet_antal,'Bearb råstatistik'!AQ56,'Bearb råstatistik'!AO56)</f>
        <v>-</v>
      </c>
      <c r="H58" s="81" t="b">
        <f>'Bearb råstatistik'!AC56</f>
        <v>0</v>
      </c>
      <c r="I58" s="48" t="str">
        <f>IF(Visa_simulerat_eller_angivet_antal,'Bearb råstatistik'!AS56,'Bearb råstatistik'!AR56)</f>
        <v>-</v>
      </c>
      <c r="J58" s="81">
        <f>IF(Visa_simulerat_eller_angivet_antal,'Bearb råstatistik'!#REF!,'Bearb råstatistik'!T56)</f>
        <v>0</v>
      </c>
      <c r="K58" s="48" t="str">
        <f>IF(Visa_simulerat_eller_angivet_antal,'Bearb råstatistik'!AU56,'Bearb råstatistik'!AT56)</f>
        <v>-</v>
      </c>
      <c r="L58" s="81">
        <f>'Bearb råstatistik'!X56+'Bearb råstatistik'!T56</f>
        <v>0</v>
      </c>
      <c r="M58" s="81">
        <f>'Bearb råstatistik'!R56+'Bearb råstatistik'!V56</f>
        <v>0</v>
      </c>
      <c r="N58" s="48" t="str">
        <f t="shared" si="1"/>
        <v/>
      </c>
      <c r="O58" s="81">
        <f>'Bearb råstatistik'!AD56</f>
        <v>0</v>
      </c>
      <c r="P58" s="81">
        <f>'Bearb råstatistik'!AF56</f>
        <v>0</v>
      </c>
      <c r="Q58" s="82" t="str">
        <f t="shared" si="2"/>
        <v/>
      </c>
    </row>
    <row r="59" spans="1:17" s="59" customFormat="1" hidden="1" x14ac:dyDescent="0.3">
      <c r="A59" s="59" t="str">
        <f>'Bearb råstatistik'!A57</f>
        <v>BODENS KOMMUN</v>
      </c>
      <c r="B59" s="81" t="b">
        <f>'Bearb råstatistik'!B57</f>
        <v>1</v>
      </c>
      <c r="C59" s="81">
        <f>IF(Visa_simulerat_eller_angivet_antal,'Bearb råstatistik'!#REF!,'Bearb råstatistik'!K57)</f>
        <v>129</v>
      </c>
      <c r="D59" s="81">
        <f>IF(Visa_simulerat_eller_angivet_antal,'Bearb råstatistik'!#REF!,'Bearb råstatistik'!O57)</f>
        <v>0</v>
      </c>
      <c r="E59" s="48">
        <f>IF(Visa_simulerat_eller_angivet_antal,'Bearb råstatistik'!AN57,'Bearb råstatistik'!AL57)</f>
        <v>0</v>
      </c>
      <c r="F59" s="81">
        <f>IF(Visa_simulerat_eller_angivet_antal,'Bearb råstatistik'!#REF!,'Bearb råstatistik'!Z57)</f>
        <v>0</v>
      </c>
      <c r="G59" s="48">
        <f>IF(Visa_simulerat_eller_angivet_antal,'Bearb råstatistik'!AQ57,'Bearb råstatistik'!AO57)</f>
        <v>0</v>
      </c>
      <c r="H59" s="81" t="b">
        <f>'Bearb råstatistik'!AC57</f>
        <v>0</v>
      </c>
      <c r="I59" s="48" t="str">
        <f>IF(Visa_simulerat_eller_angivet_antal,'Bearb råstatistik'!AS57,'Bearb råstatistik'!AR57)</f>
        <v>-</v>
      </c>
      <c r="J59" s="81">
        <f>IF(Visa_simulerat_eller_angivet_antal,'Bearb råstatistik'!#REF!,'Bearb råstatistik'!T57)</f>
        <v>0</v>
      </c>
      <c r="K59" s="48" t="str">
        <f>IF(Visa_simulerat_eller_angivet_antal,'Bearb råstatistik'!AU57,'Bearb råstatistik'!AT57)</f>
        <v>-</v>
      </c>
      <c r="L59" s="81">
        <f>'Bearb råstatistik'!X57+'Bearb råstatistik'!T57</f>
        <v>0</v>
      </c>
      <c r="M59" s="81">
        <f>'Bearb råstatistik'!R57+'Bearb råstatistik'!V57</f>
        <v>0</v>
      </c>
      <c r="N59" s="48" t="str">
        <f t="shared" si="1"/>
        <v/>
      </c>
      <c r="O59" s="81">
        <f>'Bearb råstatistik'!AD57</f>
        <v>0</v>
      </c>
      <c r="P59" s="81">
        <f>'Bearb råstatistik'!AF57</f>
        <v>0</v>
      </c>
      <c r="Q59" s="82" t="str">
        <f t="shared" si="2"/>
        <v/>
      </c>
    </row>
    <row r="60" spans="1:17" s="59" customFormat="1" hidden="1" x14ac:dyDescent="0.3">
      <c r="A60" s="59" t="str">
        <f>'Bearb råstatistik'!A58</f>
        <v>BOLLEBYGDS KOMMUN</v>
      </c>
      <c r="B60" s="81" t="b">
        <f>'Bearb råstatistik'!B58</f>
        <v>1</v>
      </c>
      <c r="C60" s="81">
        <f>IF(Visa_simulerat_eller_angivet_antal,'Bearb råstatistik'!#REF!,'Bearb råstatistik'!K58)</f>
        <v>86</v>
      </c>
      <c r="D60" s="81">
        <f>IF(Visa_simulerat_eller_angivet_antal,'Bearb råstatistik'!#REF!,'Bearb råstatistik'!O58)</f>
        <v>0</v>
      </c>
      <c r="E60" s="48">
        <f>IF(Visa_simulerat_eller_angivet_antal,'Bearb råstatistik'!AN58,'Bearb råstatistik'!AL58)</f>
        <v>0</v>
      </c>
      <c r="F60" s="81">
        <f>IF(Visa_simulerat_eller_angivet_antal,'Bearb råstatistik'!#REF!,'Bearb råstatistik'!Z58)</f>
        <v>0</v>
      </c>
      <c r="G60" s="48">
        <f>IF(Visa_simulerat_eller_angivet_antal,'Bearb råstatistik'!AQ58,'Bearb råstatistik'!AO58)</f>
        <v>0</v>
      </c>
      <c r="H60" s="81" t="b">
        <f>'Bearb råstatistik'!AC58</f>
        <v>0</v>
      </c>
      <c r="I60" s="48" t="str">
        <f>IF(Visa_simulerat_eller_angivet_antal,'Bearb råstatistik'!AS58,'Bearb råstatistik'!AR58)</f>
        <v>-</v>
      </c>
      <c r="J60" s="81">
        <f>IF(Visa_simulerat_eller_angivet_antal,'Bearb råstatistik'!#REF!,'Bearb råstatistik'!T58)</f>
        <v>0</v>
      </c>
      <c r="K60" s="48" t="str">
        <f>IF(Visa_simulerat_eller_angivet_antal,'Bearb råstatistik'!AU58,'Bearb råstatistik'!AT58)</f>
        <v>-</v>
      </c>
      <c r="L60" s="81">
        <f>'Bearb råstatistik'!X58+'Bearb råstatistik'!T58</f>
        <v>0</v>
      </c>
      <c r="M60" s="81">
        <f>'Bearb råstatistik'!R58+'Bearb råstatistik'!V58</f>
        <v>0</v>
      </c>
      <c r="N60" s="48" t="str">
        <f t="shared" si="1"/>
        <v/>
      </c>
      <c r="O60" s="81">
        <f>'Bearb råstatistik'!AD58</f>
        <v>0</v>
      </c>
      <c r="P60" s="81">
        <f>'Bearb råstatistik'!AF58</f>
        <v>0</v>
      </c>
      <c r="Q60" s="82" t="str">
        <f t="shared" si="2"/>
        <v/>
      </c>
    </row>
    <row r="61" spans="1:17" s="59" customFormat="1" x14ac:dyDescent="0.3">
      <c r="A61" s="59" t="str">
        <f>'Bearb råstatistik'!A59</f>
        <v>BOLLNÄS KOMMUN</v>
      </c>
      <c r="B61" s="81" t="b">
        <f>'Bearb råstatistik'!B59</f>
        <v>1</v>
      </c>
      <c r="C61" s="81">
        <f>IF(Visa_simulerat_eller_angivet_antal,'Bearb råstatistik'!#REF!,'Bearb råstatistik'!K59)</f>
        <v>105</v>
      </c>
      <c r="D61" s="81">
        <f>IF(Visa_simulerat_eller_angivet_antal,'Bearb råstatistik'!#REF!,'Bearb råstatistik'!O59)</f>
        <v>39</v>
      </c>
      <c r="E61" s="48">
        <f>IF(Visa_simulerat_eller_angivet_antal,'Bearb råstatistik'!AN59,'Bearb råstatistik'!AL59)</f>
        <v>0.37142857142857144</v>
      </c>
      <c r="F61" s="81">
        <f>IF(Visa_simulerat_eller_angivet_antal,'Bearb råstatistik'!#REF!,'Bearb råstatistik'!Z59)</f>
        <v>0</v>
      </c>
      <c r="G61" s="48">
        <f>IF(Visa_simulerat_eller_angivet_antal,'Bearb råstatistik'!AQ59,'Bearb råstatistik'!AO59)</f>
        <v>0</v>
      </c>
      <c r="H61" s="81" t="b">
        <f>'Bearb råstatistik'!AC59</f>
        <v>0</v>
      </c>
      <c r="I61" s="48">
        <f>IF(Visa_simulerat_eller_angivet_antal,'Bearb råstatistik'!AS59,'Bearb råstatistik'!AR59)</f>
        <v>0</v>
      </c>
      <c r="J61" s="81">
        <f>IF(Visa_simulerat_eller_angivet_antal,'Bearb råstatistik'!#REF!,'Bearb råstatistik'!T59)</f>
        <v>0</v>
      </c>
      <c r="K61" s="48">
        <f>IF(Visa_simulerat_eller_angivet_antal,'Bearb råstatistik'!AU59,'Bearb råstatistik'!AT59)</f>
        <v>0.4358974358974359</v>
      </c>
      <c r="L61" s="81">
        <f>'Bearb råstatistik'!X59+'Bearb råstatistik'!T59</f>
        <v>0</v>
      </c>
      <c r="M61" s="81">
        <f>'Bearb råstatistik'!R59+'Bearb råstatistik'!V59</f>
        <v>0</v>
      </c>
      <c r="N61" s="48" t="str">
        <f t="shared" si="1"/>
        <v/>
      </c>
      <c r="O61" s="81">
        <f>'Bearb råstatistik'!AD59</f>
        <v>22</v>
      </c>
      <c r="P61" s="81">
        <f>'Bearb råstatistik'!AF59</f>
        <v>17</v>
      </c>
      <c r="Q61" s="82">
        <f t="shared" si="2"/>
        <v>0.5641025641025641</v>
      </c>
    </row>
    <row r="62" spans="1:17" s="59" customFormat="1" hidden="1" x14ac:dyDescent="0.3">
      <c r="A62" s="59" t="str">
        <f>'Bearb råstatistik'!A60</f>
        <v>BORGHOLMS KOMMUN</v>
      </c>
      <c r="B62" s="81" t="b">
        <f>'Bearb råstatistik'!B60</f>
        <v>1</v>
      </c>
      <c r="C62" s="81">
        <f>IF(Visa_simulerat_eller_angivet_antal,'Bearb råstatistik'!#REF!,'Bearb råstatistik'!K60)</f>
        <v>82</v>
      </c>
      <c r="D62" s="81">
        <f>IF(Visa_simulerat_eller_angivet_antal,'Bearb råstatistik'!#REF!,'Bearb råstatistik'!O60)</f>
        <v>0</v>
      </c>
      <c r="E62" s="48">
        <f>IF(Visa_simulerat_eller_angivet_antal,'Bearb råstatistik'!AN60,'Bearb råstatistik'!AL60)</f>
        <v>0</v>
      </c>
      <c r="F62" s="81">
        <f>IF(Visa_simulerat_eller_angivet_antal,'Bearb råstatistik'!#REF!,'Bearb råstatistik'!Z60)</f>
        <v>0</v>
      </c>
      <c r="G62" s="48">
        <f>IF(Visa_simulerat_eller_angivet_antal,'Bearb råstatistik'!AQ60,'Bearb råstatistik'!AO60)</f>
        <v>0</v>
      </c>
      <c r="H62" s="81" t="b">
        <f>'Bearb råstatistik'!AC60</f>
        <v>0</v>
      </c>
      <c r="I62" s="48" t="str">
        <f>IF(Visa_simulerat_eller_angivet_antal,'Bearb råstatistik'!AS60,'Bearb råstatistik'!AR60)</f>
        <v>-</v>
      </c>
      <c r="J62" s="81">
        <f>IF(Visa_simulerat_eller_angivet_antal,'Bearb råstatistik'!#REF!,'Bearb råstatistik'!T60)</f>
        <v>0</v>
      </c>
      <c r="K62" s="48" t="str">
        <f>IF(Visa_simulerat_eller_angivet_antal,'Bearb råstatistik'!AU60,'Bearb råstatistik'!AT60)</f>
        <v>-</v>
      </c>
      <c r="L62" s="81">
        <f>'Bearb råstatistik'!X60+'Bearb råstatistik'!T60</f>
        <v>0</v>
      </c>
      <c r="M62" s="81">
        <f>'Bearb råstatistik'!R60+'Bearb råstatistik'!V60</f>
        <v>0</v>
      </c>
      <c r="N62" s="48" t="str">
        <f t="shared" si="1"/>
        <v/>
      </c>
      <c r="O62" s="81">
        <f>'Bearb råstatistik'!AD60</f>
        <v>0</v>
      </c>
      <c r="P62" s="81">
        <f>'Bearb råstatistik'!AF60</f>
        <v>0</v>
      </c>
      <c r="Q62" s="82" t="str">
        <f t="shared" si="2"/>
        <v/>
      </c>
    </row>
    <row r="63" spans="1:17" s="59" customFormat="1" x14ac:dyDescent="0.3">
      <c r="A63" s="59" t="str">
        <f>'Bearb råstatistik'!A61</f>
        <v>BORLÄNGE KOMMUN</v>
      </c>
      <c r="B63" s="81" t="b">
        <f>'Bearb råstatistik'!B61</f>
        <v>1</v>
      </c>
      <c r="C63" s="81">
        <f>IF(Visa_simulerat_eller_angivet_antal,'Bearb råstatistik'!#REF!,'Bearb råstatistik'!K61)</f>
        <v>473</v>
      </c>
      <c r="D63" s="81">
        <f>IF(Visa_simulerat_eller_angivet_antal,'Bearb råstatistik'!#REF!,'Bearb råstatistik'!O61)</f>
        <v>158</v>
      </c>
      <c r="E63" s="48">
        <f>IF(Visa_simulerat_eller_angivet_antal,'Bearb råstatistik'!AN61,'Bearb råstatistik'!AL61)</f>
        <v>0.33403805496828753</v>
      </c>
      <c r="F63" s="81">
        <f>IF(Visa_simulerat_eller_angivet_antal,'Bearb råstatistik'!#REF!,'Bearb råstatistik'!Z61)</f>
        <v>35</v>
      </c>
      <c r="G63" s="48">
        <f>IF(Visa_simulerat_eller_angivet_antal,'Bearb råstatistik'!AQ61,'Bearb råstatistik'!AO61)</f>
        <v>7.399577167019028E-2</v>
      </c>
      <c r="H63" s="81" t="b">
        <f>'Bearb råstatistik'!AC61</f>
        <v>0</v>
      </c>
      <c r="I63" s="48">
        <f>IF(Visa_simulerat_eller_angivet_antal,'Bearb råstatistik'!AS61,'Bearb råstatistik'!AR61)</f>
        <v>0.22151898734177214</v>
      </c>
      <c r="J63" s="81">
        <f>IF(Visa_simulerat_eller_angivet_antal,'Bearb råstatistik'!#REF!,'Bearb råstatistik'!T61)</f>
        <v>0</v>
      </c>
      <c r="K63" s="48">
        <f>IF(Visa_simulerat_eller_angivet_antal,'Bearb råstatistik'!AU61,'Bearb råstatistik'!AT61)</f>
        <v>0.44303797468354428</v>
      </c>
      <c r="L63" s="81">
        <f>'Bearb råstatistik'!X61+'Bearb råstatistik'!T61</f>
        <v>0</v>
      </c>
      <c r="M63" s="81">
        <f>'Bearb råstatistik'!R61+'Bearb råstatistik'!V61</f>
        <v>35</v>
      </c>
      <c r="N63" s="48">
        <f t="shared" si="1"/>
        <v>0</v>
      </c>
      <c r="O63" s="81">
        <f>'Bearb råstatistik'!AD61</f>
        <v>65</v>
      </c>
      <c r="P63" s="81">
        <f>'Bearb råstatistik'!AF61</f>
        <v>70</v>
      </c>
      <c r="Q63" s="82">
        <f t="shared" si="2"/>
        <v>0.48148148148148145</v>
      </c>
    </row>
    <row r="64" spans="1:17" s="59" customFormat="1" x14ac:dyDescent="0.3">
      <c r="A64" s="59" t="str">
        <f>'Bearb råstatistik'!A62</f>
        <v>BORÅS KOMMUN</v>
      </c>
      <c r="B64" s="81" t="b">
        <f>'Bearb råstatistik'!B62</f>
        <v>1</v>
      </c>
      <c r="C64" s="81">
        <f>IF(Visa_simulerat_eller_angivet_antal,'Bearb råstatistik'!#REF!,'Bearb råstatistik'!K62)</f>
        <v>872</v>
      </c>
      <c r="D64" s="81">
        <f>IF(Visa_simulerat_eller_angivet_antal,'Bearb råstatistik'!#REF!,'Bearb råstatistik'!O62)</f>
        <v>161</v>
      </c>
      <c r="E64" s="48">
        <f>IF(Visa_simulerat_eller_angivet_antal,'Bearb råstatistik'!AN62,'Bearb råstatistik'!AL62)</f>
        <v>0.18463302752293578</v>
      </c>
      <c r="F64" s="81">
        <f>IF(Visa_simulerat_eller_angivet_antal,'Bearb råstatistik'!#REF!,'Bearb råstatistik'!Z62)</f>
        <v>38</v>
      </c>
      <c r="G64" s="48">
        <f>IF(Visa_simulerat_eller_angivet_antal,'Bearb råstatistik'!AQ62,'Bearb råstatistik'!AO62)</f>
        <v>4.3577981651376149E-2</v>
      </c>
      <c r="H64" s="81" t="b">
        <f>'Bearb råstatistik'!AC62</f>
        <v>0</v>
      </c>
      <c r="I64" s="48">
        <f>IF(Visa_simulerat_eller_angivet_antal,'Bearb råstatistik'!AS62,'Bearb råstatistik'!AR62)</f>
        <v>0.2360248447204969</v>
      </c>
      <c r="J64" s="81">
        <f>IF(Visa_simulerat_eller_angivet_antal,'Bearb råstatistik'!#REF!,'Bearb råstatistik'!T62)</f>
        <v>0</v>
      </c>
      <c r="K64" s="48">
        <f>IF(Visa_simulerat_eller_angivet_antal,'Bearb råstatistik'!AU62,'Bearb råstatistik'!AT62)</f>
        <v>0.31677018633540371</v>
      </c>
      <c r="L64" s="81">
        <f>'Bearb råstatistik'!X62+'Bearb råstatistik'!T62</f>
        <v>0</v>
      </c>
      <c r="M64" s="81">
        <f>'Bearb råstatistik'!R62+'Bearb råstatistik'!V62</f>
        <v>38</v>
      </c>
      <c r="N64" s="48">
        <f t="shared" si="1"/>
        <v>0</v>
      </c>
      <c r="O64" s="81">
        <f>'Bearb råstatistik'!AD62</f>
        <v>82</v>
      </c>
      <c r="P64" s="81">
        <f>'Bearb råstatistik'!AF62</f>
        <v>51</v>
      </c>
      <c r="Q64" s="82">
        <f t="shared" si="2"/>
        <v>0.61654135338345861</v>
      </c>
    </row>
    <row r="65" spans="1:17" s="59" customFormat="1" x14ac:dyDescent="0.3">
      <c r="A65" s="59" t="str">
        <f>'Bearb råstatistik'!A63</f>
        <v>BOTKYRKA KOMMUN</v>
      </c>
      <c r="B65" s="81" t="b">
        <f>'Bearb råstatistik'!B63</f>
        <v>1</v>
      </c>
      <c r="C65" s="81">
        <f>IF(Visa_simulerat_eller_angivet_antal,'Bearb råstatistik'!#REF!,'Bearb råstatistik'!K63)</f>
        <v>716</v>
      </c>
      <c r="D65" s="81">
        <f>IF(Visa_simulerat_eller_angivet_antal,'Bearb råstatistik'!#REF!,'Bearb råstatistik'!O63)</f>
        <v>242</v>
      </c>
      <c r="E65" s="48">
        <f>IF(Visa_simulerat_eller_angivet_antal,'Bearb råstatistik'!AN63,'Bearb råstatistik'!AL63)</f>
        <v>0.33798882681564246</v>
      </c>
      <c r="F65" s="81">
        <f>IF(Visa_simulerat_eller_angivet_antal,'Bearb råstatistik'!#REF!,'Bearb råstatistik'!Z63)</f>
        <v>91</v>
      </c>
      <c r="G65" s="48">
        <f>IF(Visa_simulerat_eller_angivet_antal,'Bearb råstatistik'!AQ63,'Bearb råstatistik'!AO63)</f>
        <v>0.1270949720670391</v>
      </c>
      <c r="H65" s="81" t="b">
        <f>'Bearb råstatistik'!AC63</f>
        <v>0</v>
      </c>
      <c r="I65" s="48">
        <f>IF(Visa_simulerat_eller_angivet_antal,'Bearb råstatistik'!AS63,'Bearb råstatistik'!AR63)</f>
        <v>0.37603305785123969</v>
      </c>
      <c r="J65" s="81">
        <f>IF(Visa_simulerat_eller_angivet_antal,'Bearb råstatistik'!#REF!,'Bearb råstatistik'!T63)</f>
        <v>31</v>
      </c>
      <c r="K65" s="48">
        <f>IF(Visa_simulerat_eller_angivet_antal,'Bearb råstatistik'!AU63,'Bearb råstatistik'!AT63)</f>
        <v>0.46280991735537191</v>
      </c>
      <c r="L65" s="81">
        <f>'Bearb råstatistik'!X63+'Bearb råstatistik'!T63</f>
        <v>46</v>
      </c>
      <c r="M65" s="81">
        <f>'Bearb råstatistik'!R63+'Bearb råstatistik'!V63</f>
        <v>45</v>
      </c>
      <c r="N65" s="48">
        <f t="shared" si="1"/>
        <v>0.50549450549450547</v>
      </c>
      <c r="O65" s="81">
        <f>'Bearb råstatistik'!AD63</f>
        <v>85</v>
      </c>
      <c r="P65" s="81">
        <f>'Bearb råstatistik'!AF63</f>
        <v>81</v>
      </c>
      <c r="Q65" s="82">
        <f t="shared" si="2"/>
        <v>0.51204819277108438</v>
      </c>
    </row>
    <row r="66" spans="1:17" s="59" customFormat="1" hidden="1" x14ac:dyDescent="0.3">
      <c r="A66" s="59" t="str">
        <f>'Bearb råstatistik'!A64</f>
        <v>Boukefs Privatskola AB</v>
      </c>
      <c r="B66" s="81" t="b">
        <f>'Bearb råstatistik'!B64</f>
        <v>0</v>
      </c>
      <c r="C66" s="81">
        <f>IF(Visa_simulerat_eller_angivet_antal,'Bearb råstatistik'!#REF!,'Bearb råstatistik'!K64)</f>
        <v>10</v>
      </c>
      <c r="D66" s="81">
        <f>IF(Visa_simulerat_eller_angivet_antal,'Bearb råstatistik'!#REF!,'Bearb råstatistik'!O64)</f>
        <v>0</v>
      </c>
      <c r="E66" s="48">
        <f>IF(Visa_simulerat_eller_angivet_antal,'Bearb råstatistik'!AN64,'Bearb råstatistik'!AL64)</f>
        <v>0</v>
      </c>
      <c r="F66" s="81">
        <f>IF(Visa_simulerat_eller_angivet_antal,'Bearb råstatistik'!#REF!,'Bearb råstatistik'!Z64)</f>
        <v>0</v>
      </c>
      <c r="G66" s="48">
        <f>IF(Visa_simulerat_eller_angivet_antal,'Bearb råstatistik'!AQ64,'Bearb råstatistik'!AO64)</f>
        <v>0</v>
      </c>
      <c r="H66" s="81" t="b">
        <f>'Bearb råstatistik'!AC64</f>
        <v>0</v>
      </c>
      <c r="I66" s="48" t="str">
        <f>IF(Visa_simulerat_eller_angivet_antal,'Bearb råstatistik'!AS64,'Bearb råstatistik'!AR64)</f>
        <v>-</v>
      </c>
      <c r="J66" s="81">
        <f>IF(Visa_simulerat_eller_angivet_antal,'Bearb råstatistik'!#REF!,'Bearb råstatistik'!T64)</f>
        <v>0</v>
      </c>
      <c r="K66" s="48" t="str">
        <f>IF(Visa_simulerat_eller_angivet_antal,'Bearb råstatistik'!AU64,'Bearb råstatistik'!AT64)</f>
        <v>-</v>
      </c>
      <c r="L66" s="81">
        <f>'Bearb råstatistik'!X64+'Bearb råstatistik'!T64</f>
        <v>0</v>
      </c>
      <c r="M66" s="81">
        <f>'Bearb råstatistik'!R64+'Bearb råstatistik'!V64</f>
        <v>0</v>
      </c>
      <c r="N66" s="48" t="str">
        <f t="shared" si="1"/>
        <v/>
      </c>
      <c r="O66" s="81">
        <f>'Bearb råstatistik'!AD64</f>
        <v>0</v>
      </c>
      <c r="P66" s="81">
        <f>'Bearb råstatistik'!AF64</f>
        <v>0</v>
      </c>
      <c r="Q66" s="82" t="str">
        <f t="shared" si="2"/>
        <v/>
      </c>
    </row>
    <row r="67" spans="1:17" s="59" customFormat="1" hidden="1" x14ac:dyDescent="0.3">
      <c r="A67" s="59" t="str">
        <f>'Bearb råstatistik'!A65</f>
        <v>BOXHOLMS KOMMUN</v>
      </c>
      <c r="B67" s="81" t="b">
        <f>'Bearb råstatistik'!B65</f>
        <v>1</v>
      </c>
      <c r="C67" s="81">
        <f>IF(Visa_simulerat_eller_angivet_antal,'Bearb råstatistik'!#REF!,'Bearb råstatistik'!K65)</f>
        <v>39</v>
      </c>
      <c r="D67" s="81">
        <f>IF(Visa_simulerat_eller_angivet_antal,'Bearb råstatistik'!#REF!,'Bearb råstatistik'!O65)</f>
        <v>0</v>
      </c>
      <c r="E67" s="48">
        <f>IF(Visa_simulerat_eller_angivet_antal,'Bearb råstatistik'!AN65,'Bearb råstatistik'!AL65)</f>
        <v>0</v>
      </c>
      <c r="F67" s="81">
        <f>IF(Visa_simulerat_eller_angivet_antal,'Bearb råstatistik'!#REF!,'Bearb råstatistik'!Z65)</f>
        <v>0</v>
      </c>
      <c r="G67" s="48">
        <f>IF(Visa_simulerat_eller_angivet_antal,'Bearb råstatistik'!AQ65,'Bearb råstatistik'!AO65)</f>
        <v>0</v>
      </c>
      <c r="H67" s="81" t="b">
        <f>'Bearb råstatistik'!AC65</f>
        <v>0</v>
      </c>
      <c r="I67" s="48" t="str">
        <f>IF(Visa_simulerat_eller_angivet_antal,'Bearb råstatistik'!AS65,'Bearb råstatistik'!AR65)</f>
        <v>-</v>
      </c>
      <c r="J67" s="81">
        <f>IF(Visa_simulerat_eller_angivet_antal,'Bearb råstatistik'!#REF!,'Bearb råstatistik'!T65)</f>
        <v>0</v>
      </c>
      <c r="K67" s="48" t="str">
        <f>IF(Visa_simulerat_eller_angivet_antal,'Bearb råstatistik'!AU65,'Bearb råstatistik'!AT65)</f>
        <v>-</v>
      </c>
      <c r="L67" s="81">
        <f>'Bearb råstatistik'!X65+'Bearb råstatistik'!T65</f>
        <v>0</v>
      </c>
      <c r="M67" s="81">
        <f>'Bearb råstatistik'!R65+'Bearb råstatistik'!V65</f>
        <v>0</v>
      </c>
      <c r="N67" s="48" t="str">
        <f t="shared" si="1"/>
        <v/>
      </c>
      <c r="O67" s="81">
        <f>'Bearb råstatistik'!AD65</f>
        <v>0</v>
      </c>
      <c r="P67" s="81">
        <f>'Bearb råstatistik'!AF65</f>
        <v>0</v>
      </c>
      <c r="Q67" s="82" t="str">
        <f t="shared" si="2"/>
        <v/>
      </c>
    </row>
    <row r="68" spans="1:17" s="59" customFormat="1" hidden="1" x14ac:dyDescent="0.3">
      <c r="A68" s="59" t="str">
        <f>'Bearb råstatistik'!A66</f>
        <v>BRICKEBERGSKYRKANS SKOLSTIFTELSE</v>
      </c>
      <c r="B68" s="81" t="b">
        <f>'Bearb råstatistik'!B66</f>
        <v>0</v>
      </c>
      <c r="C68" s="81">
        <f>IF(Visa_simulerat_eller_angivet_antal,'Bearb råstatistik'!#REF!,'Bearb råstatistik'!K66)</f>
        <v>0</v>
      </c>
      <c r="D68" s="81">
        <f>IF(Visa_simulerat_eller_angivet_antal,'Bearb råstatistik'!#REF!,'Bearb råstatistik'!O66)</f>
        <v>0</v>
      </c>
      <c r="E68" s="48" t="str">
        <f>IF(Visa_simulerat_eller_angivet_antal,'Bearb råstatistik'!AN66,'Bearb råstatistik'!AL66)</f>
        <v>-</v>
      </c>
      <c r="F68" s="81">
        <f>IF(Visa_simulerat_eller_angivet_antal,'Bearb råstatistik'!#REF!,'Bearb råstatistik'!Z66)</f>
        <v>0</v>
      </c>
      <c r="G68" s="48" t="str">
        <f>IF(Visa_simulerat_eller_angivet_antal,'Bearb råstatistik'!AQ66,'Bearb råstatistik'!AO66)</f>
        <v>-</v>
      </c>
      <c r="H68" s="81" t="b">
        <f>'Bearb råstatistik'!AC66</f>
        <v>1</v>
      </c>
      <c r="I68" s="48" t="str">
        <f>IF(Visa_simulerat_eller_angivet_antal,'Bearb råstatistik'!AS66,'Bearb råstatistik'!AR66)</f>
        <v>-</v>
      </c>
      <c r="J68" s="81">
        <f>IF(Visa_simulerat_eller_angivet_antal,'Bearb råstatistik'!#REF!,'Bearb råstatistik'!T66)</f>
        <v>0</v>
      </c>
      <c r="K68" s="48" t="str">
        <f>IF(Visa_simulerat_eller_angivet_antal,'Bearb råstatistik'!AU66,'Bearb råstatistik'!AT66)</f>
        <v>-</v>
      </c>
      <c r="L68" s="81">
        <f>'Bearb råstatistik'!X66+'Bearb råstatistik'!T66</f>
        <v>0</v>
      </c>
      <c r="M68" s="81">
        <f>'Bearb råstatistik'!R66+'Bearb råstatistik'!V66</f>
        <v>0</v>
      </c>
      <c r="N68" s="48" t="str">
        <f t="shared" si="1"/>
        <v/>
      </c>
      <c r="O68" s="81">
        <f>'Bearb råstatistik'!AD66</f>
        <v>0</v>
      </c>
      <c r="P68" s="81">
        <f>'Bearb råstatistik'!AF66</f>
        <v>0</v>
      </c>
      <c r="Q68" s="82" t="str">
        <f t="shared" si="2"/>
        <v/>
      </c>
    </row>
    <row r="69" spans="1:17" s="59" customFormat="1" hidden="1" x14ac:dyDescent="0.3">
      <c r="A69" s="59" t="str">
        <f>'Bearb råstatistik'!A67</f>
        <v>British Schools AB</v>
      </c>
      <c r="B69" s="81" t="b">
        <f>'Bearb råstatistik'!B67</f>
        <v>0</v>
      </c>
      <c r="C69" s="81">
        <f>IF(Visa_simulerat_eller_angivet_antal,'Bearb råstatistik'!#REF!,'Bearb råstatistik'!K67)</f>
        <v>29</v>
      </c>
      <c r="D69" s="81">
        <f>IF(Visa_simulerat_eller_angivet_antal,'Bearb råstatistik'!#REF!,'Bearb råstatistik'!O67)</f>
        <v>0</v>
      </c>
      <c r="E69" s="48">
        <f>IF(Visa_simulerat_eller_angivet_antal,'Bearb råstatistik'!AN67,'Bearb råstatistik'!AL67)</f>
        <v>0</v>
      </c>
      <c r="F69" s="81">
        <f>IF(Visa_simulerat_eller_angivet_antal,'Bearb råstatistik'!#REF!,'Bearb råstatistik'!Z67)</f>
        <v>0</v>
      </c>
      <c r="G69" s="48">
        <f>IF(Visa_simulerat_eller_angivet_antal,'Bearb råstatistik'!AQ67,'Bearb råstatistik'!AO67)</f>
        <v>0</v>
      </c>
      <c r="H69" s="81" t="b">
        <f>'Bearb råstatistik'!AC67</f>
        <v>0</v>
      </c>
      <c r="I69" s="48" t="str">
        <f>IF(Visa_simulerat_eller_angivet_antal,'Bearb råstatistik'!AS67,'Bearb råstatistik'!AR67)</f>
        <v>-</v>
      </c>
      <c r="J69" s="81">
        <f>IF(Visa_simulerat_eller_angivet_antal,'Bearb råstatistik'!#REF!,'Bearb råstatistik'!T67)</f>
        <v>0</v>
      </c>
      <c r="K69" s="48" t="str">
        <f>IF(Visa_simulerat_eller_angivet_antal,'Bearb råstatistik'!AU67,'Bearb råstatistik'!AT67)</f>
        <v>-</v>
      </c>
      <c r="L69" s="81">
        <f>'Bearb råstatistik'!X67+'Bearb råstatistik'!T67</f>
        <v>0</v>
      </c>
      <c r="M69" s="81">
        <f>'Bearb råstatistik'!R67+'Bearb råstatistik'!V67</f>
        <v>0</v>
      </c>
      <c r="N69" s="48" t="str">
        <f t="shared" si="1"/>
        <v/>
      </c>
      <c r="O69" s="81">
        <f>'Bearb råstatistik'!AD67</f>
        <v>0</v>
      </c>
      <c r="P69" s="81">
        <f>'Bearb råstatistik'!AF67</f>
        <v>0</v>
      </c>
      <c r="Q69" s="82" t="str">
        <f t="shared" si="2"/>
        <v/>
      </c>
    </row>
    <row r="70" spans="1:17" s="59" customFormat="1" hidden="1" x14ac:dyDescent="0.3">
      <c r="A70" s="59" t="str">
        <f>'Bearb råstatistik'!A68</f>
        <v>Broholmskolans ekonomiska förening</v>
      </c>
      <c r="B70" s="81" t="b">
        <f>'Bearb råstatistik'!B68</f>
        <v>0</v>
      </c>
      <c r="C70" s="81">
        <f>IF(Visa_simulerat_eller_angivet_antal,'Bearb råstatistik'!#REF!,'Bearb råstatistik'!K68)</f>
        <v>35</v>
      </c>
      <c r="D70" s="81">
        <f>IF(Visa_simulerat_eller_angivet_antal,'Bearb råstatistik'!#REF!,'Bearb råstatistik'!O68)</f>
        <v>0</v>
      </c>
      <c r="E70" s="48">
        <f>IF(Visa_simulerat_eller_angivet_antal,'Bearb råstatistik'!AN68,'Bearb råstatistik'!AL68)</f>
        <v>0</v>
      </c>
      <c r="F70" s="81">
        <f>IF(Visa_simulerat_eller_angivet_antal,'Bearb råstatistik'!#REF!,'Bearb råstatistik'!Z68)</f>
        <v>0</v>
      </c>
      <c r="G70" s="48">
        <f>IF(Visa_simulerat_eller_angivet_antal,'Bearb råstatistik'!AQ68,'Bearb råstatistik'!AO68)</f>
        <v>0</v>
      </c>
      <c r="H70" s="81" t="b">
        <f>'Bearb råstatistik'!AC68</f>
        <v>0</v>
      </c>
      <c r="I70" s="48" t="str">
        <f>IF(Visa_simulerat_eller_angivet_antal,'Bearb råstatistik'!AS68,'Bearb råstatistik'!AR68)</f>
        <v>-</v>
      </c>
      <c r="J70" s="81">
        <f>IF(Visa_simulerat_eller_angivet_antal,'Bearb råstatistik'!#REF!,'Bearb råstatistik'!T68)</f>
        <v>0</v>
      </c>
      <c r="K70" s="48" t="str">
        <f>IF(Visa_simulerat_eller_angivet_antal,'Bearb råstatistik'!AU68,'Bearb råstatistik'!AT68)</f>
        <v>-</v>
      </c>
      <c r="L70" s="81">
        <f>'Bearb råstatistik'!X68+'Bearb råstatistik'!T68</f>
        <v>0</v>
      </c>
      <c r="M70" s="81">
        <f>'Bearb råstatistik'!R68+'Bearb råstatistik'!V68</f>
        <v>0</v>
      </c>
      <c r="N70" s="48" t="str">
        <f t="shared" si="1"/>
        <v/>
      </c>
      <c r="O70" s="81">
        <f>'Bearb råstatistik'!AD68</f>
        <v>0</v>
      </c>
      <c r="P70" s="81">
        <f>'Bearb råstatistik'!AF68</f>
        <v>0</v>
      </c>
      <c r="Q70" s="82" t="str">
        <f t="shared" si="2"/>
        <v/>
      </c>
    </row>
    <row r="71" spans="1:17" s="59" customFormat="1" x14ac:dyDescent="0.3">
      <c r="A71" s="59" t="str">
        <f>'Bearb råstatistik'!A69</f>
        <v>BROMÖLLA KOMMUN</v>
      </c>
      <c r="B71" s="81" t="b">
        <f>'Bearb råstatistik'!B69</f>
        <v>1</v>
      </c>
      <c r="C71" s="81">
        <f>IF(Visa_simulerat_eller_angivet_antal,'Bearb råstatistik'!#REF!,'Bearb råstatistik'!K69)</f>
        <v>114</v>
      </c>
      <c r="D71" s="81">
        <f>IF(Visa_simulerat_eller_angivet_antal,'Bearb råstatistik'!#REF!,'Bearb råstatistik'!O69)</f>
        <v>33</v>
      </c>
      <c r="E71" s="48">
        <f>IF(Visa_simulerat_eller_angivet_antal,'Bearb råstatistik'!AN69,'Bearb råstatistik'!AL69)</f>
        <v>0.28947368421052633</v>
      </c>
      <c r="F71" s="81">
        <f>IF(Visa_simulerat_eller_angivet_antal,'Bearb råstatistik'!#REF!,'Bearb råstatistik'!Z69)</f>
        <v>0</v>
      </c>
      <c r="G71" s="48">
        <f>IF(Visa_simulerat_eller_angivet_antal,'Bearb råstatistik'!AQ69,'Bearb råstatistik'!AO69)</f>
        <v>0</v>
      </c>
      <c r="H71" s="81" t="b">
        <f>'Bearb råstatistik'!AC69</f>
        <v>0</v>
      </c>
      <c r="I71" s="48">
        <f>IF(Visa_simulerat_eller_angivet_antal,'Bearb råstatistik'!AS69,'Bearb råstatistik'!AR69)</f>
        <v>0</v>
      </c>
      <c r="J71" s="81">
        <f>IF(Visa_simulerat_eller_angivet_antal,'Bearb råstatistik'!#REF!,'Bearb råstatistik'!T69)</f>
        <v>0</v>
      </c>
      <c r="K71" s="48">
        <f>IF(Visa_simulerat_eller_angivet_antal,'Bearb råstatistik'!AU69,'Bearb råstatistik'!AT69)</f>
        <v>0.30303030303030304</v>
      </c>
      <c r="L71" s="81">
        <f>'Bearb råstatistik'!X69+'Bearb råstatistik'!T69</f>
        <v>0</v>
      </c>
      <c r="M71" s="81">
        <f>'Bearb råstatistik'!R69+'Bearb råstatistik'!V69</f>
        <v>0</v>
      </c>
      <c r="N71" s="48" t="str">
        <f t="shared" si="1"/>
        <v/>
      </c>
      <c r="O71" s="81">
        <f>'Bearb råstatistik'!AD69</f>
        <v>23</v>
      </c>
      <c r="P71" s="81">
        <f>'Bearb råstatistik'!AF69</f>
        <v>10</v>
      </c>
      <c r="Q71" s="82">
        <f t="shared" si="2"/>
        <v>0.69696969696969702</v>
      </c>
    </row>
    <row r="72" spans="1:17" s="59" customFormat="1" hidden="1" x14ac:dyDescent="0.3">
      <c r="A72" s="59" t="str">
        <f>'Bearb råstatistik'!A70</f>
        <v>Broskolan AB</v>
      </c>
      <c r="B72" s="81" t="b">
        <f>'Bearb råstatistik'!B70</f>
        <v>0</v>
      </c>
      <c r="C72" s="81">
        <f>IF(Visa_simulerat_eller_angivet_antal,'Bearb råstatistik'!#REF!,'Bearb råstatistik'!K70)</f>
        <v>0</v>
      </c>
      <c r="D72" s="81">
        <f>IF(Visa_simulerat_eller_angivet_antal,'Bearb råstatistik'!#REF!,'Bearb råstatistik'!O70)</f>
        <v>0</v>
      </c>
      <c r="E72" s="48" t="str">
        <f>IF(Visa_simulerat_eller_angivet_antal,'Bearb råstatistik'!AN70,'Bearb råstatistik'!AL70)</f>
        <v>-</v>
      </c>
      <c r="F72" s="81">
        <f>IF(Visa_simulerat_eller_angivet_antal,'Bearb råstatistik'!#REF!,'Bearb råstatistik'!Z70)</f>
        <v>0</v>
      </c>
      <c r="G72" s="48" t="str">
        <f>IF(Visa_simulerat_eller_angivet_antal,'Bearb råstatistik'!AQ70,'Bearb råstatistik'!AO70)</f>
        <v>-</v>
      </c>
      <c r="H72" s="81" t="b">
        <f>'Bearb råstatistik'!AC70</f>
        <v>0</v>
      </c>
      <c r="I72" s="48" t="str">
        <f>IF(Visa_simulerat_eller_angivet_antal,'Bearb råstatistik'!AS70,'Bearb råstatistik'!AR70)</f>
        <v>-</v>
      </c>
      <c r="J72" s="81">
        <f>IF(Visa_simulerat_eller_angivet_antal,'Bearb råstatistik'!#REF!,'Bearb råstatistik'!T70)</f>
        <v>0</v>
      </c>
      <c r="K72" s="48" t="str">
        <f>IF(Visa_simulerat_eller_angivet_antal,'Bearb råstatistik'!AU70,'Bearb råstatistik'!AT70)</f>
        <v>-</v>
      </c>
      <c r="L72" s="81">
        <f>'Bearb råstatistik'!X70+'Bearb råstatistik'!T70</f>
        <v>0</v>
      </c>
      <c r="M72" s="81">
        <f>'Bearb råstatistik'!R70+'Bearb råstatistik'!V70</f>
        <v>0</v>
      </c>
      <c r="N72" s="48" t="str">
        <f t="shared" si="1"/>
        <v/>
      </c>
      <c r="O72" s="81">
        <f>'Bearb råstatistik'!AD70</f>
        <v>0</v>
      </c>
      <c r="P72" s="81">
        <f>'Bearb råstatistik'!AF70</f>
        <v>0</v>
      </c>
      <c r="Q72" s="82" t="str">
        <f t="shared" si="2"/>
        <v/>
      </c>
    </row>
    <row r="73" spans="1:17" s="59" customFormat="1" hidden="1" x14ac:dyDescent="0.3">
      <c r="A73" s="59" t="str">
        <f>'Bearb råstatistik'!A71</f>
        <v>BRUNNBY SKOLA M-I HANDELSBOLAG</v>
      </c>
      <c r="B73" s="81" t="b">
        <f>'Bearb råstatistik'!B71</f>
        <v>0</v>
      </c>
      <c r="C73" s="81">
        <f>IF(Visa_simulerat_eller_angivet_antal,'Bearb råstatistik'!#REF!,'Bearb råstatistik'!K71)</f>
        <v>0</v>
      </c>
      <c r="D73" s="81">
        <f>IF(Visa_simulerat_eller_angivet_antal,'Bearb råstatistik'!#REF!,'Bearb råstatistik'!O71)</f>
        <v>0</v>
      </c>
      <c r="E73" s="48" t="str">
        <f>IF(Visa_simulerat_eller_angivet_antal,'Bearb råstatistik'!AN71,'Bearb råstatistik'!AL71)</f>
        <v>-</v>
      </c>
      <c r="F73" s="81">
        <f>IF(Visa_simulerat_eller_angivet_antal,'Bearb råstatistik'!#REF!,'Bearb råstatistik'!Z71)</f>
        <v>0</v>
      </c>
      <c r="G73" s="48" t="str">
        <f>IF(Visa_simulerat_eller_angivet_antal,'Bearb råstatistik'!AQ71,'Bearb råstatistik'!AO71)</f>
        <v>-</v>
      </c>
      <c r="H73" s="81" t="b">
        <f>'Bearb råstatistik'!AC71</f>
        <v>0</v>
      </c>
      <c r="I73" s="48" t="str">
        <f>IF(Visa_simulerat_eller_angivet_antal,'Bearb råstatistik'!AS71,'Bearb råstatistik'!AR71)</f>
        <v>-</v>
      </c>
      <c r="J73" s="81">
        <f>IF(Visa_simulerat_eller_angivet_antal,'Bearb råstatistik'!#REF!,'Bearb råstatistik'!T71)</f>
        <v>0</v>
      </c>
      <c r="K73" s="48" t="str">
        <f>IF(Visa_simulerat_eller_angivet_antal,'Bearb råstatistik'!AU71,'Bearb råstatistik'!AT71)</f>
        <v>-</v>
      </c>
      <c r="L73" s="81">
        <f>'Bearb råstatistik'!X71+'Bearb råstatistik'!T71</f>
        <v>0</v>
      </c>
      <c r="M73" s="81">
        <f>'Bearb råstatistik'!R71+'Bearb råstatistik'!V71</f>
        <v>0</v>
      </c>
      <c r="N73" s="48" t="str">
        <f t="shared" si="1"/>
        <v/>
      </c>
      <c r="O73" s="81">
        <f>'Bearb råstatistik'!AD71</f>
        <v>0</v>
      </c>
      <c r="P73" s="81">
        <f>'Bearb råstatistik'!AF71</f>
        <v>0</v>
      </c>
      <c r="Q73" s="82" t="str">
        <f t="shared" si="2"/>
        <v/>
      </c>
    </row>
    <row r="74" spans="1:17" s="59" customFormat="1" hidden="1" x14ac:dyDescent="0.3">
      <c r="A74" s="59" t="str">
        <f>'Bearb råstatistik'!A72</f>
        <v>BRÄCKE KOMMUN</v>
      </c>
      <c r="B74" s="81" t="b">
        <f>'Bearb råstatistik'!B72</f>
        <v>1</v>
      </c>
      <c r="C74" s="81">
        <f>IF(Visa_simulerat_eller_angivet_antal,'Bearb råstatistik'!#REF!,'Bearb råstatistik'!K72)</f>
        <v>57</v>
      </c>
      <c r="D74" s="81">
        <f>IF(Visa_simulerat_eller_angivet_antal,'Bearb råstatistik'!#REF!,'Bearb råstatistik'!O72)</f>
        <v>14</v>
      </c>
      <c r="E74" s="48">
        <f>IF(Visa_simulerat_eller_angivet_antal,'Bearb råstatistik'!AN72,'Bearb råstatistik'!AL72)</f>
        <v>0.24561403508771928</v>
      </c>
      <c r="F74" s="81">
        <f>IF(Visa_simulerat_eller_angivet_antal,'Bearb råstatistik'!#REF!,'Bearb råstatistik'!Z72)</f>
        <v>0</v>
      </c>
      <c r="G74" s="48">
        <f>IF(Visa_simulerat_eller_angivet_antal,'Bearb råstatistik'!AQ72,'Bearb råstatistik'!AO72)</f>
        <v>0</v>
      </c>
      <c r="H74" s="81" t="b">
        <f>'Bearb råstatistik'!AC72</f>
        <v>0</v>
      </c>
      <c r="I74" s="48">
        <f>IF(Visa_simulerat_eller_angivet_antal,'Bearb råstatistik'!AS72,'Bearb råstatistik'!AR72)</f>
        <v>0</v>
      </c>
      <c r="J74" s="81">
        <f>IF(Visa_simulerat_eller_angivet_antal,'Bearb råstatistik'!#REF!,'Bearb råstatistik'!T72)</f>
        <v>0</v>
      </c>
      <c r="K74" s="48">
        <f>IF(Visa_simulerat_eller_angivet_antal,'Bearb råstatistik'!AU72,'Bearb råstatistik'!AT72)</f>
        <v>1</v>
      </c>
      <c r="L74" s="81">
        <f>'Bearb råstatistik'!X72+'Bearb råstatistik'!T72</f>
        <v>0</v>
      </c>
      <c r="M74" s="81">
        <f>'Bearb råstatistik'!R72+'Bearb råstatistik'!V72</f>
        <v>0</v>
      </c>
      <c r="N74" s="48" t="str">
        <f t="shared" si="1"/>
        <v/>
      </c>
      <c r="O74" s="81">
        <f>'Bearb råstatistik'!AD72</f>
        <v>0</v>
      </c>
      <c r="P74" s="81">
        <f>'Bearb råstatistik'!AF72</f>
        <v>14</v>
      </c>
      <c r="Q74" s="82">
        <f t="shared" si="2"/>
        <v>0</v>
      </c>
    </row>
    <row r="75" spans="1:17" s="59" customFormat="1" x14ac:dyDescent="0.3">
      <c r="A75" s="59" t="str">
        <f>'Bearb råstatistik'!A73</f>
        <v>BURLÖVS KOMMUN</v>
      </c>
      <c r="B75" s="81" t="b">
        <f>'Bearb råstatistik'!B73</f>
        <v>1</v>
      </c>
      <c r="C75" s="81">
        <f>IF(Visa_simulerat_eller_angivet_antal,'Bearb råstatistik'!#REF!,'Bearb råstatistik'!K73)</f>
        <v>142</v>
      </c>
      <c r="D75" s="81">
        <f>IF(Visa_simulerat_eller_angivet_antal,'Bearb råstatistik'!#REF!,'Bearb råstatistik'!O73)</f>
        <v>46</v>
      </c>
      <c r="E75" s="48">
        <f>IF(Visa_simulerat_eller_angivet_antal,'Bearb råstatistik'!AN73,'Bearb råstatistik'!AL73)</f>
        <v>0.323943661971831</v>
      </c>
      <c r="F75" s="81">
        <f>IF(Visa_simulerat_eller_angivet_antal,'Bearb råstatistik'!#REF!,'Bearb råstatistik'!Z73)</f>
        <v>0</v>
      </c>
      <c r="G75" s="48">
        <f>IF(Visa_simulerat_eller_angivet_antal,'Bearb råstatistik'!AQ73,'Bearb råstatistik'!AO73)</f>
        <v>0</v>
      </c>
      <c r="H75" s="81" t="b">
        <f>'Bearb råstatistik'!AC73</f>
        <v>0</v>
      </c>
      <c r="I75" s="48">
        <f>IF(Visa_simulerat_eller_angivet_antal,'Bearb råstatistik'!AS73,'Bearb råstatistik'!AR73)</f>
        <v>0</v>
      </c>
      <c r="J75" s="81">
        <f>IF(Visa_simulerat_eller_angivet_antal,'Bearb råstatistik'!#REF!,'Bearb råstatistik'!T73)</f>
        <v>0</v>
      </c>
      <c r="K75" s="48">
        <f>IF(Visa_simulerat_eller_angivet_antal,'Bearb råstatistik'!AU73,'Bearb råstatistik'!AT73)</f>
        <v>0.43478260869565216</v>
      </c>
      <c r="L75" s="81">
        <f>'Bearb råstatistik'!X73+'Bearb råstatistik'!T73</f>
        <v>0</v>
      </c>
      <c r="M75" s="81">
        <f>'Bearb råstatistik'!R73+'Bearb råstatistik'!V73</f>
        <v>0</v>
      </c>
      <c r="N75" s="48" t="str">
        <f t="shared" si="1"/>
        <v/>
      </c>
      <c r="O75" s="81">
        <f>'Bearb råstatistik'!AD73</f>
        <v>26</v>
      </c>
      <c r="P75" s="81">
        <f>'Bearb råstatistik'!AF73</f>
        <v>20</v>
      </c>
      <c r="Q75" s="82">
        <f t="shared" si="2"/>
        <v>0.56521739130434778</v>
      </c>
    </row>
    <row r="76" spans="1:17" s="59" customFormat="1" hidden="1" x14ac:dyDescent="0.3">
      <c r="A76" s="59" t="str">
        <f>'Bearb råstatistik'!A74</f>
        <v>Byängsskolan AB</v>
      </c>
      <c r="B76" s="81" t="b">
        <f>'Bearb råstatistik'!B74</f>
        <v>0</v>
      </c>
      <c r="C76" s="81">
        <f>IF(Visa_simulerat_eller_angivet_antal,'Bearb råstatistik'!#REF!,'Bearb råstatistik'!K74)</f>
        <v>64</v>
      </c>
      <c r="D76" s="81">
        <f>IF(Visa_simulerat_eller_angivet_antal,'Bearb råstatistik'!#REF!,'Bearb råstatistik'!O74)</f>
        <v>0</v>
      </c>
      <c r="E76" s="48">
        <f>IF(Visa_simulerat_eller_angivet_antal,'Bearb råstatistik'!AN74,'Bearb råstatistik'!AL74)</f>
        <v>0</v>
      </c>
      <c r="F76" s="81">
        <f>IF(Visa_simulerat_eller_angivet_antal,'Bearb råstatistik'!#REF!,'Bearb råstatistik'!Z74)</f>
        <v>0</v>
      </c>
      <c r="G76" s="48">
        <f>IF(Visa_simulerat_eller_angivet_antal,'Bearb råstatistik'!AQ74,'Bearb råstatistik'!AO74)</f>
        <v>0</v>
      </c>
      <c r="H76" s="81" t="b">
        <f>'Bearb råstatistik'!AC74</f>
        <v>0</v>
      </c>
      <c r="I76" s="48" t="str">
        <f>IF(Visa_simulerat_eller_angivet_antal,'Bearb råstatistik'!AS74,'Bearb råstatistik'!AR74)</f>
        <v>-</v>
      </c>
      <c r="J76" s="81">
        <f>IF(Visa_simulerat_eller_angivet_antal,'Bearb råstatistik'!#REF!,'Bearb råstatistik'!T74)</f>
        <v>0</v>
      </c>
      <c r="K76" s="48" t="str">
        <f>IF(Visa_simulerat_eller_angivet_antal,'Bearb råstatistik'!AU74,'Bearb råstatistik'!AT74)</f>
        <v>-</v>
      </c>
      <c r="L76" s="81">
        <f>'Bearb råstatistik'!X74+'Bearb råstatistik'!T74</f>
        <v>0</v>
      </c>
      <c r="M76" s="81">
        <f>'Bearb råstatistik'!R74+'Bearb råstatistik'!V74</f>
        <v>0</v>
      </c>
      <c r="N76" s="48" t="str">
        <f t="shared" si="1"/>
        <v/>
      </c>
      <c r="O76" s="81">
        <f>'Bearb råstatistik'!AD74</f>
        <v>0</v>
      </c>
      <c r="P76" s="81">
        <f>'Bearb råstatistik'!AF74</f>
        <v>0</v>
      </c>
      <c r="Q76" s="82" t="str">
        <f t="shared" si="2"/>
        <v/>
      </c>
    </row>
    <row r="77" spans="1:17" s="59" customFormat="1" hidden="1" x14ac:dyDescent="0.3">
      <c r="A77" s="59" t="str">
        <f>'Bearb råstatistik'!A75</f>
        <v>BÅSTAD KOMMUN</v>
      </c>
      <c r="B77" s="81" t="b">
        <f>'Bearb råstatistik'!B75</f>
        <v>1</v>
      </c>
      <c r="C77" s="81">
        <f>IF(Visa_simulerat_eller_angivet_antal,'Bearb råstatistik'!#REF!,'Bearb råstatistik'!K75)</f>
        <v>88</v>
      </c>
      <c r="D77" s="81">
        <f>IF(Visa_simulerat_eller_angivet_antal,'Bearb råstatistik'!#REF!,'Bearb råstatistik'!O75)</f>
        <v>0</v>
      </c>
      <c r="E77" s="48">
        <f>IF(Visa_simulerat_eller_angivet_antal,'Bearb råstatistik'!AN75,'Bearb råstatistik'!AL75)</f>
        <v>0</v>
      </c>
      <c r="F77" s="81">
        <f>IF(Visa_simulerat_eller_angivet_antal,'Bearb råstatistik'!#REF!,'Bearb råstatistik'!Z75)</f>
        <v>0</v>
      </c>
      <c r="G77" s="48">
        <f>IF(Visa_simulerat_eller_angivet_antal,'Bearb råstatistik'!AQ75,'Bearb råstatistik'!AO75)</f>
        <v>0</v>
      </c>
      <c r="H77" s="81" t="b">
        <f>'Bearb råstatistik'!AC75</f>
        <v>0</v>
      </c>
      <c r="I77" s="48" t="str">
        <f>IF(Visa_simulerat_eller_angivet_antal,'Bearb råstatistik'!AS75,'Bearb råstatistik'!AR75)</f>
        <v>-</v>
      </c>
      <c r="J77" s="81">
        <f>IF(Visa_simulerat_eller_angivet_antal,'Bearb råstatistik'!#REF!,'Bearb råstatistik'!T75)</f>
        <v>0</v>
      </c>
      <c r="K77" s="48" t="str">
        <f>IF(Visa_simulerat_eller_angivet_antal,'Bearb råstatistik'!AU75,'Bearb råstatistik'!AT75)</f>
        <v>-</v>
      </c>
      <c r="L77" s="81">
        <f>'Bearb råstatistik'!X75+'Bearb råstatistik'!T75</f>
        <v>0</v>
      </c>
      <c r="M77" s="81">
        <f>'Bearb råstatistik'!R75+'Bearb råstatistik'!V75</f>
        <v>0</v>
      </c>
      <c r="N77" s="48" t="str">
        <f t="shared" si="1"/>
        <v/>
      </c>
      <c r="O77" s="81">
        <f>'Bearb råstatistik'!AD75</f>
        <v>0</v>
      </c>
      <c r="P77" s="81">
        <f>'Bearb råstatistik'!AF75</f>
        <v>0</v>
      </c>
      <c r="Q77" s="82" t="str">
        <f t="shared" si="2"/>
        <v/>
      </c>
    </row>
    <row r="78" spans="1:17" s="59" customFormat="1" hidden="1" x14ac:dyDescent="0.3">
      <c r="A78" s="59" t="str">
        <f>'Bearb råstatistik'!A76</f>
        <v>BÖSKOLANS FRISKOLA EK.FÖR.</v>
      </c>
      <c r="B78" s="81" t="b">
        <f>'Bearb råstatistik'!B76</f>
        <v>0</v>
      </c>
      <c r="C78" s="81">
        <f>IF(Visa_simulerat_eller_angivet_antal,'Bearb råstatistik'!#REF!,'Bearb råstatistik'!K76)</f>
        <v>40</v>
      </c>
      <c r="D78" s="81">
        <f>IF(Visa_simulerat_eller_angivet_antal,'Bearb råstatistik'!#REF!,'Bearb råstatistik'!O76)</f>
        <v>0</v>
      </c>
      <c r="E78" s="48">
        <f>IF(Visa_simulerat_eller_angivet_antal,'Bearb råstatistik'!AN76,'Bearb råstatistik'!AL76)</f>
        <v>0</v>
      </c>
      <c r="F78" s="81">
        <f>IF(Visa_simulerat_eller_angivet_antal,'Bearb råstatistik'!#REF!,'Bearb råstatistik'!Z76)</f>
        <v>0</v>
      </c>
      <c r="G78" s="48">
        <f>IF(Visa_simulerat_eller_angivet_antal,'Bearb råstatistik'!AQ76,'Bearb råstatistik'!AO76)</f>
        <v>0</v>
      </c>
      <c r="H78" s="81" t="b">
        <f>'Bearb råstatistik'!AC76</f>
        <v>0</v>
      </c>
      <c r="I78" s="48" t="str">
        <f>IF(Visa_simulerat_eller_angivet_antal,'Bearb råstatistik'!AS76,'Bearb råstatistik'!AR76)</f>
        <v>-</v>
      </c>
      <c r="J78" s="81">
        <f>IF(Visa_simulerat_eller_angivet_antal,'Bearb råstatistik'!#REF!,'Bearb råstatistik'!T76)</f>
        <v>0</v>
      </c>
      <c r="K78" s="48" t="str">
        <f>IF(Visa_simulerat_eller_angivet_antal,'Bearb råstatistik'!AU76,'Bearb råstatistik'!AT76)</f>
        <v>-</v>
      </c>
      <c r="L78" s="81">
        <f>'Bearb råstatistik'!X76+'Bearb råstatistik'!T76</f>
        <v>0</v>
      </c>
      <c r="M78" s="81">
        <f>'Bearb råstatistik'!R76+'Bearb råstatistik'!V76</f>
        <v>0</v>
      </c>
      <c r="N78" s="48" t="str">
        <f t="shared" ref="N78:N141" si="3">IFERROR(L78/(L78+M78),"")</f>
        <v/>
      </c>
      <c r="O78" s="81">
        <f>'Bearb råstatistik'!AD76</f>
        <v>0</v>
      </c>
      <c r="P78" s="81">
        <f>'Bearb råstatistik'!AF76</f>
        <v>0</v>
      </c>
      <c r="Q78" s="82" t="str">
        <f t="shared" si="2"/>
        <v/>
      </c>
    </row>
    <row r="79" spans="1:17" s="59" customFormat="1" hidden="1" x14ac:dyDescent="0.3">
      <c r="A79" s="59" t="str">
        <f>'Bearb råstatistik'!A77</f>
        <v>Campus Manilla Utbildning AB</v>
      </c>
      <c r="B79" s="81" t="b">
        <f>'Bearb råstatistik'!B77</f>
        <v>0</v>
      </c>
      <c r="C79" s="81">
        <f>IF(Visa_simulerat_eller_angivet_antal,'Bearb råstatistik'!#REF!,'Bearb råstatistik'!K77)</f>
        <v>25</v>
      </c>
      <c r="D79" s="81">
        <f>IF(Visa_simulerat_eller_angivet_antal,'Bearb råstatistik'!#REF!,'Bearb råstatistik'!O77)</f>
        <v>0</v>
      </c>
      <c r="E79" s="48">
        <f>IF(Visa_simulerat_eller_angivet_antal,'Bearb råstatistik'!AN77,'Bearb råstatistik'!AL77)</f>
        <v>0</v>
      </c>
      <c r="F79" s="81">
        <f>IF(Visa_simulerat_eller_angivet_antal,'Bearb råstatistik'!#REF!,'Bearb råstatistik'!Z77)</f>
        <v>0</v>
      </c>
      <c r="G79" s="48">
        <f>IF(Visa_simulerat_eller_angivet_antal,'Bearb råstatistik'!AQ77,'Bearb råstatistik'!AO77)</f>
        <v>0</v>
      </c>
      <c r="H79" s="81" t="b">
        <f>'Bearb råstatistik'!AC77</f>
        <v>0</v>
      </c>
      <c r="I79" s="48" t="str">
        <f>IF(Visa_simulerat_eller_angivet_antal,'Bearb råstatistik'!AS77,'Bearb råstatistik'!AR77)</f>
        <v>-</v>
      </c>
      <c r="J79" s="81">
        <f>IF(Visa_simulerat_eller_angivet_antal,'Bearb råstatistik'!#REF!,'Bearb råstatistik'!T77)</f>
        <v>0</v>
      </c>
      <c r="K79" s="48" t="str">
        <f>IF(Visa_simulerat_eller_angivet_antal,'Bearb råstatistik'!AU77,'Bearb råstatistik'!AT77)</f>
        <v>-</v>
      </c>
      <c r="L79" s="81">
        <f>'Bearb råstatistik'!X77+'Bearb råstatistik'!T77</f>
        <v>0</v>
      </c>
      <c r="M79" s="81">
        <f>'Bearb råstatistik'!R77+'Bearb råstatistik'!V77</f>
        <v>0</v>
      </c>
      <c r="N79" s="48" t="str">
        <f t="shared" si="3"/>
        <v/>
      </c>
      <c r="O79" s="81">
        <f>'Bearb råstatistik'!AD77</f>
        <v>0</v>
      </c>
      <c r="P79" s="81">
        <f>'Bearb råstatistik'!AF77</f>
        <v>0</v>
      </c>
      <c r="Q79" s="82" t="str">
        <f t="shared" si="2"/>
        <v/>
      </c>
    </row>
    <row r="80" spans="1:17" s="59" customFormat="1" x14ac:dyDescent="0.3">
      <c r="A80" s="59" t="str">
        <f>'Bearb råstatistik'!A78</f>
        <v>Centrina utbildning Aktiebolag</v>
      </c>
      <c r="B80" s="81" t="b">
        <f>'Bearb råstatistik'!B78</f>
        <v>0</v>
      </c>
      <c r="C80" s="81">
        <f>IF(Visa_simulerat_eller_angivet_antal,'Bearb råstatistik'!#REF!,'Bearb råstatistik'!K78)</f>
        <v>135</v>
      </c>
      <c r="D80" s="81">
        <f>IF(Visa_simulerat_eller_angivet_antal,'Bearb råstatistik'!#REF!,'Bearb råstatistik'!O78)</f>
        <v>11</v>
      </c>
      <c r="E80" s="48">
        <f>IF(Visa_simulerat_eller_angivet_antal,'Bearb råstatistik'!AN78,'Bearb råstatistik'!AL78)</f>
        <v>8.1481481481481488E-2</v>
      </c>
      <c r="F80" s="81">
        <f>IF(Visa_simulerat_eller_angivet_antal,'Bearb råstatistik'!#REF!,'Bearb råstatistik'!Z78)</f>
        <v>0</v>
      </c>
      <c r="G80" s="48">
        <f>IF(Visa_simulerat_eller_angivet_antal,'Bearb råstatistik'!AQ78,'Bearb råstatistik'!AO78)</f>
        <v>0</v>
      </c>
      <c r="H80" s="81" t="b">
        <f>'Bearb råstatistik'!AC78</f>
        <v>0</v>
      </c>
      <c r="I80" s="48">
        <f>IF(Visa_simulerat_eller_angivet_antal,'Bearb råstatistik'!AS78,'Bearb råstatistik'!AR78)</f>
        <v>0</v>
      </c>
      <c r="J80" s="81">
        <f>IF(Visa_simulerat_eller_angivet_antal,'Bearb råstatistik'!#REF!,'Bearb råstatistik'!T78)</f>
        <v>0</v>
      </c>
      <c r="K80" s="48">
        <f>IF(Visa_simulerat_eller_angivet_antal,'Bearb råstatistik'!AU78,'Bearb råstatistik'!AT78)</f>
        <v>1</v>
      </c>
      <c r="L80" s="81">
        <f>'Bearb råstatistik'!X78+'Bearb råstatistik'!T78</f>
        <v>0</v>
      </c>
      <c r="M80" s="81">
        <f>'Bearb råstatistik'!R78+'Bearb råstatistik'!V78</f>
        <v>0</v>
      </c>
      <c r="N80" s="48" t="str">
        <f t="shared" si="3"/>
        <v/>
      </c>
      <c r="O80" s="81">
        <f>'Bearb råstatistik'!AD78</f>
        <v>0</v>
      </c>
      <c r="P80" s="81">
        <f>'Bearb råstatistik'!AF78</f>
        <v>11</v>
      </c>
      <c r="Q80" s="82">
        <f t="shared" si="2"/>
        <v>0</v>
      </c>
    </row>
    <row r="81" spans="1:17" s="59" customFormat="1" hidden="1" x14ac:dyDescent="0.3">
      <c r="A81" s="59" t="str">
        <f>'Bearb råstatistik'!A79</f>
        <v>CIS KALMAR AB</v>
      </c>
      <c r="B81" s="81" t="b">
        <f>'Bearb råstatistik'!B79</f>
        <v>0</v>
      </c>
      <c r="C81" s="81">
        <f>IF(Visa_simulerat_eller_angivet_antal,'Bearb råstatistik'!#REF!,'Bearb råstatistik'!K79)</f>
        <v>20</v>
      </c>
      <c r="D81" s="81">
        <f>IF(Visa_simulerat_eller_angivet_antal,'Bearb råstatistik'!#REF!,'Bearb råstatistik'!O79)</f>
        <v>0</v>
      </c>
      <c r="E81" s="48">
        <f>IF(Visa_simulerat_eller_angivet_antal,'Bearb råstatistik'!AN79,'Bearb råstatistik'!AL79)</f>
        <v>0</v>
      </c>
      <c r="F81" s="81">
        <f>IF(Visa_simulerat_eller_angivet_antal,'Bearb råstatistik'!#REF!,'Bearb råstatistik'!Z79)</f>
        <v>0</v>
      </c>
      <c r="G81" s="48">
        <f>IF(Visa_simulerat_eller_angivet_antal,'Bearb råstatistik'!AQ79,'Bearb råstatistik'!AO79)</f>
        <v>0</v>
      </c>
      <c r="H81" s="81" t="b">
        <f>'Bearb råstatistik'!AC79</f>
        <v>0</v>
      </c>
      <c r="I81" s="48" t="str">
        <f>IF(Visa_simulerat_eller_angivet_antal,'Bearb råstatistik'!AS79,'Bearb råstatistik'!AR79)</f>
        <v>-</v>
      </c>
      <c r="J81" s="81">
        <f>IF(Visa_simulerat_eller_angivet_antal,'Bearb råstatistik'!#REF!,'Bearb råstatistik'!T79)</f>
        <v>0</v>
      </c>
      <c r="K81" s="48" t="str">
        <f>IF(Visa_simulerat_eller_angivet_antal,'Bearb råstatistik'!AU79,'Bearb råstatistik'!AT79)</f>
        <v>-</v>
      </c>
      <c r="L81" s="81">
        <f>'Bearb råstatistik'!X79+'Bearb råstatistik'!T79</f>
        <v>0</v>
      </c>
      <c r="M81" s="81">
        <f>'Bearb råstatistik'!R79+'Bearb råstatistik'!V79</f>
        <v>0</v>
      </c>
      <c r="N81" s="48" t="str">
        <f t="shared" si="3"/>
        <v/>
      </c>
      <c r="O81" s="81">
        <f>'Bearb råstatistik'!AD79</f>
        <v>0</v>
      </c>
      <c r="P81" s="81">
        <f>'Bearb råstatistik'!AF79</f>
        <v>0</v>
      </c>
      <c r="Q81" s="82" t="str">
        <f t="shared" si="2"/>
        <v/>
      </c>
    </row>
    <row r="82" spans="1:17" s="59" customFormat="1" hidden="1" x14ac:dyDescent="0.3">
      <c r="A82" s="59" t="str">
        <f>'Bearb råstatistik'!A80</f>
        <v>CK Utbildning AB</v>
      </c>
      <c r="B82" s="81" t="b">
        <f>'Bearb råstatistik'!B80</f>
        <v>0</v>
      </c>
      <c r="C82" s="81">
        <f>IF(Visa_simulerat_eller_angivet_antal,'Bearb råstatistik'!#REF!,'Bearb råstatistik'!K80)</f>
        <v>0</v>
      </c>
      <c r="D82" s="81">
        <f>IF(Visa_simulerat_eller_angivet_antal,'Bearb råstatistik'!#REF!,'Bearb råstatistik'!O80)</f>
        <v>0</v>
      </c>
      <c r="E82" s="48" t="str">
        <f>IF(Visa_simulerat_eller_angivet_antal,'Bearb råstatistik'!AN80,'Bearb råstatistik'!AL80)</f>
        <v>-</v>
      </c>
      <c r="F82" s="81">
        <f>IF(Visa_simulerat_eller_angivet_antal,'Bearb råstatistik'!#REF!,'Bearb råstatistik'!Z80)</f>
        <v>0</v>
      </c>
      <c r="G82" s="48" t="str">
        <f>IF(Visa_simulerat_eller_angivet_antal,'Bearb råstatistik'!AQ80,'Bearb råstatistik'!AO80)</f>
        <v>-</v>
      </c>
      <c r="H82" s="81" t="b">
        <f>'Bearb råstatistik'!AC80</f>
        <v>0</v>
      </c>
      <c r="I82" s="48" t="str">
        <f>IF(Visa_simulerat_eller_angivet_antal,'Bearb råstatistik'!AS80,'Bearb råstatistik'!AR80)</f>
        <v>-</v>
      </c>
      <c r="J82" s="81">
        <f>IF(Visa_simulerat_eller_angivet_antal,'Bearb råstatistik'!#REF!,'Bearb råstatistik'!T80)</f>
        <v>0</v>
      </c>
      <c r="K82" s="48" t="str">
        <f>IF(Visa_simulerat_eller_angivet_antal,'Bearb råstatistik'!AU80,'Bearb råstatistik'!AT80)</f>
        <v>-</v>
      </c>
      <c r="L82" s="81">
        <f>'Bearb råstatistik'!X80+'Bearb råstatistik'!T80</f>
        <v>0</v>
      </c>
      <c r="M82" s="81">
        <f>'Bearb råstatistik'!R80+'Bearb råstatistik'!V80</f>
        <v>0</v>
      </c>
      <c r="N82" s="48" t="str">
        <f t="shared" si="3"/>
        <v/>
      </c>
      <c r="O82" s="81">
        <f>'Bearb råstatistik'!AD80</f>
        <v>0</v>
      </c>
      <c r="P82" s="81">
        <f>'Bearb råstatistik'!AF80</f>
        <v>0</v>
      </c>
      <c r="Q82" s="82" t="str">
        <f t="shared" si="2"/>
        <v/>
      </c>
    </row>
    <row r="83" spans="1:17" s="59" customFormat="1" hidden="1" x14ac:dyDescent="0.3">
      <c r="A83" s="59" t="str">
        <f>'Bearb råstatistik'!A81</f>
        <v>DAGGKÅPAN EKONOMISK FÖRENING</v>
      </c>
      <c r="B83" s="81" t="b">
        <f>'Bearb råstatistik'!B81</f>
        <v>0</v>
      </c>
      <c r="C83" s="81">
        <f>IF(Visa_simulerat_eller_angivet_antal,'Bearb råstatistik'!#REF!,'Bearb råstatistik'!K81)</f>
        <v>0</v>
      </c>
      <c r="D83" s="81">
        <f>IF(Visa_simulerat_eller_angivet_antal,'Bearb råstatistik'!#REF!,'Bearb råstatistik'!O81)</f>
        <v>0</v>
      </c>
      <c r="E83" s="48" t="str">
        <f>IF(Visa_simulerat_eller_angivet_antal,'Bearb råstatistik'!AN81,'Bearb råstatistik'!AL81)</f>
        <v>-</v>
      </c>
      <c r="F83" s="81">
        <f>IF(Visa_simulerat_eller_angivet_antal,'Bearb råstatistik'!#REF!,'Bearb råstatistik'!Z81)</f>
        <v>0</v>
      </c>
      <c r="G83" s="48" t="str">
        <f>IF(Visa_simulerat_eller_angivet_antal,'Bearb råstatistik'!AQ81,'Bearb råstatistik'!AO81)</f>
        <v>-</v>
      </c>
      <c r="H83" s="81" t="b">
        <f>'Bearb råstatistik'!AC81</f>
        <v>1</v>
      </c>
      <c r="I83" s="48" t="str">
        <f>IF(Visa_simulerat_eller_angivet_antal,'Bearb råstatistik'!AS81,'Bearb råstatistik'!AR81)</f>
        <v>-</v>
      </c>
      <c r="J83" s="81">
        <f>IF(Visa_simulerat_eller_angivet_antal,'Bearb råstatistik'!#REF!,'Bearb råstatistik'!T81)</f>
        <v>0</v>
      </c>
      <c r="K83" s="48" t="str">
        <f>IF(Visa_simulerat_eller_angivet_antal,'Bearb råstatistik'!AU81,'Bearb råstatistik'!AT81)</f>
        <v>-</v>
      </c>
      <c r="L83" s="81">
        <f>'Bearb råstatistik'!X81+'Bearb råstatistik'!T81</f>
        <v>0</v>
      </c>
      <c r="M83" s="81">
        <f>'Bearb råstatistik'!R81+'Bearb råstatistik'!V81</f>
        <v>0</v>
      </c>
      <c r="N83" s="48" t="str">
        <f t="shared" si="3"/>
        <v/>
      </c>
      <c r="O83" s="81">
        <f>'Bearb råstatistik'!AD81</f>
        <v>0</v>
      </c>
      <c r="P83" s="81">
        <f>'Bearb råstatistik'!AF81</f>
        <v>0</v>
      </c>
      <c r="Q83" s="82" t="str">
        <f t="shared" si="2"/>
        <v/>
      </c>
    </row>
    <row r="84" spans="1:17" s="59" customFormat="1" hidden="1" x14ac:dyDescent="0.3">
      <c r="A84" s="59" t="str">
        <f>'Bearb råstatistik'!A82</f>
        <v>DALS-EDS KOMMUN</v>
      </c>
      <c r="B84" s="81" t="b">
        <f>'Bearb råstatistik'!B82</f>
        <v>1</v>
      </c>
      <c r="C84" s="81">
        <f>IF(Visa_simulerat_eller_angivet_antal,'Bearb råstatistik'!#REF!,'Bearb råstatistik'!K82)</f>
        <v>28</v>
      </c>
      <c r="D84" s="81">
        <f>IF(Visa_simulerat_eller_angivet_antal,'Bearb råstatistik'!#REF!,'Bearb råstatistik'!O82)</f>
        <v>0</v>
      </c>
      <c r="E84" s="48">
        <f>IF(Visa_simulerat_eller_angivet_antal,'Bearb råstatistik'!AN82,'Bearb råstatistik'!AL82)</f>
        <v>0</v>
      </c>
      <c r="F84" s="81">
        <f>IF(Visa_simulerat_eller_angivet_antal,'Bearb råstatistik'!#REF!,'Bearb råstatistik'!Z82)</f>
        <v>0</v>
      </c>
      <c r="G84" s="48">
        <f>IF(Visa_simulerat_eller_angivet_antal,'Bearb råstatistik'!AQ82,'Bearb råstatistik'!AO82)</f>
        <v>0</v>
      </c>
      <c r="H84" s="81" t="b">
        <f>'Bearb råstatistik'!AC82</f>
        <v>0</v>
      </c>
      <c r="I84" s="48" t="str">
        <f>IF(Visa_simulerat_eller_angivet_antal,'Bearb råstatistik'!AS82,'Bearb råstatistik'!AR82)</f>
        <v>-</v>
      </c>
      <c r="J84" s="81">
        <f>IF(Visa_simulerat_eller_angivet_antal,'Bearb råstatistik'!#REF!,'Bearb råstatistik'!T82)</f>
        <v>0</v>
      </c>
      <c r="K84" s="48" t="str">
        <f>IF(Visa_simulerat_eller_angivet_antal,'Bearb råstatistik'!AU82,'Bearb råstatistik'!AT82)</f>
        <v>-</v>
      </c>
      <c r="L84" s="81">
        <f>'Bearb råstatistik'!X82+'Bearb råstatistik'!T82</f>
        <v>0</v>
      </c>
      <c r="M84" s="81">
        <f>'Bearb råstatistik'!R82+'Bearb råstatistik'!V82</f>
        <v>0</v>
      </c>
      <c r="N84" s="48" t="str">
        <f t="shared" si="3"/>
        <v/>
      </c>
      <c r="O84" s="81">
        <f>'Bearb råstatistik'!AD82</f>
        <v>0</v>
      </c>
      <c r="P84" s="81">
        <f>'Bearb råstatistik'!AF82</f>
        <v>0</v>
      </c>
      <c r="Q84" s="82" t="str">
        <f t="shared" si="2"/>
        <v/>
      </c>
    </row>
    <row r="85" spans="1:17" s="59" customFormat="1" hidden="1" x14ac:dyDescent="0.3">
      <c r="A85" s="59" t="str">
        <f>'Bearb råstatistik'!A83</f>
        <v>DANDERYDS KOMMUN</v>
      </c>
      <c r="B85" s="81" t="b">
        <f>'Bearb råstatistik'!B83</f>
        <v>1</v>
      </c>
      <c r="C85" s="81">
        <f>IF(Visa_simulerat_eller_angivet_antal,'Bearb råstatistik'!#REF!,'Bearb råstatistik'!K83)</f>
        <v>297</v>
      </c>
      <c r="D85" s="81">
        <f>IF(Visa_simulerat_eller_angivet_antal,'Bearb råstatistik'!#REF!,'Bearb råstatistik'!O83)</f>
        <v>0</v>
      </c>
      <c r="E85" s="48">
        <f>IF(Visa_simulerat_eller_angivet_antal,'Bearb råstatistik'!AN83,'Bearb råstatistik'!AL83)</f>
        <v>0</v>
      </c>
      <c r="F85" s="81">
        <f>IF(Visa_simulerat_eller_angivet_antal,'Bearb råstatistik'!#REF!,'Bearb råstatistik'!Z83)</f>
        <v>0</v>
      </c>
      <c r="G85" s="48">
        <f>IF(Visa_simulerat_eller_angivet_antal,'Bearb råstatistik'!AQ83,'Bearb råstatistik'!AO83)</f>
        <v>0</v>
      </c>
      <c r="H85" s="81" t="b">
        <f>'Bearb råstatistik'!AC83</f>
        <v>0</v>
      </c>
      <c r="I85" s="48" t="str">
        <f>IF(Visa_simulerat_eller_angivet_antal,'Bearb råstatistik'!AS83,'Bearb råstatistik'!AR83)</f>
        <v>-</v>
      </c>
      <c r="J85" s="81">
        <f>IF(Visa_simulerat_eller_angivet_antal,'Bearb råstatistik'!#REF!,'Bearb råstatistik'!T83)</f>
        <v>0</v>
      </c>
      <c r="K85" s="48" t="str">
        <f>IF(Visa_simulerat_eller_angivet_antal,'Bearb råstatistik'!AU83,'Bearb råstatistik'!AT83)</f>
        <v>-</v>
      </c>
      <c r="L85" s="81">
        <f>'Bearb råstatistik'!X83+'Bearb råstatistik'!T83</f>
        <v>0</v>
      </c>
      <c r="M85" s="81">
        <f>'Bearb råstatistik'!R83+'Bearb råstatistik'!V83</f>
        <v>0</v>
      </c>
      <c r="N85" s="48" t="str">
        <f t="shared" si="3"/>
        <v/>
      </c>
      <c r="O85" s="81">
        <f>'Bearb råstatistik'!AD83</f>
        <v>0</v>
      </c>
      <c r="P85" s="81">
        <f>'Bearb råstatistik'!AF83</f>
        <v>0</v>
      </c>
      <c r="Q85" s="82" t="str">
        <f t="shared" si="2"/>
        <v/>
      </c>
    </row>
    <row r="86" spans="1:17" s="59" customFormat="1" x14ac:dyDescent="0.3">
      <c r="A86" s="59" t="str">
        <f>'Bearb råstatistik'!A84</f>
        <v>DEGERFORS KOMMUN</v>
      </c>
      <c r="B86" s="81" t="b">
        <f>'Bearb råstatistik'!B84</f>
        <v>1</v>
      </c>
      <c r="C86" s="81">
        <f>IF(Visa_simulerat_eller_angivet_antal,'Bearb råstatistik'!#REF!,'Bearb råstatistik'!K84)</f>
        <v>88</v>
      </c>
      <c r="D86" s="81">
        <f>IF(Visa_simulerat_eller_angivet_antal,'Bearb råstatistik'!#REF!,'Bearb råstatistik'!O84)</f>
        <v>16</v>
      </c>
      <c r="E86" s="48">
        <f>IF(Visa_simulerat_eller_angivet_antal,'Bearb råstatistik'!AN84,'Bearb råstatistik'!AL84)</f>
        <v>0.18181818181818182</v>
      </c>
      <c r="F86" s="81">
        <f>IF(Visa_simulerat_eller_angivet_antal,'Bearb råstatistik'!#REF!,'Bearb råstatistik'!Z84)</f>
        <v>10</v>
      </c>
      <c r="G86" s="48">
        <f>IF(Visa_simulerat_eller_angivet_antal,'Bearb råstatistik'!AQ84,'Bearb råstatistik'!AO84)</f>
        <v>0.11363636363636363</v>
      </c>
      <c r="H86" s="81" t="b">
        <f>'Bearb råstatistik'!AC84</f>
        <v>0</v>
      </c>
      <c r="I86" s="48">
        <f>IF(Visa_simulerat_eller_angivet_antal,'Bearb råstatistik'!AS84,'Bearb råstatistik'!AR84)</f>
        <v>0.625</v>
      </c>
      <c r="J86" s="81">
        <f>IF(Visa_simulerat_eller_angivet_antal,'Bearb råstatistik'!#REF!,'Bearb råstatistik'!T84)</f>
        <v>0</v>
      </c>
      <c r="K86" s="48">
        <f>IF(Visa_simulerat_eller_angivet_antal,'Bearb råstatistik'!AU84,'Bearb råstatistik'!AT84)</f>
        <v>0</v>
      </c>
      <c r="L86" s="81">
        <f>'Bearb råstatistik'!X84+'Bearb råstatistik'!T84</f>
        <v>0</v>
      </c>
      <c r="M86" s="81">
        <f>'Bearb råstatistik'!R84+'Bearb råstatistik'!V84</f>
        <v>10</v>
      </c>
      <c r="N86" s="48">
        <f t="shared" si="3"/>
        <v>0</v>
      </c>
      <c r="O86" s="81">
        <f>'Bearb råstatistik'!AD84</f>
        <v>6</v>
      </c>
      <c r="P86" s="81">
        <f>'Bearb råstatistik'!AF84</f>
        <v>0</v>
      </c>
      <c r="Q86" s="82">
        <f t="shared" si="2"/>
        <v>1</v>
      </c>
    </row>
    <row r="87" spans="1:17" s="59" customFormat="1" hidden="1" x14ac:dyDescent="0.3">
      <c r="A87" s="59" t="str">
        <f>'Bearb råstatistik'!A85</f>
        <v>Deltaskolan AB</v>
      </c>
      <c r="B87" s="81" t="b">
        <f>'Bearb råstatistik'!B85</f>
        <v>0</v>
      </c>
      <c r="C87" s="81">
        <f>IF(Visa_simulerat_eller_angivet_antal,'Bearb råstatistik'!#REF!,'Bearb råstatistik'!K85)</f>
        <v>25</v>
      </c>
      <c r="D87" s="81">
        <f>IF(Visa_simulerat_eller_angivet_antal,'Bearb råstatistik'!#REF!,'Bearb råstatistik'!O85)</f>
        <v>0</v>
      </c>
      <c r="E87" s="48">
        <f>IF(Visa_simulerat_eller_angivet_antal,'Bearb råstatistik'!AN85,'Bearb råstatistik'!AL85)</f>
        <v>0</v>
      </c>
      <c r="F87" s="81">
        <f>IF(Visa_simulerat_eller_angivet_antal,'Bearb råstatistik'!#REF!,'Bearb råstatistik'!Z85)</f>
        <v>0</v>
      </c>
      <c r="G87" s="48">
        <f>IF(Visa_simulerat_eller_angivet_antal,'Bearb råstatistik'!AQ85,'Bearb råstatistik'!AO85)</f>
        <v>0</v>
      </c>
      <c r="H87" s="81" t="b">
        <f>'Bearb råstatistik'!AC85</f>
        <v>0</v>
      </c>
      <c r="I87" s="48" t="str">
        <f>IF(Visa_simulerat_eller_angivet_antal,'Bearb råstatistik'!AS85,'Bearb råstatistik'!AR85)</f>
        <v>-</v>
      </c>
      <c r="J87" s="81">
        <f>IF(Visa_simulerat_eller_angivet_antal,'Bearb råstatistik'!#REF!,'Bearb råstatistik'!T85)</f>
        <v>0</v>
      </c>
      <c r="K87" s="48" t="str">
        <f>IF(Visa_simulerat_eller_angivet_antal,'Bearb råstatistik'!AU85,'Bearb råstatistik'!AT85)</f>
        <v>-</v>
      </c>
      <c r="L87" s="81">
        <f>'Bearb råstatistik'!X85+'Bearb råstatistik'!T85</f>
        <v>0</v>
      </c>
      <c r="M87" s="81">
        <f>'Bearb råstatistik'!R85+'Bearb råstatistik'!V85</f>
        <v>0</v>
      </c>
      <c r="N87" s="48" t="str">
        <f t="shared" si="3"/>
        <v/>
      </c>
      <c r="O87" s="81">
        <f>'Bearb råstatistik'!AD85</f>
        <v>0</v>
      </c>
      <c r="P87" s="81">
        <f>'Bearb råstatistik'!AF85</f>
        <v>0</v>
      </c>
      <c r="Q87" s="82" t="str">
        <f t="shared" si="2"/>
        <v/>
      </c>
    </row>
    <row r="88" spans="1:17" s="59" customFormat="1" hidden="1" x14ac:dyDescent="0.3">
      <c r="A88" s="59" t="str">
        <f>'Bearb råstatistik'!A86</f>
        <v>DISTANS STRATEG SWEDEN AB</v>
      </c>
      <c r="B88" s="81" t="b">
        <f>'Bearb råstatistik'!B86</f>
        <v>0</v>
      </c>
      <c r="C88" s="81">
        <f>IF(Visa_simulerat_eller_angivet_antal,'Bearb råstatistik'!#REF!,'Bearb råstatistik'!K86)</f>
        <v>0</v>
      </c>
      <c r="D88" s="81">
        <f>IF(Visa_simulerat_eller_angivet_antal,'Bearb råstatistik'!#REF!,'Bearb råstatistik'!O86)</f>
        <v>0</v>
      </c>
      <c r="E88" s="48" t="str">
        <f>IF(Visa_simulerat_eller_angivet_antal,'Bearb råstatistik'!AN86,'Bearb råstatistik'!AL86)</f>
        <v>-</v>
      </c>
      <c r="F88" s="81">
        <f>IF(Visa_simulerat_eller_angivet_antal,'Bearb råstatistik'!#REF!,'Bearb råstatistik'!Z86)</f>
        <v>0</v>
      </c>
      <c r="G88" s="48" t="str">
        <f>IF(Visa_simulerat_eller_angivet_antal,'Bearb råstatistik'!AQ86,'Bearb råstatistik'!AO86)</f>
        <v>-</v>
      </c>
      <c r="H88" s="81" t="b">
        <f>'Bearb råstatistik'!AC86</f>
        <v>0</v>
      </c>
      <c r="I88" s="48" t="str">
        <f>IF(Visa_simulerat_eller_angivet_antal,'Bearb råstatistik'!AS86,'Bearb råstatistik'!AR86)</f>
        <v>-</v>
      </c>
      <c r="J88" s="81">
        <f>IF(Visa_simulerat_eller_angivet_antal,'Bearb råstatistik'!#REF!,'Bearb råstatistik'!T86)</f>
        <v>0</v>
      </c>
      <c r="K88" s="48" t="str">
        <f>IF(Visa_simulerat_eller_angivet_antal,'Bearb råstatistik'!AU86,'Bearb råstatistik'!AT86)</f>
        <v>-</v>
      </c>
      <c r="L88" s="81">
        <f>'Bearb råstatistik'!X86+'Bearb råstatistik'!T86</f>
        <v>0</v>
      </c>
      <c r="M88" s="81">
        <f>'Bearb råstatistik'!R86+'Bearb råstatistik'!V86</f>
        <v>0</v>
      </c>
      <c r="N88" s="48" t="str">
        <f t="shared" si="3"/>
        <v/>
      </c>
      <c r="O88" s="81">
        <f>'Bearb råstatistik'!AD86</f>
        <v>0</v>
      </c>
      <c r="P88" s="81">
        <f>'Bearb råstatistik'!AF86</f>
        <v>0</v>
      </c>
      <c r="Q88" s="82" t="str">
        <f t="shared" si="2"/>
        <v/>
      </c>
    </row>
    <row r="89" spans="1:17" s="59" customFormat="1" hidden="1" x14ac:dyDescent="0.3">
      <c r="A89" s="59" t="str">
        <f>'Bearb råstatistik'!A87</f>
        <v>DJURGÅRDENS WALDORFSKOLEFÖRENING</v>
      </c>
      <c r="B89" s="81" t="b">
        <f>'Bearb råstatistik'!B87</f>
        <v>0</v>
      </c>
      <c r="C89" s="81">
        <f>IF(Visa_simulerat_eller_angivet_antal,'Bearb råstatistik'!#REF!,'Bearb råstatistik'!K87)</f>
        <v>0</v>
      </c>
      <c r="D89" s="81">
        <f>IF(Visa_simulerat_eller_angivet_antal,'Bearb råstatistik'!#REF!,'Bearb råstatistik'!O87)</f>
        <v>0</v>
      </c>
      <c r="E89" s="48" t="str">
        <f>IF(Visa_simulerat_eller_angivet_antal,'Bearb råstatistik'!AN87,'Bearb råstatistik'!AL87)</f>
        <v>-</v>
      </c>
      <c r="F89" s="81">
        <f>IF(Visa_simulerat_eller_angivet_antal,'Bearb råstatistik'!#REF!,'Bearb råstatistik'!Z87)</f>
        <v>0</v>
      </c>
      <c r="G89" s="48" t="str">
        <f>IF(Visa_simulerat_eller_angivet_antal,'Bearb råstatistik'!AQ87,'Bearb råstatistik'!AO87)</f>
        <v>-</v>
      </c>
      <c r="H89" s="81" t="b">
        <f>'Bearb råstatistik'!AC87</f>
        <v>0</v>
      </c>
      <c r="I89" s="48" t="str">
        <f>IF(Visa_simulerat_eller_angivet_antal,'Bearb råstatistik'!AS87,'Bearb råstatistik'!AR87)</f>
        <v>-</v>
      </c>
      <c r="J89" s="81">
        <f>IF(Visa_simulerat_eller_angivet_antal,'Bearb råstatistik'!#REF!,'Bearb råstatistik'!T87)</f>
        <v>0</v>
      </c>
      <c r="K89" s="48" t="str">
        <f>IF(Visa_simulerat_eller_angivet_antal,'Bearb råstatistik'!AU87,'Bearb råstatistik'!AT87)</f>
        <v>-</v>
      </c>
      <c r="L89" s="81">
        <f>'Bearb råstatistik'!X87+'Bearb råstatistik'!T87</f>
        <v>0</v>
      </c>
      <c r="M89" s="81">
        <f>'Bearb råstatistik'!R87+'Bearb råstatistik'!V87</f>
        <v>0</v>
      </c>
      <c r="N89" s="48" t="str">
        <f t="shared" si="3"/>
        <v/>
      </c>
      <c r="O89" s="81">
        <f>'Bearb råstatistik'!AD87</f>
        <v>0</v>
      </c>
      <c r="P89" s="81">
        <f>'Bearb råstatistik'!AF87</f>
        <v>0</v>
      </c>
      <c r="Q89" s="82" t="str">
        <f t="shared" si="2"/>
        <v/>
      </c>
    </row>
    <row r="90" spans="1:17" s="59" customFormat="1" hidden="1" x14ac:dyDescent="0.3">
      <c r="A90" s="59" t="str">
        <f>'Bearb råstatistik'!A88</f>
        <v>EBBA PETTERSSONS PRIVATSKOLAS STIFTELSE</v>
      </c>
      <c r="B90" s="81" t="b">
        <f>'Bearb råstatistik'!B88</f>
        <v>0</v>
      </c>
      <c r="C90" s="81">
        <f>IF(Visa_simulerat_eller_angivet_antal,'Bearb råstatistik'!#REF!,'Bearb råstatistik'!K88)</f>
        <v>79</v>
      </c>
      <c r="D90" s="81">
        <f>IF(Visa_simulerat_eller_angivet_antal,'Bearb råstatistik'!#REF!,'Bearb råstatistik'!O88)</f>
        <v>0</v>
      </c>
      <c r="E90" s="48">
        <f>IF(Visa_simulerat_eller_angivet_antal,'Bearb råstatistik'!AN88,'Bearb råstatistik'!AL88)</f>
        <v>0</v>
      </c>
      <c r="F90" s="81">
        <f>IF(Visa_simulerat_eller_angivet_antal,'Bearb råstatistik'!#REF!,'Bearb råstatistik'!Z88)</f>
        <v>0</v>
      </c>
      <c r="G90" s="48">
        <f>IF(Visa_simulerat_eller_angivet_antal,'Bearb råstatistik'!AQ88,'Bearb råstatistik'!AO88)</f>
        <v>0</v>
      </c>
      <c r="H90" s="81" t="b">
        <f>'Bearb råstatistik'!AC88</f>
        <v>0</v>
      </c>
      <c r="I90" s="48" t="str">
        <f>IF(Visa_simulerat_eller_angivet_antal,'Bearb råstatistik'!AS88,'Bearb råstatistik'!AR88)</f>
        <v>-</v>
      </c>
      <c r="J90" s="81">
        <f>IF(Visa_simulerat_eller_angivet_antal,'Bearb råstatistik'!#REF!,'Bearb råstatistik'!T88)</f>
        <v>0</v>
      </c>
      <c r="K90" s="48" t="str">
        <f>IF(Visa_simulerat_eller_angivet_antal,'Bearb råstatistik'!AU88,'Bearb råstatistik'!AT88)</f>
        <v>-</v>
      </c>
      <c r="L90" s="81">
        <f>'Bearb råstatistik'!X88+'Bearb råstatistik'!T88</f>
        <v>0</v>
      </c>
      <c r="M90" s="81">
        <f>'Bearb råstatistik'!R88+'Bearb råstatistik'!V88</f>
        <v>0</v>
      </c>
      <c r="N90" s="48" t="str">
        <f t="shared" si="3"/>
        <v/>
      </c>
      <c r="O90" s="81">
        <f>'Bearb råstatistik'!AD88</f>
        <v>0</v>
      </c>
      <c r="P90" s="81">
        <f>'Bearb råstatistik'!AF88</f>
        <v>0</v>
      </c>
      <c r="Q90" s="82" t="str">
        <f t="shared" si="2"/>
        <v/>
      </c>
    </row>
    <row r="91" spans="1:17" s="59" customFormat="1" hidden="1" x14ac:dyDescent="0.3">
      <c r="A91" s="59" t="str">
        <f>'Bearb råstatistik'!A89</f>
        <v>EKEBYHOLMSSKOLAN AKTIEBOLAG</v>
      </c>
      <c r="B91" s="81" t="b">
        <f>'Bearb råstatistik'!B89</f>
        <v>0</v>
      </c>
      <c r="C91" s="81">
        <f>IF(Visa_simulerat_eller_angivet_antal,'Bearb råstatistik'!#REF!,'Bearb råstatistik'!K89)</f>
        <v>0</v>
      </c>
      <c r="D91" s="81">
        <f>IF(Visa_simulerat_eller_angivet_antal,'Bearb råstatistik'!#REF!,'Bearb råstatistik'!O89)</f>
        <v>0</v>
      </c>
      <c r="E91" s="48" t="str">
        <f>IF(Visa_simulerat_eller_angivet_antal,'Bearb råstatistik'!AN89,'Bearb råstatistik'!AL89)</f>
        <v>-</v>
      </c>
      <c r="F91" s="81">
        <f>IF(Visa_simulerat_eller_angivet_antal,'Bearb råstatistik'!#REF!,'Bearb råstatistik'!Z89)</f>
        <v>0</v>
      </c>
      <c r="G91" s="48" t="str">
        <f>IF(Visa_simulerat_eller_angivet_antal,'Bearb råstatistik'!AQ89,'Bearb råstatistik'!AO89)</f>
        <v>-</v>
      </c>
      <c r="H91" s="81" t="b">
        <f>'Bearb råstatistik'!AC89</f>
        <v>0</v>
      </c>
      <c r="I91" s="48" t="str">
        <f>IF(Visa_simulerat_eller_angivet_antal,'Bearb råstatistik'!AS89,'Bearb råstatistik'!AR89)</f>
        <v>-</v>
      </c>
      <c r="J91" s="81">
        <f>IF(Visa_simulerat_eller_angivet_antal,'Bearb råstatistik'!#REF!,'Bearb råstatistik'!T89)</f>
        <v>0</v>
      </c>
      <c r="K91" s="48" t="str">
        <f>IF(Visa_simulerat_eller_angivet_antal,'Bearb råstatistik'!AU89,'Bearb råstatistik'!AT89)</f>
        <v>-</v>
      </c>
      <c r="L91" s="81">
        <f>'Bearb råstatistik'!X89+'Bearb råstatistik'!T89</f>
        <v>0</v>
      </c>
      <c r="M91" s="81">
        <f>'Bearb råstatistik'!R89+'Bearb råstatistik'!V89</f>
        <v>0</v>
      </c>
      <c r="N91" s="48" t="str">
        <f t="shared" si="3"/>
        <v/>
      </c>
      <c r="O91" s="81">
        <f>'Bearb råstatistik'!AD89</f>
        <v>0</v>
      </c>
      <c r="P91" s="81">
        <f>'Bearb råstatistik'!AF89</f>
        <v>0</v>
      </c>
      <c r="Q91" s="82" t="str">
        <f t="shared" si="2"/>
        <v/>
      </c>
    </row>
    <row r="92" spans="1:17" s="59" customFormat="1" x14ac:dyDescent="0.3">
      <c r="A92" s="59" t="str">
        <f>'Bearb råstatistik'!A90</f>
        <v>EKERÖ KOMMUN</v>
      </c>
      <c r="B92" s="81" t="b">
        <f>'Bearb råstatistik'!B90</f>
        <v>1</v>
      </c>
      <c r="C92" s="81">
        <f>IF(Visa_simulerat_eller_angivet_antal,'Bearb råstatistik'!#REF!,'Bearb råstatistik'!K90)</f>
        <v>265</v>
      </c>
      <c r="D92" s="81">
        <f>IF(Visa_simulerat_eller_angivet_antal,'Bearb råstatistik'!#REF!,'Bearb råstatistik'!O90)</f>
        <v>29</v>
      </c>
      <c r="E92" s="48">
        <f>IF(Visa_simulerat_eller_angivet_antal,'Bearb råstatistik'!AN90,'Bearb råstatistik'!AL90)</f>
        <v>0.10943396226415095</v>
      </c>
      <c r="F92" s="81">
        <f>IF(Visa_simulerat_eller_angivet_antal,'Bearb råstatistik'!#REF!,'Bearb råstatistik'!Z90)</f>
        <v>29</v>
      </c>
      <c r="G92" s="48">
        <f>IF(Visa_simulerat_eller_angivet_antal,'Bearb råstatistik'!AQ90,'Bearb råstatistik'!AO90)</f>
        <v>0.10943396226415095</v>
      </c>
      <c r="H92" s="81" t="b">
        <f>'Bearb råstatistik'!AC90</f>
        <v>0</v>
      </c>
      <c r="I92" s="48">
        <f>IF(Visa_simulerat_eller_angivet_antal,'Bearb råstatistik'!AS90,'Bearb råstatistik'!AR90)</f>
        <v>1</v>
      </c>
      <c r="J92" s="81">
        <f>IF(Visa_simulerat_eller_angivet_antal,'Bearb råstatistik'!#REF!,'Bearb råstatistik'!T90)</f>
        <v>14</v>
      </c>
      <c r="K92" s="48">
        <f>IF(Visa_simulerat_eller_angivet_antal,'Bearb råstatistik'!AU90,'Bearb råstatistik'!AT90)</f>
        <v>1</v>
      </c>
      <c r="L92" s="81">
        <f>'Bearb råstatistik'!X90+'Bearb råstatistik'!T90</f>
        <v>29</v>
      </c>
      <c r="M92" s="81">
        <f>'Bearb råstatistik'!R90+'Bearb råstatistik'!V90</f>
        <v>0</v>
      </c>
      <c r="N92" s="48">
        <f t="shared" si="3"/>
        <v>1</v>
      </c>
      <c r="O92" s="81">
        <f>'Bearb råstatistik'!AD90</f>
        <v>0</v>
      </c>
      <c r="P92" s="81">
        <f>'Bearb råstatistik'!AF90</f>
        <v>15</v>
      </c>
      <c r="Q92" s="82">
        <f t="shared" si="2"/>
        <v>0</v>
      </c>
    </row>
    <row r="93" spans="1:17" s="59" customFormat="1" x14ac:dyDescent="0.3">
      <c r="A93" s="59" t="str">
        <f>'Bearb råstatistik'!A91</f>
        <v>EKSJÖ KOMMUN</v>
      </c>
      <c r="B93" s="81" t="b">
        <f>'Bearb råstatistik'!B91</f>
        <v>1</v>
      </c>
      <c r="C93" s="81">
        <f>IF(Visa_simulerat_eller_angivet_antal,'Bearb råstatistik'!#REF!,'Bearb råstatistik'!K91)</f>
        <v>174</v>
      </c>
      <c r="D93" s="81">
        <f>IF(Visa_simulerat_eller_angivet_antal,'Bearb råstatistik'!#REF!,'Bearb råstatistik'!O91)</f>
        <v>17</v>
      </c>
      <c r="E93" s="48">
        <f>IF(Visa_simulerat_eller_angivet_antal,'Bearb råstatistik'!AN91,'Bearb råstatistik'!AL91)</f>
        <v>9.7701149425287362E-2</v>
      </c>
      <c r="F93" s="81">
        <f>IF(Visa_simulerat_eller_angivet_antal,'Bearb råstatistik'!#REF!,'Bearb råstatistik'!Z91)</f>
        <v>10</v>
      </c>
      <c r="G93" s="48">
        <f>IF(Visa_simulerat_eller_angivet_antal,'Bearb råstatistik'!AQ91,'Bearb råstatistik'!AO91)</f>
        <v>5.7471264367816091E-2</v>
      </c>
      <c r="H93" s="81" t="b">
        <f>'Bearb råstatistik'!AC91</f>
        <v>0</v>
      </c>
      <c r="I93" s="48">
        <f>IF(Visa_simulerat_eller_angivet_antal,'Bearb råstatistik'!AS91,'Bearb råstatistik'!AR91)</f>
        <v>0.58823529411764708</v>
      </c>
      <c r="J93" s="81">
        <f>IF(Visa_simulerat_eller_angivet_antal,'Bearb råstatistik'!#REF!,'Bearb råstatistik'!T91)</f>
        <v>0</v>
      </c>
      <c r="K93" s="48">
        <f>IF(Visa_simulerat_eller_angivet_antal,'Bearb råstatistik'!AU91,'Bearb råstatistik'!AT91)</f>
        <v>0</v>
      </c>
      <c r="L93" s="81">
        <f>'Bearb råstatistik'!X91+'Bearb råstatistik'!T91</f>
        <v>0</v>
      </c>
      <c r="M93" s="81">
        <f>'Bearb råstatistik'!R91+'Bearb råstatistik'!V91</f>
        <v>10</v>
      </c>
      <c r="N93" s="48">
        <f t="shared" si="3"/>
        <v>0</v>
      </c>
      <c r="O93" s="81">
        <f>'Bearb råstatistik'!AD91</f>
        <v>7</v>
      </c>
      <c r="P93" s="81">
        <f>'Bearb råstatistik'!AF91</f>
        <v>0</v>
      </c>
      <c r="Q93" s="82">
        <f t="shared" si="2"/>
        <v>1</v>
      </c>
    </row>
    <row r="94" spans="1:17" s="59" customFormat="1" hidden="1" x14ac:dyDescent="0.3">
      <c r="A94" s="59" t="str">
        <f>'Bearb råstatistik'!A92</f>
        <v>Ellithan AB</v>
      </c>
      <c r="B94" s="81" t="b">
        <f>'Bearb råstatistik'!B92</f>
        <v>0</v>
      </c>
      <c r="C94" s="81">
        <f>IF(Visa_simulerat_eller_angivet_antal,'Bearb råstatistik'!#REF!,'Bearb råstatistik'!K92)</f>
        <v>0</v>
      </c>
      <c r="D94" s="81">
        <f>IF(Visa_simulerat_eller_angivet_antal,'Bearb råstatistik'!#REF!,'Bearb råstatistik'!O92)</f>
        <v>0</v>
      </c>
      <c r="E94" s="48" t="str">
        <f>IF(Visa_simulerat_eller_angivet_antal,'Bearb råstatistik'!AN92,'Bearb råstatistik'!AL92)</f>
        <v>-</v>
      </c>
      <c r="F94" s="81">
        <f>IF(Visa_simulerat_eller_angivet_antal,'Bearb råstatistik'!#REF!,'Bearb råstatistik'!Z92)</f>
        <v>0</v>
      </c>
      <c r="G94" s="48" t="str">
        <f>IF(Visa_simulerat_eller_angivet_antal,'Bearb råstatistik'!AQ92,'Bearb råstatistik'!AO92)</f>
        <v>-</v>
      </c>
      <c r="H94" s="81" t="b">
        <f>'Bearb råstatistik'!AC92</f>
        <v>0</v>
      </c>
      <c r="I94" s="48" t="str">
        <f>IF(Visa_simulerat_eller_angivet_antal,'Bearb råstatistik'!AS92,'Bearb råstatistik'!AR92)</f>
        <v>-</v>
      </c>
      <c r="J94" s="81">
        <f>IF(Visa_simulerat_eller_angivet_antal,'Bearb råstatistik'!#REF!,'Bearb råstatistik'!T92)</f>
        <v>0</v>
      </c>
      <c r="K94" s="48" t="str">
        <f>IF(Visa_simulerat_eller_angivet_antal,'Bearb råstatistik'!AU92,'Bearb råstatistik'!AT92)</f>
        <v>-</v>
      </c>
      <c r="L94" s="81">
        <f>'Bearb råstatistik'!X92+'Bearb råstatistik'!T92</f>
        <v>0</v>
      </c>
      <c r="M94" s="81">
        <f>'Bearb råstatistik'!R92+'Bearb råstatistik'!V92</f>
        <v>0</v>
      </c>
      <c r="N94" s="48" t="str">
        <f t="shared" si="3"/>
        <v/>
      </c>
      <c r="O94" s="81">
        <f>'Bearb råstatistik'!AD92</f>
        <v>0</v>
      </c>
      <c r="P94" s="81">
        <f>'Bearb råstatistik'!AF92</f>
        <v>0</v>
      </c>
      <c r="Q94" s="82" t="str">
        <f t="shared" si="2"/>
        <v/>
      </c>
    </row>
    <row r="95" spans="1:17" s="59" customFormat="1" hidden="1" x14ac:dyDescent="0.3">
      <c r="A95" s="59" t="str">
        <f>'Bearb råstatistik'!A93</f>
        <v>Elma School AB</v>
      </c>
      <c r="B95" s="81" t="b">
        <f>'Bearb råstatistik'!B93</f>
        <v>0</v>
      </c>
      <c r="C95" s="81">
        <f>IF(Visa_simulerat_eller_angivet_antal,'Bearb råstatistik'!#REF!,'Bearb råstatistik'!K93)</f>
        <v>0</v>
      </c>
      <c r="D95" s="81">
        <f>IF(Visa_simulerat_eller_angivet_antal,'Bearb råstatistik'!#REF!,'Bearb råstatistik'!O93)</f>
        <v>0</v>
      </c>
      <c r="E95" s="48" t="str">
        <f>IF(Visa_simulerat_eller_angivet_antal,'Bearb råstatistik'!AN93,'Bearb råstatistik'!AL93)</f>
        <v>-</v>
      </c>
      <c r="F95" s="81">
        <f>IF(Visa_simulerat_eller_angivet_antal,'Bearb råstatistik'!#REF!,'Bearb råstatistik'!Z93)</f>
        <v>0</v>
      </c>
      <c r="G95" s="48" t="str">
        <f>IF(Visa_simulerat_eller_angivet_antal,'Bearb råstatistik'!AQ93,'Bearb råstatistik'!AO93)</f>
        <v>-</v>
      </c>
      <c r="H95" s="81" t="b">
        <f>'Bearb råstatistik'!AC93</f>
        <v>0</v>
      </c>
      <c r="I95" s="48" t="str">
        <f>IF(Visa_simulerat_eller_angivet_antal,'Bearb råstatistik'!AS93,'Bearb råstatistik'!AR93)</f>
        <v>-</v>
      </c>
      <c r="J95" s="81">
        <f>IF(Visa_simulerat_eller_angivet_antal,'Bearb råstatistik'!#REF!,'Bearb råstatistik'!T93)</f>
        <v>0</v>
      </c>
      <c r="K95" s="48" t="str">
        <f>IF(Visa_simulerat_eller_angivet_antal,'Bearb råstatistik'!AU93,'Bearb råstatistik'!AT93)</f>
        <v>-</v>
      </c>
      <c r="L95" s="81">
        <f>'Bearb råstatistik'!X93+'Bearb råstatistik'!T93</f>
        <v>0</v>
      </c>
      <c r="M95" s="81">
        <f>'Bearb råstatistik'!R93+'Bearb råstatistik'!V93</f>
        <v>0</v>
      </c>
      <c r="N95" s="48" t="str">
        <f t="shared" si="3"/>
        <v/>
      </c>
      <c r="O95" s="81">
        <f>'Bearb råstatistik'!AD93</f>
        <v>0</v>
      </c>
      <c r="P95" s="81">
        <f>'Bearb råstatistik'!AF93</f>
        <v>0</v>
      </c>
      <c r="Q95" s="82" t="str">
        <f t="shared" si="2"/>
        <v/>
      </c>
    </row>
    <row r="96" spans="1:17" s="59" customFormat="1" x14ac:dyDescent="0.3">
      <c r="A96" s="59" t="str">
        <f>'Bearb råstatistik'!A94</f>
        <v>EMMABODA KOMMUN</v>
      </c>
      <c r="B96" s="81" t="b">
        <f>'Bearb råstatistik'!B94</f>
        <v>1</v>
      </c>
      <c r="C96" s="81">
        <f>IF(Visa_simulerat_eller_angivet_antal,'Bearb råstatistik'!#REF!,'Bearb råstatistik'!K94)</f>
        <v>69</v>
      </c>
      <c r="D96" s="81">
        <f>IF(Visa_simulerat_eller_angivet_antal,'Bearb råstatistik'!#REF!,'Bearb råstatistik'!O94)</f>
        <v>10</v>
      </c>
      <c r="E96" s="48">
        <f>IF(Visa_simulerat_eller_angivet_antal,'Bearb råstatistik'!AN94,'Bearb råstatistik'!AL94)</f>
        <v>0.14492753623188406</v>
      </c>
      <c r="F96" s="81">
        <f>IF(Visa_simulerat_eller_angivet_antal,'Bearb råstatistik'!#REF!,'Bearb råstatistik'!Z94)</f>
        <v>0</v>
      </c>
      <c r="G96" s="48">
        <f>IF(Visa_simulerat_eller_angivet_antal,'Bearb råstatistik'!AQ94,'Bearb råstatistik'!AO94)</f>
        <v>0</v>
      </c>
      <c r="H96" s="81" t="b">
        <f>'Bearb råstatistik'!AC94</f>
        <v>0</v>
      </c>
      <c r="I96" s="48">
        <f>IF(Visa_simulerat_eller_angivet_antal,'Bearb råstatistik'!AS94,'Bearb råstatistik'!AR94)</f>
        <v>0</v>
      </c>
      <c r="J96" s="81">
        <f>IF(Visa_simulerat_eller_angivet_antal,'Bearb råstatistik'!#REF!,'Bearb råstatistik'!T94)</f>
        <v>0</v>
      </c>
      <c r="K96" s="48">
        <f>IF(Visa_simulerat_eller_angivet_antal,'Bearb råstatistik'!AU94,'Bearb råstatistik'!AT94)</f>
        <v>0</v>
      </c>
      <c r="L96" s="81">
        <f>'Bearb råstatistik'!X94+'Bearb råstatistik'!T94</f>
        <v>0</v>
      </c>
      <c r="M96" s="81">
        <f>'Bearb råstatistik'!R94+'Bearb råstatistik'!V94</f>
        <v>0</v>
      </c>
      <c r="N96" s="48" t="str">
        <f t="shared" si="3"/>
        <v/>
      </c>
      <c r="O96" s="81">
        <f>'Bearb råstatistik'!AD94</f>
        <v>10</v>
      </c>
      <c r="P96" s="81">
        <f>'Bearb råstatistik'!AF94</f>
        <v>0</v>
      </c>
      <c r="Q96" s="82">
        <f t="shared" si="2"/>
        <v>1</v>
      </c>
    </row>
    <row r="97" spans="1:17" s="59" customFormat="1" x14ac:dyDescent="0.3">
      <c r="A97" s="59" t="str">
        <f>'Bearb råstatistik'!A95</f>
        <v>ENKÖPINGS KOMMUN</v>
      </c>
      <c r="B97" s="81" t="b">
        <f>'Bearb råstatistik'!B95</f>
        <v>1</v>
      </c>
      <c r="C97" s="81">
        <f>IF(Visa_simulerat_eller_angivet_antal,'Bearb råstatistik'!#REF!,'Bearb råstatistik'!K95)</f>
        <v>330</v>
      </c>
      <c r="D97" s="81">
        <f>IF(Visa_simulerat_eller_angivet_antal,'Bearb råstatistik'!#REF!,'Bearb råstatistik'!O95)</f>
        <v>65</v>
      </c>
      <c r="E97" s="48">
        <f>IF(Visa_simulerat_eller_angivet_antal,'Bearb råstatistik'!AN95,'Bearb råstatistik'!AL95)</f>
        <v>0.19696969696969696</v>
      </c>
      <c r="F97" s="81">
        <f>IF(Visa_simulerat_eller_angivet_antal,'Bearb råstatistik'!#REF!,'Bearb råstatistik'!Z95)</f>
        <v>19</v>
      </c>
      <c r="G97" s="48">
        <f>IF(Visa_simulerat_eller_angivet_antal,'Bearb råstatistik'!AQ95,'Bearb råstatistik'!AO95)</f>
        <v>5.7575757575757579E-2</v>
      </c>
      <c r="H97" s="81" t="b">
        <f>'Bearb råstatistik'!AC95</f>
        <v>0</v>
      </c>
      <c r="I97" s="48">
        <f>IF(Visa_simulerat_eller_angivet_antal,'Bearb råstatistik'!AS95,'Bearb råstatistik'!AR95)</f>
        <v>0.29230769230769232</v>
      </c>
      <c r="J97" s="81">
        <f>IF(Visa_simulerat_eller_angivet_antal,'Bearb råstatistik'!#REF!,'Bearb råstatistik'!T95)</f>
        <v>0</v>
      </c>
      <c r="K97" s="48">
        <f>IF(Visa_simulerat_eller_angivet_antal,'Bearb råstatistik'!AU95,'Bearb råstatistik'!AT95)</f>
        <v>0.43076923076923079</v>
      </c>
      <c r="L97" s="81">
        <f>'Bearb råstatistik'!X95+'Bearb råstatistik'!T95</f>
        <v>0</v>
      </c>
      <c r="M97" s="81">
        <f>'Bearb råstatistik'!R95+'Bearb råstatistik'!V95</f>
        <v>19</v>
      </c>
      <c r="N97" s="48">
        <f t="shared" si="3"/>
        <v>0</v>
      </c>
      <c r="O97" s="81">
        <f>'Bearb råstatistik'!AD95</f>
        <v>18</v>
      </c>
      <c r="P97" s="81">
        <f>'Bearb råstatistik'!AF95</f>
        <v>28</v>
      </c>
      <c r="Q97" s="82">
        <f t="shared" si="2"/>
        <v>0.39130434782608697</v>
      </c>
    </row>
    <row r="98" spans="1:17" s="59" customFormat="1" hidden="1" x14ac:dyDescent="0.3">
      <c r="A98" s="59" t="str">
        <f>'Bearb råstatistik'!A96</f>
        <v>ENSKILDA GYMNASIET</v>
      </c>
      <c r="B98" s="81" t="b">
        <f>'Bearb råstatistik'!B96</f>
        <v>0</v>
      </c>
      <c r="C98" s="81">
        <f>IF(Visa_simulerat_eller_angivet_antal,'Bearb råstatistik'!#REF!,'Bearb råstatistik'!K96)</f>
        <v>57</v>
      </c>
      <c r="D98" s="81">
        <f>IF(Visa_simulerat_eller_angivet_antal,'Bearb råstatistik'!#REF!,'Bearb råstatistik'!O96)</f>
        <v>0</v>
      </c>
      <c r="E98" s="48">
        <f>IF(Visa_simulerat_eller_angivet_antal,'Bearb råstatistik'!AN96,'Bearb råstatistik'!AL96)</f>
        <v>0</v>
      </c>
      <c r="F98" s="81">
        <f>IF(Visa_simulerat_eller_angivet_antal,'Bearb råstatistik'!#REF!,'Bearb råstatistik'!Z96)</f>
        <v>0</v>
      </c>
      <c r="G98" s="48">
        <f>IF(Visa_simulerat_eller_angivet_antal,'Bearb råstatistik'!AQ96,'Bearb råstatistik'!AO96)</f>
        <v>0</v>
      </c>
      <c r="H98" s="81" t="b">
        <f>'Bearb råstatistik'!AC96</f>
        <v>0</v>
      </c>
      <c r="I98" s="48" t="str">
        <f>IF(Visa_simulerat_eller_angivet_antal,'Bearb råstatistik'!AS96,'Bearb råstatistik'!AR96)</f>
        <v>-</v>
      </c>
      <c r="J98" s="81">
        <f>IF(Visa_simulerat_eller_angivet_antal,'Bearb råstatistik'!#REF!,'Bearb råstatistik'!T96)</f>
        <v>0</v>
      </c>
      <c r="K98" s="48" t="str">
        <f>IF(Visa_simulerat_eller_angivet_antal,'Bearb råstatistik'!AU96,'Bearb råstatistik'!AT96)</f>
        <v>-</v>
      </c>
      <c r="L98" s="81">
        <f>'Bearb råstatistik'!X96+'Bearb råstatistik'!T96</f>
        <v>0</v>
      </c>
      <c r="M98" s="81">
        <f>'Bearb råstatistik'!R96+'Bearb råstatistik'!V96</f>
        <v>0</v>
      </c>
      <c r="N98" s="48" t="str">
        <f t="shared" si="3"/>
        <v/>
      </c>
      <c r="O98" s="81">
        <f>'Bearb råstatistik'!AD96</f>
        <v>0</v>
      </c>
      <c r="P98" s="81">
        <f>'Bearb råstatistik'!AF96</f>
        <v>0</v>
      </c>
      <c r="Q98" s="82" t="str">
        <f t="shared" si="2"/>
        <v/>
      </c>
    </row>
    <row r="99" spans="1:17" s="59" customFormat="1" x14ac:dyDescent="0.3">
      <c r="A99" s="59" t="str">
        <f>'Bearb råstatistik'!A97</f>
        <v>ESKILSTUNA KOMMUN</v>
      </c>
      <c r="B99" s="81" t="b">
        <f>'Bearb råstatistik'!B97</f>
        <v>1</v>
      </c>
      <c r="C99" s="81">
        <f>IF(Visa_simulerat_eller_angivet_antal,'Bearb råstatistik'!#REF!,'Bearb råstatistik'!K97)</f>
        <v>817</v>
      </c>
      <c r="D99" s="81">
        <f>IF(Visa_simulerat_eller_angivet_antal,'Bearb råstatistik'!#REF!,'Bearb råstatistik'!O97)</f>
        <v>204</v>
      </c>
      <c r="E99" s="48">
        <f>IF(Visa_simulerat_eller_angivet_antal,'Bearb råstatistik'!AN97,'Bearb råstatistik'!AL97)</f>
        <v>0.24969400244798043</v>
      </c>
      <c r="F99" s="81">
        <f>IF(Visa_simulerat_eller_angivet_antal,'Bearb råstatistik'!#REF!,'Bearb råstatistik'!Z97)</f>
        <v>17</v>
      </c>
      <c r="G99" s="48">
        <f>IF(Visa_simulerat_eller_angivet_antal,'Bearb råstatistik'!AQ97,'Bearb råstatistik'!AO97)</f>
        <v>2.0807833537331701E-2</v>
      </c>
      <c r="H99" s="81" t="b">
        <f>'Bearb råstatistik'!AC97</f>
        <v>0</v>
      </c>
      <c r="I99" s="48">
        <f>IF(Visa_simulerat_eller_angivet_antal,'Bearb råstatistik'!AS97,'Bearb råstatistik'!AR97)</f>
        <v>8.3333333333333329E-2</v>
      </c>
      <c r="J99" s="81">
        <f>IF(Visa_simulerat_eller_angivet_antal,'Bearb råstatistik'!#REF!,'Bearb råstatistik'!T97)</f>
        <v>0</v>
      </c>
      <c r="K99" s="48">
        <f>IF(Visa_simulerat_eller_angivet_antal,'Bearb råstatistik'!AU97,'Bearb råstatistik'!AT97)</f>
        <v>0.34803921568627449</v>
      </c>
      <c r="L99" s="81">
        <f>'Bearb råstatistik'!X97+'Bearb råstatistik'!T97</f>
        <v>0</v>
      </c>
      <c r="M99" s="81">
        <f>'Bearb råstatistik'!R97+'Bearb råstatistik'!V97</f>
        <v>17</v>
      </c>
      <c r="N99" s="48">
        <f t="shared" si="3"/>
        <v>0</v>
      </c>
      <c r="O99" s="81">
        <f>'Bearb råstatistik'!AD97</f>
        <v>116</v>
      </c>
      <c r="P99" s="81">
        <f>'Bearb råstatistik'!AF97</f>
        <v>71</v>
      </c>
      <c r="Q99" s="82">
        <f t="shared" si="2"/>
        <v>0.6203208556149733</v>
      </c>
    </row>
    <row r="100" spans="1:17" s="59" customFormat="1" x14ac:dyDescent="0.3">
      <c r="A100" s="59" t="str">
        <f>'Bearb råstatistik'!A98</f>
        <v>ESLÖVS KOMMUN</v>
      </c>
      <c r="B100" s="81" t="b">
        <f>'Bearb råstatistik'!B98</f>
        <v>1</v>
      </c>
      <c r="C100" s="81">
        <f>IF(Visa_simulerat_eller_angivet_antal,'Bearb råstatistik'!#REF!,'Bearb råstatistik'!K98)</f>
        <v>334</v>
      </c>
      <c r="D100" s="81">
        <f>IF(Visa_simulerat_eller_angivet_antal,'Bearb råstatistik'!#REF!,'Bearb råstatistik'!O98)</f>
        <v>51</v>
      </c>
      <c r="E100" s="48">
        <f>IF(Visa_simulerat_eller_angivet_antal,'Bearb råstatistik'!AN98,'Bearb råstatistik'!AL98)</f>
        <v>0.15269461077844312</v>
      </c>
      <c r="F100" s="81">
        <f>IF(Visa_simulerat_eller_angivet_antal,'Bearb råstatistik'!#REF!,'Bearb råstatistik'!Z98)</f>
        <v>30</v>
      </c>
      <c r="G100" s="48">
        <f>IF(Visa_simulerat_eller_angivet_antal,'Bearb råstatistik'!AQ98,'Bearb råstatistik'!AO98)</f>
        <v>8.9820359281437126E-2</v>
      </c>
      <c r="H100" s="81" t="b">
        <f>'Bearb råstatistik'!AC98</f>
        <v>0</v>
      </c>
      <c r="I100" s="48">
        <f>IF(Visa_simulerat_eller_angivet_antal,'Bearb råstatistik'!AS98,'Bearb råstatistik'!AR98)</f>
        <v>0.58823529411764708</v>
      </c>
      <c r="J100" s="81">
        <f>IF(Visa_simulerat_eller_angivet_antal,'Bearb råstatistik'!#REF!,'Bearb råstatistik'!T98)</f>
        <v>0</v>
      </c>
      <c r="K100" s="48">
        <f>IF(Visa_simulerat_eller_angivet_antal,'Bearb råstatistik'!AU98,'Bearb råstatistik'!AT98)</f>
        <v>0.37254901960784315</v>
      </c>
      <c r="L100" s="81">
        <f>'Bearb råstatistik'!X98+'Bearb råstatistik'!T98</f>
        <v>0</v>
      </c>
      <c r="M100" s="81">
        <f>'Bearb råstatistik'!R98+'Bearb råstatistik'!V98</f>
        <v>30</v>
      </c>
      <c r="N100" s="48">
        <f t="shared" si="3"/>
        <v>0</v>
      </c>
      <c r="O100" s="81">
        <f>'Bearb råstatistik'!AD98</f>
        <v>12</v>
      </c>
      <c r="P100" s="81">
        <f>'Bearb råstatistik'!AF98</f>
        <v>19</v>
      </c>
      <c r="Q100" s="82">
        <f t="shared" si="2"/>
        <v>0.38709677419354838</v>
      </c>
    </row>
    <row r="101" spans="1:17" s="59" customFormat="1" hidden="1" x14ac:dyDescent="0.3">
      <c r="A101" s="59" t="str">
        <f>'Bearb råstatistik'!A99</f>
        <v>ESSUNGA KOMMUN</v>
      </c>
      <c r="B101" s="81" t="b">
        <f>'Bearb råstatistik'!B99</f>
        <v>1</v>
      </c>
      <c r="C101" s="81">
        <f>IF(Visa_simulerat_eller_angivet_antal,'Bearb råstatistik'!#REF!,'Bearb råstatistik'!K99)</f>
        <v>41</v>
      </c>
      <c r="D101" s="81">
        <f>IF(Visa_simulerat_eller_angivet_antal,'Bearb råstatistik'!#REF!,'Bearb råstatistik'!O99)</f>
        <v>0</v>
      </c>
      <c r="E101" s="48">
        <f>IF(Visa_simulerat_eller_angivet_antal,'Bearb råstatistik'!AN99,'Bearb råstatistik'!AL99)</f>
        <v>0</v>
      </c>
      <c r="F101" s="81">
        <f>IF(Visa_simulerat_eller_angivet_antal,'Bearb råstatistik'!#REF!,'Bearb råstatistik'!Z99)</f>
        <v>0</v>
      </c>
      <c r="G101" s="48">
        <f>IF(Visa_simulerat_eller_angivet_antal,'Bearb råstatistik'!AQ99,'Bearb råstatistik'!AO99)</f>
        <v>0</v>
      </c>
      <c r="H101" s="81" t="b">
        <f>'Bearb råstatistik'!AC99</f>
        <v>0</v>
      </c>
      <c r="I101" s="48" t="str">
        <f>IF(Visa_simulerat_eller_angivet_antal,'Bearb råstatistik'!AS99,'Bearb råstatistik'!AR99)</f>
        <v>-</v>
      </c>
      <c r="J101" s="81">
        <f>IF(Visa_simulerat_eller_angivet_antal,'Bearb råstatistik'!#REF!,'Bearb råstatistik'!T99)</f>
        <v>0</v>
      </c>
      <c r="K101" s="48" t="str">
        <f>IF(Visa_simulerat_eller_angivet_antal,'Bearb råstatistik'!AU99,'Bearb råstatistik'!AT99)</f>
        <v>-</v>
      </c>
      <c r="L101" s="81">
        <f>'Bearb råstatistik'!X99+'Bearb råstatistik'!T99</f>
        <v>0</v>
      </c>
      <c r="M101" s="81">
        <f>'Bearb råstatistik'!R99+'Bearb råstatistik'!V99</f>
        <v>0</v>
      </c>
      <c r="N101" s="48" t="str">
        <f t="shared" si="3"/>
        <v/>
      </c>
      <c r="O101" s="81">
        <f>'Bearb råstatistik'!AD99</f>
        <v>0</v>
      </c>
      <c r="P101" s="81">
        <f>'Bearb råstatistik'!AF99</f>
        <v>0</v>
      </c>
      <c r="Q101" s="82" t="str">
        <f t="shared" si="2"/>
        <v/>
      </c>
    </row>
    <row r="102" spans="1:17" s="59" customFormat="1" hidden="1" x14ac:dyDescent="0.3">
      <c r="A102" s="59" t="str">
        <f>'Bearb råstatistik'!A100</f>
        <v>ESTETISKA SKOLAN ARVIKA</v>
      </c>
      <c r="B102" s="81" t="b">
        <f>'Bearb råstatistik'!B100</f>
        <v>0</v>
      </c>
      <c r="C102" s="81">
        <f>IF(Visa_simulerat_eller_angivet_antal,'Bearb råstatistik'!#REF!,'Bearb råstatistik'!K100)</f>
        <v>30</v>
      </c>
      <c r="D102" s="81">
        <f>IF(Visa_simulerat_eller_angivet_antal,'Bearb råstatistik'!#REF!,'Bearb råstatistik'!O100)</f>
        <v>0</v>
      </c>
      <c r="E102" s="48">
        <f>IF(Visa_simulerat_eller_angivet_antal,'Bearb råstatistik'!AN100,'Bearb råstatistik'!AL100)</f>
        <v>0</v>
      </c>
      <c r="F102" s="81">
        <f>IF(Visa_simulerat_eller_angivet_antal,'Bearb råstatistik'!#REF!,'Bearb råstatistik'!Z100)</f>
        <v>0</v>
      </c>
      <c r="G102" s="48">
        <f>IF(Visa_simulerat_eller_angivet_antal,'Bearb råstatistik'!AQ100,'Bearb råstatistik'!AO100)</f>
        <v>0</v>
      </c>
      <c r="H102" s="81" t="b">
        <f>'Bearb råstatistik'!AC100</f>
        <v>0</v>
      </c>
      <c r="I102" s="48" t="str">
        <f>IF(Visa_simulerat_eller_angivet_antal,'Bearb råstatistik'!AS100,'Bearb råstatistik'!AR100)</f>
        <v>-</v>
      </c>
      <c r="J102" s="81">
        <f>IF(Visa_simulerat_eller_angivet_antal,'Bearb råstatistik'!#REF!,'Bearb råstatistik'!T100)</f>
        <v>0</v>
      </c>
      <c r="K102" s="48" t="str">
        <f>IF(Visa_simulerat_eller_angivet_antal,'Bearb råstatistik'!AU100,'Bearb råstatistik'!AT100)</f>
        <v>-</v>
      </c>
      <c r="L102" s="81">
        <f>'Bearb råstatistik'!X100+'Bearb råstatistik'!T100</f>
        <v>0</v>
      </c>
      <c r="M102" s="81">
        <f>'Bearb råstatistik'!R100+'Bearb råstatistik'!V100</f>
        <v>0</v>
      </c>
      <c r="N102" s="48" t="str">
        <f t="shared" si="3"/>
        <v/>
      </c>
      <c r="O102" s="81">
        <f>'Bearb råstatistik'!AD100</f>
        <v>0</v>
      </c>
      <c r="P102" s="81">
        <f>'Bearb råstatistik'!AF100</f>
        <v>0</v>
      </c>
      <c r="Q102" s="82" t="str">
        <f t="shared" si="2"/>
        <v/>
      </c>
    </row>
    <row r="103" spans="1:17" s="59" customFormat="1" hidden="1" x14ac:dyDescent="0.3">
      <c r="A103" s="59" t="str">
        <f>'Bearb råstatistik'!A101</f>
        <v>ESTNISKA SKOLAN I STOCKHOLM</v>
      </c>
      <c r="B103" s="81" t="b">
        <f>'Bearb råstatistik'!B101</f>
        <v>0</v>
      </c>
      <c r="C103" s="81">
        <f>IF(Visa_simulerat_eller_angivet_antal,'Bearb råstatistik'!#REF!,'Bearb råstatistik'!K101)</f>
        <v>14</v>
      </c>
      <c r="D103" s="81">
        <f>IF(Visa_simulerat_eller_angivet_antal,'Bearb råstatistik'!#REF!,'Bearb råstatistik'!O101)</f>
        <v>0</v>
      </c>
      <c r="E103" s="48">
        <f>IF(Visa_simulerat_eller_angivet_antal,'Bearb råstatistik'!AN101,'Bearb råstatistik'!AL101)</f>
        <v>0</v>
      </c>
      <c r="F103" s="81">
        <f>IF(Visa_simulerat_eller_angivet_antal,'Bearb råstatistik'!#REF!,'Bearb råstatistik'!Z101)</f>
        <v>0</v>
      </c>
      <c r="G103" s="48">
        <f>IF(Visa_simulerat_eller_angivet_antal,'Bearb råstatistik'!AQ101,'Bearb råstatistik'!AO101)</f>
        <v>0</v>
      </c>
      <c r="H103" s="81" t="b">
        <f>'Bearb råstatistik'!AC101</f>
        <v>0</v>
      </c>
      <c r="I103" s="48" t="str">
        <f>IF(Visa_simulerat_eller_angivet_antal,'Bearb råstatistik'!AS101,'Bearb råstatistik'!AR101)</f>
        <v>-</v>
      </c>
      <c r="J103" s="81">
        <f>IF(Visa_simulerat_eller_angivet_antal,'Bearb råstatistik'!#REF!,'Bearb råstatistik'!T101)</f>
        <v>0</v>
      </c>
      <c r="K103" s="48" t="str">
        <f>IF(Visa_simulerat_eller_angivet_antal,'Bearb råstatistik'!AU101,'Bearb råstatistik'!AT101)</f>
        <v>-</v>
      </c>
      <c r="L103" s="81">
        <f>'Bearb råstatistik'!X101+'Bearb råstatistik'!T101</f>
        <v>0</v>
      </c>
      <c r="M103" s="81">
        <f>'Bearb råstatistik'!R101+'Bearb råstatistik'!V101</f>
        <v>0</v>
      </c>
      <c r="N103" s="48" t="str">
        <f t="shared" si="3"/>
        <v/>
      </c>
      <c r="O103" s="81">
        <f>'Bearb råstatistik'!AD101</f>
        <v>0</v>
      </c>
      <c r="P103" s="81">
        <f>'Bearb råstatistik'!AF101</f>
        <v>0</v>
      </c>
      <c r="Q103" s="82" t="str">
        <f t="shared" si="2"/>
        <v/>
      </c>
    </row>
    <row r="104" spans="1:17" s="59" customFormat="1" hidden="1" x14ac:dyDescent="0.3">
      <c r="A104" s="59" t="str">
        <f>'Bearb råstatistik'!A102</f>
        <v>Europaportens Skolor AB</v>
      </c>
      <c r="B104" s="81" t="b">
        <f>'Bearb råstatistik'!B102</f>
        <v>0</v>
      </c>
      <c r="C104" s="81">
        <f>IF(Visa_simulerat_eller_angivet_antal,'Bearb råstatistik'!#REF!,'Bearb råstatistik'!K102)</f>
        <v>22</v>
      </c>
      <c r="D104" s="81">
        <f>IF(Visa_simulerat_eller_angivet_antal,'Bearb råstatistik'!#REF!,'Bearb råstatistik'!O102)</f>
        <v>0</v>
      </c>
      <c r="E104" s="48">
        <f>IF(Visa_simulerat_eller_angivet_antal,'Bearb råstatistik'!AN102,'Bearb råstatistik'!AL102)</f>
        <v>0</v>
      </c>
      <c r="F104" s="81">
        <f>IF(Visa_simulerat_eller_angivet_antal,'Bearb råstatistik'!#REF!,'Bearb råstatistik'!Z102)</f>
        <v>0</v>
      </c>
      <c r="G104" s="48">
        <f>IF(Visa_simulerat_eller_angivet_antal,'Bearb råstatistik'!AQ102,'Bearb råstatistik'!AO102)</f>
        <v>0</v>
      </c>
      <c r="H104" s="81" t="b">
        <f>'Bearb råstatistik'!AC102</f>
        <v>0</v>
      </c>
      <c r="I104" s="48" t="str">
        <f>IF(Visa_simulerat_eller_angivet_antal,'Bearb råstatistik'!AS102,'Bearb råstatistik'!AR102)</f>
        <v>-</v>
      </c>
      <c r="J104" s="81">
        <f>IF(Visa_simulerat_eller_angivet_antal,'Bearb råstatistik'!#REF!,'Bearb råstatistik'!T102)</f>
        <v>0</v>
      </c>
      <c r="K104" s="48" t="str">
        <f>IF(Visa_simulerat_eller_angivet_antal,'Bearb råstatistik'!AU102,'Bearb råstatistik'!AT102)</f>
        <v>-</v>
      </c>
      <c r="L104" s="81">
        <f>'Bearb råstatistik'!X102+'Bearb råstatistik'!T102</f>
        <v>0</v>
      </c>
      <c r="M104" s="81">
        <f>'Bearb råstatistik'!R102+'Bearb råstatistik'!V102</f>
        <v>0</v>
      </c>
      <c r="N104" s="48" t="str">
        <f t="shared" si="3"/>
        <v/>
      </c>
      <c r="O104" s="81">
        <f>'Bearb råstatistik'!AD102</f>
        <v>0</v>
      </c>
      <c r="P104" s="81">
        <f>'Bearb råstatistik'!AF102</f>
        <v>0</v>
      </c>
      <c r="Q104" s="82" t="str">
        <f t="shared" si="2"/>
        <v/>
      </c>
    </row>
    <row r="105" spans="1:17" s="59" customFormat="1" x14ac:dyDescent="0.3">
      <c r="A105" s="59" t="str">
        <f>'Bearb råstatistik'!A103</f>
        <v>Europaskolan Grundskola AB</v>
      </c>
      <c r="B105" s="81" t="b">
        <f>'Bearb råstatistik'!B103</f>
        <v>0</v>
      </c>
      <c r="C105" s="81">
        <f>IF(Visa_simulerat_eller_angivet_antal,'Bearb råstatistik'!#REF!,'Bearb råstatistik'!K103)</f>
        <v>104</v>
      </c>
      <c r="D105" s="81">
        <f>IF(Visa_simulerat_eller_angivet_antal,'Bearb råstatistik'!#REF!,'Bearb råstatistik'!O103)</f>
        <v>11</v>
      </c>
      <c r="E105" s="48">
        <f>IF(Visa_simulerat_eller_angivet_antal,'Bearb råstatistik'!AN103,'Bearb råstatistik'!AL103)</f>
        <v>0.10576923076923077</v>
      </c>
      <c r="F105" s="81">
        <f>IF(Visa_simulerat_eller_angivet_antal,'Bearb råstatistik'!#REF!,'Bearb råstatistik'!Z103)</f>
        <v>0</v>
      </c>
      <c r="G105" s="48">
        <f>IF(Visa_simulerat_eller_angivet_antal,'Bearb råstatistik'!AQ103,'Bearb råstatistik'!AO103)</f>
        <v>0</v>
      </c>
      <c r="H105" s="81" t="b">
        <f>'Bearb råstatistik'!AC103</f>
        <v>0</v>
      </c>
      <c r="I105" s="48">
        <f>IF(Visa_simulerat_eller_angivet_antal,'Bearb råstatistik'!AS103,'Bearb råstatistik'!AR103)</f>
        <v>0</v>
      </c>
      <c r="J105" s="81">
        <f>IF(Visa_simulerat_eller_angivet_antal,'Bearb råstatistik'!#REF!,'Bearb råstatistik'!T103)</f>
        <v>0</v>
      </c>
      <c r="K105" s="48">
        <f>IF(Visa_simulerat_eller_angivet_antal,'Bearb råstatistik'!AU103,'Bearb råstatistik'!AT103)</f>
        <v>0</v>
      </c>
      <c r="L105" s="81">
        <f>'Bearb råstatistik'!X103+'Bearb råstatistik'!T103</f>
        <v>0</v>
      </c>
      <c r="M105" s="81">
        <f>'Bearb råstatistik'!R103+'Bearb råstatistik'!V103</f>
        <v>0</v>
      </c>
      <c r="N105" s="48" t="str">
        <f t="shared" si="3"/>
        <v/>
      </c>
      <c r="O105" s="81">
        <f>'Bearb råstatistik'!AD103</f>
        <v>11</v>
      </c>
      <c r="P105" s="81">
        <f>'Bearb råstatistik'!AF103</f>
        <v>0</v>
      </c>
      <c r="Q105" s="82">
        <f t="shared" si="2"/>
        <v>1</v>
      </c>
    </row>
    <row r="106" spans="1:17" s="59" customFormat="1" x14ac:dyDescent="0.3">
      <c r="A106" s="59" t="str">
        <f>'Bearb råstatistik'!A104</f>
        <v>FAGERSTA KOMMUN</v>
      </c>
      <c r="B106" s="81" t="b">
        <f>'Bearb råstatistik'!B104</f>
        <v>1</v>
      </c>
      <c r="C106" s="81">
        <f>IF(Visa_simulerat_eller_angivet_antal,'Bearb råstatistik'!#REF!,'Bearb råstatistik'!K104)</f>
        <v>100</v>
      </c>
      <c r="D106" s="81">
        <f>IF(Visa_simulerat_eller_angivet_antal,'Bearb råstatistik'!#REF!,'Bearb råstatistik'!O104)</f>
        <v>19</v>
      </c>
      <c r="E106" s="48">
        <f>IF(Visa_simulerat_eller_angivet_antal,'Bearb råstatistik'!AN104,'Bearb råstatistik'!AL104)</f>
        <v>0.19</v>
      </c>
      <c r="F106" s="81">
        <f>IF(Visa_simulerat_eller_angivet_antal,'Bearb råstatistik'!#REF!,'Bearb råstatistik'!Z104)</f>
        <v>11</v>
      </c>
      <c r="G106" s="48">
        <f>IF(Visa_simulerat_eller_angivet_antal,'Bearb råstatistik'!AQ104,'Bearb råstatistik'!AO104)</f>
        <v>0.11</v>
      </c>
      <c r="H106" s="81" t="b">
        <f>'Bearb råstatistik'!AC104</f>
        <v>0</v>
      </c>
      <c r="I106" s="48">
        <f>IF(Visa_simulerat_eller_angivet_antal,'Bearb råstatistik'!AS104,'Bearb råstatistik'!AR104)</f>
        <v>0.57894736842105265</v>
      </c>
      <c r="J106" s="81">
        <f>IF(Visa_simulerat_eller_angivet_antal,'Bearb råstatistik'!#REF!,'Bearb råstatistik'!T104)</f>
        <v>0</v>
      </c>
      <c r="K106" s="48">
        <f>IF(Visa_simulerat_eller_angivet_antal,'Bearb råstatistik'!AU104,'Bearb råstatistik'!AT104)</f>
        <v>0</v>
      </c>
      <c r="L106" s="81">
        <f>'Bearb råstatistik'!X104+'Bearb råstatistik'!T104</f>
        <v>0</v>
      </c>
      <c r="M106" s="81">
        <f>'Bearb råstatistik'!R104+'Bearb råstatistik'!V104</f>
        <v>11</v>
      </c>
      <c r="N106" s="48">
        <f t="shared" si="3"/>
        <v>0</v>
      </c>
      <c r="O106" s="81">
        <f>'Bearb råstatistik'!AD104</f>
        <v>8</v>
      </c>
      <c r="P106" s="81">
        <f>'Bearb råstatistik'!AF104</f>
        <v>0</v>
      </c>
      <c r="Q106" s="82">
        <f t="shared" si="2"/>
        <v>1</v>
      </c>
    </row>
    <row r="107" spans="1:17" s="59" customFormat="1" x14ac:dyDescent="0.3">
      <c r="A107" s="59" t="str">
        <f>'Bearb råstatistik'!A105</f>
        <v>FALKENBERGS KOMMUN</v>
      </c>
      <c r="B107" s="81" t="b">
        <f>'Bearb råstatistik'!B105</f>
        <v>1</v>
      </c>
      <c r="C107" s="81">
        <f>IF(Visa_simulerat_eller_angivet_antal,'Bearb råstatistik'!#REF!,'Bearb råstatistik'!K105)</f>
        <v>383</v>
      </c>
      <c r="D107" s="81">
        <f>IF(Visa_simulerat_eller_angivet_antal,'Bearb råstatistik'!#REF!,'Bearb råstatistik'!O105)</f>
        <v>102</v>
      </c>
      <c r="E107" s="48">
        <f>IF(Visa_simulerat_eller_angivet_antal,'Bearb råstatistik'!AN105,'Bearb råstatistik'!AL105)</f>
        <v>0.26631853785900783</v>
      </c>
      <c r="F107" s="81">
        <f>IF(Visa_simulerat_eller_angivet_antal,'Bearb råstatistik'!#REF!,'Bearb råstatistik'!Z105)</f>
        <v>55</v>
      </c>
      <c r="G107" s="48">
        <f>IF(Visa_simulerat_eller_angivet_antal,'Bearb råstatistik'!AQ105,'Bearb råstatistik'!AO105)</f>
        <v>0.14360313315926893</v>
      </c>
      <c r="H107" s="81" t="b">
        <f>'Bearb råstatistik'!AC105</f>
        <v>0</v>
      </c>
      <c r="I107" s="48">
        <f>IF(Visa_simulerat_eller_angivet_antal,'Bearb råstatistik'!AS105,'Bearb råstatistik'!AR105)</f>
        <v>0.53921568627450978</v>
      </c>
      <c r="J107" s="81">
        <f>IF(Visa_simulerat_eller_angivet_antal,'Bearb råstatistik'!#REF!,'Bearb råstatistik'!T105)</f>
        <v>12</v>
      </c>
      <c r="K107" s="48">
        <f>IF(Visa_simulerat_eller_angivet_antal,'Bearb råstatistik'!AU105,'Bearb råstatistik'!AT105)</f>
        <v>0.36274509803921567</v>
      </c>
      <c r="L107" s="81">
        <f>'Bearb råstatistik'!X105+'Bearb råstatistik'!T105</f>
        <v>12</v>
      </c>
      <c r="M107" s="81">
        <f>'Bearb råstatistik'!R105+'Bearb råstatistik'!V105</f>
        <v>43</v>
      </c>
      <c r="N107" s="48">
        <f t="shared" si="3"/>
        <v>0.21818181818181817</v>
      </c>
      <c r="O107" s="81">
        <f>'Bearb råstatistik'!AD105</f>
        <v>22</v>
      </c>
      <c r="P107" s="81">
        <f>'Bearb råstatistik'!AF105</f>
        <v>25</v>
      </c>
      <c r="Q107" s="82">
        <f t="shared" si="2"/>
        <v>0.46808510638297873</v>
      </c>
    </row>
    <row r="108" spans="1:17" s="59" customFormat="1" x14ac:dyDescent="0.3">
      <c r="A108" s="59" t="str">
        <f>'Bearb råstatistik'!A106</f>
        <v>FALKÖPINGS KOMMUN</v>
      </c>
      <c r="B108" s="81" t="b">
        <f>'Bearb råstatistik'!B106</f>
        <v>1</v>
      </c>
      <c r="C108" s="81">
        <f>IF(Visa_simulerat_eller_angivet_antal,'Bearb råstatistik'!#REF!,'Bearb råstatistik'!K106)</f>
        <v>321</v>
      </c>
      <c r="D108" s="81">
        <f>IF(Visa_simulerat_eller_angivet_antal,'Bearb råstatistik'!#REF!,'Bearb råstatistik'!O106)</f>
        <v>92</v>
      </c>
      <c r="E108" s="48">
        <f>IF(Visa_simulerat_eller_angivet_antal,'Bearb råstatistik'!AN106,'Bearb råstatistik'!AL106)</f>
        <v>0.28660436137071649</v>
      </c>
      <c r="F108" s="81">
        <f>IF(Visa_simulerat_eller_angivet_antal,'Bearb råstatistik'!#REF!,'Bearb råstatistik'!Z106)</f>
        <v>50</v>
      </c>
      <c r="G108" s="48">
        <f>IF(Visa_simulerat_eller_angivet_antal,'Bearb råstatistik'!AQ106,'Bearb råstatistik'!AO106)</f>
        <v>0.1557632398753894</v>
      </c>
      <c r="H108" s="81" t="b">
        <f>'Bearb råstatistik'!AC106</f>
        <v>0</v>
      </c>
      <c r="I108" s="48">
        <f>IF(Visa_simulerat_eller_angivet_antal,'Bearb råstatistik'!AS106,'Bearb råstatistik'!AR106)</f>
        <v>0.54347826086956519</v>
      </c>
      <c r="J108" s="81">
        <f>IF(Visa_simulerat_eller_angivet_antal,'Bearb råstatistik'!#REF!,'Bearb råstatistik'!T106)</f>
        <v>13</v>
      </c>
      <c r="K108" s="48">
        <f>IF(Visa_simulerat_eller_angivet_antal,'Bearb råstatistik'!AU106,'Bearb råstatistik'!AT106)</f>
        <v>0.41304347826086957</v>
      </c>
      <c r="L108" s="81">
        <f>'Bearb råstatistik'!X106+'Bearb råstatistik'!T106</f>
        <v>13</v>
      </c>
      <c r="M108" s="81">
        <f>'Bearb råstatistik'!R106+'Bearb råstatistik'!V106</f>
        <v>37</v>
      </c>
      <c r="N108" s="48">
        <f t="shared" si="3"/>
        <v>0.26</v>
      </c>
      <c r="O108" s="81">
        <f>'Bearb råstatistik'!AD106</f>
        <v>17</v>
      </c>
      <c r="P108" s="81">
        <f>'Bearb råstatistik'!AF106</f>
        <v>25</v>
      </c>
      <c r="Q108" s="82">
        <f t="shared" si="2"/>
        <v>0.40476190476190477</v>
      </c>
    </row>
    <row r="109" spans="1:17" s="59" customFormat="1" x14ac:dyDescent="0.3">
      <c r="A109" s="59" t="str">
        <f>'Bearb råstatistik'!A107</f>
        <v>FALU KOMMUN</v>
      </c>
      <c r="B109" s="81" t="b">
        <f>'Bearb råstatistik'!B107</f>
        <v>1</v>
      </c>
      <c r="C109" s="81">
        <f>IF(Visa_simulerat_eller_angivet_antal,'Bearb råstatistik'!#REF!,'Bearb råstatistik'!K107)</f>
        <v>412</v>
      </c>
      <c r="D109" s="81">
        <f>IF(Visa_simulerat_eller_angivet_antal,'Bearb råstatistik'!#REF!,'Bearb råstatistik'!O107)</f>
        <v>71</v>
      </c>
      <c r="E109" s="48">
        <f>IF(Visa_simulerat_eller_angivet_antal,'Bearb råstatistik'!AN107,'Bearb råstatistik'!AL107)</f>
        <v>0.17233009708737865</v>
      </c>
      <c r="F109" s="81">
        <f>IF(Visa_simulerat_eller_angivet_antal,'Bearb råstatistik'!#REF!,'Bearb råstatistik'!Z107)</f>
        <v>24</v>
      </c>
      <c r="G109" s="48">
        <f>IF(Visa_simulerat_eller_angivet_antal,'Bearb råstatistik'!AQ107,'Bearb råstatistik'!AO107)</f>
        <v>5.8252427184466021E-2</v>
      </c>
      <c r="H109" s="81" t="b">
        <f>'Bearb råstatistik'!AC107</f>
        <v>0</v>
      </c>
      <c r="I109" s="48">
        <f>IF(Visa_simulerat_eller_angivet_antal,'Bearb råstatistik'!AS107,'Bearb råstatistik'!AR107)</f>
        <v>0.3380281690140845</v>
      </c>
      <c r="J109" s="81">
        <f>IF(Visa_simulerat_eller_angivet_antal,'Bearb råstatistik'!#REF!,'Bearb råstatistik'!T107)</f>
        <v>0</v>
      </c>
      <c r="K109" s="48">
        <f>IF(Visa_simulerat_eller_angivet_antal,'Bearb råstatistik'!AU107,'Bearb råstatistik'!AT107)</f>
        <v>0.40845070422535212</v>
      </c>
      <c r="L109" s="81">
        <f>'Bearb råstatistik'!X107+'Bearb råstatistik'!T107</f>
        <v>0</v>
      </c>
      <c r="M109" s="81">
        <f>'Bearb råstatistik'!R107+'Bearb råstatistik'!V107</f>
        <v>24</v>
      </c>
      <c r="N109" s="48">
        <f t="shared" si="3"/>
        <v>0</v>
      </c>
      <c r="O109" s="81">
        <f>'Bearb råstatistik'!AD107</f>
        <v>18</v>
      </c>
      <c r="P109" s="81">
        <f>'Bearb råstatistik'!AF107</f>
        <v>29</v>
      </c>
      <c r="Q109" s="82">
        <f t="shared" ref="Q109:Q172" si="4">IFERROR(O109/(O109+P109),"")</f>
        <v>0.38297872340425532</v>
      </c>
    </row>
    <row r="110" spans="1:17" s="59" customFormat="1" hidden="1" x14ac:dyDescent="0.3">
      <c r="A110" s="59" t="str">
        <f>'Bearb råstatistik'!A108</f>
        <v>FAMILJEBEHANDLINGSALTERNATIV I NÄTVERK, FAMN AB</v>
      </c>
      <c r="B110" s="81" t="b">
        <f>'Bearb råstatistik'!B108</f>
        <v>0</v>
      </c>
      <c r="C110" s="81">
        <f>IF(Visa_simulerat_eller_angivet_antal,'Bearb råstatistik'!#REF!,'Bearb råstatistik'!K108)</f>
        <v>0</v>
      </c>
      <c r="D110" s="81">
        <f>IF(Visa_simulerat_eller_angivet_antal,'Bearb råstatistik'!#REF!,'Bearb råstatistik'!O108)</f>
        <v>0</v>
      </c>
      <c r="E110" s="48" t="str">
        <f>IF(Visa_simulerat_eller_angivet_antal,'Bearb råstatistik'!AN108,'Bearb råstatistik'!AL108)</f>
        <v>-</v>
      </c>
      <c r="F110" s="81">
        <f>IF(Visa_simulerat_eller_angivet_antal,'Bearb råstatistik'!#REF!,'Bearb råstatistik'!Z108)</f>
        <v>0</v>
      </c>
      <c r="G110" s="48" t="str">
        <f>IF(Visa_simulerat_eller_angivet_antal,'Bearb råstatistik'!AQ108,'Bearb råstatistik'!AO108)</f>
        <v>-</v>
      </c>
      <c r="H110" s="81" t="b">
        <f>'Bearb råstatistik'!AC108</f>
        <v>0</v>
      </c>
      <c r="I110" s="48" t="str">
        <f>IF(Visa_simulerat_eller_angivet_antal,'Bearb råstatistik'!AS108,'Bearb råstatistik'!AR108)</f>
        <v>-</v>
      </c>
      <c r="J110" s="81">
        <f>IF(Visa_simulerat_eller_angivet_antal,'Bearb råstatistik'!#REF!,'Bearb råstatistik'!T108)</f>
        <v>0</v>
      </c>
      <c r="K110" s="48" t="str">
        <f>IF(Visa_simulerat_eller_angivet_antal,'Bearb råstatistik'!AU108,'Bearb råstatistik'!AT108)</f>
        <v>-</v>
      </c>
      <c r="L110" s="81">
        <f>'Bearb råstatistik'!X108+'Bearb råstatistik'!T108</f>
        <v>0</v>
      </c>
      <c r="M110" s="81">
        <f>'Bearb råstatistik'!R108+'Bearb råstatistik'!V108</f>
        <v>0</v>
      </c>
      <c r="N110" s="48" t="str">
        <f t="shared" si="3"/>
        <v/>
      </c>
      <c r="O110" s="81">
        <f>'Bearb råstatistik'!AD108</f>
        <v>0</v>
      </c>
      <c r="P110" s="81">
        <f>'Bearb råstatistik'!AF108</f>
        <v>0</v>
      </c>
      <c r="Q110" s="82" t="str">
        <f t="shared" si="4"/>
        <v/>
      </c>
    </row>
    <row r="111" spans="1:17" s="59" customFormat="1" x14ac:dyDescent="0.3">
      <c r="A111" s="59" t="str">
        <f>'Bearb råstatistik'!A109</f>
        <v>FILIPSTADS KOMMUN</v>
      </c>
      <c r="B111" s="81" t="b">
        <f>'Bearb råstatistik'!B109</f>
        <v>1</v>
      </c>
      <c r="C111" s="81">
        <f>IF(Visa_simulerat_eller_angivet_antal,'Bearb råstatistik'!#REF!,'Bearb råstatistik'!K109)</f>
        <v>84</v>
      </c>
      <c r="D111" s="81">
        <f>IF(Visa_simulerat_eller_angivet_antal,'Bearb råstatistik'!#REF!,'Bearb råstatistik'!O109)</f>
        <v>12</v>
      </c>
      <c r="E111" s="48">
        <f>IF(Visa_simulerat_eller_angivet_antal,'Bearb råstatistik'!AN109,'Bearb råstatistik'!AL109)</f>
        <v>0.14285714285714285</v>
      </c>
      <c r="F111" s="81">
        <f>IF(Visa_simulerat_eller_angivet_antal,'Bearb råstatistik'!#REF!,'Bearb råstatistik'!Z109)</f>
        <v>0</v>
      </c>
      <c r="G111" s="48">
        <f>IF(Visa_simulerat_eller_angivet_antal,'Bearb råstatistik'!AQ109,'Bearb råstatistik'!AO109)</f>
        <v>0</v>
      </c>
      <c r="H111" s="81" t="b">
        <f>'Bearb råstatistik'!AC109</f>
        <v>0</v>
      </c>
      <c r="I111" s="48">
        <f>IF(Visa_simulerat_eller_angivet_antal,'Bearb råstatistik'!AS109,'Bearb råstatistik'!AR109)</f>
        <v>0</v>
      </c>
      <c r="J111" s="81">
        <f>IF(Visa_simulerat_eller_angivet_antal,'Bearb råstatistik'!#REF!,'Bearb råstatistik'!T109)</f>
        <v>0</v>
      </c>
      <c r="K111" s="48">
        <f>IF(Visa_simulerat_eller_angivet_antal,'Bearb råstatistik'!AU109,'Bearb råstatistik'!AT109)</f>
        <v>1</v>
      </c>
      <c r="L111" s="81">
        <f>'Bearb råstatistik'!X109+'Bearb råstatistik'!T109</f>
        <v>0</v>
      </c>
      <c r="M111" s="81">
        <f>'Bearb råstatistik'!R109+'Bearb råstatistik'!V109</f>
        <v>0</v>
      </c>
      <c r="N111" s="48" t="str">
        <f t="shared" si="3"/>
        <v/>
      </c>
      <c r="O111" s="81">
        <f>'Bearb råstatistik'!AD109</f>
        <v>0</v>
      </c>
      <c r="P111" s="81">
        <f>'Bearb råstatistik'!AF109</f>
        <v>12</v>
      </c>
      <c r="Q111" s="82">
        <f t="shared" si="4"/>
        <v>0</v>
      </c>
    </row>
    <row r="112" spans="1:17" s="59" customFormat="1" hidden="1" x14ac:dyDescent="0.3">
      <c r="A112" s="59" t="str">
        <f>'Bearb råstatistik'!A110</f>
        <v>Filosofiska i Sverige AB (svb)</v>
      </c>
      <c r="B112" s="81" t="b">
        <f>'Bearb råstatistik'!B110</f>
        <v>0</v>
      </c>
      <c r="C112" s="81">
        <f>IF(Visa_simulerat_eller_angivet_antal,'Bearb råstatistik'!#REF!,'Bearb råstatistik'!K110)</f>
        <v>0</v>
      </c>
      <c r="D112" s="81">
        <f>IF(Visa_simulerat_eller_angivet_antal,'Bearb råstatistik'!#REF!,'Bearb råstatistik'!O110)</f>
        <v>0</v>
      </c>
      <c r="E112" s="48" t="str">
        <f>IF(Visa_simulerat_eller_angivet_antal,'Bearb råstatistik'!AN110,'Bearb råstatistik'!AL110)</f>
        <v>-</v>
      </c>
      <c r="F112" s="81">
        <f>IF(Visa_simulerat_eller_angivet_antal,'Bearb råstatistik'!#REF!,'Bearb råstatistik'!Z110)</f>
        <v>0</v>
      </c>
      <c r="G112" s="48" t="str">
        <f>IF(Visa_simulerat_eller_angivet_antal,'Bearb råstatistik'!AQ110,'Bearb råstatistik'!AO110)</f>
        <v>-</v>
      </c>
      <c r="H112" s="81" t="b">
        <f>'Bearb råstatistik'!AC110</f>
        <v>0</v>
      </c>
      <c r="I112" s="48" t="str">
        <f>IF(Visa_simulerat_eller_angivet_antal,'Bearb råstatistik'!AS110,'Bearb råstatistik'!AR110)</f>
        <v>-</v>
      </c>
      <c r="J112" s="81">
        <f>IF(Visa_simulerat_eller_angivet_antal,'Bearb råstatistik'!#REF!,'Bearb råstatistik'!T110)</f>
        <v>0</v>
      </c>
      <c r="K112" s="48" t="str">
        <f>IF(Visa_simulerat_eller_angivet_antal,'Bearb råstatistik'!AU110,'Bearb råstatistik'!AT110)</f>
        <v>-</v>
      </c>
      <c r="L112" s="81">
        <f>'Bearb råstatistik'!X110+'Bearb råstatistik'!T110</f>
        <v>0</v>
      </c>
      <c r="M112" s="81">
        <f>'Bearb råstatistik'!R110+'Bearb råstatistik'!V110</f>
        <v>0</v>
      </c>
      <c r="N112" s="48" t="str">
        <f t="shared" si="3"/>
        <v/>
      </c>
      <c r="O112" s="81">
        <f>'Bearb råstatistik'!AD110</f>
        <v>0</v>
      </c>
      <c r="P112" s="81">
        <f>'Bearb råstatistik'!AF110</f>
        <v>0</v>
      </c>
      <c r="Q112" s="82" t="str">
        <f t="shared" si="4"/>
        <v/>
      </c>
    </row>
    <row r="113" spans="1:17" s="59" customFormat="1" x14ac:dyDescent="0.3">
      <c r="A113" s="59" t="str">
        <f>'Bearb råstatistik'!A111</f>
        <v>FINSPÅNGS KOMMUN</v>
      </c>
      <c r="B113" s="81" t="b">
        <f>'Bearb råstatistik'!B111</f>
        <v>1</v>
      </c>
      <c r="C113" s="81">
        <f>IF(Visa_simulerat_eller_angivet_antal,'Bearb råstatistik'!#REF!,'Bearb råstatistik'!K111)</f>
        <v>183</v>
      </c>
      <c r="D113" s="81">
        <f>IF(Visa_simulerat_eller_angivet_antal,'Bearb råstatistik'!#REF!,'Bearb råstatistik'!O111)</f>
        <v>48</v>
      </c>
      <c r="E113" s="48">
        <f>IF(Visa_simulerat_eller_angivet_antal,'Bearb råstatistik'!AN111,'Bearb råstatistik'!AL111)</f>
        <v>0.26229508196721313</v>
      </c>
      <c r="F113" s="81">
        <f>IF(Visa_simulerat_eller_angivet_antal,'Bearb råstatistik'!#REF!,'Bearb råstatistik'!Z111)</f>
        <v>0</v>
      </c>
      <c r="G113" s="48">
        <f>IF(Visa_simulerat_eller_angivet_antal,'Bearb råstatistik'!AQ111,'Bearb råstatistik'!AO111)</f>
        <v>0</v>
      </c>
      <c r="H113" s="81" t="b">
        <f>'Bearb råstatistik'!AC111</f>
        <v>0</v>
      </c>
      <c r="I113" s="48">
        <f>IF(Visa_simulerat_eller_angivet_antal,'Bearb råstatistik'!AS111,'Bearb råstatistik'!AR111)</f>
        <v>0</v>
      </c>
      <c r="J113" s="81">
        <f>IF(Visa_simulerat_eller_angivet_antal,'Bearb råstatistik'!#REF!,'Bearb råstatistik'!T111)</f>
        <v>0</v>
      </c>
      <c r="K113" s="48">
        <f>IF(Visa_simulerat_eller_angivet_antal,'Bearb råstatistik'!AU111,'Bearb råstatistik'!AT111)</f>
        <v>0.33333333333333331</v>
      </c>
      <c r="L113" s="81">
        <f>'Bearb råstatistik'!X111+'Bearb råstatistik'!T111</f>
        <v>0</v>
      </c>
      <c r="M113" s="81">
        <f>'Bearb råstatistik'!R111+'Bearb råstatistik'!V111</f>
        <v>0</v>
      </c>
      <c r="N113" s="48" t="str">
        <f t="shared" si="3"/>
        <v/>
      </c>
      <c r="O113" s="81">
        <f>'Bearb råstatistik'!AD111</f>
        <v>32</v>
      </c>
      <c r="P113" s="81">
        <f>'Bearb råstatistik'!AF111</f>
        <v>16</v>
      </c>
      <c r="Q113" s="82">
        <f t="shared" si="4"/>
        <v>0.66666666666666663</v>
      </c>
    </row>
    <row r="114" spans="1:17" s="59" customFormat="1" x14ac:dyDescent="0.3">
      <c r="A114" s="59" t="str">
        <f>'Bearb råstatistik'!A112</f>
        <v>FLENS KOMMUN</v>
      </c>
      <c r="B114" s="81" t="b">
        <f>'Bearb råstatistik'!B112</f>
        <v>1</v>
      </c>
      <c r="C114" s="81">
        <f>IF(Visa_simulerat_eller_angivet_antal,'Bearb råstatistik'!#REF!,'Bearb råstatistik'!K112)</f>
        <v>117</v>
      </c>
      <c r="D114" s="81">
        <f>IF(Visa_simulerat_eller_angivet_antal,'Bearb råstatistik'!#REF!,'Bearb råstatistik'!O112)</f>
        <v>30</v>
      </c>
      <c r="E114" s="48">
        <f>IF(Visa_simulerat_eller_angivet_antal,'Bearb råstatistik'!AN112,'Bearb råstatistik'!AL112)</f>
        <v>0.25641025641025639</v>
      </c>
      <c r="F114" s="81">
        <f>IF(Visa_simulerat_eller_angivet_antal,'Bearb råstatistik'!#REF!,'Bearb råstatistik'!Z112)</f>
        <v>0</v>
      </c>
      <c r="G114" s="48">
        <f>IF(Visa_simulerat_eller_angivet_antal,'Bearb råstatistik'!AQ112,'Bearb råstatistik'!AO112)</f>
        <v>0</v>
      </c>
      <c r="H114" s="81" t="b">
        <f>'Bearb råstatistik'!AC112</f>
        <v>0</v>
      </c>
      <c r="I114" s="48">
        <f>IF(Visa_simulerat_eller_angivet_antal,'Bearb råstatistik'!AS112,'Bearb råstatistik'!AR112)</f>
        <v>0</v>
      </c>
      <c r="J114" s="81">
        <f>IF(Visa_simulerat_eller_angivet_antal,'Bearb råstatistik'!#REF!,'Bearb råstatistik'!T112)</f>
        <v>0</v>
      </c>
      <c r="K114" s="48">
        <f>IF(Visa_simulerat_eller_angivet_antal,'Bearb råstatistik'!AU112,'Bearb råstatistik'!AT112)</f>
        <v>0.4</v>
      </c>
      <c r="L114" s="81">
        <f>'Bearb råstatistik'!X112+'Bearb råstatistik'!T112</f>
        <v>0</v>
      </c>
      <c r="M114" s="81">
        <f>'Bearb råstatistik'!R112+'Bearb råstatistik'!V112</f>
        <v>0</v>
      </c>
      <c r="N114" s="48" t="str">
        <f t="shared" si="3"/>
        <v/>
      </c>
      <c r="O114" s="81">
        <f>'Bearb råstatistik'!AD112</f>
        <v>18</v>
      </c>
      <c r="P114" s="81">
        <f>'Bearb råstatistik'!AF112</f>
        <v>12</v>
      </c>
      <c r="Q114" s="82">
        <f t="shared" si="4"/>
        <v>0.6</v>
      </c>
    </row>
    <row r="115" spans="1:17" s="59" customFormat="1" hidden="1" x14ac:dyDescent="0.3">
      <c r="A115" s="59" t="str">
        <f>'Bearb råstatistik'!A113</f>
        <v>Flens Kristna Skola AB</v>
      </c>
      <c r="B115" s="81" t="b">
        <f>'Bearb råstatistik'!B113</f>
        <v>0</v>
      </c>
      <c r="C115" s="81">
        <f>IF(Visa_simulerat_eller_angivet_antal,'Bearb råstatistik'!#REF!,'Bearb råstatistik'!K113)</f>
        <v>0</v>
      </c>
      <c r="D115" s="81">
        <f>IF(Visa_simulerat_eller_angivet_antal,'Bearb råstatistik'!#REF!,'Bearb råstatistik'!O113)</f>
        <v>0</v>
      </c>
      <c r="E115" s="48" t="str">
        <f>IF(Visa_simulerat_eller_angivet_antal,'Bearb råstatistik'!AN113,'Bearb råstatistik'!AL113)</f>
        <v>-</v>
      </c>
      <c r="F115" s="81">
        <f>IF(Visa_simulerat_eller_angivet_antal,'Bearb råstatistik'!#REF!,'Bearb råstatistik'!Z113)</f>
        <v>0</v>
      </c>
      <c r="G115" s="48" t="str">
        <f>IF(Visa_simulerat_eller_angivet_antal,'Bearb råstatistik'!AQ113,'Bearb råstatistik'!AO113)</f>
        <v>-</v>
      </c>
      <c r="H115" s="81" t="b">
        <f>'Bearb råstatistik'!AC113</f>
        <v>0</v>
      </c>
      <c r="I115" s="48" t="str">
        <f>IF(Visa_simulerat_eller_angivet_antal,'Bearb råstatistik'!AS113,'Bearb råstatistik'!AR113)</f>
        <v>-</v>
      </c>
      <c r="J115" s="81">
        <f>IF(Visa_simulerat_eller_angivet_antal,'Bearb råstatistik'!#REF!,'Bearb råstatistik'!T113)</f>
        <v>0</v>
      </c>
      <c r="K115" s="48" t="str">
        <f>IF(Visa_simulerat_eller_angivet_antal,'Bearb råstatistik'!AU113,'Bearb råstatistik'!AT113)</f>
        <v>-</v>
      </c>
      <c r="L115" s="81">
        <f>'Bearb råstatistik'!X113+'Bearb råstatistik'!T113</f>
        <v>0</v>
      </c>
      <c r="M115" s="81">
        <f>'Bearb råstatistik'!R113+'Bearb råstatistik'!V113</f>
        <v>0</v>
      </c>
      <c r="N115" s="48" t="str">
        <f t="shared" si="3"/>
        <v/>
      </c>
      <c r="O115" s="81">
        <f>'Bearb råstatistik'!AD113</f>
        <v>0</v>
      </c>
      <c r="P115" s="81">
        <f>'Bearb råstatistik'!AF113</f>
        <v>0</v>
      </c>
      <c r="Q115" s="82" t="str">
        <f t="shared" si="4"/>
        <v/>
      </c>
    </row>
    <row r="116" spans="1:17" s="59" customFormat="1" hidden="1" x14ac:dyDescent="0.3">
      <c r="A116" s="59" t="str">
        <f>'Bearb råstatistik'!A114</f>
        <v>FORSHAGA KOMMUN</v>
      </c>
      <c r="B116" s="81" t="b">
        <f>'Bearb råstatistik'!B114</f>
        <v>1</v>
      </c>
      <c r="C116" s="81">
        <f>IF(Visa_simulerat_eller_angivet_antal,'Bearb råstatistik'!#REF!,'Bearb råstatistik'!K114)</f>
        <v>63</v>
      </c>
      <c r="D116" s="81">
        <f>IF(Visa_simulerat_eller_angivet_antal,'Bearb råstatistik'!#REF!,'Bearb råstatistik'!O114)</f>
        <v>0</v>
      </c>
      <c r="E116" s="48">
        <f>IF(Visa_simulerat_eller_angivet_antal,'Bearb råstatistik'!AN114,'Bearb råstatistik'!AL114)</f>
        <v>0</v>
      </c>
      <c r="F116" s="81">
        <f>IF(Visa_simulerat_eller_angivet_antal,'Bearb råstatistik'!#REF!,'Bearb råstatistik'!Z114)</f>
        <v>0</v>
      </c>
      <c r="G116" s="48">
        <f>IF(Visa_simulerat_eller_angivet_antal,'Bearb råstatistik'!AQ114,'Bearb råstatistik'!AO114)</f>
        <v>0</v>
      </c>
      <c r="H116" s="81" t="b">
        <f>'Bearb råstatistik'!AC114</f>
        <v>0</v>
      </c>
      <c r="I116" s="48" t="str">
        <f>IF(Visa_simulerat_eller_angivet_antal,'Bearb råstatistik'!AS114,'Bearb råstatistik'!AR114)</f>
        <v>-</v>
      </c>
      <c r="J116" s="81">
        <f>IF(Visa_simulerat_eller_angivet_antal,'Bearb råstatistik'!#REF!,'Bearb råstatistik'!T114)</f>
        <v>0</v>
      </c>
      <c r="K116" s="48" t="str">
        <f>IF(Visa_simulerat_eller_angivet_antal,'Bearb råstatistik'!AU114,'Bearb råstatistik'!AT114)</f>
        <v>-</v>
      </c>
      <c r="L116" s="81">
        <f>'Bearb råstatistik'!X114+'Bearb råstatistik'!T114</f>
        <v>0</v>
      </c>
      <c r="M116" s="81">
        <f>'Bearb råstatistik'!R114+'Bearb råstatistik'!V114</f>
        <v>0</v>
      </c>
      <c r="N116" s="48" t="str">
        <f t="shared" si="3"/>
        <v/>
      </c>
      <c r="O116" s="81">
        <f>'Bearb råstatistik'!AD114</f>
        <v>0</v>
      </c>
      <c r="P116" s="81">
        <f>'Bearb råstatistik'!AF114</f>
        <v>0</v>
      </c>
      <c r="Q116" s="82" t="str">
        <f t="shared" si="4"/>
        <v/>
      </c>
    </row>
    <row r="117" spans="1:17" s="59" customFormat="1" hidden="1" x14ac:dyDescent="0.3">
      <c r="A117" s="59" t="str">
        <f>'Bearb råstatistik'!A115</f>
        <v>FRAMTIDSKOMPASSEN AB</v>
      </c>
      <c r="B117" s="81" t="b">
        <f>'Bearb råstatistik'!B115</f>
        <v>0</v>
      </c>
      <c r="C117" s="81">
        <f>IF(Visa_simulerat_eller_angivet_antal,'Bearb råstatistik'!#REF!,'Bearb råstatistik'!K115)</f>
        <v>79</v>
      </c>
      <c r="D117" s="81">
        <f>IF(Visa_simulerat_eller_angivet_antal,'Bearb råstatistik'!#REF!,'Bearb råstatistik'!O115)</f>
        <v>0</v>
      </c>
      <c r="E117" s="48">
        <f>IF(Visa_simulerat_eller_angivet_antal,'Bearb råstatistik'!AN115,'Bearb råstatistik'!AL115)</f>
        <v>0</v>
      </c>
      <c r="F117" s="81">
        <f>IF(Visa_simulerat_eller_angivet_antal,'Bearb råstatistik'!#REF!,'Bearb råstatistik'!Z115)</f>
        <v>0</v>
      </c>
      <c r="G117" s="48">
        <f>IF(Visa_simulerat_eller_angivet_antal,'Bearb råstatistik'!AQ115,'Bearb råstatistik'!AO115)</f>
        <v>0</v>
      </c>
      <c r="H117" s="81" t="b">
        <f>'Bearb råstatistik'!AC115</f>
        <v>0</v>
      </c>
      <c r="I117" s="48" t="str">
        <f>IF(Visa_simulerat_eller_angivet_antal,'Bearb råstatistik'!AS115,'Bearb råstatistik'!AR115)</f>
        <v>-</v>
      </c>
      <c r="J117" s="81">
        <f>IF(Visa_simulerat_eller_angivet_antal,'Bearb råstatistik'!#REF!,'Bearb råstatistik'!T115)</f>
        <v>0</v>
      </c>
      <c r="K117" s="48" t="str">
        <f>IF(Visa_simulerat_eller_angivet_antal,'Bearb råstatistik'!AU115,'Bearb råstatistik'!AT115)</f>
        <v>-</v>
      </c>
      <c r="L117" s="81">
        <f>'Bearb råstatistik'!X115+'Bearb råstatistik'!T115</f>
        <v>0</v>
      </c>
      <c r="M117" s="81">
        <f>'Bearb råstatistik'!R115+'Bearb råstatistik'!V115</f>
        <v>0</v>
      </c>
      <c r="N117" s="48" t="str">
        <f t="shared" si="3"/>
        <v/>
      </c>
      <c r="O117" s="81">
        <f>'Bearb råstatistik'!AD115</f>
        <v>0</v>
      </c>
      <c r="P117" s="81">
        <f>'Bearb råstatistik'!AF115</f>
        <v>0</v>
      </c>
      <c r="Q117" s="82" t="str">
        <f t="shared" si="4"/>
        <v/>
      </c>
    </row>
    <row r="118" spans="1:17" s="59" customFormat="1" hidden="1" x14ac:dyDescent="0.3">
      <c r="A118" s="59" t="str">
        <f>'Bearb råstatistik'!A116</f>
        <v>Freinetskolan Hugin Ekonomisk förening</v>
      </c>
      <c r="B118" s="81" t="b">
        <f>'Bearb råstatistik'!B116</f>
        <v>0</v>
      </c>
      <c r="C118" s="81">
        <f>IF(Visa_simulerat_eller_angivet_antal,'Bearb råstatistik'!#REF!,'Bearb råstatistik'!K116)</f>
        <v>21</v>
      </c>
      <c r="D118" s="81">
        <f>IF(Visa_simulerat_eller_angivet_antal,'Bearb råstatistik'!#REF!,'Bearb råstatistik'!O116)</f>
        <v>0</v>
      </c>
      <c r="E118" s="48">
        <f>IF(Visa_simulerat_eller_angivet_antal,'Bearb råstatistik'!AN116,'Bearb råstatistik'!AL116)</f>
        <v>0</v>
      </c>
      <c r="F118" s="81">
        <f>IF(Visa_simulerat_eller_angivet_antal,'Bearb råstatistik'!#REF!,'Bearb råstatistik'!Z116)</f>
        <v>0</v>
      </c>
      <c r="G118" s="48">
        <f>IF(Visa_simulerat_eller_angivet_antal,'Bearb råstatistik'!AQ116,'Bearb råstatistik'!AO116)</f>
        <v>0</v>
      </c>
      <c r="H118" s="81" t="b">
        <f>'Bearb råstatistik'!AC116</f>
        <v>0</v>
      </c>
      <c r="I118" s="48" t="str">
        <f>IF(Visa_simulerat_eller_angivet_antal,'Bearb råstatistik'!AS116,'Bearb råstatistik'!AR116)</f>
        <v>-</v>
      </c>
      <c r="J118" s="81">
        <f>IF(Visa_simulerat_eller_angivet_antal,'Bearb råstatistik'!#REF!,'Bearb råstatistik'!T116)</f>
        <v>0</v>
      </c>
      <c r="K118" s="48" t="str">
        <f>IF(Visa_simulerat_eller_angivet_antal,'Bearb råstatistik'!AU116,'Bearb råstatistik'!AT116)</f>
        <v>-</v>
      </c>
      <c r="L118" s="81">
        <f>'Bearb råstatistik'!X116+'Bearb råstatistik'!T116</f>
        <v>0</v>
      </c>
      <c r="M118" s="81">
        <f>'Bearb råstatistik'!R116+'Bearb råstatistik'!V116</f>
        <v>0</v>
      </c>
      <c r="N118" s="48" t="str">
        <f t="shared" si="3"/>
        <v/>
      </c>
      <c r="O118" s="81">
        <f>'Bearb råstatistik'!AD116</f>
        <v>0</v>
      </c>
      <c r="P118" s="81">
        <f>'Bearb råstatistik'!AF116</f>
        <v>0</v>
      </c>
      <c r="Q118" s="82" t="str">
        <f t="shared" si="4"/>
        <v/>
      </c>
    </row>
    <row r="119" spans="1:17" s="59" customFormat="1" hidden="1" x14ac:dyDescent="0.3">
      <c r="A119" s="59" t="str">
        <f>'Bearb råstatistik'!A117</f>
        <v>FREINETSKOLAN I LUND,IDEELL FÖRENING</v>
      </c>
      <c r="B119" s="81" t="b">
        <f>'Bearb råstatistik'!B117</f>
        <v>0</v>
      </c>
      <c r="C119" s="81">
        <f>IF(Visa_simulerat_eller_angivet_antal,'Bearb råstatistik'!#REF!,'Bearb råstatistik'!K117)</f>
        <v>0</v>
      </c>
      <c r="D119" s="81">
        <f>IF(Visa_simulerat_eller_angivet_antal,'Bearb råstatistik'!#REF!,'Bearb råstatistik'!O117)</f>
        <v>0</v>
      </c>
      <c r="E119" s="48" t="str">
        <f>IF(Visa_simulerat_eller_angivet_antal,'Bearb råstatistik'!AN117,'Bearb råstatistik'!AL117)</f>
        <v>-</v>
      </c>
      <c r="F119" s="81">
        <f>IF(Visa_simulerat_eller_angivet_antal,'Bearb råstatistik'!#REF!,'Bearb råstatistik'!Z117)</f>
        <v>0</v>
      </c>
      <c r="G119" s="48" t="str">
        <f>IF(Visa_simulerat_eller_angivet_antal,'Bearb råstatistik'!AQ117,'Bearb råstatistik'!AO117)</f>
        <v>-</v>
      </c>
      <c r="H119" s="81" t="b">
        <f>'Bearb råstatistik'!AC117</f>
        <v>0</v>
      </c>
      <c r="I119" s="48" t="str">
        <f>IF(Visa_simulerat_eller_angivet_antal,'Bearb råstatistik'!AS117,'Bearb råstatistik'!AR117)</f>
        <v>-</v>
      </c>
      <c r="J119" s="81">
        <f>IF(Visa_simulerat_eller_angivet_antal,'Bearb råstatistik'!#REF!,'Bearb råstatistik'!T117)</f>
        <v>0</v>
      </c>
      <c r="K119" s="48" t="str">
        <f>IF(Visa_simulerat_eller_angivet_antal,'Bearb råstatistik'!AU117,'Bearb råstatistik'!AT117)</f>
        <v>-</v>
      </c>
      <c r="L119" s="81">
        <f>'Bearb råstatistik'!X117+'Bearb råstatistik'!T117</f>
        <v>0</v>
      </c>
      <c r="M119" s="81">
        <f>'Bearb råstatistik'!R117+'Bearb råstatistik'!V117</f>
        <v>0</v>
      </c>
      <c r="N119" s="48" t="str">
        <f t="shared" si="3"/>
        <v/>
      </c>
      <c r="O119" s="81">
        <f>'Bearb råstatistik'!AD117</f>
        <v>0</v>
      </c>
      <c r="P119" s="81">
        <f>'Bearb råstatistik'!AF117</f>
        <v>0</v>
      </c>
      <c r="Q119" s="82" t="str">
        <f t="shared" si="4"/>
        <v/>
      </c>
    </row>
    <row r="120" spans="1:17" s="59" customFormat="1" hidden="1" x14ac:dyDescent="0.3">
      <c r="A120" s="59" t="str">
        <f>'Bearb råstatistik'!A118</f>
        <v>FREINETSKOLAN KASTANJEN EKONOMISK FÖRENING</v>
      </c>
      <c r="B120" s="81" t="b">
        <f>'Bearb råstatistik'!B118</f>
        <v>0</v>
      </c>
      <c r="C120" s="81">
        <f>IF(Visa_simulerat_eller_angivet_antal,'Bearb råstatistik'!#REF!,'Bearb råstatistik'!K118)</f>
        <v>0</v>
      </c>
      <c r="D120" s="81">
        <f>IF(Visa_simulerat_eller_angivet_antal,'Bearb råstatistik'!#REF!,'Bearb råstatistik'!O118)</f>
        <v>0</v>
      </c>
      <c r="E120" s="48" t="str">
        <f>IF(Visa_simulerat_eller_angivet_antal,'Bearb råstatistik'!AN118,'Bearb råstatistik'!AL118)</f>
        <v>-</v>
      </c>
      <c r="F120" s="81">
        <f>IF(Visa_simulerat_eller_angivet_antal,'Bearb råstatistik'!#REF!,'Bearb råstatistik'!Z118)</f>
        <v>0</v>
      </c>
      <c r="G120" s="48" t="str">
        <f>IF(Visa_simulerat_eller_angivet_antal,'Bearb råstatistik'!AQ118,'Bearb råstatistik'!AO118)</f>
        <v>-</v>
      </c>
      <c r="H120" s="81" t="b">
        <f>'Bearb råstatistik'!AC118</f>
        <v>0</v>
      </c>
      <c r="I120" s="48" t="str">
        <f>IF(Visa_simulerat_eller_angivet_antal,'Bearb råstatistik'!AS118,'Bearb råstatistik'!AR118)</f>
        <v>-</v>
      </c>
      <c r="J120" s="81">
        <f>IF(Visa_simulerat_eller_angivet_antal,'Bearb råstatistik'!#REF!,'Bearb råstatistik'!T118)</f>
        <v>0</v>
      </c>
      <c r="K120" s="48" t="str">
        <f>IF(Visa_simulerat_eller_angivet_antal,'Bearb råstatistik'!AU118,'Bearb råstatistik'!AT118)</f>
        <v>-</v>
      </c>
      <c r="L120" s="81">
        <f>'Bearb råstatistik'!X118+'Bearb råstatistik'!T118</f>
        <v>0</v>
      </c>
      <c r="M120" s="81">
        <f>'Bearb råstatistik'!R118+'Bearb råstatistik'!V118</f>
        <v>0</v>
      </c>
      <c r="N120" s="48" t="str">
        <f t="shared" si="3"/>
        <v/>
      </c>
      <c r="O120" s="81">
        <f>'Bearb råstatistik'!AD118</f>
        <v>0</v>
      </c>
      <c r="P120" s="81">
        <f>'Bearb råstatistik'!AF118</f>
        <v>0</v>
      </c>
      <c r="Q120" s="82" t="str">
        <f t="shared" si="4"/>
        <v/>
      </c>
    </row>
    <row r="121" spans="1:17" s="59" customFormat="1" hidden="1" x14ac:dyDescent="0.3">
      <c r="A121" s="59" t="str">
        <f>'Bearb råstatistik'!A119</f>
        <v>Freinetskolan Mimer ekonomisk förening</v>
      </c>
      <c r="B121" s="81" t="b">
        <f>'Bearb råstatistik'!B119</f>
        <v>0</v>
      </c>
      <c r="C121" s="81">
        <f>IF(Visa_simulerat_eller_angivet_antal,'Bearb råstatistik'!#REF!,'Bearb råstatistik'!K119)</f>
        <v>21</v>
      </c>
      <c r="D121" s="81">
        <f>IF(Visa_simulerat_eller_angivet_antal,'Bearb råstatistik'!#REF!,'Bearb råstatistik'!O119)</f>
        <v>0</v>
      </c>
      <c r="E121" s="48">
        <f>IF(Visa_simulerat_eller_angivet_antal,'Bearb råstatistik'!AN119,'Bearb råstatistik'!AL119)</f>
        <v>0</v>
      </c>
      <c r="F121" s="81">
        <f>IF(Visa_simulerat_eller_angivet_antal,'Bearb råstatistik'!#REF!,'Bearb råstatistik'!Z119)</f>
        <v>0</v>
      </c>
      <c r="G121" s="48">
        <f>IF(Visa_simulerat_eller_angivet_antal,'Bearb råstatistik'!AQ119,'Bearb råstatistik'!AO119)</f>
        <v>0</v>
      </c>
      <c r="H121" s="81" t="b">
        <f>'Bearb råstatistik'!AC119</f>
        <v>0</v>
      </c>
      <c r="I121" s="48" t="str">
        <f>IF(Visa_simulerat_eller_angivet_antal,'Bearb råstatistik'!AS119,'Bearb råstatistik'!AR119)</f>
        <v>-</v>
      </c>
      <c r="J121" s="81">
        <f>IF(Visa_simulerat_eller_angivet_antal,'Bearb råstatistik'!#REF!,'Bearb råstatistik'!T119)</f>
        <v>0</v>
      </c>
      <c r="K121" s="48" t="str">
        <f>IF(Visa_simulerat_eller_angivet_antal,'Bearb råstatistik'!AU119,'Bearb råstatistik'!AT119)</f>
        <v>-</v>
      </c>
      <c r="L121" s="81">
        <f>'Bearb råstatistik'!X119+'Bearb råstatistik'!T119</f>
        <v>0</v>
      </c>
      <c r="M121" s="81">
        <f>'Bearb råstatistik'!R119+'Bearb råstatistik'!V119</f>
        <v>0</v>
      </c>
      <c r="N121" s="48" t="str">
        <f t="shared" si="3"/>
        <v/>
      </c>
      <c r="O121" s="81">
        <f>'Bearb råstatistik'!AD119</f>
        <v>0</v>
      </c>
      <c r="P121" s="81">
        <f>'Bearb råstatistik'!AF119</f>
        <v>0</v>
      </c>
      <c r="Q121" s="82" t="str">
        <f t="shared" si="4"/>
        <v/>
      </c>
    </row>
    <row r="122" spans="1:17" s="59" customFormat="1" hidden="1" x14ac:dyDescent="0.3">
      <c r="A122" s="59" t="str">
        <f>'Bearb råstatistik'!A120</f>
        <v>FRIA INTERMILIA SKOLAN</v>
      </c>
      <c r="B122" s="81" t="b">
        <f>'Bearb råstatistik'!B120</f>
        <v>0</v>
      </c>
      <c r="C122" s="81">
        <f>IF(Visa_simulerat_eller_angivet_antal,'Bearb råstatistik'!#REF!,'Bearb råstatistik'!K120)</f>
        <v>17</v>
      </c>
      <c r="D122" s="81">
        <f>IF(Visa_simulerat_eller_angivet_antal,'Bearb råstatistik'!#REF!,'Bearb råstatistik'!O120)</f>
        <v>0</v>
      </c>
      <c r="E122" s="48">
        <f>IF(Visa_simulerat_eller_angivet_antal,'Bearb råstatistik'!AN120,'Bearb råstatistik'!AL120)</f>
        <v>0</v>
      </c>
      <c r="F122" s="81">
        <f>IF(Visa_simulerat_eller_angivet_antal,'Bearb råstatistik'!#REF!,'Bearb råstatistik'!Z120)</f>
        <v>0</v>
      </c>
      <c r="G122" s="48">
        <f>IF(Visa_simulerat_eller_angivet_antal,'Bearb råstatistik'!AQ120,'Bearb råstatistik'!AO120)</f>
        <v>0</v>
      </c>
      <c r="H122" s="81" t="b">
        <f>'Bearb råstatistik'!AC120</f>
        <v>0</v>
      </c>
      <c r="I122" s="48" t="str">
        <f>IF(Visa_simulerat_eller_angivet_antal,'Bearb råstatistik'!AS120,'Bearb råstatistik'!AR120)</f>
        <v>-</v>
      </c>
      <c r="J122" s="81">
        <f>IF(Visa_simulerat_eller_angivet_antal,'Bearb råstatistik'!#REF!,'Bearb råstatistik'!T120)</f>
        <v>0</v>
      </c>
      <c r="K122" s="48" t="str">
        <f>IF(Visa_simulerat_eller_angivet_antal,'Bearb råstatistik'!AU120,'Bearb råstatistik'!AT120)</f>
        <v>-</v>
      </c>
      <c r="L122" s="81">
        <f>'Bearb råstatistik'!X120+'Bearb råstatistik'!T120</f>
        <v>0</v>
      </c>
      <c r="M122" s="81">
        <f>'Bearb råstatistik'!R120+'Bearb råstatistik'!V120</f>
        <v>0</v>
      </c>
      <c r="N122" s="48" t="str">
        <f t="shared" si="3"/>
        <v/>
      </c>
      <c r="O122" s="81">
        <f>'Bearb råstatistik'!AD120</f>
        <v>0</v>
      </c>
      <c r="P122" s="81">
        <f>'Bearb råstatistik'!AF120</f>
        <v>0</v>
      </c>
      <c r="Q122" s="82" t="str">
        <f t="shared" si="4"/>
        <v/>
      </c>
    </row>
    <row r="123" spans="1:17" s="59" customFormat="1" x14ac:dyDescent="0.3">
      <c r="A123" s="59" t="str">
        <f>'Bearb råstatistik'!A121</f>
        <v>Fridaskolorna AB</v>
      </c>
      <c r="B123" s="81" t="b">
        <f>'Bearb råstatistik'!B121</f>
        <v>0</v>
      </c>
      <c r="C123" s="81">
        <f>IF(Visa_simulerat_eller_angivet_antal,'Bearb råstatistik'!#REF!,'Bearb råstatistik'!K121)</f>
        <v>355</v>
      </c>
      <c r="D123" s="81">
        <f>IF(Visa_simulerat_eller_angivet_antal,'Bearb råstatistik'!#REF!,'Bearb råstatistik'!O121)</f>
        <v>50</v>
      </c>
      <c r="E123" s="48">
        <f>IF(Visa_simulerat_eller_angivet_antal,'Bearb råstatistik'!AN121,'Bearb råstatistik'!AL121)</f>
        <v>0.14084507042253522</v>
      </c>
      <c r="F123" s="81">
        <f>IF(Visa_simulerat_eller_angivet_antal,'Bearb råstatistik'!#REF!,'Bearb råstatistik'!Z121)</f>
        <v>0</v>
      </c>
      <c r="G123" s="48">
        <f>IF(Visa_simulerat_eller_angivet_antal,'Bearb råstatistik'!AQ121,'Bearb råstatistik'!AO121)</f>
        <v>0</v>
      </c>
      <c r="H123" s="81" t="b">
        <f>'Bearb råstatistik'!AC121</f>
        <v>0</v>
      </c>
      <c r="I123" s="48">
        <f>IF(Visa_simulerat_eller_angivet_antal,'Bearb råstatistik'!AS121,'Bearb råstatistik'!AR121)</f>
        <v>0</v>
      </c>
      <c r="J123" s="81">
        <f>IF(Visa_simulerat_eller_angivet_antal,'Bearb råstatistik'!#REF!,'Bearb råstatistik'!T121)</f>
        <v>0</v>
      </c>
      <c r="K123" s="48">
        <f>IF(Visa_simulerat_eller_angivet_antal,'Bearb råstatistik'!AU121,'Bearb råstatistik'!AT121)</f>
        <v>0.62</v>
      </c>
      <c r="L123" s="81">
        <f>'Bearb råstatistik'!X121+'Bearb råstatistik'!T121</f>
        <v>0</v>
      </c>
      <c r="M123" s="81">
        <f>'Bearb råstatistik'!R121+'Bearb råstatistik'!V121</f>
        <v>0</v>
      </c>
      <c r="N123" s="48" t="str">
        <f t="shared" si="3"/>
        <v/>
      </c>
      <c r="O123" s="81">
        <f>'Bearb råstatistik'!AD121</f>
        <v>19</v>
      </c>
      <c r="P123" s="81">
        <f>'Bearb råstatistik'!AF121</f>
        <v>31</v>
      </c>
      <c r="Q123" s="82">
        <f t="shared" si="4"/>
        <v>0.38</v>
      </c>
    </row>
    <row r="124" spans="1:17" s="59" customFormat="1" hidden="1" x14ac:dyDescent="0.3">
      <c r="A124" s="59" t="str">
        <f>'Bearb råstatistik'!A122</f>
        <v>Frihab AB</v>
      </c>
      <c r="B124" s="81" t="b">
        <f>'Bearb råstatistik'!B122</f>
        <v>0</v>
      </c>
      <c r="C124" s="81">
        <f>IF(Visa_simulerat_eller_angivet_antal,'Bearb råstatistik'!#REF!,'Bearb råstatistik'!K122)</f>
        <v>0</v>
      </c>
      <c r="D124" s="81">
        <f>IF(Visa_simulerat_eller_angivet_antal,'Bearb råstatistik'!#REF!,'Bearb råstatistik'!O122)</f>
        <v>0</v>
      </c>
      <c r="E124" s="48" t="str">
        <f>IF(Visa_simulerat_eller_angivet_antal,'Bearb råstatistik'!AN122,'Bearb råstatistik'!AL122)</f>
        <v>-</v>
      </c>
      <c r="F124" s="81">
        <f>IF(Visa_simulerat_eller_angivet_antal,'Bearb råstatistik'!#REF!,'Bearb råstatistik'!Z122)</f>
        <v>0</v>
      </c>
      <c r="G124" s="48" t="str">
        <f>IF(Visa_simulerat_eller_angivet_antal,'Bearb råstatistik'!AQ122,'Bearb råstatistik'!AO122)</f>
        <v>-</v>
      </c>
      <c r="H124" s="81" t="b">
        <f>'Bearb råstatistik'!AC122</f>
        <v>0</v>
      </c>
      <c r="I124" s="48" t="str">
        <f>IF(Visa_simulerat_eller_angivet_antal,'Bearb råstatistik'!AS122,'Bearb råstatistik'!AR122)</f>
        <v>-</v>
      </c>
      <c r="J124" s="81">
        <f>IF(Visa_simulerat_eller_angivet_antal,'Bearb råstatistik'!#REF!,'Bearb råstatistik'!T122)</f>
        <v>0</v>
      </c>
      <c r="K124" s="48" t="str">
        <f>IF(Visa_simulerat_eller_angivet_antal,'Bearb råstatistik'!AU122,'Bearb råstatistik'!AT122)</f>
        <v>-</v>
      </c>
      <c r="L124" s="81">
        <f>'Bearb råstatistik'!X122+'Bearb råstatistik'!T122</f>
        <v>0</v>
      </c>
      <c r="M124" s="81">
        <f>'Bearb råstatistik'!R122+'Bearb råstatistik'!V122</f>
        <v>0</v>
      </c>
      <c r="N124" s="48" t="str">
        <f t="shared" si="3"/>
        <v/>
      </c>
      <c r="O124" s="81">
        <f>'Bearb råstatistik'!AD122</f>
        <v>0</v>
      </c>
      <c r="P124" s="81">
        <f>'Bearb råstatistik'!AF122</f>
        <v>0</v>
      </c>
      <c r="Q124" s="82" t="str">
        <f t="shared" si="4"/>
        <v/>
      </c>
    </row>
    <row r="125" spans="1:17" s="59" customFormat="1" hidden="1" x14ac:dyDescent="0.3">
      <c r="A125" s="59" t="str">
        <f>'Bearb råstatistik'!A123</f>
        <v>Friskola Fria Emilia Boden ekonomisk förening</v>
      </c>
      <c r="B125" s="81" t="b">
        <f>'Bearb råstatistik'!B123</f>
        <v>0</v>
      </c>
      <c r="C125" s="81">
        <f>IF(Visa_simulerat_eller_angivet_antal,'Bearb råstatistik'!#REF!,'Bearb råstatistik'!K123)</f>
        <v>20</v>
      </c>
      <c r="D125" s="81">
        <f>IF(Visa_simulerat_eller_angivet_antal,'Bearb råstatistik'!#REF!,'Bearb råstatistik'!O123)</f>
        <v>0</v>
      </c>
      <c r="E125" s="48">
        <f>IF(Visa_simulerat_eller_angivet_antal,'Bearb råstatistik'!AN123,'Bearb råstatistik'!AL123)</f>
        <v>0</v>
      </c>
      <c r="F125" s="81">
        <f>IF(Visa_simulerat_eller_angivet_antal,'Bearb råstatistik'!#REF!,'Bearb råstatistik'!Z123)</f>
        <v>0</v>
      </c>
      <c r="G125" s="48">
        <f>IF(Visa_simulerat_eller_angivet_antal,'Bearb råstatistik'!AQ123,'Bearb råstatistik'!AO123)</f>
        <v>0</v>
      </c>
      <c r="H125" s="81" t="b">
        <f>'Bearb råstatistik'!AC123</f>
        <v>0</v>
      </c>
      <c r="I125" s="48" t="str">
        <f>IF(Visa_simulerat_eller_angivet_antal,'Bearb råstatistik'!AS123,'Bearb råstatistik'!AR123)</f>
        <v>-</v>
      </c>
      <c r="J125" s="81">
        <f>IF(Visa_simulerat_eller_angivet_antal,'Bearb råstatistik'!#REF!,'Bearb råstatistik'!T123)</f>
        <v>0</v>
      </c>
      <c r="K125" s="48" t="str">
        <f>IF(Visa_simulerat_eller_angivet_antal,'Bearb råstatistik'!AU123,'Bearb råstatistik'!AT123)</f>
        <v>-</v>
      </c>
      <c r="L125" s="81">
        <f>'Bearb råstatistik'!X123+'Bearb råstatistik'!T123</f>
        <v>0</v>
      </c>
      <c r="M125" s="81">
        <f>'Bearb råstatistik'!R123+'Bearb råstatistik'!V123</f>
        <v>0</v>
      </c>
      <c r="N125" s="48" t="str">
        <f t="shared" si="3"/>
        <v/>
      </c>
      <c r="O125" s="81">
        <f>'Bearb råstatistik'!AD123</f>
        <v>0</v>
      </c>
      <c r="P125" s="81">
        <f>'Bearb råstatistik'!AF123</f>
        <v>0</v>
      </c>
      <c r="Q125" s="82" t="str">
        <f t="shared" si="4"/>
        <v/>
      </c>
    </row>
    <row r="126" spans="1:17" s="59" customFormat="1" hidden="1" x14ac:dyDescent="0.3">
      <c r="A126" s="59" t="str">
        <f>'Bearb råstatistik'!A124</f>
        <v>Friskolan Asken Aktiebolag</v>
      </c>
      <c r="B126" s="81" t="b">
        <f>'Bearb råstatistik'!B124</f>
        <v>0</v>
      </c>
      <c r="C126" s="81">
        <f>IF(Visa_simulerat_eller_angivet_antal,'Bearb råstatistik'!#REF!,'Bearb råstatistik'!K124)</f>
        <v>44</v>
      </c>
      <c r="D126" s="81">
        <f>IF(Visa_simulerat_eller_angivet_antal,'Bearb råstatistik'!#REF!,'Bearb råstatistik'!O124)</f>
        <v>0</v>
      </c>
      <c r="E126" s="48">
        <f>IF(Visa_simulerat_eller_angivet_antal,'Bearb råstatistik'!AN124,'Bearb råstatistik'!AL124)</f>
        <v>0</v>
      </c>
      <c r="F126" s="81">
        <f>IF(Visa_simulerat_eller_angivet_antal,'Bearb råstatistik'!#REF!,'Bearb råstatistik'!Z124)</f>
        <v>0</v>
      </c>
      <c r="G126" s="48">
        <f>IF(Visa_simulerat_eller_angivet_antal,'Bearb råstatistik'!AQ124,'Bearb råstatistik'!AO124)</f>
        <v>0</v>
      </c>
      <c r="H126" s="81" t="b">
        <f>'Bearb råstatistik'!AC124</f>
        <v>0</v>
      </c>
      <c r="I126" s="48" t="str">
        <f>IF(Visa_simulerat_eller_angivet_antal,'Bearb råstatistik'!AS124,'Bearb råstatistik'!AR124)</f>
        <v>-</v>
      </c>
      <c r="J126" s="81">
        <f>IF(Visa_simulerat_eller_angivet_antal,'Bearb råstatistik'!#REF!,'Bearb råstatistik'!T124)</f>
        <v>0</v>
      </c>
      <c r="K126" s="48" t="str">
        <f>IF(Visa_simulerat_eller_angivet_antal,'Bearb råstatistik'!AU124,'Bearb råstatistik'!AT124)</f>
        <v>-</v>
      </c>
      <c r="L126" s="81">
        <f>'Bearb råstatistik'!X124+'Bearb råstatistik'!T124</f>
        <v>0</v>
      </c>
      <c r="M126" s="81">
        <f>'Bearb råstatistik'!R124+'Bearb råstatistik'!V124</f>
        <v>0</v>
      </c>
      <c r="N126" s="48" t="str">
        <f t="shared" si="3"/>
        <v/>
      </c>
      <c r="O126" s="81">
        <f>'Bearb råstatistik'!AD124</f>
        <v>0</v>
      </c>
      <c r="P126" s="81">
        <f>'Bearb råstatistik'!AF124</f>
        <v>0</v>
      </c>
      <c r="Q126" s="82" t="str">
        <f t="shared" si="4"/>
        <v/>
      </c>
    </row>
    <row r="127" spans="1:17" s="59" customFormat="1" hidden="1" x14ac:dyDescent="0.3">
      <c r="A127" s="59" t="str">
        <f>'Bearb råstatistik'!A125</f>
        <v>Friskolan i Mariestad AB</v>
      </c>
      <c r="B127" s="81" t="b">
        <f>'Bearb råstatistik'!B125</f>
        <v>0</v>
      </c>
      <c r="C127" s="81">
        <f>IF(Visa_simulerat_eller_angivet_antal,'Bearb råstatistik'!#REF!,'Bearb råstatistik'!K125)</f>
        <v>53</v>
      </c>
      <c r="D127" s="81">
        <f>IF(Visa_simulerat_eller_angivet_antal,'Bearb råstatistik'!#REF!,'Bearb råstatistik'!O125)</f>
        <v>0</v>
      </c>
      <c r="E127" s="48">
        <f>IF(Visa_simulerat_eller_angivet_antal,'Bearb råstatistik'!AN125,'Bearb råstatistik'!AL125)</f>
        <v>0</v>
      </c>
      <c r="F127" s="81">
        <f>IF(Visa_simulerat_eller_angivet_antal,'Bearb råstatistik'!#REF!,'Bearb råstatistik'!Z125)</f>
        <v>0</v>
      </c>
      <c r="G127" s="48">
        <f>IF(Visa_simulerat_eller_angivet_antal,'Bearb råstatistik'!AQ125,'Bearb råstatistik'!AO125)</f>
        <v>0</v>
      </c>
      <c r="H127" s="81" t="b">
        <f>'Bearb råstatistik'!AC125</f>
        <v>0</v>
      </c>
      <c r="I127" s="48" t="str">
        <f>IF(Visa_simulerat_eller_angivet_antal,'Bearb råstatistik'!AS125,'Bearb råstatistik'!AR125)</f>
        <v>-</v>
      </c>
      <c r="J127" s="81">
        <f>IF(Visa_simulerat_eller_angivet_antal,'Bearb råstatistik'!#REF!,'Bearb råstatistik'!T125)</f>
        <v>0</v>
      </c>
      <c r="K127" s="48" t="str">
        <f>IF(Visa_simulerat_eller_angivet_antal,'Bearb råstatistik'!AU125,'Bearb råstatistik'!AT125)</f>
        <v>-</v>
      </c>
      <c r="L127" s="81">
        <f>'Bearb råstatistik'!X125+'Bearb råstatistik'!T125</f>
        <v>0</v>
      </c>
      <c r="M127" s="81">
        <f>'Bearb råstatistik'!R125+'Bearb råstatistik'!V125</f>
        <v>0</v>
      </c>
      <c r="N127" s="48" t="str">
        <f t="shared" si="3"/>
        <v/>
      </c>
      <c r="O127" s="81">
        <f>'Bearb råstatistik'!AD125</f>
        <v>0</v>
      </c>
      <c r="P127" s="81">
        <f>'Bearb råstatistik'!AF125</f>
        <v>0</v>
      </c>
      <c r="Q127" s="82" t="str">
        <f t="shared" si="4"/>
        <v/>
      </c>
    </row>
    <row r="128" spans="1:17" s="59" customFormat="1" hidden="1" x14ac:dyDescent="0.3">
      <c r="A128" s="59" t="str">
        <f>'Bearb råstatistik'!A126</f>
        <v>FRISKOLAN I SKUTSKÄR EKONOMISK FÖRENING</v>
      </c>
      <c r="B128" s="81" t="b">
        <f>'Bearb råstatistik'!B126</f>
        <v>0</v>
      </c>
      <c r="C128" s="81">
        <f>IF(Visa_simulerat_eller_angivet_antal,'Bearb råstatistik'!#REF!,'Bearb råstatistik'!K126)</f>
        <v>29</v>
      </c>
      <c r="D128" s="81">
        <f>IF(Visa_simulerat_eller_angivet_antal,'Bearb råstatistik'!#REF!,'Bearb råstatistik'!O126)</f>
        <v>0</v>
      </c>
      <c r="E128" s="48">
        <f>IF(Visa_simulerat_eller_angivet_antal,'Bearb råstatistik'!AN126,'Bearb råstatistik'!AL126)</f>
        <v>0</v>
      </c>
      <c r="F128" s="81">
        <f>IF(Visa_simulerat_eller_angivet_antal,'Bearb råstatistik'!#REF!,'Bearb råstatistik'!Z126)</f>
        <v>0</v>
      </c>
      <c r="G128" s="48">
        <f>IF(Visa_simulerat_eller_angivet_antal,'Bearb råstatistik'!AQ126,'Bearb råstatistik'!AO126)</f>
        <v>0</v>
      </c>
      <c r="H128" s="81" t="b">
        <f>'Bearb råstatistik'!AC126</f>
        <v>0</v>
      </c>
      <c r="I128" s="48" t="str">
        <f>IF(Visa_simulerat_eller_angivet_antal,'Bearb råstatistik'!AS126,'Bearb råstatistik'!AR126)</f>
        <v>-</v>
      </c>
      <c r="J128" s="81">
        <f>IF(Visa_simulerat_eller_angivet_antal,'Bearb råstatistik'!#REF!,'Bearb råstatistik'!T126)</f>
        <v>0</v>
      </c>
      <c r="K128" s="48" t="str">
        <f>IF(Visa_simulerat_eller_angivet_antal,'Bearb råstatistik'!AU126,'Bearb råstatistik'!AT126)</f>
        <v>-</v>
      </c>
      <c r="L128" s="81">
        <f>'Bearb råstatistik'!X126+'Bearb råstatistik'!T126</f>
        <v>0</v>
      </c>
      <c r="M128" s="81">
        <f>'Bearb råstatistik'!R126+'Bearb råstatistik'!V126</f>
        <v>0</v>
      </c>
      <c r="N128" s="48" t="str">
        <f t="shared" si="3"/>
        <v/>
      </c>
      <c r="O128" s="81">
        <f>'Bearb råstatistik'!AD126</f>
        <v>0</v>
      </c>
      <c r="P128" s="81">
        <f>'Bearb råstatistik'!AF126</f>
        <v>0</v>
      </c>
      <c r="Q128" s="82" t="str">
        <f t="shared" si="4"/>
        <v/>
      </c>
    </row>
    <row r="129" spans="1:17" s="59" customFormat="1" x14ac:dyDescent="0.3">
      <c r="A129" s="59" t="str">
        <f>'Bearb råstatistik'!A127</f>
        <v>Friskolan Lust &amp; Lära i Bollnäs AB</v>
      </c>
      <c r="B129" s="81" t="b">
        <f>'Bearb råstatistik'!B127</f>
        <v>0</v>
      </c>
      <c r="C129" s="81">
        <f>IF(Visa_simulerat_eller_angivet_antal,'Bearb råstatistik'!#REF!,'Bearb råstatistik'!K127)</f>
        <v>133</v>
      </c>
      <c r="D129" s="81">
        <f>IF(Visa_simulerat_eller_angivet_antal,'Bearb råstatistik'!#REF!,'Bearb råstatistik'!O127)</f>
        <v>12</v>
      </c>
      <c r="E129" s="48">
        <f>IF(Visa_simulerat_eller_angivet_antal,'Bearb råstatistik'!AN127,'Bearb råstatistik'!AL127)</f>
        <v>9.0225563909774431E-2</v>
      </c>
      <c r="F129" s="81">
        <f>IF(Visa_simulerat_eller_angivet_antal,'Bearb råstatistik'!#REF!,'Bearb råstatistik'!Z127)</f>
        <v>0</v>
      </c>
      <c r="G129" s="48">
        <f>IF(Visa_simulerat_eller_angivet_antal,'Bearb råstatistik'!AQ127,'Bearb råstatistik'!AO127)</f>
        <v>0</v>
      </c>
      <c r="H129" s="81" t="b">
        <f>'Bearb råstatistik'!AC127</f>
        <v>0</v>
      </c>
      <c r="I129" s="48">
        <f>IF(Visa_simulerat_eller_angivet_antal,'Bearb råstatistik'!AS127,'Bearb råstatistik'!AR127)</f>
        <v>0</v>
      </c>
      <c r="J129" s="81">
        <f>IF(Visa_simulerat_eller_angivet_antal,'Bearb råstatistik'!#REF!,'Bearb råstatistik'!T127)</f>
        <v>0</v>
      </c>
      <c r="K129" s="48">
        <f>IF(Visa_simulerat_eller_angivet_antal,'Bearb råstatistik'!AU127,'Bearb råstatistik'!AT127)</f>
        <v>1</v>
      </c>
      <c r="L129" s="81">
        <f>'Bearb råstatistik'!X127+'Bearb råstatistik'!T127</f>
        <v>0</v>
      </c>
      <c r="M129" s="81">
        <f>'Bearb råstatistik'!R127+'Bearb råstatistik'!V127</f>
        <v>0</v>
      </c>
      <c r="N129" s="48" t="str">
        <f t="shared" si="3"/>
        <v/>
      </c>
      <c r="O129" s="81">
        <f>'Bearb råstatistik'!AD127</f>
        <v>0</v>
      </c>
      <c r="P129" s="81">
        <f>'Bearb råstatistik'!AF127</f>
        <v>12</v>
      </c>
      <c r="Q129" s="82">
        <f t="shared" si="4"/>
        <v>0</v>
      </c>
    </row>
    <row r="130" spans="1:17" s="59" customFormat="1" hidden="1" x14ac:dyDescent="0.3">
      <c r="A130" s="59" t="str">
        <f>'Bearb råstatistik'!A128</f>
        <v>FRISKOLAN LYFTET AB</v>
      </c>
      <c r="B130" s="81" t="b">
        <f>'Bearb råstatistik'!B128</f>
        <v>0</v>
      </c>
      <c r="C130" s="81">
        <f>IF(Visa_simulerat_eller_angivet_antal,'Bearb råstatistik'!#REF!,'Bearb råstatistik'!K128)</f>
        <v>0</v>
      </c>
      <c r="D130" s="81">
        <f>IF(Visa_simulerat_eller_angivet_antal,'Bearb råstatistik'!#REF!,'Bearb råstatistik'!O128)</f>
        <v>0</v>
      </c>
      <c r="E130" s="48" t="str">
        <f>IF(Visa_simulerat_eller_angivet_antal,'Bearb råstatistik'!AN128,'Bearb råstatistik'!AL128)</f>
        <v>-</v>
      </c>
      <c r="F130" s="81">
        <f>IF(Visa_simulerat_eller_angivet_antal,'Bearb råstatistik'!#REF!,'Bearb råstatistik'!Z128)</f>
        <v>0</v>
      </c>
      <c r="G130" s="48" t="str">
        <f>IF(Visa_simulerat_eller_angivet_antal,'Bearb råstatistik'!AQ128,'Bearb råstatistik'!AO128)</f>
        <v>-</v>
      </c>
      <c r="H130" s="81" t="b">
        <f>'Bearb råstatistik'!AC128</f>
        <v>0</v>
      </c>
      <c r="I130" s="48" t="str">
        <f>IF(Visa_simulerat_eller_angivet_antal,'Bearb råstatistik'!AS128,'Bearb råstatistik'!AR128)</f>
        <v>-</v>
      </c>
      <c r="J130" s="81">
        <f>IF(Visa_simulerat_eller_angivet_antal,'Bearb råstatistik'!#REF!,'Bearb råstatistik'!T128)</f>
        <v>0</v>
      </c>
      <c r="K130" s="48" t="str">
        <f>IF(Visa_simulerat_eller_angivet_antal,'Bearb råstatistik'!AU128,'Bearb råstatistik'!AT128)</f>
        <v>-</v>
      </c>
      <c r="L130" s="81">
        <f>'Bearb råstatistik'!X128+'Bearb råstatistik'!T128</f>
        <v>0</v>
      </c>
      <c r="M130" s="81">
        <f>'Bearb råstatistik'!R128+'Bearb råstatistik'!V128</f>
        <v>0</v>
      </c>
      <c r="N130" s="48" t="str">
        <f t="shared" si="3"/>
        <v/>
      </c>
      <c r="O130" s="81">
        <f>'Bearb råstatistik'!AD128</f>
        <v>0</v>
      </c>
      <c r="P130" s="81">
        <f>'Bearb råstatistik'!AF128</f>
        <v>0</v>
      </c>
      <c r="Q130" s="82" t="str">
        <f t="shared" si="4"/>
        <v/>
      </c>
    </row>
    <row r="131" spans="1:17" s="59" customFormat="1" hidden="1" x14ac:dyDescent="0.3">
      <c r="A131" s="59" t="str">
        <f>'Bearb råstatistik'!A129</f>
        <v>Friskolan Mosaik i Falun ekonomisk förening</v>
      </c>
      <c r="B131" s="81" t="b">
        <f>'Bearb råstatistik'!B129</f>
        <v>0</v>
      </c>
      <c r="C131" s="81">
        <f>IF(Visa_simulerat_eller_angivet_antal,'Bearb råstatistik'!#REF!,'Bearb råstatistik'!K129)</f>
        <v>0</v>
      </c>
      <c r="D131" s="81">
        <f>IF(Visa_simulerat_eller_angivet_antal,'Bearb råstatistik'!#REF!,'Bearb råstatistik'!O129)</f>
        <v>0</v>
      </c>
      <c r="E131" s="48" t="str">
        <f>IF(Visa_simulerat_eller_angivet_antal,'Bearb råstatistik'!AN129,'Bearb råstatistik'!AL129)</f>
        <v>-</v>
      </c>
      <c r="F131" s="81">
        <f>IF(Visa_simulerat_eller_angivet_antal,'Bearb råstatistik'!#REF!,'Bearb råstatistik'!Z129)</f>
        <v>0</v>
      </c>
      <c r="G131" s="48" t="str">
        <f>IF(Visa_simulerat_eller_angivet_antal,'Bearb råstatistik'!AQ129,'Bearb råstatistik'!AO129)</f>
        <v>-</v>
      </c>
      <c r="H131" s="81" t="b">
        <f>'Bearb råstatistik'!AC129</f>
        <v>1</v>
      </c>
      <c r="I131" s="48" t="str">
        <f>IF(Visa_simulerat_eller_angivet_antal,'Bearb råstatistik'!AS129,'Bearb råstatistik'!AR129)</f>
        <v>-</v>
      </c>
      <c r="J131" s="81">
        <f>IF(Visa_simulerat_eller_angivet_antal,'Bearb råstatistik'!#REF!,'Bearb råstatistik'!T129)</f>
        <v>0</v>
      </c>
      <c r="K131" s="48" t="str">
        <f>IF(Visa_simulerat_eller_angivet_antal,'Bearb råstatistik'!AU129,'Bearb råstatistik'!AT129)</f>
        <v>-</v>
      </c>
      <c r="L131" s="81">
        <f>'Bearb råstatistik'!X129+'Bearb råstatistik'!T129</f>
        <v>0</v>
      </c>
      <c r="M131" s="81">
        <f>'Bearb råstatistik'!R129+'Bearb råstatistik'!V129</f>
        <v>0</v>
      </c>
      <c r="N131" s="48" t="str">
        <f t="shared" si="3"/>
        <v/>
      </c>
      <c r="O131" s="81">
        <f>'Bearb råstatistik'!AD129</f>
        <v>0</v>
      </c>
      <c r="P131" s="81">
        <f>'Bearb råstatistik'!AF129</f>
        <v>0</v>
      </c>
      <c r="Q131" s="82" t="str">
        <f t="shared" si="4"/>
        <v/>
      </c>
    </row>
    <row r="132" spans="1:17" s="59" customFormat="1" hidden="1" x14ac:dyDescent="0.3">
      <c r="A132" s="59" t="str">
        <f>'Bearb råstatistik'!A130</f>
        <v>Friskolan PANEA AB</v>
      </c>
      <c r="B132" s="81" t="b">
        <f>'Bearb råstatistik'!B130</f>
        <v>0</v>
      </c>
      <c r="C132" s="81">
        <f>IF(Visa_simulerat_eller_angivet_antal,'Bearb råstatistik'!#REF!,'Bearb råstatistik'!K130)</f>
        <v>16</v>
      </c>
      <c r="D132" s="81">
        <f>IF(Visa_simulerat_eller_angivet_antal,'Bearb råstatistik'!#REF!,'Bearb råstatistik'!O130)</f>
        <v>0</v>
      </c>
      <c r="E132" s="48">
        <f>IF(Visa_simulerat_eller_angivet_antal,'Bearb råstatistik'!AN130,'Bearb råstatistik'!AL130)</f>
        <v>0</v>
      </c>
      <c r="F132" s="81">
        <f>IF(Visa_simulerat_eller_angivet_antal,'Bearb råstatistik'!#REF!,'Bearb råstatistik'!Z130)</f>
        <v>0</v>
      </c>
      <c r="G132" s="48">
        <f>IF(Visa_simulerat_eller_angivet_antal,'Bearb råstatistik'!AQ130,'Bearb råstatistik'!AO130)</f>
        <v>0</v>
      </c>
      <c r="H132" s="81" t="b">
        <f>'Bearb råstatistik'!AC130</f>
        <v>0</v>
      </c>
      <c r="I132" s="48" t="str">
        <f>IF(Visa_simulerat_eller_angivet_antal,'Bearb råstatistik'!AS130,'Bearb råstatistik'!AR130)</f>
        <v>-</v>
      </c>
      <c r="J132" s="81">
        <f>IF(Visa_simulerat_eller_angivet_antal,'Bearb råstatistik'!#REF!,'Bearb råstatistik'!T130)</f>
        <v>0</v>
      </c>
      <c r="K132" s="48" t="str">
        <f>IF(Visa_simulerat_eller_angivet_antal,'Bearb råstatistik'!AU130,'Bearb råstatistik'!AT130)</f>
        <v>-</v>
      </c>
      <c r="L132" s="81">
        <f>'Bearb råstatistik'!X130+'Bearb råstatistik'!T130</f>
        <v>0</v>
      </c>
      <c r="M132" s="81">
        <f>'Bearb råstatistik'!R130+'Bearb råstatistik'!V130</f>
        <v>0</v>
      </c>
      <c r="N132" s="48" t="str">
        <f t="shared" si="3"/>
        <v/>
      </c>
      <c r="O132" s="81">
        <f>'Bearb råstatistik'!AD130</f>
        <v>0</v>
      </c>
      <c r="P132" s="81">
        <f>'Bearb råstatistik'!AF130</f>
        <v>0</v>
      </c>
      <c r="Q132" s="82" t="str">
        <f t="shared" si="4"/>
        <v/>
      </c>
    </row>
    <row r="133" spans="1:17" s="59" customFormat="1" hidden="1" x14ac:dyDescent="0.3">
      <c r="A133" s="59" t="str">
        <f>'Bearb råstatistik'!A131</f>
        <v>FRISKOLAN SVETTPÄRLAN AB</v>
      </c>
      <c r="B133" s="81" t="b">
        <f>'Bearb råstatistik'!B131</f>
        <v>0</v>
      </c>
      <c r="C133" s="81">
        <f>IF(Visa_simulerat_eller_angivet_antal,'Bearb råstatistik'!#REF!,'Bearb råstatistik'!K131)</f>
        <v>19</v>
      </c>
      <c r="D133" s="81">
        <f>IF(Visa_simulerat_eller_angivet_antal,'Bearb råstatistik'!#REF!,'Bearb råstatistik'!O131)</f>
        <v>0</v>
      </c>
      <c r="E133" s="48">
        <f>IF(Visa_simulerat_eller_angivet_antal,'Bearb råstatistik'!AN131,'Bearb råstatistik'!AL131)</f>
        <v>0</v>
      </c>
      <c r="F133" s="81">
        <f>IF(Visa_simulerat_eller_angivet_antal,'Bearb råstatistik'!#REF!,'Bearb råstatistik'!Z131)</f>
        <v>0</v>
      </c>
      <c r="G133" s="48">
        <f>IF(Visa_simulerat_eller_angivet_antal,'Bearb råstatistik'!AQ131,'Bearb råstatistik'!AO131)</f>
        <v>0</v>
      </c>
      <c r="H133" s="81" t="b">
        <f>'Bearb råstatistik'!AC131</f>
        <v>0</v>
      </c>
      <c r="I133" s="48" t="str">
        <f>IF(Visa_simulerat_eller_angivet_antal,'Bearb råstatistik'!AS131,'Bearb råstatistik'!AR131)</f>
        <v>-</v>
      </c>
      <c r="J133" s="81">
        <f>IF(Visa_simulerat_eller_angivet_antal,'Bearb råstatistik'!#REF!,'Bearb råstatistik'!T131)</f>
        <v>0</v>
      </c>
      <c r="K133" s="48" t="str">
        <f>IF(Visa_simulerat_eller_angivet_antal,'Bearb råstatistik'!AU131,'Bearb råstatistik'!AT131)</f>
        <v>-</v>
      </c>
      <c r="L133" s="81">
        <f>'Bearb råstatistik'!X131+'Bearb råstatistik'!T131</f>
        <v>0</v>
      </c>
      <c r="M133" s="81">
        <f>'Bearb råstatistik'!R131+'Bearb råstatistik'!V131</f>
        <v>0</v>
      </c>
      <c r="N133" s="48" t="str">
        <f t="shared" si="3"/>
        <v/>
      </c>
      <c r="O133" s="81">
        <f>'Bearb råstatistik'!AD131</f>
        <v>0</v>
      </c>
      <c r="P133" s="81">
        <f>'Bearb råstatistik'!AF131</f>
        <v>0</v>
      </c>
      <c r="Q133" s="82" t="str">
        <f t="shared" si="4"/>
        <v/>
      </c>
    </row>
    <row r="134" spans="1:17" s="59" customFormat="1" hidden="1" x14ac:dyDescent="0.3">
      <c r="A134" s="59" t="str">
        <f>'Bearb råstatistik'!A132</f>
        <v>FRISKOLAN VINTERGATAN EKONOMISK FÖRENING</v>
      </c>
      <c r="B134" s="81" t="b">
        <f>'Bearb råstatistik'!B132</f>
        <v>0</v>
      </c>
      <c r="C134" s="81">
        <f>IF(Visa_simulerat_eller_angivet_antal,'Bearb råstatistik'!#REF!,'Bearb råstatistik'!K132)</f>
        <v>25</v>
      </c>
      <c r="D134" s="81">
        <f>IF(Visa_simulerat_eller_angivet_antal,'Bearb råstatistik'!#REF!,'Bearb råstatistik'!O132)</f>
        <v>0</v>
      </c>
      <c r="E134" s="48">
        <f>IF(Visa_simulerat_eller_angivet_antal,'Bearb råstatistik'!AN132,'Bearb råstatistik'!AL132)</f>
        <v>0</v>
      </c>
      <c r="F134" s="81">
        <f>IF(Visa_simulerat_eller_angivet_antal,'Bearb råstatistik'!#REF!,'Bearb råstatistik'!Z132)</f>
        <v>0</v>
      </c>
      <c r="G134" s="48">
        <f>IF(Visa_simulerat_eller_angivet_antal,'Bearb råstatistik'!AQ132,'Bearb råstatistik'!AO132)</f>
        <v>0</v>
      </c>
      <c r="H134" s="81" t="b">
        <f>'Bearb råstatistik'!AC132</f>
        <v>0</v>
      </c>
      <c r="I134" s="48" t="str">
        <f>IF(Visa_simulerat_eller_angivet_antal,'Bearb råstatistik'!AS132,'Bearb råstatistik'!AR132)</f>
        <v>-</v>
      </c>
      <c r="J134" s="81">
        <f>IF(Visa_simulerat_eller_angivet_antal,'Bearb råstatistik'!#REF!,'Bearb råstatistik'!T132)</f>
        <v>0</v>
      </c>
      <c r="K134" s="48" t="str">
        <f>IF(Visa_simulerat_eller_angivet_antal,'Bearb råstatistik'!AU132,'Bearb råstatistik'!AT132)</f>
        <v>-</v>
      </c>
      <c r="L134" s="81">
        <f>'Bearb råstatistik'!X132+'Bearb råstatistik'!T132</f>
        <v>0</v>
      </c>
      <c r="M134" s="81">
        <f>'Bearb råstatistik'!R132+'Bearb råstatistik'!V132</f>
        <v>0</v>
      </c>
      <c r="N134" s="48" t="str">
        <f t="shared" si="3"/>
        <v/>
      </c>
      <c r="O134" s="81">
        <f>'Bearb råstatistik'!AD132</f>
        <v>0</v>
      </c>
      <c r="P134" s="81">
        <f>'Bearb råstatistik'!AF132</f>
        <v>0</v>
      </c>
      <c r="Q134" s="82" t="str">
        <f t="shared" si="4"/>
        <v/>
      </c>
    </row>
    <row r="135" spans="1:17" s="59" customFormat="1" hidden="1" x14ac:dyDescent="0.3">
      <c r="A135" s="59" t="str">
        <f>'Bearb råstatistik'!A133</f>
        <v>FRISKOLAN ÖLAND AB</v>
      </c>
      <c r="B135" s="81" t="b">
        <f>'Bearb råstatistik'!B133</f>
        <v>0</v>
      </c>
      <c r="C135" s="81">
        <f>IF(Visa_simulerat_eller_angivet_antal,'Bearb råstatistik'!#REF!,'Bearb råstatistik'!K133)</f>
        <v>36</v>
      </c>
      <c r="D135" s="81">
        <f>IF(Visa_simulerat_eller_angivet_antal,'Bearb råstatistik'!#REF!,'Bearb råstatistik'!O133)</f>
        <v>0</v>
      </c>
      <c r="E135" s="48">
        <f>IF(Visa_simulerat_eller_angivet_antal,'Bearb råstatistik'!AN133,'Bearb råstatistik'!AL133)</f>
        <v>0</v>
      </c>
      <c r="F135" s="81">
        <f>IF(Visa_simulerat_eller_angivet_antal,'Bearb råstatistik'!#REF!,'Bearb råstatistik'!Z133)</f>
        <v>0</v>
      </c>
      <c r="G135" s="48">
        <f>IF(Visa_simulerat_eller_angivet_antal,'Bearb råstatistik'!AQ133,'Bearb råstatistik'!AO133)</f>
        <v>0</v>
      </c>
      <c r="H135" s="81" t="b">
        <f>'Bearb råstatistik'!AC133</f>
        <v>0</v>
      </c>
      <c r="I135" s="48" t="str">
        <f>IF(Visa_simulerat_eller_angivet_antal,'Bearb råstatistik'!AS133,'Bearb råstatistik'!AR133)</f>
        <v>-</v>
      </c>
      <c r="J135" s="81">
        <f>IF(Visa_simulerat_eller_angivet_antal,'Bearb råstatistik'!#REF!,'Bearb råstatistik'!T133)</f>
        <v>0</v>
      </c>
      <c r="K135" s="48" t="str">
        <f>IF(Visa_simulerat_eller_angivet_antal,'Bearb råstatistik'!AU133,'Bearb råstatistik'!AT133)</f>
        <v>-</v>
      </c>
      <c r="L135" s="81">
        <f>'Bearb råstatistik'!X133+'Bearb råstatistik'!T133</f>
        <v>0</v>
      </c>
      <c r="M135" s="81">
        <f>'Bearb råstatistik'!R133+'Bearb råstatistik'!V133</f>
        <v>0</v>
      </c>
      <c r="N135" s="48" t="str">
        <f t="shared" si="3"/>
        <v/>
      </c>
      <c r="O135" s="81">
        <f>'Bearb råstatistik'!AD133</f>
        <v>0</v>
      </c>
      <c r="P135" s="81">
        <f>'Bearb råstatistik'!AF133</f>
        <v>0</v>
      </c>
      <c r="Q135" s="82" t="str">
        <f t="shared" si="4"/>
        <v/>
      </c>
    </row>
    <row r="136" spans="1:17" s="59" customFormat="1" hidden="1" x14ac:dyDescent="0.3">
      <c r="A136" s="59" t="str">
        <f>'Bearb råstatistik'!A134</f>
        <v>Frösunda Omsorg i Stockholm AB</v>
      </c>
      <c r="B136" s="81" t="b">
        <f>'Bearb råstatistik'!B134</f>
        <v>0</v>
      </c>
      <c r="C136" s="81">
        <f>IF(Visa_simulerat_eller_angivet_antal,'Bearb råstatistik'!#REF!,'Bearb råstatistik'!K134)</f>
        <v>0</v>
      </c>
      <c r="D136" s="81">
        <f>IF(Visa_simulerat_eller_angivet_antal,'Bearb råstatistik'!#REF!,'Bearb råstatistik'!O134)</f>
        <v>0</v>
      </c>
      <c r="E136" s="48" t="str">
        <f>IF(Visa_simulerat_eller_angivet_antal,'Bearb råstatistik'!AN134,'Bearb råstatistik'!AL134)</f>
        <v>-</v>
      </c>
      <c r="F136" s="81">
        <f>IF(Visa_simulerat_eller_angivet_antal,'Bearb råstatistik'!#REF!,'Bearb råstatistik'!Z134)</f>
        <v>0</v>
      </c>
      <c r="G136" s="48" t="str">
        <f>IF(Visa_simulerat_eller_angivet_antal,'Bearb råstatistik'!AQ134,'Bearb råstatistik'!AO134)</f>
        <v>-</v>
      </c>
      <c r="H136" s="81" t="b">
        <f>'Bearb råstatistik'!AC134</f>
        <v>0</v>
      </c>
      <c r="I136" s="48" t="str">
        <f>IF(Visa_simulerat_eller_angivet_antal,'Bearb råstatistik'!AS134,'Bearb råstatistik'!AR134)</f>
        <v>-</v>
      </c>
      <c r="J136" s="81">
        <f>IF(Visa_simulerat_eller_angivet_antal,'Bearb råstatistik'!#REF!,'Bearb råstatistik'!T134)</f>
        <v>0</v>
      </c>
      <c r="K136" s="48" t="str">
        <f>IF(Visa_simulerat_eller_angivet_antal,'Bearb råstatistik'!AU134,'Bearb råstatistik'!AT134)</f>
        <v>-</v>
      </c>
      <c r="L136" s="81">
        <f>'Bearb råstatistik'!X134+'Bearb råstatistik'!T134</f>
        <v>0</v>
      </c>
      <c r="M136" s="81">
        <f>'Bearb råstatistik'!R134+'Bearb råstatistik'!V134</f>
        <v>0</v>
      </c>
      <c r="N136" s="48" t="str">
        <f t="shared" si="3"/>
        <v/>
      </c>
      <c r="O136" s="81">
        <f>'Bearb råstatistik'!AD134</f>
        <v>0</v>
      </c>
      <c r="P136" s="81">
        <f>'Bearb råstatistik'!AF134</f>
        <v>0</v>
      </c>
      <c r="Q136" s="82" t="str">
        <f t="shared" si="4"/>
        <v/>
      </c>
    </row>
    <row r="137" spans="1:17" s="59" customFormat="1" hidden="1" x14ac:dyDescent="0.3">
      <c r="A137" s="59" t="str">
        <f>'Bearb råstatistik'!A135</f>
        <v>Funktionsanalys i Skolan Stockholm AB</v>
      </c>
      <c r="B137" s="81" t="b">
        <f>'Bearb råstatistik'!B135</f>
        <v>0</v>
      </c>
      <c r="C137" s="81">
        <f>IF(Visa_simulerat_eller_angivet_antal,'Bearb råstatistik'!#REF!,'Bearb råstatistik'!K135)</f>
        <v>0</v>
      </c>
      <c r="D137" s="81">
        <f>IF(Visa_simulerat_eller_angivet_antal,'Bearb råstatistik'!#REF!,'Bearb råstatistik'!O135)</f>
        <v>0</v>
      </c>
      <c r="E137" s="48" t="str">
        <f>IF(Visa_simulerat_eller_angivet_antal,'Bearb råstatistik'!AN135,'Bearb råstatistik'!AL135)</f>
        <v>-</v>
      </c>
      <c r="F137" s="81">
        <f>IF(Visa_simulerat_eller_angivet_antal,'Bearb råstatistik'!#REF!,'Bearb råstatistik'!Z135)</f>
        <v>0</v>
      </c>
      <c r="G137" s="48" t="str">
        <f>IF(Visa_simulerat_eller_angivet_antal,'Bearb råstatistik'!AQ135,'Bearb råstatistik'!AO135)</f>
        <v>-</v>
      </c>
      <c r="H137" s="81" t="b">
        <f>'Bearb råstatistik'!AC135</f>
        <v>0</v>
      </c>
      <c r="I137" s="48" t="str">
        <f>IF(Visa_simulerat_eller_angivet_antal,'Bearb råstatistik'!AS135,'Bearb råstatistik'!AR135)</f>
        <v>-</v>
      </c>
      <c r="J137" s="81">
        <f>IF(Visa_simulerat_eller_angivet_antal,'Bearb råstatistik'!#REF!,'Bearb råstatistik'!T135)</f>
        <v>0</v>
      </c>
      <c r="K137" s="48" t="str">
        <f>IF(Visa_simulerat_eller_angivet_antal,'Bearb råstatistik'!AU135,'Bearb råstatistik'!AT135)</f>
        <v>-</v>
      </c>
      <c r="L137" s="81">
        <f>'Bearb råstatistik'!X135+'Bearb råstatistik'!T135</f>
        <v>0</v>
      </c>
      <c r="M137" s="81">
        <f>'Bearb råstatistik'!R135+'Bearb råstatistik'!V135</f>
        <v>0</v>
      </c>
      <c r="N137" s="48" t="str">
        <f t="shared" si="3"/>
        <v/>
      </c>
      <c r="O137" s="81">
        <f>'Bearb råstatistik'!AD135</f>
        <v>0</v>
      </c>
      <c r="P137" s="81">
        <f>'Bearb råstatistik'!AF135</f>
        <v>0</v>
      </c>
      <c r="Q137" s="82" t="str">
        <f t="shared" si="4"/>
        <v/>
      </c>
    </row>
    <row r="138" spans="1:17" s="59" customFormat="1" hidden="1" x14ac:dyDescent="0.3">
      <c r="A138" s="59" t="str">
        <f>'Bearb råstatistik'!A136</f>
        <v>FUTURASKOLAN AB</v>
      </c>
      <c r="B138" s="81" t="b">
        <f>'Bearb råstatistik'!B136</f>
        <v>0</v>
      </c>
      <c r="C138" s="81">
        <f>IF(Visa_simulerat_eller_angivet_antal,'Bearb råstatistik'!#REF!,'Bearb råstatistik'!K136)</f>
        <v>247</v>
      </c>
      <c r="D138" s="81">
        <f>IF(Visa_simulerat_eller_angivet_antal,'Bearb råstatistik'!#REF!,'Bearb råstatistik'!O136)</f>
        <v>0</v>
      </c>
      <c r="E138" s="48">
        <f>IF(Visa_simulerat_eller_angivet_antal,'Bearb råstatistik'!AN136,'Bearb råstatistik'!AL136)</f>
        <v>0</v>
      </c>
      <c r="F138" s="81">
        <f>IF(Visa_simulerat_eller_angivet_antal,'Bearb råstatistik'!#REF!,'Bearb råstatistik'!Z136)</f>
        <v>0</v>
      </c>
      <c r="G138" s="48">
        <f>IF(Visa_simulerat_eller_angivet_antal,'Bearb råstatistik'!AQ136,'Bearb råstatistik'!AO136)</f>
        <v>0</v>
      </c>
      <c r="H138" s="81" t="b">
        <f>'Bearb råstatistik'!AC136</f>
        <v>0</v>
      </c>
      <c r="I138" s="48" t="str">
        <f>IF(Visa_simulerat_eller_angivet_antal,'Bearb råstatistik'!AS136,'Bearb råstatistik'!AR136)</f>
        <v>-</v>
      </c>
      <c r="J138" s="81">
        <f>IF(Visa_simulerat_eller_angivet_antal,'Bearb råstatistik'!#REF!,'Bearb råstatistik'!T136)</f>
        <v>0</v>
      </c>
      <c r="K138" s="48" t="str">
        <f>IF(Visa_simulerat_eller_angivet_antal,'Bearb råstatistik'!AU136,'Bearb råstatistik'!AT136)</f>
        <v>-</v>
      </c>
      <c r="L138" s="81">
        <f>'Bearb råstatistik'!X136+'Bearb råstatistik'!T136</f>
        <v>0</v>
      </c>
      <c r="M138" s="81">
        <f>'Bearb råstatistik'!R136+'Bearb råstatistik'!V136</f>
        <v>0</v>
      </c>
      <c r="N138" s="48" t="str">
        <f t="shared" si="3"/>
        <v/>
      </c>
      <c r="O138" s="81">
        <f>'Bearb råstatistik'!AD136</f>
        <v>0</v>
      </c>
      <c r="P138" s="81">
        <f>'Bearb råstatistik'!AF136</f>
        <v>0</v>
      </c>
      <c r="Q138" s="82" t="str">
        <f t="shared" si="4"/>
        <v/>
      </c>
    </row>
    <row r="139" spans="1:17" s="59" customFormat="1" hidden="1" x14ac:dyDescent="0.3">
      <c r="A139" s="59" t="str">
        <f>'Bearb råstatistik'!A137</f>
        <v>FÄRGELANDA KOMMUN</v>
      </c>
      <c r="B139" s="81" t="b">
        <f>'Bearb råstatistik'!B137</f>
        <v>1</v>
      </c>
      <c r="C139" s="81">
        <f>IF(Visa_simulerat_eller_angivet_antal,'Bearb råstatistik'!#REF!,'Bearb råstatistik'!K137)</f>
        <v>48</v>
      </c>
      <c r="D139" s="81">
        <f>IF(Visa_simulerat_eller_angivet_antal,'Bearb råstatistik'!#REF!,'Bearb råstatistik'!O137)</f>
        <v>0</v>
      </c>
      <c r="E139" s="48">
        <f>IF(Visa_simulerat_eller_angivet_antal,'Bearb råstatistik'!AN137,'Bearb råstatistik'!AL137)</f>
        <v>0</v>
      </c>
      <c r="F139" s="81">
        <f>IF(Visa_simulerat_eller_angivet_antal,'Bearb råstatistik'!#REF!,'Bearb råstatistik'!Z137)</f>
        <v>0</v>
      </c>
      <c r="G139" s="48">
        <f>IF(Visa_simulerat_eller_angivet_antal,'Bearb råstatistik'!AQ137,'Bearb råstatistik'!AO137)</f>
        <v>0</v>
      </c>
      <c r="H139" s="81" t="b">
        <f>'Bearb råstatistik'!AC137</f>
        <v>0</v>
      </c>
      <c r="I139" s="48" t="str">
        <f>IF(Visa_simulerat_eller_angivet_antal,'Bearb råstatistik'!AS137,'Bearb råstatistik'!AR137)</f>
        <v>-</v>
      </c>
      <c r="J139" s="81">
        <f>IF(Visa_simulerat_eller_angivet_antal,'Bearb råstatistik'!#REF!,'Bearb råstatistik'!T137)</f>
        <v>0</v>
      </c>
      <c r="K139" s="48" t="str">
        <f>IF(Visa_simulerat_eller_angivet_antal,'Bearb råstatistik'!AU137,'Bearb råstatistik'!AT137)</f>
        <v>-</v>
      </c>
      <c r="L139" s="81">
        <f>'Bearb råstatistik'!X137+'Bearb råstatistik'!T137</f>
        <v>0</v>
      </c>
      <c r="M139" s="81">
        <f>'Bearb råstatistik'!R137+'Bearb råstatistik'!V137</f>
        <v>0</v>
      </c>
      <c r="N139" s="48" t="str">
        <f t="shared" si="3"/>
        <v/>
      </c>
      <c r="O139" s="81">
        <f>'Bearb råstatistik'!AD137</f>
        <v>0</v>
      </c>
      <c r="P139" s="81">
        <f>'Bearb råstatistik'!AF137</f>
        <v>0</v>
      </c>
      <c r="Q139" s="82" t="str">
        <f t="shared" si="4"/>
        <v/>
      </c>
    </row>
    <row r="140" spans="1:17" s="59" customFormat="1" hidden="1" x14ac:dyDescent="0.3">
      <c r="A140" s="59" t="str">
        <f>'Bearb råstatistik'!A138</f>
        <v>FÖRENINGEN AKTIVA STUDIER /FAS/</v>
      </c>
      <c r="B140" s="81" t="b">
        <f>'Bearb råstatistik'!B138</f>
        <v>0</v>
      </c>
      <c r="C140" s="81">
        <f>IF(Visa_simulerat_eller_angivet_antal,'Bearb råstatistik'!#REF!,'Bearb råstatistik'!K138)</f>
        <v>0</v>
      </c>
      <c r="D140" s="81">
        <f>IF(Visa_simulerat_eller_angivet_antal,'Bearb råstatistik'!#REF!,'Bearb råstatistik'!O138)</f>
        <v>0</v>
      </c>
      <c r="E140" s="48" t="str">
        <f>IF(Visa_simulerat_eller_angivet_antal,'Bearb råstatistik'!AN138,'Bearb råstatistik'!AL138)</f>
        <v>-</v>
      </c>
      <c r="F140" s="81">
        <f>IF(Visa_simulerat_eller_angivet_antal,'Bearb råstatistik'!#REF!,'Bearb råstatistik'!Z138)</f>
        <v>0</v>
      </c>
      <c r="G140" s="48" t="str">
        <f>IF(Visa_simulerat_eller_angivet_antal,'Bearb råstatistik'!AQ138,'Bearb råstatistik'!AO138)</f>
        <v>-</v>
      </c>
      <c r="H140" s="81" t="b">
        <f>'Bearb råstatistik'!AC138</f>
        <v>0</v>
      </c>
      <c r="I140" s="48" t="str">
        <f>IF(Visa_simulerat_eller_angivet_antal,'Bearb råstatistik'!AS138,'Bearb råstatistik'!AR138)</f>
        <v>-</v>
      </c>
      <c r="J140" s="81">
        <f>IF(Visa_simulerat_eller_angivet_antal,'Bearb råstatistik'!#REF!,'Bearb råstatistik'!T138)</f>
        <v>0</v>
      </c>
      <c r="K140" s="48" t="str">
        <f>IF(Visa_simulerat_eller_angivet_antal,'Bearb råstatistik'!AU138,'Bearb råstatistik'!AT138)</f>
        <v>-</v>
      </c>
      <c r="L140" s="81">
        <f>'Bearb råstatistik'!X138+'Bearb råstatistik'!T138</f>
        <v>0</v>
      </c>
      <c r="M140" s="81">
        <f>'Bearb råstatistik'!R138+'Bearb råstatistik'!V138</f>
        <v>0</v>
      </c>
      <c r="N140" s="48" t="str">
        <f t="shared" si="3"/>
        <v/>
      </c>
      <c r="O140" s="81">
        <f>'Bearb råstatistik'!AD138</f>
        <v>0</v>
      </c>
      <c r="P140" s="81">
        <f>'Bearb råstatistik'!AF138</f>
        <v>0</v>
      </c>
      <c r="Q140" s="82" t="str">
        <f t="shared" si="4"/>
        <v/>
      </c>
    </row>
    <row r="141" spans="1:17" s="59" customFormat="1" hidden="1" x14ac:dyDescent="0.3">
      <c r="A141" s="59" t="str">
        <f>'Bearb råstatistik'!A139</f>
        <v>FÖRENINGEN BACKASKOLAN</v>
      </c>
      <c r="B141" s="81" t="b">
        <f>'Bearb råstatistik'!B139</f>
        <v>0</v>
      </c>
      <c r="C141" s="81">
        <f>IF(Visa_simulerat_eller_angivet_antal,'Bearb råstatistik'!#REF!,'Bearb råstatistik'!K139)</f>
        <v>0</v>
      </c>
      <c r="D141" s="81">
        <f>IF(Visa_simulerat_eller_angivet_antal,'Bearb råstatistik'!#REF!,'Bearb råstatistik'!O139)</f>
        <v>0</v>
      </c>
      <c r="E141" s="48" t="str">
        <f>IF(Visa_simulerat_eller_angivet_antal,'Bearb råstatistik'!AN139,'Bearb råstatistik'!AL139)</f>
        <v>-</v>
      </c>
      <c r="F141" s="81">
        <f>IF(Visa_simulerat_eller_angivet_antal,'Bearb råstatistik'!#REF!,'Bearb råstatistik'!Z139)</f>
        <v>0</v>
      </c>
      <c r="G141" s="48" t="str">
        <f>IF(Visa_simulerat_eller_angivet_antal,'Bearb råstatistik'!AQ139,'Bearb råstatistik'!AO139)</f>
        <v>-</v>
      </c>
      <c r="H141" s="81" t="b">
        <f>'Bearb råstatistik'!AC139</f>
        <v>0</v>
      </c>
      <c r="I141" s="48" t="str">
        <f>IF(Visa_simulerat_eller_angivet_antal,'Bearb råstatistik'!AS139,'Bearb råstatistik'!AR139)</f>
        <v>-</v>
      </c>
      <c r="J141" s="81">
        <f>IF(Visa_simulerat_eller_angivet_antal,'Bearb råstatistik'!#REF!,'Bearb råstatistik'!T139)</f>
        <v>0</v>
      </c>
      <c r="K141" s="48" t="str">
        <f>IF(Visa_simulerat_eller_angivet_antal,'Bearb råstatistik'!AU139,'Bearb råstatistik'!AT139)</f>
        <v>-</v>
      </c>
      <c r="L141" s="81">
        <f>'Bearb råstatistik'!X139+'Bearb råstatistik'!T139</f>
        <v>0</v>
      </c>
      <c r="M141" s="81">
        <f>'Bearb råstatistik'!R139+'Bearb råstatistik'!V139</f>
        <v>0</v>
      </c>
      <c r="N141" s="48" t="str">
        <f t="shared" si="3"/>
        <v/>
      </c>
      <c r="O141" s="81">
        <f>'Bearb råstatistik'!AD139</f>
        <v>0</v>
      </c>
      <c r="P141" s="81">
        <f>'Bearb råstatistik'!AF139</f>
        <v>0</v>
      </c>
      <c r="Q141" s="82" t="str">
        <f t="shared" si="4"/>
        <v/>
      </c>
    </row>
    <row r="142" spans="1:17" s="59" customFormat="1" hidden="1" x14ac:dyDescent="0.3">
      <c r="A142" s="59" t="str">
        <f>'Bearb råstatistik'!A140</f>
        <v>FÖRENINGEN EMILIASKOLAN</v>
      </c>
      <c r="B142" s="81" t="b">
        <f>'Bearb råstatistik'!B140</f>
        <v>0</v>
      </c>
      <c r="C142" s="81">
        <f>IF(Visa_simulerat_eller_angivet_antal,'Bearb råstatistik'!#REF!,'Bearb råstatistik'!K140)</f>
        <v>0</v>
      </c>
      <c r="D142" s="81">
        <f>IF(Visa_simulerat_eller_angivet_antal,'Bearb råstatistik'!#REF!,'Bearb råstatistik'!O140)</f>
        <v>0</v>
      </c>
      <c r="E142" s="48" t="str">
        <f>IF(Visa_simulerat_eller_angivet_antal,'Bearb råstatistik'!AN140,'Bearb råstatistik'!AL140)</f>
        <v>-</v>
      </c>
      <c r="F142" s="81">
        <f>IF(Visa_simulerat_eller_angivet_antal,'Bearb råstatistik'!#REF!,'Bearb råstatistik'!Z140)</f>
        <v>0</v>
      </c>
      <c r="G142" s="48" t="str">
        <f>IF(Visa_simulerat_eller_angivet_antal,'Bearb råstatistik'!AQ140,'Bearb råstatistik'!AO140)</f>
        <v>-</v>
      </c>
      <c r="H142" s="81" t="b">
        <f>'Bearb råstatistik'!AC140</f>
        <v>1</v>
      </c>
      <c r="I142" s="48" t="str">
        <f>IF(Visa_simulerat_eller_angivet_antal,'Bearb råstatistik'!AS140,'Bearb råstatistik'!AR140)</f>
        <v>-</v>
      </c>
      <c r="J142" s="81">
        <f>IF(Visa_simulerat_eller_angivet_antal,'Bearb råstatistik'!#REF!,'Bearb råstatistik'!T140)</f>
        <v>0</v>
      </c>
      <c r="K142" s="48" t="str">
        <f>IF(Visa_simulerat_eller_angivet_antal,'Bearb råstatistik'!AU140,'Bearb råstatistik'!AT140)</f>
        <v>-</v>
      </c>
      <c r="L142" s="81">
        <f>'Bearb råstatistik'!X140+'Bearb råstatistik'!T140</f>
        <v>0</v>
      </c>
      <c r="M142" s="81">
        <f>'Bearb råstatistik'!R140+'Bearb råstatistik'!V140</f>
        <v>0</v>
      </c>
      <c r="N142" s="48" t="str">
        <f t="shared" ref="N142:N205" si="5">IFERROR(L142/(L142+M142),"")</f>
        <v/>
      </c>
      <c r="O142" s="81">
        <f>'Bearb råstatistik'!AD140</f>
        <v>0</v>
      </c>
      <c r="P142" s="81">
        <f>'Bearb råstatistik'!AF140</f>
        <v>0</v>
      </c>
      <c r="Q142" s="82" t="str">
        <f t="shared" si="4"/>
        <v/>
      </c>
    </row>
    <row r="143" spans="1:17" s="59" customFormat="1" hidden="1" x14ac:dyDescent="0.3">
      <c r="A143" s="59" t="str">
        <f>'Bearb råstatistik'!A141</f>
        <v>FÖRENINGEN FÖR CARLSSONS SKOLA</v>
      </c>
      <c r="B143" s="81" t="b">
        <f>'Bearb råstatistik'!B141</f>
        <v>0</v>
      </c>
      <c r="C143" s="81">
        <f>IF(Visa_simulerat_eller_angivet_antal,'Bearb råstatistik'!#REF!,'Bearb råstatistik'!K141)</f>
        <v>63</v>
      </c>
      <c r="D143" s="81">
        <f>IF(Visa_simulerat_eller_angivet_antal,'Bearb råstatistik'!#REF!,'Bearb råstatistik'!O141)</f>
        <v>0</v>
      </c>
      <c r="E143" s="48">
        <f>IF(Visa_simulerat_eller_angivet_antal,'Bearb råstatistik'!AN141,'Bearb råstatistik'!AL141)</f>
        <v>0</v>
      </c>
      <c r="F143" s="81">
        <f>IF(Visa_simulerat_eller_angivet_antal,'Bearb råstatistik'!#REF!,'Bearb råstatistik'!Z141)</f>
        <v>0</v>
      </c>
      <c r="G143" s="48">
        <f>IF(Visa_simulerat_eller_angivet_antal,'Bearb råstatistik'!AQ141,'Bearb råstatistik'!AO141)</f>
        <v>0</v>
      </c>
      <c r="H143" s="81" t="b">
        <f>'Bearb råstatistik'!AC141</f>
        <v>0</v>
      </c>
      <c r="I143" s="48" t="str">
        <f>IF(Visa_simulerat_eller_angivet_antal,'Bearb råstatistik'!AS141,'Bearb råstatistik'!AR141)</f>
        <v>-</v>
      </c>
      <c r="J143" s="81">
        <f>IF(Visa_simulerat_eller_angivet_antal,'Bearb råstatistik'!#REF!,'Bearb råstatistik'!T141)</f>
        <v>0</v>
      </c>
      <c r="K143" s="48" t="str">
        <f>IF(Visa_simulerat_eller_angivet_antal,'Bearb råstatistik'!AU141,'Bearb råstatistik'!AT141)</f>
        <v>-</v>
      </c>
      <c r="L143" s="81">
        <f>'Bearb råstatistik'!X141+'Bearb råstatistik'!T141</f>
        <v>0</v>
      </c>
      <c r="M143" s="81">
        <f>'Bearb råstatistik'!R141+'Bearb råstatistik'!V141</f>
        <v>0</v>
      </c>
      <c r="N143" s="48" t="str">
        <f t="shared" si="5"/>
        <v/>
      </c>
      <c r="O143" s="81">
        <f>'Bearb råstatistik'!AD141</f>
        <v>0</v>
      </c>
      <c r="P143" s="81">
        <f>'Bearb råstatistik'!AF141</f>
        <v>0</v>
      </c>
      <c r="Q143" s="82" t="str">
        <f t="shared" si="4"/>
        <v/>
      </c>
    </row>
    <row r="144" spans="1:17" s="59" customFormat="1" hidden="1" x14ac:dyDescent="0.3">
      <c r="A144" s="59" t="str">
        <f>'Bearb råstatistik'!A142</f>
        <v>FÖRENINGEN FÖR GEFLE KRISTNA SKOLA</v>
      </c>
      <c r="B144" s="81" t="b">
        <f>'Bearb råstatistik'!B142</f>
        <v>0</v>
      </c>
      <c r="C144" s="81">
        <f>IF(Visa_simulerat_eller_angivet_antal,'Bearb råstatistik'!#REF!,'Bearb råstatistik'!K142)</f>
        <v>0</v>
      </c>
      <c r="D144" s="81">
        <f>IF(Visa_simulerat_eller_angivet_antal,'Bearb råstatistik'!#REF!,'Bearb råstatistik'!O142)</f>
        <v>0</v>
      </c>
      <c r="E144" s="48" t="str">
        <f>IF(Visa_simulerat_eller_angivet_antal,'Bearb råstatistik'!AN142,'Bearb råstatistik'!AL142)</f>
        <v>-</v>
      </c>
      <c r="F144" s="81">
        <f>IF(Visa_simulerat_eller_angivet_antal,'Bearb råstatistik'!#REF!,'Bearb råstatistik'!Z142)</f>
        <v>0</v>
      </c>
      <c r="G144" s="48" t="str">
        <f>IF(Visa_simulerat_eller_angivet_antal,'Bearb råstatistik'!AQ142,'Bearb råstatistik'!AO142)</f>
        <v>-</v>
      </c>
      <c r="H144" s="81" t="b">
        <f>'Bearb råstatistik'!AC142</f>
        <v>0</v>
      </c>
      <c r="I144" s="48" t="str">
        <f>IF(Visa_simulerat_eller_angivet_antal,'Bearb råstatistik'!AS142,'Bearb råstatistik'!AR142)</f>
        <v>-</v>
      </c>
      <c r="J144" s="81">
        <f>IF(Visa_simulerat_eller_angivet_antal,'Bearb råstatistik'!#REF!,'Bearb råstatistik'!T142)</f>
        <v>0</v>
      </c>
      <c r="K144" s="48" t="str">
        <f>IF(Visa_simulerat_eller_angivet_antal,'Bearb råstatistik'!AU142,'Bearb råstatistik'!AT142)</f>
        <v>-</v>
      </c>
      <c r="L144" s="81">
        <f>'Bearb råstatistik'!X142+'Bearb råstatistik'!T142</f>
        <v>0</v>
      </c>
      <c r="M144" s="81">
        <f>'Bearb råstatistik'!R142+'Bearb råstatistik'!V142</f>
        <v>0</v>
      </c>
      <c r="N144" s="48" t="str">
        <f t="shared" si="5"/>
        <v/>
      </c>
      <c r="O144" s="81">
        <f>'Bearb råstatistik'!AD142</f>
        <v>0</v>
      </c>
      <c r="P144" s="81">
        <f>'Bearb råstatistik'!AF142</f>
        <v>0</v>
      </c>
      <c r="Q144" s="82" t="str">
        <f t="shared" si="4"/>
        <v/>
      </c>
    </row>
    <row r="145" spans="1:17" s="59" customFormat="1" hidden="1" x14ac:dyDescent="0.3">
      <c r="A145" s="59" t="str">
        <f>'Bearb råstatistik'!A143</f>
        <v>FÖRENINGEN FÖR KRISTEN SKOLA I UPPLANDS-BRO</v>
      </c>
      <c r="B145" s="81" t="b">
        <f>'Bearb råstatistik'!B143</f>
        <v>0</v>
      </c>
      <c r="C145" s="81">
        <f>IF(Visa_simulerat_eller_angivet_antal,'Bearb råstatistik'!#REF!,'Bearb råstatistik'!K143)</f>
        <v>0</v>
      </c>
      <c r="D145" s="81">
        <f>IF(Visa_simulerat_eller_angivet_antal,'Bearb råstatistik'!#REF!,'Bearb råstatistik'!O143)</f>
        <v>0</v>
      </c>
      <c r="E145" s="48" t="str">
        <f>IF(Visa_simulerat_eller_angivet_antal,'Bearb råstatistik'!AN143,'Bearb råstatistik'!AL143)</f>
        <v>-</v>
      </c>
      <c r="F145" s="81">
        <f>IF(Visa_simulerat_eller_angivet_antal,'Bearb råstatistik'!#REF!,'Bearb råstatistik'!Z143)</f>
        <v>0</v>
      </c>
      <c r="G145" s="48" t="str">
        <f>IF(Visa_simulerat_eller_angivet_antal,'Bearb råstatistik'!AQ143,'Bearb råstatistik'!AO143)</f>
        <v>-</v>
      </c>
      <c r="H145" s="81" t="b">
        <f>'Bearb råstatistik'!AC143</f>
        <v>0</v>
      </c>
      <c r="I145" s="48" t="str">
        <f>IF(Visa_simulerat_eller_angivet_antal,'Bearb råstatistik'!AS143,'Bearb råstatistik'!AR143)</f>
        <v>-</v>
      </c>
      <c r="J145" s="81">
        <f>IF(Visa_simulerat_eller_angivet_antal,'Bearb råstatistik'!#REF!,'Bearb råstatistik'!T143)</f>
        <v>0</v>
      </c>
      <c r="K145" s="48" t="str">
        <f>IF(Visa_simulerat_eller_angivet_antal,'Bearb råstatistik'!AU143,'Bearb råstatistik'!AT143)</f>
        <v>-</v>
      </c>
      <c r="L145" s="81">
        <f>'Bearb råstatistik'!X143+'Bearb råstatistik'!T143</f>
        <v>0</v>
      </c>
      <c r="M145" s="81">
        <f>'Bearb råstatistik'!R143+'Bearb råstatistik'!V143</f>
        <v>0</v>
      </c>
      <c r="N145" s="48" t="str">
        <f t="shared" si="5"/>
        <v/>
      </c>
      <c r="O145" s="81">
        <f>'Bearb råstatistik'!AD143</f>
        <v>0</v>
      </c>
      <c r="P145" s="81">
        <f>'Bearb råstatistik'!AF143</f>
        <v>0</v>
      </c>
      <c r="Q145" s="82" t="str">
        <f t="shared" si="4"/>
        <v/>
      </c>
    </row>
    <row r="146" spans="1:17" s="59" customFormat="1" hidden="1" x14ac:dyDescent="0.3">
      <c r="A146" s="59" t="str">
        <f>'Bearb råstatistik'!A144</f>
        <v>FÖRENINGEN FÖR WALDORFPEDAGOGIK I KUNGÄLV</v>
      </c>
      <c r="B146" s="81" t="b">
        <f>'Bearb råstatistik'!B144</f>
        <v>0</v>
      </c>
      <c r="C146" s="81">
        <f>IF(Visa_simulerat_eller_angivet_antal,'Bearb råstatistik'!#REF!,'Bearb råstatistik'!K144)</f>
        <v>0</v>
      </c>
      <c r="D146" s="81">
        <f>IF(Visa_simulerat_eller_angivet_antal,'Bearb råstatistik'!#REF!,'Bearb råstatistik'!O144)</f>
        <v>0</v>
      </c>
      <c r="E146" s="48" t="str">
        <f>IF(Visa_simulerat_eller_angivet_antal,'Bearb råstatistik'!AN144,'Bearb råstatistik'!AL144)</f>
        <v>-</v>
      </c>
      <c r="F146" s="81">
        <f>IF(Visa_simulerat_eller_angivet_antal,'Bearb råstatistik'!#REF!,'Bearb råstatistik'!Z144)</f>
        <v>0</v>
      </c>
      <c r="G146" s="48" t="str">
        <f>IF(Visa_simulerat_eller_angivet_antal,'Bearb råstatistik'!AQ144,'Bearb råstatistik'!AO144)</f>
        <v>-</v>
      </c>
      <c r="H146" s="81" t="b">
        <f>'Bearb råstatistik'!AC144</f>
        <v>1</v>
      </c>
      <c r="I146" s="48" t="str">
        <f>IF(Visa_simulerat_eller_angivet_antal,'Bearb råstatistik'!AS144,'Bearb råstatistik'!AR144)</f>
        <v>-</v>
      </c>
      <c r="J146" s="81">
        <f>IF(Visa_simulerat_eller_angivet_antal,'Bearb råstatistik'!#REF!,'Bearb råstatistik'!T144)</f>
        <v>0</v>
      </c>
      <c r="K146" s="48" t="str">
        <f>IF(Visa_simulerat_eller_angivet_antal,'Bearb råstatistik'!AU144,'Bearb råstatistik'!AT144)</f>
        <v>-</v>
      </c>
      <c r="L146" s="81">
        <f>'Bearb råstatistik'!X144+'Bearb råstatistik'!T144</f>
        <v>0</v>
      </c>
      <c r="M146" s="81">
        <f>'Bearb råstatistik'!R144+'Bearb råstatistik'!V144</f>
        <v>0</v>
      </c>
      <c r="N146" s="48" t="str">
        <f t="shared" si="5"/>
        <v/>
      </c>
      <c r="O146" s="81">
        <f>'Bearb råstatistik'!AD144</f>
        <v>0</v>
      </c>
      <c r="P146" s="81">
        <f>'Bearb råstatistik'!AF144</f>
        <v>0</v>
      </c>
      <c r="Q146" s="82" t="str">
        <f t="shared" si="4"/>
        <v/>
      </c>
    </row>
    <row r="147" spans="1:17" s="59" customFormat="1" hidden="1" x14ac:dyDescent="0.3">
      <c r="A147" s="59" t="str">
        <f>'Bearb råstatistik'!A145</f>
        <v>FÖRENINGEN ISLAMISKA SKOLAN I GÖTEBORG</v>
      </c>
      <c r="B147" s="81" t="b">
        <f>'Bearb råstatistik'!B145</f>
        <v>0</v>
      </c>
      <c r="C147" s="81">
        <f>IF(Visa_simulerat_eller_angivet_antal,'Bearb råstatistik'!#REF!,'Bearb råstatistik'!K145)</f>
        <v>0</v>
      </c>
      <c r="D147" s="81">
        <f>IF(Visa_simulerat_eller_angivet_antal,'Bearb råstatistik'!#REF!,'Bearb råstatistik'!O145)</f>
        <v>0</v>
      </c>
      <c r="E147" s="48" t="str">
        <f>IF(Visa_simulerat_eller_angivet_antal,'Bearb råstatistik'!AN145,'Bearb råstatistik'!AL145)</f>
        <v>-</v>
      </c>
      <c r="F147" s="81">
        <f>IF(Visa_simulerat_eller_angivet_antal,'Bearb råstatistik'!#REF!,'Bearb råstatistik'!Z145)</f>
        <v>0</v>
      </c>
      <c r="G147" s="48" t="str">
        <f>IF(Visa_simulerat_eller_angivet_antal,'Bearb råstatistik'!AQ145,'Bearb råstatistik'!AO145)</f>
        <v>-</v>
      </c>
      <c r="H147" s="81" t="b">
        <f>'Bearb råstatistik'!AC145</f>
        <v>0</v>
      </c>
      <c r="I147" s="48" t="str">
        <f>IF(Visa_simulerat_eller_angivet_antal,'Bearb råstatistik'!AS145,'Bearb råstatistik'!AR145)</f>
        <v>-</v>
      </c>
      <c r="J147" s="81">
        <f>IF(Visa_simulerat_eller_angivet_antal,'Bearb råstatistik'!#REF!,'Bearb råstatistik'!T145)</f>
        <v>0</v>
      </c>
      <c r="K147" s="48" t="str">
        <f>IF(Visa_simulerat_eller_angivet_antal,'Bearb råstatistik'!AU145,'Bearb råstatistik'!AT145)</f>
        <v>-</v>
      </c>
      <c r="L147" s="81">
        <f>'Bearb råstatistik'!X145+'Bearb råstatistik'!T145</f>
        <v>0</v>
      </c>
      <c r="M147" s="81">
        <f>'Bearb råstatistik'!R145+'Bearb råstatistik'!V145</f>
        <v>0</v>
      </c>
      <c r="N147" s="48" t="str">
        <f t="shared" si="5"/>
        <v/>
      </c>
      <c r="O147" s="81">
        <f>'Bearb råstatistik'!AD145</f>
        <v>0</v>
      </c>
      <c r="P147" s="81">
        <f>'Bearb råstatistik'!AF145</f>
        <v>0</v>
      </c>
      <c r="Q147" s="82" t="str">
        <f t="shared" si="4"/>
        <v/>
      </c>
    </row>
    <row r="148" spans="1:17" s="59" customFormat="1" hidden="1" x14ac:dyDescent="0.3">
      <c r="A148" s="59" t="str">
        <f>'Bearb råstatistik'!A146</f>
        <v>FÖRENINGEN KASTANJESKOLAN</v>
      </c>
      <c r="B148" s="81" t="b">
        <f>'Bearb råstatistik'!B146</f>
        <v>0</v>
      </c>
      <c r="C148" s="81">
        <f>IF(Visa_simulerat_eller_angivet_antal,'Bearb råstatistik'!#REF!,'Bearb råstatistik'!K146)</f>
        <v>15</v>
      </c>
      <c r="D148" s="81">
        <f>IF(Visa_simulerat_eller_angivet_antal,'Bearb råstatistik'!#REF!,'Bearb råstatistik'!O146)</f>
        <v>0</v>
      </c>
      <c r="E148" s="48">
        <f>IF(Visa_simulerat_eller_angivet_antal,'Bearb råstatistik'!AN146,'Bearb råstatistik'!AL146)</f>
        <v>0</v>
      </c>
      <c r="F148" s="81">
        <f>IF(Visa_simulerat_eller_angivet_antal,'Bearb råstatistik'!#REF!,'Bearb råstatistik'!Z146)</f>
        <v>0</v>
      </c>
      <c r="G148" s="48">
        <f>IF(Visa_simulerat_eller_angivet_antal,'Bearb råstatistik'!AQ146,'Bearb råstatistik'!AO146)</f>
        <v>0</v>
      </c>
      <c r="H148" s="81" t="b">
        <f>'Bearb råstatistik'!AC146</f>
        <v>0</v>
      </c>
      <c r="I148" s="48" t="str">
        <f>IF(Visa_simulerat_eller_angivet_antal,'Bearb råstatistik'!AS146,'Bearb råstatistik'!AR146)</f>
        <v>-</v>
      </c>
      <c r="J148" s="81">
        <f>IF(Visa_simulerat_eller_angivet_antal,'Bearb råstatistik'!#REF!,'Bearb råstatistik'!T146)</f>
        <v>0</v>
      </c>
      <c r="K148" s="48" t="str">
        <f>IF(Visa_simulerat_eller_angivet_antal,'Bearb råstatistik'!AU146,'Bearb råstatistik'!AT146)</f>
        <v>-</v>
      </c>
      <c r="L148" s="81">
        <f>'Bearb råstatistik'!X146+'Bearb råstatistik'!T146</f>
        <v>0</v>
      </c>
      <c r="M148" s="81">
        <f>'Bearb råstatistik'!R146+'Bearb råstatistik'!V146</f>
        <v>0</v>
      </c>
      <c r="N148" s="48" t="str">
        <f t="shared" si="5"/>
        <v/>
      </c>
      <c r="O148" s="81">
        <f>'Bearb råstatistik'!AD146</f>
        <v>0</v>
      </c>
      <c r="P148" s="81">
        <f>'Bearb råstatistik'!AF146</f>
        <v>0</v>
      </c>
      <c r="Q148" s="82" t="str">
        <f t="shared" si="4"/>
        <v/>
      </c>
    </row>
    <row r="149" spans="1:17" s="59" customFormat="1" hidden="1" x14ac:dyDescent="0.3">
      <c r="A149" s="59" t="str">
        <f>'Bearb råstatistik'!A147</f>
        <v>FÖRENINGEN LUNDS MONTESSORIGRUNDSKOLA</v>
      </c>
      <c r="B149" s="81" t="b">
        <f>'Bearb råstatistik'!B147</f>
        <v>0</v>
      </c>
      <c r="C149" s="81">
        <f>IF(Visa_simulerat_eller_angivet_antal,'Bearb råstatistik'!#REF!,'Bearb råstatistik'!K147)</f>
        <v>18</v>
      </c>
      <c r="D149" s="81">
        <f>IF(Visa_simulerat_eller_angivet_antal,'Bearb råstatistik'!#REF!,'Bearb råstatistik'!O147)</f>
        <v>0</v>
      </c>
      <c r="E149" s="48">
        <f>IF(Visa_simulerat_eller_angivet_antal,'Bearb råstatistik'!AN147,'Bearb råstatistik'!AL147)</f>
        <v>0</v>
      </c>
      <c r="F149" s="81">
        <f>IF(Visa_simulerat_eller_angivet_antal,'Bearb råstatistik'!#REF!,'Bearb råstatistik'!Z147)</f>
        <v>0</v>
      </c>
      <c r="G149" s="48">
        <f>IF(Visa_simulerat_eller_angivet_antal,'Bearb råstatistik'!AQ147,'Bearb råstatistik'!AO147)</f>
        <v>0</v>
      </c>
      <c r="H149" s="81" t="b">
        <f>'Bearb råstatistik'!AC147</f>
        <v>0</v>
      </c>
      <c r="I149" s="48" t="str">
        <f>IF(Visa_simulerat_eller_angivet_antal,'Bearb råstatistik'!AS147,'Bearb råstatistik'!AR147)</f>
        <v>-</v>
      </c>
      <c r="J149" s="81">
        <f>IF(Visa_simulerat_eller_angivet_antal,'Bearb råstatistik'!#REF!,'Bearb råstatistik'!T147)</f>
        <v>0</v>
      </c>
      <c r="K149" s="48" t="str">
        <f>IF(Visa_simulerat_eller_angivet_antal,'Bearb råstatistik'!AU147,'Bearb råstatistik'!AT147)</f>
        <v>-</v>
      </c>
      <c r="L149" s="81">
        <f>'Bearb råstatistik'!X147+'Bearb råstatistik'!T147</f>
        <v>0</v>
      </c>
      <c r="M149" s="81">
        <f>'Bearb råstatistik'!R147+'Bearb råstatistik'!V147</f>
        <v>0</v>
      </c>
      <c r="N149" s="48" t="str">
        <f t="shared" si="5"/>
        <v/>
      </c>
      <c r="O149" s="81">
        <f>'Bearb råstatistik'!AD147</f>
        <v>0</v>
      </c>
      <c r="P149" s="81">
        <f>'Bearb råstatistik'!AF147</f>
        <v>0</v>
      </c>
      <c r="Q149" s="82" t="str">
        <f t="shared" si="4"/>
        <v/>
      </c>
    </row>
    <row r="150" spans="1:17" s="59" customFormat="1" hidden="1" x14ac:dyDescent="0.3">
      <c r="A150" s="59" t="str">
        <f>'Bearb råstatistik'!A148</f>
        <v>FÖRENINGEN MIKAELSKOLAN</v>
      </c>
      <c r="B150" s="81" t="b">
        <f>'Bearb råstatistik'!B148</f>
        <v>0</v>
      </c>
      <c r="C150" s="81">
        <f>IF(Visa_simulerat_eller_angivet_antal,'Bearb råstatistik'!#REF!,'Bearb råstatistik'!K148)</f>
        <v>0</v>
      </c>
      <c r="D150" s="81">
        <f>IF(Visa_simulerat_eller_angivet_antal,'Bearb råstatistik'!#REF!,'Bearb råstatistik'!O148)</f>
        <v>0</v>
      </c>
      <c r="E150" s="48" t="str">
        <f>IF(Visa_simulerat_eller_angivet_antal,'Bearb råstatistik'!AN148,'Bearb råstatistik'!AL148)</f>
        <v>-</v>
      </c>
      <c r="F150" s="81">
        <f>IF(Visa_simulerat_eller_angivet_antal,'Bearb råstatistik'!#REF!,'Bearb råstatistik'!Z148)</f>
        <v>0</v>
      </c>
      <c r="G150" s="48" t="str">
        <f>IF(Visa_simulerat_eller_angivet_antal,'Bearb råstatistik'!AQ148,'Bearb råstatistik'!AO148)</f>
        <v>-</v>
      </c>
      <c r="H150" s="81" t="b">
        <f>'Bearb råstatistik'!AC148</f>
        <v>1</v>
      </c>
      <c r="I150" s="48" t="str">
        <f>IF(Visa_simulerat_eller_angivet_antal,'Bearb råstatistik'!AS148,'Bearb råstatistik'!AR148)</f>
        <v>-</v>
      </c>
      <c r="J150" s="81">
        <f>IF(Visa_simulerat_eller_angivet_antal,'Bearb råstatistik'!#REF!,'Bearb råstatistik'!T148)</f>
        <v>0</v>
      </c>
      <c r="K150" s="48" t="str">
        <f>IF(Visa_simulerat_eller_angivet_antal,'Bearb råstatistik'!AU148,'Bearb råstatistik'!AT148)</f>
        <v>-</v>
      </c>
      <c r="L150" s="81">
        <f>'Bearb råstatistik'!X148+'Bearb råstatistik'!T148</f>
        <v>0</v>
      </c>
      <c r="M150" s="81">
        <f>'Bearb råstatistik'!R148+'Bearb råstatistik'!V148</f>
        <v>0</v>
      </c>
      <c r="N150" s="48" t="str">
        <f t="shared" si="5"/>
        <v/>
      </c>
      <c r="O150" s="81">
        <f>'Bearb råstatistik'!AD148</f>
        <v>0</v>
      </c>
      <c r="P150" s="81">
        <f>'Bearb råstatistik'!AF148</f>
        <v>0</v>
      </c>
      <c r="Q150" s="82" t="str">
        <f t="shared" si="4"/>
        <v/>
      </c>
    </row>
    <row r="151" spans="1:17" s="59" customFormat="1" hidden="1" x14ac:dyDescent="0.3">
      <c r="A151" s="59" t="str">
        <f>'Bearb råstatistik'!A149</f>
        <v>FÖRENINGEN MIMERS BRUNN</v>
      </c>
      <c r="B151" s="81" t="b">
        <f>'Bearb råstatistik'!B149</f>
        <v>0</v>
      </c>
      <c r="C151" s="81">
        <f>IF(Visa_simulerat_eller_angivet_antal,'Bearb råstatistik'!#REF!,'Bearb råstatistik'!K149)</f>
        <v>57</v>
      </c>
      <c r="D151" s="81">
        <f>IF(Visa_simulerat_eller_angivet_antal,'Bearb råstatistik'!#REF!,'Bearb råstatistik'!O149)</f>
        <v>0</v>
      </c>
      <c r="E151" s="48">
        <f>IF(Visa_simulerat_eller_angivet_antal,'Bearb råstatistik'!AN149,'Bearb råstatistik'!AL149)</f>
        <v>0</v>
      </c>
      <c r="F151" s="81">
        <f>IF(Visa_simulerat_eller_angivet_antal,'Bearb råstatistik'!#REF!,'Bearb råstatistik'!Z149)</f>
        <v>0</v>
      </c>
      <c r="G151" s="48">
        <f>IF(Visa_simulerat_eller_angivet_antal,'Bearb råstatistik'!AQ149,'Bearb råstatistik'!AO149)</f>
        <v>0</v>
      </c>
      <c r="H151" s="81" t="b">
        <f>'Bearb råstatistik'!AC149</f>
        <v>0</v>
      </c>
      <c r="I151" s="48" t="str">
        <f>IF(Visa_simulerat_eller_angivet_antal,'Bearb råstatistik'!AS149,'Bearb råstatistik'!AR149)</f>
        <v>-</v>
      </c>
      <c r="J151" s="81">
        <f>IF(Visa_simulerat_eller_angivet_antal,'Bearb råstatistik'!#REF!,'Bearb råstatistik'!T149)</f>
        <v>0</v>
      </c>
      <c r="K151" s="48" t="str">
        <f>IF(Visa_simulerat_eller_angivet_antal,'Bearb råstatistik'!AU149,'Bearb råstatistik'!AT149)</f>
        <v>-</v>
      </c>
      <c r="L151" s="81">
        <f>'Bearb råstatistik'!X149+'Bearb råstatistik'!T149</f>
        <v>0</v>
      </c>
      <c r="M151" s="81">
        <f>'Bearb råstatistik'!R149+'Bearb råstatistik'!V149</f>
        <v>0</v>
      </c>
      <c r="N151" s="48" t="str">
        <f t="shared" si="5"/>
        <v/>
      </c>
      <c r="O151" s="81">
        <f>'Bearb råstatistik'!AD149</f>
        <v>0</v>
      </c>
      <c r="P151" s="81">
        <f>'Bearb råstatistik'!AF149</f>
        <v>0</v>
      </c>
      <c r="Q151" s="82" t="str">
        <f t="shared" si="4"/>
        <v/>
      </c>
    </row>
    <row r="152" spans="1:17" s="59" customFormat="1" hidden="1" x14ac:dyDescent="0.3">
      <c r="A152" s="59" t="str">
        <f>'Bearb råstatistik'!A150</f>
        <v>FÖRENINGEN STEFANSKOLAN</v>
      </c>
      <c r="B152" s="81" t="b">
        <f>'Bearb råstatistik'!B150</f>
        <v>0</v>
      </c>
      <c r="C152" s="81">
        <f>IF(Visa_simulerat_eller_angivet_antal,'Bearb råstatistik'!#REF!,'Bearb råstatistik'!K150)</f>
        <v>0</v>
      </c>
      <c r="D152" s="81">
        <f>IF(Visa_simulerat_eller_angivet_antal,'Bearb råstatistik'!#REF!,'Bearb råstatistik'!O150)</f>
        <v>0</v>
      </c>
      <c r="E152" s="48" t="str">
        <f>IF(Visa_simulerat_eller_angivet_antal,'Bearb råstatistik'!AN150,'Bearb råstatistik'!AL150)</f>
        <v>-</v>
      </c>
      <c r="F152" s="81">
        <f>IF(Visa_simulerat_eller_angivet_antal,'Bearb råstatistik'!#REF!,'Bearb råstatistik'!Z150)</f>
        <v>0</v>
      </c>
      <c r="G152" s="48" t="str">
        <f>IF(Visa_simulerat_eller_angivet_antal,'Bearb råstatistik'!AQ150,'Bearb råstatistik'!AO150)</f>
        <v>-</v>
      </c>
      <c r="H152" s="81" t="b">
        <f>'Bearb råstatistik'!AC150</f>
        <v>1</v>
      </c>
      <c r="I152" s="48" t="str">
        <f>IF(Visa_simulerat_eller_angivet_antal,'Bearb råstatistik'!AS150,'Bearb råstatistik'!AR150)</f>
        <v>-</v>
      </c>
      <c r="J152" s="81">
        <f>IF(Visa_simulerat_eller_angivet_antal,'Bearb råstatistik'!#REF!,'Bearb råstatistik'!T150)</f>
        <v>0</v>
      </c>
      <c r="K152" s="48" t="str">
        <f>IF(Visa_simulerat_eller_angivet_antal,'Bearb råstatistik'!AU150,'Bearb råstatistik'!AT150)</f>
        <v>-</v>
      </c>
      <c r="L152" s="81">
        <f>'Bearb råstatistik'!X150+'Bearb råstatistik'!T150</f>
        <v>0</v>
      </c>
      <c r="M152" s="81">
        <f>'Bearb råstatistik'!R150+'Bearb råstatistik'!V150</f>
        <v>0</v>
      </c>
      <c r="N152" s="48" t="str">
        <f t="shared" si="5"/>
        <v/>
      </c>
      <c r="O152" s="81">
        <f>'Bearb råstatistik'!AD150</f>
        <v>0</v>
      </c>
      <c r="P152" s="81">
        <f>'Bearb råstatistik'!AF150</f>
        <v>0</v>
      </c>
      <c r="Q152" s="82" t="str">
        <f t="shared" si="4"/>
        <v/>
      </c>
    </row>
    <row r="153" spans="1:17" s="59" customFormat="1" hidden="1" x14ac:dyDescent="0.3">
      <c r="A153" s="59" t="str">
        <f>'Bearb råstatistik'!A151</f>
        <v>FÖRENINGEN ÖRJANSKOLAN</v>
      </c>
      <c r="B153" s="81" t="b">
        <f>'Bearb råstatistik'!B151</f>
        <v>0</v>
      </c>
      <c r="C153" s="81">
        <f>IF(Visa_simulerat_eller_angivet_antal,'Bearb råstatistik'!#REF!,'Bearb råstatistik'!K151)</f>
        <v>0</v>
      </c>
      <c r="D153" s="81">
        <f>IF(Visa_simulerat_eller_angivet_antal,'Bearb råstatistik'!#REF!,'Bearb råstatistik'!O151)</f>
        <v>0</v>
      </c>
      <c r="E153" s="48" t="str">
        <f>IF(Visa_simulerat_eller_angivet_antal,'Bearb råstatistik'!AN151,'Bearb råstatistik'!AL151)</f>
        <v>-</v>
      </c>
      <c r="F153" s="81">
        <f>IF(Visa_simulerat_eller_angivet_antal,'Bearb råstatistik'!#REF!,'Bearb råstatistik'!Z151)</f>
        <v>0</v>
      </c>
      <c r="G153" s="48" t="str">
        <f>IF(Visa_simulerat_eller_angivet_antal,'Bearb råstatistik'!AQ151,'Bearb råstatistik'!AO151)</f>
        <v>-</v>
      </c>
      <c r="H153" s="81" t="b">
        <f>'Bearb råstatistik'!AC151</f>
        <v>0</v>
      </c>
      <c r="I153" s="48" t="str">
        <f>IF(Visa_simulerat_eller_angivet_antal,'Bearb råstatistik'!AS151,'Bearb råstatistik'!AR151)</f>
        <v>-</v>
      </c>
      <c r="J153" s="81">
        <f>IF(Visa_simulerat_eller_angivet_antal,'Bearb råstatistik'!#REF!,'Bearb råstatistik'!T151)</f>
        <v>0</v>
      </c>
      <c r="K153" s="48" t="str">
        <f>IF(Visa_simulerat_eller_angivet_antal,'Bearb råstatistik'!AU151,'Bearb råstatistik'!AT151)</f>
        <v>-</v>
      </c>
      <c r="L153" s="81">
        <f>'Bearb råstatistik'!X151+'Bearb råstatistik'!T151</f>
        <v>0</v>
      </c>
      <c r="M153" s="81">
        <f>'Bearb råstatistik'!R151+'Bearb råstatistik'!V151</f>
        <v>0</v>
      </c>
      <c r="N153" s="48" t="str">
        <f t="shared" si="5"/>
        <v/>
      </c>
      <c r="O153" s="81">
        <f>'Bearb råstatistik'!AD151</f>
        <v>0</v>
      </c>
      <c r="P153" s="81">
        <f>'Bearb råstatistik'!AF151</f>
        <v>0</v>
      </c>
      <c r="Q153" s="82" t="str">
        <f t="shared" si="4"/>
        <v/>
      </c>
    </row>
    <row r="154" spans="1:17" s="59" customFormat="1" hidden="1" x14ac:dyDescent="0.3">
      <c r="A154" s="59" t="str">
        <f>'Bearb råstatistik'!A152</f>
        <v>FÖRÄLDRAKOOPERATIVET NILS HOLGERSSONSKOLAN EK FÖ</v>
      </c>
      <c r="B154" s="81" t="b">
        <f>'Bearb råstatistik'!B152</f>
        <v>0</v>
      </c>
      <c r="C154" s="81">
        <f>IF(Visa_simulerat_eller_angivet_antal,'Bearb råstatistik'!#REF!,'Bearb råstatistik'!K152)</f>
        <v>22</v>
      </c>
      <c r="D154" s="81">
        <f>IF(Visa_simulerat_eller_angivet_antal,'Bearb råstatistik'!#REF!,'Bearb råstatistik'!O152)</f>
        <v>0</v>
      </c>
      <c r="E154" s="48">
        <f>IF(Visa_simulerat_eller_angivet_antal,'Bearb råstatistik'!AN152,'Bearb råstatistik'!AL152)</f>
        <v>0</v>
      </c>
      <c r="F154" s="81">
        <f>IF(Visa_simulerat_eller_angivet_antal,'Bearb råstatistik'!#REF!,'Bearb råstatistik'!Z152)</f>
        <v>0</v>
      </c>
      <c r="G154" s="48">
        <f>IF(Visa_simulerat_eller_angivet_antal,'Bearb råstatistik'!AQ152,'Bearb råstatistik'!AO152)</f>
        <v>0</v>
      </c>
      <c r="H154" s="81" t="b">
        <f>'Bearb råstatistik'!AC152</f>
        <v>0</v>
      </c>
      <c r="I154" s="48" t="str">
        <f>IF(Visa_simulerat_eller_angivet_antal,'Bearb råstatistik'!AS152,'Bearb råstatistik'!AR152)</f>
        <v>-</v>
      </c>
      <c r="J154" s="81">
        <f>IF(Visa_simulerat_eller_angivet_antal,'Bearb råstatistik'!#REF!,'Bearb råstatistik'!T152)</f>
        <v>0</v>
      </c>
      <c r="K154" s="48" t="str">
        <f>IF(Visa_simulerat_eller_angivet_antal,'Bearb råstatistik'!AU152,'Bearb råstatistik'!AT152)</f>
        <v>-</v>
      </c>
      <c r="L154" s="81">
        <f>'Bearb råstatistik'!X152+'Bearb råstatistik'!T152</f>
        <v>0</v>
      </c>
      <c r="M154" s="81">
        <f>'Bearb råstatistik'!R152+'Bearb råstatistik'!V152</f>
        <v>0</v>
      </c>
      <c r="N154" s="48" t="str">
        <f t="shared" si="5"/>
        <v/>
      </c>
      <c r="O154" s="81">
        <f>'Bearb råstatistik'!AD152</f>
        <v>0</v>
      </c>
      <c r="P154" s="81">
        <f>'Bearb råstatistik'!AF152</f>
        <v>0</v>
      </c>
      <c r="Q154" s="82" t="str">
        <f t="shared" si="4"/>
        <v/>
      </c>
    </row>
    <row r="155" spans="1:17" s="59" customFormat="1" x14ac:dyDescent="0.3">
      <c r="A155" s="59" t="str">
        <f>'Bearb råstatistik'!A153</f>
        <v>GAGNEFS KOMMUN</v>
      </c>
      <c r="B155" s="81" t="b">
        <f>'Bearb råstatistik'!B153</f>
        <v>1</v>
      </c>
      <c r="C155" s="81">
        <f>IF(Visa_simulerat_eller_angivet_antal,'Bearb råstatistik'!#REF!,'Bearb råstatistik'!K153)</f>
        <v>115</v>
      </c>
      <c r="D155" s="81">
        <f>IF(Visa_simulerat_eller_angivet_antal,'Bearb råstatistik'!#REF!,'Bearb råstatistik'!O153)</f>
        <v>22</v>
      </c>
      <c r="E155" s="48">
        <f>IF(Visa_simulerat_eller_angivet_antal,'Bearb råstatistik'!AN153,'Bearb råstatistik'!AL153)</f>
        <v>0.19130434782608696</v>
      </c>
      <c r="F155" s="81">
        <f>IF(Visa_simulerat_eller_angivet_antal,'Bearb råstatistik'!#REF!,'Bearb råstatistik'!Z153)</f>
        <v>0</v>
      </c>
      <c r="G155" s="48">
        <f>IF(Visa_simulerat_eller_angivet_antal,'Bearb råstatistik'!AQ153,'Bearb råstatistik'!AO153)</f>
        <v>0</v>
      </c>
      <c r="H155" s="81" t="b">
        <f>'Bearb råstatistik'!AC153</f>
        <v>0</v>
      </c>
      <c r="I155" s="48">
        <f>IF(Visa_simulerat_eller_angivet_antal,'Bearb råstatistik'!AS153,'Bearb råstatistik'!AR153)</f>
        <v>0</v>
      </c>
      <c r="J155" s="81">
        <f>IF(Visa_simulerat_eller_angivet_antal,'Bearb råstatistik'!#REF!,'Bearb råstatistik'!T153)</f>
        <v>0</v>
      </c>
      <c r="K155" s="48">
        <f>IF(Visa_simulerat_eller_angivet_antal,'Bearb råstatistik'!AU153,'Bearb råstatistik'!AT153)</f>
        <v>0.45454545454545453</v>
      </c>
      <c r="L155" s="81">
        <f>'Bearb råstatistik'!X153+'Bearb råstatistik'!T153</f>
        <v>0</v>
      </c>
      <c r="M155" s="81">
        <f>'Bearb råstatistik'!R153+'Bearb råstatistik'!V153</f>
        <v>0</v>
      </c>
      <c r="N155" s="48" t="str">
        <f t="shared" si="5"/>
        <v/>
      </c>
      <c r="O155" s="81">
        <f>'Bearb råstatistik'!AD153</f>
        <v>12</v>
      </c>
      <c r="P155" s="81">
        <f>'Bearb råstatistik'!AF153</f>
        <v>10</v>
      </c>
      <c r="Q155" s="82">
        <f t="shared" si="4"/>
        <v>0.54545454545454541</v>
      </c>
    </row>
    <row r="156" spans="1:17" s="59" customFormat="1" x14ac:dyDescent="0.3">
      <c r="A156" s="59" t="str">
        <f>'Bearb råstatistik'!A154</f>
        <v>GISLAVEDS KOMMUN</v>
      </c>
      <c r="B156" s="81" t="b">
        <f>'Bearb råstatistik'!B154</f>
        <v>1</v>
      </c>
      <c r="C156" s="81">
        <f>IF(Visa_simulerat_eller_angivet_antal,'Bearb råstatistik'!#REF!,'Bearb råstatistik'!K154)</f>
        <v>325</v>
      </c>
      <c r="D156" s="81">
        <f>IF(Visa_simulerat_eller_angivet_antal,'Bearb råstatistik'!#REF!,'Bearb råstatistik'!O154)</f>
        <v>63</v>
      </c>
      <c r="E156" s="48">
        <f>IF(Visa_simulerat_eller_angivet_antal,'Bearb råstatistik'!AN154,'Bearb råstatistik'!AL154)</f>
        <v>0.19384615384615383</v>
      </c>
      <c r="F156" s="81">
        <f>IF(Visa_simulerat_eller_angivet_antal,'Bearb råstatistik'!#REF!,'Bearb råstatistik'!Z154)</f>
        <v>33</v>
      </c>
      <c r="G156" s="48">
        <f>IF(Visa_simulerat_eller_angivet_antal,'Bearb råstatistik'!AQ154,'Bearb råstatistik'!AO154)</f>
        <v>0.10153846153846154</v>
      </c>
      <c r="H156" s="81" t="b">
        <f>'Bearb råstatistik'!AC154</f>
        <v>0</v>
      </c>
      <c r="I156" s="48">
        <f>IF(Visa_simulerat_eller_angivet_antal,'Bearb råstatistik'!AS154,'Bearb råstatistik'!AR154)</f>
        <v>0.52380952380952384</v>
      </c>
      <c r="J156" s="81">
        <f>IF(Visa_simulerat_eller_angivet_antal,'Bearb råstatistik'!#REF!,'Bearb råstatistik'!T154)</f>
        <v>0</v>
      </c>
      <c r="K156" s="48">
        <f>IF(Visa_simulerat_eller_angivet_antal,'Bearb råstatistik'!AU154,'Bearb råstatistik'!AT154)</f>
        <v>0.30158730158730157</v>
      </c>
      <c r="L156" s="81">
        <f>'Bearb råstatistik'!X154+'Bearb råstatistik'!T154</f>
        <v>0</v>
      </c>
      <c r="M156" s="81">
        <f>'Bearb råstatistik'!R154+'Bearb råstatistik'!V154</f>
        <v>33</v>
      </c>
      <c r="N156" s="48">
        <f t="shared" si="5"/>
        <v>0</v>
      </c>
      <c r="O156" s="81">
        <f>'Bearb råstatistik'!AD154</f>
        <v>22</v>
      </c>
      <c r="P156" s="81">
        <f>'Bearb råstatistik'!AF154</f>
        <v>19</v>
      </c>
      <c r="Q156" s="82">
        <f t="shared" si="4"/>
        <v>0.53658536585365857</v>
      </c>
    </row>
    <row r="157" spans="1:17" s="59" customFormat="1" hidden="1" x14ac:dyDescent="0.3">
      <c r="A157" s="59" t="str">
        <f>'Bearb råstatistik'!A155</f>
        <v>Global Bridge i Sverige AB</v>
      </c>
      <c r="B157" s="81" t="b">
        <f>'Bearb råstatistik'!B155</f>
        <v>0</v>
      </c>
      <c r="C157" s="81">
        <f>IF(Visa_simulerat_eller_angivet_antal,'Bearb råstatistik'!#REF!,'Bearb råstatistik'!K155)</f>
        <v>0</v>
      </c>
      <c r="D157" s="81">
        <f>IF(Visa_simulerat_eller_angivet_antal,'Bearb råstatistik'!#REF!,'Bearb råstatistik'!O155)</f>
        <v>0</v>
      </c>
      <c r="E157" s="48" t="str">
        <f>IF(Visa_simulerat_eller_angivet_antal,'Bearb råstatistik'!AN155,'Bearb råstatistik'!AL155)</f>
        <v>-</v>
      </c>
      <c r="F157" s="81">
        <f>IF(Visa_simulerat_eller_angivet_antal,'Bearb råstatistik'!#REF!,'Bearb råstatistik'!Z155)</f>
        <v>0</v>
      </c>
      <c r="G157" s="48" t="str">
        <f>IF(Visa_simulerat_eller_angivet_antal,'Bearb råstatistik'!AQ155,'Bearb råstatistik'!AO155)</f>
        <v>-</v>
      </c>
      <c r="H157" s="81" t="b">
        <f>'Bearb råstatistik'!AC155</f>
        <v>0</v>
      </c>
      <c r="I157" s="48" t="str">
        <f>IF(Visa_simulerat_eller_angivet_antal,'Bearb råstatistik'!AS155,'Bearb råstatistik'!AR155)</f>
        <v>-</v>
      </c>
      <c r="J157" s="81">
        <f>IF(Visa_simulerat_eller_angivet_antal,'Bearb råstatistik'!#REF!,'Bearb råstatistik'!T155)</f>
        <v>0</v>
      </c>
      <c r="K157" s="48" t="str">
        <f>IF(Visa_simulerat_eller_angivet_antal,'Bearb råstatistik'!AU155,'Bearb råstatistik'!AT155)</f>
        <v>-</v>
      </c>
      <c r="L157" s="81">
        <f>'Bearb råstatistik'!X155+'Bearb råstatistik'!T155</f>
        <v>0</v>
      </c>
      <c r="M157" s="81">
        <f>'Bearb råstatistik'!R155+'Bearb råstatistik'!V155</f>
        <v>0</v>
      </c>
      <c r="N157" s="48" t="str">
        <f t="shared" si="5"/>
        <v/>
      </c>
      <c r="O157" s="81">
        <f>'Bearb råstatistik'!AD155</f>
        <v>0</v>
      </c>
      <c r="P157" s="81">
        <f>'Bearb råstatistik'!AF155</f>
        <v>0</v>
      </c>
      <c r="Q157" s="82" t="str">
        <f t="shared" si="4"/>
        <v/>
      </c>
    </row>
    <row r="158" spans="1:17" s="59" customFormat="1" hidden="1" x14ac:dyDescent="0.3">
      <c r="A158" s="59" t="str">
        <f>'Bearb råstatistik'!A156</f>
        <v>GLUNTENS MONTESSORISKOLA EK FÖR</v>
      </c>
      <c r="B158" s="81" t="b">
        <f>'Bearb råstatistik'!B156</f>
        <v>0</v>
      </c>
      <c r="C158" s="81">
        <f>IF(Visa_simulerat_eller_angivet_antal,'Bearb råstatistik'!#REF!,'Bearb råstatistik'!K156)</f>
        <v>35</v>
      </c>
      <c r="D158" s="81">
        <f>IF(Visa_simulerat_eller_angivet_antal,'Bearb råstatistik'!#REF!,'Bearb råstatistik'!O156)</f>
        <v>0</v>
      </c>
      <c r="E158" s="48">
        <f>IF(Visa_simulerat_eller_angivet_antal,'Bearb råstatistik'!AN156,'Bearb råstatistik'!AL156)</f>
        <v>0</v>
      </c>
      <c r="F158" s="81">
        <f>IF(Visa_simulerat_eller_angivet_antal,'Bearb råstatistik'!#REF!,'Bearb råstatistik'!Z156)</f>
        <v>0</v>
      </c>
      <c r="G158" s="48">
        <f>IF(Visa_simulerat_eller_angivet_antal,'Bearb råstatistik'!AQ156,'Bearb råstatistik'!AO156)</f>
        <v>0</v>
      </c>
      <c r="H158" s="81" t="b">
        <f>'Bearb råstatistik'!AC156</f>
        <v>0</v>
      </c>
      <c r="I158" s="48" t="str">
        <f>IF(Visa_simulerat_eller_angivet_antal,'Bearb råstatistik'!AS156,'Bearb råstatistik'!AR156)</f>
        <v>-</v>
      </c>
      <c r="J158" s="81">
        <f>IF(Visa_simulerat_eller_angivet_antal,'Bearb råstatistik'!#REF!,'Bearb råstatistik'!T156)</f>
        <v>0</v>
      </c>
      <c r="K158" s="48" t="str">
        <f>IF(Visa_simulerat_eller_angivet_antal,'Bearb råstatistik'!AU156,'Bearb råstatistik'!AT156)</f>
        <v>-</v>
      </c>
      <c r="L158" s="81">
        <f>'Bearb råstatistik'!X156+'Bearb råstatistik'!T156</f>
        <v>0</v>
      </c>
      <c r="M158" s="81">
        <f>'Bearb råstatistik'!R156+'Bearb råstatistik'!V156</f>
        <v>0</v>
      </c>
      <c r="N158" s="48" t="str">
        <f t="shared" si="5"/>
        <v/>
      </c>
      <c r="O158" s="81">
        <f>'Bearb råstatistik'!AD156</f>
        <v>0</v>
      </c>
      <c r="P158" s="81">
        <f>'Bearb råstatistik'!AF156</f>
        <v>0</v>
      </c>
      <c r="Q158" s="82" t="str">
        <f t="shared" si="4"/>
        <v/>
      </c>
    </row>
    <row r="159" spans="1:17" s="59" customFormat="1" x14ac:dyDescent="0.3">
      <c r="A159" s="59" t="str">
        <f>'Bearb råstatistik'!A157</f>
        <v>GNESTA KOMMUN</v>
      </c>
      <c r="B159" s="81" t="b">
        <f>'Bearb råstatistik'!B157</f>
        <v>1</v>
      </c>
      <c r="C159" s="81">
        <f>IF(Visa_simulerat_eller_angivet_antal,'Bearb råstatistik'!#REF!,'Bearb råstatistik'!K157)</f>
        <v>88</v>
      </c>
      <c r="D159" s="81">
        <f>IF(Visa_simulerat_eller_angivet_antal,'Bearb råstatistik'!#REF!,'Bearb råstatistik'!O157)</f>
        <v>31</v>
      </c>
      <c r="E159" s="48">
        <f>IF(Visa_simulerat_eller_angivet_antal,'Bearb råstatistik'!AN157,'Bearb råstatistik'!AL157)</f>
        <v>0.35227272727272729</v>
      </c>
      <c r="F159" s="81">
        <f>IF(Visa_simulerat_eller_angivet_antal,'Bearb råstatistik'!#REF!,'Bearb råstatistik'!Z157)</f>
        <v>0</v>
      </c>
      <c r="G159" s="48">
        <f>IF(Visa_simulerat_eller_angivet_antal,'Bearb råstatistik'!AQ157,'Bearb råstatistik'!AO157)</f>
        <v>0</v>
      </c>
      <c r="H159" s="81" t="b">
        <f>'Bearb råstatistik'!AC157</f>
        <v>0</v>
      </c>
      <c r="I159" s="48">
        <f>IF(Visa_simulerat_eller_angivet_antal,'Bearb råstatistik'!AS157,'Bearb råstatistik'!AR157)</f>
        <v>0</v>
      </c>
      <c r="J159" s="81">
        <f>IF(Visa_simulerat_eller_angivet_antal,'Bearb råstatistik'!#REF!,'Bearb råstatistik'!T157)</f>
        <v>0</v>
      </c>
      <c r="K159" s="48">
        <f>IF(Visa_simulerat_eller_angivet_antal,'Bearb råstatistik'!AU157,'Bearb råstatistik'!AT157)</f>
        <v>0.4838709677419355</v>
      </c>
      <c r="L159" s="81">
        <f>'Bearb råstatistik'!X157+'Bearb råstatistik'!T157</f>
        <v>0</v>
      </c>
      <c r="M159" s="81">
        <f>'Bearb råstatistik'!R157+'Bearb råstatistik'!V157</f>
        <v>0</v>
      </c>
      <c r="N159" s="48" t="str">
        <f t="shared" si="5"/>
        <v/>
      </c>
      <c r="O159" s="81">
        <f>'Bearb råstatistik'!AD157</f>
        <v>16</v>
      </c>
      <c r="P159" s="81">
        <f>'Bearb råstatistik'!AF157</f>
        <v>15</v>
      </c>
      <c r="Q159" s="82">
        <f t="shared" si="4"/>
        <v>0.5161290322580645</v>
      </c>
    </row>
    <row r="160" spans="1:17" s="59" customFormat="1" hidden="1" x14ac:dyDescent="0.3">
      <c r="A160" s="59" t="str">
        <f>'Bearb råstatistik'!A158</f>
        <v>GNESTA WALDORFSKOLEFÖRENING</v>
      </c>
      <c r="B160" s="81" t="b">
        <f>'Bearb råstatistik'!B158</f>
        <v>0</v>
      </c>
      <c r="C160" s="81">
        <f>IF(Visa_simulerat_eller_angivet_antal,'Bearb råstatistik'!#REF!,'Bearb råstatistik'!K158)</f>
        <v>0</v>
      </c>
      <c r="D160" s="81">
        <f>IF(Visa_simulerat_eller_angivet_antal,'Bearb råstatistik'!#REF!,'Bearb råstatistik'!O158)</f>
        <v>0</v>
      </c>
      <c r="E160" s="48" t="str">
        <f>IF(Visa_simulerat_eller_angivet_antal,'Bearb råstatistik'!AN158,'Bearb råstatistik'!AL158)</f>
        <v>-</v>
      </c>
      <c r="F160" s="81">
        <f>IF(Visa_simulerat_eller_angivet_antal,'Bearb råstatistik'!#REF!,'Bearb råstatistik'!Z158)</f>
        <v>0</v>
      </c>
      <c r="G160" s="48" t="str">
        <f>IF(Visa_simulerat_eller_angivet_antal,'Bearb råstatistik'!AQ158,'Bearb råstatistik'!AO158)</f>
        <v>-</v>
      </c>
      <c r="H160" s="81" t="b">
        <f>'Bearb råstatistik'!AC158</f>
        <v>0</v>
      </c>
      <c r="I160" s="48" t="str">
        <f>IF(Visa_simulerat_eller_angivet_antal,'Bearb råstatistik'!AS158,'Bearb råstatistik'!AR158)</f>
        <v>-</v>
      </c>
      <c r="J160" s="81">
        <f>IF(Visa_simulerat_eller_angivet_antal,'Bearb råstatistik'!#REF!,'Bearb råstatistik'!T158)</f>
        <v>0</v>
      </c>
      <c r="K160" s="48" t="str">
        <f>IF(Visa_simulerat_eller_angivet_antal,'Bearb råstatistik'!AU158,'Bearb råstatistik'!AT158)</f>
        <v>-</v>
      </c>
      <c r="L160" s="81">
        <f>'Bearb råstatistik'!X158+'Bearb råstatistik'!T158</f>
        <v>0</v>
      </c>
      <c r="M160" s="81">
        <f>'Bearb råstatistik'!R158+'Bearb råstatistik'!V158</f>
        <v>0</v>
      </c>
      <c r="N160" s="48" t="str">
        <f t="shared" si="5"/>
        <v/>
      </c>
      <c r="O160" s="81">
        <f>'Bearb råstatistik'!AD158</f>
        <v>0</v>
      </c>
      <c r="P160" s="81">
        <f>'Bearb råstatistik'!AF158</f>
        <v>0</v>
      </c>
      <c r="Q160" s="82" t="str">
        <f t="shared" si="4"/>
        <v/>
      </c>
    </row>
    <row r="161" spans="1:17" s="59" customFormat="1" x14ac:dyDescent="0.3">
      <c r="A161" s="59" t="str">
        <f>'Bearb råstatistik'!A159</f>
        <v>GNOSJÖ KOMMUN</v>
      </c>
      <c r="B161" s="81" t="b">
        <f>'Bearb råstatistik'!B159</f>
        <v>1</v>
      </c>
      <c r="C161" s="81">
        <f>IF(Visa_simulerat_eller_angivet_antal,'Bearb råstatistik'!#REF!,'Bearb råstatistik'!K159)</f>
        <v>77</v>
      </c>
      <c r="D161" s="81">
        <f>IF(Visa_simulerat_eller_angivet_antal,'Bearb råstatistik'!#REF!,'Bearb råstatistik'!O159)</f>
        <v>11</v>
      </c>
      <c r="E161" s="48">
        <f>IF(Visa_simulerat_eller_angivet_antal,'Bearb råstatistik'!AN159,'Bearb råstatistik'!AL159)</f>
        <v>0.14285714285714285</v>
      </c>
      <c r="F161" s="81">
        <f>IF(Visa_simulerat_eller_angivet_antal,'Bearb råstatistik'!#REF!,'Bearb råstatistik'!Z159)</f>
        <v>0</v>
      </c>
      <c r="G161" s="48">
        <f>IF(Visa_simulerat_eller_angivet_antal,'Bearb råstatistik'!AQ159,'Bearb råstatistik'!AO159)</f>
        <v>0</v>
      </c>
      <c r="H161" s="81" t="b">
        <f>'Bearb råstatistik'!AC159</f>
        <v>0</v>
      </c>
      <c r="I161" s="48">
        <f>IF(Visa_simulerat_eller_angivet_antal,'Bearb råstatistik'!AS159,'Bearb råstatistik'!AR159)</f>
        <v>0</v>
      </c>
      <c r="J161" s="81">
        <f>IF(Visa_simulerat_eller_angivet_antal,'Bearb råstatistik'!#REF!,'Bearb råstatistik'!T159)</f>
        <v>0</v>
      </c>
      <c r="K161" s="48">
        <f>IF(Visa_simulerat_eller_angivet_antal,'Bearb råstatistik'!AU159,'Bearb råstatistik'!AT159)</f>
        <v>0</v>
      </c>
      <c r="L161" s="81">
        <f>'Bearb råstatistik'!X159+'Bearb råstatistik'!T159</f>
        <v>0</v>
      </c>
      <c r="M161" s="81">
        <f>'Bearb råstatistik'!R159+'Bearb råstatistik'!V159</f>
        <v>0</v>
      </c>
      <c r="N161" s="48" t="str">
        <f t="shared" si="5"/>
        <v/>
      </c>
      <c r="O161" s="81">
        <f>'Bearb råstatistik'!AD159</f>
        <v>11</v>
      </c>
      <c r="P161" s="81">
        <f>'Bearb råstatistik'!AF159</f>
        <v>0</v>
      </c>
      <c r="Q161" s="82">
        <f t="shared" si="4"/>
        <v>1</v>
      </c>
    </row>
    <row r="162" spans="1:17" s="59" customFormat="1" x14ac:dyDescent="0.3">
      <c r="A162" s="59" t="str">
        <f>'Bearb råstatistik'!A160</f>
        <v>Gothenburg Association AB</v>
      </c>
      <c r="B162" s="81" t="b">
        <f>'Bearb råstatistik'!B160</f>
        <v>0</v>
      </c>
      <c r="C162" s="81">
        <f>IF(Visa_simulerat_eller_angivet_antal,'Bearb råstatistik'!#REF!,'Bearb råstatistik'!K160)</f>
        <v>183</v>
      </c>
      <c r="D162" s="81">
        <f>IF(Visa_simulerat_eller_angivet_antal,'Bearb råstatistik'!#REF!,'Bearb råstatistik'!O160)</f>
        <v>14</v>
      </c>
      <c r="E162" s="48">
        <f>IF(Visa_simulerat_eller_angivet_antal,'Bearb råstatistik'!AN160,'Bearb råstatistik'!AL160)</f>
        <v>7.650273224043716E-2</v>
      </c>
      <c r="F162" s="81">
        <f>IF(Visa_simulerat_eller_angivet_antal,'Bearb råstatistik'!#REF!,'Bearb råstatistik'!Z160)</f>
        <v>0</v>
      </c>
      <c r="G162" s="48">
        <f>IF(Visa_simulerat_eller_angivet_antal,'Bearb råstatistik'!AQ160,'Bearb råstatistik'!AO160)</f>
        <v>0</v>
      </c>
      <c r="H162" s="81" t="b">
        <f>'Bearb råstatistik'!AC160</f>
        <v>0</v>
      </c>
      <c r="I162" s="48">
        <f>IF(Visa_simulerat_eller_angivet_antal,'Bearb råstatistik'!AS160,'Bearb råstatistik'!AR160)</f>
        <v>0</v>
      </c>
      <c r="J162" s="81">
        <f>IF(Visa_simulerat_eller_angivet_antal,'Bearb råstatistik'!#REF!,'Bearb råstatistik'!T160)</f>
        <v>0</v>
      </c>
      <c r="K162" s="48">
        <f>IF(Visa_simulerat_eller_angivet_antal,'Bearb råstatistik'!AU160,'Bearb råstatistik'!AT160)</f>
        <v>0</v>
      </c>
      <c r="L162" s="81">
        <f>'Bearb råstatistik'!X160+'Bearb råstatistik'!T160</f>
        <v>0</v>
      </c>
      <c r="M162" s="81">
        <f>'Bearb råstatistik'!R160+'Bearb råstatistik'!V160</f>
        <v>0</v>
      </c>
      <c r="N162" s="48" t="str">
        <f t="shared" si="5"/>
        <v/>
      </c>
      <c r="O162" s="81">
        <f>'Bearb råstatistik'!AD160</f>
        <v>14</v>
      </c>
      <c r="P162" s="81">
        <f>'Bearb råstatistik'!AF160</f>
        <v>0</v>
      </c>
      <c r="Q162" s="82">
        <f t="shared" si="4"/>
        <v>1</v>
      </c>
    </row>
    <row r="163" spans="1:17" s="59" customFormat="1" x14ac:dyDescent="0.3">
      <c r="A163" s="59" t="str">
        <f>'Bearb råstatistik'!A161</f>
        <v>GOTLANDS KOMMUN</v>
      </c>
      <c r="B163" s="81" t="b">
        <f>'Bearb råstatistik'!B161</f>
        <v>1</v>
      </c>
      <c r="C163" s="81">
        <f>IF(Visa_simulerat_eller_angivet_antal,'Bearb råstatistik'!#REF!,'Bearb råstatistik'!K161)</f>
        <v>436</v>
      </c>
      <c r="D163" s="81">
        <f>IF(Visa_simulerat_eller_angivet_antal,'Bearb råstatistik'!#REF!,'Bearb råstatistik'!O161)</f>
        <v>67</v>
      </c>
      <c r="E163" s="48">
        <f>IF(Visa_simulerat_eller_angivet_antal,'Bearb råstatistik'!AN161,'Bearb råstatistik'!AL161)</f>
        <v>0.1536697247706422</v>
      </c>
      <c r="F163" s="81">
        <f>IF(Visa_simulerat_eller_angivet_antal,'Bearb råstatistik'!#REF!,'Bearb råstatistik'!Z161)</f>
        <v>46</v>
      </c>
      <c r="G163" s="48">
        <f>IF(Visa_simulerat_eller_angivet_antal,'Bearb råstatistik'!AQ161,'Bearb råstatistik'!AO161)</f>
        <v>0.10550458715596331</v>
      </c>
      <c r="H163" s="81" t="b">
        <f>'Bearb råstatistik'!AC161</f>
        <v>0</v>
      </c>
      <c r="I163" s="48">
        <f>IF(Visa_simulerat_eller_angivet_antal,'Bearb råstatistik'!AS161,'Bearb råstatistik'!AR161)</f>
        <v>0.68656716417910446</v>
      </c>
      <c r="J163" s="81">
        <f>IF(Visa_simulerat_eller_angivet_antal,'Bearb råstatistik'!#REF!,'Bearb råstatistik'!T161)</f>
        <v>0</v>
      </c>
      <c r="K163" s="48">
        <f>IF(Visa_simulerat_eller_angivet_antal,'Bearb råstatistik'!AU161,'Bearb råstatistik'!AT161)</f>
        <v>0.32835820895522388</v>
      </c>
      <c r="L163" s="81">
        <f>'Bearb råstatistik'!X161+'Bearb råstatistik'!T161</f>
        <v>12</v>
      </c>
      <c r="M163" s="81">
        <f>'Bearb råstatistik'!R161+'Bearb råstatistik'!V161</f>
        <v>34</v>
      </c>
      <c r="N163" s="48">
        <f t="shared" si="5"/>
        <v>0.2608695652173913</v>
      </c>
      <c r="O163" s="81">
        <f>'Bearb råstatistik'!AD161</f>
        <v>22</v>
      </c>
      <c r="P163" s="81">
        <f>'Bearb råstatistik'!AF161</f>
        <v>22</v>
      </c>
      <c r="Q163" s="82">
        <f t="shared" si="4"/>
        <v>0.5</v>
      </c>
    </row>
    <row r="164" spans="1:17" s="59" customFormat="1" hidden="1" x14ac:dyDescent="0.3">
      <c r="A164" s="59" t="str">
        <f>'Bearb råstatistik'!A162</f>
        <v>Gripsholmsskolan AB</v>
      </c>
      <c r="B164" s="81" t="b">
        <f>'Bearb råstatistik'!B162</f>
        <v>0</v>
      </c>
      <c r="C164" s="81">
        <f>IF(Visa_simulerat_eller_angivet_antal,'Bearb råstatistik'!#REF!,'Bearb råstatistik'!K162)</f>
        <v>19</v>
      </c>
      <c r="D164" s="81">
        <f>IF(Visa_simulerat_eller_angivet_antal,'Bearb råstatistik'!#REF!,'Bearb råstatistik'!O162)</f>
        <v>0</v>
      </c>
      <c r="E164" s="48">
        <f>IF(Visa_simulerat_eller_angivet_antal,'Bearb råstatistik'!AN162,'Bearb råstatistik'!AL162)</f>
        <v>0</v>
      </c>
      <c r="F164" s="81">
        <f>IF(Visa_simulerat_eller_angivet_antal,'Bearb råstatistik'!#REF!,'Bearb råstatistik'!Z162)</f>
        <v>0</v>
      </c>
      <c r="G164" s="48">
        <f>IF(Visa_simulerat_eller_angivet_antal,'Bearb råstatistik'!AQ162,'Bearb råstatistik'!AO162)</f>
        <v>0</v>
      </c>
      <c r="H164" s="81" t="b">
        <f>'Bearb råstatistik'!AC162</f>
        <v>0</v>
      </c>
      <c r="I164" s="48" t="str">
        <f>IF(Visa_simulerat_eller_angivet_antal,'Bearb råstatistik'!AS162,'Bearb råstatistik'!AR162)</f>
        <v>-</v>
      </c>
      <c r="J164" s="81">
        <f>IF(Visa_simulerat_eller_angivet_antal,'Bearb råstatistik'!#REF!,'Bearb råstatistik'!T162)</f>
        <v>0</v>
      </c>
      <c r="K164" s="48" t="str">
        <f>IF(Visa_simulerat_eller_angivet_antal,'Bearb råstatistik'!AU162,'Bearb råstatistik'!AT162)</f>
        <v>-</v>
      </c>
      <c r="L164" s="81">
        <f>'Bearb råstatistik'!X162+'Bearb råstatistik'!T162</f>
        <v>0</v>
      </c>
      <c r="M164" s="81">
        <f>'Bearb råstatistik'!R162+'Bearb råstatistik'!V162</f>
        <v>0</v>
      </c>
      <c r="N164" s="48" t="str">
        <f t="shared" si="5"/>
        <v/>
      </c>
      <c r="O164" s="81">
        <f>'Bearb råstatistik'!AD162</f>
        <v>0</v>
      </c>
      <c r="P164" s="81">
        <f>'Bearb råstatistik'!AF162</f>
        <v>0</v>
      </c>
      <c r="Q164" s="82" t="str">
        <f t="shared" si="4"/>
        <v/>
      </c>
    </row>
    <row r="165" spans="1:17" s="59" customFormat="1" hidden="1" x14ac:dyDescent="0.3">
      <c r="A165" s="59" t="str">
        <f>'Bearb råstatistik'!A163</f>
        <v>GRUMS KOMMUN</v>
      </c>
      <c r="B165" s="81" t="b">
        <f>'Bearb råstatistik'!B163</f>
        <v>1</v>
      </c>
      <c r="C165" s="81">
        <f>IF(Visa_simulerat_eller_angivet_antal,'Bearb råstatistik'!#REF!,'Bearb råstatistik'!K163)</f>
        <v>41</v>
      </c>
      <c r="D165" s="81">
        <f>IF(Visa_simulerat_eller_angivet_antal,'Bearb råstatistik'!#REF!,'Bearb råstatistik'!O163)</f>
        <v>0</v>
      </c>
      <c r="E165" s="48">
        <f>IF(Visa_simulerat_eller_angivet_antal,'Bearb råstatistik'!AN163,'Bearb råstatistik'!AL163)</f>
        <v>0</v>
      </c>
      <c r="F165" s="81">
        <f>IF(Visa_simulerat_eller_angivet_antal,'Bearb råstatistik'!#REF!,'Bearb råstatistik'!Z163)</f>
        <v>0</v>
      </c>
      <c r="G165" s="48">
        <f>IF(Visa_simulerat_eller_angivet_antal,'Bearb råstatistik'!AQ163,'Bearb råstatistik'!AO163)</f>
        <v>0</v>
      </c>
      <c r="H165" s="81" t="b">
        <f>'Bearb råstatistik'!AC163</f>
        <v>0</v>
      </c>
      <c r="I165" s="48" t="str">
        <f>IF(Visa_simulerat_eller_angivet_antal,'Bearb råstatistik'!AS163,'Bearb råstatistik'!AR163)</f>
        <v>-</v>
      </c>
      <c r="J165" s="81">
        <f>IF(Visa_simulerat_eller_angivet_antal,'Bearb råstatistik'!#REF!,'Bearb råstatistik'!T163)</f>
        <v>0</v>
      </c>
      <c r="K165" s="48" t="str">
        <f>IF(Visa_simulerat_eller_angivet_antal,'Bearb råstatistik'!AU163,'Bearb råstatistik'!AT163)</f>
        <v>-</v>
      </c>
      <c r="L165" s="81">
        <f>'Bearb råstatistik'!X163+'Bearb råstatistik'!T163</f>
        <v>0</v>
      </c>
      <c r="M165" s="81">
        <f>'Bearb råstatistik'!R163+'Bearb råstatistik'!V163</f>
        <v>0</v>
      </c>
      <c r="N165" s="48" t="str">
        <f t="shared" si="5"/>
        <v/>
      </c>
      <c r="O165" s="81">
        <f>'Bearb råstatistik'!AD163</f>
        <v>0</v>
      </c>
      <c r="P165" s="81">
        <f>'Bearb råstatistik'!AF163</f>
        <v>0</v>
      </c>
      <c r="Q165" s="82" t="str">
        <f t="shared" si="4"/>
        <v/>
      </c>
    </row>
    <row r="166" spans="1:17" s="59" customFormat="1" hidden="1" x14ac:dyDescent="0.3">
      <c r="A166" s="59" t="str">
        <f>'Bearb råstatistik'!A164</f>
        <v>GRÄSTORPS KOMMUN</v>
      </c>
      <c r="B166" s="81" t="b">
        <f>'Bearb råstatistik'!B164</f>
        <v>1</v>
      </c>
      <c r="C166" s="81">
        <f>IF(Visa_simulerat_eller_angivet_antal,'Bearb råstatistik'!#REF!,'Bearb råstatistik'!K164)</f>
        <v>59</v>
      </c>
      <c r="D166" s="81">
        <f>IF(Visa_simulerat_eller_angivet_antal,'Bearb råstatistik'!#REF!,'Bearb råstatistik'!O164)</f>
        <v>0</v>
      </c>
      <c r="E166" s="48">
        <f>IF(Visa_simulerat_eller_angivet_antal,'Bearb råstatistik'!AN164,'Bearb råstatistik'!AL164)</f>
        <v>0</v>
      </c>
      <c r="F166" s="81">
        <f>IF(Visa_simulerat_eller_angivet_antal,'Bearb råstatistik'!#REF!,'Bearb råstatistik'!Z164)</f>
        <v>0</v>
      </c>
      <c r="G166" s="48">
        <f>IF(Visa_simulerat_eller_angivet_antal,'Bearb råstatistik'!AQ164,'Bearb råstatistik'!AO164)</f>
        <v>0</v>
      </c>
      <c r="H166" s="81" t="b">
        <f>'Bearb råstatistik'!AC164</f>
        <v>0</v>
      </c>
      <c r="I166" s="48" t="str">
        <f>IF(Visa_simulerat_eller_angivet_antal,'Bearb råstatistik'!AS164,'Bearb råstatistik'!AR164)</f>
        <v>-</v>
      </c>
      <c r="J166" s="81">
        <f>IF(Visa_simulerat_eller_angivet_antal,'Bearb råstatistik'!#REF!,'Bearb råstatistik'!T164)</f>
        <v>0</v>
      </c>
      <c r="K166" s="48" t="str">
        <f>IF(Visa_simulerat_eller_angivet_antal,'Bearb råstatistik'!AU164,'Bearb råstatistik'!AT164)</f>
        <v>-</v>
      </c>
      <c r="L166" s="81">
        <f>'Bearb råstatistik'!X164+'Bearb råstatistik'!T164</f>
        <v>0</v>
      </c>
      <c r="M166" s="81">
        <f>'Bearb råstatistik'!R164+'Bearb råstatistik'!V164</f>
        <v>0</v>
      </c>
      <c r="N166" s="48" t="str">
        <f t="shared" si="5"/>
        <v/>
      </c>
      <c r="O166" s="81">
        <f>'Bearb råstatistik'!AD164</f>
        <v>0</v>
      </c>
      <c r="P166" s="81">
        <f>'Bearb råstatistik'!AF164</f>
        <v>0</v>
      </c>
      <c r="Q166" s="82" t="str">
        <f t="shared" si="4"/>
        <v/>
      </c>
    </row>
    <row r="167" spans="1:17" s="59" customFormat="1" hidden="1" x14ac:dyDescent="0.3">
      <c r="A167" s="59" t="str">
        <f>'Bearb råstatistik'!A165</f>
        <v>GULLSPÅNGS KOMMUN</v>
      </c>
      <c r="B167" s="81" t="b">
        <f>'Bearb råstatistik'!B165</f>
        <v>1</v>
      </c>
      <c r="C167" s="81">
        <f>IF(Visa_simulerat_eller_angivet_antal,'Bearb råstatistik'!#REF!,'Bearb råstatistik'!K165)</f>
        <v>34</v>
      </c>
      <c r="D167" s="81">
        <f>IF(Visa_simulerat_eller_angivet_antal,'Bearb råstatistik'!#REF!,'Bearb råstatistik'!O165)</f>
        <v>0</v>
      </c>
      <c r="E167" s="48">
        <f>IF(Visa_simulerat_eller_angivet_antal,'Bearb råstatistik'!AN165,'Bearb råstatistik'!AL165)</f>
        <v>0</v>
      </c>
      <c r="F167" s="81">
        <f>IF(Visa_simulerat_eller_angivet_antal,'Bearb råstatistik'!#REF!,'Bearb råstatistik'!Z165)</f>
        <v>0</v>
      </c>
      <c r="G167" s="48">
        <f>IF(Visa_simulerat_eller_angivet_antal,'Bearb råstatistik'!AQ165,'Bearb råstatistik'!AO165)</f>
        <v>0</v>
      </c>
      <c r="H167" s="81" t="b">
        <f>'Bearb råstatistik'!AC165</f>
        <v>0</v>
      </c>
      <c r="I167" s="48" t="str">
        <f>IF(Visa_simulerat_eller_angivet_antal,'Bearb råstatistik'!AS165,'Bearb råstatistik'!AR165)</f>
        <v>-</v>
      </c>
      <c r="J167" s="81">
        <f>IF(Visa_simulerat_eller_angivet_antal,'Bearb råstatistik'!#REF!,'Bearb råstatistik'!T165)</f>
        <v>0</v>
      </c>
      <c r="K167" s="48" t="str">
        <f>IF(Visa_simulerat_eller_angivet_antal,'Bearb råstatistik'!AU165,'Bearb råstatistik'!AT165)</f>
        <v>-</v>
      </c>
      <c r="L167" s="81">
        <f>'Bearb råstatistik'!X165+'Bearb råstatistik'!T165</f>
        <v>0</v>
      </c>
      <c r="M167" s="81">
        <f>'Bearb råstatistik'!R165+'Bearb råstatistik'!V165</f>
        <v>0</v>
      </c>
      <c r="N167" s="48" t="str">
        <f t="shared" si="5"/>
        <v/>
      </c>
      <c r="O167" s="81">
        <f>'Bearb råstatistik'!AD165</f>
        <v>0</v>
      </c>
      <c r="P167" s="81">
        <f>'Bearb råstatistik'!AF165</f>
        <v>0</v>
      </c>
      <c r="Q167" s="82" t="str">
        <f t="shared" si="4"/>
        <v/>
      </c>
    </row>
    <row r="168" spans="1:17" s="59" customFormat="1" hidden="1" x14ac:dyDescent="0.3">
      <c r="A168" s="59" t="str">
        <f>'Bearb råstatistik'!A166</f>
        <v>Guteskolan AB</v>
      </c>
      <c r="B168" s="81" t="b">
        <f>'Bearb råstatistik'!B166</f>
        <v>0</v>
      </c>
      <c r="C168" s="81">
        <f>IF(Visa_simulerat_eller_angivet_antal,'Bearb råstatistik'!#REF!,'Bearb råstatistik'!K166)</f>
        <v>21</v>
      </c>
      <c r="D168" s="81">
        <f>IF(Visa_simulerat_eller_angivet_antal,'Bearb råstatistik'!#REF!,'Bearb råstatistik'!O166)</f>
        <v>0</v>
      </c>
      <c r="E168" s="48">
        <f>IF(Visa_simulerat_eller_angivet_antal,'Bearb råstatistik'!AN166,'Bearb råstatistik'!AL166)</f>
        <v>0</v>
      </c>
      <c r="F168" s="81">
        <f>IF(Visa_simulerat_eller_angivet_antal,'Bearb råstatistik'!#REF!,'Bearb råstatistik'!Z166)</f>
        <v>0</v>
      </c>
      <c r="G168" s="48">
        <f>IF(Visa_simulerat_eller_angivet_antal,'Bearb råstatistik'!AQ166,'Bearb råstatistik'!AO166)</f>
        <v>0</v>
      </c>
      <c r="H168" s="81" t="b">
        <f>'Bearb råstatistik'!AC166</f>
        <v>0</v>
      </c>
      <c r="I168" s="48" t="str">
        <f>IF(Visa_simulerat_eller_angivet_antal,'Bearb råstatistik'!AS166,'Bearb råstatistik'!AR166)</f>
        <v>-</v>
      </c>
      <c r="J168" s="81">
        <f>IF(Visa_simulerat_eller_angivet_antal,'Bearb råstatistik'!#REF!,'Bearb råstatistik'!T166)</f>
        <v>0</v>
      </c>
      <c r="K168" s="48" t="str">
        <f>IF(Visa_simulerat_eller_angivet_antal,'Bearb råstatistik'!AU166,'Bearb råstatistik'!AT166)</f>
        <v>-</v>
      </c>
      <c r="L168" s="81">
        <f>'Bearb råstatistik'!X166+'Bearb råstatistik'!T166</f>
        <v>0</v>
      </c>
      <c r="M168" s="81">
        <f>'Bearb råstatistik'!R166+'Bearb råstatistik'!V166</f>
        <v>0</v>
      </c>
      <c r="N168" s="48" t="str">
        <f t="shared" si="5"/>
        <v/>
      </c>
      <c r="O168" s="81">
        <f>'Bearb råstatistik'!AD166</f>
        <v>0</v>
      </c>
      <c r="P168" s="81">
        <f>'Bearb råstatistik'!AF166</f>
        <v>0</v>
      </c>
      <c r="Q168" s="82" t="str">
        <f t="shared" si="4"/>
        <v/>
      </c>
    </row>
    <row r="169" spans="1:17" s="59" customFormat="1" x14ac:dyDescent="0.3">
      <c r="A169" s="59" t="str">
        <f>'Bearb råstatistik'!A167</f>
        <v>GÄLLIVARE KOMMUN</v>
      </c>
      <c r="B169" s="81" t="b">
        <f>'Bearb råstatistik'!B167</f>
        <v>1</v>
      </c>
      <c r="C169" s="81">
        <f>IF(Visa_simulerat_eller_angivet_antal,'Bearb råstatistik'!#REF!,'Bearb råstatistik'!K167)</f>
        <v>104</v>
      </c>
      <c r="D169" s="81">
        <f>IF(Visa_simulerat_eller_angivet_antal,'Bearb råstatistik'!#REF!,'Bearb råstatistik'!O167)</f>
        <v>10</v>
      </c>
      <c r="E169" s="48">
        <f>IF(Visa_simulerat_eller_angivet_antal,'Bearb råstatistik'!AN167,'Bearb råstatistik'!AL167)</f>
        <v>9.6153846153846159E-2</v>
      </c>
      <c r="F169" s="81">
        <f>IF(Visa_simulerat_eller_angivet_antal,'Bearb råstatistik'!#REF!,'Bearb råstatistik'!Z167)</f>
        <v>0</v>
      </c>
      <c r="G169" s="48">
        <f>IF(Visa_simulerat_eller_angivet_antal,'Bearb råstatistik'!AQ167,'Bearb råstatistik'!AO167)</f>
        <v>0</v>
      </c>
      <c r="H169" s="81" t="b">
        <f>'Bearb råstatistik'!AC167</f>
        <v>0</v>
      </c>
      <c r="I169" s="48">
        <f>IF(Visa_simulerat_eller_angivet_antal,'Bearb råstatistik'!AS167,'Bearb råstatistik'!AR167)</f>
        <v>0</v>
      </c>
      <c r="J169" s="81">
        <f>IF(Visa_simulerat_eller_angivet_antal,'Bearb råstatistik'!#REF!,'Bearb råstatistik'!T167)</f>
        <v>0</v>
      </c>
      <c r="K169" s="48">
        <f>IF(Visa_simulerat_eller_angivet_antal,'Bearb råstatistik'!AU167,'Bearb råstatistik'!AT167)</f>
        <v>0</v>
      </c>
      <c r="L169" s="81">
        <f>'Bearb råstatistik'!X167+'Bearb råstatistik'!T167</f>
        <v>0</v>
      </c>
      <c r="M169" s="81">
        <f>'Bearb råstatistik'!R167+'Bearb råstatistik'!V167</f>
        <v>0</v>
      </c>
      <c r="N169" s="48" t="str">
        <f t="shared" si="5"/>
        <v/>
      </c>
      <c r="O169" s="81">
        <f>'Bearb råstatistik'!AD167</f>
        <v>10</v>
      </c>
      <c r="P169" s="81">
        <f>'Bearb råstatistik'!AF167</f>
        <v>0</v>
      </c>
      <c r="Q169" s="82">
        <f t="shared" si="4"/>
        <v>1</v>
      </c>
    </row>
    <row r="170" spans="1:17" s="59" customFormat="1" x14ac:dyDescent="0.3">
      <c r="A170" s="59" t="str">
        <f>'Bearb råstatistik'!A168</f>
        <v>GÄVLE KOMMUN</v>
      </c>
      <c r="B170" s="81" t="b">
        <f>'Bearb råstatistik'!B168</f>
        <v>1</v>
      </c>
      <c r="C170" s="81">
        <f>IF(Visa_simulerat_eller_angivet_antal,'Bearb råstatistik'!#REF!,'Bearb råstatistik'!K168)</f>
        <v>627</v>
      </c>
      <c r="D170" s="81">
        <f>IF(Visa_simulerat_eller_angivet_antal,'Bearb råstatistik'!#REF!,'Bearb råstatistik'!O168)</f>
        <v>180</v>
      </c>
      <c r="E170" s="48">
        <f>IF(Visa_simulerat_eller_angivet_antal,'Bearb råstatistik'!AN168,'Bearb råstatistik'!AL168)</f>
        <v>0.28708133971291866</v>
      </c>
      <c r="F170" s="81">
        <f>IF(Visa_simulerat_eller_angivet_antal,'Bearb råstatistik'!#REF!,'Bearb råstatistik'!Z168)</f>
        <v>25</v>
      </c>
      <c r="G170" s="48">
        <f>IF(Visa_simulerat_eller_angivet_antal,'Bearb råstatistik'!AQ168,'Bearb råstatistik'!AO168)</f>
        <v>3.9872408293460927E-2</v>
      </c>
      <c r="H170" s="81" t="b">
        <f>'Bearb råstatistik'!AC168</f>
        <v>0</v>
      </c>
      <c r="I170" s="48">
        <f>IF(Visa_simulerat_eller_angivet_antal,'Bearb råstatistik'!AS168,'Bearb råstatistik'!AR168)</f>
        <v>0.1388888888888889</v>
      </c>
      <c r="J170" s="81">
        <f>IF(Visa_simulerat_eller_angivet_antal,'Bearb råstatistik'!#REF!,'Bearb råstatistik'!T168)</f>
        <v>0</v>
      </c>
      <c r="K170" s="48">
        <f>IF(Visa_simulerat_eller_angivet_antal,'Bearb råstatistik'!AU168,'Bearb råstatistik'!AT168)</f>
        <v>0.37777777777777777</v>
      </c>
      <c r="L170" s="81">
        <f>'Bearb råstatistik'!X168+'Bearb råstatistik'!T168</f>
        <v>0</v>
      </c>
      <c r="M170" s="81">
        <f>'Bearb råstatistik'!R168+'Bearb råstatistik'!V168</f>
        <v>25</v>
      </c>
      <c r="N170" s="48">
        <f t="shared" si="5"/>
        <v>0</v>
      </c>
      <c r="O170" s="81">
        <f>'Bearb råstatistik'!AD168</f>
        <v>87</v>
      </c>
      <c r="P170" s="81">
        <f>'Bearb råstatistik'!AF168</f>
        <v>68</v>
      </c>
      <c r="Q170" s="82">
        <f t="shared" si="4"/>
        <v>0.56129032258064515</v>
      </c>
    </row>
    <row r="171" spans="1:17" s="59" customFormat="1" x14ac:dyDescent="0.3">
      <c r="A171" s="59" t="str">
        <f>'Bearb råstatistik'!A169</f>
        <v>GÖTEBORGS KOMMUN</v>
      </c>
      <c r="B171" s="81" t="b">
        <f>'Bearb råstatistik'!B169</f>
        <v>1</v>
      </c>
      <c r="C171" s="81">
        <f>IF(Visa_simulerat_eller_angivet_antal,'Bearb råstatistik'!#REF!,'Bearb råstatistik'!K169)</f>
        <v>2915</v>
      </c>
      <c r="D171" s="81">
        <f>IF(Visa_simulerat_eller_angivet_antal,'Bearb råstatistik'!#REF!,'Bearb råstatistik'!O169)</f>
        <v>755</v>
      </c>
      <c r="E171" s="48">
        <f>IF(Visa_simulerat_eller_angivet_antal,'Bearb råstatistik'!AN169,'Bearb råstatistik'!AL169)</f>
        <v>0.25900514579759865</v>
      </c>
      <c r="F171" s="81">
        <f>IF(Visa_simulerat_eller_angivet_antal,'Bearb råstatistik'!#REF!,'Bearb råstatistik'!Z169)</f>
        <v>360</v>
      </c>
      <c r="G171" s="48">
        <f>IF(Visa_simulerat_eller_angivet_antal,'Bearb råstatistik'!AQ169,'Bearb råstatistik'!AO169)</f>
        <v>0.1234991423670669</v>
      </c>
      <c r="H171" s="81" t="b">
        <f>'Bearb råstatistik'!AC169</f>
        <v>0</v>
      </c>
      <c r="I171" s="48">
        <f>IF(Visa_simulerat_eller_angivet_antal,'Bearb råstatistik'!AS169,'Bearb råstatistik'!AR169)</f>
        <v>0.47682119205298013</v>
      </c>
      <c r="J171" s="81">
        <f>IF(Visa_simulerat_eller_angivet_antal,'Bearb råstatistik'!#REF!,'Bearb råstatistik'!T169)</f>
        <v>46</v>
      </c>
      <c r="K171" s="48">
        <f>IF(Visa_simulerat_eller_angivet_antal,'Bearb råstatistik'!AU169,'Bearb råstatistik'!AT169)</f>
        <v>0.33377483443708611</v>
      </c>
      <c r="L171" s="81">
        <f>'Bearb råstatistik'!X169+'Bearb råstatistik'!T169</f>
        <v>104</v>
      </c>
      <c r="M171" s="81">
        <f>'Bearb råstatistik'!R169+'Bearb råstatistik'!V169</f>
        <v>256</v>
      </c>
      <c r="N171" s="48">
        <f t="shared" si="5"/>
        <v>0.28888888888888886</v>
      </c>
      <c r="O171" s="81">
        <f>'Bearb råstatistik'!AD169</f>
        <v>291</v>
      </c>
      <c r="P171" s="81">
        <f>'Bearb råstatistik'!AF169</f>
        <v>206</v>
      </c>
      <c r="Q171" s="82">
        <f t="shared" si="4"/>
        <v>0.5855130784708249</v>
      </c>
    </row>
    <row r="172" spans="1:17" s="59" customFormat="1" hidden="1" x14ac:dyDescent="0.3">
      <c r="A172" s="59" t="str">
        <f>'Bearb råstatistik'!A170</f>
        <v>GÖTEBORGSREGIONENS INTERNATIONELLA SKOLA AB</v>
      </c>
      <c r="B172" s="81" t="b">
        <f>'Bearb råstatistik'!B170</f>
        <v>0</v>
      </c>
      <c r="C172" s="81">
        <f>IF(Visa_simulerat_eller_angivet_antal,'Bearb råstatistik'!#REF!,'Bearb råstatistik'!K170)</f>
        <v>41</v>
      </c>
      <c r="D172" s="81">
        <f>IF(Visa_simulerat_eller_angivet_antal,'Bearb råstatistik'!#REF!,'Bearb råstatistik'!O170)</f>
        <v>0</v>
      </c>
      <c r="E172" s="48">
        <f>IF(Visa_simulerat_eller_angivet_antal,'Bearb råstatistik'!AN170,'Bearb råstatistik'!AL170)</f>
        <v>0</v>
      </c>
      <c r="F172" s="81">
        <f>IF(Visa_simulerat_eller_angivet_antal,'Bearb råstatistik'!#REF!,'Bearb råstatistik'!Z170)</f>
        <v>0</v>
      </c>
      <c r="G172" s="48">
        <f>IF(Visa_simulerat_eller_angivet_antal,'Bearb råstatistik'!AQ170,'Bearb råstatistik'!AO170)</f>
        <v>0</v>
      </c>
      <c r="H172" s="81" t="b">
        <f>'Bearb råstatistik'!AC170</f>
        <v>0</v>
      </c>
      <c r="I172" s="48" t="str">
        <f>IF(Visa_simulerat_eller_angivet_antal,'Bearb råstatistik'!AS170,'Bearb råstatistik'!AR170)</f>
        <v>-</v>
      </c>
      <c r="J172" s="81">
        <f>IF(Visa_simulerat_eller_angivet_antal,'Bearb råstatistik'!#REF!,'Bearb råstatistik'!T170)</f>
        <v>0</v>
      </c>
      <c r="K172" s="48" t="str">
        <f>IF(Visa_simulerat_eller_angivet_antal,'Bearb råstatistik'!AU170,'Bearb råstatistik'!AT170)</f>
        <v>-</v>
      </c>
      <c r="L172" s="81">
        <f>'Bearb råstatistik'!X170+'Bearb råstatistik'!T170</f>
        <v>0</v>
      </c>
      <c r="M172" s="81">
        <f>'Bearb råstatistik'!R170+'Bearb råstatistik'!V170</f>
        <v>0</v>
      </c>
      <c r="N172" s="48" t="str">
        <f t="shared" si="5"/>
        <v/>
      </c>
      <c r="O172" s="81">
        <f>'Bearb råstatistik'!AD170</f>
        <v>0</v>
      </c>
      <c r="P172" s="81">
        <f>'Bearb råstatistik'!AF170</f>
        <v>0</v>
      </c>
      <c r="Q172" s="82" t="str">
        <f t="shared" si="4"/>
        <v/>
      </c>
    </row>
    <row r="173" spans="1:17" s="59" customFormat="1" x14ac:dyDescent="0.3">
      <c r="A173" s="59" t="str">
        <f>'Bearb råstatistik'!A171</f>
        <v>GÖTENE KOMMUN</v>
      </c>
      <c r="B173" s="81" t="b">
        <f>'Bearb råstatistik'!B171</f>
        <v>1</v>
      </c>
      <c r="C173" s="81">
        <f>IF(Visa_simulerat_eller_angivet_antal,'Bearb råstatistik'!#REF!,'Bearb råstatistik'!K171)</f>
        <v>119</v>
      </c>
      <c r="D173" s="81">
        <f>IF(Visa_simulerat_eller_angivet_antal,'Bearb råstatistik'!#REF!,'Bearb råstatistik'!O171)</f>
        <v>13</v>
      </c>
      <c r="E173" s="48">
        <f>IF(Visa_simulerat_eller_angivet_antal,'Bearb råstatistik'!AN171,'Bearb råstatistik'!AL171)</f>
        <v>0.1092436974789916</v>
      </c>
      <c r="F173" s="81">
        <f>IF(Visa_simulerat_eller_angivet_antal,'Bearb råstatistik'!#REF!,'Bearb råstatistik'!Z171)</f>
        <v>10</v>
      </c>
      <c r="G173" s="48">
        <f>IF(Visa_simulerat_eller_angivet_antal,'Bearb råstatistik'!AQ171,'Bearb råstatistik'!AO171)</f>
        <v>8.4033613445378158E-2</v>
      </c>
      <c r="H173" s="81" t="b">
        <f>'Bearb råstatistik'!AC171</f>
        <v>0</v>
      </c>
      <c r="I173" s="48">
        <f>IF(Visa_simulerat_eller_angivet_antal,'Bearb råstatistik'!AS171,'Bearb råstatistik'!AR171)</f>
        <v>0.76923076923076927</v>
      </c>
      <c r="J173" s="81">
        <f>IF(Visa_simulerat_eller_angivet_antal,'Bearb råstatistik'!#REF!,'Bearb råstatistik'!T171)</f>
        <v>0</v>
      </c>
      <c r="K173" s="48">
        <f>IF(Visa_simulerat_eller_angivet_antal,'Bearb råstatistik'!AU171,'Bearb råstatistik'!AT171)</f>
        <v>0</v>
      </c>
      <c r="L173" s="81">
        <f>'Bearb råstatistik'!X171+'Bearb råstatistik'!T171</f>
        <v>0</v>
      </c>
      <c r="M173" s="81">
        <f>'Bearb råstatistik'!R171+'Bearb råstatistik'!V171</f>
        <v>10</v>
      </c>
      <c r="N173" s="48">
        <f t="shared" si="5"/>
        <v>0</v>
      </c>
      <c r="O173" s="81">
        <f>'Bearb råstatistik'!AD171</f>
        <v>3</v>
      </c>
      <c r="P173" s="81">
        <f>'Bearb råstatistik'!AF171</f>
        <v>0</v>
      </c>
      <c r="Q173" s="82">
        <f t="shared" ref="Q173:Q236" si="6">IFERROR(O173/(O173+P173),"")</f>
        <v>1</v>
      </c>
    </row>
    <row r="174" spans="1:17" s="59" customFormat="1" x14ac:dyDescent="0.3">
      <c r="A174" s="59" t="str">
        <f>'Bearb råstatistik'!A172</f>
        <v>HABO KOMMUN</v>
      </c>
      <c r="B174" s="81" t="b">
        <f>'Bearb råstatistik'!B172</f>
        <v>1</v>
      </c>
      <c r="C174" s="81">
        <f>IF(Visa_simulerat_eller_angivet_antal,'Bearb råstatistik'!#REF!,'Bearb råstatistik'!K172)</f>
        <v>111</v>
      </c>
      <c r="D174" s="81">
        <f>IF(Visa_simulerat_eller_angivet_antal,'Bearb råstatistik'!#REF!,'Bearb råstatistik'!O172)</f>
        <v>31</v>
      </c>
      <c r="E174" s="48">
        <f>IF(Visa_simulerat_eller_angivet_antal,'Bearb råstatistik'!AN172,'Bearb råstatistik'!AL172)</f>
        <v>0.27927927927927926</v>
      </c>
      <c r="F174" s="81">
        <f>IF(Visa_simulerat_eller_angivet_antal,'Bearb råstatistik'!#REF!,'Bearb råstatistik'!Z172)</f>
        <v>12</v>
      </c>
      <c r="G174" s="48">
        <f>IF(Visa_simulerat_eller_angivet_antal,'Bearb råstatistik'!AQ172,'Bearb råstatistik'!AO172)</f>
        <v>0.10810810810810811</v>
      </c>
      <c r="H174" s="81" t="b">
        <f>'Bearb råstatistik'!AC172</f>
        <v>0</v>
      </c>
      <c r="I174" s="48">
        <f>IF(Visa_simulerat_eller_angivet_antal,'Bearb råstatistik'!AS172,'Bearb råstatistik'!AR172)</f>
        <v>0.38709677419354838</v>
      </c>
      <c r="J174" s="81">
        <f>IF(Visa_simulerat_eller_angivet_antal,'Bearb råstatistik'!#REF!,'Bearb råstatistik'!T172)</f>
        <v>0</v>
      </c>
      <c r="K174" s="48">
        <f>IF(Visa_simulerat_eller_angivet_antal,'Bearb råstatistik'!AU172,'Bearb råstatistik'!AT172)</f>
        <v>0.35483870967741937</v>
      </c>
      <c r="L174" s="81">
        <f>'Bearb råstatistik'!X172+'Bearb råstatistik'!T172</f>
        <v>0</v>
      </c>
      <c r="M174" s="81">
        <f>'Bearb råstatistik'!R172+'Bearb råstatistik'!V172</f>
        <v>12</v>
      </c>
      <c r="N174" s="48">
        <f t="shared" si="5"/>
        <v>0</v>
      </c>
      <c r="O174" s="81">
        <f>'Bearb råstatistik'!AD172</f>
        <v>8</v>
      </c>
      <c r="P174" s="81">
        <f>'Bearb råstatistik'!AF172</f>
        <v>11</v>
      </c>
      <c r="Q174" s="82">
        <f t="shared" si="6"/>
        <v>0.42105263157894735</v>
      </c>
    </row>
    <row r="175" spans="1:17" s="59" customFormat="1" x14ac:dyDescent="0.3">
      <c r="A175" s="59" t="str">
        <f>'Bearb råstatistik'!A173</f>
        <v>HAGFORS KOMMUN</v>
      </c>
      <c r="B175" s="81" t="b">
        <f>'Bearb råstatistik'!B173</f>
        <v>1</v>
      </c>
      <c r="C175" s="81">
        <f>IF(Visa_simulerat_eller_angivet_antal,'Bearb råstatistik'!#REF!,'Bearb råstatistik'!K173)</f>
        <v>108</v>
      </c>
      <c r="D175" s="81">
        <f>IF(Visa_simulerat_eller_angivet_antal,'Bearb råstatistik'!#REF!,'Bearb råstatistik'!O173)</f>
        <v>31</v>
      </c>
      <c r="E175" s="48">
        <f>IF(Visa_simulerat_eller_angivet_antal,'Bearb råstatistik'!AN173,'Bearb råstatistik'!AL173)</f>
        <v>0.28703703703703703</v>
      </c>
      <c r="F175" s="81">
        <f>IF(Visa_simulerat_eller_angivet_antal,'Bearb råstatistik'!#REF!,'Bearb råstatistik'!Z173)</f>
        <v>0</v>
      </c>
      <c r="G175" s="48">
        <f>IF(Visa_simulerat_eller_angivet_antal,'Bearb råstatistik'!AQ173,'Bearb råstatistik'!AO173)</f>
        <v>0</v>
      </c>
      <c r="H175" s="81" t="b">
        <f>'Bearb råstatistik'!AC173</f>
        <v>0</v>
      </c>
      <c r="I175" s="48">
        <f>IF(Visa_simulerat_eller_angivet_antal,'Bearb råstatistik'!AS173,'Bearb råstatistik'!AR173)</f>
        <v>0</v>
      </c>
      <c r="J175" s="81">
        <f>IF(Visa_simulerat_eller_angivet_antal,'Bearb råstatistik'!#REF!,'Bearb råstatistik'!T173)</f>
        <v>0</v>
      </c>
      <c r="K175" s="48">
        <f>IF(Visa_simulerat_eller_angivet_antal,'Bearb råstatistik'!AU173,'Bearb råstatistik'!AT173)</f>
        <v>0.38709677419354838</v>
      </c>
      <c r="L175" s="81">
        <f>'Bearb råstatistik'!X173+'Bearb råstatistik'!T173</f>
        <v>0</v>
      </c>
      <c r="M175" s="81">
        <f>'Bearb råstatistik'!R173+'Bearb råstatistik'!V173</f>
        <v>0</v>
      </c>
      <c r="N175" s="48" t="str">
        <f t="shared" si="5"/>
        <v/>
      </c>
      <c r="O175" s="81">
        <f>'Bearb råstatistik'!AD173</f>
        <v>19</v>
      </c>
      <c r="P175" s="81">
        <f>'Bearb råstatistik'!AF173</f>
        <v>12</v>
      </c>
      <c r="Q175" s="82">
        <f t="shared" si="6"/>
        <v>0.61290322580645162</v>
      </c>
    </row>
    <row r="176" spans="1:17" s="59" customFormat="1" x14ac:dyDescent="0.3">
      <c r="A176" s="59" t="str">
        <f>'Bearb råstatistik'!A174</f>
        <v>HALLSBERGS KOMMUN</v>
      </c>
      <c r="B176" s="81" t="b">
        <f>'Bearb råstatistik'!B174</f>
        <v>1</v>
      </c>
      <c r="C176" s="81">
        <f>IF(Visa_simulerat_eller_angivet_antal,'Bearb råstatistik'!#REF!,'Bearb råstatistik'!K174)</f>
        <v>113</v>
      </c>
      <c r="D176" s="81">
        <f>IF(Visa_simulerat_eller_angivet_antal,'Bearb råstatistik'!#REF!,'Bearb råstatistik'!O174)</f>
        <v>28</v>
      </c>
      <c r="E176" s="48">
        <f>IF(Visa_simulerat_eller_angivet_antal,'Bearb råstatistik'!AN174,'Bearb råstatistik'!AL174)</f>
        <v>0.24778761061946902</v>
      </c>
      <c r="F176" s="81">
        <f>IF(Visa_simulerat_eller_angivet_antal,'Bearb råstatistik'!#REF!,'Bearb råstatistik'!Z174)</f>
        <v>0</v>
      </c>
      <c r="G176" s="48">
        <f>IF(Visa_simulerat_eller_angivet_antal,'Bearb råstatistik'!AQ174,'Bearb råstatistik'!AO174)</f>
        <v>0</v>
      </c>
      <c r="H176" s="81" t="b">
        <f>'Bearb råstatistik'!AC174</f>
        <v>0</v>
      </c>
      <c r="I176" s="48">
        <f>IF(Visa_simulerat_eller_angivet_antal,'Bearb råstatistik'!AS174,'Bearb råstatistik'!AR174)</f>
        <v>0</v>
      </c>
      <c r="J176" s="81">
        <f>IF(Visa_simulerat_eller_angivet_antal,'Bearb råstatistik'!#REF!,'Bearb råstatistik'!T174)</f>
        <v>0</v>
      </c>
      <c r="K176" s="48">
        <f>IF(Visa_simulerat_eller_angivet_antal,'Bearb råstatistik'!AU174,'Bearb råstatistik'!AT174)</f>
        <v>0.4642857142857143</v>
      </c>
      <c r="L176" s="81">
        <f>'Bearb råstatistik'!X174+'Bearb råstatistik'!T174</f>
        <v>0</v>
      </c>
      <c r="M176" s="81">
        <f>'Bearb råstatistik'!R174+'Bearb råstatistik'!V174</f>
        <v>0</v>
      </c>
      <c r="N176" s="48" t="str">
        <f t="shared" si="5"/>
        <v/>
      </c>
      <c r="O176" s="81">
        <f>'Bearb råstatistik'!AD174</f>
        <v>15</v>
      </c>
      <c r="P176" s="81">
        <f>'Bearb råstatistik'!AF174</f>
        <v>13</v>
      </c>
      <c r="Q176" s="82">
        <f t="shared" si="6"/>
        <v>0.5357142857142857</v>
      </c>
    </row>
    <row r="177" spans="1:17" s="59" customFormat="1" x14ac:dyDescent="0.3">
      <c r="A177" s="59" t="str">
        <f>'Bearb råstatistik'!A175</f>
        <v>HALLSTAHAMMARS KOMMUN</v>
      </c>
      <c r="B177" s="81" t="b">
        <f>'Bearb råstatistik'!B175</f>
        <v>1</v>
      </c>
      <c r="C177" s="81">
        <f>IF(Visa_simulerat_eller_angivet_antal,'Bearb råstatistik'!#REF!,'Bearb råstatistik'!K175)</f>
        <v>138</v>
      </c>
      <c r="D177" s="81">
        <f>IF(Visa_simulerat_eller_angivet_antal,'Bearb råstatistik'!#REF!,'Bearb råstatistik'!O175)</f>
        <v>43</v>
      </c>
      <c r="E177" s="48">
        <f>IF(Visa_simulerat_eller_angivet_antal,'Bearb råstatistik'!AN175,'Bearb råstatistik'!AL175)</f>
        <v>0.31159420289855072</v>
      </c>
      <c r="F177" s="81">
        <f>IF(Visa_simulerat_eller_angivet_antal,'Bearb råstatistik'!#REF!,'Bearb råstatistik'!Z175)</f>
        <v>0</v>
      </c>
      <c r="G177" s="48">
        <f>IF(Visa_simulerat_eller_angivet_antal,'Bearb råstatistik'!AQ175,'Bearb råstatistik'!AO175)</f>
        <v>0</v>
      </c>
      <c r="H177" s="81" t="b">
        <f>'Bearb råstatistik'!AC175</f>
        <v>0</v>
      </c>
      <c r="I177" s="48">
        <f>IF(Visa_simulerat_eller_angivet_antal,'Bearb råstatistik'!AS175,'Bearb råstatistik'!AR175)</f>
        <v>0</v>
      </c>
      <c r="J177" s="81">
        <f>IF(Visa_simulerat_eller_angivet_antal,'Bearb råstatistik'!#REF!,'Bearb råstatistik'!T175)</f>
        <v>0</v>
      </c>
      <c r="K177" s="48">
        <f>IF(Visa_simulerat_eller_angivet_antal,'Bearb råstatistik'!AU175,'Bearb råstatistik'!AT175)</f>
        <v>0.41860465116279072</v>
      </c>
      <c r="L177" s="81">
        <f>'Bearb råstatistik'!X175+'Bearb råstatistik'!T175</f>
        <v>0</v>
      </c>
      <c r="M177" s="81">
        <f>'Bearb råstatistik'!R175+'Bearb råstatistik'!V175</f>
        <v>0</v>
      </c>
      <c r="N177" s="48" t="str">
        <f t="shared" si="5"/>
        <v/>
      </c>
      <c r="O177" s="81">
        <f>'Bearb råstatistik'!AD175</f>
        <v>25</v>
      </c>
      <c r="P177" s="81">
        <f>'Bearb råstatistik'!AF175</f>
        <v>18</v>
      </c>
      <c r="Q177" s="82">
        <f t="shared" si="6"/>
        <v>0.58139534883720934</v>
      </c>
    </row>
    <row r="178" spans="1:17" s="59" customFormat="1" x14ac:dyDescent="0.3">
      <c r="A178" s="59" t="str">
        <f>'Bearb råstatistik'!A176</f>
        <v>HALMSTADS KOMMUN</v>
      </c>
      <c r="B178" s="81" t="b">
        <f>'Bearb råstatistik'!B176</f>
        <v>1</v>
      </c>
      <c r="C178" s="81">
        <f>IF(Visa_simulerat_eller_angivet_antal,'Bearb råstatistik'!#REF!,'Bearb råstatistik'!K176)</f>
        <v>732</v>
      </c>
      <c r="D178" s="81">
        <f>IF(Visa_simulerat_eller_angivet_antal,'Bearb råstatistik'!#REF!,'Bearb råstatistik'!O176)</f>
        <v>166</v>
      </c>
      <c r="E178" s="48">
        <f>IF(Visa_simulerat_eller_angivet_antal,'Bearb råstatistik'!AN176,'Bearb råstatistik'!AL176)</f>
        <v>0.22677595628415301</v>
      </c>
      <c r="F178" s="81">
        <f>IF(Visa_simulerat_eller_angivet_antal,'Bearb råstatistik'!#REF!,'Bearb råstatistik'!Z176)</f>
        <v>120</v>
      </c>
      <c r="G178" s="48">
        <f>IF(Visa_simulerat_eller_angivet_antal,'Bearb råstatistik'!AQ176,'Bearb råstatistik'!AO176)</f>
        <v>0.16393442622950818</v>
      </c>
      <c r="H178" s="81" t="b">
        <f>'Bearb råstatistik'!AC176</f>
        <v>0</v>
      </c>
      <c r="I178" s="48">
        <f>IF(Visa_simulerat_eller_angivet_antal,'Bearb råstatistik'!AS176,'Bearb råstatistik'!AR176)</f>
        <v>0.72289156626506024</v>
      </c>
      <c r="J178" s="81">
        <f>IF(Visa_simulerat_eller_angivet_antal,'Bearb råstatistik'!#REF!,'Bearb råstatistik'!T176)</f>
        <v>21</v>
      </c>
      <c r="K178" s="48">
        <f>IF(Visa_simulerat_eller_angivet_antal,'Bearb råstatistik'!AU176,'Bearb råstatistik'!AT176)</f>
        <v>0.39759036144578314</v>
      </c>
      <c r="L178" s="81">
        <f>'Bearb råstatistik'!X176+'Bearb råstatistik'!T176</f>
        <v>40</v>
      </c>
      <c r="M178" s="81">
        <f>'Bearb råstatistik'!R176+'Bearb råstatistik'!V176</f>
        <v>80</v>
      </c>
      <c r="N178" s="48">
        <f t="shared" si="5"/>
        <v>0.33333333333333331</v>
      </c>
      <c r="O178" s="81">
        <f>'Bearb råstatistik'!AD176</f>
        <v>32</v>
      </c>
      <c r="P178" s="81">
        <f>'Bearb råstatistik'!AF176</f>
        <v>45</v>
      </c>
      <c r="Q178" s="82">
        <f t="shared" si="6"/>
        <v>0.41558441558441561</v>
      </c>
    </row>
    <row r="179" spans="1:17" s="59" customFormat="1" x14ac:dyDescent="0.3">
      <c r="A179" s="59" t="str">
        <f>'Bearb råstatistik'!A177</f>
        <v>HAMMARÖ KOMMUN</v>
      </c>
      <c r="B179" s="81" t="b">
        <f>'Bearb råstatistik'!B177</f>
        <v>1</v>
      </c>
      <c r="C179" s="81">
        <f>IF(Visa_simulerat_eller_angivet_antal,'Bearb råstatistik'!#REF!,'Bearb råstatistik'!K177)</f>
        <v>191</v>
      </c>
      <c r="D179" s="81">
        <f>IF(Visa_simulerat_eller_angivet_antal,'Bearb råstatistik'!#REF!,'Bearb råstatistik'!O177)</f>
        <v>10</v>
      </c>
      <c r="E179" s="48">
        <f>IF(Visa_simulerat_eller_angivet_antal,'Bearb råstatistik'!AN177,'Bearb råstatistik'!AL177)</f>
        <v>5.2356020942408377E-2</v>
      </c>
      <c r="F179" s="81">
        <f>IF(Visa_simulerat_eller_angivet_antal,'Bearb råstatistik'!#REF!,'Bearb råstatistik'!Z177)</f>
        <v>0</v>
      </c>
      <c r="G179" s="48">
        <f>IF(Visa_simulerat_eller_angivet_antal,'Bearb råstatistik'!AQ177,'Bearb råstatistik'!AO177)</f>
        <v>0</v>
      </c>
      <c r="H179" s="81" t="b">
        <f>'Bearb råstatistik'!AC177</f>
        <v>0</v>
      </c>
      <c r="I179" s="48">
        <f>IF(Visa_simulerat_eller_angivet_antal,'Bearb råstatistik'!AS177,'Bearb råstatistik'!AR177)</f>
        <v>0</v>
      </c>
      <c r="J179" s="81">
        <f>IF(Visa_simulerat_eller_angivet_antal,'Bearb råstatistik'!#REF!,'Bearb råstatistik'!T177)</f>
        <v>0</v>
      </c>
      <c r="K179" s="48">
        <f>IF(Visa_simulerat_eller_angivet_antal,'Bearb råstatistik'!AU177,'Bearb råstatistik'!AT177)</f>
        <v>0</v>
      </c>
      <c r="L179" s="81">
        <f>'Bearb råstatistik'!X177+'Bearb råstatistik'!T177</f>
        <v>0</v>
      </c>
      <c r="M179" s="81">
        <f>'Bearb råstatistik'!R177+'Bearb råstatistik'!V177</f>
        <v>0</v>
      </c>
      <c r="N179" s="48" t="str">
        <f t="shared" si="5"/>
        <v/>
      </c>
      <c r="O179" s="81">
        <f>'Bearb råstatistik'!AD177</f>
        <v>10</v>
      </c>
      <c r="P179" s="81">
        <f>'Bearb råstatistik'!AF177</f>
        <v>0</v>
      </c>
      <c r="Q179" s="82">
        <f t="shared" si="6"/>
        <v>1</v>
      </c>
    </row>
    <row r="180" spans="1:17" s="59" customFormat="1" x14ac:dyDescent="0.3">
      <c r="A180" s="59" t="str">
        <f>'Bearb råstatistik'!A178</f>
        <v>HANINGE KOMMUN</v>
      </c>
      <c r="B180" s="81" t="b">
        <f>'Bearb råstatistik'!B178</f>
        <v>1</v>
      </c>
      <c r="C180" s="81">
        <f>IF(Visa_simulerat_eller_angivet_antal,'Bearb råstatistik'!#REF!,'Bearb råstatistik'!K178)</f>
        <v>540</v>
      </c>
      <c r="D180" s="81">
        <f>IF(Visa_simulerat_eller_angivet_antal,'Bearb råstatistik'!#REF!,'Bearb råstatistik'!O178)</f>
        <v>122</v>
      </c>
      <c r="E180" s="48">
        <f>IF(Visa_simulerat_eller_angivet_antal,'Bearb råstatistik'!AN178,'Bearb råstatistik'!AL178)</f>
        <v>0.22592592592592592</v>
      </c>
      <c r="F180" s="81">
        <f>IF(Visa_simulerat_eller_angivet_antal,'Bearb råstatistik'!#REF!,'Bearb råstatistik'!Z178)</f>
        <v>60</v>
      </c>
      <c r="G180" s="48">
        <f>IF(Visa_simulerat_eller_angivet_antal,'Bearb råstatistik'!AQ178,'Bearb råstatistik'!AO178)</f>
        <v>0.1111111111111111</v>
      </c>
      <c r="H180" s="81" t="b">
        <f>'Bearb råstatistik'!AC178</f>
        <v>0</v>
      </c>
      <c r="I180" s="48">
        <f>IF(Visa_simulerat_eller_angivet_antal,'Bearb råstatistik'!AS178,'Bearb råstatistik'!AR178)</f>
        <v>0.49180327868852458</v>
      </c>
      <c r="J180" s="81">
        <f>IF(Visa_simulerat_eller_angivet_antal,'Bearb råstatistik'!#REF!,'Bearb råstatistik'!T178)</f>
        <v>10</v>
      </c>
      <c r="K180" s="48">
        <f>IF(Visa_simulerat_eller_angivet_antal,'Bearb råstatistik'!AU178,'Bearb råstatistik'!AT178)</f>
        <v>0.41803278688524592</v>
      </c>
      <c r="L180" s="81">
        <f>'Bearb råstatistik'!X178+'Bearb råstatistik'!T178</f>
        <v>28</v>
      </c>
      <c r="M180" s="81">
        <f>'Bearb råstatistik'!R178+'Bearb råstatistik'!V178</f>
        <v>32</v>
      </c>
      <c r="N180" s="48">
        <f t="shared" si="5"/>
        <v>0.46666666666666667</v>
      </c>
      <c r="O180" s="81">
        <f>'Bearb råstatistik'!AD178</f>
        <v>53</v>
      </c>
      <c r="P180" s="81">
        <f>'Bearb råstatistik'!AF178</f>
        <v>41</v>
      </c>
      <c r="Q180" s="82">
        <f t="shared" si="6"/>
        <v>0.56382978723404253</v>
      </c>
    </row>
    <row r="181" spans="1:17" s="59" customFormat="1" x14ac:dyDescent="0.3">
      <c r="A181" s="59" t="str">
        <f>'Bearb råstatistik'!A179</f>
        <v>HAPARANDA KOMMUN</v>
      </c>
      <c r="B181" s="81" t="b">
        <f>'Bearb råstatistik'!B179</f>
        <v>1</v>
      </c>
      <c r="C181" s="81">
        <f>IF(Visa_simulerat_eller_angivet_antal,'Bearb råstatistik'!#REF!,'Bearb råstatistik'!K179)</f>
        <v>77</v>
      </c>
      <c r="D181" s="81">
        <f>IF(Visa_simulerat_eller_angivet_antal,'Bearb råstatistik'!#REF!,'Bearb råstatistik'!O179)</f>
        <v>11</v>
      </c>
      <c r="E181" s="48">
        <f>IF(Visa_simulerat_eller_angivet_antal,'Bearb råstatistik'!AN179,'Bearb råstatistik'!AL179)</f>
        <v>0.14285714285714285</v>
      </c>
      <c r="F181" s="81">
        <f>IF(Visa_simulerat_eller_angivet_antal,'Bearb råstatistik'!#REF!,'Bearb råstatistik'!Z179)</f>
        <v>0</v>
      </c>
      <c r="G181" s="48">
        <f>IF(Visa_simulerat_eller_angivet_antal,'Bearb råstatistik'!AQ179,'Bearb råstatistik'!AO179)</f>
        <v>0</v>
      </c>
      <c r="H181" s="81" t="b">
        <f>'Bearb råstatistik'!AC179</f>
        <v>0</v>
      </c>
      <c r="I181" s="48">
        <f>IF(Visa_simulerat_eller_angivet_antal,'Bearb råstatistik'!AS179,'Bearb råstatistik'!AR179)</f>
        <v>0</v>
      </c>
      <c r="J181" s="81">
        <f>IF(Visa_simulerat_eller_angivet_antal,'Bearb råstatistik'!#REF!,'Bearb råstatistik'!T179)</f>
        <v>0</v>
      </c>
      <c r="K181" s="48">
        <f>IF(Visa_simulerat_eller_angivet_antal,'Bearb råstatistik'!AU179,'Bearb råstatistik'!AT179)</f>
        <v>0</v>
      </c>
      <c r="L181" s="81">
        <f>'Bearb råstatistik'!X179+'Bearb råstatistik'!T179</f>
        <v>0</v>
      </c>
      <c r="M181" s="81">
        <f>'Bearb råstatistik'!R179+'Bearb råstatistik'!V179</f>
        <v>0</v>
      </c>
      <c r="N181" s="48" t="str">
        <f t="shared" si="5"/>
        <v/>
      </c>
      <c r="O181" s="81">
        <f>'Bearb råstatistik'!AD179</f>
        <v>11</v>
      </c>
      <c r="P181" s="81">
        <f>'Bearb råstatistik'!AF179</f>
        <v>0</v>
      </c>
      <c r="Q181" s="82">
        <f t="shared" si="6"/>
        <v>1</v>
      </c>
    </row>
    <row r="182" spans="1:17" s="59" customFormat="1" x14ac:dyDescent="0.3">
      <c r="A182" s="59" t="str">
        <f>'Bearb råstatistik'!A180</f>
        <v>HEBY KOMMUN</v>
      </c>
      <c r="B182" s="81" t="b">
        <f>'Bearb råstatistik'!B180</f>
        <v>1</v>
      </c>
      <c r="C182" s="81">
        <f>IF(Visa_simulerat_eller_angivet_antal,'Bearb råstatistik'!#REF!,'Bearb råstatistik'!K180)</f>
        <v>157</v>
      </c>
      <c r="D182" s="81">
        <f>IF(Visa_simulerat_eller_angivet_antal,'Bearb råstatistik'!#REF!,'Bearb råstatistik'!O180)</f>
        <v>26</v>
      </c>
      <c r="E182" s="48">
        <f>IF(Visa_simulerat_eller_angivet_antal,'Bearb råstatistik'!AN180,'Bearb råstatistik'!AL180)</f>
        <v>0.16560509554140126</v>
      </c>
      <c r="F182" s="81">
        <f>IF(Visa_simulerat_eller_angivet_antal,'Bearb råstatistik'!#REF!,'Bearb råstatistik'!Z180)</f>
        <v>23</v>
      </c>
      <c r="G182" s="48">
        <f>IF(Visa_simulerat_eller_angivet_antal,'Bearb råstatistik'!AQ180,'Bearb råstatistik'!AO180)</f>
        <v>0.1464968152866242</v>
      </c>
      <c r="H182" s="81" t="b">
        <f>'Bearb råstatistik'!AC180</f>
        <v>0</v>
      </c>
      <c r="I182" s="48">
        <f>IF(Visa_simulerat_eller_angivet_antal,'Bearb råstatistik'!AS180,'Bearb råstatistik'!AR180)</f>
        <v>0.88461538461538458</v>
      </c>
      <c r="J182" s="81">
        <f>IF(Visa_simulerat_eller_angivet_antal,'Bearb råstatistik'!#REF!,'Bearb råstatistik'!T180)</f>
        <v>0</v>
      </c>
      <c r="K182" s="48">
        <f>IF(Visa_simulerat_eller_angivet_antal,'Bearb råstatistik'!AU180,'Bearb råstatistik'!AT180)</f>
        <v>0.46153846153846156</v>
      </c>
      <c r="L182" s="81">
        <f>'Bearb råstatistik'!X180+'Bearb råstatistik'!T180</f>
        <v>10</v>
      </c>
      <c r="M182" s="81">
        <f>'Bearb råstatistik'!R180+'Bearb råstatistik'!V180</f>
        <v>13</v>
      </c>
      <c r="N182" s="48">
        <f t="shared" si="5"/>
        <v>0.43478260869565216</v>
      </c>
      <c r="O182" s="81">
        <f>'Bearb råstatistik'!AD180</f>
        <v>14</v>
      </c>
      <c r="P182" s="81">
        <f>'Bearb råstatistik'!AF180</f>
        <v>12</v>
      </c>
      <c r="Q182" s="82">
        <f t="shared" si="6"/>
        <v>0.53846153846153844</v>
      </c>
    </row>
    <row r="183" spans="1:17" s="59" customFormat="1" x14ac:dyDescent="0.3">
      <c r="A183" s="59" t="str">
        <f>'Bearb råstatistik'!A181</f>
        <v>HEDEMORA KOMMUN</v>
      </c>
      <c r="B183" s="81" t="b">
        <f>'Bearb råstatistik'!B181</f>
        <v>1</v>
      </c>
      <c r="C183" s="81">
        <f>IF(Visa_simulerat_eller_angivet_antal,'Bearb råstatistik'!#REF!,'Bearb råstatistik'!K181)</f>
        <v>123</v>
      </c>
      <c r="D183" s="81">
        <f>IF(Visa_simulerat_eller_angivet_antal,'Bearb råstatistik'!#REF!,'Bearb råstatistik'!O181)</f>
        <v>21</v>
      </c>
      <c r="E183" s="48">
        <f>IF(Visa_simulerat_eller_angivet_antal,'Bearb råstatistik'!AN181,'Bearb råstatistik'!AL181)</f>
        <v>0.17073170731707318</v>
      </c>
      <c r="F183" s="81">
        <f>IF(Visa_simulerat_eller_angivet_antal,'Bearb råstatistik'!#REF!,'Bearb råstatistik'!Z181)</f>
        <v>43</v>
      </c>
      <c r="G183" s="48">
        <f>IF(Visa_simulerat_eller_angivet_antal,'Bearb råstatistik'!AQ181,'Bearb råstatistik'!AO181)</f>
        <v>0.34959349593495936</v>
      </c>
      <c r="H183" s="81" t="b">
        <f>'Bearb råstatistik'!AC181</f>
        <v>0</v>
      </c>
      <c r="I183" s="48">
        <f>IF(Visa_simulerat_eller_angivet_antal,'Bearb råstatistik'!AS181,'Bearb råstatistik'!AR181)</f>
        <v>2.0476190476190474</v>
      </c>
      <c r="J183" s="81">
        <f>IF(Visa_simulerat_eller_angivet_antal,'Bearb råstatistik'!#REF!,'Bearb råstatistik'!T181)</f>
        <v>0</v>
      </c>
      <c r="K183" s="48">
        <f>IF(Visa_simulerat_eller_angivet_antal,'Bearb råstatistik'!AU181,'Bearb råstatistik'!AT181)</f>
        <v>0.47619047619047616</v>
      </c>
      <c r="L183" s="81">
        <f>'Bearb råstatistik'!X181+'Bearb råstatistik'!T181</f>
        <v>21</v>
      </c>
      <c r="M183" s="81">
        <f>'Bearb råstatistik'!R181+'Bearb råstatistik'!V181</f>
        <v>22</v>
      </c>
      <c r="N183" s="48">
        <f t="shared" si="5"/>
        <v>0.48837209302325579</v>
      </c>
      <c r="O183" s="81">
        <f>'Bearb råstatistik'!AD181</f>
        <v>1</v>
      </c>
      <c r="P183" s="81">
        <f>'Bearb råstatistik'!AF181</f>
        <v>10</v>
      </c>
      <c r="Q183" s="82">
        <f t="shared" si="6"/>
        <v>9.0909090909090912E-2</v>
      </c>
    </row>
    <row r="184" spans="1:17" s="59" customFormat="1" hidden="1" x14ac:dyDescent="0.3">
      <c r="A184" s="59" t="str">
        <f>'Bearb råstatistik'!A182</f>
        <v>HELIGA KATARINAS SKOLSTIFTELSE</v>
      </c>
      <c r="B184" s="81" t="b">
        <f>'Bearb råstatistik'!B182</f>
        <v>0</v>
      </c>
      <c r="C184" s="81">
        <f>IF(Visa_simulerat_eller_angivet_antal,'Bearb råstatistik'!#REF!,'Bearb råstatistik'!K182)</f>
        <v>0</v>
      </c>
      <c r="D184" s="81">
        <f>IF(Visa_simulerat_eller_angivet_antal,'Bearb råstatistik'!#REF!,'Bearb råstatistik'!O182)</f>
        <v>0</v>
      </c>
      <c r="E184" s="48" t="str">
        <f>IF(Visa_simulerat_eller_angivet_antal,'Bearb råstatistik'!AN182,'Bearb råstatistik'!AL182)</f>
        <v>-</v>
      </c>
      <c r="F184" s="81">
        <f>IF(Visa_simulerat_eller_angivet_antal,'Bearb råstatistik'!#REF!,'Bearb råstatistik'!Z182)</f>
        <v>0</v>
      </c>
      <c r="G184" s="48" t="str">
        <f>IF(Visa_simulerat_eller_angivet_antal,'Bearb råstatistik'!AQ182,'Bearb råstatistik'!AO182)</f>
        <v>-</v>
      </c>
      <c r="H184" s="81" t="b">
        <f>'Bearb råstatistik'!AC182</f>
        <v>1</v>
      </c>
      <c r="I184" s="48" t="str">
        <f>IF(Visa_simulerat_eller_angivet_antal,'Bearb råstatistik'!AS182,'Bearb råstatistik'!AR182)</f>
        <v>-</v>
      </c>
      <c r="J184" s="81">
        <f>IF(Visa_simulerat_eller_angivet_antal,'Bearb råstatistik'!#REF!,'Bearb råstatistik'!T182)</f>
        <v>0</v>
      </c>
      <c r="K184" s="48" t="str">
        <f>IF(Visa_simulerat_eller_angivet_antal,'Bearb råstatistik'!AU182,'Bearb råstatistik'!AT182)</f>
        <v>-</v>
      </c>
      <c r="L184" s="81">
        <f>'Bearb råstatistik'!X182+'Bearb råstatistik'!T182</f>
        <v>0</v>
      </c>
      <c r="M184" s="81">
        <f>'Bearb råstatistik'!R182+'Bearb råstatistik'!V182</f>
        <v>0</v>
      </c>
      <c r="N184" s="48" t="str">
        <f t="shared" si="5"/>
        <v/>
      </c>
      <c r="O184" s="81">
        <f>'Bearb råstatistik'!AD182</f>
        <v>0</v>
      </c>
      <c r="P184" s="81">
        <f>'Bearb råstatistik'!AF182</f>
        <v>0</v>
      </c>
      <c r="Q184" s="82" t="str">
        <f t="shared" si="6"/>
        <v/>
      </c>
    </row>
    <row r="185" spans="1:17" s="59" customFormat="1" hidden="1" x14ac:dyDescent="0.3">
      <c r="A185" s="59" t="str">
        <f>'Bearb råstatistik'!A183</f>
        <v>Heliås Lärcentrum AB</v>
      </c>
      <c r="B185" s="81" t="b">
        <f>'Bearb råstatistik'!B183</f>
        <v>0</v>
      </c>
      <c r="C185" s="81">
        <f>IF(Visa_simulerat_eller_angivet_antal,'Bearb råstatistik'!#REF!,'Bearb råstatistik'!K183)</f>
        <v>23</v>
      </c>
      <c r="D185" s="81">
        <f>IF(Visa_simulerat_eller_angivet_antal,'Bearb råstatistik'!#REF!,'Bearb råstatistik'!O183)</f>
        <v>0</v>
      </c>
      <c r="E185" s="48">
        <f>IF(Visa_simulerat_eller_angivet_antal,'Bearb råstatistik'!AN183,'Bearb råstatistik'!AL183)</f>
        <v>0</v>
      </c>
      <c r="F185" s="81">
        <f>IF(Visa_simulerat_eller_angivet_antal,'Bearb råstatistik'!#REF!,'Bearb råstatistik'!Z183)</f>
        <v>0</v>
      </c>
      <c r="G185" s="48">
        <f>IF(Visa_simulerat_eller_angivet_antal,'Bearb råstatistik'!AQ183,'Bearb råstatistik'!AO183)</f>
        <v>0</v>
      </c>
      <c r="H185" s="81" t="b">
        <f>'Bearb råstatistik'!AC183</f>
        <v>0</v>
      </c>
      <c r="I185" s="48" t="str">
        <f>IF(Visa_simulerat_eller_angivet_antal,'Bearb råstatistik'!AS183,'Bearb råstatistik'!AR183)</f>
        <v>-</v>
      </c>
      <c r="J185" s="81">
        <f>IF(Visa_simulerat_eller_angivet_antal,'Bearb råstatistik'!#REF!,'Bearb råstatistik'!T183)</f>
        <v>0</v>
      </c>
      <c r="K185" s="48" t="str">
        <f>IF(Visa_simulerat_eller_angivet_antal,'Bearb råstatistik'!AU183,'Bearb råstatistik'!AT183)</f>
        <v>-</v>
      </c>
      <c r="L185" s="81">
        <f>'Bearb råstatistik'!X183+'Bearb råstatistik'!T183</f>
        <v>0</v>
      </c>
      <c r="M185" s="81">
        <f>'Bearb råstatistik'!R183+'Bearb råstatistik'!V183</f>
        <v>0</v>
      </c>
      <c r="N185" s="48" t="str">
        <f t="shared" si="5"/>
        <v/>
      </c>
      <c r="O185" s="81">
        <f>'Bearb råstatistik'!AD183</f>
        <v>0</v>
      </c>
      <c r="P185" s="81">
        <f>'Bearb råstatistik'!AF183</f>
        <v>0</v>
      </c>
      <c r="Q185" s="82" t="str">
        <f t="shared" si="6"/>
        <v/>
      </c>
    </row>
    <row r="186" spans="1:17" s="59" customFormat="1" hidden="1" x14ac:dyDescent="0.3">
      <c r="A186" s="59" t="str">
        <f>'Bearb råstatistik'!A184</f>
        <v>Helleborusskolan AB</v>
      </c>
      <c r="B186" s="81" t="b">
        <f>'Bearb råstatistik'!B184</f>
        <v>0</v>
      </c>
      <c r="C186" s="81">
        <f>IF(Visa_simulerat_eller_angivet_antal,'Bearb råstatistik'!#REF!,'Bearb råstatistik'!K184)</f>
        <v>0</v>
      </c>
      <c r="D186" s="81">
        <f>IF(Visa_simulerat_eller_angivet_antal,'Bearb råstatistik'!#REF!,'Bearb råstatistik'!O184)</f>
        <v>0</v>
      </c>
      <c r="E186" s="48" t="str">
        <f>IF(Visa_simulerat_eller_angivet_antal,'Bearb råstatistik'!AN184,'Bearb råstatistik'!AL184)</f>
        <v>-</v>
      </c>
      <c r="F186" s="81">
        <f>IF(Visa_simulerat_eller_angivet_antal,'Bearb råstatistik'!#REF!,'Bearb råstatistik'!Z184)</f>
        <v>0</v>
      </c>
      <c r="G186" s="48" t="str">
        <f>IF(Visa_simulerat_eller_angivet_antal,'Bearb råstatistik'!AQ184,'Bearb råstatistik'!AO184)</f>
        <v>-</v>
      </c>
      <c r="H186" s="81" t="b">
        <f>'Bearb råstatistik'!AC184</f>
        <v>0</v>
      </c>
      <c r="I186" s="48" t="str">
        <f>IF(Visa_simulerat_eller_angivet_antal,'Bearb råstatistik'!AS184,'Bearb råstatistik'!AR184)</f>
        <v>-</v>
      </c>
      <c r="J186" s="81">
        <f>IF(Visa_simulerat_eller_angivet_antal,'Bearb råstatistik'!#REF!,'Bearb råstatistik'!T184)</f>
        <v>0</v>
      </c>
      <c r="K186" s="48" t="str">
        <f>IF(Visa_simulerat_eller_angivet_antal,'Bearb råstatistik'!AU184,'Bearb råstatistik'!AT184)</f>
        <v>-</v>
      </c>
      <c r="L186" s="81">
        <f>'Bearb råstatistik'!X184+'Bearb råstatistik'!T184</f>
        <v>0</v>
      </c>
      <c r="M186" s="81">
        <f>'Bearb råstatistik'!R184+'Bearb råstatistik'!V184</f>
        <v>0</v>
      </c>
      <c r="N186" s="48" t="str">
        <f t="shared" si="5"/>
        <v/>
      </c>
      <c r="O186" s="81">
        <f>'Bearb råstatistik'!AD184</f>
        <v>0</v>
      </c>
      <c r="P186" s="81">
        <f>'Bearb råstatistik'!AF184</f>
        <v>0</v>
      </c>
      <c r="Q186" s="82" t="str">
        <f t="shared" si="6"/>
        <v/>
      </c>
    </row>
    <row r="187" spans="1:17" s="59" customFormat="1" x14ac:dyDescent="0.3">
      <c r="A187" s="59" t="str">
        <f>'Bearb råstatistik'!A185</f>
        <v>HELSINGBORGS KOMMUN</v>
      </c>
      <c r="B187" s="81" t="b">
        <f>'Bearb råstatistik'!B185</f>
        <v>1</v>
      </c>
      <c r="C187" s="81">
        <f>IF(Visa_simulerat_eller_angivet_antal,'Bearb råstatistik'!#REF!,'Bearb råstatistik'!K185)</f>
        <v>873</v>
      </c>
      <c r="D187" s="81">
        <f>IF(Visa_simulerat_eller_angivet_antal,'Bearb råstatistik'!#REF!,'Bearb råstatistik'!O185)</f>
        <v>167</v>
      </c>
      <c r="E187" s="48">
        <f>IF(Visa_simulerat_eller_angivet_antal,'Bearb råstatistik'!AN185,'Bearb råstatistik'!AL185)</f>
        <v>0.19129438717067582</v>
      </c>
      <c r="F187" s="81">
        <f>IF(Visa_simulerat_eller_angivet_antal,'Bearb råstatistik'!#REF!,'Bearb råstatistik'!Z185)</f>
        <v>124</v>
      </c>
      <c r="G187" s="48">
        <f>IF(Visa_simulerat_eller_angivet_antal,'Bearb råstatistik'!AQ185,'Bearb råstatistik'!AO185)</f>
        <v>0.1420389461626575</v>
      </c>
      <c r="H187" s="81" t="b">
        <f>'Bearb råstatistik'!AC185</f>
        <v>0</v>
      </c>
      <c r="I187" s="48">
        <f>IF(Visa_simulerat_eller_angivet_antal,'Bearb råstatistik'!AS185,'Bearb råstatistik'!AR185)</f>
        <v>0.74251497005988021</v>
      </c>
      <c r="J187" s="81">
        <f>IF(Visa_simulerat_eller_angivet_antal,'Bearb råstatistik'!#REF!,'Bearb råstatistik'!T185)</f>
        <v>21</v>
      </c>
      <c r="K187" s="48">
        <f>IF(Visa_simulerat_eller_angivet_antal,'Bearb råstatistik'!AU185,'Bearb råstatistik'!AT185)</f>
        <v>0.40718562874251496</v>
      </c>
      <c r="L187" s="81">
        <f>'Bearb råstatistik'!X185+'Bearb råstatistik'!T185</f>
        <v>44</v>
      </c>
      <c r="M187" s="81">
        <f>'Bearb råstatistik'!R185+'Bearb råstatistik'!V185</f>
        <v>80</v>
      </c>
      <c r="N187" s="48">
        <f t="shared" si="5"/>
        <v>0.35483870967741937</v>
      </c>
      <c r="O187" s="81">
        <f>'Bearb råstatistik'!AD185</f>
        <v>36</v>
      </c>
      <c r="P187" s="81">
        <f>'Bearb råstatistik'!AF185</f>
        <v>47</v>
      </c>
      <c r="Q187" s="82">
        <f t="shared" si="6"/>
        <v>0.43373493975903615</v>
      </c>
    </row>
    <row r="188" spans="1:17" s="59" customFormat="1" hidden="1" x14ac:dyDescent="0.3">
      <c r="A188" s="59" t="str">
        <f>'Bearb råstatistik'!A186</f>
        <v>HEMGÅRDAR I MALMÖ, FÖRENINGEN</v>
      </c>
      <c r="B188" s="81" t="b">
        <f>'Bearb råstatistik'!B186</f>
        <v>0</v>
      </c>
      <c r="C188" s="81">
        <f>IF(Visa_simulerat_eller_angivet_antal,'Bearb råstatistik'!#REF!,'Bearb råstatistik'!K186)</f>
        <v>27</v>
      </c>
      <c r="D188" s="81">
        <f>IF(Visa_simulerat_eller_angivet_antal,'Bearb råstatistik'!#REF!,'Bearb råstatistik'!O186)</f>
        <v>0</v>
      </c>
      <c r="E188" s="48">
        <f>IF(Visa_simulerat_eller_angivet_antal,'Bearb råstatistik'!AN186,'Bearb råstatistik'!AL186)</f>
        <v>0</v>
      </c>
      <c r="F188" s="81">
        <f>IF(Visa_simulerat_eller_angivet_antal,'Bearb råstatistik'!#REF!,'Bearb råstatistik'!Z186)</f>
        <v>0</v>
      </c>
      <c r="G188" s="48">
        <f>IF(Visa_simulerat_eller_angivet_antal,'Bearb råstatistik'!AQ186,'Bearb råstatistik'!AO186)</f>
        <v>0</v>
      </c>
      <c r="H188" s="81" t="b">
        <f>'Bearb råstatistik'!AC186</f>
        <v>0</v>
      </c>
      <c r="I188" s="48" t="str">
        <f>IF(Visa_simulerat_eller_angivet_antal,'Bearb råstatistik'!AS186,'Bearb råstatistik'!AR186)</f>
        <v>-</v>
      </c>
      <c r="J188" s="81">
        <f>IF(Visa_simulerat_eller_angivet_antal,'Bearb råstatistik'!#REF!,'Bearb råstatistik'!T186)</f>
        <v>0</v>
      </c>
      <c r="K188" s="48" t="str">
        <f>IF(Visa_simulerat_eller_angivet_antal,'Bearb råstatistik'!AU186,'Bearb råstatistik'!AT186)</f>
        <v>-</v>
      </c>
      <c r="L188" s="81">
        <f>'Bearb råstatistik'!X186+'Bearb råstatistik'!T186</f>
        <v>0</v>
      </c>
      <c r="M188" s="81">
        <f>'Bearb råstatistik'!R186+'Bearb råstatistik'!V186</f>
        <v>0</v>
      </c>
      <c r="N188" s="48" t="str">
        <f t="shared" si="5"/>
        <v/>
      </c>
      <c r="O188" s="81">
        <f>'Bearb råstatistik'!AD186</f>
        <v>0</v>
      </c>
      <c r="P188" s="81">
        <f>'Bearb råstatistik'!AF186</f>
        <v>0</v>
      </c>
      <c r="Q188" s="82" t="str">
        <f t="shared" si="6"/>
        <v/>
      </c>
    </row>
    <row r="189" spans="1:17" s="59" customFormat="1" hidden="1" x14ac:dyDescent="0.3">
      <c r="A189" s="59" t="str">
        <f>'Bearb råstatistik'!A187</f>
        <v>HERRLJUNGA KOMMUN</v>
      </c>
      <c r="B189" s="81" t="b">
        <f>'Bearb råstatistik'!B187</f>
        <v>1</v>
      </c>
      <c r="C189" s="81">
        <f>IF(Visa_simulerat_eller_angivet_antal,'Bearb råstatistik'!#REF!,'Bearb råstatistik'!K187)</f>
        <v>75</v>
      </c>
      <c r="D189" s="81">
        <f>IF(Visa_simulerat_eller_angivet_antal,'Bearb råstatistik'!#REF!,'Bearb råstatistik'!O187)</f>
        <v>0</v>
      </c>
      <c r="E189" s="48">
        <f>IF(Visa_simulerat_eller_angivet_antal,'Bearb råstatistik'!AN187,'Bearb råstatistik'!AL187)</f>
        <v>0</v>
      </c>
      <c r="F189" s="81">
        <f>IF(Visa_simulerat_eller_angivet_antal,'Bearb råstatistik'!#REF!,'Bearb råstatistik'!Z187)</f>
        <v>0</v>
      </c>
      <c r="G189" s="48">
        <f>IF(Visa_simulerat_eller_angivet_antal,'Bearb råstatistik'!AQ187,'Bearb råstatistik'!AO187)</f>
        <v>0</v>
      </c>
      <c r="H189" s="81" t="b">
        <f>'Bearb råstatistik'!AC187</f>
        <v>0</v>
      </c>
      <c r="I189" s="48" t="str">
        <f>IF(Visa_simulerat_eller_angivet_antal,'Bearb råstatistik'!AS187,'Bearb råstatistik'!AR187)</f>
        <v>-</v>
      </c>
      <c r="J189" s="81">
        <f>IF(Visa_simulerat_eller_angivet_antal,'Bearb råstatistik'!#REF!,'Bearb råstatistik'!T187)</f>
        <v>0</v>
      </c>
      <c r="K189" s="48" t="str">
        <f>IF(Visa_simulerat_eller_angivet_antal,'Bearb råstatistik'!AU187,'Bearb råstatistik'!AT187)</f>
        <v>-</v>
      </c>
      <c r="L189" s="81">
        <f>'Bearb råstatistik'!X187+'Bearb råstatistik'!T187</f>
        <v>0</v>
      </c>
      <c r="M189" s="81">
        <f>'Bearb råstatistik'!R187+'Bearb råstatistik'!V187</f>
        <v>0</v>
      </c>
      <c r="N189" s="48" t="str">
        <f t="shared" si="5"/>
        <v/>
      </c>
      <c r="O189" s="81">
        <f>'Bearb råstatistik'!AD187</f>
        <v>0</v>
      </c>
      <c r="P189" s="81">
        <f>'Bearb råstatistik'!AF187</f>
        <v>0</v>
      </c>
      <c r="Q189" s="82" t="str">
        <f t="shared" si="6"/>
        <v/>
      </c>
    </row>
    <row r="190" spans="1:17" s="59" customFormat="1" hidden="1" x14ac:dyDescent="0.3">
      <c r="A190" s="59" t="str">
        <f>'Bearb råstatistik'!A188</f>
        <v>HIETANIEMI FRISKOLEFÖRENING</v>
      </c>
      <c r="B190" s="81" t="b">
        <f>'Bearb råstatistik'!B188</f>
        <v>0</v>
      </c>
      <c r="C190" s="81">
        <f>IF(Visa_simulerat_eller_angivet_antal,'Bearb råstatistik'!#REF!,'Bearb råstatistik'!K188)</f>
        <v>10</v>
      </c>
      <c r="D190" s="81">
        <f>IF(Visa_simulerat_eller_angivet_antal,'Bearb råstatistik'!#REF!,'Bearb råstatistik'!O188)</f>
        <v>0</v>
      </c>
      <c r="E190" s="48">
        <f>IF(Visa_simulerat_eller_angivet_antal,'Bearb råstatistik'!AN188,'Bearb råstatistik'!AL188)</f>
        <v>0</v>
      </c>
      <c r="F190" s="81">
        <f>IF(Visa_simulerat_eller_angivet_antal,'Bearb råstatistik'!#REF!,'Bearb råstatistik'!Z188)</f>
        <v>0</v>
      </c>
      <c r="G190" s="48">
        <f>IF(Visa_simulerat_eller_angivet_antal,'Bearb råstatistik'!AQ188,'Bearb råstatistik'!AO188)</f>
        <v>0</v>
      </c>
      <c r="H190" s="81" t="b">
        <f>'Bearb råstatistik'!AC188</f>
        <v>0</v>
      </c>
      <c r="I190" s="48" t="str">
        <f>IF(Visa_simulerat_eller_angivet_antal,'Bearb råstatistik'!AS188,'Bearb råstatistik'!AR188)</f>
        <v>-</v>
      </c>
      <c r="J190" s="81">
        <f>IF(Visa_simulerat_eller_angivet_antal,'Bearb råstatistik'!#REF!,'Bearb råstatistik'!T188)</f>
        <v>0</v>
      </c>
      <c r="K190" s="48" t="str">
        <f>IF(Visa_simulerat_eller_angivet_antal,'Bearb råstatistik'!AU188,'Bearb råstatistik'!AT188)</f>
        <v>-</v>
      </c>
      <c r="L190" s="81">
        <f>'Bearb råstatistik'!X188+'Bearb råstatistik'!T188</f>
        <v>0</v>
      </c>
      <c r="M190" s="81">
        <f>'Bearb råstatistik'!R188+'Bearb råstatistik'!V188</f>
        <v>0</v>
      </c>
      <c r="N190" s="48" t="str">
        <f t="shared" si="5"/>
        <v/>
      </c>
      <c r="O190" s="81">
        <f>'Bearb råstatistik'!AD188</f>
        <v>0</v>
      </c>
      <c r="P190" s="81">
        <f>'Bearb råstatistik'!AF188</f>
        <v>0</v>
      </c>
      <c r="Q190" s="82" t="str">
        <f t="shared" si="6"/>
        <v/>
      </c>
    </row>
    <row r="191" spans="1:17" s="59" customFormat="1" hidden="1" x14ac:dyDescent="0.3">
      <c r="A191" s="59" t="str">
        <f>'Bearb råstatistik'!A189</f>
        <v>HJO KOMMUN</v>
      </c>
      <c r="B191" s="81" t="b">
        <f>'Bearb råstatistik'!B189</f>
        <v>1</v>
      </c>
      <c r="C191" s="81">
        <f>IF(Visa_simulerat_eller_angivet_antal,'Bearb råstatistik'!#REF!,'Bearb råstatistik'!K189)</f>
        <v>73</v>
      </c>
      <c r="D191" s="81">
        <f>IF(Visa_simulerat_eller_angivet_antal,'Bearb råstatistik'!#REF!,'Bearb råstatistik'!O189)</f>
        <v>0</v>
      </c>
      <c r="E191" s="48">
        <f>IF(Visa_simulerat_eller_angivet_antal,'Bearb råstatistik'!AN189,'Bearb råstatistik'!AL189)</f>
        <v>0</v>
      </c>
      <c r="F191" s="81">
        <f>IF(Visa_simulerat_eller_angivet_antal,'Bearb råstatistik'!#REF!,'Bearb råstatistik'!Z189)</f>
        <v>0</v>
      </c>
      <c r="G191" s="48">
        <f>IF(Visa_simulerat_eller_angivet_antal,'Bearb råstatistik'!AQ189,'Bearb råstatistik'!AO189)</f>
        <v>0</v>
      </c>
      <c r="H191" s="81" t="b">
        <f>'Bearb råstatistik'!AC189</f>
        <v>0</v>
      </c>
      <c r="I191" s="48" t="str">
        <f>IF(Visa_simulerat_eller_angivet_antal,'Bearb råstatistik'!AS189,'Bearb råstatistik'!AR189)</f>
        <v>-</v>
      </c>
      <c r="J191" s="81">
        <f>IF(Visa_simulerat_eller_angivet_antal,'Bearb råstatistik'!#REF!,'Bearb råstatistik'!T189)</f>
        <v>0</v>
      </c>
      <c r="K191" s="48" t="str">
        <f>IF(Visa_simulerat_eller_angivet_antal,'Bearb råstatistik'!AU189,'Bearb råstatistik'!AT189)</f>
        <v>-</v>
      </c>
      <c r="L191" s="81">
        <f>'Bearb råstatistik'!X189+'Bearb råstatistik'!T189</f>
        <v>0</v>
      </c>
      <c r="M191" s="81">
        <f>'Bearb råstatistik'!R189+'Bearb råstatistik'!V189</f>
        <v>0</v>
      </c>
      <c r="N191" s="48" t="str">
        <f t="shared" si="5"/>
        <v/>
      </c>
      <c r="O191" s="81">
        <f>'Bearb råstatistik'!AD189</f>
        <v>0</v>
      </c>
      <c r="P191" s="81">
        <f>'Bearb råstatistik'!AF189</f>
        <v>0</v>
      </c>
      <c r="Q191" s="82" t="str">
        <f t="shared" si="6"/>
        <v/>
      </c>
    </row>
    <row r="192" spans="1:17" s="59" customFormat="1" x14ac:dyDescent="0.3">
      <c r="A192" s="59" t="str">
        <f>'Bearb råstatistik'!A190</f>
        <v>HOFORS KOMMUN</v>
      </c>
      <c r="B192" s="81" t="b">
        <f>'Bearb råstatistik'!B190</f>
        <v>1</v>
      </c>
      <c r="C192" s="81">
        <f>IF(Visa_simulerat_eller_angivet_antal,'Bearb råstatistik'!#REF!,'Bearb råstatistik'!K190)</f>
        <v>81</v>
      </c>
      <c r="D192" s="81">
        <f>IF(Visa_simulerat_eller_angivet_antal,'Bearb råstatistik'!#REF!,'Bearb råstatistik'!O190)</f>
        <v>26</v>
      </c>
      <c r="E192" s="48">
        <f>IF(Visa_simulerat_eller_angivet_antal,'Bearb råstatistik'!AN190,'Bearb råstatistik'!AL190)</f>
        <v>0.32098765432098764</v>
      </c>
      <c r="F192" s="81">
        <f>IF(Visa_simulerat_eller_angivet_antal,'Bearb råstatistik'!#REF!,'Bearb råstatistik'!Z190)</f>
        <v>0</v>
      </c>
      <c r="G192" s="48">
        <f>IF(Visa_simulerat_eller_angivet_antal,'Bearb råstatistik'!AQ190,'Bearb råstatistik'!AO190)</f>
        <v>0</v>
      </c>
      <c r="H192" s="81" t="b">
        <f>'Bearb råstatistik'!AC190</f>
        <v>0</v>
      </c>
      <c r="I192" s="48">
        <f>IF(Visa_simulerat_eller_angivet_antal,'Bearb råstatistik'!AS190,'Bearb råstatistik'!AR190)</f>
        <v>0</v>
      </c>
      <c r="J192" s="81">
        <f>IF(Visa_simulerat_eller_angivet_antal,'Bearb råstatistik'!#REF!,'Bearb råstatistik'!T190)</f>
        <v>0</v>
      </c>
      <c r="K192" s="48">
        <f>IF(Visa_simulerat_eller_angivet_antal,'Bearb råstatistik'!AU190,'Bearb råstatistik'!AT190)</f>
        <v>0.42307692307692307</v>
      </c>
      <c r="L192" s="81">
        <f>'Bearb råstatistik'!X190+'Bearb råstatistik'!T190</f>
        <v>0</v>
      </c>
      <c r="M192" s="81">
        <f>'Bearb råstatistik'!R190+'Bearb råstatistik'!V190</f>
        <v>0</v>
      </c>
      <c r="N192" s="48" t="str">
        <f t="shared" si="5"/>
        <v/>
      </c>
      <c r="O192" s="81">
        <f>'Bearb råstatistik'!AD190</f>
        <v>15</v>
      </c>
      <c r="P192" s="81">
        <f>'Bearb råstatistik'!AF190</f>
        <v>11</v>
      </c>
      <c r="Q192" s="82">
        <f t="shared" si="6"/>
        <v>0.57692307692307687</v>
      </c>
    </row>
    <row r="193" spans="1:17" s="59" customFormat="1" x14ac:dyDescent="0.3">
      <c r="A193" s="59" t="str">
        <f>'Bearb råstatistik'!A191</f>
        <v>HUDDINGE KOMMUN</v>
      </c>
      <c r="B193" s="81" t="b">
        <f>'Bearb råstatistik'!B191</f>
        <v>1</v>
      </c>
      <c r="C193" s="81">
        <f>IF(Visa_simulerat_eller_angivet_antal,'Bearb råstatistik'!#REF!,'Bearb råstatistik'!K191)</f>
        <v>879</v>
      </c>
      <c r="D193" s="81">
        <f>IF(Visa_simulerat_eller_angivet_antal,'Bearb råstatistik'!#REF!,'Bearb råstatistik'!O191)</f>
        <v>167</v>
      </c>
      <c r="E193" s="48">
        <f>IF(Visa_simulerat_eller_angivet_antal,'Bearb råstatistik'!AN191,'Bearb råstatistik'!AL191)</f>
        <v>0.1899886234357224</v>
      </c>
      <c r="F193" s="81">
        <f>IF(Visa_simulerat_eller_angivet_antal,'Bearb råstatistik'!#REF!,'Bearb råstatistik'!Z191)</f>
        <v>69</v>
      </c>
      <c r="G193" s="48">
        <f>IF(Visa_simulerat_eller_angivet_antal,'Bearb råstatistik'!AQ191,'Bearb råstatistik'!AO191)</f>
        <v>7.8498293515358364E-2</v>
      </c>
      <c r="H193" s="81" t="b">
        <f>'Bearb råstatistik'!AC191</f>
        <v>0</v>
      </c>
      <c r="I193" s="48">
        <f>IF(Visa_simulerat_eller_angivet_antal,'Bearb råstatistik'!AS191,'Bearb råstatistik'!AR191)</f>
        <v>0.41317365269461076</v>
      </c>
      <c r="J193" s="81">
        <f>IF(Visa_simulerat_eller_angivet_antal,'Bearb råstatistik'!#REF!,'Bearb råstatistik'!T191)</f>
        <v>22</v>
      </c>
      <c r="K193" s="48">
        <f>IF(Visa_simulerat_eller_angivet_antal,'Bearb råstatistik'!AU191,'Bearb råstatistik'!AT191)</f>
        <v>0.50299401197604787</v>
      </c>
      <c r="L193" s="81">
        <f>'Bearb råstatistik'!X191+'Bearb råstatistik'!T191</f>
        <v>34</v>
      </c>
      <c r="M193" s="81">
        <f>'Bearb råstatistik'!R191+'Bearb råstatistik'!V191</f>
        <v>35</v>
      </c>
      <c r="N193" s="48">
        <f t="shared" si="5"/>
        <v>0.49275362318840582</v>
      </c>
      <c r="O193" s="81">
        <f>'Bearb råstatistik'!AD191</f>
        <v>48</v>
      </c>
      <c r="P193" s="81">
        <f>'Bearb råstatistik'!AF191</f>
        <v>62</v>
      </c>
      <c r="Q193" s="82">
        <f t="shared" si="6"/>
        <v>0.43636363636363634</v>
      </c>
    </row>
    <row r="194" spans="1:17" s="59" customFormat="1" hidden="1" x14ac:dyDescent="0.3">
      <c r="A194" s="59" t="str">
        <f>'Bearb råstatistik'!A192</f>
        <v>Hudik Friskoleutbildning AB</v>
      </c>
      <c r="B194" s="81" t="b">
        <f>'Bearb råstatistik'!B192</f>
        <v>0</v>
      </c>
      <c r="C194" s="81">
        <f>IF(Visa_simulerat_eller_angivet_antal,'Bearb råstatistik'!#REF!,'Bearb råstatistik'!K192)</f>
        <v>59</v>
      </c>
      <c r="D194" s="81">
        <f>IF(Visa_simulerat_eller_angivet_antal,'Bearb råstatistik'!#REF!,'Bearb råstatistik'!O192)</f>
        <v>0</v>
      </c>
      <c r="E194" s="48">
        <f>IF(Visa_simulerat_eller_angivet_antal,'Bearb råstatistik'!AN192,'Bearb råstatistik'!AL192)</f>
        <v>0</v>
      </c>
      <c r="F194" s="81">
        <f>IF(Visa_simulerat_eller_angivet_antal,'Bearb råstatistik'!#REF!,'Bearb råstatistik'!Z192)</f>
        <v>0</v>
      </c>
      <c r="G194" s="48">
        <f>IF(Visa_simulerat_eller_angivet_antal,'Bearb råstatistik'!AQ192,'Bearb råstatistik'!AO192)</f>
        <v>0</v>
      </c>
      <c r="H194" s="81" t="b">
        <f>'Bearb råstatistik'!AC192</f>
        <v>0</v>
      </c>
      <c r="I194" s="48" t="str">
        <f>IF(Visa_simulerat_eller_angivet_antal,'Bearb råstatistik'!AS192,'Bearb råstatistik'!AR192)</f>
        <v>-</v>
      </c>
      <c r="J194" s="81">
        <f>IF(Visa_simulerat_eller_angivet_antal,'Bearb råstatistik'!#REF!,'Bearb råstatistik'!T192)</f>
        <v>0</v>
      </c>
      <c r="K194" s="48" t="str">
        <f>IF(Visa_simulerat_eller_angivet_antal,'Bearb råstatistik'!AU192,'Bearb råstatistik'!AT192)</f>
        <v>-</v>
      </c>
      <c r="L194" s="81">
        <f>'Bearb råstatistik'!X192+'Bearb råstatistik'!T192</f>
        <v>0</v>
      </c>
      <c r="M194" s="81">
        <f>'Bearb råstatistik'!R192+'Bearb råstatistik'!V192</f>
        <v>0</v>
      </c>
      <c r="N194" s="48" t="str">
        <f t="shared" si="5"/>
        <v/>
      </c>
      <c r="O194" s="81">
        <f>'Bearb råstatistik'!AD192</f>
        <v>0</v>
      </c>
      <c r="P194" s="81">
        <f>'Bearb råstatistik'!AF192</f>
        <v>0</v>
      </c>
      <c r="Q194" s="82" t="str">
        <f t="shared" si="6"/>
        <v/>
      </c>
    </row>
    <row r="195" spans="1:17" s="59" customFormat="1" x14ac:dyDescent="0.3">
      <c r="A195" s="59" t="str">
        <f>'Bearb råstatistik'!A193</f>
        <v>HUDIKSVALLS KOMMUN</v>
      </c>
      <c r="B195" s="81" t="b">
        <f>'Bearb råstatistik'!B193</f>
        <v>1</v>
      </c>
      <c r="C195" s="81">
        <f>IF(Visa_simulerat_eller_angivet_antal,'Bearb råstatistik'!#REF!,'Bearb råstatistik'!K193)</f>
        <v>303</v>
      </c>
      <c r="D195" s="81">
        <f>IF(Visa_simulerat_eller_angivet_antal,'Bearb råstatistik'!#REF!,'Bearb råstatistik'!O193)</f>
        <v>72</v>
      </c>
      <c r="E195" s="48">
        <f>IF(Visa_simulerat_eller_angivet_antal,'Bearb råstatistik'!AN193,'Bearb råstatistik'!AL193)</f>
        <v>0.23762376237623761</v>
      </c>
      <c r="F195" s="81">
        <f>IF(Visa_simulerat_eller_angivet_antal,'Bearb råstatistik'!#REF!,'Bearb råstatistik'!Z193)</f>
        <v>11</v>
      </c>
      <c r="G195" s="48">
        <f>IF(Visa_simulerat_eller_angivet_antal,'Bearb råstatistik'!AQ193,'Bearb råstatistik'!AO193)</f>
        <v>3.6303630363036306E-2</v>
      </c>
      <c r="H195" s="81" t="b">
        <f>'Bearb råstatistik'!AC193</f>
        <v>0</v>
      </c>
      <c r="I195" s="48">
        <f>IF(Visa_simulerat_eller_angivet_antal,'Bearb råstatistik'!AS193,'Bearb råstatistik'!AR193)</f>
        <v>0.15277777777777779</v>
      </c>
      <c r="J195" s="81">
        <f>IF(Visa_simulerat_eller_angivet_antal,'Bearb råstatistik'!#REF!,'Bearb råstatistik'!T193)</f>
        <v>0</v>
      </c>
      <c r="K195" s="48">
        <f>IF(Visa_simulerat_eller_angivet_antal,'Bearb råstatistik'!AU193,'Bearb råstatistik'!AT193)</f>
        <v>0.27777777777777779</v>
      </c>
      <c r="L195" s="81">
        <f>'Bearb råstatistik'!X193+'Bearb råstatistik'!T193</f>
        <v>0</v>
      </c>
      <c r="M195" s="81">
        <f>'Bearb råstatistik'!R193+'Bearb råstatistik'!V193</f>
        <v>11</v>
      </c>
      <c r="N195" s="48">
        <f t="shared" si="5"/>
        <v>0</v>
      </c>
      <c r="O195" s="81">
        <f>'Bearb råstatistik'!AD193</f>
        <v>41</v>
      </c>
      <c r="P195" s="81">
        <f>'Bearb råstatistik'!AF193</f>
        <v>20</v>
      </c>
      <c r="Q195" s="82">
        <f t="shared" si="6"/>
        <v>0.67213114754098358</v>
      </c>
    </row>
    <row r="196" spans="1:17" s="59" customFormat="1" x14ac:dyDescent="0.3">
      <c r="A196" s="59" t="str">
        <f>'Bearb råstatistik'!A194</f>
        <v>HULTSFREDS KOMMUN</v>
      </c>
      <c r="B196" s="81" t="b">
        <f>'Bearb råstatistik'!B194</f>
        <v>1</v>
      </c>
      <c r="C196" s="81">
        <f>IF(Visa_simulerat_eller_angivet_antal,'Bearb råstatistik'!#REF!,'Bearb råstatistik'!K194)</f>
        <v>79</v>
      </c>
      <c r="D196" s="81">
        <f>IF(Visa_simulerat_eller_angivet_antal,'Bearb råstatistik'!#REF!,'Bearb råstatistik'!O194)</f>
        <v>25</v>
      </c>
      <c r="E196" s="48">
        <f>IF(Visa_simulerat_eller_angivet_antal,'Bearb råstatistik'!AN194,'Bearb råstatistik'!AL194)</f>
        <v>0.31645569620253167</v>
      </c>
      <c r="F196" s="81">
        <f>IF(Visa_simulerat_eller_angivet_antal,'Bearb råstatistik'!#REF!,'Bearb råstatistik'!Z194)</f>
        <v>0</v>
      </c>
      <c r="G196" s="48">
        <f>IF(Visa_simulerat_eller_angivet_antal,'Bearb råstatistik'!AQ194,'Bearb råstatistik'!AO194)</f>
        <v>0</v>
      </c>
      <c r="H196" s="81" t="b">
        <f>'Bearb råstatistik'!AC194</f>
        <v>0</v>
      </c>
      <c r="I196" s="48">
        <f>IF(Visa_simulerat_eller_angivet_antal,'Bearb råstatistik'!AS194,'Bearb råstatistik'!AR194)</f>
        <v>0</v>
      </c>
      <c r="J196" s="81">
        <f>IF(Visa_simulerat_eller_angivet_antal,'Bearb råstatistik'!#REF!,'Bearb råstatistik'!T194)</f>
        <v>0</v>
      </c>
      <c r="K196" s="48">
        <f>IF(Visa_simulerat_eller_angivet_antal,'Bearb råstatistik'!AU194,'Bearb råstatistik'!AT194)</f>
        <v>0.52</v>
      </c>
      <c r="L196" s="81">
        <f>'Bearb råstatistik'!X194+'Bearb råstatistik'!T194</f>
        <v>0</v>
      </c>
      <c r="M196" s="81">
        <f>'Bearb råstatistik'!R194+'Bearb råstatistik'!V194</f>
        <v>0</v>
      </c>
      <c r="N196" s="48" t="str">
        <f t="shared" si="5"/>
        <v/>
      </c>
      <c r="O196" s="81">
        <f>'Bearb råstatistik'!AD194</f>
        <v>12</v>
      </c>
      <c r="P196" s="81">
        <f>'Bearb råstatistik'!AF194</f>
        <v>13</v>
      </c>
      <c r="Q196" s="82">
        <f t="shared" si="6"/>
        <v>0.48</v>
      </c>
    </row>
    <row r="197" spans="1:17" s="59" customFormat="1" hidden="1" x14ac:dyDescent="0.3">
      <c r="A197" s="59" t="str">
        <f>'Bearb råstatistik'!A195</f>
        <v>Humfry Utbildning AB</v>
      </c>
      <c r="B197" s="81" t="b">
        <f>'Bearb råstatistik'!B195</f>
        <v>0</v>
      </c>
      <c r="C197" s="81">
        <f>IF(Visa_simulerat_eller_angivet_antal,'Bearb råstatistik'!#REF!,'Bearb råstatistik'!K195)</f>
        <v>20</v>
      </c>
      <c r="D197" s="81">
        <f>IF(Visa_simulerat_eller_angivet_antal,'Bearb råstatistik'!#REF!,'Bearb råstatistik'!O195)</f>
        <v>0</v>
      </c>
      <c r="E197" s="48">
        <f>IF(Visa_simulerat_eller_angivet_antal,'Bearb råstatistik'!AN195,'Bearb råstatistik'!AL195)</f>
        <v>0</v>
      </c>
      <c r="F197" s="81">
        <f>IF(Visa_simulerat_eller_angivet_antal,'Bearb råstatistik'!#REF!,'Bearb råstatistik'!Z195)</f>
        <v>0</v>
      </c>
      <c r="G197" s="48">
        <f>IF(Visa_simulerat_eller_angivet_antal,'Bearb råstatistik'!AQ195,'Bearb råstatistik'!AO195)</f>
        <v>0</v>
      </c>
      <c r="H197" s="81" t="b">
        <f>'Bearb råstatistik'!AC195</f>
        <v>0</v>
      </c>
      <c r="I197" s="48" t="str">
        <f>IF(Visa_simulerat_eller_angivet_antal,'Bearb råstatistik'!AS195,'Bearb råstatistik'!AR195)</f>
        <v>-</v>
      </c>
      <c r="J197" s="81">
        <f>IF(Visa_simulerat_eller_angivet_antal,'Bearb råstatistik'!#REF!,'Bearb råstatistik'!T195)</f>
        <v>0</v>
      </c>
      <c r="K197" s="48" t="str">
        <f>IF(Visa_simulerat_eller_angivet_antal,'Bearb råstatistik'!AU195,'Bearb råstatistik'!AT195)</f>
        <v>-</v>
      </c>
      <c r="L197" s="81">
        <f>'Bearb råstatistik'!X195+'Bearb råstatistik'!T195</f>
        <v>0</v>
      </c>
      <c r="M197" s="81">
        <f>'Bearb råstatistik'!R195+'Bearb råstatistik'!V195</f>
        <v>0</v>
      </c>
      <c r="N197" s="48" t="str">
        <f t="shared" si="5"/>
        <v/>
      </c>
      <c r="O197" s="81">
        <f>'Bearb råstatistik'!AD195</f>
        <v>0</v>
      </c>
      <c r="P197" s="81">
        <f>'Bearb råstatistik'!AF195</f>
        <v>0</v>
      </c>
      <c r="Q197" s="82" t="str">
        <f t="shared" si="6"/>
        <v/>
      </c>
    </row>
    <row r="198" spans="1:17" s="59" customFormat="1" hidden="1" x14ac:dyDescent="0.3">
      <c r="A198" s="59" t="str">
        <f>'Bearb råstatistik'!A196</f>
        <v>HVB LAPPETORP AB</v>
      </c>
      <c r="B198" s="81" t="b">
        <f>'Bearb råstatistik'!B196</f>
        <v>0</v>
      </c>
      <c r="C198" s="81">
        <f>IF(Visa_simulerat_eller_angivet_antal,'Bearb råstatistik'!#REF!,'Bearb råstatistik'!K196)</f>
        <v>0</v>
      </c>
      <c r="D198" s="81">
        <f>IF(Visa_simulerat_eller_angivet_antal,'Bearb råstatistik'!#REF!,'Bearb råstatistik'!O196)</f>
        <v>0</v>
      </c>
      <c r="E198" s="48" t="str">
        <f>IF(Visa_simulerat_eller_angivet_antal,'Bearb råstatistik'!AN196,'Bearb råstatistik'!AL196)</f>
        <v>-</v>
      </c>
      <c r="F198" s="81">
        <f>IF(Visa_simulerat_eller_angivet_antal,'Bearb råstatistik'!#REF!,'Bearb råstatistik'!Z196)</f>
        <v>0</v>
      </c>
      <c r="G198" s="48" t="str">
        <f>IF(Visa_simulerat_eller_angivet_antal,'Bearb råstatistik'!AQ196,'Bearb råstatistik'!AO196)</f>
        <v>-</v>
      </c>
      <c r="H198" s="81" t="b">
        <f>'Bearb råstatistik'!AC196</f>
        <v>0</v>
      </c>
      <c r="I198" s="48" t="str">
        <f>IF(Visa_simulerat_eller_angivet_antal,'Bearb råstatistik'!AS196,'Bearb råstatistik'!AR196)</f>
        <v>-</v>
      </c>
      <c r="J198" s="81">
        <f>IF(Visa_simulerat_eller_angivet_antal,'Bearb råstatistik'!#REF!,'Bearb råstatistik'!T196)</f>
        <v>0</v>
      </c>
      <c r="K198" s="48" t="str">
        <f>IF(Visa_simulerat_eller_angivet_antal,'Bearb råstatistik'!AU196,'Bearb råstatistik'!AT196)</f>
        <v>-</v>
      </c>
      <c r="L198" s="81">
        <f>'Bearb råstatistik'!X196+'Bearb råstatistik'!T196</f>
        <v>0</v>
      </c>
      <c r="M198" s="81">
        <f>'Bearb råstatistik'!R196+'Bearb råstatistik'!V196</f>
        <v>0</v>
      </c>
      <c r="N198" s="48" t="str">
        <f t="shared" si="5"/>
        <v/>
      </c>
      <c r="O198" s="81">
        <f>'Bearb råstatistik'!AD196</f>
        <v>0</v>
      </c>
      <c r="P198" s="81">
        <f>'Bearb råstatistik'!AF196</f>
        <v>0</v>
      </c>
      <c r="Q198" s="82" t="str">
        <f t="shared" si="6"/>
        <v/>
      </c>
    </row>
    <row r="199" spans="1:17" s="59" customFormat="1" x14ac:dyDescent="0.3">
      <c r="A199" s="59" t="str">
        <f>'Bearb råstatistik'!A197</f>
        <v>HYLTE KOMMUN</v>
      </c>
      <c r="B199" s="81" t="b">
        <f>'Bearb råstatistik'!B197</f>
        <v>1</v>
      </c>
      <c r="C199" s="81">
        <f>IF(Visa_simulerat_eller_angivet_antal,'Bearb råstatistik'!#REF!,'Bearb råstatistik'!K197)</f>
        <v>103</v>
      </c>
      <c r="D199" s="81">
        <f>IF(Visa_simulerat_eller_angivet_antal,'Bearb råstatistik'!#REF!,'Bearb råstatistik'!O197)</f>
        <v>14</v>
      </c>
      <c r="E199" s="48">
        <f>IF(Visa_simulerat_eller_angivet_antal,'Bearb råstatistik'!AN197,'Bearb råstatistik'!AL197)</f>
        <v>0.13592233009708737</v>
      </c>
      <c r="F199" s="81">
        <f>IF(Visa_simulerat_eller_angivet_antal,'Bearb råstatistik'!#REF!,'Bearb råstatistik'!Z197)</f>
        <v>0</v>
      </c>
      <c r="G199" s="48">
        <f>IF(Visa_simulerat_eller_angivet_antal,'Bearb råstatistik'!AQ197,'Bearb råstatistik'!AO197)</f>
        <v>0</v>
      </c>
      <c r="H199" s="81" t="b">
        <f>'Bearb råstatistik'!AC197</f>
        <v>0</v>
      </c>
      <c r="I199" s="48">
        <f>IF(Visa_simulerat_eller_angivet_antal,'Bearb råstatistik'!AS197,'Bearb råstatistik'!AR197)</f>
        <v>0</v>
      </c>
      <c r="J199" s="81">
        <f>IF(Visa_simulerat_eller_angivet_antal,'Bearb råstatistik'!#REF!,'Bearb råstatistik'!T197)</f>
        <v>0</v>
      </c>
      <c r="K199" s="48">
        <f>IF(Visa_simulerat_eller_angivet_antal,'Bearb råstatistik'!AU197,'Bearb råstatistik'!AT197)</f>
        <v>0</v>
      </c>
      <c r="L199" s="81">
        <f>'Bearb råstatistik'!X197+'Bearb råstatistik'!T197</f>
        <v>0</v>
      </c>
      <c r="M199" s="81">
        <f>'Bearb råstatistik'!R197+'Bearb råstatistik'!V197</f>
        <v>0</v>
      </c>
      <c r="N199" s="48" t="str">
        <f t="shared" si="5"/>
        <v/>
      </c>
      <c r="O199" s="81">
        <f>'Bearb råstatistik'!AD197</f>
        <v>14</v>
      </c>
      <c r="P199" s="81">
        <f>'Bearb råstatistik'!AF197</f>
        <v>0</v>
      </c>
      <c r="Q199" s="82">
        <f t="shared" si="6"/>
        <v>1</v>
      </c>
    </row>
    <row r="200" spans="1:17" s="59" customFormat="1" x14ac:dyDescent="0.3">
      <c r="A200" s="59" t="str">
        <f>'Bearb råstatistik'!A198</f>
        <v>HÅBO KOMMUN</v>
      </c>
      <c r="B200" s="81" t="b">
        <f>'Bearb råstatistik'!B198</f>
        <v>1</v>
      </c>
      <c r="C200" s="81">
        <f>IF(Visa_simulerat_eller_angivet_antal,'Bearb råstatistik'!#REF!,'Bearb råstatistik'!K198)</f>
        <v>227</v>
      </c>
      <c r="D200" s="81">
        <f>IF(Visa_simulerat_eller_angivet_antal,'Bearb råstatistik'!#REF!,'Bearb råstatistik'!O198)</f>
        <v>56</v>
      </c>
      <c r="E200" s="48">
        <f>IF(Visa_simulerat_eller_angivet_antal,'Bearb råstatistik'!AN198,'Bearb råstatistik'!AL198)</f>
        <v>0.24669603524229075</v>
      </c>
      <c r="F200" s="81">
        <f>IF(Visa_simulerat_eller_angivet_antal,'Bearb råstatistik'!#REF!,'Bearb råstatistik'!Z198)</f>
        <v>16</v>
      </c>
      <c r="G200" s="48">
        <f>IF(Visa_simulerat_eller_angivet_antal,'Bearb råstatistik'!AQ198,'Bearb råstatistik'!AO198)</f>
        <v>7.0484581497797363E-2</v>
      </c>
      <c r="H200" s="81" t="b">
        <f>'Bearb råstatistik'!AC198</f>
        <v>0</v>
      </c>
      <c r="I200" s="48">
        <f>IF(Visa_simulerat_eller_angivet_antal,'Bearb råstatistik'!AS198,'Bearb råstatistik'!AR198)</f>
        <v>0.2857142857142857</v>
      </c>
      <c r="J200" s="81">
        <f>IF(Visa_simulerat_eller_angivet_antal,'Bearb råstatistik'!#REF!,'Bearb råstatistik'!T198)</f>
        <v>0</v>
      </c>
      <c r="K200" s="48">
        <f>IF(Visa_simulerat_eller_angivet_antal,'Bearb råstatistik'!AU198,'Bearb råstatistik'!AT198)</f>
        <v>0.44642857142857145</v>
      </c>
      <c r="L200" s="81">
        <f>'Bearb råstatistik'!X198+'Bearb råstatistik'!T198</f>
        <v>0</v>
      </c>
      <c r="M200" s="81">
        <f>'Bearb råstatistik'!R198+'Bearb råstatistik'!V198</f>
        <v>16</v>
      </c>
      <c r="N200" s="48">
        <f t="shared" si="5"/>
        <v>0</v>
      </c>
      <c r="O200" s="81">
        <f>'Bearb råstatistik'!AD198</f>
        <v>15</v>
      </c>
      <c r="P200" s="81">
        <f>'Bearb råstatistik'!AF198</f>
        <v>25</v>
      </c>
      <c r="Q200" s="82">
        <f t="shared" si="6"/>
        <v>0.375</v>
      </c>
    </row>
    <row r="201" spans="1:17" s="59" customFormat="1" hidden="1" x14ac:dyDescent="0.3">
      <c r="A201" s="59" t="str">
        <f>'Bearb råstatistik'!A199</f>
        <v>HÄLLEBERGSFÖRSAMLINGEN</v>
      </c>
      <c r="B201" s="81" t="b">
        <f>'Bearb råstatistik'!B199</f>
        <v>0</v>
      </c>
      <c r="C201" s="81">
        <f>IF(Visa_simulerat_eller_angivet_antal,'Bearb råstatistik'!#REF!,'Bearb råstatistik'!K199)</f>
        <v>0</v>
      </c>
      <c r="D201" s="81">
        <f>IF(Visa_simulerat_eller_angivet_antal,'Bearb råstatistik'!#REF!,'Bearb råstatistik'!O199)</f>
        <v>0</v>
      </c>
      <c r="E201" s="48" t="str">
        <f>IF(Visa_simulerat_eller_angivet_antal,'Bearb råstatistik'!AN199,'Bearb råstatistik'!AL199)</f>
        <v>-</v>
      </c>
      <c r="F201" s="81">
        <f>IF(Visa_simulerat_eller_angivet_antal,'Bearb råstatistik'!#REF!,'Bearb råstatistik'!Z199)</f>
        <v>0</v>
      </c>
      <c r="G201" s="48" t="str">
        <f>IF(Visa_simulerat_eller_angivet_antal,'Bearb råstatistik'!AQ199,'Bearb råstatistik'!AO199)</f>
        <v>-</v>
      </c>
      <c r="H201" s="81" t="b">
        <f>'Bearb råstatistik'!AC199</f>
        <v>1</v>
      </c>
      <c r="I201" s="48" t="str">
        <f>IF(Visa_simulerat_eller_angivet_antal,'Bearb råstatistik'!AS199,'Bearb råstatistik'!AR199)</f>
        <v>-</v>
      </c>
      <c r="J201" s="81">
        <f>IF(Visa_simulerat_eller_angivet_antal,'Bearb råstatistik'!#REF!,'Bearb råstatistik'!T199)</f>
        <v>0</v>
      </c>
      <c r="K201" s="48" t="str">
        <f>IF(Visa_simulerat_eller_angivet_antal,'Bearb råstatistik'!AU199,'Bearb råstatistik'!AT199)</f>
        <v>-</v>
      </c>
      <c r="L201" s="81">
        <f>'Bearb råstatistik'!X199+'Bearb råstatistik'!T199</f>
        <v>0</v>
      </c>
      <c r="M201" s="81">
        <f>'Bearb råstatistik'!R199+'Bearb råstatistik'!V199</f>
        <v>0</v>
      </c>
      <c r="N201" s="48" t="str">
        <f t="shared" si="5"/>
        <v/>
      </c>
      <c r="O201" s="81">
        <f>'Bearb råstatistik'!AD199</f>
        <v>0</v>
      </c>
      <c r="P201" s="81">
        <f>'Bearb råstatistik'!AF199</f>
        <v>0</v>
      </c>
      <c r="Q201" s="82" t="str">
        <f t="shared" si="6"/>
        <v/>
      </c>
    </row>
    <row r="202" spans="1:17" s="59" customFormat="1" hidden="1" x14ac:dyDescent="0.3">
      <c r="A202" s="59" t="str">
        <f>'Bearb råstatistik'!A200</f>
        <v>HÄLLEFORS KOMMUN</v>
      </c>
      <c r="B202" s="81" t="b">
        <f>'Bearb råstatistik'!B200</f>
        <v>1</v>
      </c>
      <c r="C202" s="81">
        <f>IF(Visa_simulerat_eller_angivet_antal,'Bearb råstatistik'!#REF!,'Bearb råstatistik'!K200)</f>
        <v>50</v>
      </c>
      <c r="D202" s="81">
        <f>IF(Visa_simulerat_eller_angivet_antal,'Bearb råstatistik'!#REF!,'Bearb råstatistik'!O200)</f>
        <v>14</v>
      </c>
      <c r="E202" s="48">
        <f>IF(Visa_simulerat_eller_angivet_antal,'Bearb råstatistik'!AN200,'Bearb råstatistik'!AL200)</f>
        <v>0.28000000000000003</v>
      </c>
      <c r="F202" s="81">
        <f>IF(Visa_simulerat_eller_angivet_antal,'Bearb råstatistik'!#REF!,'Bearb råstatistik'!Z200)</f>
        <v>0</v>
      </c>
      <c r="G202" s="48">
        <f>IF(Visa_simulerat_eller_angivet_antal,'Bearb råstatistik'!AQ200,'Bearb råstatistik'!AO200)</f>
        <v>0</v>
      </c>
      <c r="H202" s="81" t="b">
        <f>'Bearb råstatistik'!AC200</f>
        <v>0</v>
      </c>
      <c r="I202" s="48">
        <f>IF(Visa_simulerat_eller_angivet_antal,'Bearb råstatistik'!AS200,'Bearb råstatistik'!AR200)</f>
        <v>0</v>
      </c>
      <c r="J202" s="81">
        <f>IF(Visa_simulerat_eller_angivet_antal,'Bearb råstatistik'!#REF!,'Bearb råstatistik'!T200)</f>
        <v>0</v>
      </c>
      <c r="K202" s="48">
        <f>IF(Visa_simulerat_eller_angivet_antal,'Bearb råstatistik'!AU200,'Bearb råstatistik'!AT200)</f>
        <v>0</v>
      </c>
      <c r="L202" s="81">
        <f>'Bearb råstatistik'!X200+'Bearb råstatistik'!T200</f>
        <v>0</v>
      </c>
      <c r="M202" s="81">
        <f>'Bearb råstatistik'!R200+'Bearb råstatistik'!V200</f>
        <v>0</v>
      </c>
      <c r="N202" s="48" t="str">
        <f t="shared" si="5"/>
        <v/>
      </c>
      <c r="O202" s="81">
        <f>'Bearb råstatistik'!AD200</f>
        <v>14</v>
      </c>
      <c r="P202" s="81">
        <f>'Bearb råstatistik'!AF200</f>
        <v>0</v>
      </c>
      <c r="Q202" s="82">
        <f t="shared" si="6"/>
        <v>1</v>
      </c>
    </row>
    <row r="203" spans="1:17" s="59" customFormat="1" x14ac:dyDescent="0.3">
      <c r="A203" s="59" t="str">
        <f>'Bearb råstatistik'!A201</f>
        <v>HÄRJEDALENS KOMMUN</v>
      </c>
      <c r="B203" s="81" t="b">
        <f>'Bearb råstatistik'!B201</f>
        <v>1</v>
      </c>
      <c r="C203" s="81">
        <f>IF(Visa_simulerat_eller_angivet_antal,'Bearb råstatistik'!#REF!,'Bearb råstatistik'!K201)</f>
        <v>72</v>
      </c>
      <c r="D203" s="81">
        <f>IF(Visa_simulerat_eller_angivet_antal,'Bearb råstatistik'!#REF!,'Bearb råstatistik'!O201)</f>
        <v>10</v>
      </c>
      <c r="E203" s="48">
        <f>IF(Visa_simulerat_eller_angivet_antal,'Bearb råstatistik'!AN201,'Bearb råstatistik'!AL201)</f>
        <v>0.1388888888888889</v>
      </c>
      <c r="F203" s="81">
        <f>IF(Visa_simulerat_eller_angivet_antal,'Bearb råstatistik'!#REF!,'Bearb råstatistik'!Z201)</f>
        <v>0</v>
      </c>
      <c r="G203" s="48">
        <f>IF(Visa_simulerat_eller_angivet_antal,'Bearb råstatistik'!AQ201,'Bearb råstatistik'!AO201)</f>
        <v>0</v>
      </c>
      <c r="H203" s="81" t="b">
        <f>'Bearb råstatistik'!AC201</f>
        <v>0</v>
      </c>
      <c r="I203" s="48">
        <f>IF(Visa_simulerat_eller_angivet_antal,'Bearb råstatistik'!AS201,'Bearb råstatistik'!AR201)</f>
        <v>0</v>
      </c>
      <c r="J203" s="81">
        <f>IF(Visa_simulerat_eller_angivet_antal,'Bearb råstatistik'!#REF!,'Bearb råstatistik'!T201)</f>
        <v>0</v>
      </c>
      <c r="K203" s="48">
        <f>IF(Visa_simulerat_eller_angivet_antal,'Bearb råstatistik'!AU201,'Bearb råstatistik'!AT201)</f>
        <v>0</v>
      </c>
      <c r="L203" s="81">
        <f>'Bearb råstatistik'!X201+'Bearb råstatistik'!T201</f>
        <v>0</v>
      </c>
      <c r="M203" s="81">
        <f>'Bearb råstatistik'!R201+'Bearb råstatistik'!V201</f>
        <v>0</v>
      </c>
      <c r="N203" s="48" t="str">
        <f t="shared" si="5"/>
        <v/>
      </c>
      <c r="O203" s="81">
        <f>'Bearb råstatistik'!AD201</f>
        <v>10</v>
      </c>
      <c r="P203" s="81">
        <f>'Bearb råstatistik'!AF201</f>
        <v>0</v>
      </c>
      <c r="Q203" s="82">
        <f t="shared" si="6"/>
        <v>1</v>
      </c>
    </row>
    <row r="204" spans="1:17" s="59" customFormat="1" x14ac:dyDescent="0.3">
      <c r="A204" s="59" t="str">
        <f>'Bearb råstatistik'!A202</f>
        <v>HÄRNÖSANDS KOMMUN</v>
      </c>
      <c r="B204" s="81" t="b">
        <f>'Bearb råstatistik'!B202</f>
        <v>1</v>
      </c>
      <c r="C204" s="81">
        <f>IF(Visa_simulerat_eller_angivet_antal,'Bearb råstatistik'!#REF!,'Bearb råstatistik'!K202)</f>
        <v>130</v>
      </c>
      <c r="D204" s="81">
        <f>IF(Visa_simulerat_eller_angivet_antal,'Bearb råstatistik'!#REF!,'Bearb råstatistik'!O202)</f>
        <v>13</v>
      </c>
      <c r="E204" s="48">
        <f>IF(Visa_simulerat_eller_angivet_antal,'Bearb råstatistik'!AN202,'Bearb råstatistik'!AL202)</f>
        <v>0.1</v>
      </c>
      <c r="F204" s="81">
        <f>IF(Visa_simulerat_eller_angivet_antal,'Bearb råstatistik'!#REF!,'Bearb råstatistik'!Z202)</f>
        <v>0</v>
      </c>
      <c r="G204" s="48">
        <f>IF(Visa_simulerat_eller_angivet_antal,'Bearb råstatistik'!AQ202,'Bearb råstatistik'!AO202)</f>
        <v>0</v>
      </c>
      <c r="H204" s="81" t="b">
        <f>'Bearb råstatistik'!AC202</f>
        <v>0</v>
      </c>
      <c r="I204" s="48">
        <f>IF(Visa_simulerat_eller_angivet_antal,'Bearb råstatistik'!AS202,'Bearb råstatistik'!AR202)</f>
        <v>0</v>
      </c>
      <c r="J204" s="81">
        <f>IF(Visa_simulerat_eller_angivet_antal,'Bearb råstatistik'!#REF!,'Bearb råstatistik'!T202)</f>
        <v>0</v>
      </c>
      <c r="K204" s="48">
        <f>IF(Visa_simulerat_eller_angivet_antal,'Bearb råstatistik'!AU202,'Bearb råstatistik'!AT202)</f>
        <v>0</v>
      </c>
      <c r="L204" s="81">
        <f>'Bearb råstatistik'!X202+'Bearb råstatistik'!T202</f>
        <v>0</v>
      </c>
      <c r="M204" s="81">
        <f>'Bearb råstatistik'!R202+'Bearb råstatistik'!V202</f>
        <v>0</v>
      </c>
      <c r="N204" s="48" t="str">
        <f t="shared" si="5"/>
        <v/>
      </c>
      <c r="O204" s="81">
        <f>'Bearb råstatistik'!AD202</f>
        <v>13</v>
      </c>
      <c r="P204" s="81">
        <f>'Bearb råstatistik'!AF202</f>
        <v>0</v>
      </c>
      <c r="Q204" s="82">
        <f t="shared" si="6"/>
        <v>1</v>
      </c>
    </row>
    <row r="205" spans="1:17" s="59" customFormat="1" x14ac:dyDescent="0.3">
      <c r="A205" s="59" t="str">
        <f>'Bearb råstatistik'!A203</f>
        <v>HÄRRYDA KOMMUN</v>
      </c>
      <c r="B205" s="81" t="b">
        <f>'Bearb råstatistik'!B203</f>
        <v>1</v>
      </c>
      <c r="C205" s="81">
        <f>IF(Visa_simulerat_eller_angivet_antal,'Bearb råstatistik'!#REF!,'Bearb råstatistik'!K203)</f>
        <v>344</v>
      </c>
      <c r="D205" s="81">
        <f>IF(Visa_simulerat_eller_angivet_antal,'Bearb råstatistik'!#REF!,'Bearb råstatistik'!O203)</f>
        <v>44</v>
      </c>
      <c r="E205" s="48">
        <f>IF(Visa_simulerat_eller_angivet_antal,'Bearb råstatistik'!AN203,'Bearb råstatistik'!AL203)</f>
        <v>0.12790697674418605</v>
      </c>
      <c r="F205" s="81">
        <f>IF(Visa_simulerat_eller_angivet_antal,'Bearb råstatistik'!#REF!,'Bearb råstatistik'!Z203)</f>
        <v>34</v>
      </c>
      <c r="G205" s="48">
        <f>IF(Visa_simulerat_eller_angivet_antal,'Bearb råstatistik'!AQ203,'Bearb råstatistik'!AO203)</f>
        <v>9.8837209302325577E-2</v>
      </c>
      <c r="H205" s="81" t="b">
        <f>'Bearb råstatistik'!AC203</f>
        <v>0</v>
      </c>
      <c r="I205" s="48">
        <f>IF(Visa_simulerat_eller_angivet_antal,'Bearb råstatistik'!AS203,'Bearb råstatistik'!AR203)</f>
        <v>0.77272727272727271</v>
      </c>
      <c r="J205" s="81">
        <f>IF(Visa_simulerat_eller_angivet_antal,'Bearb råstatistik'!#REF!,'Bearb råstatistik'!T203)</f>
        <v>13</v>
      </c>
      <c r="K205" s="48">
        <f>IF(Visa_simulerat_eller_angivet_antal,'Bearb råstatistik'!AU203,'Bearb råstatistik'!AT203)</f>
        <v>0.40909090909090912</v>
      </c>
      <c r="L205" s="81">
        <f>'Bearb råstatistik'!X203+'Bearb råstatistik'!T203</f>
        <v>13</v>
      </c>
      <c r="M205" s="81">
        <f>'Bearb råstatistik'!R203+'Bearb råstatistik'!V203</f>
        <v>21</v>
      </c>
      <c r="N205" s="48">
        <f t="shared" si="5"/>
        <v>0.38235294117647056</v>
      </c>
      <c r="O205" s="81">
        <f>'Bearb råstatistik'!AD203</f>
        <v>5</v>
      </c>
      <c r="P205" s="81">
        <f>'Bearb råstatistik'!AF203</f>
        <v>5</v>
      </c>
      <c r="Q205" s="82">
        <f t="shared" si="6"/>
        <v>0.5</v>
      </c>
    </row>
    <row r="206" spans="1:17" s="59" customFormat="1" x14ac:dyDescent="0.3">
      <c r="A206" s="59" t="str">
        <f>'Bearb råstatistik'!A204</f>
        <v>HÄSSLEHOLMS KOMMUN</v>
      </c>
      <c r="B206" s="81" t="b">
        <f>'Bearb råstatistik'!B204</f>
        <v>1</v>
      </c>
      <c r="C206" s="81">
        <f>IF(Visa_simulerat_eller_angivet_antal,'Bearb råstatistik'!#REF!,'Bearb råstatistik'!K204)</f>
        <v>474</v>
      </c>
      <c r="D206" s="81">
        <f>IF(Visa_simulerat_eller_angivet_antal,'Bearb råstatistik'!#REF!,'Bearb råstatistik'!O204)</f>
        <v>92</v>
      </c>
      <c r="E206" s="48">
        <f>IF(Visa_simulerat_eller_angivet_antal,'Bearb råstatistik'!AN204,'Bearb råstatistik'!AL204)</f>
        <v>0.1940928270042194</v>
      </c>
      <c r="F206" s="81">
        <f>IF(Visa_simulerat_eller_angivet_antal,'Bearb råstatistik'!#REF!,'Bearb råstatistik'!Z204)</f>
        <v>80</v>
      </c>
      <c r="G206" s="48">
        <f>IF(Visa_simulerat_eller_angivet_antal,'Bearb råstatistik'!AQ204,'Bearb råstatistik'!AO204)</f>
        <v>0.16877637130801687</v>
      </c>
      <c r="H206" s="81" t="b">
        <f>'Bearb råstatistik'!AC204</f>
        <v>0</v>
      </c>
      <c r="I206" s="48">
        <f>IF(Visa_simulerat_eller_angivet_antal,'Bearb råstatistik'!AS204,'Bearb råstatistik'!AR204)</f>
        <v>0.86956521739130432</v>
      </c>
      <c r="J206" s="81">
        <f>IF(Visa_simulerat_eller_angivet_antal,'Bearb råstatistik'!#REF!,'Bearb råstatistik'!T204)</f>
        <v>0</v>
      </c>
      <c r="K206" s="48">
        <f>IF(Visa_simulerat_eller_angivet_antal,'Bearb råstatistik'!AU204,'Bearb råstatistik'!AT204)</f>
        <v>0.28260869565217389</v>
      </c>
      <c r="L206" s="81">
        <f>'Bearb råstatistik'!X204+'Bearb råstatistik'!T204</f>
        <v>14</v>
      </c>
      <c r="M206" s="81">
        <f>'Bearb råstatistik'!R204+'Bearb råstatistik'!V204</f>
        <v>66</v>
      </c>
      <c r="N206" s="48">
        <f t="shared" ref="N206:N269" si="7">IFERROR(L206/(L206+M206),"")</f>
        <v>0.17499999999999999</v>
      </c>
      <c r="O206" s="81">
        <f>'Bearb råstatistik'!AD204</f>
        <v>21</v>
      </c>
      <c r="P206" s="81">
        <f>'Bearb råstatistik'!AF204</f>
        <v>26</v>
      </c>
      <c r="Q206" s="82">
        <f t="shared" si="6"/>
        <v>0.44680851063829785</v>
      </c>
    </row>
    <row r="207" spans="1:17" s="59" customFormat="1" x14ac:dyDescent="0.3">
      <c r="A207" s="59" t="str">
        <f>'Bearb råstatistik'!A205</f>
        <v>HÖGANÄS KOMMUN</v>
      </c>
      <c r="B207" s="81" t="b">
        <f>'Bearb råstatistik'!B205</f>
        <v>1</v>
      </c>
      <c r="C207" s="81">
        <f>IF(Visa_simulerat_eller_angivet_antal,'Bearb råstatistik'!#REF!,'Bearb råstatistik'!K205)</f>
        <v>255</v>
      </c>
      <c r="D207" s="81">
        <f>IF(Visa_simulerat_eller_angivet_antal,'Bearb råstatistik'!#REF!,'Bearb råstatistik'!O205)</f>
        <v>35</v>
      </c>
      <c r="E207" s="48">
        <f>IF(Visa_simulerat_eller_angivet_antal,'Bearb råstatistik'!AN205,'Bearb råstatistik'!AL205)</f>
        <v>0.13725490196078433</v>
      </c>
      <c r="F207" s="81">
        <f>IF(Visa_simulerat_eller_angivet_antal,'Bearb råstatistik'!#REF!,'Bearb råstatistik'!Z205)</f>
        <v>34</v>
      </c>
      <c r="G207" s="48">
        <f>IF(Visa_simulerat_eller_angivet_antal,'Bearb råstatistik'!AQ205,'Bearb råstatistik'!AO205)</f>
        <v>0.13333333333333333</v>
      </c>
      <c r="H207" s="81" t="b">
        <f>'Bearb råstatistik'!AC205</f>
        <v>0</v>
      </c>
      <c r="I207" s="48">
        <f>IF(Visa_simulerat_eller_angivet_antal,'Bearb råstatistik'!AS205,'Bearb råstatistik'!AR205)</f>
        <v>0.97142857142857142</v>
      </c>
      <c r="J207" s="81">
        <f>IF(Visa_simulerat_eller_angivet_antal,'Bearb råstatistik'!#REF!,'Bearb råstatistik'!T205)</f>
        <v>0</v>
      </c>
      <c r="K207" s="48">
        <f>IF(Visa_simulerat_eller_angivet_antal,'Bearb råstatistik'!AU205,'Bearb råstatistik'!AT205)</f>
        <v>0.4</v>
      </c>
      <c r="L207" s="81">
        <f>'Bearb råstatistik'!X205+'Bearb råstatistik'!T205</f>
        <v>16</v>
      </c>
      <c r="M207" s="81">
        <f>'Bearb råstatistik'!R205+'Bearb råstatistik'!V205</f>
        <v>18</v>
      </c>
      <c r="N207" s="48">
        <f t="shared" si="7"/>
        <v>0.47058823529411764</v>
      </c>
      <c r="O207" s="81">
        <f>'Bearb råstatistik'!AD205</f>
        <v>3</v>
      </c>
      <c r="P207" s="81">
        <f>'Bearb råstatistik'!AF205</f>
        <v>14</v>
      </c>
      <c r="Q207" s="82">
        <f t="shared" si="6"/>
        <v>0.17647058823529413</v>
      </c>
    </row>
    <row r="208" spans="1:17" s="59" customFormat="1" hidden="1" x14ac:dyDescent="0.3">
      <c r="A208" s="59" t="str">
        <f>'Bearb råstatistik'!A206</f>
        <v>HÖGSBY KOMMUN</v>
      </c>
      <c r="B208" s="81" t="b">
        <f>'Bearb råstatistik'!B206</f>
        <v>1</v>
      </c>
      <c r="C208" s="81">
        <f>IF(Visa_simulerat_eller_angivet_antal,'Bearb råstatistik'!#REF!,'Bearb råstatistik'!K206)</f>
        <v>43</v>
      </c>
      <c r="D208" s="81">
        <f>IF(Visa_simulerat_eller_angivet_antal,'Bearb råstatistik'!#REF!,'Bearb råstatistik'!O206)</f>
        <v>0</v>
      </c>
      <c r="E208" s="48">
        <f>IF(Visa_simulerat_eller_angivet_antal,'Bearb råstatistik'!AN206,'Bearb råstatistik'!AL206)</f>
        <v>0</v>
      </c>
      <c r="F208" s="81">
        <f>IF(Visa_simulerat_eller_angivet_antal,'Bearb råstatistik'!#REF!,'Bearb råstatistik'!Z206)</f>
        <v>0</v>
      </c>
      <c r="G208" s="48">
        <f>IF(Visa_simulerat_eller_angivet_antal,'Bearb råstatistik'!AQ206,'Bearb råstatistik'!AO206)</f>
        <v>0</v>
      </c>
      <c r="H208" s="81" t="b">
        <f>'Bearb råstatistik'!AC206</f>
        <v>0</v>
      </c>
      <c r="I208" s="48" t="str">
        <f>IF(Visa_simulerat_eller_angivet_antal,'Bearb råstatistik'!AS206,'Bearb råstatistik'!AR206)</f>
        <v>-</v>
      </c>
      <c r="J208" s="81">
        <f>IF(Visa_simulerat_eller_angivet_antal,'Bearb råstatistik'!#REF!,'Bearb råstatistik'!T206)</f>
        <v>0</v>
      </c>
      <c r="K208" s="48" t="str">
        <f>IF(Visa_simulerat_eller_angivet_antal,'Bearb råstatistik'!AU206,'Bearb råstatistik'!AT206)</f>
        <v>-</v>
      </c>
      <c r="L208" s="81">
        <f>'Bearb råstatistik'!X206+'Bearb råstatistik'!T206</f>
        <v>0</v>
      </c>
      <c r="M208" s="81">
        <f>'Bearb råstatistik'!R206+'Bearb råstatistik'!V206</f>
        <v>0</v>
      </c>
      <c r="N208" s="48" t="str">
        <f t="shared" si="7"/>
        <v/>
      </c>
      <c r="O208" s="81">
        <f>'Bearb råstatistik'!AD206</f>
        <v>0</v>
      </c>
      <c r="P208" s="81">
        <f>'Bearb råstatistik'!AF206</f>
        <v>0</v>
      </c>
      <c r="Q208" s="82" t="str">
        <f t="shared" si="6"/>
        <v/>
      </c>
    </row>
    <row r="209" spans="1:17" s="59" customFormat="1" x14ac:dyDescent="0.3">
      <c r="A209" s="59" t="str">
        <f>'Bearb råstatistik'!A207</f>
        <v>HÖRBY KOMMUN</v>
      </c>
      <c r="B209" s="81" t="b">
        <f>'Bearb råstatistik'!B207</f>
        <v>1</v>
      </c>
      <c r="C209" s="81">
        <f>IF(Visa_simulerat_eller_angivet_antal,'Bearb råstatistik'!#REF!,'Bearb råstatistik'!K207)</f>
        <v>136</v>
      </c>
      <c r="D209" s="81">
        <f>IF(Visa_simulerat_eller_angivet_antal,'Bearb råstatistik'!#REF!,'Bearb råstatistik'!O207)</f>
        <v>30</v>
      </c>
      <c r="E209" s="48">
        <f>IF(Visa_simulerat_eller_angivet_antal,'Bearb råstatistik'!AN207,'Bearb råstatistik'!AL207)</f>
        <v>0.22058823529411764</v>
      </c>
      <c r="F209" s="81">
        <f>IF(Visa_simulerat_eller_angivet_antal,'Bearb råstatistik'!#REF!,'Bearb råstatistik'!Z207)</f>
        <v>0</v>
      </c>
      <c r="G209" s="48">
        <f>IF(Visa_simulerat_eller_angivet_antal,'Bearb råstatistik'!AQ207,'Bearb råstatistik'!AO207)</f>
        <v>0</v>
      </c>
      <c r="H209" s="81" t="b">
        <f>'Bearb råstatistik'!AC207</f>
        <v>0</v>
      </c>
      <c r="I209" s="48">
        <f>IF(Visa_simulerat_eller_angivet_antal,'Bearb råstatistik'!AS207,'Bearb råstatistik'!AR207)</f>
        <v>0</v>
      </c>
      <c r="J209" s="81">
        <f>IF(Visa_simulerat_eller_angivet_antal,'Bearb råstatistik'!#REF!,'Bearb råstatistik'!T207)</f>
        <v>0</v>
      </c>
      <c r="K209" s="48">
        <f>IF(Visa_simulerat_eller_angivet_antal,'Bearb råstatistik'!AU207,'Bearb råstatistik'!AT207)</f>
        <v>0.43333333333333335</v>
      </c>
      <c r="L209" s="81">
        <f>'Bearb råstatistik'!X207+'Bearb råstatistik'!T207</f>
        <v>0</v>
      </c>
      <c r="M209" s="81">
        <f>'Bearb råstatistik'!R207+'Bearb råstatistik'!V207</f>
        <v>0</v>
      </c>
      <c r="N209" s="48" t="str">
        <f t="shared" si="7"/>
        <v/>
      </c>
      <c r="O209" s="81">
        <f>'Bearb råstatistik'!AD207</f>
        <v>17</v>
      </c>
      <c r="P209" s="81">
        <f>'Bearb råstatistik'!AF207</f>
        <v>13</v>
      </c>
      <c r="Q209" s="82">
        <f t="shared" si="6"/>
        <v>0.56666666666666665</v>
      </c>
    </row>
    <row r="210" spans="1:17" s="59" customFormat="1" x14ac:dyDescent="0.3">
      <c r="A210" s="59" t="str">
        <f>'Bearb råstatistik'!A208</f>
        <v>HÖÖRS KOMMUN</v>
      </c>
      <c r="B210" s="81" t="b">
        <f>'Bearb råstatistik'!B208</f>
        <v>1</v>
      </c>
      <c r="C210" s="81">
        <f>IF(Visa_simulerat_eller_angivet_antal,'Bearb råstatistik'!#REF!,'Bearb råstatistik'!K208)</f>
        <v>130</v>
      </c>
      <c r="D210" s="81">
        <f>IF(Visa_simulerat_eller_angivet_antal,'Bearb råstatistik'!#REF!,'Bearb råstatistik'!O208)</f>
        <v>11</v>
      </c>
      <c r="E210" s="48">
        <f>IF(Visa_simulerat_eller_angivet_antal,'Bearb råstatistik'!AN208,'Bearb råstatistik'!AL208)</f>
        <v>8.461538461538462E-2</v>
      </c>
      <c r="F210" s="81">
        <f>IF(Visa_simulerat_eller_angivet_antal,'Bearb råstatistik'!#REF!,'Bearb råstatistik'!Z208)</f>
        <v>0</v>
      </c>
      <c r="G210" s="48">
        <f>IF(Visa_simulerat_eller_angivet_antal,'Bearb råstatistik'!AQ208,'Bearb råstatistik'!AO208)</f>
        <v>0</v>
      </c>
      <c r="H210" s="81" t="b">
        <f>'Bearb råstatistik'!AC208</f>
        <v>0</v>
      </c>
      <c r="I210" s="48">
        <f>IF(Visa_simulerat_eller_angivet_antal,'Bearb råstatistik'!AS208,'Bearb råstatistik'!AR208)</f>
        <v>0</v>
      </c>
      <c r="J210" s="81">
        <f>IF(Visa_simulerat_eller_angivet_antal,'Bearb råstatistik'!#REF!,'Bearb råstatistik'!T208)</f>
        <v>0</v>
      </c>
      <c r="K210" s="48">
        <f>IF(Visa_simulerat_eller_angivet_antal,'Bearb råstatistik'!AU208,'Bearb råstatistik'!AT208)</f>
        <v>0</v>
      </c>
      <c r="L210" s="81">
        <f>'Bearb råstatistik'!X208+'Bearb råstatistik'!T208</f>
        <v>0</v>
      </c>
      <c r="M210" s="81">
        <f>'Bearb råstatistik'!R208+'Bearb råstatistik'!V208</f>
        <v>0</v>
      </c>
      <c r="N210" s="48" t="str">
        <f t="shared" si="7"/>
        <v/>
      </c>
      <c r="O210" s="81">
        <f>'Bearb råstatistik'!AD208</f>
        <v>11</v>
      </c>
      <c r="P210" s="81">
        <f>'Bearb råstatistik'!AF208</f>
        <v>0</v>
      </c>
      <c r="Q210" s="82">
        <f t="shared" si="6"/>
        <v>1</v>
      </c>
    </row>
    <row r="211" spans="1:17" s="59" customFormat="1" hidden="1" x14ac:dyDescent="0.3">
      <c r="A211" s="59" t="str">
        <f>'Bearb råstatistik'!A209</f>
        <v>IDEELLA FÖRENINGEN EKETÅNGA MONTESSORISKOLA</v>
      </c>
      <c r="B211" s="81" t="b">
        <f>'Bearb råstatistik'!B209</f>
        <v>0</v>
      </c>
      <c r="C211" s="81">
        <f>IF(Visa_simulerat_eller_angivet_antal,'Bearb råstatistik'!#REF!,'Bearb råstatistik'!K209)</f>
        <v>23</v>
      </c>
      <c r="D211" s="81">
        <f>IF(Visa_simulerat_eller_angivet_antal,'Bearb råstatistik'!#REF!,'Bearb råstatistik'!O209)</f>
        <v>0</v>
      </c>
      <c r="E211" s="48">
        <f>IF(Visa_simulerat_eller_angivet_antal,'Bearb råstatistik'!AN209,'Bearb råstatistik'!AL209)</f>
        <v>0</v>
      </c>
      <c r="F211" s="81">
        <f>IF(Visa_simulerat_eller_angivet_antal,'Bearb råstatistik'!#REF!,'Bearb råstatistik'!Z209)</f>
        <v>0</v>
      </c>
      <c r="G211" s="48">
        <f>IF(Visa_simulerat_eller_angivet_antal,'Bearb råstatistik'!AQ209,'Bearb råstatistik'!AO209)</f>
        <v>0</v>
      </c>
      <c r="H211" s="81" t="b">
        <f>'Bearb råstatistik'!AC209</f>
        <v>0</v>
      </c>
      <c r="I211" s="48" t="str">
        <f>IF(Visa_simulerat_eller_angivet_antal,'Bearb råstatistik'!AS209,'Bearb råstatistik'!AR209)</f>
        <v>-</v>
      </c>
      <c r="J211" s="81">
        <f>IF(Visa_simulerat_eller_angivet_antal,'Bearb råstatistik'!#REF!,'Bearb råstatistik'!T209)</f>
        <v>0</v>
      </c>
      <c r="K211" s="48" t="str">
        <f>IF(Visa_simulerat_eller_angivet_antal,'Bearb råstatistik'!AU209,'Bearb råstatistik'!AT209)</f>
        <v>-</v>
      </c>
      <c r="L211" s="81">
        <f>'Bearb råstatistik'!X209+'Bearb råstatistik'!T209</f>
        <v>0</v>
      </c>
      <c r="M211" s="81">
        <f>'Bearb råstatistik'!R209+'Bearb råstatistik'!V209</f>
        <v>0</v>
      </c>
      <c r="N211" s="48" t="str">
        <f t="shared" si="7"/>
        <v/>
      </c>
      <c r="O211" s="81">
        <f>'Bearb råstatistik'!AD209</f>
        <v>0</v>
      </c>
      <c r="P211" s="81">
        <f>'Bearb råstatistik'!AF209</f>
        <v>0</v>
      </c>
      <c r="Q211" s="82" t="str">
        <f t="shared" si="6"/>
        <v/>
      </c>
    </row>
    <row r="212" spans="1:17" s="59" customFormat="1" hidden="1" x14ac:dyDescent="0.3">
      <c r="A212" s="59" t="str">
        <f>'Bearb råstatistik'!A210</f>
        <v>IDEELLA FÖRENINGEN FÖR ALLA NATIONERS FRIA SKOLA</v>
      </c>
      <c r="B212" s="81" t="b">
        <f>'Bearb råstatistik'!B210</f>
        <v>0</v>
      </c>
      <c r="C212" s="81">
        <f>IF(Visa_simulerat_eller_angivet_antal,'Bearb råstatistik'!#REF!,'Bearb råstatistik'!K210)</f>
        <v>0</v>
      </c>
      <c r="D212" s="81">
        <f>IF(Visa_simulerat_eller_angivet_antal,'Bearb råstatistik'!#REF!,'Bearb råstatistik'!O210)</f>
        <v>0</v>
      </c>
      <c r="E212" s="48" t="str">
        <f>IF(Visa_simulerat_eller_angivet_antal,'Bearb råstatistik'!AN210,'Bearb råstatistik'!AL210)</f>
        <v>-</v>
      </c>
      <c r="F212" s="81">
        <f>IF(Visa_simulerat_eller_angivet_antal,'Bearb råstatistik'!#REF!,'Bearb råstatistik'!Z210)</f>
        <v>0</v>
      </c>
      <c r="G212" s="48" t="str">
        <f>IF(Visa_simulerat_eller_angivet_antal,'Bearb råstatistik'!AQ210,'Bearb råstatistik'!AO210)</f>
        <v>-</v>
      </c>
      <c r="H212" s="81" t="b">
        <f>'Bearb råstatistik'!AC210</f>
        <v>0</v>
      </c>
      <c r="I212" s="48" t="str">
        <f>IF(Visa_simulerat_eller_angivet_antal,'Bearb råstatistik'!AS210,'Bearb råstatistik'!AR210)</f>
        <v>-</v>
      </c>
      <c r="J212" s="81">
        <f>IF(Visa_simulerat_eller_angivet_antal,'Bearb råstatistik'!#REF!,'Bearb råstatistik'!T210)</f>
        <v>0</v>
      </c>
      <c r="K212" s="48" t="str">
        <f>IF(Visa_simulerat_eller_angivet_antal,'Bearb råstatistik'!AU210,'Bearb råstatistik'!AT210)</f>
        <v>-</v>
      </c>
      <c r="L212" s="81">
        <f>'Bearb råstatistik'!X210+'Bearb råstatistik'!T210</f>
        <v>0</v>
      </c>
      <c r="M212" s="81">
        <f>'Bearb råstatistik'!R210+'Bearb råstatistik'!V210</f>
        <v>0</v>
      </c>
      <c r="N212" s="48" t="str">
        <f t="shared" si="7"/>
        <v/>
      </c>
      <c r="O212" s="81">
        <f>'Bearb råstatistik'!AD210</f>
        <v>0</v>
      </c>
      <c r="P212" s="81">
        <f>'Bearb råstatistik'!AF210</f>
        <v>0</v>
      </c>
      <c r="Q212" s="82" t="str">
        <f t="shared" si="6"/>
        <v/>
      </c>
    </row>
    <row r="213" spans="1:17" s="59" customFormat="1" hidden="1" x14ac:dyDescent="0.3">
      <c r="A213" s="59" t="str">
        <f>'Bearb råstatistik'!A211</f>
        <v>IDEKULLA SKOLA HANDELSBOLAG</v>
      </c>
      <c r="B213" s="81" t="b">
        <f>'Bearb råstatistik'!B211</f>
        <v>0</v>
      </c>
      <c r="C213" s="81">
        <f>IF(Visa_simulerat_eller_angivet_antal,'Bearb råstatistik'!#REF!,'Bearb råstatistik'!K211)</f>
        <v>0</v>
      </c>
      <c r="D213" s="81">
        <f>IF(Visa_simulerat_eller_angivet_antal,'Bearb råstatistik'!#REF!,'Bearb råstatistik'!O211)</f>
        <v>0</v>
      </c>
      <c r="E213" s="48" t="str">
        <f>IF(Visa_simulerat_eller_angivet_antal,'Bearb råstatistik'!AN211,'Bearb råstatistik'!AL211)</f>
        <v>-</v>
      </c>
      <c r="F213" s="81">
        <f>IF(Visa_simulerat_eller_angivet_antal,'Bearb råstatistik'!#REF!,'Bearb råstatistik'!Z211)</f>
        <v>0</v>
      </c>
      <c r="G213" s="48" t="str">
        <f>IF(Visa_simulerat_eller_angivet_antal,'Bearb råstatistik'!AQ211,'Bearb råstatistik'!AO211)</f>
        <v>-</v>
      </c>
      <c r="H213" s="81" t="b">
        <f>'Bearb råstatistik'!AC211</f>
        <v>0</v>
      </c>
      <c r="I213" s="48" t="str">
        <f>IF(Visa_simulerat_eller_angivet_antal,'Bearb råstatistik'!AS211,'Bearb råstatistik'!AR211)</f>
        <v>-</v>
      </c>
      <c r="J213" s="81">
        <f>IF(Visa_simulerat_eller_angivet_antal,'Bearb råstatistik'!#REF!,'Bearb råstatistik'!T211)</f>
        <v>0</v>
      </c>
      <c r="K213" s="48" t="str">
        <f>IF(Visa_simulerat_eller_angivet_antal,'Bearb råstatistik'!AU211,'Bearb råstatistik'!AT211)</f>
        <v>-</v>
      </c>
      <c r="L213" s="81">
        <f>'Bearb råstatistik'!X211+'Bearb råstatistik'!T211</f>
        <v>0</v>
      </c>
      <c r="M213" s="81">
        <f>'Bearb råstatistik'!R211+'Bearb råstatistik'!V211</f>
        <v>0</v>
      </c>
      <c r="N213" s="48" t="str">
        <f t="shared" si="7"/>
        <v/>
      </c>
      <c r="O213" s="81">
        <f>'Bearb råstatistik'!AD211</f>
        <v>0</v>
      </c>
      <c r="P213" s="81">
        <f>'Bearb råstatistik'!AF211</f>
        <v>0</v>
      </c>
      <c r="Q213" s="82" t="str">
        <f t="shared" si="6"/>
        <v/>
      </c>
    </row>
    <row r="214" spans="1:17" s="59" customFormat="1" hidden="1" x14ac:dyDescent="0.3">
      <c r="A214" s="59" t="str">
        <f>'Bearb råstatistik'!A212</f>
        <v>IMPIUS UTVECKLINGS AB</v>
      </c>
      <c r="B214" s="81" t="b">
        <f>'Bearb råstatistik'!B212</f>
        <v>0</v>
      </c>
      <c r="C214" s="81">
        <f>IF(Visa_simulerat_eller_angivet_antal,'Bearb råstatistik'!#REF!,'Bearb råstatistik'!K212)</f>
        <v>0</v>
      </c>
      <c r="D214" s="81">
        <f>IF(Visa_simulerat_eller_angivet_antal,'Bearb råstatistik'!#REF!,'Bearb råstatistik'!O212)</f>
        <v>0</v>
      </c>
      <c r="E214" s="48" t="str">
        <f>IF(Visa_simulerat_eller_angivet_antal,'Bearb råstatistik'!AN212,'Bearb råstatistik'!AL212)</f>
        <v>-</v>
      </c>
      <c r="F214" s="81">
        <f>IF(Visa_simulerat_eller_angivet_antal,'Bearb råstatistik'!#REF!,'Bearb råstatistik'!Z212)</f>
        <v>0</v>
      </c>
      <c r="G214" s="48" t="str">
        <f>IF(Visa_simulerat_eller_angivet_antal,'Bearb råstatistik'!AQ212,'Bearb råstatistik'!AO212)</f>
        <v>-</v>
      </c>
      <c r="H214" s="81" t="b">
        <f>'Bearb råstatistik'!AC212</f>
        <v>0</v>
      </c>
      <c r="I214" s="48" t="str">
        <f>IF(Visa_simulerat_eller_angivet_antal,'Bearb råstatistik'!AS212,'Bearb råstatistik'!AR212)</f>
        <v>-</v>
      </c>
      <c r="J214" s="81">
        <f>IF(Visa_simulerat_eller_angivet_antal,'Bearb råstatistik'!#REF!,'Bearb råstatistik'!T212)</f>
        <v>0</v>
      </c>
      <c r="K214" s="48" t="str">
        <f>IF(Visa_simulerat_eller_angivet_antal,'Bearb råstatistik'!AU212,'Bearb råstatistik'!AT212)</f>
        <v>-</v>
      </c>
      <c r="L214" s="81">
        <f>'Bearb råstatistik'!X212+'Bearb råstatistik'!T212</f>
        <v>0</v>
      </c>
      <c r="M214" s="81">
        <f>'Bearb råstatistik'!R212+'Bearb råstatistik'!V212</f>
        <v>0</v>
      </c>
      <c r="N214" s="48" t="str">
        <f t="shared" si="7"/>
        <v/>
      </c>
      <c r="O214" s="81">
        <f>'Bearb råstatistik'!AD212</f>
        <v>0</v>
      </c>
      <c r="P214" s="81">
        <f>'Bearb råstatistik'!AF212</f>
        <v>0</v>
      </c>
      <c r="Q214" s="82" t="str">
        <f t="shared" si="6"/>
        <v/>
      </c>
    </row>
    <row r="215" spans="1:17" s="59" customFormat="1" hidden="1" x14ac:dyDescent="0.3">
      <c r="A215" s="59" t="str">
        <f>'Bearb råstatistik'!A213</f>
        <v>Impius Vård och Utbildning AB</v>
      </c>
      <c r="B215" s="81" t="b">
        <f>'Bearb råstatistik'!B213</f>
        <v>0</v>
      </c>
      <c r="C215" s="81">
        <f>IF(Visa_simulerat_eller_angivet_antal,'Bearb råstatistik'!#REF!,'Bearb råstatistik'!K213)</f>
        <v>0</v>
      </c>
      <c r="D215" s="81">
        <f>IF(Visa_simulerat_eller_angivet_antal,'Bearb råstatistik'!#REF!,'Bearb råstatistik'!O213)</f>
        <v>0</v>
      </c>
      <c r="E215" s="48" t="str">
        <f>IF(Visa_simulerat_eller_angivet_antal,'Bearb råstatistik'!AN213,'Bearb råstatistik'!AL213)</f>
        <v>-</v>
      </c>
      <c r="F215" s="81">
        <f>IF(Visa_simulerat_eller_angivet_antal,'Bearb råstatistik'!#REF!,'Bearb råstatistik'!Z213)</f>
        <v>0</v>
      </c>
      <c r="G215" s="48" t="str">
        <f>IF(Visa_simulerat_eller_angivet_antal,'Bearb råstatistik'!AQ213,'Bearb råstatistik'!AO213)</f>
        <v>-</v>
      </c>
      <c r="H215" s="81" t="b">
        <f>'Bearb råstatistik'!AC213</f>
        <v>0</v>
      </c>
      <c r="I215" s="48" t="str">
        <f>IF(Visa_simulerat_eller_angivet_antal,'Bearb råstatistik'!AS213,'Bearb råstatistik'!AR213)</f>
        <v>-</v>
      </c>
      <c r="J215" s="81">
        <f>IF(Visa_simulerat_eller_angivet_antal,'Bearb råstatistik'!#REF!,'Bearb råstatistik'!T213)</f>
        <v>0</v>
      </c>
      <c r="K215" s="48" t="str">
        <f>IF(Visa_simulerat_eller_angivet_antal,'Bearb råstatistik'!AU213,'Bearb råstatistik'!AT213)</f>
        <v>-</v>
      </c>
      <c r="L215" s="81">
        <f>'Bearb råstatistik'!X213+'Bearb råstatistik'!T213</f>
        <v>0</v>
      </c>
      <c r="M215" s="81">
        <f>'Bearb råstatistik'!R213+'Bearb råstatistik'!V213</f>
        <v>0</v>
      </c>
      <c r="N215" s="48" t="str">
        <f t="shared" si="7"/>
        <v/>
      </c>
      <c r="O215" s="81">
        <f>'Bearb råstatistik'!AD213</f>
        <v>0</v>
      </c>
      <c r="P215" s="81">
        <f>'Bearb råstatistik'!AF213</f>
        <v>0</v>
      </c>
      <c r="Q215" s="82" t="str">
        <f t="shared" si="6"/>
        <v/>
      </c>
    </row>
    <row r="216" spans="1:17" s="59" customFormat="1" hidden="1" x14ac:dyDescent="0.3">
      <c r="A216" s="59" t="str">
        <f>'Bearb råstatistik'!A214</f>
        <v>INGRIDSKOLAN AB</v>
      </c>
      <c r="B216" s="81" t="b">
        <f>'Bearb råstatistik'!B214</f>
        <v>0</v>
      </c>
      <c r="C216" s="81">
        <f>IF(Visa_simulerat_eller_angivet_antal,'Bearb råstatistik'!#REF!,'Bearb råstatistik'!K214)</f>
        <v>0</v>
      </c>
      <c r="D216" s="81">
        <f>IF(Visa_simulerat_eller_angivet_antal,'Bearb råstatistik'!#REF!,'Bearb råstatistik'!O214)</f>
        <v>0</v>
      </c>
      <c r="E216" s="48" t="str">
        <f>IF(Visa_simulerat_eller_angivet_antal,'Bearb råstatistik'!AN214,'Bearb råstatistik'!AL214)</f>
        <v>-</v>
      </c>
      <c r="F216" s="81">
        <f>IF(Visa_simulerat_eller_angivet_antal,'Bearb råstatistik'!#REF!,'Bearb råstatistik'!Z214)</f>
        <v>0</v>
      </c>
      <c r="G216" s="48" t="str">
        <f>IF(Visa_simulerat_eller_angivet_antal,'Bearb råstatistik'!AQ214,'Bearb råstatistik'!AO214)</f>
        <v>-</v>
      </c>
      <c r="H216" s="81" t="b">
        <f>'Bearb råstatistik'!AC214</f>
        <v>0</v>
      </c>
      <c r="I216" s="48" t="str">
        <f>IF(Visa_simulerat_eller_angivet_antal,'Bearb råstatistik'!AS214,'Bearb råstatistik'!AR214)</f>
        <v>-</v>
      </c>
      <c r="J216" s="81">
        <f>IF(Visa_simulerat_eller_angivet_antal,'Bearb råstatistik'!#REF!,'Bearb råstatistik'!T214)</f>
        <v>0</v>
      </c>
      <c r="K216" s="48" t="str">
        <f>IF(Visa_simulerat_eller_angivet_antal,'Bearb råstatistik'!AU214,'Bearb råstatistik'!AT214)</f>
        <v>-</v>
      </c>
      <c r="L216" s="81">
        <f>'Bearb råstatistik'!X214+'Bearb råstatistik'!T214</f>
        <v>0</v>
      </c>
      <c r="M216" s="81">
        <f>'Bearb råstatistik'!R214+'Bearb råstatistik'!V214</f>
        <v>0</v>
      </c>
      <c r="N216" s="48" t="str">
        <f t="shared" si="7"/>
        <v/>
      </c>
      <c r="O216" s="81">
        <f>'Bearb råstatistik'!AD214</f>
        <v>0</v>
      </c>
      <c r="P216" s="81">
        <f>'Bearb råstatistik'!AF214</f>
        <v>0</v>
      </c>
      <c r="Q216" s="82" t="str">
        <f t="shared" si="6"/>
        <v/>
      </c>
    </row>
    <row r="217" spans="1:17" s="59" customFormat="1" hidden="1" x14ac:dyDescent="0.3">
      <c r="A217" s="59" t="str">
        <f>'Bearb råstatistik'!A215</f>
        <v>Interkulturell Utbildning i Stockholm AB</v>
      </c>
      <c r="B217" s="81" t="b">
        <f>'Bearb råstatistik'!B215</f>
        <v>0</v>
      </c>
      <c r="C217" s="81">
        <f>IF(Visa_simulerat_eller_angivet_antal,'Bearb råstatistik'!#REF!,'Bearb råstatistik'!K215)</f>
        <v>0</v>
      </c>
      <c r="D217" s="81">
        <f>IF(Visa_simulerat_eller_angivet_antal,'Bearb råstatistik'!#REF!,'Bearb råstatistik'!O215)</f>
        <v>0</v>
      </c>
      <c r="E217" s="48" t="str">
        <f>IF(Visa_simulerat_eller_angivet_antal,'Bearb råstatistik'!AN215,'Bearb råstatistik'!AL215)</f>
        <v>-</v>
      </c>
      <c r="F217" s="81">
        <f>IF(Visa_simulerat_eller_angivet_antal,'Bearb råstatistik'!#REF!,'Bearb råstatistik'!Z215)</f>
        <v>0</v>
      </c>
      <c r="G217" s="48" t="str">
        <f>IF(Visa_simulerat_eller_angivet_antal,'Bearb råstatistik'!AQ215,'Bearb råstatistik'!AO215)</f>
        <v>-</v>
      </c>
      <c r="H217" s="81" t="b">
        <f>'Bearb råstatistik'!AC215</f>
        <v>0</v>
      </c>
      <c r="I217" s="48" t="str">
        <f>IF(Visa_simulerat_eller_angivet_antal,'Bearb råstatistik'!AS215,'Bearb råstatistik'!AR215)</f>
        <v>-</v>
      </c>
      <c r="J217" s="81">
        <f>IF(Visa_simulerat_eller_angivet_antal,'Bearb råstatistik'!#REF!,'Bearb råstatistik'!T215)</f>
        <v>0</v>
      </c>
      <c r="K217" s="48" t="str">
        <f>IF(Visa_simulerat_eller_angivet_antal,'Bearb råstatistik'!AU215,'Bearb råstatistik'!AT215)</f>
        <v>-</v>
      </c>
      <c r="L217" s="81">
        <f>'Bearb råstatistik'!X215+'Bearb råstatistik'!T215</f>
        <v>0</v>
      </c>
      <c r="M217" s="81">
        <f>'Bearb råstatistik'!R215+'Bearb råstatistik'!V215</f>
        <v>0</v>
      </c>
      <c r="N217" s="48" t="str">
        <f t="shared" si="7"/>
        <v/>
      </c>
      <c r="O217" s="81">
        <f>'Bearb råstatistik'!AD215</f>
        <v>0</v>
      </c>
      <c r="P217" s="81">
        <f>'Bearb råstatistik'!AF215</f>
        <v>0</v>
      </c>
      <c r="Q217" s="82" t="str">
        <f t="shared" si="6"/>
        <v/>
      </c>
    </row>
    <row r="218" spans="1:17" s="59" customFormat="1" hidden="1" x14ac:dyDescent="0.3">
      <c r="A218" s="59" t="str">
        <f>'Bearb råstatistik'!A216</f>
        <v>International Montessori School Sweden AB</v>
      </c>
      <c r="B218" s="81" t="b">
        <f>'Bearb råstatistik'!B216</f>
        <v>0</v>
      </c>
      <c r="C218" s="81">
        <f>IF(Visa_simulerat_eller_angivet_antal,'Bearb råstatistik'!#REF!,'Bearb råstatistik'!K216)</f>
        <v>47</v>
      </c>
      <c r="D218" s="81">
        <f>IF(Visa_simulerat_eller_angivet_antal,'Bearb råstatistik'!#REF!,'Bearb råstatistik'!O216)</f>
        <v>0</v>
      </c>
      <c r="E218" s="48">
        <f>IF(Visa_simulerat_eller_angivet_antal,'Bearb råstatistik'!AN216,'Bearb råstatistik'!AL216)</f>
        <v>0</v>
      </c>
      <c r="F218" s="81">
        <f>IF(Visa_simulerat_eller_angivet_antal,'Bearb råstatistik'!#REF!,'Bearb råstatistik'!Z216)</f>
        <v>0</v>
      </c>
      <c r="G218" s="48">
        <f>IF(Visa_simulerat_eller_angivet_antal,'Bearb råstatistik'!AQ216,'Bearb råstatistik'!AO216)</f>
        <v>0</v>
      </c>
      <c r="H218" s="81" t="b">
        <f>'Bearb råstatistik'!AC216</f>
        <v>0</v>
      </c>
      <c r="I218" s="48" t="str">
        <f>IF(Visa_simulerat_eller_angivet_antal,'Bearb råstatistik'!AS216,'Bearb råstatistik'!AR216)</f>
        <v>-</v>
      </c>
      <c r="J218" s="81">
        <f>IF(Visa_simulerat_eller_angivet_antal,'Bearb råstatistik'!#REF!,'Bearb råstatistik'!T216)</f>
        <v>0</v>
      </c>
      <c r="K218" s="48" t="str">
        <f>IF(Visa_simulerat_eller_angivet_antal,'Bearb råstatistik'!AU216,'Bearb råstatistik'!AT216)</f>
        <v>-</v>
      </c>
      <c r="L218" s="81">
        <f>'Bearb råstatistik'!X216+'Bearb råstatistik'!T216</f>
        <v>0</v>
      </c>
      <c r="M218" s="81">
        <f>'Bearb råstatistik'!R216+'Bearb råstatistik'!V216</f>
        <v>0</v>
      </c>
      <c r="N218" s="48" t="str">
        <f t="shared" si="7"/>
        <v/>
      </c>
      <c r="O218" s="81">
        <f>'Bearb råstatistik'!AD216</f>
        <v>0</v>
      </c>
      <c r="P218" s="81">
        <f>'Bearb råstatistik'!AF216</f>
        <v>0</v>
      </c>
      <c r="Q218" s="82" t="str">
        <f t="shared" si="6"/>
        <v/>
      </c>
    </row>
    <row r="219" spans="1:17" s="59" customFormat="1" x14ac:dyDescent="0.3">
      <c r="A219" s="59" t="str">
        <f>'Bearb råstatistik'!A217</f>
        <v>Internationella Engelska Skolan i Sverige AB</v>
      </c>
      <c r="B219" s="81" t="b">
        <f>'Bearb råstatistik'!B217</f>
        <v>0</v>
      </c>
      <c r="C219" s="81">
        <f>IF(Visa_simulerat_eller_angivet_antal,'Bearb råstatistik'!#REF!,'Bearb råstatistik'!K217)</f>
        <v>3004</v>
      </c>
      <c r="D219" s="81">
        <f>IF(Visa_simulerat_eller_angivet_antal,'Bearb råstatistik'!#REF!,'Bearb råstatistik'!O217)</f>
        <v>358</v>
      </c>
      <c r="E219" s="48">
        <f>IF(Visa_simulerat_eller_angivet_antal,'Bearb råstatistik'!AN217,'Bearb råstatistik'!AL217)</f>
        <v>0.11917443408788282</v>
      </c>
      <c r="F219" s="81">
        <f>IF(Visa_simulerat_eller_angivet_antal,'Bearb råstatistik'!#REF!,'Bearb råstatistik'!Z217)</f>
        <v>123</v>
      </c>
      <c r="G219" s="48">
        <f>IF(Visa_simulerat_eller_angivet_antal,'Bearb råstatistik'!AQ217,'Bearb råstatistik'!AO217)</f>
        <v>4.0945406125166443E-2</v>
      </c>
      <c r="H219" s="81" t="b">
        <f>'Bearb råstatistik'!AC217</f>
        <v>0</v>
      </c>
      <c r="I219" s="48">
        <f>IF(Visa_simulerat_eller_angivet_antal,'Bearb råstatistik'!AS217,'Bearb råstatistik'!AR217)</f>
        <v>0.34357541899441341</v>
      </c>
      <c r="J219" s="81">
        <f>IF(Visa_simulerat_eller_angivet_antal,'Bearb råstatistik'!#REF!,'Bearb råstatistik'!T217)</f>
        <v>27</v>
      </c>
      <c r="K219" s="48">
        <f>IF(Visa_simulerat_eller_angivet_antal,'Bearb råstatistik'!AU217,'Bearb råstatistik'!AT217)</f>
        <v>0.64525139664804465</v>
      </c>
      <c r="L219" s="81">
        <f>'Bearb råstatistik'!X217+'Bearb råstatistik'!T217</f>
        <v>74</v>
      </c>
      <c r="M219" s="81">
        <f>'Bearb råstatistik'!R217+'Bearb råstatistik'!V217</f>
        <v>49</v>
      </c>
      <c r="N219" s="48">
        <f t="shared" si="7"/>
        <v>0.60162601626016265</v>
      </c>
      <c r="O219" s="81">
        <f>'Bearb råstatistik'!AD217</f>
        <v>93</v>
      </c>
      <c r="P219" s="81">
        <f>'Bearb råstatistik'!AF217</f>
        <v>204</v>
      </c>
      <c r="Q219" s="82">
        <f t="shared" si="6"/>
        <v>0.31313131313131315</v>
      </c>
    </row>
    <row r="220" spans="1:17" s="59" customFormat="1" x14ac:dyDescent="0.3">
      <c r="A220" s="59" t="str">
        <f>'Bearb råstatistik'!A218</f>
        <v>JENSEN EDUCATION COLLEGE AB</v>
      </c>
      <c r="B220" s="81" t="b">
        <f>'Bearb råstatistik'!B218</f>
        <v>0</v>
      </c>
      <c r="C220" s="81">
        <f>IF(Visa_simulerat_eller_angivet_antal,'Bearb råstatistik'!#REF!,'Bearb råstatistik'!K218)</f>
        <v>225</v>
      </c>
      <c r="D220" s="81">
        <f>IF(Visa_simulerat_eller_angivet_antal,'Bearb råstatistik'!#REF!,'Bearb råstatistik'!O218)</f>
        <v>37</v>
      </c>
      <c r="E220" s="48">
        <f>IF(Visa_simulerat_eller_angivet_antal,'Bearb råstatistik'!AN218,'Bearb råstatistik'!AL218)</f>
        <v>0.16444444444444445</v>
      </c>
      <c r="F220" s="81">
        <f>IF(Visa_simulerat_eller_angivet_antal,'Bearb råstatistik'!#REF!,'Bearb råstatistik'!Z218)</f>
        <v>0</v>
      </c>
      <c r="G220" s="48">
        <f>IF(Visa_simulerat_eller_angivet_antal,'Bearb råstatistik'!AQ218,'Bearb råstatistik'!AO218)</f>
        <v>0</v>
      </c>
      <c r="H220" s="81" t="b">
        <f>'Bearb råstatistik'!AC218</f>
        <v>0</v>
      </c>
      <c r="I220" s="48">
        <f>IF(Visa_simulerat_eller_angivet_antal,'Bearb råstatistik'!AS218,'Bearb råstatistik'!AR218)</f>
        <v>0</v>
      </c>
      <c r="J220" s="81">
        <f>IF(Visa_simulerat_eller_angivet_antal,'Bearb råstatistik'!#REF!,'Bearb råstatistik'!T218)</f>
        <v>0</v>
      </c>
      <c r="K220" s="48">
        <f>IF(Visa_simulerat_eller_angivet_antal,'Bearb råstatistik'!AU218,'Bearb råstatistik'!AT218)</f>
        <v>0.59459459459459463</v>
      </c>
      <c r="L220" s="81">
        <f>'Bearb råstatistik'!X218+'Bearb råstatistik'!T218</f>
        <v>0</v>
      </c>
      <c r="M220" s="81">
        <f>'Bearb råstatistik'!R218+'Bearb råstatistik'!V218</f>
        <v>0</v>
      </c>
      <c r="N220" s="48" t="str">
        <f t="shared" si="7"/>
        <v/>
      </c>
      <c r="O220" s="81">
        <f>'Bearb råstatistik'!AD218</f>
        <v>15</v>
      </c>
      <c r="P220" s="81">
        <f>'Bearb råstatistik'!AF218</f>
        <v>22</v>
      </c>
      <c r="Q220" s="82">
        <f t="shared" si="6"/>
        <v>0.40540540540540543</v>
      </c>
    </row>
    <row r="221" spans="1:17" s="59" customFormat="1" hidden="1" x14ac:dyDescent="0.3">
      <c r="A221" s="59" t="str">
        <f>'Bearb råstatistik'!A219</f>
        <v>Johan Sjölin Education AB</v>
      </c>
      <c r="B221" s="81" t="b">
        <f>'Bearb råstatistik'!B219</f>
        <v>0</v>
      </c>
      <c r="C221" s="81">
        <f>IF(Visa_simulerat_eller_angivet_antal,'Bearb råstatistik'!#REF!,'Bearb råstatistik'!K219)</f>
        <v>11</v>
      </c>
      <c r="D221" s="81">
        <f>IF(Visa_simulerat_eller_angivet_antal,'Bearb råstatistik'!#REF!,'Bearb råstatistik'!O219)</f>
        <v>0</v>
      </c>
      <c r="E221" s="48">
        <f>IF(Visa_simulerat_eller_angivet_antal,'Bearb råstatistik'!AN219,'Bearb råstatistik'!AL219)</f>
        <v>0</v>
      </c>
      <c r="F221" s="81">
        <f>IF(Visa_simulerat_eller_angivet_antal,'Bearb råstatistik'!#REF!,'Bearb råstatistik'!Z219)</f>
        <v>0</v>
      </c>
      <c r="G221" s="48">
        <f>IF(Visa_simulerat_eller_angivet_antal,'Bearb råstatistik'!AQ219,'Bearb råstatistik'!AO219)</f>
        <v>0</v>
      </c>
      <c r="H221" s="81" t="b">
        <f>'Bearb råstatistik'!AC219</f>
        <v>0</v>
      </c>
      <c r="I221" s="48" t="str">
        <f>IF(Visa_simulerat_eller_angivet_antal,'Bearb råstatistik'!AS219,'Bearb råstatistik'!AR219)</f>
        <v>-</v>
      </c>
      <c r="J221" s="81">
        <f>IF(Visa_simulerat_eller_angivet_antal,'Bearb råstatistik'!#REF!,'Bearb råstatistik'!T219)</f>
        <v>0</v>
      </c>
      <c r="K221" s="48" t="str">
        <f>IF(Visa_simulerat_eller_angivet_antal,'Bearb råstatistik'!AU219,'Bearb råstatistik'!AT219)</f>
        <v>-</v>
      </c>
      <c r="L221" s="81">
        <f>'Bearb råstatistik'!X219+'Bearb råstatistik'!T219</f>
        <v>0</v>
      </c>
      <c r="M221" s="81">
        <f>'Bearb råstatistik'!R219+'Bearb råstatistik'!V219</f>
        <v>0</v>
      </c>
      <c r="N221" s="48" t="str">
        <f t="shared" si="7"/>
        <v/>
      </c>
      <c r="O221" s="81">
        <f>'Bearb råstatistik'!AD219</f>
        <v>0</v>
      </c>
      <c r="P221" s="81">
        <f>'Bearb råstatistik'!AF219</f>
        <v>0</v>
      </c>
      <c r="Q221" s="82" t="str">
        <f t="shared" si="6"/>
        <v/>
      </c>
    </row>
    <row r="222" spans="1:17" s="59" customFormat="1" hidden="1" x14ac:dyDescent="0.3">
      <c r="A222" s="59" t="str">
        <f>'Bearb råstatistik'!A220</f>
        <v>JOKKMOKKS KOMMUN</v>
      </c>
      <c r="B222" s="81" t="b">
        <f>'Bearb råstatistik'!B220</f>
        <v>1</v>
      </c>
      <c r="C222" s="81">
        <f>IF(Visa_simulerat_eller_angivet_antal,'Bearb råstatistik'!#REF!,'Bearb råstatistik'!K220)</f>
        <v>24</v>
      </c>
      <c r="D222" s="81">
        <f>IF(Visa_simulerat_eller_angivet_antal,'Bearb råstatistik'!#REF!,'Bearb råstatistik'!O220)</f>
        <v>0</v>
      </c>
      <c r="E222" s="48">
        <f>IF(Visa_simulerat_eller_angivet_antal,'Bearb råstatistik'!AN220,'Bearb råstatistik'!AL220)</f>
        <v>0</v>
      </c>
      <c r="F222" s="81">
        <f>IF(Visa_simulerat_eller_angivet_antal,'Bearb råstatistik'!#REF!,'Bearb råstatistik'!Z220)</f>
        <v>0</v>
      </c>
      <c r="G222" s="48">
        <f>IF(Visa_simulerat_eller_angivet_antal,'Bearb råstatistik'!AQ220,'Bearb råstatistik'!AO220)</f>
        <v>0</v>
      </c>
      <c r="H222" s="81" t="b">
        <f>'Bearb råstatistik'!AC220</f>
        <v>0</v>
      </c>
      <c r="I222" s="48" t="str">
        <f>IF(Visa_simulerat_eller_angivet_antal,'Bearb råstatistik'!AS220,'Bearb råstatistik'!AR220)</f>
        <v>-</v>
      </c>
      <c r="J222" s="81">
        <f>IF(Visa_simulerat_eller_angivet_antal,'Bearb råstatistik'!#REF!,'Bearb råstatistik'!T220)</f>
        <v>0</v>
      </c>
      <c r="K222" s="48" t="str">
        <f>IF(Visa_simulerat_eller_angivet_antal,'Bearb råstatistik'!AU220,'Bearb råstatistik'!AT220)</f>
        <v>-</v>
      </c>
      <c r="L222" s="81">
        <f>'Bearb råstatistik'!X220+'Bearb råstatistik'!T220</f>
        <v>0</v>
      </c>
      <c r="M222" s="81">
        <f>'Bearb råstatistik'!R220+'Bearb råstatistik'!V220</f>
        <v>0</v>
      </c>
      <c r="N222" s="48" t="str">
        <f t="shared" si="7"/>
        <v/>
      </c>
      <c r="O222" s="81">
        <f>'Bearb råstatistik'!AD220</f>
        <v>0</v>
      </c>
      <c r="P222" s="81">
        <f>'Bearb råstatistik'!AF220</f>
        <v>0</v>
      </c>
      <c r="Q222" s="82" t="str">
        <f t="shared" si="6"/>
        <v/>
      </c>
    </row>
    <row r="223" spans="1:17" s="59" customFormat="1" hidden="1" x14ac:dyDescent="0.3">
      <c r="A223" s="59" t="str">
        <f>'Bearb råstatistik'!A221</f>
        <v>JPK Education AB</v>
      </c>
      <c r="B223" s="81" t="b">
        <f>'Bearb råstatistik'!B221</f>
        <v>0</v>
      </c>
      <c r="C223" s="81">
        <f>IF(Visa_simulerat_eller_angivet_antal,'Bearb råstatistik'!#REF!,'Bearb råstatistik'!K221)</f>
        <v>29</v>
      </c>
      <c r="D223" s="81">
        <f>IF(Visa_simulerat_eller_angivet_antal,'Bearb råstatistik'!#REF!,'Bearb råstatistik'!O221)</f>
        <v>0</v>
      </c>
      <c r="E223" s="48">
        <f>IF(Visa_simulerat_eller_angivet_antal,'Bearb råstatistik'!AN221,'Bearb råstatistik'!AL221)</f>
        <v>0</v>
      </c>
      <c r="F223" s="81">
        <f>IF(Visa_simulerat_eller_angivet_antal,'Bearb råstatistik'!#REF!,'Bearb råstatistik'!Z221)</f>
        <v>0</v>
      </c>
      <c r="G223" s="48">
        <f>IF(Visa_simulerat_eller_angivet_antal,'Bearb råstatistik'!AQ221,'Bearb råstatistik'!AO221)</f>
        <v>0</v>
      </c>
      <c r="H223" s="81" t="b">
        <f>'Bearb råstatistik'!AC221</f>
        <v>0</v>
      </c>
      <c r="I223" s="48" t="str">
        <f>IF(Visa_simulerat_eller_angivet_antal,'Bearb råstatistik'!AS221,'Bearb råstatistik'!AR221)</f>
        <v>-</v>
      </c>
      <c r="J223" s="81">
        <f>IF(Visa_simulerat_eller_angivet_antal,'Bearb råstatistik'!#REF!,'Bearb råstatistik'!T221)</f>
        <v>0</v>
      </c>
      <c r="K223" s="48" t="str">
        <f>IF(Visa_simulerat_eller_angivet_antal,'Bearb råstatistik'!AU221,'Bearb råstatistik'!AT221)</f>
        <v>-</v>
      </c>
      <c r="L223" s="81">
        <f>'Bearb råstatistik'!X221+'Bearb råstatistik'!T221</f>
        <v>0</v>
      </c>
      <c r="M223" s="81">
        <f>'Bearb råstatistik'!R221+'Bearb råstatistik'!V221</f>
        <v>0</v>
      </c>
      <c r="N223" s="48" t="str">
        <f t="shared" si="7"/>
        <v/>
      </c>
      <c r="O223" s="81">
        <f>'Bearb råstatistik'!AD221</f>
        <v>0</v>
      </c>
      <c r="P223" s="81">
        <f>'Bearb råstatistik'!AF221</f>
        <v>0</v>
      </c>
      <c r="Q223" s="82" t="str">
        <f t="shared" si="6"/>
        <v/>
      </c>
    </row>
    <row r="224" spans="1:17" s="59" customFormat="1" hidden="1" x14ac:dyDescent="0.3">
      <c r="A224" s="59" t="str">
        <f>'Bearb råstatistik'!A222</f>
        <v>J-SON PEDAGOGIKCENTRUM AB</v>
      </c>
      <c r="B224" s="81" t="b">
        <f>'Bearb råstatistik'!B222</f>
        <v>0</v>
      </c>
      <c r="C224" s="81">
        <f>IF(Visa_simulerat_eller_angivet_antal,'Bearb råstatistik'!#REF!,'Bearb råstatistik'!K222)</f>
        <v>0</v>
      </c>
      <c r="D224" s="81">
        <f>IF(Visa_simulerat_eller_angivet_antal,'Bearb råstatistik'!#REF!,'Bearb råstatistik'!O222)</f>
        <v>0</v>
      </c>
      <c r="E224" s="48" t="str">
        <f>IF(Visa_simulerat_eller_angivet_antal,'Bearb råstatistik'!AN222,'Bearb råstatistik'!AL222)</f>
        <v>-</v>
      </c>
      <c r="F224" s="81">
        <f>IF(Visa_simulerat_eller_angivet_antal,'Bearb råstatistik'!#REF!,'Bearb råstatistik'!Z222)</f>
        <v>0</v>
      </c>
      <c r="G224" s="48" t="str">
        <f>IF(Visa_simulerat_eller_angivet_antal,'Bearb råstatistik'!AQ222,'Bearb råstatistik'!AO222)</f>
        <v>-</v>
      </c>
      <c r="H224" s="81" t="b">
        <f>'Bearb råstatistik'!AC222</f>
        <v>0</v>
      </c>
      <c r="I224" s="48" t="str">
        <f>IF(Visa_simulerat_eller_angivet_antal,'Bearb råstatistik'!AS222,'Bearb råstatistik'!AR222)</f>
        <v>-</v>
      </c>
      <c r="J224" s="81">
        <f>IF(Visa_simulerat_eller_angivet_antal,'Bearb råstatistik'!#REF!,'Bearb råstatistik'!T222)</f>
        <v>0</v>
      </c>
      <c r="K224" s="48" t="str">
        <f>IF(Visa_simulerat_eller_angivet_antal,'Bearb råstatistik'!AU222,'Bearb råstatistik'!AT222)</f>
        <v>-</v>
      </c>
      <c r="L224" s="81">
        <f>'Bearb råstatistik'!X222+'Bearb råstatistik'!T222</f>
        <v>0</v>
      </c>
      <c r="M224" s="81">
        <f>'Bearb råstatistik'!R222+'Bearb råstatistik'!V222</f>
        <v>0</v>
      </c>
      <c r="N224" s="48" t="str">
        <f t="shared" si="7"/>
        <v/>
      </c>
      <c r="O224" s="81">
        <f>'Bearb råstatistik'!AD222</f>
        <v>0</v>
      </c>
      <c r="P224" s="81">
        <f>'Bearb råstatistik'!AF222</f>
        <v>0</v>
      </c>
      <c r="Q224" s="82" t="str">
        <f t="shared" si="6"/>
        <v/>
      </c>
    </row>
    <row r="225" spans="1:17" s="59" customFormat="1" x14ac:dyDescent="0.3">
      <c r="A225" s="59" t="str">
        <f>'Bearb råstatistik'!A223</f>
        <v>JÄRFÄLLA KOMMUN</v>
      </c>
      <c r="B225" s="81" t="b">
        <f>'Bearb råstatistik'!B223</f>
        <v>1</v>
      </c>
      <c r="C225" s="81">
        <f>IF(Visa_simulerat_eller_angivet_antal,'Bearb råstatistik'!#REF!,'Bearb råstatistik'!K223)</f>
        <v>606</v>
      </c>
      <c r="D225" s="81">
        <f>IF(Visa_simulerat_eller_angivet_antal,'Bearb råstatistik'!#REF!,'Bearb råstatistik'!O223)</f>
        <v>158</v>
      </c>
      <c r="E225" s="48">
        <f>IF(Visa_simulerat_eller_angivet_antal,'Bearb råstatistik'!AN223,'Bearb råstatistik'!AL223)</f>
        <v>0.26072607260726072</v>
      </c>
      <c r="F225" s="81">
        <f>IF(Visa_simulerat_eller_angivet_antal,'Bearb råstatistik'!#REF!,'Bearb råstatistik'!Z223)</f>
        <v>19</v>
      </c>
      <c r="G225" s="48">
        <f>IF(Visa_simulerat_eller_angivet_antal,'Bearb råstatistik'!AQ223,'Bearb råstatistik'!AO223)</f>
        <v>3.1353135313531351E-2</v>
      </c>
      <c r="H225" s="81" t="b">
        <f>'Bearb råstatistik'!AC223</f>
        <v>0</v>
      </c>
      <c r="I225" s="48">
        <f>IF(Visa_simulerat_eller_angivet_antal,'Bearb råstatistik'!AS223,'Bearb råstatistik'!AR223)</f>
        <v>0.12025316455696203</v>
      </c>
      <c r="J225" s="81">
        <f>IF(Visa_simulerat_eller_angivet_antal,'Bearb råstatistik'!#REF!,'Bearb råstatistik'!T223)</f>
        <v>0</v>
      </c>
      <c r="K225" s="48">
        <f>IF(Visa_simulerat_eller_angivet_antal,'Bearb råstatistik'!AU223,'Bearb råstatistik'!AT223)</f>
        <v>0.44303797468354428</v>
      </c>
      <c r="L225" s="81">
        <f>'Bearb råstatistik'!X223+'Bearb råstatistik'!T223</f>
        <v>0</v>
      </c>
      <c r="M225" s="81">
        <f>'Bearb råstatistik'!R223+'Bearb råstatistik'!V223</f>
        <v>19</v>
      </c>
      <c r="N225" s="48">
        <f t="shared" si="7"/>
        <v>0</v>
      </c>
      <c r="O225" s="81">
        <f>'Bearb råstatistik'!AD223</f>
        <v>69</v>
      </c>
      <c r="P225" s="81">
        <f>'Bearb råstatistik'!AF223</f>
        <v>70</v>
      </c>
      <c r="Q225" s="82">
        <f t="shared" si="6"/>
        <v>0.49640287769784175</v>
      </c>
    </row>
    <row r="226" spans="1:17" s="59" customFormat="1" hidden="1" x14ac:dyDescent="0.3">
      <c r="A226" s="59" t="str">
        <f>'Bearb råstatistik'!A224</f>
        <v>JÄRNA FRISKOLA AKTIEBOLAG</v>
      </c>
      <c r="B226" s="81" t="b">
        <f>'Bearb råstatistik'!B224</f>
        <v>0</v>
      </c>
      <c r="C226" s="81">
        <f>IF(Visa_simulerat_eller_angivet_antal,'Bearb råstatistik'!#REF!,'Bearb råstatistik'!K224)</f>
        <v>19</v>
      </c>
      <c r="D226" s="81">
        <f>IF(Visa_simulerat_eller_angivet_antal,'Bearb råstatistik'!#REF!,'Bearb råstatistik'!O224)</f>
        <v>0</v>
      </c>
      <c r="E226" s="48">
        <f>IF(Visa_simulerat_eller_angivet_antal,'Bearb råstatistik'!AN224,'Bearb råstatistik'!AL224)</f>
        <v>0</v>
      </c>
      <c r="F226" s="81">
        <f>IF(Visa_simulerat_eller_angivet_antal,'Bearb råstatistik'!#REF!,'Bearb råstatistik'!Z224)</f>
        <v>0</v>
      </c>
      <c r="G226" s="48">
        <f>IF(Visa_simulerat_eller_angivet_antal,'Bearb råstatistik'!AQ224,'Bearb råstatistik'!AO224)</f>
        <v>0</v>
      </c>
      <c r="H226" s="81" t="b">
        <f>'Bearb råstatistik'!AC224</f>
        <v>0</v>
      </c>
      <c r="I226" s="48" t="str">
        <f>IF(Visa_simulerat_eller_angivet_antal,'Bearb råstatistik'!AS224,'Bearb råstatistik'!AR224)</f>
        <v>-</v>
      </c>
      <c r="J226" s="81">
        <f>IF(Visa_simulerat_eller_angivet_antal,'Bearb råstatistik'!#REF!,'Bearb råstatistik'!T224)</f>
        <v>0</v>
      </c>
      <c r="K226" s="48" t="str">
        <f>IF(Visa_simulerat_eller_angivet_antal,'Bearb råstatistik'!AU224,'Bearb råstatistik'!AT224)</f>
        <v>-</v>
      </c>
      <c r="L226" s="81">
        <f>'Bearb råstatistik'!X224+'Bearb råstatistik'!T224</f>
        <v>0</v>
      </c>
      <c r="M226" s="81">
        <f>'Bearb råstatistik'!R224+'Bearb råstatistik'!V224</f>
        <v>0</v>
      </c>
      <c r="N226" s="48" t="str">
        <f t="shared" si="7"/>
        <v/>
      </c>
      <c r="O226" s="81">
        <f>'Bearb råstatistik'!AD224</f>
        <v>0</v>
      </c>
      <c r="P226" s="81">
        <f>'Bearb råstatistik'!AF224</f>
        <v>0</v>
      </c>
      <c r="Q226" s="82" t="str">
        <f t="shared" si="6"/>
        <v/>
      </c>
    </row>
    <row r="227" spans="1:17" s="59" customFormat="1" x14ac:dyDescent="0.3">
      <c r="A227" s="59" t="str">
        <f>'Bearb råstatistik'!A225</f>
        <v>JÖNKÖPINGS KOMMUN</v>
      </c>
      <c r="B227" s="81" t="b">
        <f>'Bearb råstatistik'!B225</f>
        <v>1</v>
      </c>
      <c r="C227" s="81">
        <f>IF(Visa_simulerat_eller_angivet_antal,'Bearb råstatistik'!#REF!,'Bearb råstatistik'!K225)</f>
        <v>1091</v>
      </c>
      <c r="D227" s="81">
        <f>IF(Visa_simulerat_eller_angivet_antal,'Bearb råstatistik'!#REF!,'Bearb råstatistik'!O225)</f>
        <v>157</v>
      </c>
      <c r="E227" s="48">
        <f>IF(Visa_simulerat_eller_angivet_antal,'Bearb råstatistik'!AN225,'Bearb råstatistik'!AL225)</f>
        <v>0.14390467461044912</v>
      </c>
      <c r="F227" s="81">
        <f>IF(Visa_simulerat_eller_angivet_antal,'Bearb råstatistik'!#REF!,'Bearb råstatistik'!Z225)</f>
        <v>76</v>
      </c>
      <c r="G227" s="48">
        <f>IF(Visa_simulerat_eller_angivet_antal,'Bearb råstatistik'!AQ225,'Bearb råstatistik'!AO225)</f>
        <v>6.9660861594867091E-2</v>
      </c>
      <c r="H227" s="81" t="b">
        <f>'Bearb råstatistik'!AC225</f>
        <v>0</v>
      </c>
      <c r="I227" s="48">
        <f>IF(Visa_simulerat_eller_angivet_antal,'Bearb råstatistik'!AS225,'Bearb råstatistik'!AR225)</f>
        <v>0.48407643312101911</v>
      </c>
      <c r="J227" s="81">
        <f>IF(Visa_simulerat_eller_angivet_antal,'Bearb råstatistik'!#REF!,'Bearb råstatistik'!T225)</f>
        <v>16</v>
      </c>
      <c r="K227" s="48">
        <f>IF(Visa_simulerat_eller_angivet_antal,'Bearb råstatistik'!AU225,'Bearb råstatistik'!AT225)</f>
        <v>0.33757961783439489</v>
      </c>
      <c r="L227" s="81">
        <f>'Bearb råstatistik'!X225+'Bearb råstatistik'!T225</f>
        <v>16</v>
      </c>
      <c r="M227" s="81">
        <f>'Bearb råstatistik'!R225+'Bearb råstatistik'!V225</f>
        <v>60</v>
      </c>
      <c r="N227" s="48">
        <f t="shared" si="7"/>
        <v>0.21052631578947367</v>
      </c>
      <c r="O227" s="81">
        <f>'Bearb råstatistik'!AD225</f>
        <v>65</v>
      </c>
      <c r="P227" s="81">
        <f>'Bearb råstatistik'!AF225</f>
        <v>37</v>
      </c>
      <c r="Q227" s="82">
        <f t="shared" si="6"/>
        <v>0.63725490196078427</v>
      </c>
    </row>
    <row r="228" spans="1:17" s="59" customFormat="1" hidden="1" x14ac:dyDescent="0.3">
      <c r="A228" s="59" t="str">
        <f>'Bearb råstatistik'!A226</f>
        <v>JÖNKÖPINGS KRISTNA SKOLFÖRENING</v>
      </c>
      <c r="B228" s="81" t="b">
        <f>'Bearb råstatistik'!B226</f>
        <v>0</v>
      </c>
      <c r="C228" s="81">
        <f>IF(Visa_simulerat_eller_angivet_antal,'Bearb råstatistik'!#REF!,'Bearb råstatistik'!K226)</f>
        <v>0</v>
      </c>
      <c r="D228" s="81">
        <f>IF(Visa_simulerat_eller_angivet_antal,'Bearb råstatistik'!#REF!,'Bearb råstatistik'!O226)</f>
        <v>0</v>
      </c>
      <c r="E228" s="48" t="str">
        <f>IF(Visa_simulerat_eller_angivet_antal,'Bearb råstatistik'!AN226,'Bearb råstatistik'!AL226)</f>
        <v>-</v>
      </c>
      <c r="F228" s="81">
        <f>IF(Visa_simulerat_eller_angivet_antal,'Bearb råstatistik'!#REF!,'Bearb råstatistik'!Z226)</f>
        <v>0</v>
      </c>
      <c r="G228" s="48" t="str">
        <f>IF(Visa_simulerat_eller_angivet_antal,'Bearb råstatistik'!AQ226,'Bearb råstatistik'!AO226)</f>
        <v>-</v>
      </c>
      <c r="H228" s="81" t="b">
        <f>'Bearb råstatistik'!AC226</f>
        <v>1</v>
      </c>
      <c r="I228" s="48" t="str">
        <f>IF(Visa_simulerat_eller_angivet_antal,'Bearb råstatistik'!AS226,'Bearb råstatistik'!AR226)</f>
        <v>-</v>
      </c>
      <c r="J228" s="81">
        <f>IF(Visa_simulerat_eller_angivet_antal,'Bearb råstatistik'!#REF!,'Bearb råstatistik'!T226)</f>
        <v>0</v>
      </c>
      <c r="K228" s="48" t="str">
        <f>IF(Visa_simulerat_eller_angivet_antal,'Bearb råstatistik'!AU226,'Bearb råstatistik'!AT226)</f>
        <v>-</v>
      </c>
      <c r="L228" s="81">
        <f>'Bearb råstatistik'!X226+'Bearb råstatistik'!T226</f>
        <v>0</v>
      </c>
      <c r="M228" s="81">
        <f>'Bearb råstatistik'!R226+'Bearb råstatistik'!V226</f>
        <v>0</v>
      </c>
      <c r="N228" s="48" t="str">
        <f t="shared" si="7"/>
        <v/>
      </c>
      <c r="O228" s="81">
        <f>'Bearb råstatistik'!AD226</f>
        <v>0</v>
      </c>
      <c r="P228" s="81">
        <f>'Bearb råstatistik'!AF226</f>
        <v>0</v>
      </c>
      <c r="Q228" s="82" t="str">
        <f t="shared" si="6"/>
        <v/>
      </c>
    </row>
    <row r="229" spans="1:17" s="59" customFormat="1" hidden="1" x14ac:dyDescent="0.3">
      <c r="A229" s="59" t="str">
        <f>'Bearb råstatistik'!A227</f>
        <v>Jönsbergska Idrottsskolan Norrköping AB</v>
      </c>
      <c r="B229" s="81" t="b">
        <f>'Bearb råstatistik'!B227</f>
        <v>0</v>
      </c>
      <c r="C229" s="81">
        <f>IF(Visa_simulerat_eller_angivet_antal,'Bearb råstatistik'!#REF!,'Bearb råstatistik'!K227)</f>
        <v>47</v>
      </c>
      <c r="D229" s="81">
        <f>IF(Visa_simulerat_eller_angivet_antal,'Bearb råstatistik'!#REF!,'Bearb råstatistik'!O227)</f>
        <v>0</v>
      </c>
      <c r="E229" s="48">
        <f>IF(Visa_simulerat_eller_angivet_antal,'Bearb råstatistik'!AN227,'Bearb råstatistik'!AL227)</f>
        <v>0</v>
      </c>
      <c r="F229" s="81">
        <f>IF(Visa_simulerat_eller_angivet_antal,'Bearb råstatistik'!#REF!,'Bearb råstatistik'!Z227)</f>
        <v>0</v>
      </c>
      <c r="G229" s="48">
        <f>IF(Visa_simulerat_eller_angivet_antal,'Bearb råstatistik'!AQ227,'Bearb råstatistik'!AO227)</f>
        <v>0</v>
      </c>
      <c r="H229" s="81" t="b">
        <f>'Bearb råstatistik'!AC227</f>
        <v>0</v>
      </c>
      <c r="I229" s="48" t="str">
        <f>IF(Visa_simulerat_eller_angivet_antal,'Bearb råstatistik'!AS227,'Bearb råstatistik'!AR227)</f>
        <v>-</v>
      </c>
      <c r="J229" s="81">
        <f>IF(Visa_simulerat_eller_angivet_antal,'Bearb råstatistik'!#REF!,'Bearb råstatistik'!T227)</f>
        <v>0</v>
      </c>
      <c r="K229" s="48" t="str">
        <f>IF(Visa_simulerat_eller_angivet_antal,'Bearb råstatistik'!AU227,'Bearb råstatistik'!AT227)</f>
        <v>-</v>
      </c>
      <c r="L229" s="81">
        <f>'Bearb råstatistik'!X227+'Bearb råstatistik'!T227</f>
        <v>0</v>
      </c>
      <c r="M229" s="81">
        <f>'Bearb råstatistik'!R227+'Bearb råstatistik'!V227</f>
        <v>0</v>
      </c>
      <c r="N229" s="48" t="str">
        <f t="shared" si="7"/>
        <v/>
      </c>
      <c r="O229" s="81">
        <f>'Bearb råstatistik'!AD227</f>
        <v>0</v>
      </c>
      <c r="P229" s="81">
        <f>'Bearb råstatistik'!AF227</f>
        <v>0</v>
      </c>
      <c r="Q229" s="82" t="str">
        <f t="shared" si="6"/>
        <v/>
      </c>
    </row>
    <row r="230" spans="1:17" s="59" customFormat="1" hidden="1" x14ac:dyDescent="0.3">
      <c r="A230" s="59" t="str">
        <f>'Bearb råstatistik'!A228</f>
        <v>Kajan Friskola AB</v>
      </c>
      <c r="B230" s="81" t="b">
        <f>'Bearb råstatistik'!B228</f>
        <v>0</v>
      </c>
      <c r="C230" s="81">
        <f>IF(Visa_simulerat_eller_angivet_antal,'Bearb råstatistik'!#REF!,'Bearb råstatistik'!K228)</f>
        <v>0</v>
      </c>
      <c r="D230" s="81">
        <f>IF(Visa_simulerat_eller_angivet_antal,'Bearb råstatistik'!#REF!,'Bearb råstatistik'!O228)</f>
        <v>0</v>
      </c>
      <c r="E230" s="48" t="str">
        <f>IF(Visa_simulerat_eller_angivet_antal,'Bearb råstatistik'!AN228,'Bearb råstatistik'!AL228)</f>
        <v>-</v>
      </c>
      <c r="F230" s="81">
        <f>IF(Visa_simulerat_eller_angivet_antal,'Bearb råstatistik'!#REF!,'Bearb råstatistik'!Z228)</f>
        <v>0</v>
      </c>
      <c r="G230" s="48" t="str">
        <f>IF(Visa_simulerat_eller_angivet_antal,'Bearb råstatistik'!AQ228,'Bearb råstatistik'!AO228)</f>
        <v>-</v>
      </c>
      <c r="H230" s="81" t="b">
        <f>'Bearb råstatistik'!AC228</f>
        <v>0</v>
      </c>
      <c r="I230" s="48" t="str">
        <f>IF(Visa_simulerat_eller_angivet_antal,'Bearb råstatistik'!AS228,'Bearb råstatistik'!AR228)</f>
        <v>-</v>
      </c>
      <c r="J230" s="81">
        <f>IF(Visa_simulerat_eller_angivet_antal,'Bearb råstatistik'!#REF!,'Bearb råstatistik'!T228)</f>
        <v>0</v>
      </c>
      <c r="K230" s="48" t="str">
        <f>IF(Visa_simulerat_eller_angivet_antal,'Bearb råstatistik'!AU228,'Bearb råstatistik'!AT228)</f>
        <v>-</v>
      </c>
      <c r="L230" s="81">
        <f>'Bearb råstatistik'!X228+'Bearb råstatistik'!T228</f>
        <v>0</v>
      </c>
      <c r="M230" s="81">
        <f>'Bearb råstatistik'!R228+'Bearb råstatistik'!V228</f>
        <v>0</v>
      </c>
      <c r="N230" s="48" t="str">
        <f t="shared" si="7"/>
        <v/>
      </c>
      <c r="O230" s="81">
        <f>'Bearb råstatistik'!AD228</f>
        <v>0</v>
      </c>
      <c r="P230" s="81">
        <f>'Bearb råstatistik'!AF228</f>
        <v>0</v>
      </c>
      <c r="Q230" s="82" t="str">
        <f t="shared" si="6"/>
        <v/>
      </c>
    </row>
    <row r="231" spans="1:17" s="59" customFormat="1" x14ac:dyDescent="0.3">
      <c r="A231" s="59" t="str">
        <f>'Bearb råstatistik'!A229</f>
        <v>KALIX KOMMUN</v>
      </c>
      <c r="B231" s="81" t="b">
        <f>'Bearb råstatistik'!B229</f>
        <v>1</v>
      </c>
      <c r="C231" s="81">
        <f>IF(Visa_simulerat_eller_angivet_antal,'Bearb råstatistik'!#REF!,'Bearb råstatistik'!K229)</f>
        <v>158</v>
      </c>
      <c r="D231" s="81">
        <f>IF(Visa_simulerat_eller_angivet_antal,'Bearb råstatistik'!#REF!,'Bearb råstatistik'!O229)</f>
        <v>14</v>
      </c>
      <c r="E231" s="48">
        <f>IF(Visa_simulerat_eller_angivet_antal,'Bearb råstatistik'!AN229,'Bearb råstatistik'!AL229)</f>
        <v>8.8607594936708861E-2</v>
      </c>
      <c r="F231" s="81">
        <f>IF(Visa_simulerat_eller_angivet_antal,'Bearb råstatistik'!#REF!,'Bearb råstatistik'!Z229)</f>
        <v>11</v>
      </c>
      <c r="G231" s="48">
        <f>IF(Visa_simulerat_eller_angivet_antal,'Bearb råstatistik'!AQ229,'Bearb råstatistik'!AO229)</f>
        <v>6.9620253164556958E-2</v>
      </c>
      <c r="H231" s="81" t="b">
        <f>'Bearb råstatistik'!AC229</f>
        <v>0</v>
      </c>
      <c r="I231" s="48">
        <f>IF(Visa_simulerat_eller_angivet_antal,'Bearb råstatistik'!AS229,'Bearb råstatistik'!AR229)</f>
        <v>0.7857142857142857</v>
      </c>
      <c r="J231" s="81">
        <f>IF(Visa_simulerat_eller_angivet_antal,'Bearb råstatistik'!#REF!,'Bearb råstatistik'!T229)</f>
        <v>0</v>
      </c>
      <c r="K231" s="48">
        <f>IF(Visa_simulerat_eller_angivet_antal,'Bearb råstatistik'!AU229,'Bearb råstatistik'!AT229)</f>
        <v>0</v>
      </c>
      <c r="L231" s="81">
        <f>'Bearb råstatistik'!X229+'Bearb råstatistik'!T229</f>
        <v>0</v>
      </c>
      <c r="M231" s="81">
        <f>'Bearb råstatistik'!R229+'Bearb råstatistik'!V229</f>
        <v>11</v>
      </c>
      <c r="N231" s="48">
        <f t="shared" si="7"/>
        <v>0</v>
      </c>
      <c r="O231" s="81">
        <f>'Bearb råstatistik'!AD229</f>
        <v>3</v>
      </c>
      <c r="P231" s="81">
        <f>'Bearb råstatistik'!AF229</f>
        <v>0</v>
      </c>
      <c r="Q231" s="82">
        <f t="shared" si="6"/>
        <v>1</v>
      </c>
    </row>
    <row r="232" spans="1:17" s="59" customFormat="1" x14ac:dyDescent="0.3">
      <c r="A232" s="59" t="str">
        <f>'Bearb råstatistik'!A230</f>
        <v>KALMAR KOMMUN</v>
      </c>
      <c r="B232" s="81" t="b">
        <f>'Bearb råstatistik'!B230</f>
        <v>1</v>
      </c>
      <c r="C232" s="81">
        <f>IF(Visa_simulerat_eller_angivet_antal,'Bearb råstatistik'!#REF!,'Bearb råstatistik'!K230)</f>
        <v>519</v>
      </c>
      <c r="D232" s="81">
        <f>IF(Visa_simulerat_eller_angivet_antal,'Bearb råstatistik'!#REF!,'Bearb råstatistik'!O230)</f>
        <v>93</v>
      </c>
      <c r="E232" s="48">
        <f>IF(Visa_simulerat_eller_angivet_antal,'Bearb råstatistik'!AN230,'Bearb råstatistik'!AL230)</f>
        <v>0.1791907514450867</v>
      </c>
      <c r="F232" s="81">
        <f>IF(Visa_simulerat_eller_angivet_antal,'Bearb råstatistik'!#REF!,'Bearb råstatistik'!Z230)</f>
        <v>68</v>
      </c>
      <c r="G232" s="48">
        <f>IF(Visa_simulerat_eller_angivet_antal,'Bearb råstatistik'!AQ230,'Bearb råstatistik'!AO230)</f>
        <v>0.13102119460500963</v>
      </c>
      <c r="H232" s="81" t="b">
        <f>'Bearb råstatistik'!AC230</f>
        <v>0</v>
      </c>
      <c r="I232" s="48">
        <f>IF(Visa_simulerat_eller_angivet_antal,'Bearb råstatistik'!AS230,'Bearb råstatistik'!AR230)</f>
        <v>0.73118279569892475</v>
      </c>
      <c r="J232" s="81">
        <f>IF(Visa_simulerat_eller_angivet_antal,'Bearb råstatistik'!#REF!,'Bearb råstatistik'!T230)</f>
        <v>19</v>
      </c>
      <c r="K232" s="48">
        <f>IF(Visa_simulerat_eller_angivet_antal,'Bearb råstatistik'!AU230,'Bearb råstatistik'!AT230)</f>
        <v>0.38709677419354838</v>
      </c>
      <c r="L232" s="81">
        <f>'Bearb råstatistik'!X230+'Bearb råstatistik'!T230</f>
        <v>30</v>
      </c>
      <c r="M232" s="81">
        <f>'Bearb råstatistik'!R230+'Bearb råstatistik'!V230</f>
        <v>38</v>
      </c>
      <c r="N232" s="48">
        <f t="shared" si="7"/>
        <v>0.44117647058823528</v>
      </c>
      <c r="O232" s="81">
        <f>'Bearb råstatistik'!AD230</f>
        <v>19</v>
      </c>
      <c r="P232" s="81">
        <f>'Bearb råstatistik'!AF230</f>
        <v>17</v>
      </c>
      <c r="Q232" s="82">
        <f t="shared" si="6"/>
        <v>0.52777777777777779</v>
      </c>
    </row>
    <row r="233" spans="1:17" s="59" customFormat="1" hidden="1" x14ac:dyDescent="0.3">
      <c r="A233" s="59" t="str">
        <f>'Bearb råstatistik'!A231</f>
        <v>KANGOS KULTUR OCH EKOLOGISKOLA</v>
      </c>
      <c r="B233" s="81" t="b">
        <f>'Bearb råstatistik'!B231</f>
        <v>0</v>
      </c>
      <c r="C233" s="81">
        <f>IF(Visa_simulerat_eller_angivet_antal,'Bearb råstatistik'!#REF!,'Bearb råstatistik'!K231)</f>
        <v>0</v>
      </c>
      <c r="D233" s="81">
        <f>IF(Visa_simulerat_eller_angivet_antal,'Bearb råstatistik'!#REF!,'Bearb råstatistik'!O231)</f>
        <v>0</v>
      </c>
      <c r="E233" s="48" t="str">
        <f>IF(Visa_simulerat_eller_angivet_antal,'Bearb råstatistik'!AN231,'Bearb råstatistik'!AL231)</f>
        <v>-</v>
      </c>
      <c r="F233" s="81">
        <f>IF(Visa_simulerat_eller_angivet_antal,'Bearb råstatistik'!#REF!,'Bearb råstatistik'!Z231)</f>
        <v>0</v>
      </c>
      <c r="G233" s="48" t="str">
        <f>IF(Visa_simulerat_eller_angivet_antal,'Bearb råstatistik'!AQ231,'Bearb råstatistik'!AO231)</f>
        <v>-</v>
      </c>
      <c r="H233" s="81" t="b">
        <f>'Bearb råstatistik'!AC231</f>
        <v>0</v>
      </c>
      <c r="I233" s="48" t="str">
        <f>IF(Visa_simulerat_eller_angivet_antal,'Bearb råstatistik'!AS231,'Bearb råstatistik'!AR231)</f>
        <v>-</v>
      </c>
      <c r="J233" s="81">
        <f>IF(Visa_simulerat_eller_angivet_antal,'Bearb råstatistik'!#REF!,'Bearb råstatistik'!T231)</f>
        <v>0</v>
      </c>
      <c r="K233" s="48" t="str">
        <f>IF(Visa_simulerat_eller_angivet_antal,'Bearb råstatistik'!AU231,'Bearb råstatistik'!AT231)</f>
        <v>-</v>
      </c>
      <c r="L233" s="81">
        <f>'Bearb råstatistik'!X231+'Bearb råstatistik'!T231</f>
        <v>0</v>
      </c>
      <c r="M233" s="81">
        <f>'Bearb råstatistik'!R231+'Bearb råstatistik'!V231</f>
        <v>0</v>
      </c>
      <c r="N233" s="48" t="str">
        <f t="shared" si="7"/>
        <v/>
      </c>
      <c r="O233" s="81">
        <f>'Bearb råstatistik'!AD231</f>
        <v>0</v>
      </c>
      <c r="P233" s="81">
        <f>'Bearb råstatistik'!AF231</f>
        <v>0</v>
      </c>
      <c r="Q233" s="82" t="str">
        <f t="shared" si="6"/>
        <v/>
      </c>
    </row>
    <row r="234" spans="1:17" s="59" customFormat="1" hidden="1" x14ac:dyDescent="0.3">
      <c r="A234" s="59" t="str">
        <f>'Bearb råstatistik'!A232</f>
        <v>KANNEBÄCKS FRISKOLEFÖRENING</v>
      </c>
      <c r="B234" s="81" t="b">
        <f>'Bearb råstatistik'!B232</f>
        <v>0</v>
      </c>
      <c r="C234" s="81">
        <f>IF(Visa_simulerat_eller_angivet_antal,'Bearb råstatistik'!#REF!,'Bearb råstatistik'!K232)</f>
        <v>16</v>
      </c>
      <c r="D234" s="81">
        <f>IF(Visa_simulerat_eller_angivet_antal,'Bearb råstatistik'!#REF!,'Bearb råstatistik'!O232)</f>
        <v>0</v>
      </c>
      <c r="E234" s="48">
        <f>IF(Visa_simulerat_eller_angivet_antal,'Bearb råstatistik'!AN232,'Bearb råstatistik'!AL232)</f>
        <v>0</v>
      </c>
      <c r="F234" s="81">
        <f>IF(Visa_simulerat_eller_angivet_antal,'Bearb råstatistik'!#REF!,'Bearb råstatistik'!Z232)</f>
        <v>0</v>
      </c>
      <c r="G234" s="48">
        <f>IF(Visa_simulerat_eller_angivet_antal,'Bearb råstatistik'!AQ232,'Bearb råstatistik'!AO232)</f>
        <v>0</v>
      </c>
      <c r="H234" s="81" t="b">
        <f>'Bearb råstatistik'!AC232</f>
        <v>0</v>
      </c>
      <c r="I234" s="48" t="str">
        <f>IF(Visa_simulerat_eller_angivet_antal,'Bearb råstatistik'!AS232,'Bearb råstatistik'!AR232)</f>
        <v>-</v>
      </c>
      <c r="J234" s="81">
        <f>IF(Visa_simulerat_eller_angivet_antal,'Bearb råstatistik'!#REF!,'Bearb råstatistik'!T232)</f>
        <v>0</v>
      </c>
      <c r="K234" s="48" t="str">
        <f>IF(Visa_simulerat_eller_angivet_antal,'Bearb råstatistik'!AU232,'Bearb råstatistik'!AT232)</f>
        <v>-</v>
      </c>
      <c r="L234" s="81">
        <f>'Bearb råstatistik'!X232+'Bearb råstatistik'!T232</f>
        <v>0</v>
      </c>
      <c r="M234" s="81">
        <f>'Bearb råstatistik'!R232+'Bearb råstatistik'!V232</f>
        <v>0</v>
      </c>
      <c r="N234" s="48" t="str">
        <f t="shared" si="7"/>
        <v/>
      </c>
      <c r="O234" s="81">
        <f>'Bearb råstatistik'!AD232</f>
        <v>0</v>
      </c>
      <c r="P234" s="81">
        <f>'Bearb råstatistik'!AF232</f>
        <v>0</v>
      </c>
      <c r="Q234" s="82" t="str">
        <f t="shared" si="6"/>
        <v/>
      </c>
    </row>
    <row r="235" spans="1:17" s="59" customFormat="1" hidden="1" x14ac:dyDescent="0.3">
      <c r="A235" s="59" t="str">
        <f>'Bearb råstatistik'!A233</f>
        <v>KARLSBORGS KOMMUN</v>
      </c>
      <c r="B235" s="81" t="b">
        <f>'Bearb råstatistik'!B233</f>
        <v>1</v>
      </c>
      <c r="C235" s="81">
        <f>IF(Visa_simulerat_eller_angivet_antal,'Bearb råstatistik'!#REF!,'Bearb råstatistik'!K233)</f>
        <v>44</v>
      </c>
      <c r="D235" s="81">
        <f>IF(Visa_simulerat_eller_angivet_antal,'Bearb råstatistik'!#REF!,'Bearb råstatistik'!O233)</f>
        <v>0</v>
      </c>
      <c r="E235" s="48">
        <f>IF(Visa_simulerat_eller_angivet_antal,'Bearb råstatistik'!AN233,'Bearb råstatistik'!AL233)</f>
        <v>0</v>
      </c>
      <c r="F235" s="81">
        <f>IF(Visa_simulerat_eller_angivet_antal,'Bearb råstatistik'!#REF!,'Bearb råstatistik'!Z233)</f>
        <v>0</v>
      </c>
      <c r="G235" s="48">
        <f>IF(Visa_simulerat_eller_angivet_antal,'Bearb råstatistik'!AQ233,'Bearb råstatistik'!AO233)</f>
        <v>0</v>
      </c>
      <c r="H235" s="81" t="b">
        <f>'Bearb råstatistik'!AC233</f>
        <v>0</v>
      </c>
      <c r="I235" s="48" t="str">
        <f>IF(Visa_simulerat_eller_angivet_antal,'Bearb råstatistik'!AS233,'Bearb råstatistik'!AR233)</f>
        <v>-</v>
      </c>
      <c r="J235" s="81">
        <f>IF(Visa_simulerat_eller_angivet_antal,'Bearb råstatistik'!#REF!,'Bearb råstatistik'!T233)</f>
        <v>0</v>
      </c>
      <c r="K235" s="48" t="str">
        <f>IF(Visa_simulerat_eller_angivet_antal,'Bearb råstatistik'!AU233,'Bearb råstatistik'!AT233)</f>
        <v>-</v>
      </c>
      <c r="L235" s="81">
        <f>'Bearb råstatistik'!X233+'Bearb råstatistik'!T233</f>
        <v>0</v>
      </c>
      <c r="M235" s="81">
        <f>'Bearb råstatistik'!R233+'Bearb råstatistik'!V233</f>
        <v>0</v>
      </c>
      <c r="N235" s="48" t="str">
        <f t="shared" si="7"/>
        <v/>
      </c>
      <c r="O235" s="81">
        <f>'Bearb råstatistik'!AD233</f>
        <v>0</v>
      </c>
      <c r="P235" s="81">
        <f>'Bearb råstatistik'!AF233</f>
        <v>0</v>
      </c>
      <c r="Q235" s="82" t="str">
        <f t="shared" si="6"/>
        <v/>
      </c>
    </row>
    <row r="236" spans="1:17" s="59" customFormat="1" x14ac:dyDescent="0.3">
      <c r="A236" s="59" t="str">
        <f>'Bearb råstatistik'!A234</f>
        <v>KARLSHAMNS KOMMUN</v>
      </c>
      <c r="B236" s="81" t="b">
        <f>'Bearb råstatistik'!B234</f>
        <v>1</v>
      </c>
      <c r="C236" s="81">
        <f>IF(Visa_simulerat_eller_angivet_antal,'Bearb råstatistik'!#REF!,'Bearb råstatistik'!K234)</f>
        <v>249</v>
      </c>
      <c r="D236" s="81">
        <f>IF(Visa_simulerat_eller_angivet_antal,'Bearb råstatistik'!#REF!,'Bearb råstatistik'!O234)</f>
        <v>32</v>
      </c>
      <c r="E236" s="48">
        <f>IF(Visa_simulerat_eller_angivet_antal,'Bearb råstatistik'!AN234,'Bearb råstatistik'!AL234)</f>
        <v>0.12851405622489959</v>
      </c>
      <c r="F236" s="81">
        <f>IF(Visa_simulerat_eller_angivet_antal,'Bearb råstatistik'!#REF!,'Bearb råstatistik'!Z234)</f>
        <v>14</v>
      </c>
      <c r="G236" s="48">
        <f>IF(Visa_simulerat_eller_angivet_antal,'Bearb råstatistik'!AQ234,'Bearb råstatistik'!AO234)</f>
        <v>5.6224899598393573E-2</v>
      </c>
      <c r="H236" s="81" t="b">
        <f>'Bearb råstatistik'!AC234</f>
        <v>0</v>
      </c>
      <c r="I236" s="48">
        <f>IF(Visa_simulerat_eller_angivet_antal,'Bearb råstatistik'!AS234,'Bearb råstatistik'!AR234)</f>
        <v>0.4375</v>
      </c>
      <c r="J236" s="81">
        <f>IF(Visa_simulerat_eller_angivet_antal,'Bearb råstatistik'!#REF!,'Bearb råstatistik'!T234)</f>
        <v>0</v>
      </c>
      <c r="K236" s="48">
        <f>IF(Visa_simulerat_eller_angivet_antal,'Bearb råstatistik'!AU234,'Bearb råstatistik'!AT234)</f>
        <v>0</v>
      </c>
      <c r="L236" s="81">
        <f>'Bearb råstatistik'!X234+'Bearb råstatistik'!T234</f>
        <v>0</v>
      </c>
      <c r="M236" s="81">
        <f>'Bearb råstatistik'!R234+'Bearb råstatistik'!V234</f>
        <v>14</v>
      </c>
      <c r="N236" s="48">
        <f t="shared" si="7"/>
        <v>0</v>
      </c>
      <c r="O236" s="81">
        <f>'Bearb råstatistik'!AD234</f>
        <v>18</v>
      </c>
      <c r="P236" s="81">
        <f>'Bearb råstatistik'!AF234</f>
        <v>0</v>
      </c>
      <c r="Q236" s="82">
        <f t="shared" si="6"/>
        <v>1</v>
      </c>
    </row>
    <row r="237" spans="1:17" s="59" customFormat="1" x14ac:dyDescent="0.3">
      <c r="A237" s="59" t="str">
        <f>'Bearb råstatistik'!A235</f>
        <v>KARLSKOGA KOMMUN</v>
      </c>
      <c r="B237" s="81" t="b">
        <f>'Bearb råstatistik'!B235</f>
        <v>1</v>
      </c>
      <c r="C237" s="81">
        <f>IF(Visa_simulerat_eller_angivet_antal,'Bearb råstatistik'!#REF!,'Bearb råstatistik'!K235)</f>
        <v>313</v>
      </c>
      <c r="D237" s="81">
        <f>IF(Visa_simulerat_eller_angivet_antal,'Bearb råstatistik'!#REF!,'Bearb råstatistik'!O235)</f>
        <v>78</v>
      </c>
      <c r="E237" s="48">
        <f>IF(Visa_simulerat_eller_angivet_antal,'Bearb råstatistik'!AN235,'Bearb råstatistik'!AL235)</f>
        <v>0.24920127795527156</v>
      </c>
      <c r="F237" s="81">
        <f>IF(Visa_simulerat_eller_angivet_antal,'Bearb råstatistik'!#REF!,'Bearb råstatistik'!Z235)</f>
        <v>18</v>
      </c>
      <c r="G237" s="48">
        <f>IF(Visa_simulerat_eller_angivet_antal,'Bearb råstatistik'!AQ235,'Bearb råstatistik'!AO235)</f>
        <v>5.7507987220447282E-2</v>
      </c>
      <c r="H237" s="81" t="b">
        <f>'Bearb råstatistik'!AC235</f>
        <v>0</v>
      </c>
      <c r="I237" s="48">
        <f>IF(Visa_simulerat_eller_angivet_antal,'Bearb råstatistik'!AS235,'Bearb råstatistik'!AR235)</f>
        <v>0.23076923076923078</v>
      </c>
      <c r="J237" s="81">
        <f>IF(Visa_simulerat_eller_angivet_antal,'Bearb råstatistik'!#REF!,'Bearb råstatistik'!T235)</f>
        <v>0</v>
      </c>
      <c r="K237" s="48">
        <f>IF(Visa_simulerat_eller_angivet_antal,'Bearb råstatistik'!AU235,'Bearb råstatistik'!AT235)</f>
        <v>0.34615384615384615</v>
      </c>
      <c r="L237" s="81">
        <f>'Bearb råstatistik'!X235+'Bearb råstatistik'!T235</f>
        <v>0</v>
      </c>
      <c r="M237" s="81">
        <f>'Bearb råstatistik'!R235+'Bearb råstatistik'!V235</f>
        <v>18</v>
      </c>
      <c r="N237" s="48">
        <f t="shared" si="7"/>
        <v>0</v>
      </c>
      <c r="O237" s="81">
        <f>'Bearb råstatistik'!AD235</f>
        <v>33</v>
      </c>
      <c r="P237" s="81">
        <f>'Bearb råstatistik'!AF235</f>
        <v>27</v>
      </c>
      <c r="Q237" s="82">
        <f t="shared" ref="Q237:Q300" si="8">IFERROR(O237/(O237+P237),"")</f>
        <v>0.55000000000000004</v>
      </c>
    </row>
    <row r="238" spans="1:17" s="59" customFormat="1" x14ac:dyDescent="0.3">
      <c r="A238" s="59" t="str">
        <f>'Bearb råstatistik'!A236</f>
        <v>KARLSKRONA KOMMUN</v>
      </c>
      <c r="B238" s="81" t="b">
        <f>'Bearb råstatistik'!B236</f>
        <v>1</v>
      </c>
      <c r="C238" s="81">
        <f>IF(Visa_simulerat_eller_angivet_antal,'Bearb råstatistik'!#REF!,'Bearb råstatistik'!K236)</f>
        <v>440</v>
      </c>
      <c r="D238" s="81">
        <f>IF(Visa_simulerat_eller_angivet_antal,'Bearb råstatistik'!#REF!,'Bearb råstatistik'!O236)</f>
        <v>85</v>
      </c>
      <c r="E238" s="48">
        <f>IF(Visa_simulerat_eller_angivet_antal,'Bearb råstatistik'!AN236,'Bearb råstatistik'!AL236)</f>
        <v>0.19318181818181818</v>
      </c>
      <c r="F238" s="81">
        <f>IF(Visa_simulerat_eller_angivet_antal,'Bearb råstatistik'!#REF!,'Bearb råstatistik'!Z236)</f>
        <v>29</v>
      </c>
      <c r="G238" s="48">
        <f>IF(Visa_simulerat_eller_angivet_antal,'Bearb råstatistik'!AQ236,'Bearb råstatistik'!AO236)</f>
        <v>6.5909090909090903E-2</v>
      </c>
      <c r="H238" s="81" t="b">
        <f>'Bearb råstatistik'!AC236</f>
        <v>0</v>
      </c>
      <c r="I238" s="48">
        <f>IF(Visa_simulerat_eller_angivet_antal,'Bearb råstatistik'!AS236,'Bearb råstatistik'!AR236)</f>
        <v>0.3411764705882353</v>
      </c>
      <c r="J238" s="81">
        <f>IF(Visa_simulerat_eller_angivet_antal,'Bearb råstatistik'!#REF!,'Bearb råstatistik'!T236)</f>
        <v>10</v>
      </c>
      <c r="K238" s="48">
        <f>IF(Visa_simulerat_eller_angivet_antal,'Bearb råstatistik'!AU236,'Bearb råstatistik'!AT236)</f>
        <v>0.35294117647058826</v>
      </c>
      <c r="L238" s="81">
        <f>'Bearb råstatistik'!X236+'Bearb råstatistik'!T236</f>
        <v>10</v>
      </c>
      <c r="M238" s="81">
        <f>'Bearb råstatistik'!R236+'Bearb råstatistik'!V236</f>
        <v>19</v>
      </c>
      <c r="N238" s="48">
        <f t="shared" si="7"/>
        <v>0.34482758620689657</v>
      </c>
      <c r="O238" s="81">
        <f>'Bearb råstatistik'!AD236</f>
        <v>36</v>
      </c>
      <c r="P238" s="81">
        <f>'Bearb råstatistik'!AF236</f>
        <v>20</v>
      </c>
      <c r="Q238" s="82">
        <f t="shared" si="8"/>
        <v>0.6428571428571429</v>
      </c>
    </row>
    <row r="239" spans="1:17" s="59" customFormat="1" hidden="1" x14ac:dyDescent="0.3">
      <c r="A239" s="59" t="str">
        <f>'Bearb råstatistik'!A237</f>
        <v>KARLSKRONA MONTESSORIFRISKOLA AB</v>
      </c>
      <c r="B239" s="81" t="b">
        <f>'Bearb råstatistik'!B237</f>
        <v>0</v>
      </c>
      <c r="C239" s="81">
        <f>IF(Visa_simulerat_eller_angivet_antal,'Bearb råstatistik'!#REF!,'Bearb råstatistik'!K237)</f>
        <v>20</v>
      </c>
      <c r="D239" s="81">
        <f>IF(Visa_simulerat_eller_angivet_antal,'Bearb råstatistik'!#REF!,'Bearb råstatistik'!O237)</f>
        <v>0</v>
      </c>
      <c r="E239" s="48">
        <f>IF(Visa_simulerat_eller_angivet_antal,'Bearb råstatistik'!AN237,'Bearb råstatistik'!AL237)</f>
        <v>0</v>
      </c>
      <c r="F239" s="81">
        <f>IF(Visa_simulerat_eller_angivet_antal,'Bearb råstatistik'!#REF!,'Bearb råstatistik'!Z237)</f>
        <v>0</v>
      </c>
      <c r="G239" s="48">
        <f>IF(Visa_simulerat_eller_angivet_antal,'Bearb råstatistik'!AQ237,'Bearb råstatistik'!AO237)</f>
        <v>0</v>
      </c>
      <c r="H239" s="81" t="b">
        <f>'Bearb råstatistik'!AC237</f>
        <v>0</v>
      </c>
      <c r="I239" s="48" t="str">
        <f>IF(Visa_simulerat_eller_angivet_antal,'Bearb råstatistik'!AS237,'Bearb råstatistik'!AR237)</f>
        <v>-</v>
      </c>
      <c r="J239" s="81">
        <f>IF(Visa_simulerat_eller_angivet_antal,'Bearb råstatistik'!#REF!,'Bearb råstatistik'!T237)</f>
        <v>0</v>
      </c>
      <c r="K239" s="48" t="str">
        <f>IF(Visa_simulerat_eller_angivet_antal,'Bearb råstatistik'!AU237,'Bearb råstatistik'!AT237)</f>
        <v>-</v>
      </c>
      <c r="L239" s="81">
        <f>'Bearb råstatistik'!X237+'Bearb råstatistik'!T237</f>
        <v>0</v>
      </c>
      <c r="M239" s="81">
        <f>'Bearb råstatistik'!R237+'Bearb råstatistik'!V237</f>
        <v>0</v>
      </c>
      <c r="N239" s="48" t="str">
        <f t="shared" si="7"/>
        <v/>
      </c>
      <c r="O239" s="81">
        <f>'Bearb råstatistik'!AD237</f>
        <v>0</v>
      </c>
      <c r="P239" s="81">
        <f>'Bearb råstatistik'!AF237</f>
        <v>0</v>
      </c>
      <c r="Q239" s="82" t="str">
        <f t="shared" si="8"/>
        <v/>
      </c>
    </row>
    <row r="240" spans="1:17" s="59" customFormat="1" x14ac:dyDescent="0.3">
      <c r="A240" s="59" t="str">
        <f>'Bearb råstatistik'!A238</f>
        <v>KARLSTADS KOMMUN</v>
      </c>
      <c r="B240" s="81" t="b">
        <f>'Bearb råstatistik'!B238</f>
        <v>1</v>
      </c>
      <c r="C240" s="81">
        <f>IF(Visa_simulerat_eller_angivet_antal,'Bearb råstatistik'!#REF!,'Bearb råstatistik'!K238)</f>
        <v>674</v>
      </c>
      <c r="D240" s="81">
        <f>IF(Visa_simulerat_eller_angivet_antal,'Bearb råstatistik'!#REF!,'Bearb råstatistik'!O238)</f>
        <v>122</v>
      </c>
      <c r="E240" s="48">
        <f>IF(Visa_simulerat_eller_angivet_antal,'Bearb råstatistik'!AN238,'Bearb råstatistik'!AL238)</f>
        <v>0.18100890207715134</v>
      </c>
      <c r="F240" s="81">
        <f>IF(Visa_simulerat_eller_angivet_antal,'Bearb råstatistik'!#REF!,'Bearb råstatistik'!Z238)</f>
        <v>70</v>
      </c>
      <c r="G240" s="48">
        <f>IF(Visa_simulerat_eller_angivet_antal,'Bearb råstatistik'!AQ238,'Bearb råstatistik'!AO238)</f>
        <v>0.10385756676557864</v>
      </c>
      <c r="H240" s="81" t="b">
        <f>'Bearb råstatistik'!AC238</f>
        <v>0</v>
      </c>
      <c r="I240" s="48">
        <f>IF(Visa_simulerat_eller_angivet_antal,'Bearb råstatistik'!AS238,'Bearb råstatistik'!AR238)</f>
        <v>0.57377049180327866</v>
      </c>
      <c r="J240" s="81">
        <f>IF(Visa_simulerat_eller_angivet_antal,'Bearb råstatistik'!#REF!,'Bearb råstatistik'!T238)</f>
        <v>18</v>
      </c>
      <c r="K240" s="48">
        <f>IF(Visa_simulerat_eller_angivet_antal,'Bearb råstatistik'!AU238,'Bearb råstatistik'!AT238)</f>
        <v>0.47540983606557374</v>
      </c>
      <c r="L240" s="81">
        <f>'Bearb råstatistik'!X238+'Bearb råstatistik'!T238</f>
        <v>28</v>
      </c>
      <c r="M240" s="81">
        <f>'Bearb råstatistik'!R238+'Bearb råstatistik'!V238</f>
        <v>42</v>
      </c>
      <c r="N240" s="48">
        <f t="shared" si="7"/>
        <v>0.4</v>
      </c>
      <c r="O240" s="81">
        <f>'Bearb råstatistik'!AD238</f>
        <v>32</v>
      </c>
      <c r="P240" s="81">
        <f>'Bearb råstatistik'!AF238</f>
        <v>40</v>
      </c>
      <c r="Q240" s="82">
        <f t="shared" si="8"/>
        <v>0.44444444444444442</v>
      </c>
    </row>
    <row r="241" spans="1:17" s="59" customFormat="1" hidden="1" x14ac:dyDescent="0.3">
      <c r="A241" s="59" t="str">
        <f>'Bearb råstatistik'!A239</f>
        <v>KASTELLSKOLAN</v>
      </c>
      <c r="B241" s="81" t="b">
        <f>'Bearb råstatistik'!B239</f>
        <v>0</v>
      </c>
      <c r="C241" s="81">
        <f>IF(Visa_simulerat_eller_angivet_antal,'Bearb råstatistik'!#REF!,'Bearb råstatistik'!K239)</f>
        <v>0</v>
      </c>
      <c r="D241" s="81">
        <f>IF(Visa_simulerat_eller_angivet_antal,'Bearb råstatistik'!#REF!,'Bearb råstatistik'!O239)</f>
        <v>0</v>
      </c>
      <c r="E241" s="48" t="str">
        <f>IF(Visa_simulerat_eller_angivet_antal,'Bearb råstatistik'!AN239,'Bearb råstatistik'!AL239)</f>
        <v>-</v>
      </c>
      <c r="F241" s="81">
        <f>IF(Visa_simulerat_eller_angivet_antal,'Bearb råstatistik'!#REF!,'Bearb råstatistik'!Z239)</f>
        <v>0</v>
      </c>
      <c r="G241" s="48" t="str">
        <f>IF(Visa_simulerat_eller_angivet_antal,'Bearb råstatistik'!AQ239,'Bearb råstatistik'!AO239)</f>
        <v>-</v>
      </c>
      <c r="H241" s="81" t="b">
        <f>'Bearb råstatistik'!AC239</f>
        <v>1</v>
      </c>
      <c r="I241" s="48" t="str">
        <f>IF(Visa_simulerat_eller_angivet_antal,'Bearb råstatistik'!AS239,'Bearb råstatistik'!AR239)</f>
        <v>-</v>
      </c>
      <c r="J241" s="81">
        <f>IF(Visa_simulerat_eller_angivet_antal,'Bearb råstatistik'!#REF!,'Bearb råstatistik'!T239)</f>
        <v>0</v>
      </c>
      <c r="K241" s="48" t="str">
        <f>IF(Visa_simulerat_eller_angivet_antal,'Bearb råstatistik'!AU239,'Bearb råstatistik'!AT239)</f>
        <v>-</v>
      </c>
      <c r="L241" s="81">
        <f>'Bearb råstatistik'!X239+'Bearb råstatistik'!T239</f>
        <v>0</v>
      </c>
      <c r="M241" s="81">
        <f>'Bearb råstatistik'!R239+'Bearb råstatistik'!V239</f>
        <v>0</v>
      </c>
      <c r="N241" s="48" t="str">
        <f t="shared" si="7"/>
        <v/>
      </c>
      <c r="O241" s="81">
        <f>'Bearb råstatistik'!AD239</f>
        <v>0</v>
      </c>
      <c r="P241" s="81">
        <f>'Bearb råstatistik'!AF239</f>
        <v>0</v>
      </c>
      <c r="Q241" s="82" t="str">
        <f t="shared" si="8"/>
        <v/>
      </c>
    </row>
    <row r="242" spans="1:17" s="59" customFormat="1" x14ac:dyDescent="0.3">
      <c r="A242" s="59" t="str">
        <f>'Bearb råstatistik'!A240</f>
        <v>KATRINEHOLMS KOMMUN</v>
      </c>
      <c r="B242" s="81" t="b">
        <f>'Bearb råstatistik'!B240</f>
        <v>1</v>
      </c>
      <c r="C242" s="81">
        <f>IF(Visa_simulerat_eller_angivet_antal,'Bearb råstatistik'!#REF!,'Bearb råstatistik'!K240)</f>
        <v>312</v>
      </c>
      <c r="D242" s="81">
        <f>IF(Visa_simulerat_eller_angivet_antal,'Bearb råstatistik'!#REF!,'Bearb råstatistik'!O240)</f>
        <v>84</v>
      </c>
      <c r="E242" s="48">
        <f>IF(Visa_simulerat_eller_angivet_antal,'Bearb råstatistik'!AN240,'Bearb råstatistik'!AL240)</f>
        <v>0.26923076923076922</v>
      </c>
      <c r="F242" s="81">
        <f>IF(Visa_simulerat_eller_angivet_antal,'Bearb råstatistik'!#REF!,'Bearb råstatistik'!Z240)</f>
        <v>66</v>
      </c>
      <c r="G242" s="48">
        <f>IF(Visa_simulerat_eller_angivet_antal,'Bearb råstatistik'!AQ240,'Bearb råstatistik'!AO240)</f>
        <v>0.21153846153846154</v>
      </c>
      <c r="H242" s="81" t="b">
        <f>'Bearb råstatistik'!AC240</f>
        <v>0</v>
      </c>
      <c r="I242" s="48">
        <f>IF(Visa_simulerat_eller_angivet_antal,'Bearb råstatistik'!AS240,'Bearb råstatistik'!AR240)</f>
        <v>0.7857142857142857</v>
      </c>
      <c r="J242" s="81">
        <f>IF(Visa_simulerat_eller_angivet_antal,'Bearb råstatistik'!#REF!,'Bearb råstatistik'!T240)</f>
        <v>10</v>
      </c>
      <c r="K242" s="48">
        <f>IF(Visa_simulerat_eller_angivet_antal,'Bearb råstatistik'!AU240,'Bearb råstatistik'!AT240)</f>
        <v>0.32142857142857145</v>
      </c>
      <c r="L242" s="81">
        <f>'Bearb råstatistik'!X240+'Bearb råstatistik'!T240</f>
        <v>27</v>
      </c>
      <c r="M242" s="81">
        <f>'Bearb råstatistik'!R240+'Bearb råstatistik'!V240</f>
        <v>39</v>
      </c>
      <c r="N242" s="48">
        <f t="shared" si="7"/>
        <v>0.40909090909090912</v>
      </c>
      <c r="O242" s="81">
        <f>'Bearb råstatistik'!AD240</f>
        <v>18</v>
      </c>
      <c r="P242" s="81">
        <f>'Bearb råstatistik'!AF240</f>
        <v>17</v>
      </c>
      <c r="Q242" s="82">
        <f t="shared" si="8"/>
        <v>0.51428571428571423</v>
      </c>
    </row>
    <row r="243" spans="1:17" s="59" customFormat="1" hidden="1" x14ac:dyDescent="0.3">
      <c r="A243" s="59" t="str">
        <f>'Bearb råstatistik'!A241</f>
        <v>Kilowatt AB</v>
      </c>
      <c r="B243" s="81" t="b">
        <f>'Bearb råstatistik'!B241</f>
        <v>0</v>
      </c>
      <c r="C243" s="81">
        <f>IF(Visa_simulerat_eller_angivet_antal,'Bearb råstatistik'!#REF!,'Bearb råstatistik'!K241)</f>
        <v>12</v>
      </c>
      <c r="D243" s="81">
        <f>IF(Visa_simulerat_eller_angivet_antal,'Bearb råstatistik'!#REF!,'Bearb råstatistik'!O241)</f>
        <v>12</v>
      </c>
      <c r="E243" s="48">
        <f>IF(Visa_simulerat_eller_angivet_antal,'Bearb råstatistik'!AN241,'Bearb råstatistik'!AL241)</f>
        <v>1</v>
      </c>
      <c r="F243" s="81">
        <f>IF(Visa_simulerat_eller_angivet_antal,'Bearb råstatistik'!#REF!,'Bearb råstatistik'!Z241)</f>
        <v>0</v>
      </c>
      <c r="G243" s="48">
        <f>IF(Visa_simulerat_eller_angivet_antal,'Bearb råstatistik'!AQ241,'Bearb råstatistik'!AO241)</f>
        <v>0</v>
      </c>
      <c r="H243" s="81" t="b">
        <f>'Bearb råstatistik'!AC241</f>
        <v>0</v>
      </c>
      <c r="I243" s="48">
        <f>IF(Visa_simulerat_eller_angivet_antal,'Bearb råstatistik'!AS241,'Bearb råstatistik'!AR241)</f>
        <v>0</v>
      </c>
      <c r="J243" s="81">
        <f>IF(Visa_simulerat_eller_angivet_antal,'Bearb råstatistik'!#REF!,'Bearb råstatistik'!T241)</f>
        <v>0</v>
      </c>
      <c r="K243" s="48">
        <f>IF(Visa_simulerat_eller_angivet_antal,'Bearb råstatistik'!AU241,'Bearb råstatistik'!AT241)</f>
        <v>0</v>
      </c>
      <c r="L243" s="81">
        <f>'Bearb råstatistik'!X241+'Bearb råstatistik'!T241</f>
        <v>0</v>
      </c>
      <c r="M243" s="81">
        <f>'Bearb råstatistik'!R241+'Bearb råstatistik'!V241</f>
        <v>0</v>
      </c>
      <c r="N243" s="48" t="str">
        <f t="shared" si="7"/>
        <v/>
      </c>
      <c r="O243" s="81">
        <f>'Bearb råstatistik'!AD241</f>
        <v>12</v>
      </c>
      <c r="P243" s="81">
        <f>'Bearb råstatistik'!AF241</f>
        <v>0</v>
      </c>
      <c r="Q243" s="82">
        <f t="shared" si="8"/>
        <v>1</v>
      </c>
    </row>
    <row r="244" spans="1:17" s="59" customFormat="1" x14ac:dyDescent="0.3">
      <c r="A244" s="59" t="str">
        <f>'Bearb råstatistik'!A242</f>
        <v>KILS KOMMUN</v>
      </c>
      <c r="B244" s="81" t="b">
        <f>'Bearb råstatistik'!B242</f>
        <v>1</v>
      </c>
      <c r="C244" s="81">
        <f>IF(Visa_simulerat_eller_angivet_antal,'Bearb råstatistik'!#REF!,'Bearb råstatistik'!K242)</f>
        <v>122</v>
      </c>
      <c r="D244" s="81">
        <f>IF(Visa_simulerat_eller_angivet_antal,'Bearb råstatistik'!#REF!,'Bearb råstatistik'!O242)</f>
        <v>11</v>
      </c>
      <c r="E244" s="48">
        <f>IF(Visa_simulerat_eller_angivet_antal,'Bearb råstatistik'!AN242,'Bearb råstatistik'!AL242)</f>
        <v>9.0163934426229511E-2</v>
      </c>
      <c r="F244" s="81">
        <f>IF(Visa_simulerat_eller_angivet_antal,'Bearb råstatistik'!#REF!,'Bearb råstatistik'!Z242)</f>
        <v>0</v>
      </c>
      <c r="G244" s="48">
        <f>IF(Visa_simulerat_eller_angivet_antal,'Bearb råstatistik'!AQ242,'Bearb råstatistik'!AO242)</f>
        <v>0</v>
      </c>
      <c r="H244" s="81" t="b">
        <f>'Bearb råstatistik'!AC242</f>
        <v>0</v>
      </c>
      <c r="I244" s="48">
        <f>IF(Visa_simulerat_eller_angivet_antal,'Bearb råstatistik'!AS242,'Bearb råstatistik'!AR242)</f>
        <v>0</v>
      </c>
      <c r="J244" s="81">
        <f>IF(Visa_simulerat_eller_angivet_antal,'Bearb råstatistik'!#REF!,'Bearb råstatistik'!T242)</f>
        <v>0</v>
      </c>
      <c r="K244" s="48">
        <f>IF(Visa_simulerat_eller_angivet_antal,'Bearb råstatistik'!AU242,'Bearb råstatistik'!AT242)</f>
        <v>1</v>
      </c>
      <c r="L244" s="81">
        <f>'Bearb råstatistik'!X242+'Bearb råstatistik'!T242</f>
        <v>0</v>
      </c>
      <c r="M244" s="81">
        <f>'Bearb råstatistik'!R242+'Bearb råstatistik'!V242</f>
        <v>0</v>
      </c>
      <c r="N244" s="48" t="str">
        <f t="shared" si="7"/>
        <v/>
      </c>
      <c r="O244" s="81">
        <f>'Bearb råstatistik'!AD242</f>
        <v>0</v>
      </c>
      <c r="P244" s="81">
        <f>'Bearb råstatistik'!AF242</f>
        <v>11</v>
      </c>
      <c r="Q244" s="82">
        <f t="shared" si="8"/>
        <v>0</v>
      </c>
    </row>
    <row r="245" spans="1:17" s="59" customFormat="1" hidden="1" x14ac:dyDescent="0.3">
      <c r="A245" s="59" t="str">
        <f>'Bearb råstatistik'!A243</f>
        <v>KINDA KOMMUN</v>
      </c>
      <c r="B245" s="81" t="b">
        <f>'Bearb råstatistik'!B243</f>
        <v>1</v>
      </c>
      <c r="C245" s="81">
        <f>IF(Visa_simulerat_eller_angivet_antal,'Bearb råstatistik'!#REF!,'Bearb råstatistik'!K243)</f>
        <v>72</v>
      </c>
      <c r="D245" s="81">
        <f>IF(Visa_simulerat_eller_angivet_antal,'Bearb råstatistik'!#REF!,'Bearb råstatistik'!O243)</f>
        <v>0</v>
      </c>
      <c r="E245" s="48">
        <f>IF(Visa_simulerat_eller_angivet_antal,'Bearb råstatistik'!AN243,'Bearb råstatistik'!AL243)</f>
        <v>0</v>
      </c>
      <c r="F245" s="81">
        <f>IF(Visa_simulerat_eller_angivet_antal,'Bearb råstatistik'!#REF!,'Bearb råstatistik'!Z243)</f>
        <v>0</v>
      </c>
      <c r="G245" s="48">
        <f>IF(Visa_simulerat_eller_angivet_antal,'Bearb råstatistik'!AQ243,'Bearb råstatistik'!AO243)</f>
        <v>0</v>
      </c>
      <c r="H245" s="81" t="b">
        <f>'Bearb råstatistik'!AC243</f>
        <v>0</v>
      </c>
      <c r="I245" s="48" t="str">
        <f>IF(Visa_simulerat_eller_angivet_antal,'Bearb råstatistik'!AS243,'Bearb råstatistik'!AR243)</f>
        <v>-</v>
      </c>
      <c r="J245" s="81">
        <f>IF(Visa_simulerat_eller_angivet_antal,'Bearb råstatistik'!#REF!,'Bearb råstatistik'!T243)</f>
        <v>0</v>
      </c>
      <c r="K245" s="48" t="str">
        <f>IF(Visa_simulerat_eller_angivet_antal,'Bearb råstatistik'!AU243,'Bearb råstatistik'!AT243)</f>
        <v>-</v>
      </c>
      <c r="L245" s="81">
        <f>'Bearb råstatistik'!X243+'Bearb råstatistik'!T243</f>
        <v>0</v>
      </c>
      <c r="M245" s="81">
        <f>'Bearb råstatistik'!R243+'Bearb råstatistik'!V243</f>
        <v>0</v>
      </c>
      <c r="N245" s="48" t="str">
        <f t="shared" si="7"/>
        <v/>
      </c>
      <c r="O245" s="81">
        <f>'Bearb råstatistik'!AD243</f>
        <v>0</v>
      </c>
      <c r="P245" s="81">
        <f>'Bearb råstatistik'!AF243</f>
        <v>0</v>
      </c>
      <c r="Q245" s="82" t="str">
        <f t="shared" si="8"/>
        <v/>
      </c>
    </row>
    <row r="246" spans="1:17" s="59" customFormat="1" x14ac:dyDescent="0.3">
      <c r="A246" s="59" t="str">
        <f>'Bearb råstatistik'!A244</f>
        <v>KIRUNA KOMMUN</v>
      </c>
      <c r="B246" s="81" t="b">
        <f>'Bearb råstatistik'!B244</f>
        <v>1</v>
      </c>
      <c r="C246" s="81">
        <f>IF(Visa_simulerat_eller_angivet_antal,'Bearb råstatistik'!#REF!,'Bearb råstatistik'!K244)</f>
        <v>230</v>
      </c>
      <c r="D246" s="81">
        <f>IF(Visa_simulerat_eller_angivet_antal,'Bearb råstatistik'!#REF!,'Bearb råstatistik'!O244)</f>
        <v>60</v>
      </c>
      <c r="E246" s="48">
        <f>IF(Visa_simulerat_eller_angivet_antal,'Bearb råstatistik'!AN244,'Bearb råstatistik'!AL244)</f>
        <v>0.2608695652173913</v>
      </c>
      <c r="F246" s="81">
        <f>IF(Visa_simulerat_eller_angivet_antal,'Bearb råstatistik'!#REF!,'Bearb råstatistik'!Z244)</f>
        <v>14</v>
      </c>
      <c r="G246" s="48">
        <f>IF(Visa_simulerat_eller_angivet_antal,'Bearb råstatistik'!AQ244,'Bearb råstatistik'!AO244)</f>
        <v>6.0869565217391307E-2</v>
      </c>
      <c r="H246" s="81" t="b">
        <f>'Bearb råstatistik'!AC244</f>
        <v>0</v>
      </c>
      <c r="I246" s="48">
        <f>IF(Visa_simulerat_eller_angivet_antal,'Bearb råstatistik'!AS244,'Bearb råstatistik'!AR244)</f>
        <v>0.23333333333333334</v>
      </c>
      <c r="J246" s="81">
        <f>IF(Visa_simulerat_eller_angivet_antal,'Bearb råstatistik'!#REF!,'Bearb råstatistik'!T244)</f>
        <v>0</v>
      </c>
      <c r="K246" s="48">
        <f>IF(Visa_simulerat_eller_angivet_antal,'Bearb råstatistik'!AU244,'Bearb råstatistik'!AT244)</f>
        <v>0.36666666666666664</v>
      </c>
      <c r="L246" s="81">
        <f>'Bearb råstatistik'!X244+'Bearb råstatistik'!T244</f>
        <v>0</v>
      </c>
      <c r="M246" s="81">
        <f>'Bearb råstatistik'!R244+'Bearb råstatistik'!V244</f>
        <v>14</v>
      </c>
      <c r="N246" s="48">
        <f t="shared" si="7"/>
        <v>0</v>
      </c>
      <c r="O246" s="81">
        <f>'Bearb råstatistik'!AD244</f>
        <v>24</v>
      </c>
      <c r="P246" s="81">
        <f>'Bearb råstatistik'!AF244</f>
        <v>22</v>
      </c>
      <c r="Q246" s="82">
        <f t="shared" si="8"/>
        <v>0.52173913043478259</v>
      </c>
    </row>
    <row r="247" spans="1:17" s="59" customFormat="1" x14ac:dyDescent="0.3">
      <c r="A247" s="59" t="str">
        <f>'Bearb råstatistik'!A245</f>
        <v>KLIPPANS KOMMUN</v>
      </c>
      <c r="B247" s="81" t="b">
        <f>'Bearb råstatistik'!B245</f>
        <v>1</v>
      </c>
      <c r="C247" s="81">
        <f>IF(Visa_simulerat_eller_angivet_antal,'Bearb råstatistik'!#REF!,'Bearb råstatistik'!K245)</f>
        <v>66</v>
      </c>
      <c r="D247" s="81">
        <f>IF(Visa_simulerat_eller_angivet_antal,'Bearb råstatistik'!#REF!,'Bearb råstatistik'!O245)</f>
        <v>21</v>
      </c>
      <c r="E247" s="48">
        <f>IF(Visa_simulerat_eller_angivet_antal,'Bearb råstatistik'!AN245,'Bearb råstatistik'!AL245)</f>
        <v>0.31818181818181818</v>
      </c>
      <c r="F247" s="81">
        <f>IF(Visa_simulerat_eller_angivet_antal,'Bearb råstatistik'!#REF!,'Bearb råstatistik'!Z245)</f>
        <v>11</v>
      </c>
      <c r="G247" s="48">
        <f>IF(Visa_simulerat_eller_angivet_antal,'Bearb råstatistik'!AQ245,'Bearb råstatistik'!AO245)</f>
        <v>0.16666666666666666</v>
      </c>
      <c r="H247" s="81" t="b">
        <f>'Bearb råstatistik'!AC245</f>
        <v>0</v>
      </c>
      <c r="I247" s="48">
        <f>IF(Visa_simulerat_eller_angivet_antal,'Bearb råstatistik'!AS245,'Bearb råstatistik'!AR245)</f>
        <v>0.52380952380952384</v>
      </c>
      <c r="J247" s="81">
        <f>IF(Visa_simulerat_eller_angivet_antal,'Bearb råstatistik'!#REF!,'Bearb råstatistik'!T245)</f>
        <v>0</v>
      </c>
      <c r="K247" s="48">
        <f>IF(Visa_simulerat_eller_angivet_antal,'Bearb råstatistik'!AU245,'Bearb råstatistik'!AT245)</f>
        <v>0</v>
      </c>
      <c r="L247" s="81">
        <f>'Bearb råstatistik'!X245+'Bearb råstatistik'!T245</f>
        <v>0</v>
      </c>
      <c r="M247" s="81">
        <f>'Bearb råstatistik'!R245+'Bearb råstatistik'!V245</f>
        <v>11</v>
      </c>
      <c r="N247" s="48">
        <f t="shared" si="7"/>
        <v>0</v>
      </c>
      <c r="O247" s="81">
        <f>'Bearb råstatistik'!AD245</f>
        <v>10</v>
      </c>
      <c r="P247" s="81">
        <f>'Bearb råstatistik'!AF245</f>
        <v>0</v>
      </c>
      <c r="Q247" s="82">
        <f t="shared" si="8"/>
        <v>1</v>
      </c>
    </row>
    <row r="248" spans="1:17" s="59" customFormat="1" hidden="1" x14ac:dyDescent="0.3">
      <c r="A248" s="59" t="str">
        <f>'Bearb råstatistik'!A246</f>
        <v>KNIVSTA FRISKOLA EKONOMISK FÖRENING</v>
      </c>
      <c r="B248" s="81" t="b">
        <f>'Bearb råstatistik'!B246</f>
        <v>0</v>
      </c>
      <c r="C248" s="81">
        <f>IF(Visa_simulerat_eller_angivet_antal,'Bearb råstatistik'!#REF!,'Bearb råstatistik'!K246)</f>
        <v>0</v>
      </c>
      <c r="D248" s="81">
        <f>IF(Visa_simulerat_eller_angivet_antal,'Bearb råstatistik'!#REF!,'Bearb råstatistik'!O246)</f>
        <v>0</v>
      </c>
      <c r="E248" s="48" t="str">
        <f>IF(Visa_simulerat_eller_angivet_antal,'Bearb råstatistik'!AN246,'Bearb råstatistik'!AL246)</f>
        <v>-</v>
      </c>
      <c r="F248" s="81">
        <f>IF(Visa_simulerat_eller_angivet_antal,'Bearb råstatistik'!#REF!,'Bearb råstatistik'!Z246)</f>
        <v>0</v>
      </c>
      <c r="G248" s="48" t="str">
        <f>IF(Visa_simulerat_eller_angivet_antal,'Bearb råstatistik'!AQ246,'Bearb råstatistik'!AO246)</f>
        <v>-</v>
      </c>
      <c r="H248" s="81" t="b">
        <f>'Bearb råstatistik'!AC246</f>
        <v>0</v>
      </c>
      <c r="I248" s="48" t="str">
        <f>IF(Visa_simulerat_eller_angivet_antal,'Bearb råstatistik'!AS246,'Bearb råstatistik'!AR246)</f>
        <v>-</v>
      </c>
      <c r="J248" s="81">
        <f>IF(Visa_simulerat_eller_angivet_antal,'Bearb råstatistik'!#REF!,'Bearb råstatistik'!T246)</f>
        <v>0</v>
      </c>
      <c r="K248" s="48" t="str">
        <f>IF(Visa_simulerat_eller_angivet_antal,'Bearb råstatistik'!AU246,'Bearb råstatistik'!AT246)</f>
        <v>-</v>
      </c>
      <c r="L248" s="81">
        <f>'Bearb råstatistik'!X246+'Bearb råstatistik'!T246</f>
        <v>0</v>
      </c>
      <c r="M248" s="81">
        <f>'Bearb råstatistik'!R246+'Bearb råstatistik'!V246</f>
        <v>0</v>
      </c>
      <c r="N248" s="48" t="str">
        <f t="shared" si="7"/>
        <v/>
      </c>
      <c r="O248" s="81">
        <f>'Bearb råstatistik'!AD246</f>
        <v>0</v>
      </c>
      <c r="P248" s="81">
        <f>'Bearb råstatistik'!AF246</f>
        <v>0</v>
      </c>
      <c r="Q248" s="82" t="str">
        <f t="shared" si="8"/>
        <v/>
      </c>
    </row>
    <row r="249" spans="1:17" s="59" customFormat="1" x14ac:dyDescent="0.3">
      <c r="A249" s="59" t="str">
        <f>'Bearb råstatistik'!A247</f>
        <v>KNIVSTA KOMMUN</v>
      </c>
      <c r="B249" s="81" t="b">
        <f>'Bearb råstatistik'!B247</f>
        <v>1</v>
      </c>
      <c r="C249" s="81">
        <f>IF(Visa_simulerat_eller_angivet_antal,'Bearb råstatistik'!#REF!,'Bearb råstatistik'!K247)</f>
        <v>171</v>
      </c>
      <c r="D249" s="81">
        <f>IF(Visa_simulerat_eller_angivet_antal,'Bearb råstatistik'!#REF!,'Bearb råstatistik'!O247)</f>
        <v>23</v>
      </c>
      <c r="E249" s="48">
        <f>IF(Visa_simulerat_eller_angivet_antal,'Bearb råstatistik'!AN247,'Bearb råstatistik'!AL247)</f>
        <v>0.13450292397660818</v>
      </c>
      <c r="F249" s="81">
        <f>IF(Visa_simulerat_eller_angivet_antal,'Bearb råstatistik'!#REF!,'Bearb råstatistik'!Z247)</f>
        <v>0</v>
      </c>
      <c r="G249" s="48">
        <f>IF(Visa_simulerat_eller_angivet_antal,'Bearb råstatistik'!AQ247,'Bearb råstatistik'!AO247)</f>
        <v>0</v>
      </c>
      <c r="H249" s="81" t="b">
        <f>'Bearb råstatistik'!AC247</f>
        <v>0</v>
      </c>
      <c r="I249" s="48">
        <f>IF(Visa_simulerat_eller_angivet_antal,'Bearb råstatistik'!AS247,'Bearb råstatistik'!AR247)</f>
        <v>0</v>
      </c>
      <c r="J249" s="81">
        <f>IF(Visa_simulerat_eller_angivet_antal,'Bearb råstatistik'!#REF!,'Bearb råstatistik'!T247)</f>
        <v>0</v>
      </c>
      <c r="K249" s="48">
        <f>IF(Visa_simulerat_eller_angivet_antal,'Bearb råstatistik'!AU247,'Bearb råstatistik'!AT247)</f>
        <v>0.43478260869565216</v>
      </c>
      <c r="L249" s="81">
        <f>'Bearb råstatistik'!X247+'Bearb råstatistik'!T247</f>
        <v>0</v>
      </c>
      <c r="M249" s="81">
        <f>'Bearb råstatistik'!R247+'Bearb råstatistik'!V247</f>
        <v>0</v>
      </c>
      <c r="N249" s="48" t="str">
        <f t="shared" si="7"/>
        <v/>
      </c>
      <c r="O249" s="81">
        <f>'Bearb råstatistik'!AD247</f>
        <v>13</v>
      </c>
      <c r="P249" s="81">
        <f>'Bearb råstatistik'!AF247</f>
        <v>10</v>
      </c>
      <c r="Q249" s="82">
        <f t="shared" si="8"/>
        <v>0.56521739130434778</v>
      </c>
    </row>
    <row r="250" spans="1:17" s="59" customFormat="1" hidden="1" x14ac:dyDescent="0.3">
      <c r="A250" s="59" t="str">
        <f>'Bearb råstatistik'!A248</f>
        <v>Kordelia friskola AB</v>
      </c>
      <c r="B250" s="81" t="b">
        <f>'Bearb råstatistik'!B248</f>
        <v>0</v>
      </c>
      <c r="C250" s="81">
        <f>IF(Visa_simulerat_eller_angivet_antal,'Bearb råstatistik'!#REF!,'Bearb råstatistik'!K248)</f>
        <v>0</v>
      </c>
      <c r="D250" s="81">
        <f>IF(Visa_simulerat_eller_angivet_antal,'Bearb råstatistik'!#REF!,'Bearb råstatistik'!O248)</f>
        <v>0</v>
      </c>
      <c r="E250" s="48" t="str">
        <f>IF(Visa_simulerat_eller_angivet_antal,'Bearb råstatistik'!AN248,'Bearb råstatistik'!AL248)</f>
        <v>-</v>
      </c>
      <c r="F250" s="81">
        <f>IF(Visa_simulerat_eller_angivet_antal,'Bearb råstatistik'!#REF!,'Bearb råstatistik'!Z248)</f>
        <v>0</v>
      </c>
      <c r="G250" s="48" t="str">
        <f>IF(Visa_simulerat_eller_angivet_antal,'Bearb råstatistik'!AQ248,'Bearb råstatistik'!AO248)</f>
        <v>-</v>
      </c>
      <c r="H250" s="81" t="b">
        <f>'Bearb råstatistik'!AC248</f>
        <v>0</v>
      </c>
      <c r="I250" s="48" t="str">
        <f>IF(Visa_simulerat_eller_angivet_antal,'Bearb råstatistik'!AS248,'Bearb råstatistik'!AR248)</f>
        <v>-</v>
      </c>
      <c r="J250" s="81">
        <f>IF(Visa_simulerat_eller_angivet_antal,'Bearb råstatistik'!#REF!,'Bearb råstatistik'!T248)</f>
        <v>0</v>
      </c>
      <c r="K250" s="48" t="str">
        <f>IF(Visa_simulerat_eller_angivet_antal,'Bearb råstatistik'!AU248,'Bearb råstatistik'!AT248)</f>
        <v>-</v>
      </c>
      <c r="L250" s="81">
        <f>'Bearb råstatistik'!X248+'Bearb råstatistik'!T248</f>
        <v>0</v>
      </c>
      <c r="M250" s="81">
        <f>'Bearb råstatistik'!R248+'Bearb råstatistik'!V248</f>
        <v>0</v>
      </c>
      <c r="N250" s="48" t="str">
        <f t="shared" si="7"/>
        <v/>
      </c>
      <c r="O250" s="81">
        <f>'Bearb råstatistik'!AD248</f>
        <v>0</v>
      </c>
      <c r="P250" s="81">
        <f>'Bearb råstatistik'!AF248</f>
        <v>0</v>
      </c>
      <c r="Q250" s="82" t="str">
        <f t="shared" si="8"/>
        <v/>
      </c>
    </row>
    <row r="251" spans="1:17" s="59" customFormat="1" x14ac:dyDescent="0.3">
      <c r="A251" s="59" t="str">
        <f>'Bearb råstatistik'!A249</f>
        <v>KRAMFORS KOMMUN</v>
      </c>
      <c r="B251" s="81" t="b">
        <f>'Bearb råstatistik'!B249</f>
        <v>1</v>
      </c>
      <c r="C251" s="81">
        <f>IF(Visa_simulerat_eller_angivet_antal,'Bearb råstatistik'!#REF!,'Bearb råstatistik'!K249)</f>
        <v>160</v>
      </c>
      <c r="D251" s="81">
        <f>IF(Visa_simulerat_eller_angivet_antal,'Bearb råstatistik'!#REF!,'Bearb råstatistik'!O249)</f>
        <v>22</v>
      </c>
      <c r="E251" s="48">
        <f>IF(Visa_simulerat_eller_angivet_antal,'Bearb råstatistik'!AN249,'Bearb råstatistik'!AL249)</f>
        <v>0.13750000000000001</v>
      </c>
      <c r="F251" s="81">
        <f>IF(Visa_simulerat_eller_angivet_antal,'Bearb råstatistik'!#REF!,'Bearb råstatistik'!Z249)</f>
        <v>17</v>
      </c>
      <c r="G251" s="48">
        <f>IF(Visa_simulerat_eller_angivet_antal,'Bearb råstatistik'!AQ249,'Bearb råstatistik'!AO249)</f>
        <v>0.10625</v>
      </c>
      <c r="H251" s="81" t="b">
        <f>'Bearb råstatistik'!AC249</f>
        <v>0</v>
      </c>
      <c r="I251" s="48">
        <f>IF(Visa_simulerat_eller_angivet_antal,'Bearb råstatistik'!AS249,'Bearb råstatistik'!AR249)</f>
        <v>0.77272727272727271</v>
      </c>
      <c r="J251" s="81">
        <f>IF(Visa_simulerat_eller_angivet_antal,'Bearb råstatistik'!#REF!,'Bearb råstatistik'!T249)</f>
        <v>0</v>
      </c>
      <c r="K251" s="48">
        <f>IF(Visa_simulerat_eller_angivet_antal,'Bearb råstatistik'!AU249,'Bearb råstatistik'!AT249)</f>
        <v>0</v>
      </c>
      <c r="L251" s="81">
        <f>'Bearb råstatistik'!X249+'Bearb råstatistik'!T249</f>
        <v>0</v>
      </c>
      <c r="M251" s="81">
        <f>'Bearb råstatistik'!R249+'Bearb råstatistik'!V249</f>
        <v>17</v>
      </c>
      <c r="N251" s="48">
        <f t="shared" si="7"/>
        <v>0</v>
      </c>
      <c r="O251" s="81">
        <f>'Bearb råstatistik'!AD249</f>
        <v>5</v>
      </c>
      <c r="P251" s="81">
        <f>'Bearb råstatistik'!AF249</f>
        <v>0</v>
      </c>
      <c r="Q251" s="82">
        <f t="shared" si="8"/>
        <v>1</v>
      </c>
    </row>
    <row r="252" spans="1:17" s="59" customFormat="1" hidden="1" x14ac:dyDescent="0.3">
      <c r="A252" s="59" t="str">
        <f>'Bearb råstatistik'!A250</f>
        <v>Kringlaskolan AB</v>
      </c>
      <c r="B252" s="81" t="b">
        <f>'Bearb råstatistik'!B250</f>
        <v>0</v>
      </c>
      <c r="C252" s="81">
        <f>IF(Visa_simulerat_eller_angivet_antal,'Bearb råstatistik'!#REF!,'Bearb råstatistik'!K250)</f>
        <v>39</v>
      </c>
      <c r="D252" s="81">
        <f>IF(Visa_simulerat_eller_angivet_antal,'Bearb råstatistik'!#REF!,'Bearb råstatistik'!O250)</f>
        <v>0</v>
      </c>
      <c r="E252" s="48">
        <f>IF(Visa_simulerat_eller_angivet_antal,'Bearb råstatistik'!AN250,'Bearb råstatistik'!AL250)</f>
        <v>0</v>
      </c>
      <c r="F252" s="81">
        <f>IF(Visa_simulerat_eller_angivet_antal,'Bearb råstatistik'!#REF!,'Bearb råstatistik'!Z250)</f>
        <v>0</v>
      </c>
      <c r="G252" s="48">
        <f>IF(Visa_simulerat_eller_angivet_antal,'Bearb råstatistik'!AQ250,'Bearb råstatistik'!AO250)</f>
        <v>0</v>
      </c>
      <c r="H252" s="81" t="b">
        <f>'Bearb råstatistik'!AC250</f>
        <v>0</v>
      </c>
      <c r="I252" s="48" t="str">
        <f>IF(Visa_simulerat_eller_angivet_antal,'Bearb råstatistik'!AS250,'Bearb råstatistik'!AR250)</f>
        <v>-</v>
      </c>
      <c r="J252" s="81">
        <f>IF(Visa_simulerat_eller_angivet_antal,'Bearb råstatistik'!#REF!,'Bearb råstatistik'!T250)</f>
        <v>0</v>
      </c>
      <c r="K252" s="48" t="str">
        <f>IF(Visa_simulerat_eller_angivet_antal,'Bearb råstatistik'!AU250,'Bearb råstatistik'!AT250)</f>
        <v>-</v>
      </c>
      <c r="L252" s="81">
        <f>'Bearb råstatistik'!X250+'Bearb råstatistik'!T250</f>
        <v>0</v>
      </c>
      <c r="M252" s="81">
        <f>'Bearb råstatistik'!R250+'Bearb råstatistik'!V250</f>
        <v>0</v>
      </c>
      <c r="N252" s="48" t="str">
        <f t="shared" si="7"/>
        <v/>
      </c>
      <c r="O252" s="81">
        <f>'Bearb råstatistik'!AD250</f>
        <v>0</v>
      </c>
      <c r="P252" s="81">
        <f>'Bearb råstatistik'!AF250</f>
        <v>0</v>
      </c>
      <c r="Q252" s="82" t="str">
        <f t="shared" si="8"/>
        <v/>
      </c>
    </row>
    <row r="253" spans="1:17" s="59" customFormat="1" x14ac:dyDescent="0.3">
      <c r="A253" s="59" t="str">
        <f>'Bearb råstatistik'!A251</f>
        <v>KRISTIANSTADS KOMMUN</v>
      </c>
      <c r="B253" s="81" t="b">
        <f>'Bearb råstatistik'!B251</f>
        <v>1</v>
      </c>
      <c r="C253" s="81">
        <f>IF(Visa_simulerat_eller_angivet_antal,'Bearb råstatistik'!#REF!,'Bearb råstatistik'!K251)</f>
        <v>801</v>
      </c>
      <c r="D253" s="81">
        <f>IF(Visa_simulerat_eller_angivet_antal,'Bearb råstatistik'!#REF!,'Bearb råstatistik'!O251)</f>
        <v>207</v>
      </c>
      <c r="E253" s="48">
        <f>IF(Visa_simulerat_eller_angivet_antal,'Bearb råstatistik'!AN251,'Bearb råstatistik'!AL251)</f>
        <v>0.25842696629213485</v>
      </c>
      <c r="F253" s="81">
        <f>IF(Visa_simulerat_eller_angivet_antal,'Bearb råstatistik'!#REF!,'Bearb råstatistik'!Z251)</f>
        <v>193</v>
      </c>
      <c r="G253" s="48">
        <f>IF(Visa_simulerat_eller_angivet_antal,'Bearb råstatistik'!AQ251,'Bearb råstatistik'!AO251)</f>
        <v>0.24094881398252185</v>
      </c>
      <c r="H253" s="81" t="b">
        <f>'Bearb råstatistik'!AC251</f>
        <v>0</v>
      </c>
      <c r="I253" s="48">
        <f>IF(Visa_simulerat_eller_angivet_antal,'Bearb råstatistik'!AS251,'Bearb råstatistik'!AR251)</f>
        <v>0.93236714975845414</v>
      </c>
      <c r="J253" s="81">
        <f>IF(Visa_simulerat_eller_angivet_antal,'Bearb råstatistik'!#REF!,'Bearb råstatistik'!T251)</f>
        <v>39</v>
      </c>
      <c r="K253" s="48">
        <f>IF(Visa_simulerat_eller_angivet_antal,'Bearb råstatistik'!AU251,'Bearb råstatistik'!AT251)</f>
        <v>0.36231884057971014</v>
      </c>
      <c r="L253" s="81">
        <f>'Bearb råstatistik'!X251+'Bearb råstatistik'!T251</f>
        <v>75</v>
      </c>
      <c r="M253" s="81">
        <f>'Bearb råstatistik'!R251+'Bearb råstatistik'!V251</f>
        <v>118</v>
      </c>
      <c r="N253" s="48">
        <f t="shared" si="7"/>
        <v>0.38860103626943004</v>
      </c>
      <c r="O253" s="81">
        <f>'Bearb råstatistik'!AD251</f>
        <v>36</v>
      </c>
      <c r="P253" s="81">
        <f>'Bearb råstatistik'!AF251</f>
        <v>36</v>
      </c>
      <c r="Q253" s="82">
        <f t="shared" si="8"/>
        <v>0.5</v>
      </c>
    </row>
    <row r="254" spans="1:17" s="59" customFormat="1" x14ac:dyDescent="0.3">
      <c r="A254" s="59" t="str">
        <f>'Bearb råstatistik'!A252</f>
        <v>KRISTINEHAMNS KOMMUN</v>
      </c>
      <c r="B254" s="81" t="b">
        <f>'Bearb råstatistik'!B252</f>
        <v>1</v>
      </c>
      <c r="C254" s="81">
        <f>IF(Visa_simulerat_eller_angivet_antal,'Bearb råstatistik'!#REF!,'Bearb råstatistik'!K252)</f>
        <v>214</v>
      </c>
      <c r="D254" s="81">
        <f>IF(Visa_simulerat_eller_angivet_antal,'Bearb råstatistik'!#REF!,'Bearb råstatistik'!O252)</f>
        <v>39</v>
      </c>
      <c r="E254" s="48">
        <f>IF(Visa_simulerat_eller_angivet_antal,'Bearb råstatistik'!AN252,'Bearb råstatistik'!AL252)</f>
        <v>0.1822429906542056</v>
      </c>
      <c r="F254" s="81">
        <f>IF(Visa_simulerat_eller_angivet_antal,'Bearb råstatistik'!#REF!,'Bearb råstatistik'!Z252)</f>
        <v>24</v>
      </c>
      <c r="G254" s="48">
        <f>IF(Visa_simulerat_eller_angivet_antal,'Bearb råstatistik'!AQ252,'Bearb råstatistik'!AO252)</f>
        <v>0.11214953271028037</v>
      </c>
      <c r="H254" s="81" t="b">
        <f>'Bearb råstatistik'!AC252</f>
        <v>0</v>
      </c>
      <c r="I254" s="48">
        <f>IF(Visa_simulerat_eller_angivet_antal,'Bearb råstatistik'!AS252,'Bearb råstatistik'!AR252)</f>
        <v>0.61538461538461542</v>
      </c>
      <c r="J254" s="81">
        <f>IF(Visa_simulerat_eller_angivet_antal,'Bearb råstatistik'!#REF!,'Bearb råstatistik'!T252)</f>
        <v>0</v>
      </c>
      <c r="K254" s="48">
        <f>IF(Visa_simulerat_eller_angivet_antal,'Bearb råstatistik'!AU252,'Bearb råstatistik'!AT252)</f>
        <v>0.28205128205128205</v>
      </c>
      <c r="L254" s="81">
        <f>'Bearb råstatistik'!X252+'Bearb råstatistik'!T252</f>
        <v>0</v>
      </c>
      <c r="M254" s="81">
        <f>'Bearb råstatistik'!R252+'Bearb råstatistik'!V252</f>
        <v>24</v>
      </c>
      <c r="N254" s="48">
        <f t="shared" si="7"/>
        <v>0</v>
      </c>
      <c r="O254" s="81">
        <f>'Bearb råstatistik'!AD252</f>
        <v>4</v>
      </c>
      <c r="P254" s="81">
        <f>'Bearb råstatistik'!AF252</f>
        <v>11</v>
      </c>
      <c r="Q254" s="82">
        <f t="shared" si="8"/>
        <v>0.26666666666666666</v>
      </c>
    </row>
    <row r="255" spans="1:17" s="59" customFormat="1" hidden="1" x14ac:dyDescent="0.3">
      <c r="A255" s="59" t="str">
        <f>'Bearb råstatistik'!A253</f>
        <v>KRISTNA SKOLAN OASEN IDEELLA FÖRENING</v>
      </c>
      <c r="B255" s="81" t="b">
        <f>'Bearb råstatistik'!B253</f>
        <v>0</v>
      </c>
      <c r="C255" s="81">
        <f>IF(Visa_simulerat_eller_angivet_antal,'Bearb råstatistik'!#REF!,'Bearb råstatistik'!K253)</f>
        <v>0</v>
      </c>
      <c r="D255" s="81">
        <f>IF(Visa_simulerat_eller_angivet_antal,'Bearb råstatistik'!#REF!,'Bearb råstatistik'!O253)</f>
        <v>0</v>
      </c>
      <c r="E255" s="48" t="str">
        <f>IF(Visa_simulerat_eller_angivet_antal,'Bearb råstatistik'!AN253,'Bearb råstatistik'!AL253)</f>
        <v>-</v>
      </c>
      <c r="F255" s="81">
        <f>IF(Visa_simulerat_eller_angivet_antal,'Bearb råstatistik'!#REF!,'Bearb råstatistik'!Z253)</f>
        <v>0</v>
      </c>
      <c r="G255" s="48" t="str">
        <f>IF(Visa_simulerat_eller_angivet_antal,'Bearb råstatistik'!AQ253,'Bearb råstatistik'!AO253)</f>
        <v>-</v>
      </c>
      <c r="H255" s="81" t="b">
        <f>'Bearb råstatistik'!AC253</f>
        <v>0</v>
      </c>
      <c r="I255" s="48" t="str">
        <f>IF(Visa_simulerat_eller_angivet_antal,'Bearb råstatistik'!AS253,'Bearb råstatistik'!AR253)</f>
        <v>-</v>
      </c>
      <c r="J255" s="81">
        <f>IF(Visa_simulerat_eller_angivet_antal,'Bearb råstatistik'!#REF!,'Bearb råstatistik'!T253)</f>
        <v>0</v>
      </c>
      <c r="K255" s="48" t="str">
        <f>IF(Visa_simulerat_eller_angivet_antal,'Bearb råstatistik'!AU253,'Bearb råstatistik'!AT253)</f>
        <v>-</v>
      </c>
      <c r="L255" s="81">
        <f>'Bearb råstatistik'!X253+'Bearb råstatistik'!T253</f>
        <v>0</v>
      </c>
      <c r="M255" s="81">
        <f>'Bearb råstatistik'!R253+'Bearb råstatistik'!V253</f>
        <v>0</v>
      </c>
      <c r="N255" s="48" t="str">
        <f t="shared" si="7"/>
        <v/>
      </c>
      <c r="O255" s="81">
        <f>'Bearb råstatistik'!AD253</f>
        <v>0</v>
      </c>
      <c r="P255" s="81">
        <f>'Bearb råstatistik'!AF253</f>
        <v>0</v>
      </c>
      <c r="Q255" s="82" t="str">
        <f t="shared" si="8"/>
        <v/>
      </c>
    </row>
    <row r="256" spans="1:17" s="59" customFormat="1" hidden="1" x14ac:dyDescent="0.3">
      <c r="A256" s="59" t="str">
        <f>'Bearb råstatistik'!A254</f>
        <v>KRISTNA SKOLFÖRENINGEN I MALMÖ</v>
      </c>
      <c r="B256" s="81" t="b">
        <f>'Bearb råstatistik'!B254</f>
        <v>0</v>
      </c>
      <c r="C256" s="81">
        <f>IF(Visa_simulerat_eller_angivet_antal,'Bearb råstatistik'!#REF!,'Bearb råstatistik'!K254)</f>
        <v>0</v>
      </c>
      <c r="D256" s="81">
        <f>IF(Visa_simulerat_eller_angivet_antal,'Bearb råstatistik'!#REF!,'Bearb råstatistik'!O254)</f>
        <v>0</v>
      </c>
      <c r="E256" s="48" t="str">
        <f>IF(Visa_simulerat_eller_angivet_antal,'Bearb råstatistik'!AN254,'Bearb råstatistik'!AL254)</f>
        <v>-</v>
      </c>
      <c r="F256" s="81">
        <f>IF(Visa_simulerat_eller_angivet_antal,'Bearb råstatistik'!#REF!,'Bearb råstatistik'!Z254)</f>
        <v>0</v>
      </c>
      <c r="G256" s="48" t="str">
        <f>IF(Visa_simulerat_eller_angivet_antal,'Bearb råstatistik'!AQ254,'Bearb råstatistik'!AO254)</f>
        <v>-</v>
      </c>
      <c r="H256" s="81" t="b">
        <f>'Bearb råstatistik'!AC254</f>
        <v>1</v>
      </c>
      <c r="I256" s="48" t="str">
        <f>IF(Visa_simulerat_eller_angivet_antal,'Bearb råstatistik'!AS254,'Bearb råstatistik'!AR254)</f>
        <v>-</v>
      </c>
      <c r="J256" s="81">
        <f>IF(Visa_simulerat_eller_angivet_antal,'Bearb råstatistik'!#REF!,'Bearb råstatistik'!T254)</f>
        <v>0</v>
      </c>
      <c r="K256" s="48" t="str">
        <f>IF(Visa_simulerat_eller_angivet_antal,'Bearb råstatistik'!AU254,'Bearb råstatistik'!AT254)</f>
        <v>-</v>
      </c>
      <c r="L256" s="81">
        <f>'Bearb råstatistik'!X254+'Bearb råstatistik'!T254</f>
        <v>0</v>
      </c>
      <c r="M256" s="81">
        <f>'Bearb råstatistik'!R254+'Bearb råstatistik'!V254</f>
        <v>0</v>
      </c>
      <c r="N256" s="48" t="str">
        <f t="shared" si="7"/>
        <v/>
      </c>
      <c r="O256" s="81">
        <f>'Bearb råstatistik'!AD254</f>
        <v>0</v>
      </c>
      <c r="P256" s="81">
        <f>'Bearb råstatistik'!AF254</f>
        <v>0</v>
      </c>
      <c r="Q256" s="82" t="str">
        <f t="shared" si="8"/>
        <v/>
      </c>
    </row>
    <row r="257" spans="1:17" s="59" customFormat="1" hidden="1" x14ac:dyDescent="0.3">
      <c r="A257" s="59" t="str">
        <f>'Bearb råstatistik'!A255</f>
        <v>KRISTNA SKOLFÖRENINGEN I ÖRKELLJUNGA</v>
      </c>
      <c r="B257" s="81" t="b">
        <f>'Bearb råstatistik'!B255</f>
        <v>0</v>
      </c>
      <c r="C257" s="81">
        <f>IF(Visa_simulerat_eller_angivet_antal,'Bearb råstatistik'!#REF!,'Bearb råstatistik'!K255)</f>
        <v>0</v>
      </c>
      <c r="D257" s="81">
        <f>IF(Visa_simulerat_eller_angivet_antal,'Bearb råstatistik'!#REF!,'Bearb råstatistik'!O255)</f>
        <v>0</v>
      </c>
      <c r="E257" s="48" t="str">
        <f>IF(Visa_simulerat_eller_angivet_antal,'Bearb råstatistik'!AN255,'Bearb råstatistik'!AL255)</f>
        <v>-</v>
      </c>
      <c r="F257" s="81">
        <f>IF(Visa_simulerat_eller_angivet_antal,'Bearb råstatistik'!#REF!,'Bearb råstatistik'!Z255)</f>
        <v>0</v>
      </c>
      <c r="G257" s="48" t="str">
        <f>IF(Visa_simulerat_eller_angivet_antal,'Bearb råstatistik'!AQ255,'Bearb råstatistik'!AO255)</f>
        <v>-</v>
      </c>
      <c r="H257" s="81" t="b">
        <f>'Bearb råstatistik'!AC255</f>
        <v>1</v>
      </c>
      <c r="I257" s="48" t="str">
        <f>IF(Visa_simulerat_eller_angivet_antal,'Bearb råstatistik'!AS255,'Bearb råstatistik'!AR255)</f>
        <v>-</v>
      </c>
      <c r="J257" s="81">
        <f>IF(Visa_simulerat_eller_angivet_antal,'Bearb råstatistik'!#REF!,'Bearb råstatistik'!T255)</f>
        <v>0</v>
      </c>
      <c r="K257" s="48" t="str">
        <f>IF(Visa_simulerat_eller_angivet_antal,'Bearb råstatistik'!AU255,'Bearb råstatistik'!AT255)</f>
        <v>-</v>
      </c>
      <c r="L257" s="81">
        <f>'Bearb råstatistik'!X255+'Bearb råstatistik'!T255</f>
        <v>0</v>
      </c>
      <c r="M257" s="81">
        <f>'Bearb råstatistik'!R255+'Bearb råstatistik'!V255</f>
        <v>0</v>
      </c>
      <c r="N257" s="48" t="str">
        <f t="shared" si="7"/>
        <v/>
      </c>
      <c r="O257" s="81">
        <f>'Bearb råstatistik'!AD255</f>
        <v>0</v>
      </c>
      <c r="P257" s="81">
        <f>'Bearb råstatistik'!AF255</f>
        <v>0</v>
      </c>
      <c r="Q257" s="82" t="str">
        <f t="shared" si="8"/>
        <v/>
      </c>
    </row>
    <row r="258" spans="1:17" s="59" customFormat="1" x14ac:dyDescent="0.3">
      <c r="A258" s="59" t="str">
        <f>'Bearb råstatistik'!A256</f>
        <v>KROKOMS KOMMUN</v>
      </c>
      <c r="B258" s="81" t="b">
        <f>'Bearb råstatistik'!B256</f>
        <v>1</v>
      </c>
      <c r="C258" s="81">
        <f>IF(Visa_simulerat_eller_angivet_antal,'Bearb råstatistik'!#REF!,'Bearb råstatistik'!K256)</f>
        <v>165</v>
      </c>
      <c r="D258" s="81">
        <f>IF(Visa_simulerat_eller_angivet_antal,'Bearb råstatistik'!#REF!,'Bearb råstatistik'!O256)</f>
        <v>20</v>
      </c>
      <c r="E258" s="48">
        <f>IF(Visa_simulerat_eller_angivet_antal,'Bearb råstatistik'!AN256,'Bearb råstatistik'!AL256)</f>
        <v>0.12121212121212122</v>
      </c>
      <c r="F258" s="81">
        <f>IF(Visa_simulerat_eller_angivet_antal,'Bearb råstatistik'!#REF!,'Bearb råstatistik'!Z256)</f>
        <v>0</v>
      </c>
      <c r="G258" s="48">
        <f>IF(Visa_simulerat_eller_angivet_antal,'Bearb råstatistik'!AQ256,'Bearb råstatistik'!AO256)</f>
        <v>0</v>
      </c>
      <c r="H258" s="81" t="b">
        <f>'Bearb råstatistik'!AC256</f>
        <v>0</v>
      </c>
      <c r="I258" s="48">
        <f>IF(Visa_simulerat_eller_angivet_antal,'Bearb råstatistik'!AS256,'Bearb råstatistik'!AR256)</f>
        <v>0</v>
      </c>
      <c r="J258" s="81">
        <f>IF(Visa_simulerat_eller_angivet_antal,'Bearb råstatistik'!#REF!,'Bearb råstatistik'!T256)</f>
        <v>0</v>
      </c>
      <c r="K258" s="48">
        <f>IF(Visa_simulerat_eller_angivet_antal,'Bearb råstatistik'!AU256,'Bearb råstatistik'!AT256)</f>
        <v>0</v>
      </c>
      <c r="L258" s="81">
        <f>'Bearb råstatistik'!X256+'Bearb råstatistik'!T256</f>
        <v>0</v>
      </c>
      <c r="M258" s="81">
        <f>'Bearb råstatistik'!R256+'Bearb råstatistik'!V256</f>
        <v>0</v>
      </c>
      <c r="N258" s="48" t="str">
        <f t="shared" si="7"/>
        <v/>
      </c>
      <c r="O258" s="81">
        <f>'Bearb råstatistik'!AD256</f>
        <v>20</v>
      </c>
      <c r="P258" s="81">
        <f>'Bearb råstatistik'!AF256</f>
        <v>0</v>
      </c>
      <c r="Q258" s="82">
        <f t="shared" si="8"/>
        <v>1</v>
      </c>
    </row>
    <row r="259" spans="1:17" s="59" customFormat="1" hidden="1" x14ac:dyDescent="0.3">
      <c r="A259" s="59" t="str">
        <f>'Bearb råstatistik'!A257</f>
        <v>KRONOBERG SKOLA AKTIEBOLAG</v>
      </c>
      <c r="B259" s="81" t="b">
        <f>'Bearb råstatistik'!B257</f>
        <v>0</v>
      </c>
      <c r="C259" s="81">
        <f>IF(Visa_simulerat_eller_angivet_antal,'Bearb råstatistik'!#REF!,'Bearb råstatistik'!K257)</f>
        <v>52</v>
      </c>
      <c r="D259" s="81">
        <f>IF(Visa_simulerat_eller_angivet_antal,'Bearb råstatistik'!#REF!,'Bearb råstatistik'!O257)</f>
        <v>0</v>
      </c>
      <c r="E259" s="48">
        <f>IF(Visa_simulerat_eller_angivet_antal,'Bearb råstatistik'!AN257,'Bearb råstatistik'!AL257)</f>
        <v>0</v>
      </c>
      <c r="F259" s="81">
        <f>IF(Visa_simulerat_eller_angivet_antal,'Bearb råstatistik'!#REF!,'Bearb råstatistik'!Z257)</f>
        <v>0</v>
      </c>
      <c r="G259" s="48">
        <f>IF(Visa_simulerat_eller_angivet_antal,'Bearb råstatistik'!AQ257,'Bearb råstatistik'!AO257)</f>
        <v>0</v>
      </c>
      <c r="H259" s="81" t="b">
        <f>'Bearb råstatistik'!AC257</f>
        <v>0</v>
      </c>
      <c r="I259" s="48" t="str">
        <f>IF(Visa_simulerat_eller_angivet_antal,'Bearb råstatistik'!AS257,'Bearb råstatistik'!AR257)</f>
        <v>-</v>
      </c>
      <c r="J259" s="81">
        <f>IF(Visa_simulerat_eller_angivet_antal,'Bearb råstatistik'!#REF!,'Bearb råstatistik'!T257)</f>
        <v>0</v>
      </c>
      <c r="K259" s="48" t="str">
        <f>IF(Visa_simulerat_eller_angivet_antal,'Bearb råstatistik'!AU257,'Bearb råstatistik'!AT257)</f>
        <v>-</v>
      </c>
      <c r="L259" s="81">
        <f>'Bearb råstatistik'!X257+'Bearb råstatistik'!T257</f>
        <v>0</v>
      </c>
      <c r="M259" s="81">
        <f>'Bearb råstatistik'!R257+'Bearb råstatistik'!V257</f>
        <v>0</v>
      </c>
      <c r="N259" s="48" t="str">
        <f t="shared" si="7"/>
        <v/>
      </c>
      <c r="O259" s="81">
        <f>'Bearb råstatistik'!AD257</f>
        <v>0</v>
      </c>
      <c r="P259" s="81">
        <f>'Bearb råstatistik'!AF257</f>
        <v>0</v>
      </c>
      <c r="Q259" s="82" t="str">
        <f t="shared" si="8"/>
        <v/>
      </c>
    </row>
    <row r="260" spans="1:17" s="59" customFormat="1" x14ac:dyDescent="0.3">
      <c r="A260" s="59" t="str">
        <f>'Bearb råstatistik'!A258</f>
        <v>KUBIKSKOLAN AKTIEBOLAG</v>
      </c>
      <c r="B260" s="81" t="b">
        <f>'Bearb råstatistik'!B258</f>
        <v>0</v>
      </c>
      <c r="C260" s="81">
        <f>IF(Visa_simulerat_eller_angivet_antal,'Bearb råstatistik'!#REF!,'Bearb råstatistik'!K258)</f>
        <v>69</v>
      </c>
      <c r="D260" s="81">
        <f>IF(Visa_simulerat_eller_angivet_antal,'Bearb råstatistik'!#REF!,'Bearb råstatistik'!O258)</f>
        <v>11</v>
      </c>
      <c r="E260" s="48">
        <f>IF(Visa_simulerat_eller_angivet_antal,'Bearb råstatistik'!AN258,'Bearb råstatistik'!AL258)</f>
        <v>0.15942028985507245</v>
      </c>
      <c r="F260" s="81">
        <f>IF(Visa_simulerat_eller_angivet_antal,'Bearb råstatistik'!#REF!,'Bearb råstatistik'!Z258)</f>
        <v>0</v>
      </c>
      <c r="G260" s="48">
        <f>IF(Visa_simulerat_eller_angivet_antal,'Bearb råstatistik'!AQ258,'Bearb råstatistik'!AO258)</f>
        <v>0</v>
      </c>
      <c r="H260" s="81" t="b">
        <f>'Bearb råstatistik'!AC258</f>
        <v>0</v>
      </c>
      <c r="I260" s="48">
        <f>IF(Visa_simulerat_eller_angivet_antal,'Bearb råstatistik'!AS258,'Bearb råstatistik'!AR258)</f>
        <v>0</v>
      </c>
      <c r="J260" s="81">
        <f>IF(Visa_simulerat_eller_angivet_antal,'Bearb råstatistik'!#REF!,'Bearb råstatistik'!T258)</f>
        <v>0</v>
      </c>
      <c r="K260" s="48">
        <f>IF(Visa_simulerat_eller_angivet_antal,'Bearb råstatistik'!AU258,'Bearb råstatistik'!AT258)</f>
        <v>0</v>
      </c>
      <c r="L260" s="81">
        <f>'Bearb råstatistik'!X258+'Bearb råstatistik'!T258</f>
        <v>0</v>
      </c>
      <c r="M260" s="81">
        <f>'Bearb råstatistik'!R258+'Bearb råstatistik'!V258</f>
        <v>0</v>
      </c>
      <c r="N260" s="48" t="str">
        <f t="shared" si="7"/>
        <v/>
      </c>
      <c r="O260" s="81">
        <f>'Bearb råstatistik'!AD258</f>
        <v>11</v>
      </c>
      <c r="P260" s="81">
        <f>'Bearb råstatistik'!AF258</f>
        <v>0</v>
      </c>
      <c r="Q260" s="82">
        <f t="shared" si="8"/>
        <v>1</v>
      </c>
    </row>
    <row r="261" spans="1:17" s="59" customFormat="1" hidden="1" x14ac:dyDescent="0.3">
      <c r="A261" s="59" t="str">
        <f>'Bearb råstatistik'!A259</f>
        <v>KULLAVIKS MONTESORISKOLA EKONOMISK FÖRENING</v>
      </c>
      <c r="B261" s="81" t="b">
        <f>'Bearb råstatistik'!B259</f>
        <v>0</v>
      </c>
      <c r="C261" s="81">
        <f>IF(Visa_simulerat_eller_angivet_antal,'Bearb råstatistik'!#REF!,'Bearb råstatistik'!K259)</f>
        <v>21</v>
      </c>
      <c r="D261" s="81">
        <f>IF(Visa_simulerat_eller_angivet_antal,'Bearb råstatistik'!#REF!,'Bearb råstatistik'!O259)</f>
        <v>0</v>
      </c>
      <c r="E261" s="48">
        <f>IF(Visa_simulerat_eller_angivet_antal,'Bearb råstatistik'!AN259,'Bearb råstatistik'!AL259)</f>
        <v>0</v>
      </c>
      <c r="F261" s="81">
        <f>IF(Visa_simulerat_eller_angivet_antal,'Bearb råstatistik'!#REF!,'Bearb råstatistik'!Z259)</f>
        <v>0</v>
      </c>
      <c r="G261" s="48">
        <f>IF(Visa_simulerat_eller_angivet_antal,'Bearb råstatistik'!AQ259,'Bearb råstatistik'!AO259)</f>
        <v>0</v>
      </c>
      <c r="H261" s="81" t="b">
        <f>'Bearb råstatistik'!AC259</f>
        <v>0</v>
      </c>
      <c r="I261" s="48" t="str">
        <f>IF(Visa_simulerat_eller_angivet_antal,'Bearb råstatistik'!AS259,'Bearb råstatistik'!AR259)</f>
        <v>-</v>
      </c>
      <c r="J261" s="81">
        <f>IF(Visa_simulerat_eller_angivet_antal,'Bearb råstatistik'!#REF!,'Bearb råstatistik'!T259)</f>
        <v>0</v>
      </c>
      <c r="K261" s="48" t="str">
        <f>IF(Visa_simulerat_eller_angivet_antal,'Bearb råstatistik'!AU259,'Bearb råstatistik'!AT259)</f>
        <v>-</v>
      </c>
      <c r="L261" s="81">
        <f>'Bearb råstatistik'!X259+'Bearb råstatistik'!T259</f>
        <v>0</v>
      </c>
      <c r="M261" s="81">
        <f>'Bearb råstatistik'!R259+'Bearb råstatistik'!V259</f>
        <v>0</v>
      </c>
      <c r="N261" s="48" t="str">
        <f t="shared" si="7"/>
        <v/>
      </c>
      <c r="O261" s="81">
        <f>'Bearb råstatistik'!AD259</f>
        <v>0</v>
      </c>
      <c r="P261" s="81">
        <f>'Bearb råstatistik'!AF259</f>
        <v>0</v>
      </c>
      <c r="Q261" s="82" t="str">
        <f t="shared" si="8"/>
        <v/>
      </c>
    </row>
    <row r="262" spans="1:17" s="59" customFormat="1" hidden="1" x14ac:dyDescent="0.3">
      <c r="A262" s="59" t="str">
        <f>'Bearb råstatistik'!A260</f>
        <v>KULTURSKOLAN RAKETEN AB</v>
      </c>
      <c r="B262" s="81" t="b">
        <f>'Bearb råstatistik'!B260</f>
        <v>0</v>
      </c>
      <c r="C262" s="81">
        <f>IF(Visa_simulerat_eller_angivet_antal,'Bearb råstatistik'!#REF!,'Bearb råstatistik'!K260)</f>
        <v>23</v>
      </c>
      <c r="D262" s="81">
        <f>IF(Visa_simulerat_eller_angivet_antal,'Bearb råstatistik'!#REF!,'Bearb råstatistik'!O260)</f>
        <v>0</v>
      </c>
      <c r="E262" s="48">
        <f>IF(Visa_simulerat_eller_angivet_antal,'Bearb råstatistik'!AN260,'Bearb råstatistik'!AL260)</f>
        <v>0</v>
      </c>
      <c r="F262" s="81">
        <f>IF(Visa_simulerat_eller_angivet_antal,'Bearb råstatistik'!#REF!,'Bearb råstatistik'!Z260)</f>
        <v>0</v>
      </c>
      <c r="G262" s="48">
        <f>IF(Visa_simulerat_eller_angivet_antal,'Bearb råstatistik'!AQ260,'Bearb råstatistik'!AO260)</f>
        <v>0</v>
      </c>
      <c r="H262" s="81" t="b">
        <f>'Bearb råstatistik'!AC260</f>
        <v>0</v>
      </c>
      <c r="I262" s="48" t="str">
        <f>IF(Visa_simulerat_eller_angivet_antal,'Bearb råstatistik'!AS260,'Bearb råstatistik'!AR260)</f>
        <v>-</v>
      </c>
      <c r="J262" s="81">
        <f>IF(Visa_simulerat_eller_angivet_antal,'Bearb råstatistik'!#REF!,'Bearb råstatistik'!T260)</f>
        <v>0</v>
      </c>
      <c r="K262" s="48" t="str">
        <f>IF(Visa_simulerat_eller_angivet_antal,'Bearb råstatistik'!AU260,'Bearb råstatistik'!AT260)</f>
        <v>-</v>
      </c>
      <c r="L262" s="81">
        <f>'Bearb råstatistik'!X260+'Bearb råstatistik'!T260</f>
        <v>0</v>
      </c>
      <c r="M262" s="81">
        <f>'Bearb råstatistik'!R260+'Bearb råstatistik'!V260</f>
        <v>0</v>
      </c>
      <c r="N262" s="48" t="str">
        <f t="shared" si="7"/>
        <v/>
      </c>
      <c r="O262" s="81">
        <f>'Bearb råstatistik'!AD260</f>
        <v>0</v>
      </c>
      <c r="P262" s="81">
        <f>'Bearb råstatistik'!AF260</f>
        <v>0</v>
      </c>
      <c r="Q262" s="82" t="str">
        <f t="shared" si="8"/>
        <v/>
      </c>
    </row>
    <row r="263" spans="1:17" s="59" customFormat="1" x14ac:dyDescent="0.3">
      <c r="A263" s="59" t="str">
        <f>'Bearb råstatistik'!A261</f>
        <v>KUMLA KOMMUN</v>
      </c>
      <c r="B263" s="81" t="b">
        <f>'Bearb råstatistik'!B261</f>
        <v>1</v>
      </c>
      <c r="C263" s="81">
        <f>IF(Visa_simulerat_eller_angivet_antal,'Bearb råstatistik'!#REF!,'Bearb råstatistik'!K261)</f>
        <v>231</v>
      </c>
      <c r="D263" s="81">
        <f>IF(Visa_simulerat_eller_angivet_antal,'Bearb råstatistik'!#REF!,'Bearb råstatistik'!O261)</f>
        <v>58</v>
      </c>
      <c r="E263" s="48">
        <f>IF(Visa_simulerat_eller_angivet_antal,'Bearb råstatistik'!AN261,'Bearb råstatistik'!AL261)</f>
        <v>0.25108225108225107</v>
      </c>
      <c r="F263" s="81">
        <f>IF(Visa_simulerat_eller_angivet_antal,'Bearb råstatistik'!#REF!,'Bearb råstatistik'!Z261)</f>
        <v>11</v>
      </c>
      <c r="G263" s="48">
        <f>IF(Visa_simulerat_eller_angivet_antal,'Bearb råstatistik'!AQ261,'Bearb råstatistik'!AO261)</f>
        <v>4.7619047619047616E-2</v>
      </c>
      <c r="H263" s="81" t="b">
        <f>'Bearb råstatistik'!AC261</f>
        <v>0</v>
      </c>
      <c r="I263" s="48">
        <f>IF(Visa_simulerat_eller_angivet_antal,'Bearb råstatistik'!AS261,'Bearb råstatistik'!AR261)</f>
        <v>0.18965517241379309</v>
      </c>
      <c r="J263" s="81">
        <f>IF(Visa_simulerat_eller_angivet_antal,'Bearb råstatistik'!#REF!,'Bearb råstatistik'!T261)</f>
        <v>0</v>
      </c>
      <c r="K263" s="48">
        <f>IF(Visa_simulerat_eller_angivet_antal,'Bearb råstatistik'!AU261,'Bearb råstatistik'!AT261)</f>
        <v>0.29310344827586204</v>
      </c>
      <c r="L263" s="81">
        <f>'Bearb råstatistik'!X261+'Bearb råstatistik'!T261</f>
        <v>0</v>
      </c>
      <c r="M263" s="81">
        <f>'Bearb råstatistik'!R261+'Bearb råstatistik'!V261</f>
        <v>11</v>
      </c>
      <c r="N263" s="48">
        <f t="shared" si="7"/>
        <v>0</v>
      </c>
      <c r="O263" s="81">
        <f>'Bearb råstatistik'!AD261</f>
        <v>30</v>
      </c>
      <c r="P263" s="81">
        <f>'Bearb råstatistik'!AF261</f>
        <v>17</v>
      </c>
      <c r="Q263" s="82">
        <f t="shared" si="8"/>
        <v>0.63829787234042556</v>
      </c>
    </row>
    <row r="264" spans="1:17" s="59" customFormat="1" x14ac:dyDescent="0.3">
      <c r="A264" s="59" t="str">
        <f>'Bearb råstatistik'!A262</f>
        <v>KUNGSBACKA KOMMUN</v>
      </c>
      <c r="B264" s="81" t="b">
        <f>'Bearb råstatistik'!B262</f>
        <v>1</v>
      </c>
      <c r="C264" s="81">
        <f>IF(Visa_simulerat_eller_angivet_antal,'Bearb råstatistik'!#REF!,'Bearb råstatistik'!K262)</f>
        <v>923</v>
      </c>
      <c r="D264" s="81">
        <f>IF(Visa_simulerat_eller_angivet_antal,'Bearb råstatistik'!#REF!,'Bearb råstatistik'!O262)</f>
        <v>114</v>
      </c>
      <c r="E264" s="48">
        <f>IF(Visa_simulerat_eller_angivet_antal,'Bearb råstatistik'!AN262,'Bearb råstatistik'!AL262)</f>
        <v>0.12351029252437704</v>
      </c>
      <c r="F264" s="81">
        <f>IF(Visa_simulerat_eller_angivet_antal,'Bearb råstatistik'!#REF!,'Bearb råstatistik'!Z262)</f>
        <v>120</v>
      </c>
      <c r="G264" s="48">
        <f>IF(Visa_simulerat_eller_angivet_antal,'Bearb råstatistik'!AQ262,'Bearb råstatistik'!AO262)</f>
        <v>0.13001083423618634</v>
      </c>
      <c r="H264" s="81" t="b">
        <f>'Bearb råstatistik'!AC262</f>
        <v>0</v>
      </c>
      <c r="I264" s="48">
        <f>IF(Visa_simulerat_eller_angivet_antal,'Bearb råstatistik'!AS262,'Bearb råstatistik'!AR262)</f>
        <v>1.0526315789473684</v>
      </c>
      <c r="J264" s="81">
        <f>IF(Visa_simulerat_eller_angivet_antal,'Bearb råstatistik'!#REF!,'Bearb råstatistik'!T262)</f>
        <v>18</v>
      </c>
      <c r="K264" s="48">
        <f>IF(Visa_simulerat_eller_angivet_antal,'Bearb råstatistik'!AU262,'Bearb råstatistik'!AT262)</f>
        <v>0.44736842105263158</v>
      </c>
      <c r="L264" s="81">
        <f>'Bearb råstatistik'!X262+'Bearb råstatistik'!T262</f>
        <v>48</v>
      </c>
      <c r="M264" s="81">
        <f>'Bearb råstatistik'!R262+'Bearb råstatistik'!V262</f>
        <v>72</v>
      </c>
      <c r="N264" s="48">
        <f t="shared" si="7"/>
        <v>0.4</v>
      </c>
      <c r="O264" s="81">
        <f>'Bearb råstatistik'!AD262</f>
        <v>12</v>
      </c>
      <c r="P264" s="81">
        <f>'Bearb råstatistik'!AF262</f>
        <v>33</v>
      </c>
      <c r="Q264" s="82">
        <f t="shared" si="8"/>
        <v>0.26666666666666666</v>
      </c>
    </row>
    <row r="265" spans="1:17" s="59" customFormat="1" x14ac:dyDescent="0.3">
      <c r="A265" s="59" t="str">
        <f>'Bearb råstatistik'!A263</f>
        <v>KUNGSÖRS KOMMUN</v>
      </c>
      <c r="B265" s="81" t="b">
        <f>'Bearb råstatistik'!B263</f>
        <v>1</v>
      </c>
      <c r="C265" s="81">
        <f>IF(Visa_simulerat_eller_angivet_antal,'Bearb råstatistik'!#REF!,'Bearb råstatistik'!K263)</f>
        <v>74</v>
      </c>
      <c r="D265" s="81">
        <f>IF(Visa_simulerat_eller_angivet_antal,'Bearb råstatistik'!#REF!,'Bearb råstatistik'!O263)</f>
        <v>11</v>
      </c>
      <c r="E265" s="48">
        <f>IF(Visa_simulerat_eller_angivet_antal,'Bearb råstatistik'!AN263,'Bearb råstatistik'!AL263)</f>
        <v>0.14864864864864866</v>
      </c>
      <c r="F265" s="81">
        <f>IF(Visa_simulerat_eller_angivet_antal,'Bearb råstatistik'!#REF!,'Bearb råstatistik'!Z263)</f>
        <v>0</v>
      </c>
      <c r="G265" s="48">
        <f>IF(Visa_simulerat_eller_angivet_antal,'Bearb råstatistik'!AQ263,'Bearb råstatistik'!AO263)</f>
        <v>0</v>
      </c>
      <c r="H265" s="81" t="b">
        <f>'Bearb råstatistik'!AC263</f>
        <v>0</v>
      </c>
      <c r="I265" s="48">
        <f>IF(Visa_simulerat_eller_angivet_antal,'Bearb råstatistik'!AS263,'Bearb råstatistik'!AR263)</f>
        <v>0</v>
      </c>
      <c r="J265" s="81">
        <f>IF(Visa_simulerat_eller_angivet_antal,'Bearb råstatistik'!#REF!,'Bearb råstatistik'!T263)</f>
        <v>0</v>
      </c>
      <c r="K265" s="48">
        <f>IF(Visa_simulerat_eller_angivet_antal,'Bearb råstatistik'!AU263,'Bearb råstatistik'!AT263)</f>
        <v>0</v>
      </c>
      <c r="L265" s="81">
        <f>'Bearb råstatistik'!X263+'Bearb råstatistik'!T263</f>
        <v>0</v>
      </c>
      <c r="M265" s="81">
        <f>'Bearb råstatistik'!R263+'Bearb råstatistik'!V263</f>
        <v>0</v>
      </c>
      <c r="N265" s="48" t="str">
        <f t="shared" si="7"/>
        <v/>
      </c>
      <c r="O265" s="81">
        <f>'Bearb råstatistik'!AD263</f>
        <v>11</v>
      </c>
      <c r="P265" s="81">
        <f>'Bearb råstatistik'!AF263</f>
        <v>0</v>
      </c>
      <c r="Q265" s="82">
        <f t="shared" si="8"/>
        <v>1</v>
      </c>
    </row>
    <row r="266" spans="1:17" s="59" customFormat="1" x14ac:dyDescent="0.3">
      <c r="A266" s="59" t="str">
        <f>'Bearb råstatistik'!A264</f>
        <v>KUNGÄLVS KOMMUN</v>
      </c>
      <c r="B266" s="81" t="b">
        <f>'Bearb råstatistik'!B264</f>
        <v>1</v>
      </c>
      <c r="C266" s="81">
        <f>IF(Visa_simulerat_eller_angivet_antal,'Bearb råstatistik'!#REF!,'Bearb råstatistik'!K264)</f>
        <v>413</v>
      </c>
      <c r="D266" s="81">
        <f>IF(Visa_simulerat_eller_angivet_antal,'Bearb råstatistik'!#REF!,'Bearb råstatistik'!O264)</f>
        <v>51</v>
      </c>
      <c r="E266" s="48">
        <f>IF(Visa_simulerat_eller_angivet_antal,'Bearb råstatistik'!AN264,'Bearb råstatistik'!AL264)</f>
        <v>0.12348668280871671</v>
      </c>
      <c r="F266" s="81">
        <f>IF(Visa_simulerat_eller_angivet_antal,'Bearb råstatistik'!#REF!,'Bearb råstatistik'!Z264)</f>
        <v>31</v>
      </c>
      <c r="G266" s="48">
        <f>IF(Visa_simulerat_eller_angivet_antal,'Bearb råstatistik'!AQ264,'Bearb råstatistik'!AO264)</f>
        <v>7.5060532687651338E-2</v>
      </c>
      <c r="H266" s="81" t="b">
        <f>'Bearb råstatistik'!AC264</f>
        <v>0</v>
      </c>
      <c r="I266" s="48">
        <f>IF(Visa_simulerat_eller_angivet_antal,'Bearb råstatistik'!AS264,'Bearb råstatistik'!AR264)</f>
        <v>0.60784313725490191</v>
      </c>
      <c r="J266" s="81">
        <f>IF(Visa_simulerat_eller_angivet_antal,'Bearb råstatistik'!#REF!,'Bearb råstatistik'!T264)</f>
        <v>0</v>
      </c>
      <c r="K266" s="48">
        <f>IF(Visa_simulerat_eller_angivet_antal,'Bearb råstatistik'!AU264,'Bearb råstatistik'!AT264)</f>
        <v>0.37254901960784315</v>
      </c>
      <c r="L266" s="81">
        <f>'Bearb råstatistik'!X264+'Bearb råstatistik'!T264</f>
        <v>0</v>
      </c>
      <c r="M266" s="81">
        <f>'Bearb råstatistik'!R264+'Bearb råstatistik'!V264</f>
        <v>31</v>
      </c>
      <c r="N266" s="48">
        <f t="shared" si="7"/>
        <v>0</v>
      </c>
      <c r="O266" s="81">
        <f>'Bearb råstatistik'!AD264</f>
        <v>16</v>
      </c>
      <c r="P266" s="81">
        <f>'Bearb råstatistik'!AF264</f>
        <v>19</v>
      </c>
      <c r="Q266" s="82">
        <f t="shared" si="8"/>
        <v>0.45714285714285713</v>
      </c>
    </row>
    <row r="267" spans="1:17" s="59" customFormat="1" hidden="1" x14ac:dyDescent="0.3">
      <c r="A267" s="59" t="str">
        <f>'Bearb råstatistik'!A265</f>
        <v>KUNSKAPSNAVET AB</v>
      </c>
      <c r="B267" s="81" t="b">
        <f>'Bearb råstatistik'!B265</f>
        <v>0</v>
      </c>
      <c r="C267" s="81">
        <f>IF(Visa_simulerat_eller_angivet_antal,'Bearb råstatistik'!#REF!,'Bearb råstatistik'!K265)</f>
        <v>37</v>
      </c>
      <c r="D267" s="81">
        <f>IF(Visa_simulerat_eller_angivet_antal,'Bearb råstatistik'!#REF!,'Bearb råstatistik'!O265)</f>
        <v>0</v>
      </c>
      <c r="E267" s="48">
        <f>IF(Visa_simulerat_eller_angivet_antal,'Bearb råstatistik'!AN265,'Bearb råstatistik'!AL265)</f>
        <v>0</v>
      </c>
      <c r="F267" s="81">
        <f>IF(Visa_simulerat_eller_angivet_antal,'Bearb råstatistik'!#REF!,'Bearb råstatistik'!Z265)</f>
        <v>0</v>
      </c>
      <c r="G267" s="48">
        <f>IF(Visa_simulerat_eller_angivet_antal,'Bearb råstatistik'!AQ265,'Bearb råstatistik'!AO265)</f>
        <v>0</v>
      </c>
      <c r="H267" s="81" t="b">
        <f>'Bearb råstatistik'!AC265</f>
        <v>0</v>
      </c>
      <c r="I267" s="48" t="str">
        <f>IF(Visa_simulerat_eller_angivet_antal,'Bearb råstatistik'!AS265,'Bearb råstatistik'!AR265)</f>
        <v>-</v>
      </c>
      <c r="J267" s="81">
        <f>IF(Visa_simulerat_eller_angivet_antal,'Bearb råstatistik'!#REF!,'Bearb råstatistik'!T265)</f>
        <v>0</v>
      </c>
      <c r="K267" s="48" t="str">
        <f>IF(Visa_simulerat_eller_angivet_antal,'Bearb råstatistik'!AU265,'Bearb råstatistik'!AT265)</f>
        <v>-</v>
      </c>
      <c r="L267" s="81">
        <f>'Bearb råstatistik'!X265+'Bearb råstatistik'!T265</f>
        <v>0</v>
      </c>
      <c r="M267" s="81">
        <f>'Bearb råstatistik'!R265+'Bearb råstatistik'!V265</f>
        <v>0</v>
      </c>
      <c r="N267" s="48" t="str">
        <f t="shared" si="7"/>
        <v/>
      </c>
      <c r="O267" s="81">
        <f>'Bearb råstatistik'!AD265</f>
        <v>0</v>
      </c>
      <c r="P267" s="81">
        <f>'Bearb råstatistik'!AF265</f>
        <v>0</v>
      </c>
      <c r="Q267" s="82" t="str">
        <f t="shared" si="8"/>
        <v/>
      </c>
    </row>
    <row r="268" spans="1:17" s="59" customFormat="1" x14ac:dyDescent="0.3">
      <c r="A268" s="59" t="str">
        <f>'Bearb råstatistik'!A266</f>
        <v>KUNSKAPSSKOLAN I SVERIGE AKTIEBOLAG</v>
      </c>
      <c r="B268" s="81" t="b">
        <f>'Bearb råstatistik'!B266</f>
        <v>0</v>
      </c>
      <c r="C268" s="81">
        <f>IF(Visa_simulerat_eller_angivet_antal,'Bearb råstatistik'!#REF!,'Bearb råstatistik'!K266)</f>
        <v>2173</v>
      </c>
      <c r="D268" s="81">
        <f>IF(Visa_simulerat_eller_angivet_antal,'Bearb råstatistik'!#REF!,'Bearb råstatistik'!O266)</f>
        <v>211</v>
      </c>
      <c r="E268" s="48">
        <f>IF(Visa_simulerat_eller_angivet_antal,'Bearb råstatistik'!AN266,'Bearb råstatistik'!AL266)</f>
        <v>9.7100782328578009E-2</v>
      </c>
      <c r="F268" s="81">
        <f>IF(Visa_simulerat_eller_angivet_antal,'Bearb råstatistik'!#REF!,'Bearb råstatistik'!Z266)</f>
        <v>218</v>
      </c>
      <c r="G268" s="48">
        <f>IF(Visa_simulerat_eller_angivet_antal,'Bearb råstatistik'!AQ266,'Bearb råstatistik'!AO266)</f>
        <v>0.10032213529682467</v>
      </c>
      <c r="H268" s="81" t="b">
        <f>'Bearb råstatistik'!AC266</f>
        <v>0</v>
      </c>
      <c r="I268" s="48">
        <f>IF(Visa_simulerat_eller_angivet_antal,'Bearb råstatistik'!AS266,'Bearb råstatistik'!AR266)</f>
        <v>1.033175355450237</v>
      </c>
      <c r="J268" s="81">
        <f>IF(Visa_simulerat_eller_angivet_antal,'Bearb råstatistik'!#REF!,'Bearb råstatistik'!T266)</f>
        <v>36</v>
      </c>
      <c r="K268" s="48">
        <f>IF(Visa_simulerat_eller_angivet_antal,'Bearb råstatistik'!AU266,'Bearb råstatistik'!AT266)</f>
        <v>0.61611374407582942</v>
      </c>
      <c r="L268" s="81">
        <f>'Bearb råstatistik'!X266+'Bearb råstatistik'!T266</f>
        <v>132</v>
      </c>
      <c r="M268" s="81">
        <f>'Bearb råstatistik'!R266+'Bearb råstatistik'!V266</f>
        <v>86</v>
      </c>
      <c r="N268" s="48">
        <f t="shared" si="7"/>
        <v>0.60550458715596334</v>
      </c>
      <c r="O268" s="81">
        <f>'Bearb råstatistik'!AD266</f>
        <v>23</v>
      </c>
      <c r="P268" s="81">
        <f>'Bearb råstatistik'!AF266</f>
        <v>94</v>
      </c>
      <c r="Q268" s="82">
        <f t="shared" si="8"/>
        <v>0.19658119658119658</v>
      </c>
    </row>
    <row r="269" spans="1:17" s="59" customFormat="1" x14ac:dyDescent="0.3">
      <c r="A269" s="59" t="str">
        <f>'Bearb råstatistik'!A267</f>
        <v>KÄVLINGE KOMMUN</v>
      </c>
      <c r="B269" s="81" t="b">
        <f>'Bearb råstatistik'!B267</f>
        <v>1</v>
      </c>
      <c r="C269" s="81">
        <f>IF(Visa_simulerat_eller_angivet_antal,'Bearb råstatistik'!#REF!,'Bearb råstatistik'!K267)</f>
        <v>269</v>
      </c>
      <c r="D269" s="81">
        <f>IF(Visa_simulerat_eller_angivet_antal,'Bearb råstatistik'!#REF!,'Bearb råstatistik'!O267)</f>
        <v>16</v>
      </c>
      <c r="E269" s="48">
        <f>IF(Visa_simulerat_eller_angivet_antal,'Bearb råstatistik'!AN267,'Bearb råstatistik'!AL267)</f>
        <v>5.9479553903345722E-2</v>
      </c>
      <c r="F269" s="81">
        <f>IF(Visa_simulerat_eller_angivet_antal,'Bearb råstatistik'!#REF!,'Bearb råstatistik'!Z267)</f>
        <v>0</v>
      </c>
      <c r="G269" s="48">
        <f>IF(Visa_simulerat_eller_angivet_antal,'Bearb råstatistik'!AQ267,'Bearb råstatistik'!AO267)</f>
        <v>0</v>
      </c>
      <c r="H269" s="81" t="b">
        <f>'Bearb råstatistik'!AC267</f>
        <v>0</v>
      </c>
      <c r="I269" s="48">
        <f>IF(Visa_simulerat_eller_angivet_antal,'Bearb råstatistik'!AS267,'Bearb råstatistik'!AR267)</f>
        <v>0</v>
      </c>
      <c r="J269" s="81">
        <f>IF(Visa_simulerat_eller_angivet_antal,'Bearb råstatistik'!#REF!,'Bearb råstatistik'!T267)</f>
        <v>0</v>
      </c>
      <c r="K269" s="48">
        <f>IF(Visa_simulerat_eller_angivet_antal,'Bearb råstatistik'!AU267,'Bearb råstatistik'!AT267)</f>
        <v>0</v>
      </c>
      <c r="L269" s="81">
        <f>'Bearb råstatistik'!X267+'Bearb råstatistik'!T267</f>
        <v>0</v>
      </c>
      <c r="M269" s="81">
        <f>'Bearb råstatistik'!R267+'Bearb råstatistik'!V267</f>
        <v>0</v>
      </c>
      <c r="N269" s="48" t="str">
        <f t="shared" si="7"/>
        <v/>
      </c>
      <c r="O269" s="81">
        <f>'Bearb råstatistik'!AD267</f>
        <v>16</v>
      </c>
      <c r="P269" s="81">
        <f>'Bearb råstatistik'!AF267</f>
        <v>0</v>
      </c>
      <c r="Q269" s="82">
        <f t="shared" si="8"/>
        <v>1</v>
      </c>
    </row>
    <row r="270" spans="1:17" s="59" customFormat="1" x14ac:dyDescent="0.3">
      <c r="A270" s="59" t="str">
        <f>'Bearb råstatistik'!A268</f>
        <v>KÖPINGS KOMMUN</v>
      </c>
      <c r="B270" s="81" t="b">
        <f>'Bearb råstatistik'!B268</f>
        <v>1</v>
      </c>
      <c r="C270" s="81">
        <f>IF(Visa_simulerat_eller_angivet_antal,'Bearb råstatistik'!#REF!,'Bearb råstatistik'!K268)</f>
        <v>230</v>
      </c>
      <c r="D270" s="81">
        <f>IF(Visa_simulerat_eller_angivet_antal,'Bearb råstatistik'!#REF!,'Bearb råstatistik'!O268)</f>
        <v>62</v>
      </c>
      <c r="E270" s="48">
        <f>IF(Visa_simulerat_eller_angivet_antal,'Bearb råstatistik'!AN268,'Bearb råstatistik'!AL268)</f>
        <v>0.26956521739130435</v>
      </c>
      <c r="F270" s="81">
        <f>IF(Visa_simulerat_eller_angivet_antal,'Bearb råstatistik'!#REF!,'Bearb råstatistik'!Z268)</f>
        <v>0</v>
      </c>
      <c r="G270" s="48">
        <f>IF(Visa_simulerat_eller_angivet_antal,'Bearb råstatistik'!AQ268,'Bearb råstatistik'!AO268)</f>
        <v>0</v>
      </c>
      <c r="H270" s="81" t="b">
        <f>'Bearb råstatistik'!AC268</f>
        <v>0</v>
      </c>
      <c r="I270" s="48">
        <f>IF(Visa_simulerat_eller_angivet_antal,'Bearb råstatistik'!AS268,'Bearb råstatistik'!AR268)</f>
        <v>0</v>
      </c>
      <c r="J270" s="81">
        <f>IF(Visa_simulerat_eller_angivet_antal,'Bearb råstatistik'!#REF!,'Bearb råstatistik'!T268)</f>
        <v>0</v>
      </c>
      <c r="K270" s="48">
        <f>IF(Visa_simulerat_eller_angivet_antal,'Bearb råstatistik'!AU268,'Bearb råstatistik'!AT268)</f>
        <v>0.46774193548387094</v>
      </c>
      <c r="L270" s="81">
        <f>'Bearb råstatistik'!X268+'Bearb råstatistik'!T268</f>
        <v>0</v>
      </c>
      <c r="M270" s="81">
        <f>'Bearb råstatistik'!R268+'Bearb råstatistik'!V268</f>
        <v>0</v>
      </c>
      <c r="N270" s="48" t="str">
        <f t="shared" ref="N270:N333" si="9">IFERROR(L270/(L270+M270),"")</f>
        <v/>
      </c>
      <c r="O270" s="81">
        <f>'Bearb råstatistik'!AD268</f>
        <v>33</v>
      </c>
      <c r="P270" s="81">
        <f>'Bearb råstatistik'!AF268</f>
        <v>29</v>
      </c>
      <c r="Q270" s="82">
        <f t="shared" si="8"/>
        <v>0.532258064516129</v>
      </c>
    </row>
    <row r="271" spans="1:17" s="59" customFormat="1" hidden="1" x14ac:dyDescent="0.3">
      <c r="A271" s="59" t="str">
        <f>'Bearb råstatistik'!A269</f>
        <v>LABORASKOLAN AB</v>
      </c>
      <c r="B271" s="81" t="b">
        <f>'Bearb råstatistik'!B269</f>
        <v>0</v>
      </c>
      <c r="C271" s="81">
        <f>IF(Visa_simulerat_eller_angivet_antal,'Bearb råstatistik'!#REF!,'Bearb råstatistik'!K269)</f>
        <v>0</v>
      </c>
      <c r="D271" s="81">
        <f>IF(Visa_simulerat_eller_angivet_antal,'Bearb råstatistik'!#REF!,'Bearb råstatistik'!O269)</f>
        <v>0</v>
      </c>
      <c r="E271" s="48" t="str">
        <f>IF(Visa_simulerat_eller_angivet_antal,'Bearb råstatistik'!AN269,'Bearb råstatistik'!AL269)</f>
        <v>-</v>
      </c>
      <c r="F271" s="81">
        <f>IF(Visa_simulerat_eller_angivet_antal,'Bearb råstatistik'!#REF!,'Bearb råstatistik'!Z269)</f>
        <v>0</v>
      </c>
      <c r="G271" s="48" t="str">
        <f>IF(Visa_simulerat_eller_angivet_antal,'Bearb råstatistik'!AQ269,'Bearb råstatistik'!AO269)</f>
        <v>-</v>
      </c>
      <c r="H271" s="81" t="b">
        <f>'Bearb råstatistik'!AC269</f>
        <v>0</v>
      </c>
      <c r="I271" s="48" t="str">
        <f>IF(Visa_simulerat_eller_angivet_antal,'Bearb råstatistik'!AS269,'Bearb råstatistik'!AR269)</f>
        <v>-</v>
      </c>
      <c r="J271" s="81">
        <f>IF(Visa_simulerat_eller_angivet_antal,'Bearb råstatistik'!#REF!,'Bearb råstatistik'!T269)</f>
        <v>0</v>
      </c>
      <c r="K271" s="48" t="str">
        <f>IF(Visa_simulerat_eller_angivet_antal,'Bearb råstatistik'!AU269,'Bearb råstatistik'!AT269)</f>
        <v>-</v>
      </c>
      <c r="L271" s="81">
        <f>'Bearb råstatistik'!X269+'Bearb råstatistik'!T269</f>
        <v>0</v>
      </c>
      <c r="M271" s="81">
        <f>'Bearb råstatistik'!R269+'Bearb råstatistik'!V269</f>
        <v>0</v>
      </c>
      <c r="N271" s="48" t="str">
        <f t="shared" si="9"/>
        <v/>
      </c>
      <c r="O271" s="81">
        <f>'Bearb råstatistik'!AD269</f>
        <v>0</v>
      </c>
      <c r="P271" s="81">
        <f>'Bearb råstatistik'!AF269</f>
        <v>0</v>
      </c>
      <c r="Q271" s="82" t="str">
        <f t="shared" si="8"/>
        <v/>
      </c>
    </row>
    <row r="272" spans="1:17" s="59" customFormat="1" x14ac:dyDescent="0.3">
      <c r="A272" s="59" t="str">
        <f>'Bearb råstatistik'!A270</f>
        <v>LAHOLMS KOMMUN</v>
      </c>
      <c r="B272" s="81" t="b">
        <f>'Bearb råstatistik'!B270</f>
        <v>1</v>
      </c>
      <c r="C272" s="81">
        <f>IF(Visa_simulerat_eller_angivet_antal,'Bearb råstatistik'!#REF!,'Bearb råstatistik'!K270)</f>
        <v>223</v>
      </c>
      <c r="D272" s="81">
        <f>IF(Visa_simulerat_eller_angivet_antal,'Bearb råstatistik'!#REF!,'Bearb råstatistik'!O270)</f>
        <v>28</v>
      </c>
      <c r="E272" s="48">
        <f>IF(Visa_simulerat_eller_angivet_antal,'Bearb råstatistik'!AN270,'Bearb råstatistik'!AL270)</f>
        <v>0.12556053811659193</v>
      </c>
      <c r="F272" s="81">
        <f>IF(Visa_simulerat_eller_angivet_antal,'Bearb råstatistik'!#REF!,'Bearb råstatistik'!Z270)</f>
        <v>0</v>
      </c>
      <c r="G272" s="48">
        <f>IF(Visa_simulerat_eller_angivet_antal,'Bearb råstatistik'!AQ270,'Bearb råstatistik'!AO270)</f>
        <v>0</v>
      </c>
      <c r="H272" s="81" t="b">
        <f>'Bearb råstatistik'!AC270</f>
        <v>0</v>
      </c>
      <c r="I272" s="48">
        <f>IF(Visa_simulerat_eller_angivet_antal,'Bearb råstatistik'!AS270,'Bearb råstatistik'!AR270)</f>
        <v>0</v>
      </c>
      <c r="J272" s="81">
        <f>IF(Visa_simulerat_eller_angivet_antal,'Bearb råstatistik'!#REF!,'Bearb råstatistik'!T270)</f>
        <v>0</v>
      </c>
      <c r="K272" s="48">
        <f>IF(Visa_simulerat_eller_angivet_antal,'Bearb råstatistik'!AU270,'Bearb råstatistik'!AT270)</f>
        <v>0</v>
      </c>
      <c r="L272" s="81">
        <f>'Bearb råstatistik'!X270+'Bearb råstatistik'!T270</f>
        <v>0</v>
      </c>
      <c r="M272" s="81">
        <f>'Bearb råstatistik'!R270+'Bearb råstatistik'!V270</f>
        <v>0</v>
      </c>
      <c r="N272" s="48" t="str">
        <f t="shared" si="9"/>
        <v/>
      </c>
      <c r="O272" s="81">
        <f>'Bearb råstatistik'!AD270</f>
        <v>28</v>
      </c>
      <c r="P272" s="81">
        <f>'Bearb råstatistik'!AF270</f>
        <v>0</v>
      </c>
      <c r="Q272" s="82">
        <f t="shared" si="8"/>
        <v>1</v>
      </c>
    </row>
    <row r="273" spans="1:17" s="59" customFormat="1" hidden="1" x14ac:dyDescent="0.3">
      <c r="A273" s="59" t="str">
        <f>'Bearb råstatistik'!A271</f>
        <v>Landskrona BOIS Fotbolls Akademi AB</v>
      </c>
      <c r="B273" s="81" t="b">
        <f>'Bearb råstatistik'!B271</f>
        <v>0</v>
      </c>
      <c r="C273" s="81">
        <f>IF(Visa_simulerat_eller_angivet_antal,'Bearb råstatistik'!#REF!,'Bearb råstatistik'!K271)</f>
        <v>0</v>
      </c>
      <c r="D273" s="81">
        <f>IF(Visa_simulerat_eller_angivet_antal,'Bearb råstatistik'!#REF!,'Bearb råstatistik'!O271)</f>
        <v>0</v>
      </c>
      <c r="E273" s="48" t="str">
        <f>IF(Visa_simulerat_eller_angivet_antal,'Bearb råstatistik'!AN271,'Bearb råstatistik'!AL271)</f>
        <v>-</v>
      </c>
      <c r="F273" s="81">
        <f>IF(Visa_simulerat_eller_angivet_antal,'Bearb råstatistik'!#REF!,'Bearb råstatistik'!Z271)</f>
        <v>0</v>
      </c>
      <c r="G273" s="48" t="str">
        <f>IF(Visa_simulerat_eller_angivet_antal,'Bearb råstatistik'!AQ271,'Bearb råstatistik'!AO271)</f>
        <v>-</v>
      </c>
      <c r="H273" s="81" t="b">
        <f>'Bearb råstatistik'!AC271</f>
        <v>0</v>
      </c>
      <c r="I273" s="48" t="str">
        <f>IF(Visa_simulerat_eller_angivet_antal,'Bearb råstatistik'!AS271,'Bearb råstatistik'!AR271)</f>
        <v>-</v>
      </c>
      <c r="J273" s="81">
        <f>IF(Visa_simulerat_eller_angivet_antal,'Bearb råstatistik'!#REF!,'Bearb råstatistik'!T271)</f>
        <v>0</v>
      </c>
      <c r="K273" s="48" t="str">
        <f>IF(Visa_simulerat_eller_angivet_antal,'Bearb råstatistik'!AU271,'Bearb råstatistik'!AT271)</f>
        <v>-</v>
      </c>
      <c r="L273" s="81">
        <f>'Bearb råstatistik'!X271+'Bearb råstatistik'!T271</f>
        <v>0</v>
      </c>
      <c r="M273" s="81">
        <f>'Bearb råstatistik'!R271+'Bearb råstatistik'!V271</f>
        <v>0</v>
      </c>
      <c r="N273" s="48" t="str">
        <f t="shared" si="9"/>
        <v/>
      </c>
      <c r="O273" s="81">
        <f>'Bearb råstatistik'!AD271</f>
        <v>0</v>
      </c>
      <c r="P273" s="81">
        <f>'Bearb råstatistik'!AF271</f>
        <v>0</v>
      </c>
      <c r="Q273" s="82" t="str">
        <f t="shared" si="8"/>
        <v/>
      </c>
    </row>
    <row r="274" spans="1:17" s="59" customFormat="1" x14ac:dyDescent="0.3">
      <c r="A274" s="59" t="str">
        <f>'Bearb råstatistik'!A272</f>
        <v>LANDSKRONA KOMMUN</v>
      </c>
      <c r="B274" s="81" t="b">
        <f>'Bearb råstatistik'!B272</f>
        <v>1</v>
      </c>
      <c r="C274" s="81">
        <f>IF(Visa_simulerat_eller_angivet_antal,'Bearb råstatistik'!#REF!,'Bearb råstatistik'!K272)</f>
        <v>335</v>
      </c>
      <c r="D274" s="81">
        <f>IF(Visa_simulerat_eller_angivet_antal,'Bearb råstatistik'!#REF!,'Bearb råstatistik'!O272)</f>
        <v>93</v>
      </c>
      <c r="E274" s="48">
        <f>IF(Visa_simulerat_eller_angivet_antal,'Bearb råstatistik'!AN272,'Bearb råstatistik'!AL272)</f>
        <v>0.27761194029850744</v>
      </c>
      <c r="F274" s="81">
        <f>IF(Visa_simulerat_eller_angivet_antal,'Bearb råstatistik'!#REF!,'Bearb råstatistik'!Z272)</f>
        <v>41</v>
      </c>
      <c r="G274" s="48">
        <f>IF(Visa_simulerat_eller_angivet_antal,'Bearb råstatistik'!AQ272,'Bearb råstatistik'!AO272)</f>
        <v>0.12238805970149254</v>
      </c>
      <c r="H274" s="81" t="b">
        <f>'Bearb råstatistik'!AC272</f>
        <v>0</v>
      </c>
      <c r="I274" s="48">
        <f>IF(Visa_simulerat_eller_angivet_antal,'Bearb råstatistik'!AS272,'Bearb råstatistik'!AR272)</f>
        <v>0.44086021505376344</v>
      </c>
      <c r="J274" s="81">
        <f>IF(Visa_simulerat_eller_angivet_antal,'Bearb råstatistik'!#REF!,'Bearb råstatistik'!T272)</f>
        <v>0</v>
      </c>
      <c r="K274" s="48">
        <f>IF(Visa_simulerat_eller_angivet_antal,'Bearb råstatistik'!AU272,'Bearb råstatistik'!AT272)</f>
        <v>0.30107526881720431</v>
      </c>
      <c r="L274" s="81">
        <f>'Bearb råstatistik'!X272+'Bearb råstatistik'!T272</f>
        <v>0</v>
      </c>
      <c r="M274" s="81">
        <f>'Bearb råstatistik'!R272+'Bearb råstatistik'!V272</f>
        <v>41</v>
      </c>
      <c r="N274" s="48">
        <f t="shared" si="9"/>
        <v>0</v>
      </c>
      <c r="O274" s="81">
        <f>'Bearb råstatistik'!AD272</f>
        <v>24</v>
      </c>
      <c r="P274" s="81">
        <f>'Bearb råstatistik'!AF272</f>
        <v>28</v>
      </c>
      <c r="Q274" s="82">
        <f t="shared" si="8"/>
        <v>0.46153846153846156</v>
      </c>
    </row>
    <row r="275" spans="1:17" s="59" customFormat="1" hidden="1" x14ac:dyDescent="0.3">
      <c r="A275" s="59" t="str">
        <f>'Bearb råstatistik'!A273</f>
        <v>LANDSKRONA MONTESSORIFÖRENING EK.FÖRENING</v>
      </c>
      <c r="B275" s="81" t="b">
        <f>'Bearb råstatistik'!B273</f>
        <v>0</v>
      </c>
      <c r="C275" s="81">
        <f>IF(Visa_simulerat_eller_angivet_antal,'Bearb råstatistik'!#REF!,'Bearb råstatistik'!K273)</f>
        <v>19</v>
      </c>
      <c r="D275" s="81">
        <f>IF(Visa_simulerat_eller_angivet_antal,'Bearb råstatistik'!#REF!,'Bearb råstatistik'!O273)</f>
        <v>0</v>
      </c>
      <c r="E275" s="48">
        <f>IF(Visa_simulerat_eller_angivet_antal,'Bearb råstatistik'!AN273,'Bearb råstatistik'!AL273)</f>
        <v>0</v>
      </c>
      <c r="F275" s="81">
        <f>IF(Visa_simulerat_eller_angivet_antal,'Bearb råstatistik'!#REF!,'Bearb råstatistik'!Z273)</f>
        <v>0</v>
      </c>
      <c r="G275" s="48">
        <f>IF(Visa_simulerat_eller_angivet_antal,'Bearb råstatistik'!AQ273,'Bearb råstatistik'!AO273)</f>
        <v>0</v>
      </c>
      <c r="H275" s="81" t="b">
        <f>'Bearb råstatistik'!AC273</f>
        <v>0</v>
      </c>
      <c r="I275" s="48" t="str">
        <f>IF(Visa_simulerat_eller_angivet_antal,'Bearb råstatistik'!AS273,'Bearb råstatistik'!AR273)</f>
        <v>-</v>
      </c>
      <c r="J275" s="81">
        <f>IF(Visa_simulerat_eller_angivet_antal,'Bearb råstatistik'!#REF!,'Bearb råstatistik'!T273)</f>
        <v>0</v>
      </c>
      <c r="K275" s="48" t="str">
        <f>IF(Visa_simulerat_eller_angivet_antal,'Bearb råstatistik'!AU273,'Bearb råstatistik'!AT273)</f>
        <v>-</v>
      </c>
      <c r="L275" s="81">
        <f>'Bearb råstatistik'!X273+'Bearb råstatistik'!T273</f>
        <v>0</v>
      </c>
      <c r="M275" s="81">
        <f>'Bearb råstatistik'!R273+'Bearb råstatistik'!V273</f>
        <v>0</v>
      </c>
      <c r="N275" s="48" t="str">
        <f t="shared" si="9"/>
        <v/>
      </c>
      <c r="O275" s="81">
        <f>'Bearb råstatistik'!AD273</f>
        <v>0</v>
      </c>
      <c r="P275" s="81">
        <f>'Bearb råstatistik'!AF273</f>
        <v>0</v>
      </c>
      <c r="Q275" s="82" t="str">
        <f t="shared" si="8"/>
        <v/>
      </c>
    </row>
    <row r="276" spans="1:17" s="59" customFormat="1" hidden="1" x14ac:dyDescent="0.3">
      <c r="A276" s="59" t="str">
        <f>'Bearb råstatistik'!A274</f>
        <v>LAXÅ KOMMUN</v>
      </c>
      <c r="B276" s="81" t="b">
        <f>'Bearb råstatistik'!B274</f>
        <v>1</v>
      </c>
      <c r="C276" s="81">
        <f>IF(Visa_simulerat_eller_angivet_antal,'Bearb råstatistik'!#REF!,'Bearb råstatistik'!K274)</f>
        <v>42</v>
      </c>
      <c r="D276" s="81">
        <f>IF(Visa_simulerat_eller_angivet_antal,'Bearb råstatistik'!#REF!,'Bearb råstatistik'!O274)</f>
        <v>0</v>
      </c>
      <c r="E276" s="48">
        <f>IF(Visa_simulerat_eller_angivet_antal,'Bearb råstatistik'!AN274,'Bearb råstatistik'!AL274)</f>
        <v>0</v>
      </c>
      <c r="F276" s="81">
        <f>IF(Visa_simulerat_eller_angivet_antal,'Bearb råstatistik'!#REF!,'Bearb råstatistik'!Z274)</f>
        <v>0</v>
      </c>
      <c r="G276" s="48">
        <f>IF(Visa_simulerat_eller_angivet_antal,'Bearb råstatistik'!AQ274,'Bearb råstatistik'!AO274)</f>
        <v>0</v>
      </c>
      <c r="H276" s="81" t="b">
        <f>'Bearb råstatistik'!AC274</f>
        <v>0</v>
      </c>
      <c r="I276" s="48" t="str">
        <f>IF(Visa_simulerat_eller_angivet_antal,'Bearb råstatistik'!AS274,'Bearb råstatistik'!AR274)</f>
        <v>-</v>
      </c>
      <c r="J276" s="81">
        <f>IF(Visa_simulerat_eller_angivet_antal,'Bearb råstatistik'!#REF!,'Bearb råstatistik'!T274)</f>
        <v>0</v>
      </c>
      <c r="K276" s="48" t="str">
        <f>IF(Visa_simulerat_eller_angivet_antal,'Bearb råstatistik'!AU274,'Bearb råstatistik'!AT274)</f>
        <v>-</v>
      </c>
      <c r="L276" s="81">
        <f>'Bearb råstatistik'!X274+'Bearb råstatistik'!T274</f>
        <v>0</v>
      </c>
      <c r="M276" s="81">
        <f>'Bearb råstatistik'!R274+'Bearb råstatistik'!V274</f>
        <v>0</v>
      </c>
      <c r="N276" s="48" t="str">
        <f t="shared" si="9"/>
        <v/>
      </c>
      <c r="O276" s="81">
        <f>'Bearb råstatistik'!AD274</f>
        <v>0</v>
      </c>
      <c r="P276" s="81">
        <f>'Bearb råstatistik'!AF274</f>
        <v>0</v>
      </c>
      <c r="Q276" s="82" t="str">
        <f t="shared" si="8"/>
        <v/>
      </c>
    </row>
    <row r="277" spans="1:17" s="59" customFormat="1" hidden="1" x14ac:dyDescent="0.3">
      <c r="A277" s="59" t="str">
        <f>'Bearb råstatistik'!A275</f>
        <v>LEJONSKOLAN AB</v>
      </c>
      <c r="B277" s="81" t="b">
        <f>'Bearb råstatistik'!B275</f>
        <v>0</v>
      </c>
      <c r="C277" s="81">
        <f>IF(Visa_simulerat_eller_angivet_antal,'Bearb råstatistik'!#REF!,'Bearb råstatistik'!K275)</f>
        <v>0</v>
      </c>
      <c r="D277" s="81">
        <f>IF(Visa_simulerat_eller_angivet_antal,'Bearb råstatistik'!#REF!,'Bearb råstatistik'!O275)</f>
        <v>0</v>
      </c>
      <c r="E277" s="48" t="str">
        <f>IF(Visa_simulerat_eller_angivet_antal,'Bearb råstatistik'!AN275,'Bearb råstatistik'!AL275)</f>
        <v>-</v>
      </c>
      <c r="F277" s="81">
        <f>IF(Visa_simulerat_eller_angivet_antal,'Bearb råstatistik'!#REF!,'Bearb råstatistik'!Z275)</f>
        <v>0</v>
      </c>
      <c r="G277" s="48" t="str">
        <f>IF(Visa_simulerat_eller_angivet_antal,'Bearb råstatistik'!AQ275,'Bearb råstatistik'!AO275)</f>
        <v>-</v>
      </c>
      <c r="H277" s="81" t="b">
        <f>'Bearb råstatistik'!AC275</f>
        <v>0</v>
      </c>
      <c r="I277" s="48" t="str">
        <f>IF(Visa_simulerat_eller_angivet_antal,'Bearb råstatistik'!AS275,'Bearb råstatistik'!AR275)</f>
        <v>-</v>
      </c>
      <c r="J277" s="81">
        <f>IF(Visa_simulerat_eller_angivet_antal,'Bearb råstatistik'!#REF!,'Bearb råstatistik'!T275)</f>
        <v>0</v>
      </c>
      <c r="K277" s="48" t="str">
        <f>IF(Visa_simulerat_eller_angivet_antal,'Bearb råstatistik'!AU275,'Bearb råstatistik'!AT275)</f>
        <v>-</v>
      </c>
      <c r="L277" s="81">
        <f>'Bearb råstatistik'!X275+'Bearb råstatistik'!T275</f>
        <v>0</v>
      </c>
      <c r="M277" s="81">
        <f>'Bearb råstatistik'!R275+'Bearb råstatistik'!V275</f>
        <v>0</v>
      </c>
      <c r="N277" s="48" t="str">
        <f t="shared" si="9"/>
        <v/>
      </c>
      <c r="O277" s="81">
        <f>'Bearb råstatistik'!AD275</f>
        <v>0</v>
      </c>
      <c r="P277" s="81">
        <f>'Bearb råstatistik'!AF275</f>
        <v>0</v>
      </c>
      <c r="Q277" s="82" t="str">
        <f t="shared" si="8"/>
        <v/>
      </c>
    </row>
    <row r="278" spans="1:17" s="59" customFormat="1" hidden="1" x14ac:dyDescent="0.3">
      <c r="A278" s="59" t="str">
        <f>'Bearb råstatistik'!A276</f>
        <v>LEKEBERGS KOMMUN</v>
      </c>
      <c r="B278" s="81" t="b">
        <f>'Bearb råstatistik'!B276</f>
        <v>1</v>
      </c>
      <c r="C278" s="81">
        <f>IF(Visa_simulerat_eller_angivet_antal,'Bearb råstatistik'!#REF!,'Bearb råstatistik'!K276)</f>
        <v>52</v>
      </c>
      <c r="D278" s="81">
        <f>IF(Visa_simulerat_eller_angivet_antal,'Bearb råstatistik'!#REF!,'Bearb råstatistik'!O276)</f>
        <v>0</v>
      </c>
      <c r="E278" s="48">
        <f>IF(Visa_simulerat_eller_angivet_antal,'Bearb råstatistik'!AN276,'Bearb råstatistik'!AL276)</f>
        <v>0</v>
      </c>
      <c r="F278" s="81">
        <f>IF(Visa_simulerat_eller_angivet_antal,'Bearb råstatistik'!#REF!,'Bearb råstatistik'!Z276)</f>
        <v>0</v>
      </c>
      <c r="G278" s="48">
        <f>IF(Visa_simulerat_eller_angivet_antal,'Bearb råstatistik'!AQ276,'Bearb råstatistik'!AO276)</f>
        <v>0</v>
      </c>
      <c r="H278" s="81" t="b">
        <f>'Bearb råstatistik'!AC276</f>
        <v>0</v>
      </c>
      <c r="I278" s="48" t="str">
        <f>IF(Visa_simulerat_eller_angivet_antal,'Bearb råstatistik'!AS276,'Bearb råstatistik'!AR276)</f>
        <v>-</v>
      </c>
      <c r="J278" s="81">
        <f>IF(Visa_simulerat_eller_angivet_antal,'Bearb råstatistik'!#REF!,'Bearb råstatistik'!T276)</f>
        <v>0</v>
      </c>
      <c r="K278" s="48" t="str">
        <f>IF(Visa_simulerat_eller_angivet_antal,'Bearb råstatistik'!AU276,'Bearb råstatistik'!AT276)</f>
        <v>-</v>
      </c>
      <c r="L278" s="81">
        <f>'Bearb råstatistik'!X276+'Bearb råstatistik'!T276</f>
        <v>0</v>
      </c>
      <c r="M278" s="81">
        <f>'Bearb råstatistik'!R276+'Bearb råstatistik'!V276</f>
        <v>0</v>
      </c>
      <c r="N278" s="48" t="str">
        <f t="shared" si="9"/>
        <v/>
      </c>
      <c r="O278" s="81">
        <f>'Bearb råstatistik'!AD276</f>
        <v>0</v>
      </c>
      <c r="P278" s="81">
        <f>'Bearb råstatistik'!AF276</f>
        <v>0</v>
      </c>
      <c r="Q278" s="82" t="str">
        <f t="shared" si="8"/>
        <v/>
      </c>
    </row>
    <row r="279" spans="1:17" s="59" customFormat="1" x14ac:dyDescent="0.3">
      <c r="A279" s="59" t="str">
        <f>'Bearb råstatistik'!A277</f>
        <v>LEKSANDS KOMMUN</v>
      </c>
      <c r="B279" s="81" t="b">
        <f>'Bearb råstatistik'!B277</f>
        <v>1</v>
      </c>
      <c r="C279" s="81">
        <f>IF(Visa_simulerat_eller_angivet_antal,'Bearb råstatistik'!#REF!,'Bearb råstatistik'!K277)</f>
        <v>145</v>
      </c>
      <c r="D279" s="81">
        <f>IF(Visa_simulerat_eller_angivet_antal,'Bearb råstatistik'!#REF!,'Bearb råstatistik'!O277)</f>
        <v>22</v>
      </c>
      <c r="E279" s="48">
        <f>IF(Visa_simulerat_eller_angivet_antal,'Bearb råstatistik'!AN277,'Bearb råstatistik'!AL277)</f>
        <v>0.15172413793103448</v>
      </c>
      <c r="F279" s="81">
        <f>IF(Visa_simulerat_eller_angivet_antal,'Bearb råstatistik'!#REF!,'Bearb råstatistik'!Z277)</f>
        <v>11</v>
      </c>
      <c r="G279" s="48">
        <f>IF(Visa_simulerat_eller_angivet_antal,'Bearb råstatistik'!AQ277,'Bearb råstatistik'!AO277)</f>
        <v>7.586206896551724E-2</v>
      </c>
      <c r="H279" s="81" t="b">
        <f>'Bearb råstatistik'!AC277</f>
        <v>0</v>
      </c>
      <c r="I279" s="48">
        <f>IF(Visa_simulerat_eller_angivet_antal,'Bearb råstatistik'!AS277,'Bearb råstatistik'!AR277)</f>
        <v>0.5</v>
      </c>
      <c r="J279" s="81">
        <f>IF(Visa_simulerat_eller_angivet_antal,'Bearb råstatistik'!#REF!,'Bearb råstatistik'!T277)</f>
        <v>0</v>
      </c>
      <c r="K279" s="48">
        <f>IF(Visa_simulerat_eller_angivet_antal,'Bearb råstatistik'!AU277,'Bearb råstatistik'!AT277)</f>
        <v>0.45454545454545453</v>
      </c>
      <c r="L279" s="81">
        <f>'Bearb råstatistik'!X277+'Bearb råstatistik'!T277</f>
        <v>0</v>
      </c>
      <c r="M279" s="81">
        <f>'Bearb råstatistik'!R277+'Bearb råstatistik'!V277</f>
        <v>11</v>
      </c>
      <c r="N279" s="48">
        <f t="shared" si="9"/>
        <v>0</v>
      </c>
      <c r="O279" s="81">
        <f>'Bearb råstatistik'!AD277</f>
        <v>1</v>
      </c>
      <c r="P279" s="81">
        <f>'Bearb råstatistik'!AF277</f>
        <v>10</v>
      </c>
      <c r="Q279" s="82">
        <f t="shared" si="8"/>
        <v>9.0909090909090912E-2</v>
      </c>
    </row>
    <row r="280" spans="1:17" s="59" customFormat="1" hidden="1" x14ac:dyDescent="0.3">
      <c r="A280" s="59" t="str">
        <f>'Bearb råstatistik'!A278</f>
        <v>LEMSHAGASTIFTELSEN</v>
      </c>
      <c r="B280" s="81" t="b">
        <f>'Bearb råstatistik'!B278</f>
        <v>0</v>
      </c>
      <c r="C280" s="81">
        <f>IF(Visa_simulerat_eller_angivet_antal,'Bearb råstatistik'!#REF!,'Bearb råstatistik'!K278)</f>
        <v>49</v>
      </c>
      <c r="D280" s="81">
        <f>IF(Visa_simulerat_eller_angivet_antal,'Bearb råstatistik'!#REF!,'Bearb råstatistik'!O278)</f>
        <v>0</v>
      </c>
      <c r="E280" s="48">
        <f>IF(Visa_simulerat_eller_angivet_antal,'Bearb råstatistik'!AN278,'Bearb råstatistik'!AL278)</f>
        <v>0</v>
      </c>
      <c r="F280" s="81">
        <f>IF(Visa_simulerat_eller_angivet_antal,'Bearb råstatistik'!#REF!,'Bearb råstatistik'!Z278)</f>
        <v>0</v>
      </c>
      <c r="G280" s="48">
        <f>IF(Visa_simulerat_eller_angivet_antal,'Bearb råstatistik'!AQ278,'Bearb råstatistik'!AO278)</f>
        <v>0</v>
      </c>
      <c r="H280" s="81" t="b">
        <f>'Bearb råstatistik'!AC278</f>
        <v>0</v>
      </c>
      <c r="I280" s="48" t="str">
        <f>IF(Visa_simulerat_eller_angivet_antal,'Bearb råstatistik'!AS278,'Bearb råstatistik'!AR278)</f>
        <v>-</v>
      </c>
      <c r="J280" s="81">
        <f>IF(Visa_simulerat_eller_angivet_antal,'Bearb råstatistik'!#REF!,'Bearb råstatistik'!T278)</f>
        <v>0</v>
      </c>
      <c r="K280" s="48" t="str">
        <f>IF(Visa_simulerat_eller_angivet_antal,'Bearb råstatistik'!AU278,'Bearb råstatistik'!AT278)</f>
        <v>-</v>
      </c>
      <c r="L280" s="81">
        <f>'Bearb råstatistik'!X278+'Bearb råstatistik'!T278</f>
        <v>0</v>
      </c>
      <c r="M280" s="81">
        <f>'Bearb råstatistik'!R278+'Bearb råstatistik'!V278</f>
        <v>0</v>
      </c>
      <c r="N280" s="48" t="str">
        <f t="shared" si="9"/>
        <v/>
      </c>
      <c r="O280" s="81">
        <f>'Bearb råstatistik'!AD278</f>
        <v>0</v>
      </c>
      <c r="P280" s="81">
        <f>'Bearb råstatistik'!AF278</f>
        <v>0</v>
      </c>
      <c r="Q280" s="82" t="str">
        <f t="shared" si="8"/>
        <v/>
      </c>
    </row>
    <row r="281" spans="1:17" s="59" customFormat="1" x14ac:dyDescent="0.3">
      <c r="A281" s="59" t="str">
        <f>'Bearb råstatistik'!A279</f>
        <v>LERUMS KOMMUN</v>
      </c>
      <c r="B281" s="81" t="b">
        <f>'Bearb råstatistik'!B279</f>
        <v>1</v>
      </c>
      <c r="C281" s="81">
        <f>IF(Visa_simulerat_eller_angivet_antal,'Bearb råstatistik'!#REF!,'Bearb råstatistik'!K279)</f>
        <v>487</v>
      </c>
      <c r="D281" s="81">
        <f>IF(Visa_simulerat_eller_angivet_antal,'Bearb råstatistik'!#REF!,'Bearb råstatistik'!O279)</f>
        <v>95</v>
      </c>
      <c r="E281" s="48">
        <f>IF(Visa_simulerat_eller_angivet_antal,'Bearb råstatistik'!AN279,'Bearb råstatistik'!AL279)</f>
        <v>0.19507186858316222</v>
      </c>
      <c r="F281" s="81">
        <f>IF(Visa_simulerat_eller_angivet_antal,'Bearb råstatistik'!#REF!,'Bearb råstatistik'!Z279)</f>
        <v>47</v>
      </c>
      <c r="G281" s="48">
        <f>IF(Visa_simulerat_eller_angivet_antal,'Bearb råstatistik'!AQ279,'Bearb råstatistik'!AO279)</f>
        <v>9.6509240246406572E-2</v>
      </c>
      <c r="H281" s="81" t="b">
        <f>'Bearb råstatistik'!AC279</f>
        <v>0</v>
      </c>
      <c r="I281" s="48">
        <f>IF(Visa_simulerat_eller_angivet_antal,'Bearb råstatistik'!AS279,'Bearb råstatistik'!AR279)</f>
        <v>0.49473684210526314</v>
      </c>
      <c r="J281" s="81">
        <f>IF(Visa_simulerat_eller_angivet_antal,'Bearb råstatistik'!#REF!,'Bearb råstatistik'!T279)</f>
        <v>17</v>
      </c>
      <c r="K281" s="48">
        <f>IF(Visa_simulerat_eller_angivet_antal,'Bearb råstatistik'!AU279,'Bearb råstatistik'!AT279)</f>
        <v>0.52631578947368418</v>
      </c>
      <c r="L281" s="81">
        <f>'Bearb råstatistik'!X279+'Bearb råstatistik'!T279</f>
        <v>17</v>
      </c>
      <c r="M281" s="81">
        <f>'Bearb råstatistik'!R279+'Bearb råstatistik'!V279</f>
        <v>30</v>
      </c>
      <c r="N281" s="48">
        <f t="shared" si="9"/>
        <v>0.36170212765957449</v>
      </c>
      <c r="O281" s="81">
        <f>'Bearb råstatistik'!AD279</f>
        <v>15</v>
      </c>
      <c r="P281" s="81">
        <f>'Bearb råstatistik'!AF279</f>
        <v>33</v>
      </c>
      <c r="Q281" s="82">
        <f t="shared" si="8"/>
        <v>0.3125</v>
      </c>
    </row>
    <row r="282" spans="1:17" s="59" customFormat="1" x14ac:dyDescent="0.3">
      <c r="A282" s="59" t="str">
        <f>'Bearb råstatistik'!A280</f>
        <v>LESSEBO KOMMUN</v>
      </c>
      <c r="B282" s="81" t="b">
        <f>'Bearb råstatistik'!B280</f>
        <v>1</v>
      </c>
      <c r="C282" s="81">
        <f>IF(Visa_simulerat_eller_angivet_antal,'Bearb råstatistik'!#REF!,'Bearb råstatistik'!K280)</f>
        <v>73</v>
      </c>
      <c r="D282" s="81">
        <f>IF(Visa_simulerat_eller_angivet_antal,'Bearb råstatistik'!#REF!,'Bearb råstatistik'!O280)</f>
        <v>14</v>
      </c>
      <c r="E282" s="48">
        <f>IF(Visa_simulerat_eller_angivet_antal,'Bearb råstatistik'!AN280,'Bearb råstatistik'!AL280)</f>
        <v>0.19178082191780821</v>
      </c>
      <c r="F282" s="81">
        <f>IF(Visa_simulerat_eller_angivet_antal,'Bearb råstatistik'!#REF!,'Bearb råstatistik'!Z280)</f>
        <v>13</v>
      </c>
      <c r="G282" s="48">
        <f>IF(Visa_simulerat_eller_angivet_antal,'Bearb råstatistik'!AQ280,'Bearb råstatistik'!AO280)</f>
        <v>0.17808219178082191</v>
      </c>
      <c r="H282" s="81" t="b">
        <f>'Bearb råstatistik'!AC280</f>
        <v>0</v>
      </c>
      <c r="I282" s="48">
        <f>IF(Visa_simulerat_eller_angivet_antal,'Bearb råstatistik'!AS280,'Bearb råstatistik'!AR280)</f>
        <v>0.9285714285714286</v>
      </c>
      <c r="J282" s="81">
        <f>IF(Visa_simulerat_eller_angivet_antal,'Bearb råstatistik'!#REF!,'Bearb råstatistik'!T280)</f>
        <v>0</v>
      </c>
      <c r="K282" s="48">
        <f>IF(Visa_simulerat_eller_angivet_antal,'Bearb råstatistik'!AU280,'Bearb råstatistik'!AT280)</f>
        <v>0</v>
      </c>
      <c r="L282" s="81">
        <f>'Bearb råstatistik'!X280+'Bearb råstatistik'!T280</f>
        <v>0</v>
      </c>
      <c r="M282" s="81">
        <f>'Bearb råstatistik'!R280+'Bearb råstatistik'!V280</f>
        <v>13</v>
      </c>
      <c r="N282" s="48">
        <f t="shared" si="9"/>
        <v>0</v>
      </c>
      <c r="O282" s="81">
        <f>'Bearb råstatistik'!AD280</f>
        <v>1</v>
      </c>
      <c r="P282" s="81">
        <f>'Bearb råstatistik'!AF280</f>
        <v>0</v>
      </c>
      <c r="Q282" s="82">
        <f t="shared" si="8"/>
        <v>1</v>
      </c>
    </row>
    <row r="283" spans="1:17" s="59" customFormat="1" hidden="1" x14ac:dyDescent="0.3">
      <c r="A283" s="59" t="str">
        <f>'Bearb råstatistik'!A281</f>
        <v>Letebo Utbildning AB</v>
      </c>
      <c r="B283" s="81" t="b">
        <f>'Bearb råstatistik'!B281</f>
        <v>0</v>
      </c>
      <c r="C283" s="81">
        <f>IF(Visa_simulerat_eller_angivet_antal,'Bearb råstatistik'!#REF!,'Bearb råstatistik'!K281)</f>
        <v>0</v>
      </c>
      <c r="D283" s="81">
        <f>IF(Visa_simulerat_eller_angivet_antal,'Bearb råstatistik'!#REF!,'Bearb råstatistik'!O281)</f>
        <v>0</v>
      </c>
      <c r="E283" s="48" t="str">
        <f>IF(Visa_simulerat_eller_angivet_antal,'Bearb råstatistik'!AN281,'Bearb råstatistik'!AL281)</f>
        <v>-</v>
      </c>
      <c r="F283" s="81">
        <f>IF(Visa_simulerat_eller_angivet_antal,'Bearb råstatistik'!#REF!,'Bearb råstatistik'!Z281)</f>
        <v>0</v>
      </c>
      <c r="G283" s="48" t="str">
        <f>IF(Visa_simulerat_eller_angivet_antal,'Bearb råstatistik'!AQ281,'Bearb råstatistik'!AO281)</f>
        <v>-</v>
      </c>
      <c r="H283" s="81" t="b">
        <f>'Bearb råstatistik'!AC281</f>
        <v>1</v>
      </c>
      <c r="I283" s="48" t="str">
        <f>IF(Visa_simulerat_eller_angivet_antal,'Bearb råstatistik'!AS281,'Bearb råstatistik'!AR281)</f>
        <v>-</v>
      </c>
      <c r="J283" s="81">
        <f>IF(Visa_simulerat_eller_angivet_antal,'Bearb råstatistik'!#REF!,'Bearb råstatistik'!T281)</f>
        <v>0</v>
      </c>
      <c r="K283" s="48" t="str">
        <f>IF(Visa_simulerat_eller_angivet_antal,'Bearb råstatistik'!AU281,'Bearb råstatistik'!AT281)</f>
        <v>-</v>
      </c>
      <c r="L283" s="81">
        <f>'Bearb råstatistik'!X281+'Bearb råstatistik'!T281</f>
        <v>0</v>
      </c>
      <c r="M283" s="81">
        <f>'Bearb råstatistik'!R281+'Bearb råstatistik'!V281</f>
        <v>0</v>
      </c>
      <c r="N283" s="48" t="str">
        <f t="shared" si="9"/>
        <v/>
      </c>
      <c r="O283" s="81">
        <f>'Bearb råstatistik'!AD281</f>
        <v>0</v>
      </c>
      <c r="P283" s="81">
        <f>'Bearb råstatistik'!AF281</f>
        <v>0</v>
      </c>
      <c r="Q283" s="82" t="str">
        <f t="shared" si="8"/>
        <v/>
      </c>
    </row>
    <row r="284" spans="1:17" s="59" customFormat="1" x14ac:dyDescent="0.3">
      <c r="A284" s="59" t="str">
        <f>'Bearb råstatistik'!A282</f>
        <v>LIDINGÖ KOMMUN</v>
      </c>
      <c r="B284" s="81" t="b">
        <f>'Bearb råstatistik'!B282</f>
        <v>1</v>
      </c>
      <c r="C284" s="81">
        <f>IF(Visa_simulerat_eller_angivet_antal,'Bearb råstatistik'!#REF!,'Bearb råstatistik'!K282)</f>
        <v>379</v>
      </c>
      <c r="D284" s="81">
        <f>IF(Visa_simulerat_eller_angivet_antal,'Bearb råstatistik'!#REF!,'Bearb råstatistik'!O282)</f>
        <v>28</v>
      </c>
      <c r="E284" s="48">
        <f>IF(Visa_simulerat_eller_angivet_antal,'Bearb råstatistik'!AN282,'Bearb råstatistik'!AL282)</f>
        <v>7.3878627968337732E-2</v>
      </c>
      <c r="F284" s="81">
        <f>IF(Visa_simulerat_eller_angivet_antal,'Bearb råstatistik'!#REF!,'Bearb råstatistik'!Z282)</f>
        <v>43</v>
      </c>
      <c r="G284" s="48">
        <f>IF(Visa_simulerat_eller_angivet_antal,'Bearb råstatistik'!AQ282,'Bearb råstatistik'!AO282)</f>
        <v>0.11345646437994723</v>
      </c>
      <c r="H284" s="81" t="b">
        <f>'Bearb råstatistik'!AC282</f>
        <v>0</v>
      </c>
      <c r="I284" s="48">
        <f>IF(Visa_simulerat_eller_angivet_antal,'Bearb råstatistik'!AS282,'Bearb råstatistik'!AR282)</f>
        <v>1.5357142857142858</v>
      </c>
      <c r="J284" s="81">
        <f>IF(Visa_simulerat_eller_angivet_antal,'Bearb råstatistik'!#REF!,'Bearb råstatistik'!T282)</f>
        <v>0</v>
      </c>
      <c r="K284" s="48">
        <f>IF(Visa_simulerat_eller_angivet_antal,'Bearb råstatistik'!AU282,'Bearb råstatistik'!AT282)</f>
        <v>0.5357142857142857</v>
      </c>
      <c r="L284" s="81">
        <f>'Bearb råstatistik'!X282+'Bearb råstatistik'!T282</f>
        <v>30</v>
      </c>
      <c r="M284" s="81">
        <f>'Bearb råstatistik'!R282+'Bearb råstatistik'!V282</f>
        <v>13</v>
      </c>
      <c r="N284" s="48">
        <f t="shared" si="9"/>
        <v>0.69767441860465118</v>
      </c>
      <c r="O284" s="81">
        <f>'Bearb råstatistik'!AD282</f>
        <v>0</v>
      </c>
      <c r="P284" s="81">
        <f>'Bearb råstatistik'!AF282</f>
        <v>15</v>
      </c>
      <c r="Q284" s="82">
        <f t="shared" si="8"/>
        <v>0</v>
      </c>
    </row>
    <row r="285" spans="1:17" s="59" customFormat="1" hidden="1" x14ac:dyDescent="0.3">
      <c r="A285" s="59" t="str">
        <f>'Bearb råstatistik'!A283</f>
        <v>Lidingö Skola AB</v>
      </c>
      <c r="B285" s="81" t="b">
        <f>'Bearb råstatistik'!B283</f>
        <v>0</v>
      </c>
      <c r="C285" s="81">
        <f>IF(Visa_simulerat_eller_angivet_antal,'Bearb råstatistik'!#REF!,'Bearb råstatistik'!K283)</f>
        <v>46</v>
      </c>
      <c r="D285" s="81">
        <f>IF(Visa_simulerat_eller_angivet_antal,'Bearb råstatistik'!#REF!,'Bearb råstatistik'!O283)</f>
        <v>0</v>
      </c>
      <c r="E285" s="48">
        <f>IF(Visa_simulerat_eller_angivet_antal,'Bearb råstatistik'!AN283,'Bearb råstatistik'!AL283)</f>
        <v>0</v>
      </c>
      <c r="F285" s="81">
        <f>IF(Visa_simulerat_eller_angivet_antal,'Bearb råstatistik'!#REF!,'Bearb råstatistik'!Z283)</f>
        <v>0</v>
      </c>
      <c r="G285" s="48">
        <f>IF(Visa_simulerat_eller_angivet_antal,'Bearb råstatistik'!AQ283,'Bearb råstatistik'!AO283)</f>
        <v>0</v>
      </c>
      <c r="H285" s="81" t="b">
        <f>'Bearb råstatistik'!AC283</f>
        <v>0</v>
      </c>
      <c r="I285" s="48" t="str">
        <f>IF(Visa_simulerat_eller_angivet_antal,'Bearb råstatistik'!AS283,'Bearb råstatistik'!AR283)</f>
        <v>-</v>
      </c>
      <c r="J285" s="81">
        <f>IF(Visa_simulerat_eller_angivet_antal,'Bearb råstatistik'!#REF!,'Bearb råstatistik'!T283)</f>
        <v>0</v>
      </c>
      <c r="K285" s="48" t="str">
        <f>IF(Visa_simulerat_eller_angivet_antal,'Bearb råstatistik'!AU283,'Bearb råstatistik'!AT283)</f>
        <v>-</v>
      </c>
      <c r="L285" s="81">
        <f>'Bearb råstatistik'!X283+'Bearb råstatistik'!T283</f>
        <v>0</v>
      </c>
      <c r="M285" s="81">
        <f>'Bearb råstatistik'!R283+'Bearb råstatistik'!V283</f>
        <v>0</v>
      </c>
      <c r="N285" s="48" t="str">
        <f t="shared" si="9"/>
        <v/>
      </c>
      <c r="O285" s="81">
        <f>'Bearb råstatistik'!AD283</f>
        <v>0</v>
      </c>
      <c r="P285" s="81">
        <f>'Bearb råstatistik'!AF283</f>
        <v>0</v>
      </c>
      <c r="Q285" s="82" t="str">
        <f t="shared" si="8"/>
        <v/>
      </c>
    </row>
    <row r="286" spans="1:17" s="59" customFormat="1" x14ac:dyDescent="0.3">
      <c r="A286" s="59" t="str">
        <f>'Bearb råstatistik'!A284</f>
        <v>LIDKÖPINGS KOMMUN</v>
      </c>
      <c r="B286" s="81" t="b">
        <f>'Bearb råstatistik'!B284</f>
        <v>1</v>
      </c>
      <c r="C286" s="81">
        <f>IF(Visa_simulerat_eller_angivet_antal,'Bearb råstatistik'!#REF!,'Bearb råstatistik'!K284)</f>
        <v>363</v>
      </c>
      <c r="D286" s="81">
        <f>IF(Visa_simulerat_eller_angivet_antal,'Bearb råstatistik'!#REF!,'Bearb råstatistik'!O284)</f>
        <v>58</v>
      </c>
      <c r="E286" s="48">
        <f>IF(Visa_simulerat_eller_angivet_antal,'Bearb råstatistik'!AN284,'Bearb råstatistik'!AL284)</f>
        <v>0.15977961432506887</v>
      </c>
      <c r="F286" s="81">
        <f>IF(Visa_simulerat_eller_angivet_antal,'Bearb råstatistik'!#REF!,'Bearb råstatistik'!Z284)</f>
        <v>11</v>
      </c>
      <c r="G286" s="48">
        <f>IF(Visa_simulerat_eller_angivet_antal,'Bearb råstatistik'!AQ284,'Bearb råstatistik'!AO284)</f>
        <v>3.0303030303030304E-2</v>
      </c>
      <c r="H286" s="81" t="b">
        <f>'Bearb råstatistik'!AC284</f>
        <v>0</v>
      </c>
      <c r="I286" s="48">
        <f>IF(Visa_simulerat_eller_angivet_antal,'Bearb råstatistik'!AS284,'Bearb råstatistik'!AR284)</f>
        <v>0.18965517241379309</v>
      </c>
      <c r="J286" s="81">
        <f>IF(Visa_simulerat_eller_angivet_antal,'Bearb råstatistik'!#REF!,'Bearb råstatistik'!T284)</f>
        <v>0</v>
      </c>
      <c r="K286" s="48">
        <f>IF(Visa_simulerat_eller_angivet_antal,'Bearb råstatistik'!AU284,'Bearb råstatistik'!AT284)</f>
        <v>0.60344827586206895</v>
      </c>
      <c r="L286" s="81">
        <f>'Bearb råstatistik'!X284+'Bearb råstatistik'!T284</f>
        <v>0</v>
      </c>
      <c r="M286" s="81">
        <f>'Bearb råstatistik'!R284+'Bearb råstatistik'!V284</f>
        <v>11</v>
      </c>
      <c r="N286" s="48">
        <f t="shared" si="9"/>
        <v>0</v>
      </c>
      <c r="O286" s="81">
        <f>'Bearb råstatistik'!AD284</f>
        <v>12</v>
      </c>
      <c r="P286" s="81">
        <f>'Bearb råstatistik'!AF284</f>
        <v>35</v>
      </c>
      <c r="Q286" s="82">
        <f t="shared" si="8"/>
        <v>0.25531914893617019</v>
      </c>
    </row>
    <row r="287" spans="1:17" s="59" customFormat="1" x14ac:dyDescent="0.3">
      <c r="A287" s="59" t="str">
        <f>'Bearb råstatistik'!A285</f>
        <v>LILLA EDETS KOMMUN</v>
      </c>
      <c r="B287" s="81" t="b">
        <f>'Bearb råstatistik'!B285</f>
        <v>1</v>
      </c>
      <c r="C287" s="81">
        <f>IF(Visa_simulerat_eller_angivet_antal,'Bearb råstatistik'!#REF!,'Bearb råstatistik'!K285)</f>
        <v>72</v>
      </c>
      <c r="D287" s="81">
        <f>IF(Visa_simulerat_eller_angivet_antal,'Bearb råstatistik'!#REF!,'Bearb råstatistik'!O285)</f>
        <v>20</v>
      </c>
      <c r="E287" s="48">
        <f>IF(Visa_simulerat_eller_angivet_antal,'Bearb råstatistik'!AN285,'Bearb råstatistik'!AL285)</f>
        <v>0.27777777777777779</v>
      </c>
      <c r="F287" s="81">
        <f>IF(Visa_simulerat_eller_angivet_antal,'Bearb råstatistik'!#REF!,'Bearb råstatistik'!Z285)</f>
        <v>0</v>
      </c>
      <c r="G287" s="48">
        <f>IF(Visa_simulerat_eller_angivet_antal,'Bearb råstatistik'!AQ285,'Bearb råstatistik'!AO285)</f>
        <v>0</v>
      </c>
      <c r="H287" s="81" t="b">
        <f>'Bearb råstatistik'!AC285</f>
        <v>0</v>
      </c>
      <c r="I287" s="48">
        <f>IF(Visa_simulerat_eller_angivet_antal,'Bearb råstatistik'!AS285,'Bearb råstatistik'!AR285)</f>
        <v>0</v>
      </c>
      <c r="J287" s="81">
        <f>IF(Visa_simulerat_eller_angivet_antal,'Bearb råstatistik'!#REF!,'Bearb råstatistik'!T285)</f>
        <v>0</v>
      </c>
      <c r="K287" s="48">
        <f>IF(Visa_simulerat_eller_angivet_antal,'Bearb råstatistik'!AU285,'Bearb råstatistik'!AT285)</f>
        <v>0</v>
      </c>
      <c r="L287" s="81">
        <f>'Bearb råstatistik'!X285+'Bearb råstatistik'!T285</f>
        <v>0</v>
      </c>
      <c r="M287" s="81">
        <f>'Bearb råstatistik'!R285+'Bearb råstatistik'!V285</f>
        <v>0</v>
      </c>
      <c r="N287" s="48" t="str">
        <f t="shared" si="9"/>
        <v/>
      </c>
      <c r="O287" s="81">
        <f>'Bearb råstatistik'!AD285</f>
        <v>20</v>
      </c>
      <c r="P287" s="81">
        <f>'Bearb råstatistik'!AF285</f>
        <v>0</v>
      </c>
      <c r="Q287" s="82">
        <f t="shared" si="8"/>
        <v>1</v>
      </c>
    </row>
    <row r="288" spans="1:17" s="59" customFormat="1" x14ac:dyDescent="0.3">
      <c r="A288" s="59" t="str">
        <f>'Bearb råstatistik'!A286</f>
        <v>LINDESBERGS KOMMUN</v>
      </c>
      <c r="B288" s="81" t="b">
        <f>'Bearb råstatistik'!B286</f>
        <v>1</v>
      </c>
      <c r="C288" s="81">
        <f>IF(Visa_simulerat_eller_angivet_antal,'Bearb råstatistik'!#REF!,'Bearb råstatistik'!K286)</f>
        <v>151</v>
      </c>
      <c r="D288" s="81">
        <f>IF(Visa_simulerat_eller_angivet_antal,'Bearb råstatistik'!#REF!,'Bearb råstatistik'!O286)</f>
        <v>36</v>
      </c>
      <c r="E288" s="48">
        <f>IF(Visa_simulerat_eller_angivet_antal,'Bearb råstatistik'!AN286,'Bearb råstatistik'!AL286)</f>
        <v>0.23841059602649006</v>
      </c>
      <c r="F288" s="81">
        <f>IF(Visa_simulerat_eller_angivet_antal,'Bearb råstatistik'!#REF!,'Bearb råstatistik'!Z286)</f>
        <v>19</v>
      </c>
      <c r="G288" s="48">
        <f>IF(Visa_simulerat_eller_angivet_antal,'Bearb råstatistik'!AQ286,'Bearb råstatistik'!AO286)</f>
        <v>0.12582781456953643</v>
      </c>
      <c r="H288" s="81" t="b">
        <f>'Bearb råstatistik'!AC286</f>
        <v>0</v>
      </c>
      <c r="I288" s="48">
        <f>IF(Visa_simulerat_eller_angivet_antal,'Bearb råstatistik'!AS286,'Bearb råstatistik'!AR286)</f>
        <v>0.52777777777777779</v>
      </c>
      <c r="J288" s="81">
        <f>IF(Visa_simulerat_eller_angivet_antal,'Bearb råstatistik'!#REF!,'Bearb råstatistik'!T286)</f>
        <v>0</v>
      </c>
      <c r="K288" s="48">
        <f>IF(Visa_simulerat_eller_angivet_antal,'Bearb råstatistik'!AU286,'Bearb råstatistik'!AT286)</f>
        <v>0</v>
      </c>
      <c r="L288" s="81">
        <f>'Bearb råstatistik'!X286+'Bearb råstatistik'!T286</f>
        <v>0</v>
      </c>
      <c r="M288" s="81">
        <f>'Bearb råstatistik'!R286+'Bearb råstatistik'!V286</f>
        <v>19</v>
      </c>
      <c r="N288" s="48">
        <f t="shared" si="9"/>
        <v>0</v>
      </c>
      <c r="O288" s="81">
        <f>'Bearb råstatistik'!AD286</f>
        <v>17</v>
      </c>
      <c r="P288" s="81">
        <f>'Bearb råstatistik'!AF286</f>
        <v>0</v>
      </c>
      <c r="Q288" s="82">
        <f t="shared" si="8"/>
        <v>1</v>
      </c>
    </row>
    <row r="289" spans="1:17" s="59" customFormat="1" x14ac:dyDescent="0.3">
      <c r="A289" s="59" t="str">
        <f>'Bearb råstatistik'!A287</f>
        <v>LINKÖPINGS KOMMUN</v>
      </c>
      <c r="B289" s="81" t="b">
        <f>'Bearb råstatistik'!B287</f>
        <v>1</v>
      </c>
      <c r="C289" s="81">
        <f>IF(Visa_simulerat_eller_angivet_antal,'Bearb råstatistik'!#REF!,'Bearb råstatistik'!K287)</f>
        <v>1038</v>
      </c>
      <c r="D289" s="81">
        <f>IF(Visa_simulerat_eller_angivet_antal,'Bearb råstatistik'!#REF!,'Bearb råstatistik'!O287)</f>
        <v>226</v>
      </c>
      <c r="E289" s="48">
        <f>IF(Visa_simulerat_eller_angivet_antal,'Bearb råstatistik'!AN287,'Bearb råstatistik'!AL287)</f>
        <v>0.21772639691714837</v>
      </c>
      <c r="F289" s="81">
        <f>IF(Visa_simulerat_eller_angivet_antal,'Bearb råstatistik'!#REF!,'Bearb råstatistik'!Z287)</f>
        <v>193</v>
      </c>
      <c r="G289" s="48">
        <f>IF(Visa_simulerat_eller_angivet_antal,'Bearb råstatistik'!AQ287,'Bearb råstatistik'!AO287)</f>
        <v>0.18593448940269749</v>
      </c>
      <c r="H289" s="81" t="b">
        <f>'Bearb råstatistik'!AC287</f>
        <v>0</v>
      </c>
      <c r="I289" s="48">
        <f>IF(Visa_simulerat_eller_angivet_antal,'Bearb råstatistik'!AS287,'Bearb råstatistik'!AR287)</f>
        <v>0.85398230088495575</v>
      </c>
      <c r="J289" s="81">
        <f>IF(Visa_simulerat_eller_angivet_antal,'Bearb råstatistik'!#REF!,'Bearb råstatistik'!T287)</f>
        <v>28</v>
      </c>
      <c r="K289" s="48">
        <f>IF(Visa_simulerat_eller_angivet_antal,'Bearb råstatistik'!AU287,'Bearb råstatistik'!AT287)</f>
        <v>0.38495575221238937</v>
      </c>
      <c r="L289" s="81">
        <f>'Bearb råstatistik'!X287+'Bearb råstatistik'!T287</f>
        <v>68</v>
      </c>
      <c r="M289" s="81">
        <f>'Bearb råstatistik'!R287+'Bearb råstatistik'!V287</f>
        <v>125</v>
      </c>
      <c r="N289" s="48">
        <f t="shared" si="9"/>
        <v>0.35233160621761656</v>
      </c>
      <c r="O289" s="81">
        <f>'Bearb råstatistik'!AD287</f>
        <v>36</v>
      </c>
      <c r="P289" s="81">
        <f>'Bearb råstatistik'!AF287</f>
        <v>59</v>
      </c>
      <c r="Q289" s="82">
        <f t="shared" si="8"/>
        <v>0.37894736842105264</v>
      </c>
    </row>
    <row r="290" spans="1:17" s="59" customFormat="1" x14ac:dyDescent="0.3">
      <c r="A290" s="59" t="str">
        <f>'Bearb råstatistik'!A288</f>
        <v>LJUNGBY KOMMUN</v>
      </c>
      <c r="B290" s="81" t="b">
        <f>'Bearb råstatistik'!B288</f>
        <v>1</v>
      </c>
      <c r="C290" s="81">
        <f>IF(Visa_simulerat_eller_angivet_antal,'Bearb råstatistik'!#REF!,'Bearb råstatistik'!K288)</f>
        <v>229</v>
      </c>
      <c r="D290" s="81">
        <f>IF(Visa_simulerat_eller_angivet_antal,'Bearb råstatistik'!#REF!,'Bearb råstatistik'!O288)</f>
        <v>42</v>
      </c>
      <c r="E290" s="48">
        <f>IF(Visa_simulerat_eller_angivet_antal,'Bearb råstatistik'!AN288,'Bearb råstatistik'!AL288)</f>
        <v>0.18340611353711792</v>
      </c>
      <c r="F290" s="81">
        <f>IF(Visa_simulerat_eller_angivet_antal,'Bearb råstatistik'!#REF!,'Bearb råstatistik'!Z288)</f>
        <v>10</v>
      </c>
      <c r="G290" s="48">
        <f>IF(Visa_simulerat_eller_angivet_antal,'Bearb råstatistik'!AQ288,'Bearb råstatistik'!AO288)</f>
        <v>4.3668122270742356E-2</v>
      </c>
      <c r="H290" s="81" t="b">
        <f>'Bearb råstatistik'!AC288</f>
        <v>0</v>
      </c>
      <c r="I290" s="48">
        <f>IF(Visa_simulerat_eller_angivet_antal,'Bearb råstatistik'!AS288,'Bearb råstatistik'!AR288)</f>
        <v>0.23809523809523808</v>
      </c>
      <c r="J290" s="81">
        <f>IF(Visa_simulerat_eller_angivet_antal,'Bearb råstatistik'!#REF!,'Bearb råstatistik'!T288)</f>
        <v>0</v>
      </c>
      <c r="K290" s="48">
        <f>IF(Visa_simulerat_eller_angivet_antal,'Bearb råstatistik'!AU288,'Bearb råstatistik'!AT288)</f>
        <v>0.42857142857142855</v>
      </c>
      <c r="L290" s="81">
        <f>'Bearb råstatistik'!X288+'Bearb råstatistik'!T288</f>
        <v>0</v>
      </c>
      <c r="M290" s="81">
        <f>'Bearb råstatistik'!R288+'Bearb råstatistik'!V288</f>
        <v>10</v>
      </c>
      <c r="N290" s="48">
        <f t="shared" si="9"/>
        <v>0</v>
      </c>
      <c r="O290" s="81">
        <f>'Bearb råstatistik'!AD288</f>
        <v>14</v>
      </c>
      <c r="P290" s="81">
        <f>'Bearb råstatistik'!AF288</f>
        <v>18</v>
      </c>
      <c r="Q290" s="82">
        <f t="shared" si="8"/>
        <v>0.4375</v>
      </c>
    </row>
    <row r="291" spans="1:17" s="59" customFormat="1" x14ac:dyDescent="0.3">
      <c r="A291" s="59" t="str">
        <f>'Bearb råstatistik'!A289</f>
        <v>LJUSDALS KOMMUN</v>
      </c>
      <c r="B291" s="81" t="b">
        <f>'Bearb råstatistik'!B289</f>
        <v>1</v>
      </c>
      <c r="C291" s="81">
        <f>IF(Visa_simulerat_eller_angivet_antal,'Bearb råstatistik'!#REF!,'Bearb råstatistik'!K289)</f>
        <v>133</v>
      </c>
      <c r="D291" s="81">
        <f>IF(Visa_simulerat_eller_angivet_antal,'Bearb råstatistik'!#REF!,'Bearb råstatistik'!O289)</f>
        <v>44</v>
      </c>
      <c r="E291" s="48">
        <f>IF(Visa_simulerat_eller_angivet_antal,'Bearb råstatistik'!AN289,'Bearb råstatistik'!AL289)</f>
        <v>0.33082706766917291</v>
      </c>
      <c r="F291" s="81">
        <f>IF(Visa_simulerat_eller_angivet_antal,'Bearb råstatistik'!#REF!,'Bearb råstatistik'!Z289)</f>
        <v>0</v>
      </c>
      <c r="G291" s="48">
        <f>IF(Visa_simulerat_eller_angivet_antal,'Bearb råstatistik'!AQ289,'Bearb råstatistik'!AO289)</f>
        <v>0</v>
      </c>
      <c r="H291" s="81" t="b">
        <f>'Bearb råstatistik'!AC289</f>
        <v>0</v>
      </c>
      <c r="I291" s="48">
        <f>IF(Visa_simulerat_eller_angivet_antal,'Bearb råstatistik'!AS289,'Bearb råstatistik'!AR289)</f>
        <v>0</v>
      </c>
      <c r="J291" s="81">
        <f>IF(Visa_simulerat_eller_angivet_antal,'Bearb råstatistik'!#REF!,'Bearb råstatistik'!T289)</f>
        <v>0</v>
      </c>
      <c r="K291" s="48">
        <f>IF(Visa_simulerat_eller_angivet_antal,'Bearb råstatistik'!AU289,'Bearb råstatistik'!AT289)</f>
        <v>0.52272727272727271</v>
      </c>
      <c r="L291" s="81">
        <f>'Bearb råstatistik'!X289+'Bearb råstatistik'!T289</f>
        <v>0</v>
      </c>
      <c r="M291" s="81">
        <f>'Bearb råstatistik'!R289+'Bearb råstatistik'!V289</f>
        <v>0</v>
      </c>
      <c r="N291" s="48" t="str">
        <f t="shared" si="9"/>
        <v/>
      </c>
      <c r="O291" s="81">
        <f>'Bearb råstatistik'!AD289</f>
        <v>21</v>
      </c>
      <c r="P291" s="81">
        <f>'Bearb råstatistik'!AF289</f>
        <v>23</v>
      </c>
      <c r="Q291" s="82">
        <f t="shared" si="8"/>
        <v>0.47727272727272729</v>
      </c>
    </row>
    <row r="292" spans="1:17" s="59" customFormat="1" hidden="1" x14ac:dyDescent="0.3">
      <c r="A292" s="59" t="str">
        <f>'Bearb råstatistik'!A290</f>
        <v>LJUSNARSBERGS KOMMUN</v>
      </c>
      <c r="B292" s="81" t="b">
        <f>'Bearb råstatistik'!B290</f>
        <v>1</v>
      </c>
      <c r="C292" s="81">
        <f>IF(Visa_simulerat_eller_angivet_antal,'Bearb råstatistik'!#REF!,'Bearb råstatistik'!K290)</f>
        <v>30</v>
      </c>
      <c r="D292" s="81">
        <f>IF(Visa_simulerat_eller_angivet_antal,'Bearb råstatistik'!#REF!,'Bearb råstatistik'!O290)</f>
        <v>10</v>
      </c>
      <c r="E292" s="48">
        <f>IF(Visa_simulerat_eller_angivet_antal,'Bearb råstatistik'!AN290,'Bearb råstatistik'!AL290)</f>
        <v>0.33333333333333331</v>
      </c>
      <c r="F292" s="81">
        <f>IF(Visa_simulerat_eller_angivet_antal,'Bearb råstatistik'!#REF!,'Bearb råstatistik'!Z290)</f>
        <v>0</v>
      </c>
      <c r="G292" s="48">
        <f>IF(Visa_simulerat_eller_angivet_antal,'Bearb råstatistik'!AQ290,'Bearb råstatistik'!AO290)</f>
        <v>0</v>
      </c>
      <c r="H292" s="81" t="b">
        <f>'Bearb råstatistik'!AC290</f>
        <v>0</v>
      </c>
      <c r="I292" s="48">
        <f>IF(Visa_simulerat_eller_angivet_antal,'Bearb råstatistik'!AS290,'Bearb råstatistik'!AR290)</f>
        <v>0</v>
      </c>
      <c r="J292" s="81">
        <f>IF(Visa_simulerat_eller_angivet_antal,'Bearb råstatistik'!#REF!,'Bearb råstatistik'!T290)</f>
        <v>0</v>
      </c>
      <c r="K292" s="48">
        <f>IF(Visa_simulerat_eller_angivet_antal,'Bearb råstatistik'!AU290,'Bearb råstatistik'!AT290)</f>
        <v>0</v>
      </c>
      <c r="L292" s="81">
        <f>'Bearb råstatistik'!X290+'Bearb råstatistik'!T290</f>
        <v>0</v>
      </c>
      <c r="M292" s="81">
        <f>'Bearb råstatistik'!R290+'Bearb råstatistik'!V290</f>
        <v>0</v>
      </c>
      <c r="N292" s="48" t="str">
        <f t="shared" si="9"/>
        <v/>
      </c>
      <c r="O292" s="81">
        <f>'Bearb råstatistik'!AD290</f>
        <v>10</v>
      </c>
      <c r="P292" s="81">
        <f>'Bearb råstatistik'!AF290</f>
        <v>0</v>
      </c>
      <c r="Q292" s="82">
        <f t="shared" si="8"/>
        <v>1</v>
      </c>
    </row>
    <row r="293" spans="1:17" s="59" customFormat="1" hidden="1" x14ac:dyDescent="0.3">
      <c r="A293" s="59" t="str">
        <f>'Bearb råstatistik'!A291</f>
        <v>LOKS AB</v>
      </c>
      <c r="B293" s="81" t="b">
        <f>'Bearb råstatistik'!B291</f>
        <v>0</v>
      </c>
      <c r="C293" s="81">
        <f>IF(Visa_simulerat_eller_angivet_antal,'Bearb råstatistik'!#REF!,'Bearb råstatistik'!K291)</f>
        <v>0</v>
      </c>
      <c r="D293" s="81">
        <f>IF(Visa_simulerat_eller_angivet_antal,'Bearb råstatistik'!#REF!,'Bearb råstatistik'!O291)</f>
        <v>0</v>
      </c>
      <c r="E293" s="48" t="str">
        <f>IF(Visa_simulerat_eller_angivet_antal,'Bearb råstatistik'!AN291,'Bearb råstatistik'!AL291)</f>
        <v>-</v>
      </c>
      <c r="F293" s="81">
        <f>IF(Visa_simulerat_eller_angivet_antal,'Bearb råstatistik'!#REF!,'Bearb råstatistik'!Z291)</f>
        <v>0</v>
      </c>
      <c r="G293" s="48" t="str">
        <f>IF(Visa_simulerat_eller_angivet_antal,'Bearb råstatistik'!AQ291,'Bearb råstatistik'!AO291)</f>
        <v>-</v>
      </c>
      <c r="H293" s="81" t="b">
        <f>'Bearb råstatistik'!AC291</f>
        <v>0</v>
      </c>
      <c r="I293" s="48" t="str">
        <f>IF(Visa_simulerat_eller_angivet_antal,'Bearb råstatistik'!AS291,'Bearb råstatistik'!AR291)</f>
        <v>-</v>
      </c>
      <c r="J293" s="81">
        <f>IF(Visa_simulerat_eller_angivet_antal,'Bearb råstatistik'!#REF!,'Bearb råstatistik'!T291)</f>
        <v>0</v>
      </c>
      <c r="K293" s="48" t="str">
        <f>IF(Visa_simulerat_eller_angivet_antal,'Bearb råstatistik'!AU291,'Bearb råstatistik'!AT291)</f>
        <v>-</v>
      </c>
      <c r="L293" s="81">
        <f>'Bearb råstatistik'!X291+'Bearb råstatistik'!T291</f>
        <v>0</v>
      </c>
      <c r="M293" s="81">
        <f>'Bearb råstatistik'!R291+'Bearb råstatistik'!V291</f>
        <v>0</v>
      </c>
      <c r="N293" s="48" t="str">
        <f t="shared" si="9"/>
        <v/>
      </c>
      <c r="O293" s="81">
        <f>'Bearb råstatistik'!AD291</f>
        <v>0</v>
      </c>
      <c r="P293" s="81">
        <f>'Bearb råstatistik'!AF291</f>
        <v>0</v>
      </c>
      <c r="Q293" s="82" t="str">
        <f t="shared" si="8"/>
        <v/>
      </c>
    </row>
    <row r="294" spans="1:17" s="59" customFormat="1" hidden="1" x14ac:dyDescent="0.3">
      <c r="A294" s="59" t="str">
        <f>'Bearb råstatistik'!A292</f>
        <v>LOMMA KOMMUN</v>
      </c>
      <c r="B294" s="81" t="b">
        <f>'Bearb råstatistik'!B292</f>
        <v>1</v>
      </c>
      <c r="C294" s="81">
        <f>IF(Visa_simulerat_eller_angivet_antal,'Bearb råstatistik'!#REF!,'Bearb råstatistik'!K292)</f>
        <v>245</v>
      </c>
      <c r="D294" s="81">
        <f>IF(Visa_simulerat_eller_angivet_antal,'Bearb råstatistik'!#REF!,'Bearb råstatistik'!O292)</f>
        <v>0</v>
      </c>
      <c r="E294" s="48">
        <f>IF(Visa_simulerat_eller_angivet_antal,'Bearb råstatistik'!AN292,'Bearb råstatistik'!AL292)</f>
        <v>0</v>
      </c>
      <c r="F294" s="81">
        <f>IF(Visa_simulerat_eller_angivet_antal,'Bearb råstatistik'!#REF!,'Bearb råstatistik'!Z292)</f>
        <v>0</v>
      </c>
      <c r="G294" s="48">
        <f>IF(Visa_simulerat_eller_angivet_antal,'Bearb råstatistik'!AQ292,'Bearb råstatistik'!AO292)</f>
        <v>0</v>
      </c>
      <c r="H294" s="81" t="b">
        <f>'Bearb råstatistik'!AC292</f>
        <v>0</v>
      </c>
      <c r="I294" s="48" t="str">
        <f>IF(Visa_simulerat_eller_angivet_antal,'Bearb råstatistik'!AS292,'Bearb råstatistik'!AR292)</f>
        <v>-</v>
      </c>
      <c r="J294" s="81">
        <f>IF(Visa_simulerat_eller_angivet_antal,'Bearb råstatistik'!#REF!,'Bearb råstatistik'!T292)</f>
        <v>0</v>
      </c>
      <c r="K294" s="48" t="str">
        <f>IF(Visa_simulerat_eller_angivet_antal,'Bearb råstatistik'!AU292,'Bearb råstatistik'!AT292)</f>
        <v>-</v>
      </c>
      <c r="L294" s="81">
        <f>'Bearb råstatistik'!X292+'Bearb råstatistik'!T292</f>
        <v>0</v>
      </c>
      <c r="M294" s="81">
        <f>'Bearb råstatistik'!R292+'Bearb råstatistik'!V292</f>
        <v>0</v>
      </c>
      <c r="N294" s="48" t="str">
        <f t="shared" si="9"/>
        <v/>
      </c>
      <c r="O294" s="81">
        <f>'Bearb råstatistik'!AD292</f>
        <v>0</v>
      </c>
      <c r="P294" s="81">
        <f>'Bearb råstatistik'!AF292</f>
        <v>0</v>
      </c>
      <c r="Q294" s="82" t="str">
        <f t="shared" si="8"/>
        <v/>
      </c>
    </row>
    <row r="295" spans="1:17" s="59" customFormat="1" hidden="1" x14ac:dyDescent="0.3">
      <c r="A295" s="59" t="str">
        <f>'Bearb råstatistik'!A293</f>
        <v>LUDVIGSBORGS FRISTÅENDE SKOLA, EK. FÖRENING</v>
      </c>
      <c r="B295" s="81" t="b">
        <f>'Bearb råstatistik'!B293</f>
        <v>0</v>
      </c>
      <c r="C295" s="81">
        <f>IF(Visa_simulerat_eller_angivet_antal,'Bearb råstatistik'!#REF!,'Bearb råstatistik'!K293)</f>
        <v>18</v>
      </c>
      <c r="D295" s="81">
        <f>IF(Visa_simulerat_eller_angivet_antal,'Bearb råstatistik'!#REF!,'Bearb råstatistik'!O293)</f>
        <v>0</v>
      </c>
      <c r="E295" s="48">
        <f>IF(Visa_simulerat_eller_angivet_antal,'Bearb råstatistik'!AN293,'Bearb råstatistik'!AL293)</f>
        <v>0</v>
      </c>
      <c r="F295" s="81">
        <f>IF(Visa_simulerat_eller_angivet_antal,'Bearb råstatistik'!#REF!,'Bearb råstatistik'!Z293)</f>
        <v>0</v>
      </c>
      <c r="G295" s="48">
        <f>IF(Visa_simulerat_eller_angivet_antal,'Bearb råstatistik'!AQ293,'Bearb råstatistik'!AO293)</f>
        <v>0</v>
      </c>
      <c r="H295" s="81" t="b">
        <f>'Bearb råstatistik'!AC293</f>
        <v>0</v>
      </c>
      <c r="I295" s="48" t="str">
        <f>IF(Visa_simulerat_eller_angivet_antal,'Bearb råstatistik'!AS293,'Bearb råstatistik'!AR293)</f>
        <v>-</v>
      </c>
      <c r="J295" s="81">
        <f>IF(Visa_simulerat_eller_angivet_antal,'Bearb råstatistik'!#REF!,'Bearb råstatistik'!T293)</f>
        <v>0</v>
      </c>
      <c r="K295" s="48" t="str">
        <f>IF(Visa_simulerat_eller_angivet_antal,'Bearb råstatistik'!AU293,'Bearb råstatistik'!AT293)</f>
        <v>-</v>
      </c>
      <c r="L295" s="81">
        <f>'Bearb råstatistik'!X293+'Bearb råstatistik'!T293</f>
        <v>0</v>
      </c>
      <c r="M295" s="81">
        <f>'Bearb råstatistik'!R293+'Bearb råstatistik'!V293</f>
        <v>0</v>
      </c>
      <c r="N295" s="48" t="str">
        <f t="shared" si="9"/>
        <v/>
      </c>
      <c r="O295" s="81">
        <f>'Bearb råstatistik'!AD293</f>
        <v>0</v>
      </c>
      <c r="P295" s="81">
        <f>'Bearb råstatistik'!AF293</f>
        <v>0</v>
      </c>
      <c r="Q295" s="82" t="str">
        <f t="shared" si="8"/>
        <v/>
      </c>
    </row>
    <row r="296" spans="1:17" s="59" customFormat="1" x14ac:dyDescent="0.3">
      <c r="A296" s="59" t="str">
        <f>'Bearb råstatistik'!A294</f>
        <v>LUDVIKA KOMMUN</v>
      </c>
      <c r="B296" s="81" t="b">
        <f>'Bearb råstatistik'!B294</f>
        <v>1</v>
      </c>
      <c r="C296" s="81">
        <f>IF(Visa_simulerat_eller_angivet_antal,'Bearb råstatistik'!#REF!,'Bearb råstatistik'!K294)</f>
        <v>238</v>
      </c>
      <c r="D296" s="81">
        <f>IF(Visa_simulerat_eller_angivet_antal,'Bearb råstatistik'!#REF!,'Bearb råstatistik'!O294)</f>
        <v>63</v>
      </c>
      <c r="E296" s="48">
        <f>IF(Visa_simulerat_eller_angivet_antal,'Bearb råstatistik'!AN294,'Bearb råstatistik'!AL294)</f>
        <v>0.26470588235294118</v>
      </c>
      <c r="F296" s="81">
        <f>IF(Visa_simulerat_eller_angivet_antal,'Bearb råstatistik'!#REF!,'Bearb råstatistik'!Z294)</f>
        <v>21</v>
      </c>
      <c r="G296" s="48">
        <f>IF(Visa_simulerat_eller_angivet_antal,'Bearb råstatistik'!AQ294,'Bearb råstatistik'!AO294)</f>
        <v>8.8235294117647065E-2</v>
      </c>
      <c r="H296" s="81" t="b">
        <f>'Bearb råstatistik'!AC294</f>
        <v>0</v>
      </c>
      <c r="I296" s="48">
        <f>IF(Visa_simulerat_eller_angivet_antal,'Bearb råstatistik'!AS294,'Bearb råstatistik'!AR294)</f>
        <v>0.33333333333333331</v>
      </c>
      <c r="J296" s="81">
        <f>IF(Visa_simulerat_eller_angivet_antal,'Bearb råstatistik'!#REF!,'Bearb råstatistik'!T294)</f>
        <v>0</v>
      </c>
      <c r="K296" s="48">
        <f>IF(Visa_simulerat_eller_angivet_antal,'Bearb råstatistik'!AU294,'Bearb råstatistik'!AT294)</f>
        <v>0.3968253968253968</v>
      </c>
      <c r="L296" s="81">
        <f>'Bearb råstatistik'!X294+'Bearb råstatistik'!T294</f>
        <v>0</v>
      </c>
      <c r="M296" s="81">
        <f>'Bearb råstatistik'!R294+'Bearb råstatistik'!V294</f>
        <v>21</v>
      </c>
      <c r="N296" s="48">
        <f t="shared" si="9"/>
        <v>0</v>
      </c>
      <c r="O296" s="81">
        <f>'Bearb råstatistik'!AD294</f>
        <v>17</v>
      </c>
      <c r="P296" s="81">
        <f>'Bearb råstatistik'!AF294</f>
        <v>25</v>
      </c>
      <c r="Q296" s="82">
        <f t="shared" si="8"/>
        <v>0.40476190476190477</v>
      </c>
    </row>
    <row r="297" spans="1:17" s="59" customFormat="1" x14ac:dyDescent="0.3">
      <c r="A297" s="59" t="str">
        <f>'Bearb råstatistik'!A295</f>
        <v>LULEÅ KOMMUN</v>
      </c>
      <c r="B297" s="81" t="b">
        <f>'Bearb råstatistik'!B295</f>
        <v>1</v>
      </c>
      <c r="C297" s="81">
        <f>IF(Visa_simulerat_eller_angivet_antal,'Bearb råstatistik'!#REF!,'Bearb råstatistik'!K295)</f>
        <v>622</v>
      </c>
      <c r="D297" s="81">
        <f>IF(Visa_simulerat_eller_angivet_antal,'Bearb råstatistik'!#REF!,'Bearb råstatistik'!O295)</f>
        <v>57</v>
      </c>
      <c r="E297" s="48">
        <f>IF(Visa_simulerat_eller_angivet_antal,'Bearb råstatistik'!AN295,'Bearb råstatistik'!AL295)</f>
        <v>9.1639871382636656E-2</v>
      </c>
      <c r="F297" s="81">
        <f>IF(Visa_simulerat_eller_angivet_antal,'Bearb råstatistik'!#REF!,'Bearb råstatistik'!Z295)</f>
        <v>62</v>
      </c>
      <c r="G297" s="48">
        <f>IF(Visa_simulerat_eller_angivet_antal,'Bearb råstatistik'!AQ295,'Bearb råstatistik'!AO295)</f>
        <v>9.9678456591639875E-2</v>
      </c>
      <c r="H297" s="81" t="b">
        <f>'Bearb råstatistik'!AC295</f>
        <v>0</v>
      </c>
      <c r="I297" s="48">
        <f>IF(Visa_simulerat_eller_angivet_antal,'Bearb råstatistik'!AS295,'Bearb råstatistik'!AR295)</f>
        <v>1.0877192982456141</v>
      </c>
      <c r="J297" s="81">
        <f>IF(Visa_simulerat_eller_angivet_antal,'Bearb råstatistik'!#REF!,'Bearb råstatistik'!T295)</f>
        <v>0</v>
      </c>
      <c r="K297" s="48">
        <f>IF(Visa_simulerat_eller_angivet_antal,'Bearb råstatistik'!AU295,'Bearb råstatistik'!AT295)</f>
        <v>0.45614035087719296</v>
      </c>
      <c r="L297" s="81">
        <f>'Bearb råstatistik'!X295+'Bearb råstatistik'!T295</f>
        <v>25</v>
      </c>
      <c r="M297" s="81">
        <f>'Bearb råstatistik'!R295+'Bearb råstatistik'!V295</f>
        <v>37</v>
      </c>
      <c r="N297" s="48">
        <f t="shared" si="9"/>
        <v>0.40322580645161288</v>
      </c>
      <c r="O297" s="81">
        <f>'Bearb råstatistik'!AD295</f>
        <v>13</v>
      </c>
      <c r="P297" s="81">
        <f>'Bearb råstatistik'!AF295</f>
        <v>26</v>
      </c>
      <c r="Q297" s="82">
        <f t="shared" si="8"/>
        <v>0.33333333333333331</v>
      </c>
    </row>
    <row r="298" spans="1:17" s="59" customFormat="1" x14ac:dyDescent="0.3">
      <c r="A298" s="59" t="str">
        <f>'Bearb råstatistik'!A296</f>
        <v>LUNDS KOMMUN</v>
      </c>
      <c r="B298" s="81" t="b">
        <f>'Bearb råstatistik'!B296</f>
        <v>1</v>
      </c>
      <c r="C298" s="81">
        <f>IF(Visa_simulerat_eller_angivet_antal,'Bearb råstatistik'!#REF!,'Bearb råstatistik'!K296)</f>
        <v>938</v>
      </c>
      <c r="D298" s="81">
        <f>IF(Visa_simulerat_eller_angivet_antal,'Bearb råstatistik'!#REF!,'Bearb råstatistik'!O296)</f>
        <v>97</v>
      </c>
      <c r="E298" s="48">
        <f>IF(Visa_simulerat_eller_angivet_antal,'Bearb råstatistik'!AN296,'Bearb råstatistik'!AL296)</f>
        <v>0.10341151385927505</v>
      </c>
      <c r="F298" s="81">
        <f>IF(Visa_simulerat_eller_angivet_antal,'Bearb råstatistik'!#REF!,'Bearb råstatistik'!Z296)</f>
        <v>53</v>
      </c>
      <c r="G298" s="48">
        <f>IF(Visa_simulerat_eller_angivet_antal,'Bearb råstatistik'!AQ296,'Bearb råstatistik'!AO296)</f>
        <v>5.6503198294243072E-2</v>
      </c>
      <c r="H298" s="81" t="b">
        <f>'Bearb råstatistik'!AC296</f>
        <v>0</v>
      </c>
      <c r="I298" s="48">
        <f>IF(Visa_simulerat_eller_angivet_antal,'Bearb råstatistik'!AS296,'Bearb råstatistik'!AR296)</f>
        <v>0.54639175257731953</v>
      </c>
      <c r="J298" s="81">
        <f>IF(Visa_simulerat_eller_angivet_antal,'Bearb råstatistik'!#REF!,'Bearb råstatistik'!T296)</f>
        <v>13</v>
      </c>
      <c r="K298" s="48">
        <f>IF(Visa_simulerat_eller_angivet_antal,'Bearb råstatistik'!AU296,'Bearb råstatistik'!AT296)</f>
        <v>0.51546391752577314</v>
      </c>
      <c r="L298" s="81">
        <f>'Bearb råstatistik'!X296+'Bearb råstatistik'!T296</f>
        <v>30</v>
      </c>
      <c r="M298" s="81">
        <f>'Bearb råstatistik'!R296+'Bearb råstatistik'!V296</f>
        <v>23</v>
      </c>
      <c r="N298" s="48">
        <f t="shared" si="9"/>
        <v>0.56603773584905659</v>
      </c>
      <c r="O298" s="81">
        <f>'Bearb råstatistik'!AD296</f>
        <v>24</v>
      </c>
      <c r="P298" s="81">
        <f>'Bearb råstatistik'!AF296</f>
        <v>37</v>
      </c>
      <c r="Q298" s="82">
        <f t="shared" si="8"/>
        <v>0.39344262295081966</v>
      </c>
    </row>
    <row r="299" spans="1:17" s="59" customFormat="1" x14ac:dyDescent="0.3">
      <c r="A299" s="59" t="str">
        <f>'Bearb råstatistik'!A297</f>
        <v>LYCKSELE KOMMUN</v>
      </c>
      <c r="B299" s="81" t="b">
        <f>'Bearb råstatistik'!B297</f>
        <v>1</v>
      </c>
      <c r="C299" s="81">
        <f>IF(Visa_simulerat_eller_angivet_antal,'Bearb råstatistik'!#REF!,'Bearb råstatistik'!K297)</f>
        <v>126</v>
      </c>
      <c r="D299" s="81">
        <f>IF(Visa_simulerat_eller_angivet_antal,'Bearb råstatistik'!#REF!,'Bearb råstatistik'!O297)</f>
        <v>29</v>
      </c>
      <c r="E299" s="48">
        <f>IF(Visa_simulerat_eller_angivet_antal,'Bearb råstatistik'!AN297,'Bearb råstatistik'!AL297)</f>
        <v>0.23015873015873015</v>
      </c>
      <c r="F299" s="81">
        <f>IF(Visa_simulerat_eller_angivet_antal,'Bearb råstatistik'!#REF!,'Bearb råstatistik'!Z297)</f>
        <v>0</v>
      </c>
      <c r="G299" s="48">
        <f>IF(Visa_simulerat_eller_angivet_antal,'Bearb råstatistik'!AQ297,'Bearb råstatistik'!AO297)</f>
        <v>0</v>
      </c>
      <c r="H299" s="81" t="b">
        <f>'Bearb råstatistik'!AC297</f>
        <v>0</v>
      </c>
      <c r="I299" s="48">
        <f>IF(Visa_simulerat_eller_angivet_antal,'Bearb råstatistik'!AS297,'Bearb råstatistik'!AR297)</f>
        <v>0</v>
      </c>
      <c r="J299" s="81">
        <f>IF(Visa_simulerat_eller_angivet_antal,'Bearb råstatistik'!#REF!,'Bearb råstatistik'!T297)</f>
        <v>0</v>
      </c>
      <c r="K299" s="48">
        <f>IF(Visa_simulerat_eller_angivet_antal,'Bearb råstatistik'!AU297,'Bearb råstatistik'!AT297)</f>
        <v>0.51724137931034486</v>
      </c>
      <c r="L299" s="81">
        <f>'Bearb råstatistik'!X297+'Bearb råstatistik'!T297</f>
        <v>0</v>
      </c>
      <c r="M299" s="81">
        <f>'Bearb råstatistik'!R297+'Bearb råstatistik'!V297</f>
        <v>0</v>
      </c>
      <c r="N299" s="48" t="str">
        <f t="shared" si="9"/>
        <v/>
      </c>
      <c r="O299" s="81">
        <f>'Bearb råstatistik'!AD297</f>
        <v>14</v>
      </c>
      <c r="P299" s="81">
        <f>'Bearb råstatistik'!AF297</f>
        <v>15</v>
      </c>
      <c r="Q299" s="82">
        <f t="shared" si="8"/>
        <v>0.48275862068965519</v>
      </c>
    </row>
    <row r="300" spans="1:17" s="59" customFormat="1" x14ac:dyDescent="0.3">
      <c r="A300" s="59" t="str">
        <f>'Bearb råstatistik'!A298</f>
        <v>LYSEKILS KOMMUN</v>
      </c>
      <c r="B300" s="81" t="b">
        <f>'Bearb råstatistik'!B298</f>
        <v>1</v>
      </c>
      <c r="C300" s="81">
        <f>IF(Visa_simulerat_eller_angivet_antal,'Bearb råstatistik'!#REF!,'Bearb råstatistik'!K298)</f>
        <v>140</v>
      </c>
      <c r="D300" s="81">
        <f>IF(Visa_simulerat_eller_angivet_antal,'Bearb råstatistik'!#REF!,'Bearb råstatistik'!O298)</f>
        <v>17</v>
      </c>
      <c r="E300" s="48">
        <f>IF(Visa_simulerat_eller_angivet_antal,'Bearb råstatistik'!AN298,'Bearb råstatistik'!AL298)</f>
        <v>0.12142857142857143</v>
      </c>
      <c r="F300" s="81">
        <f>IF(Visa_simulerat_eller_angivet_antal,'Bearb råstatistik'!#REF!,'Bearb råstatistik'!Z298)</f>
        <v>0</v>
      </c>
      <c r="G300" s="48">
        <f>IF(Visa_simulerat_eller_angivet_antal,'Bearb råstatistik'!AQ298,'Bearb råstatistik'!AO298)</f>
        <v>0</v>
      </c>
      <c r="H300" s="81" t="b">
        <f>'Bearb råstatistik'!AC298</f>
        <v>0</v>
      </c>
      <c r="I300" s="48">
        <f>IF(Visa_simulerat_eller_angivet_antal,'Bearb råstatistik'!AS298,'Bearb råstatistik'!AR298)</f>
        <v>0</v>
      </c>
      <c r="J300" s="81">
        <f>IF(Visa_simulerat_eller_angivet_antal,'Bearb råstatistik'!#REF!,'Bearb råstatistik'!T298)</f>
        <v>0</v>
      </c>
      <c r="K300" s="48">
        <f>IF(Visa_simulerat_eller_angivet_antal,'Bearb råstatistik'!AU298,'Bearb råstatistik'!AT298)</f>
        <v>0</v>
      </c>
      <c r="L300" s="81">
        <f>'Bearb råstatistik'!X298+'Bearb råstatistik'!T298</f>
        <v>0</v>
      </c>
      <c r="M300" s="81">
        <f>'Bearb råstatistik'!R298+'Bearb råstatistik'!V298</f>
        <v>0</v>
      </c>
      <c r="N300" s="48" t="str">
        <f t="shared" si="9"/>
        <v/>
      </c>
      <c r="O300" s="81">
        <f>'Bearb råstatistik'!AD298</f>
        <v>17</v>
      </c>
      <c r="P300" s="81">
        <f>'Bearb råstatistik'!AF298</f>
        <v>0</v>
      </c>
      <c r="Q300" s="82">
        <f t="shared" si="8"/>
        <v>1</v>
      </c>
    </row>
    <row r="301" spans="1:17" s="59" customFormat="1" hidden="1" x14ac:dyDescent="0.3">
      <c r="A301" s="59" t="str">
        <f>'Bearb råstatistik'!A299</f>
        <v>Lära i Österåker AB</v>
      </c>
      <c r="B301" s="81" t="b">
        <f>'Bearb råstatistik'!B299</f>
        <v>0</v>
      </c>
      <c r="C301" s="81">
        <f>IF(Visa_simulerat_eller_angivet_antal,'Bearb råstatistik'!#REF!,'Bearb råstatistik'!K299)</f>
        <v>44</v>
      </c>
      <c r="D301" s="81">
        <f>IF(Visa_simulerat_eller_angivet_antal,'Bearb råstatistik'!#REF!,'Bearb råstatistik'!O299)</f>
        <v>0</v>
      </c>
      <c r="E301" s="48">
        <f>IF(Visa_simulerat_eller_angivet_antal,'Bearb råstatistik'!AN299,'Bearb råstatistik'!AL299)</f>
        <v>0</v>
      </c>
      <c r="F301" s="81">
        <f>IF(Visa_simulerat_eller_angivet_antal,'Bearb råstatistik'!#REF!,'Bearb råstatistik'!Z299)</f>
        <v>0</v>
      </c>
      <c r="G301" s="48">
        <f>IF(Visa_simulerat_eller_angivet_antal,'Bearb råstatistik'!AQ299,'Bearb råstatistik'!AO299)</f>
        <v>0</v>
      </c>
      <c r="H301" s="81" t="b">
        <f>'Bearb råstatistik'!AC299</f>
        <v>0</v>
      </c>
      <c r="I301" s="48" t="str">
        <f>IF(Visa_simulerat_eller_angivet_antal,'Bearb råstatistik'!AS299,'Bearb råstatistik'!AR299)</f>
        <v>-</v>
      </c>
      <c r="J301" s="81">
        <f>IF(Visa_simulerat_eller_angivet_antal,'Bearb råstatistik'!#REF!,'Bearb råstatistik'!T299)</f>
        <v>0</v>
      </c>
      <c r="K301" s="48" t="str">
        <f>IF(Visa_simulerat_eller_angivet_antal,'Bearb råstatistik'!AU299,'Bearb råstatistik'!AT299)</f>
        <v>-</v>
      </c>
      <c r="L301" s="81">
        <f>'Bearb råstatistik'!X299+'Bearb råstatistik'!T299</f>
        <v>0</v>
      </c>
      <c r="M301" s="81">
        <f>'Bearb råstatistik'!R299+'Bearb råstatistik'!V299</f>
        <v>0</v>
      </c>
      <c r="N301" s="48" t="str">
        <f t="shared" si="9"/>
        <v/>
      </c>
      <c r="O301" s="81">
        <f>'Bearb råstatistik'!AD299</f>
        <v>0</v>
      </c>
      <c r="P301" s="81">
        <f>'Bearb råstatistik'!AF299</f>
        <v>0</v>
      </c>
      <c r="Q301" s="82" t="str">
        <f t="shared" ref="Q301:Q364" si="10">IFERROR(O301/(O301+P301),"")</f>
        <v/>
      </c>
    </row>
    <row r="302" spans="1:17" s="59" customFormat="1" x14ac:dyDescent="0.3">
      <c r="A302" s="59" t="str">
        <f>'Bearb råstatistik'!A300</f>
        <v>Lärande i Sverige AB</v>
      </c>
      <c r="B302" s="81" t="b">
        <f>'Bearb råstatistik'!B300</f>
        <v>0</v>
      </c>
      <c r="C302" s="81">
        <f>IF(Visa_simulerat_eller_angivet_antal,'Bearb råstatistik'!#REF!,'Bearb råstatistik'!K300)</f>
        <v>108</v>
      </c>
      <c r="D302" s="81">
        <f>IF(Visa_simulerat_eller_angivet_antal,'Bearb råstatistik'!#REF!,'Bearb råstatistik'!O300)</f>
        <v>33</v>
      </c>
      <c r="E302" s="48">
        <f>IF(Visa_simulerat_eller_angivet_antal,'Bearb råstatistik'!AN300,'Bearb råstatistik'!AL300)</f>
        <v>0.30555555555555558</v>
      </c>
      <c r="F302" s="81">
        <f>IF(Visa_simulerat_eller_angivet_antal,'Bearb råstatistik'!#REF!,'Bearb råstatistik'!Z300)</f>
        <v>0</v>
      </c>
      <c r="G302" s="48">
        <f>IF(Visa_simulerat_eller_angivet_antal,'Bearb råstatistik'!AQ300,'Bearb råstatistik'!AO300)</f>
        <v>0</v>
      </c>
      <c r="H302" s="81" t="b">
        <f>'Bearb råstatistik'!AC300</f>
        <v>0</v>
      </c>
      <c r="I302" s="48">
        <f>IF(Visa_simulerat_eller_angivet_antal,'Bearb råstatistik'!AS300,'Bearb råstatistik'!AR300)</f>
        <v>0</v>
      </c>
      <c r="J302" s="81">
        <f>IF(Visa_simulerat_eller_angivet_antal,'Bearb råstatistik'!#REF!,'Bearb råstatistik'!T300)</f>
        <v>0</v>
      </c>
      <c r="K302" s="48">
        <f>IF(Visa_simulerat_eller_angivet_antal,'Bearb råstatistik'!AU300,'Bearb råstatistik'!AT300)</f>
        <v>0.48484848484848486</v>
      </c>
      <c r="L302" s="81">
        <f>'Bearb råstatistik'!X300+'Bearb råstatistik'!T300</f>
        <v>0</v>
      </c>
      <c r="M302" s="81">
        <f>'Bearb råstatistik'!R300+'Bearb råstatistik'!V300</f>
        <v>0</v>
      </c>
      <c r="N302" s="48" t="str">
        <f t="shared" si="9"/>
        <v/>
      </c>
      <c r="O302" s="81">
        <f>'Bearb råstatistik'!AD300</f>
        <v>17</v>
      </c>
      <c r="P302" s="81">
        <f>'Bearb råstatistik'!AF300</f>
        <v>16</v>
      </c>
      <c r="Q302" s="82">
        <f t="shared" si="10"/>
        <v>0.51515151515151514</v>
      </c>
    </row>
    <row r="303" spans="1:17" s="59" customFormat="1" hidden="1" x14ac:dyDescent="0.3">
      <c r="A303" s="59" t="str">
        <f>'Bearb råstatistik'!A301</f>
        <v>Läraskolan i Bålsta AB</v>
      </c>
      <c r="B303" s="81" t="b">
        <f>'Bearb råstatistik'!B301</f>
        <v>0</v>
      </c>
      <c r="C303" s="81">
        <f>IF(Visa_simulerat_eller_angivet_antal,'Bearb råstatistik'!#REF!,'Bearb råstatistik'!K301)</f>
        <v>15</v>
      </c>
      <c r="D303" s="81">
        <f>IF(Visa_simulerat_eller_angivet_antal,'Bearb råstatistik'!#REF!,'Bearb råstatistik'!O301)</f>
        <v>0</v>
      </c>
      <c r="E303" s="48">
        <f>IF(Visa_simulerat_eller_angivet_antal,'Bearb råstatistik'!AN301,'Bearb råstatistik'!AL301)</f>
        <v>0</v>
      </c>
      <c r="F303" s="81">
        <f>IF(Visa_simulerat_eller_angivet_antal,'Bearb råstatistik'!#REF!,'Bearb råstatistik'!Z301)</f>
        <v>0</v>
      </c>
      <c r="G303" s="48">
        <f>IF(Visa_simulerat_eller_angivet_antal,'Bearb råstatistik'!AQ301,'Bearb råstatistik'!AO301)</f>
        <v>0</v>
      </c>
      <c r="H303" s="81" t="b">
        <f>'Bearb råstatistik'!AC301</f>
        <v>0</v>
      </c>
      <c r="I303" s="48" t="str">
        <f>IF(Visa_simulerat_eller_angivet_antal,'Bearb råstatistik'!AS301,'Bearb råstatistik'!AR301)</f>
        <v>-</v>
      </c>
      <c r="J303" s="81">
        <f>IF(Visa_simulerat_eller_angivet_antal,'Bearb råstatistik'!#REF!,'Bearb råstatistik'!T301)</f>
        <v>0</v>
      </c>
      <c r="K303" s="48" t="str">
        <f>IF(Visa_simulerat_eller_angivet_antal,'Bearb råstatistik'!AU301,'Bearb råstatistik'!AT301)</f>
        <v>-</v>
      </c>
      <c r="L303" s="81">
        <f>'Bearb råstatistik'!X301+'Bearb råstatistik'!T301</f>
        <v>0</v>
      </c>
      <c r="M303" s="81">
        <f>'Bearb råstatistik'!R301+'Bearb råstatistik'!V301</f>
        <v>0</v>
      </c>
      <c r="N303" s="48" t="str">
        <f t="shared" si="9"/>
        <v/>
      </c>
      <c r="O303" s="81">
        <f>'Bearb råstatistik'!AD301</f>
        <v>0</v>
      </c>
      <c r="P303" s="81">
        <f>'Bearb råstatistik'!AF301</f>
        <v>0</v>
      </c>
      <c r="Q303" s="82" t="str">
        <f t="shared" si="10"/>
        <v/>
      </c>
    </row>
    <row r="304" spans="1:17" s="59" customFormat="1" hidden="1" x14ac:dyDescent="0.3">
      <c r="A304" s="59" t="str">
        <f>'Bearb råstatistik'!A302</f>
        <v>LÄROCENTRUM I SKARA EKONOMISK FÖRENING</v>
      </c>
      <c r="B304" s="81" t="b">
        <f>'Bearb råstatistik'!B302</f>
        <v>0</v>
      </c>
      <c r="C304" s="81">
        <f>IF(Visa_simulerat_eller_angivet_antal,'Bearb råstatistik'!#REF!,'Bearb råstatistik'!K302)</f>
        <v>28</v>
      </c>
      <c r="D304" s="81">
        <f>IF(Visa_simulerat_eller_angivet_antal,'Bearb råstatistik'!#REF!,'Bearb råstatistik'!O302)</f>
        <v>0</v>
      </c>
      <c r="E304" s="48">
        <f>IF(Visa_simulerat_eller_angivet_antal,'Bearb råstatistik'!AN302,'Bearb råstatistik'!AL302)</f>
        <v>0</v>
      </c>
      <c r="F304" s="81">
        <f>IF(Visa_simulerat_eller_angivet_antal,'Bearb råstatistik'!#REF!,'Bearb råstatistik'!Z302)</f>
        <v>0</v>
      </c>
      <c r="G304" s="48">
        <f>IF(Visa_simulerat_eller_angivet_antal,'Bearb råstatistik'!AQ302,'Bearb råstatistik'!AO302)</f>
        <v>0</v>
      </c>
      <c r="H304" s="81" t="b">
        <f>'Bearb råstatistik'!AC302</f>
        <v>0</v>
      </c>
      <c r="I304" s="48" t="str">
        <f>IF(Visa_simulerat_eller_angivet_antal,'Bearb råstatistik'!AS302,'Bearb råstatistik'!AR302)</f>
        <v>-</v>
      </c>
      <c r="J304" s="81">
        <f>IF(Visa_simulerat_eller_angivet_antal,'Bearb råstatistik'!#REF!,'Bearb råstatistik'!T302)</f>
        <v>0</v>
      </c>
      <c r="K304" s="48" t="str">
        <f>IF(Visa_simulerat_eller_angivet_antal,'Bearb råstatistik'!AU302,'Bearb råstatistik'!AT302)</f>
        <v>-</v>
      </c>
      <c r="L304" s="81">
        <f>'Bearb råstatistik'!X302+'Bearb råstatistik'!T302</f>
        <v>0</v>
      </c>
      <c r="M304" s="81">
        <f>'Bearb råstatistik'!R302+'Bearb råstatistik'!V302</f>
        <v>0</v>
      </c>
      <c r="N304" s="48" t="str">
        <f t="shared" si="9"/>
        <v/>
      </c>
      <c r="O304" s="81">
        <f>'Bearb råstatistik'!AD302</f>
        <v>0</v>
      </c>
      <c r="P304" s="81">
        <f>'Bearb råstatistik'!AF302</f>
        <v>0</v>
      </c>
      <c r="Q304" s="82" t="str">
        <f t="shared" si="10"/>
        <v/>
      </c>
    </row>
    <row r="305" spans="1:17" s="59" customFormat="1" hidden="1" x14ac:dyDescent="0.3">
      <c r="A305" s="59" t="str">
        <f>'Bearb råstatistik'!A303</f>
        <v>MAESTRO SVINDERSVIK AKTIEBOLAG</v>
      </c>
      <c r="B305" s="81" t="b">
        <f>'Bearb råstatistik'!B303</f>
        <v>0</v>
      </c>
      <c r="C305" s="81">
        <f>IF(Visa_simulerat_eller_angivet_antal,'Bearb råstatistik'!#REF!,'Bearb råstatistik'!K303)</f>
        <v>0</v>
      </c>
      <c r="D305" s="81">
        <f>IF(Visa_simulerat_eller_angivet_antal,'Bearb råstatistik'!#REF!,'Bearb råstatistik'!O303)</f>
        <v>0</v>
      </c>
      <c r="E305" s="48" t="str">
        <f>IF(Visa_simulerat_eller_angivet_antal,'Bearb råstatistik'!AN303,'Bearb råstatistik'!AL303)</f>
        <v>-</v>
      </c>
      <c r="F305" s="81">
        <f>IF(Visa_simulerat_eller_angivet_antal,'Bearb råstatistik'!#REF!,'Bearb råstatistik'!Z303)</f>
        <v>0</v>
      </c>
      <c r="G305" s="48" t="str">
        <f>IF(Visa_simulerat_eller_angivet_antal,'Bearb råstatistik'!AQ303,'Bearb råstatistik'!AO303)</f>
        <v>-</v>
      </c>
      <c r="H305" s="81" t="b">
        <f>'Bearb råstatistik'!AC303</f>
        <v>0</v>
      </c>
      <c r="I305" s="48" t="str">
        <f>IF(Visa_simulerat_eller_angivet_antal,'Bearb råstatistik'!AS303,'Bearb råstatistik'!AR303)</f>
        <v>-</v>
      </c>
      <c r="J305" s="81">
        <f>IF(Visa_simulerat_eller_angivet_antal,'Bearb råstatistik'!#REF!,'Bearb råstatistik'!T303)</f>
        <v>0</v>
      </c>
      <c r="K305" s="48" t="str">
        <f>IF(Visa_simulerat_eller_angivet_antal,'Bearb råstatistik'!AU303,'Bearb råstatistik'!AT303)</f>
        <v>-</v>
      </c>
      <c r="L305" s="81">
        <f>'Bearb råstatistik'!X303+'Bearb råstatistik'!T303</f>
        <v>0</v>
      </c>
      <c r="M305" s="81">
        <f>'Bearb råstatistik'!R303+'Bearb råstatistik'!V303</f>
        <v>0</v>
      </c>
      <c r="N305" s="48" t="str">
        <f t="shared" si="9"/>
        <v/>
      </c>
      <c r="O305" s="81">
        <f>'Bearb råstatistik'!AD303</f>
        <v>0</v>
      </c>
      <c r="P305" s="81">
        <f>'Bearb råstatistik'!AF303</f>
        <v>0</v>
      </c>
      <c r="Q305" s="82" t="str">
        <f t="shared" si="10"/>
        <v/>
      </c>
    </row>
    <row r="306" spans="1:17" s="59" customFormat="1" x14ac:dyDescent="0.3">
      <c r="A306" s="59" t="str">
        <f>'Bearb råstatistik'!A304</f>
        <v>Magelungen Utveckling AB</v>
      </c>
      <c r="B306" s="81" t="b">
        <f>'Bearb råstatistik'!B304</f>
        <v>0</v>
      </c>
      <c r="C306" s="81">
        <f>IF(Visa_simulerat_eller_angivet_antal,'Bearb råstatistik'!#REF!,'Bearb råstatistik'!K304)</f>
        <v>61</v>
      </c>
      <c r="D306" s="81">
        <f>IF(Visa_simulerat_eller_angivet_antal,'Bearb råstatistik'!#REF!,'Bearb råstatistik'!O304)</f>
        <v>43</v>
      </c>
      <c r="E306" s="48">
        <f>IF(Visa_simulerat_eller_angivet_antal,'Bearb råstatistik'!AN304,'Bearb råstatistik'!AL304)</f>
        <v>0.70491803278688525</v>
      </c>
      <c r="F306" s="81">
        <f>IF(Visa_simulerat_eller_angivet_antal,'Bearb råstatistik'!#REF!,'Bearb råstatistik'!Z304)</f>
        <v>55</v>
      </c>
      <c r="G306" s="48">
        <f>IF(Visa_simulerat_eller_angivet_antal,'Bearb råstatistik'!AQ304,'Bearb råstatistik'!AO304)</f>
        <v>0.90163934426229508</v>
      </c>
      <c r="H306" s="81" t="b">
        <f>'Bearb råstatistik'!AC304</f>
        <v>0</v>
      </c>
      <c r="I306" s="48">
        <f>IF(Visa_simulerat_eller_angivet_antal,'Bearb råstatistik'!AS304,'Bearb råstatistik'!AR304)</f>
        <v>1.2790697674418605</v>
      </c>
      <c r="J306" s="81">
        <f>IF(Visa_simulerat_eller_angivet_antal,'Bearb råstatistik'!#REF!,'Bearb råstatistik'!T304)</f>
        <v>0</v>
      </c>
      <c r="K306" s="48">
        <f>IF(Visa_simulerat_eller_angivet_antal,'Bearb råstatistik'!AU304,'Bearb råstatistik'!AT304)</f>
        <v>0</v>
      </c>
      <c r="L306" s="81">
        <f>'Bearb råstatistik'!X304+'Bearb råstatistik'!T304</f>
        <v>0</v>
      </c>
      <c r="M306" s="81">
        <f>'Bearb råstatistik'!R304+'Bearb råstatistik'!V304</f>
        <v>55</v>
      </c>
      <c r="N306" s="48">
        <f t="shared" si="9"/>
        <v>0</v>
      </c>
      <c r="O306" s="81">
        <f>'Bearb råstatistik'!AD304</f>
        <v>0</v>
      </c>
      <c r="P306" s="81">
        <f>'Bearb råstatistik'!AF304</f>
        <v>0</v>
      </c>
      <c r="Q306" s="82" t="str">
        <f t="shared" si="10"/>
        <v/>
      </c>
    </row>
    <row r="307" spans="1:17" s="59" customFormat="1" hidden="1" x14ac:dyDescent="0.3">
      <c r="A307" s="59" t="str">
        <f>'Bearb råstatistik'!A305</f>
        <v>Magnetica Education AB</v>
      </c>
      <c r="B307" s="81" t="b">
        <f>'Bearb råstatistik'!B305</f>
        <v>0</v>
      </c>
      <c r="C307" s="81">
        <f>IF(Visa_simulerat_eller_angivet_antal,'Bearb råstatistik'!#REF!,'Bearb råstatistik'!K305)</f>
        <v>10</v>
      </c>
      <c r="D307" s="81">
        <f>IF(Visa_simulerat_eller_angivet_antal,'Bearb råstatistik'!#REF!,'Bearb råstatistik'!O305)</f>
        <v>0</v>
      </c>
      <c r="E307" s="48">
        <f>IF(Visa_simulerat_eller_angivet_antal,'Bearb råstatistik'!AN305,'Bearb råstatistik'!AL305)</f>
        <v>0</v>
      </c>
      <c r="F307" s="81">
        <f>IF(Visa_simulerat_eller_angivet_antal,'Bearb råstatistik'!#REF!,'Bearb råstatistik'!Z305)</f>
        <v>0</v>
      </c>
      <c r="G307" s="48">
        <f>IF(Visa_simulerat_eller_angivet_antal,'Bearb råstatistik'!AQ305,'Bearb råstatistik'!AO305)</f>
        <v>0</v>
      </c>
      <c r="H307" s="81" t="b">
        <f>'Bearb råstatistik'!AC305</f>
        <v>0</v>
      </c>
      <c r="I307" s="48" t="str">
        <f>IF(Visa_simulerat_eller_angivet_antal,'Bearb råstatistik'!AS305,'Bearb råstatistik'!AR305)</f>
        <v>-</v>
      </c>
      <c r="J307" s="81">
        <f>IF(Visa_simulerat_eller_angivet_antal,'Bearb råstatistik'!#REF!,'Bearb råstatistik'!T305)</f>
        <v>0</v>
      </c>
      <c r="K307" s="48" t="str">
        <f>IF(Visa_simulerat_eller_angivet_antal,'Bearb råstatistik'!AU305,'Bearb råstatistik'!AT305)</f>
        <v>-</v>
      </c>
      <c r="L307" s="81">
        <f>'Bearb råstatistik'!X305+'Bearb råstatistik'!T305</f>
        <v>0</v>
      </c>
      <c r="M307" s="81">
        <f>'Bearb råstatistik'!R305+'Bearb råstatistik'!V305</f>
        <v>0</v>
      </c>
      <c r="N307" s="48" t="str">
        <f t="shared" si="9"/>
        <v/>
      </c>
      <c r="O307" s="81">
        <f>'Bearb råstatistik'!AD305</f>
        <v>0</v>
      </c>
      <c r="P307" s="81">
        <f>'Bearb råstatistik'!AF305</f>
        <v>0</v>
      </c>
      <c r="Q307" s="82" t="str">
        <f t="shared" si="10"/>
        <v/>
      </c>
    </row>
    <row r="308" spans="1:17" s="59" customFormat="1" hidden="1" x14ac:dyDescent="0.3">
      <c r="A308" s="59" t="str">
        <f>'Bearb råstatistik'!A306</f>
        <v>MALMEN MONTESSORI</v>
      </c>
      <c r="B308" s="81" t="b">
        <f>'Bearb råstatistik'!B306</f>
        <v>0</v>
      </c>
      <c r="C308" s="81">
        <f>IF(Visa_simulerat_eller_angivet_antal,'Bearb råstatistik'!#REF!,'Bearb råstatistik'!K306)</f>
        <v>0</v>
      </c>
      <c r="D308" s="81">
        <f>IF(Visa_simulerat_eller_angivet_antal,'Bearb råstatistik'!#REF!,'Bearb råstatistik'!O306)</f>
        <v>0</v>
      </c>
      <c r="E308" s="48" t="str">
        <f>IF(Visa_simulerat_eller_angivet_antal,'Bearb råstatistik'!AN306,'Bearb råstatistik'!AL306)</f>
        <v>-</v>
      </c>
      <c r="F308" s="81">
        <f>IF(Visa_simulerat_eller_angivet_antal,'Bearb råstatistik'!#REF!,'Bearb råstatistik'!Z306)</f>
        <v>0</v>
      </c>
      <c r="G308" s="48" t="str">
        <f>IF(Visa_simulerat_eller_angivet_antal,'Bearb råstatistik'!AQ306,'Bearb råstatistik'!AO306)</f>
        <v>-</v>
      </c>
      <c r="H308" s="81" t="b">
        <f>'Bearb råstatistik'!AC306</f>
        <v>0</v>
      </c>
      <c r="I308" s="48" t="str">
        <f>IF(Visa_simulerat_eller_angivet_antal,'Bearb råstatistik'!AS306,'Bearb råstatistik'!AR306)</f>
        <v>-</v>
      </c>
      <c r="J308" s="81">
        <f>IF(Visa_simulerat_eller_angivet_antal,'Bearb råstatistik'!#REF!,'Bearb råstatistik'!T306)</f>
        <v>0</v>
      </c>
      <c r="K308" s="48" t="str">
        <f>IF(Visa_simulerat_eller_angivet_antal,'Bearb råstatistik'!AU306,'Bearb råstatistik'!AT306)</f>
        <v>-</v>
      </c>
      <c r="L308" s="81">
        <f>'Bearb råstatistik'!X306+'Bearb råstatistik'!T306</f>
        <v>0</v>
      </c>
      <c r="M308" s="81">
        <f>'Bearb råstatistik'!R306+'Bearb råstatistik'!V306</f>
        <v>0</v>
      </c>
      <c r="N308" s="48" t="str">
        <f t="shared" si="9"/>
        <v/>
      </c>
      <c r="O308" s="81">
        <f>'Bearb råstatistik'!AD306</f>
        <v>0</v>
      </c>
      <c r="P308" s="81">
        <f>'Bearb råstatistik'!AF306</f>
        <v>0</v>
      </c>
      <c r="Q308" s="82" t="str">
        <f t="shared" si="10"/>
        <v/>
      </c>
    </row>
    <row r="309" spans="1:17" s="59" customFormat="1" hidden="1" x14ac:dyDescent="0.3">
      <c r="A309" s="59" t="str">
        <f>'Bearb råstatistik'!A307</f>
        <v>MALMENS FRISKOLA AB</v>
      </c>
      <c r="B309" s="81" t="b">
        <f>'Bearb råstatistik'!B307</f>
        <v>0</v>
      </c>
      <c r="C309" s="81">
        <f>IF(Visa_simulerat_eller_angivet_antal,'Bearb råstatistik'!#REF!,'Bearb råstatistik'!K307)</f>
        <v>19</v>
      </c>
      <c r="D309" s="81">
        <f>IF(Visa_simulerat_eller_angivet_antal,'Bearb råstatistik'!#REF!,'Bearb råstatistik'!O307)</f>
        <v>0</v>
      </c>
      <c r="E309" s="48">
        <f>IF(Visa_simulerat_eller_angivet_antal,'Bearb råstatistik'!AN307,'Bearb råstatistik'!AL307)</f>
        <v>0</v>
      </c>
      <c r="F309" s="81">
        <f>IF(Visa_simulerat_eller_angivet_antal,'Bearb råstatistik'!#REF!,'Bearb råstatistik'!Z307)</f>
        <v>0</v>
      </c>
      <c r="G309" s="48">
        <f>IF(Visa_simulerat_eller_angivet_antal,'Bearb råstatistik'!AQ307,'Bearb råstatistik'!AO307)</f>
        <v>0</v>
      </c>
      <c r="H309" s="81" t="b">
        <f>'Bearb råstatistik'!AC307</f>
        <v>0</v>
      </c>
      <c r="I309" s="48" t="str">
        <f>IF(Visa_simulerat_eller_angivet_antal,'Bearb råstatistik'!AS307,'Bearb råstatistik'!AR307)</f>
        <v>-</v>
      </c>
      <c r="J309" s="81">
        <f>IF(Visa_simulerat_eller_angivet_antal,'Bearb råstatistik'!#REF!,'Bearb råstatistik'!T307)</f>
        <v>0</v>
      </c>
      <c r="K309" s="48" t="str">
        <f>IF(Visa_simulerat_eller_angivet_antal,'Bearb råstatistik'!AU307,'Bearb råstatistik'!AT307)</f>
        <v>-</v>
      </c>
      <c r="L309" s="81">
        <f>'Bearb råstatistik'!X307+'Bearb råstatistik'!T307</f>
        <v>0</v>
      </c>
      <c r="M309" s="81">
        <f>'Bearb råstatistik'!R307+'Bearb råstatistik'!V307</f>
        <v>0</v>
      </c>
      <c r="N309" s="48" t="str">
        <f t="shared" si="9"/>
        <v/>
      </c>
      <c r="O309" s="81">
        <f>'Bearb råstatistik'!AD307</f>
        <v>0</v>
      </c>
      <c r="P309" s="81">
        <f>'Bearb råstatistik'!AF307</f>
        <v>0</v>
      </c>
      <c r="Q309" s="82" t="str">
        <f t="shared" si="10"/>
        <v/>
      </c>
    </row>
    <row r="310" spans="1:17" s="59" customFormat="1" x14ac:dyDescent="0.3">
      <c r="A310" s="59" t="str">
        <f>'Bearb råstatistik'!A308</f>
        <v>MALMÖ KOMMUN</v>
      </c>
      <c r="B310" s="81" t="b">
        <f>'Bearb råstatistik'!B308</f>
        <v>1</v>
      </c>
      <c r="C310" s="81">
        <f>IF(Visa_simulerat_eller_angivet_antal,'Bearb råstatistik'!#REF!,'Bearb råstatistik'!K308)</f>
        <v>1971</v>
      </c>
      <c r="D310" s="81">
        <f>IF(Visa_simulerat_eller_angivet_antal,'Bearb råstatistik'!#REF!,'Bearb råstatistik'!O308)</f>
        <v>748</v>
      </c>
      <c r="E310" s="48">
        <f>IF(Visa_simulerat_eller_angivet_antal,'Bearb råstatistik'!AN308,'Bearb råstatistik'!AL308)</f>
        <v>0.37950279046169455</v>
      </c>
      <c r="F310" s="81">
        <f>IF(Visa_simulerat_eller_angivet_antal,'Bearb råstatistik'!#REF!,'Bearb råstatistik'!Z308)</f>
        <v>230</v>
      </c>
      <c r="G310" s="48">
        <f>IF(Visa_simulerat_eller_angivet_antal,'Bearb råstatistik'!AQ308,'Bearb råstatistik'!AO308)</f>
        <v>0.11669203450025367</v>
      </c>
      <c r="H310" s="81" t="b">
        <f>'Bearb råstatistik'!AC308</f>
        <v>0</v>
      </c>
      <c r="I310" s="48">
        <f>IF(Visa_simulerat_eller_angivet_antal,'Bearb råstatistik'!AS308,'Bearb råstatistik'!AR308)</f>
        <v>0.30748663101604279</v>
      </c>
      <c r="J310" s="81">
        <f>IF(Visa_simulerat_eller_angivet_antal,'Bearb råstatistik'!#REF!,'Bearb råstatistik'!T308)</f>
        <v>49</v>
      </c>
      <c r="K310" s="48">
        <f>IF(Visa_simulerat_eller_angivet_antal,'Bearb råstatistik'!AU308,'Bearb råstatistik'!AT308)</f>
        <v>0.40775401069518719</v>
      </c>
      <c r="L310" s="81">
        <f>'Bearb råstatistik'!X308+'Bearb råstatistik'!T308</f>
        <v>74</v>
      </c>
      <c r="M310" s="81">
        <f>'Bearb råstatistik'!R308+'Bearb råstatistik'!V308</f>
        <v>156</v>
      </c>
      <c r="N310" s="48">
        <f t="shared" si="9"/>
        <v>0.32173913043478258</v>
      </c>
      <c r="O310" s="81">
        <f>'Bearb råstatistik'!AD308</f>
        <v>298</v>
      </c>
      <c r="P310" s="81">
        <f>'Bearb råstatistik'!AF308</f>
        <v>256</v>
      </c>
      <c r="Q310" s="82">
        <f t="shared" si="10"/>
        <v>0.53790613718411551</v>
      </c>
    </row>
    <row r="311" spans="1:17" s="59" customFormat="1" hidden="1" x14ac:dyDescent="0.3">
      <c r="A311" s="59" t="str">
        <f>'Bearb råstatistik'!A309</f>
        <v>MALUNG-SÄLENS KOMMUN</v>
      </c>
      <c r="B311" s="81" t="b">
        <f>'Bearb råstatistik'!B309</f>
        <v>1</v>
      </c>
      <c r="C311" s="81">
        <f>IF(Visa_simulerat_eller_angivet_antal,'Bearb råstatistik'!#REF!,'Bearb råstatistik'!K309)</f>
        <v>76</v>
      </c>
      <c r="D311" s="81">
        <f>IF(Visa_simulerat_eller_angivet_antal,'Bearb råstatistik'!#REF!,'Bearb råstatistik'!O309)</f>
        <v>0</v>
      </c>
      <c r="E311" s="48">
        <f>IF(Visa_simulerat_eller_angivet_antal,'Bearb råstatistik'!AN309,'Bearb råstatistik'!AL309)</f>
        <v>0</v>
      </c>
      <c r="F311" s="81">
        <f>IF(Visa_simulerat_eller_angivet_antal,'Bearb råstatistik'!#REF!,'Bearb råstatistik'!Z309)</f>
        <v>0</v>
      </c>
      <c r="G311" s="48">
        <f>IF(Visa_simulerat_eller_angivet_antal,'Bearb råstatistik'!AQ309,'Bearb råstatistik'!AO309)</f>
        <v>0</v>
      </c>
      <c r="H311" s="81" t="b">
        <f>'Bearb råstatistik'!AC309</f>
        <v>0</v>
      </c>
      <c r="I311" s="48" t="str">
        <f>IF(Visa_simulerat_eller_angivet_antal,'Bearb råstatistik'!AS309,'Bearb råstatistik'!AR309)</f>
        <v>-</v>
      </c>
      <c r="J311" s="81">
        <f>IF(Visa_simulerat_eller_angivet_antal,'Bearb råstatistik'!#REF!,'Bearb råstatistik'!T309)</f>
        <v>0</v>
      </c>
      <c r="K311" s="48" t="str">
        <f>IF(Visa_simulerat_eller_angivet_antal,'Bearb råstatistik'!AU309,'Bearb råstatistik'!AT309)</f>
        <v>-</v>
      </c>
      <c r="L311" s="81">
        <f>'Bearb råstatistik'!X309+'Bearb råstatistik'!T309</f>
        <v>0</v>
      </c>
      <c r="M311" s="81">
        <f>'Bearb råstatistik'!R309+'Bearb råstatistik'!V309</f>
        <v>0</v>
      </c>
      <c r="N311" s="48" t="str">
        <f t="shared" si="9"/>
        <v/>
      </c>
      <c r="O311" s="81">
        <f>'Bearb råstatistik'!AD309</f>
        <v>0</v>
      </c>
      <c r="P311" s="81">
        <f>'Bearb råstatistik'!AF309</f>
        <v>0</v>
      </c>
      <c r="Q311" s="82" t="str">
        <f t="shared" si="10"/>
        <v/>
      </c>
    </row>
    <row r="312" spans="1:17" s="59" customFormat="1" hidden="1" x14ac:dyDescent="0.3">
      <c r="A312" s="59" t="str">
        <f>'Bearb råstatistik'!A310</f>
        <v>MALÅ KOMMUN</v>
      </c>
      <c r="B312" s="81" t="b">
        <f>'Bearb råstatistik'!B310</f>
        <v>1</v>
      </c>
      <c r="C312" s="81">
        <f>IF(Visa_simulerat_eller_angivet_antal,'Bearb råstatistik'!#REF!,'Bearb råstatistik'!K310)</f>
        <v>24</v>
      </c>
      <c r="D312" s="81">
        <f>IF(Visa_simulerat_eller_angivet_antal,'Bearb råstatistik'!#REF!,'Bearb råstatistik'!O310)</f>
        <v>0</v>
      </c>
      <c r="E312" s="48">
        <f>IF(Visa_simulerat_eller_angivet_antal,'Bearb råstatistik'!AN310,'Bearb råstatistik'!AL310)</f>
        <v>0</v>
      </c>
      <c r="F312" s="81">
        <f>IF(Visa_simulerat_eller_angivet_antal,'Bearb råstatistik'!#REF!,'Bearb råstatistik'!Z310)</f>
        <v>0</v>
      </c>
      <c r="G312" s="48">
        <f>IF(Visa_simulerat_eller_angivet_antal,'Bearb råstatistik'!AQ310,'Bearb råstatistik'!AO310)</f>
        <v>0</v>
      </c>
      <c r="H312" s="81" t="b">
        <f>'Bearb råstatistik'!AC310</f>
        <v>0</v>
      </c>
      <c r="I312" s="48" t="str">
        <f>IF(Visa_simulerat_eller_angivet_antal,'Bearb råstatistik'!AS310,'Bearb råstatistik'!AR310)</f>
        <v>-</v>
      </c>
      <c r="J312" s="81">
        <f>IF(Visa_simulerat_eller_angivet_antal,'Bearb råstatistik'!#REF!,'Bearb råstatistik'!T310)</f>
        <v>0</v>
      </c>
      <c r="K312" s="48" t="str">
        <f>IF(Visa_simulerat_eller_angivet_antal,'Bearb råstatistik'!AU310,'Bearb råstatistik'!AT310)</f>
        <v>-</v>
      </c>
      <c r="L312" s="81">
        <f>'Bearb råstatistik'!X310+'Bearb råstatistik'!T310</f>
        <v>0</v>
      </c>
      <c r="M312" s="81">
        <f>'Bearb råstatistik'!R310+'Bearb råstatistik'!V310</f>
        <v>0</v>
      </c>
      <c r="N312" s="48" t="str">
        <f t="shared" si="9"/>
        <v/>
      </c>
      <c r="O312" s="81">
        <f>'Bearb råstatistik'!AD310</f>
        <v>0</v>
      </c>
      <c r="P312" s="81">
        <f>'Bearb råstatistik'!AF310</f>
        <v>0</v>
      </c>
      <c r="Q312" s="82" t="str">
        <f t="shared" si="10"/>
        <v/>
      </c>
    </row>
    <row r="313" spans="1:17" s="59" customFormat="1" x14ac:dyDescent="0.3">
      <c r="A313" s="59" t="str">
        <f>'Bearb råstatistik'!A311</f>
        <v>MARIESTADS KOMMUN</v>
      </c>
      <c r="B313" s="81" t="b">
        <f>'Bearb råstatistik'!B311</f>
        <v>1</v>
      </c>
      <c r="C313" s="81">
        <f>IF(Visa_simulerat_eller_angivet_antal,'Bearb råstatistik'!#REF!,'Bearb råstatistik'!K311)</f>
        <v>158</v>
      </c>
      <c r="D313" s="81">
        <f>IF(Visa_simulerat_eller_angivet_antal,'Bearb råstatistik'!#REF!,'Bearb råstatistik'!O311)</f>
        <v>19</v>
      </c>
      <c r="E313" s="48">
        <f>IF(Visa_simulerat_eller_angivet_antal,'Bearb råstatistik'!AN311,'Bearb råstatistik'!AL311)</f>
        <v>0.12025316455696203</v>
      </c>
      <c r="F313" s="81">
        <f>IF(Visa_simulerat_eller_angivet_antal,'Bearb råstatistik'!#REF!,'Bearb råstatistik'!Z311)</f>
        <v>16</v>
      </c>
      <c r="G313" s="48">
        <f>IF(Visa_simulerat_eller_angivet_antal,'Bearb råstatistik'!AQ311,'Bearb råstatistik'!AO311)</f>
        <v>0.10126582278481013</v>
      </c>
      <c r="H313" s="81" t="b">
        <f>'Bearb råstatistik'!AC311</f>
        <v>0</v>
      </c>
      <c r="I313" s="48">
        <f>IF(Visa_simulerat_eller_angivet_antal,'Bearb råstatistik'!AS311,'Bearb råstatistik'!AR311)</f>
        <v>0.84210526315789469</v>
      </c>
      <c r="J313" s="81">
        <f>IF(Visa_simulerat_eller_angivet_antal,'Bearb råstatistik'!#REF!,'Bearb råstatistik'!T311)</f>
        <v>0</v>
      </c>
      <c r="K313" s="48">
        <f>IF(Visa_simulerat_eller_angivet_antal,'Bearb råstatistik'!AU311,'Bearb råstatistik'!AT311)</f>
        <v>0</v>
      </c>
      <c r="L313" s="81">
        <f>'Bearb råstatistik'!X311+'Bearb råstatistik'!T311</f>
        <v>0</v>
      </c>
      <c r="M313" s="81">
        <f>'Bearb råstatistik'!R311+'Bearb råstatistik'!V311</f>
        <v>16</v>
      </c>
      <c r="N313" s="48">
        <f t="shared" si="9"/>
        <v>0</v>
      </c>
      <c r="O313" s="81">
        <f>'Bearb råstatistik'!AD311</f>
        <v>3</v>
      </c>
      <c r="P313" s="81">
        <f>'Bearb råstatistik'!AF311</f>
        <v>0</v>
      </c>
      <c r="Q313" s="82">
        <f t="shared" si="10"/>
        <v>1</v>
      </c>
    </row>
    <row r="314" spans="1:17" s="59" customFormat="1" x14ac:dyDescent="0.3">
      <c r="A314" s="59" t="str">
        <f>'Bearb råstatistik'!A312</f>
        <v>MARKARYDS KOMMUN</v>
      </c>
      <c r="B314" s="81" t="b">
        <f>'Bearb råstatistik'!B312</f>
        <v>1</v>
      </c>
      <c r="C314" s="81">
        <f>IF(Visa_simulerat_eller_angivet_antal,'Bearb råstatistik'!#REF!,'Bearb råstatistik'!K312)</f>
        <v>88</v>
      </c>
      <c r="D314" s="81">
        <f>IF(Visa_simulerat_eller_angivet_antal,'Bearb råstatistik'!#REF!,'Bearb råstatistik'!O312)</f>
        <v>16</v>
      </c>
      <c r="E314" s="48">
        <f>IF(Visa_simulerat_eller_angivet_antal,'Bearb råstatistik'!AN312,'Bearb råstatistik'!AL312)</f>
        <v>0.18181818181818182</v>
      </c>
      <c r="F314" s="81">
        <f>IF(Visa_simulerat_eller_angivet_antal,'Bearb råstatistik'!#REF!,'Bearb råstatistik'!Z312)</f>
        <v>0</v>
      </c>
      <c r="G314" s="48">
        <f>IF(Visa_simulerat_eller_angivet_antal,'Bearb råstatistik'!AQ312,'Bearb råstatistik'!AO312)</f>
        <v>0</v>
      </c>
      <c r="H314" s="81" t="b">
        <f>'Bearb råstatistik'!AC312</f>
        <v>0</v>
      </c>
      <c r="I314" s="48">
        <f>IF(Visa_simulerat_eller_angivet_antal,'Bearb råstatistik'!AS312,'Bearb råstatistik'!AR312)</f>
        <v>0</v>
      </c>
      <c r="J314" s="81">
        <f>IF(Visa_simulerat_eller_angivet_antal,'Bearb råstatistik'!#REF!,'Bearb råstatistik'!T312)</f>
        <v>0</v>
      </c>
      <c r="K314" s="48">
        <f>IF(Visa_simulerat_eller_angivet_antal,'Bearb råstatistik'!AU312,'Bearb råstatistik'!AT312)</f>
        <v>0</v>
      </c>
      <c r="L314" s="81">
        <f>'Bearb råstatistik'!X312+'Bearb råstatistik'!T312</f>
        <v>0</v>
      </c>
      <c r="M314" s="81">
        <f>'Bearb råstatistik'!R312+'Bearb råstatistik'!V312</f>
        <v>0</v>
      </c>
      <c r="N314" s="48" t="str">
        <f t="shared" si="9"/>
        <v/>
      </c>
      <c r="O314" s="81">
        <f>'Bearb råstatistik'!AD312</f>
        <v>16</v>
      </c>
      <c r="P314" s="81">
        <f>'Bearb råstatistik'!AF312</f>
        <v>0</v>
      </c>
      <c r="Q314" s="82">
        <f t="shared" si="10"/>
        <v>1</v>
      </c>
    </row>
    <row r="315" spans="1:17" s="59" customFormat="1" x14ac:dyDescent="0.3">
      <c r="A315" s="59" t="str">
        <f>'Bearb råstatistik'!A313</f>
        <v>MARKS KOMMUN</v>
      </c>
      <c r="B315" s="81" t="b">
        <f>'Bearb råstatistik'!B313</f>
        <v>1</v>
      </c>
      <c r="C315" s="81">
        <f>IF(Visa_simulerat_eller_angivet_antal,'Bearb råstatistik'!#REF!,'Bearb råstatistik'!K313)</f>
        <v>299</v>
      </c>
      <c r="D315" s="81">
        <f>IF(Visa_simulerat_eller_angivet_antal,'Bearb råstatistik'!#REF!,'Bearb råstatistik'!O313)</f>
        <v>48</v>
      </c>
      <c r="E315" s="48">
        <f>IF(Visa_simulerat_eller_angivet_antal,'Bearb råstatistik'!AN313,'Bearb råstatistik'!AL313)</f>
        <v>0.16053511705685619</v>
      </c>
      <c r="F315" s="81">
        <f>IF(Visa_simulerat_eller_angivet_antal,'Bearb råstatistik'!#REF!,'Bearb råstatistik'!Z313)</f>
        <v>14</v>
      </c>
      <c r="G315" s="48">
        <f>IF(Visa_simulerat_eller_angivet_antal,'Bearb råstatistik'!AQ313,'Bearb råstatistik'!AO313)</f>
        <v>4.6822742474916385E-2</v>
      </c>
      <c r="H315" s="81" t="b">
        <f>'Bearb råstatistik'!AC313</f>
        <v>0</v>
      </c>
      <c r="I315" s="48">
        <f>IF(Visa_simulerat_eller_angivet_antal,'Bearb råstatistik'!AS313,'Bearb råstatistik'!AR313)</f>
        <v>0.29166666666666669</v>
      </c>
      <c r="J315" s="81">
        <f>IF(Visa_simulerat_eller_angivet_antal,'Bearb råstatistik'!#REF!,'Bearb råstatistik'!T313)</f>
        <v>0</v>
      </c>
      <c r="K315" s="48">
        <f>IF(Visa_simulerat_eller_angivet_antal,'Bearb råstatistik'!AU313,'Bearb råstatistik'!AT313)</f>
        <v>0.4375</v>
      </c>
      <c r="L315" s="81">
        <f>'Bearb råstatistik'!X313+'Bearb råstatistik'!T313</f>
        <v>0</v>
      </c>
      <c r="M315" s="81">
        <f>'Bearb råstatistik'!R313+'Bearb råstatistik'!V313</f>
        <v>14</v>
      </c>
      <c r="N315" s="48">
        <f t="shared" si="9"/>
        <v>0</v>
      </c>
      <c r="O315" s="81">
        <f>'Bearb råstatistik'!AD313</f>
        <v>13</v>
      </c>
      <c r="P315" s="81">
        <f>'Bearb råstatistik'!AF313</f>
        <v>21</v>
      </c>
      <c r="Q315" s="82">
        <f t="shared" si="10"/>
        <v>0.38235294117647056</v>
      </c>
    </row>
    <row r="316" spans="1:17" s="59" customFormat="1" x14ac:dyDescent="0.3">
      <c r="A316" s="59" t="str">
        <f>'Bearb råstatistik'!A314</f>
        <v>MEDBORGARSKOLAN STOCKHOLMSREGIONEN</v>
      </c>
      <c r="B316" s="81" t="b">
        <f>'Bearb råstatistik'!B314</f>
        <v>0</v>
      </c>
      <c r="C316" s="81">
        <f>IF(Visa_simulerat_eller_angivet_antal,'Bearb råstatistik'!#REF!,'Bearb råstatistik'!K314)</f>
        <v>195</v>
      </c>
      <c r="D316" s="81">
        <f>IF(Visa_simulerat_eller_angivet_antal,'Bearb råstatistik'!#REF!,'Bearb råstatistik'!O314)</f>
        <v>25</v>
      </c>
      <c r="E316" s="48">
        <f>IF(Visa_simulerat_eller_angivet_antal,'Bearb råstatistik'!AN314,'Bearb råstatistik'!AL314)</f>
        <v>0.12820512820512819</v>
      </c>
      <c r="F316" s="81">
        <f>IF(Visa_simulerat_eller_angivet_antal,'Bearb råstatistik'!#REF!,'Bearb råstatistik'!Z314)</f>
        <v>0</v>
      </c>
      <c r="G316" s="48">
        <f>IF(Visa_simulerat_eller_angivet_antal,'Bearb råstatistik'!AQ314,'Bearb råstatistik'!AO314)</f>
        <v>0</v>
      </c>
      <c r="H316" s="81" t="b">
        <f>'Bearb råstatistik'!AC314</f>
        <v>0</v>
      </c>
      <c r="I316" s="48">
        <f>IF(Visa_simulerat_eller_angivet_antal,'Bearb råstatistik'!AS314,'Bearb råstatistik'!AR314)</f>
        <v>0</v>
      </c>
      <c r="J316" s="81">
        <f>IF(Visa_simulerat_eller_angivet_antal,'Bearb råstatistik'!#REF!,'Bearb råstatistik'!T314)</f>
        <v>0</v>
      </c>
      <c r="K316" s="48">
        <f>IF(Visa_simulerat_eller_angivet_antal,'Bearb råstatistik'!AU314,'Bearb råstatistik'!AT314)</f>
        <v>0.48</v>
      </c>
      <c r="L316" s="81">
        <f>'Bearb råstatistik'!X314+'Bearb råstatistik'!T314</f>
        <v>0</v>
      </c>
      <c r="M316" s="81">
        <f>'Bearb råstatistik'!R314+'Bearb råstatistik'!V314</f>
        <v>0</v>
      </c>
      <c r="N316" s="48" t="str">
        <f t="shared" si="9"/>
        <v/>
      </c>
      <c r="O316" s="81">
        <f>'Bearb råstatistik'!AD314</f>
        <v>13</v>
      </c>
      <c r="P316" s="81">
        <f>'Bearb råstatistik'!AF314</f>
        <v>12</v>
      </c>
      <c r="Q316" s="82">
        <f t="shared" si="10"/>
        <v>0.52</v>
      </c>
    </row>
    <row r="317" spans="1:17" s="59" customFormat="1" hidden="1" x14ac:dyDescent="0.3">
      <c r="A317" s="59" t="str">
        <f>'Bearb råstatistik'!A315</f>
        <v>MELLERUDS KOMMUN</v>
      </c>
      <c r="B317" s="81" t="b">
        <f>'Bearb råstatistik'!B315</f>
        <v>1</v>
      </c>
      <c r="C317" s="81">
        <f>IF(Visa_simulerat_eller_angivet_antal,'Bearb råstatistik'!#REF!,'Bearb råstatistik'!K315)</f>
        <v>70</v>
      </c>
      <c r="D317" s="81">
        <f>IF(Visa_simulerat_eller_angivet_antal,'Bearb råstatistik'!#REF!,'Bearb råstatistik'!O315)</f>
        <v>0</v>
      </c>
      <c r="E317" s="48">
        <f>IF(Visa_simulerat_eller_angivet_antal,'Bearb råstatistik'!AN315,'Bearb råstatistik'!AL315)</f>
        <v>0</v>
      </c>
      <c r="F317" s="81">
        <f>IF(Visa_simulerat_eller_angivet_antal,'Bearb råstatistik'!#REF!,'Bearb råstatistik'!Z315)</f>
        <v>0</v>
      </c>
      <c r="G317" s="48">
        <f>IF(Visa_simulerat_eller_angivet_antal,'Bearb råstatistik'!AQ315,'Bearb råstatistik'!AO315)</f>
        <v>0</v>
      </c>
      <c r="H317" s="81" t="b">
        <f>'Bearb råstatistik'!AC315</f>
        <v>0</v>
      </c>
      <c r="I317" s="48" t="str">
        <f>IF(Visa_simulerat_eller_angivet_antal,'Bearb råstatistik'!AS315,'Bearb råstatistik'!AR315)</f>
        <v>-</v>
      </c>
      <c r="J317" s="81">
        <f>IF(Visa_simulerat_eller_angivet_antal,'Bearb råstatistik'!#REF!,'Bearb råstatistik'!T315)</f>
        <v>0</v>
      </c>
      <c r="K317" s="48" t="str">
        <f>IF(Visa_simulerat_eller_angivet_antal,'Bearb råstatistik'!AU315,'Bearb råstatistik'!AT315)</f>
        <v>-</v>
      </c>
      <c r="L317" s="81">
        <f>'Bearb råstatistik'!X315+'Bearb råstatistik'!T315</f>
        <v>0</v>
      </c>
      <c r="M317" s="81">
        <f>'Bearb råstatistik'!R315+'Bearb råstatistik'!V315</f>
        <v>0</v>
      </c>
      <c r="N317" s="48" t="str">
        <f t="shared" si="9"/>
        <v/>
      </c>
      <c r="O317" s="81">
        <f>'Bearb råstatistik'!AD315</f>
        <v>0</v>
      </c>
      <c r="P317" s="81">
        <f>'Bearb råstatistik'!AF315</f>
        <v>0</v>
      </c>
      <c r="Q317" s="82" t="str">
        <f t="shared" si="10"/>
        <v/>
      </c>
    </row>
    <row r="318" spans="1:17" s="59" customFormat="1" hidden="1" x14ac:dyDescent="0.3">
      <c r="A318" s="59" t="str">
        <f>'Bearb råstatistik'!A316</f>
        <v>METAPONTUM AB</v>
      </c>
      <c r="B318" s="81" t="b">
        <f>'Bearb råstatistik'!B316</f>
        <v>0</v>
      </c>
      <c r="C318" s="81">
        <f>IF(Visa_simulerat_eller_angivet_antal,'Bearb råstatistik'!#REF!,'Bearb råstatistik'!K316)</f>
        <v>15</v>
      </c>
      <c r="D318" s="81">
        <f>IF(Visa_simulerat_eller_angivet_antal,'Bearb råstatistik'!#REF!,'Bearb råstatistik'!O316)</f>
        <v>0</v>
      </c>
      <c r="E318" s="48">
        <f>IF(Visa_simulerat_eller_angivet_antal,'Bearb råstatistik'!AN316,'Bearb råstatistik'!AL316)</f>
        <v>0</v>
      </c>
      <c r="F318" s="81">
        <f>IF(Visa_simulerat_eller_angivet_antal,'Bearb råstatistik'!#REF!,'Bearb råstatistik'!Z316)</f>
        <v>0</v>
      </c>
      <c r="G318" s="48">
        <f>IF(Visa_simulerat_eller_angivet_antal,'Bearb råstatistik'!AQ316,'Bearb råstatistik'!AO316)</f>
        <v>0</v>
      </c>
      <c r="H318" s="81" t="b">
        <f>'Bearb råstatistik'!AC316</f>
        <v>0</v>
      </c>
      <c r="I318" s="48" t="str">
        <f>IF(Visa_simulerat_eller_angivet_antal,'Bearb råstatistik'!AS316,'Bearb råstatistik'!AR316)</f>
        <v>-</v>
      </c>
      <c r="J318" s="81">
        <f>IF(Visa_simulerat_eller_angivet_antal,'Bearb råstatistik'!#REF!,'Bearb råstatistik'!T316)</f>
        <v>0</v>
      </c>
      <c r="K318" s="48" t="str">
        <f>IF(Visa_simulerat_eller_angivet_antal,'Bearb råstatistik'!AU316,'Bearb råstatistik'!AT316)</f>
        <v>-</v>
      </c>
      <c r="L318" s="81">
        <f>'Bearb råstatistik'!X316+'Bearb råstatistik'!T316</f>
        <v>0</v>
      </c>
      <c r="M318" s="81">
        <f>'Bearb råstatistik'!R316+'Bearb råstatistik'!V316</f>
        <v>0</v>
      </c>
      <c r="N318" s="48" t="str">
        <f t="shared" si="9"/>
        <v/>
      </c>
      <c r="O318" s="81">
        <f>'Bearb råstatistik'!AD316</f>
        <v>0</v>
      </c>
      <c r="P318" s="81">
        <f>'Bearb råstatistik'!AF316</f>
        <v>0</v>
      </c>
      <c r="Q318" s="82" t="str">
        <f t="shared" si="10"/>
        <v/>
      </c>
    </row>
    <row r="319" spans="1:17" s="59" customFormat="1" hidden="1" x14ac:dyDescent="0.3">
      <c r="A319" s="59" t="str">
        <f>'Bearb råstatistik'!A317</f>
        <v>Mia skola AB</v>
      </c>
      <c r="B319" s="81" t="b">
        <f>'Bearb råstatistik'!B317</f>
        <v>0</v>
      </c>
      <c r="C319" s="81">
        <f>IF(Visa_simulerat_eller_angivet_antal,'Bearb råstatistik'!#REF!,'Bearb råstatistik'!K317)</f>
        <v>0</v>
      </c>
      <c r="D319" s="81">
        <f>IF(Visa_simulerat_eller_angivet_antal,'Bearb råstatistik'!#REF!,'Bearb råstatistik'!O317)</f>
        <v>0</v>
      </c>
      <c r="E319" s="48" t="str">
        <f>IF(Visa_simulerat_eller_angivet_antal,'Bearb råstatistik'!AN317,'Bearb råstatistik'!AL317)</f>
        <v>-</v>
      </c>
      <c r="F319" s="81">
        <f>IF(Visa_simulerat_eller_angivet_antal,'Bearb råstatistik'!#REF!,'Bearb råstatistik'!Z317)</f>
        <v>0</v>
      </c>
      <c r="G319" s="48" t="str">
        <f>IF(Visa_simulerat_eller_angivet_antal,'Bearb råstatistik'!AQ317,'Bearb råstatistik'!AO317)</f>
        <v>-</v>
      </c>
      <c r="H319" s="81" t="b">
        <f>'Bearb råstatistik'!AC317</f>
        <v>0</v>
      </c>
      <c r="I319" s="48" t="str">
        <f>IF(Visa_simulerat_eller_angivet_antal,'Bearb råstatistik'!AS317,'Bearb råstatistik'!AR317)</f>
        <v>-</v>
      </c>
      <c r="J319" s="81">
        <f>IF(Visa_simulerat_eller_angivet_antal,'Bearb råstatistik'!#REF!,'Bearb råstatistik'!T317)</f>
        <v>0</v>
      </c>
      <c r="K319" s="48" t="str">
        <f>IF(Visa_simulerat_eller_angivet_antal,'Bearb råstatistik'!AU317,'Bearb råstatistik'!AT317)</f>
        <v>-</v>
      </c>
      <c r="L319" s="81">
        <f>'Bearb råstatistik'!X317+'Bearb råstatistik'!T317</f>
        <v>0</v>
      </c>
      <c r="M319" s="81">
        <f>'Bearb råstatistik'!R317+'Bearb råstatistik'!V317</f>
        <v>0</v>
      </c>
      <c r="N319" s="48" t="str">
        <f t="shared" si="9"/>
        <v/>
      </c>
      <c r="O319" s="81">
        <f>'Bearb råstatistik'!AD317</f>
        <v>0</v>
      </c>
      <c r="P319" s="81">
        <f>'Bearb råstatistik'!AF317</f>
        <v>0</v>
      </c>
      <c r="Q319" s="82" t="str">
        <f t="shared" si="10"/>
        <v/>
      </c>
    </row>
    <row r="320" spans="1:17" s="59" customFormat="1" hidden="1" x14ac:dyDescent="0.3">
      <c r="A320" s="59" t="str">
        <f>'Bearb råstatistik'!A318</f>
        <v>MINERVASKOLAN I UMEÅ AB</v>
      </c>
      <c r="B320" s="81" t="b">
        <f>'Bearb råstatistik'!B318</f>
        <v>0</v>
      </c>
      <c r="C320" s="81">
        <f>IF(Visa_simulerat_eller_angivet_antal,'Bearb råstatistik'!#REF!,'Bearb råstatistik'!K318)</f>
        <v>79</v>
      </c>
      <c r="D320" s="81">
        <f>IF(Visa_simulerat_eller_angivet_antal,'Bearb råstatistik'!#REF!,'Bearb råstatistik'!O318)</f>
        <v>0</v>
      </c>
      <c r="E320" s="48">
        <f>IF(Visa_simulerat_eller_angivet_antal,'Bearb råstatistik'!AN318,'Bearb råstatistik'!AL318)</f>
        <v>0</v>
      </c>
      <c r="F320" s="81">
        <f>IF(Visa_simulerat_eller_angivet_antal,'Bearb råstatistik'!#REF!,'Bearb råstatistik'!Z318)</f>
        <v>0</v>
      </c>
      <c r="G320" s="48">
        <f>IF(Visa_simulerat_eller_angivet_antal,'Bearb råstatistik'!AQ318,'Bearb råstatistik'!AO318)</f>
        <v>0</v>
      </c>
      <c r="H320" s="81" t="b">
        <f>'Bearb råstatistik'!AC318</f>
        <v>0</v>
      </c>
      <c r="I320" s="48" t="str">
        <f>IF(Visa_simulerat_eller_angivet_antal,'Bearb råstatistik'!AS318,'Bearb råstatistik'!AR318)</f>
        <v>-</v>
      </c>
      <c r="J320" s="81">
        <f>IF(Visa_simulerat_eller_angivet_antal,'Bearb råstatistik'!#REF!,'Bearb råstatistik'!T318)</f>
        <v>0</v>
      </c>
      <c r="K320" s="48" t="str">
        <f>IF(Visa_simulerat_eller_angivet_antal,'Bearb råstatistik'!AU318,'Bearb råstatistik'!AT318)</f>
        <v>-</v>
      </c>
      <c r="L320" s="81">
        <f>'Bearb råstatistik'!X318+'Bearb råstatistik'!T318</f>
        <v>0</v>
      </c>
      <c r="M320" s="81">
        <f>'Bearb råstatistik'!R318+'Bearb råstatistik'!V318</f>
        <v>0</v>
      </c>
      <c r="N320" s="48" t="str">
        <f t="shared" si="9"/>
        <v/>
      </c>
      <c r="O320" s="81">
        <f>'Bearb råstatistik'!AD318</f>
        <v>0</v>
      </c>
      <c r="P320" s="81">
        <f>'Bearb råstatistik'!AF318</f>
        <v>0</v>
      </c>
      <c r="Q320" s="82" t="str">
        <f t="shared" si="10"/>
        <v/>
      </c>
    </row>
    <row r="321" spans="1:17" s="59" customFormat="1" x14ac:dyDescent="0.3">
      <c r="A321" s="59" t="str">
        <f>'Bearb råstatistik'!A319</f>
        <v>MJÖLBY KOMMUN</v>
      </c>
      <c r="B321" s="81" t="b">
        <f>'Bearb råstatistik'!B319</f>
        <v>1</v>
      </c>
      <c r="C321" s="81">
        <f>IF(Visa_simulerat_eller_angivet_antal,'Bearb råstatistik'!#REF!,'Bearb råstatistik'!K319)</f>
        <v>240</v>
      </c>
      <c r="D321" s="81">
        <f>IF(Visa_simulerat_eller_angivet_antal,'Bearb råstatistik'!#REF!,'Bearb råstatistik'!O319)</f>
        <v>67</v>
      </c>
      <c r="E321" s="48">
        <f>IF(Visa_simulerat_eller_angivet_antal,'Bearb råstatistik'!AN319,'Bearb råstatistik'!AL319)</f>
        <v>0.27916666666666667</v>
      </c>
      <c r="F321" s="81">
        <f>IF(Visa_simulerat_eller_angivet_antal,'Bearb råstatistik'!#REF!,'Bearb råstatistik'!Z319)</f>
        <v>19</v>
      </c>
      <c r="G321" s="48">
        <f>IF(Visa_simulerat_eller_angivet_antal,'Bearb råstatistik'!AQ319,'Bearb råstatistik'!AO319)</f>
        <v>7.9166666666666663E-2</v>
      </c>
      <c r="H321" s="81" t="b">
        <f>'Bearb råstatistik'!AC319</f>
        <v>0</v>
      </c>
      <c r="I321" s="48">
        <f>IF(Visa_simulerat_eller_angivet_antal,'Bearb råstatistik'!AS319,'Bearb råstatistik'!AR319)</f>
        <v>0.28358208955223879</v>
      </c>
      <c r="J321" s="81">
        <f>IF(Visa_simulerat_eller_angivet_antal,'Bearb råstatistik'!#REF!,'Bearb råstatistik'!T319)</f>
        <v>0</v>
      </c>
      <c r="K321" s="48">
        <f>IF(Visa_simulerat_eller_angivet_antal,'Bearb råstatistik'!AU319,'Bearb råstatistik'!AT319)</f>
        <v>0.32835820895522388</v>
      </c>
      <c r="L321" s="81">
        <f>'Bearb råstatistik'!X319+'Bearb råstatistik'!T319</f>
        <v>0</v>
      </c>
      <c r="M321" s="81">
        <f>'Bearb råstatistik'!R319+'Bearb råstatistik'!V319</f>
        <v>19</v>
      </c>
      <c r="N321" s="48">
        <f t="shared" si="9"/>
        <v>0</v>
      </c>
      <c r="O321" s="81">
        <f>'Bearb råstatistik'!AD319</f>
        <v>26</v>
      </c>
      <c r="P321" s="81">
        <f>'Bearb råstatistik'!AF319</f>
        <v>22</v>
      </c>
      <c r="Q321" s="82">
        <f t="shared" si="10"/>
        <v>0.54166666666666663</v>
      </c>
    </row>
    <row r="322" spans="1:17" s="59" customFormat="1" hidden="1" x14ac:dyDescent="0.3">
      <c r="A322" s="59" t="str">
        <f>'Bearb råstatistik'!A320</f>
        <v>MONA HURTIG SKOL AB</v>
      </c>
      <c r="B322" s="81" t="b">
        <f>'Bearb råstatistik'!B320</f>
        <v>0</v>
      </c>
      <c r="C322" s="81">
        <f>IF(Visa_simulerat_eller_angivet_antal,'Bearb råstatistik'!#REF!,'Bearb råstatistik'!K320)</f>
        <v>10</v>
      </c>
      <c r="D322" s="81">
        <f>IF(Visa_simulerat_eller_angivet_antal,'Bearb råstatistik'!#REF!,'Bearb råstatistik'!O320)</f>
        <v>0</v>
      </c>
      <c r="E322" s="48">
        <f>IF(Visa_simulerat_eller_angivet_antal,'Bearb råstatistik'!AN320,'Bearb råstatistik'!AL320)</f>
        <v>0</v>
      </c>
      <c r="F322" s="81">
        <f>IF(Visa_simulerat_eller_angivet_antal,'Bearb råstatistik'!#REF!,'Bearb råstatistik'!Z320)</f>
        <v>0</v>
      </c>
      <c r="G322" s="48">
        <f>IF(Visa_simulerat_eller_angivet_antal,'Bearb råstatistik'!AQ320,'Bearb råstatistik'!AO320)</f>
        <v>0</v>
      </c>
      <c r="H322" s="81" t="b">
        <f>'Bearb råstatistik'!AC320</f>
        <v>0</v>
      </c>
      <c r="I322" s="48" t="str">
        <f>IF(Visa_simulerat_eller_angivet_antal,'Bearb råstatistik'!AS320,'Bearb råstatistik'!AR320)</f>
        <v>-</v>
      </c>
      <c r="J322" s="81">
        <f>IF(Visa_simulerat_eller_angivet_antal,'Bearb råstatistik'!#REF!,'Bearb råstatistik'!T320)</f>
        <v>0</v>
      </c>
      <c r="K322" s="48" t="str">
        <f>IF(Visa_simulerat_eller_angivet_antal,'Bearb råstatistik'!AU320,'Bearb råstatistik'!AT320)</f>
        <v>-</v>
      </c>
      <c r="L322" s="81">
        <f>'Bearb råstatistik'!X320+'Bearb råstatistik'!T320</f>
        <v>0</v>
      </c>
      <c r="M322" s="81">
        <f>'Bearb råstatistik'!R320+'Bearb råstatistik'!V320</f>
        <v>0</v>
      </c>
      <c r="N322" s="48" t="str">
        <f t="shared" si="9"/>
        <v/>
      </c>
      <c r="O322" s="81">
        <f>'Bearb råstatistik'!AD320</f>
        <v>0</v>
      </c>
      <c r="P322" s="81">
        <f>'Bearb råstatistik'!AF320</f>
        <v>0</v>
      </c>
      <c r="Q322" s="82" t="str">
        <f t="shared" si="10"/>
        <v/>
      </c>
    </row>
    <row r="323" spans="1:17" s="59" customFormat="1" hidden="1" x14ac:dyDescent="0.3">
      <c r="A323" s="59" t="str">
        <f>'Bearb råstatistik'!A321</f>
        <v>MONTENOVA MONTESSORISKOLA EKONOMISK FÖRENING</v>
      </c>
      <c r="B323" s="81" t="b">
        <f>'Bearb råstatistik'!B321</f>
        <v>0</v>
      </c>
      <c r="C323" s="81">
        <f>IF(Visa_simulerat_eller_angivet_antal,'Bearb råstatistik'!#REF!,'Bearb råstatistik'!K321)</f>
        <v>28</v>
      </c>
      <c r="D323" s="81">
        <f>IF(Visa_simulerat_eller_angivet_antal,'Bearb råstatistik'!#REF!,'Bearb råstatistik'!O321)</f>
        <v>0</v>
      </c>
      <c r="E323" s="48">
        <f>IF(Visa_simulerat_eller_angivet_antal,'Bearb råstatistik'!AN321,'Bearb råstatistik'!AL321)</f>
        <v>0</v>
      </c>
      <c r="F323" s="81">
        <f>IF(Visa_simulerat_eller_angivet_antal,'Bearb råstatistik'!#REF!,'Bearb råstatistik'!Z321)</f>
        <v>0</v>
      </c>
      <c r="G323" s="48">
        <f>IF(Visa_simulerat_eller_angivet_antal,'Bearb råstatistik'!AQ321,'Bearb råstatistik'!AO321)</f>
        <v>0</v>
      </c>
      <c r="H323" s="81" t="b">
        <f>'Bearb råstatistik'!AC321</f>
        <v>0</v>
      </c>
      <c r="I323" s="48" t="str">
        <f>IF(Visa_simulerat_eller_angivet_antal,'Bearb råstatistik'!AS321,'Bearb råstatistik'!AR321)</f>
        <v>-</v>
      </c>
      <c r="J323" s="81">
        <f>IF(Visa_simulerat_eller_angivet_antal,'Bearb råstatistik'!#REF!,'Bearb råstatistik'!T321)</f>
        <v>0</v>
      </c>
      <c r="K323" s="48" t="str">
        <f>IF(Visa_simulerat_eller_angivet_antal,'Bearb råstatistik'!AU321,'Bearb råstatistik'!AT321)</f>
        <v>-</v>
      </c>
      <c r="L323" s="81">
        <f>'Bearb råstatistik'!X321+'Bearb råstatistik'!T321</f>
        <v>0</v>
      </c>
      <c r="M323" s="81">
        <f>'Bearb råstatistik'!R321+'Bearb råstatistik'!V321</f>
        <v>0</v>
      </c>
      <c r="N323" s="48" t="str">
        <f t="shared" si="9"/>
        <v/>
      </c>
      <c r="O323" s="81">
        <f>'Bearb råstatistik'!AD321</f>
        <v>0</v>
      </c>
      <c r="P323" s="81">
        <f>'Bearb råstatistik'!AF321</f>
        <v>0</v>
      </c>
      <c r="Q323" s="82" t="str">
        <f t="shared" si="10"/>
        <v/>
      </c>
    </row>
    <row r="324" spans="1:17" s="59" customFormat="1" hidden="1" x14ac:dyDescent="0.3">
      <c r="A324" s="59" t="str">
        <f>'Bearb råstatistik'!A322</f>
        <v>Montessori i Norrtälje AB</v>
      </c>
      <c r="B324" s="81" t="b">
        <f>'Bearb råstatistik'!B322</f>
        <v>0</v>
      </c>
      <c r="C324" s="81">
        <f>IF(Visa_simulerat_eller_angivet_antal,'Bearb råstatistik'!#REF!,'Bearb råstatistik'!K322)</f>
        <v>11</v>
      </c>
      <c r="D324" s="81">
        <f>IF(Visa_simulerat_eller_angivet_antal,'Bearb råstatistik'!#REF!,'Bearb råstatistik'!O322)</f>
        <v>0</v>
      </c>
      <c r="E324" s="48">
        <f>IF(Visa_simulerat_eller_angivet_antal,'Bearb råstatistik'!AN322,'Bearb råstatistik'!AL322)</f>
        <v>0</v>
      </c>
      <c r="F324" s="81">
        <f>IF(Visa_simulerat_eller_angivet_antal,'Bearb råstatistik'!#REF!,'Bearb råstatistik'!Z322)</f>
        <v>0</v>
      </c>
      <c r="G324" s="48">
        <f>IF(Visa_simulerat_eller_angivet_antal,'Bearb råstatistik'!AQ322,'Bearb råstatistik'!AO322)</f>
        <v>0</v>
      </c>
      <c r="H324" s="81" t="b">
        <f>'Bearb råstatistik'!AC322</f>
        <v>0</v>
      </c>
      <c r="I324" s="48" t="str">
        <f>IF(Visa_simulerat_eller_angivet_antal,'Bearb råstatistik'!AS322,'Bearb råstatistik'!AR322)</f>
        <v>-</v>
      </c>
      <c r="J324" s="81">
        <f>IF(Visa_simulerat_eller_angivet_antal,'Bearb råstatistik'!#REF!,'Bearb råstatistik'!T322)</f>
        <v>0</v>
      </c>
      <c r="K324" s="48" t="str">
        <f>IF(Visa_simulerat_eller_angivet_antal,'Bearb råstatistik'!AU322,'Bearb råstatistik'!AT322)</f>
        <v>-</v>
      </c>
      <c r="L324" s="81">
        <f>'Bearb råstatistik'!X322+'Bearb råstatistik'!T322</f>
        <v>0</v>
      </c>
      <c r="M324" s="81">
        <f>'Bearb råstatistik'!R322+'Bearb råstatistik'!V322</f>
        <v>0</v>
      </c>
      <c r="N324" s="48" t="str">
        <f t="shared" si="9"/>
        <v/>
      </c>
      <c r="O324" s="81">
        <f>'Bearb råstatistik'!AD322</f>
        <v>0</v>
      </c>
      <c r="P324" s="81">
        <f>'Bearb råstatistik'!AF322</f>
        <v>0</v>
      </c>
      <c r="Q324" s="82" t="str">
        <f t="shared" si="10"/>
        <v/>
      </c>
    </row>
    <row r="325" spans="1:17" s="59" customFormat="1" hidden="1" x14ac:dyDescent="0.3">
      <c r="A325" s="59" t="str">
        <f>'Bearb råstatistik'!A323</f>
        <v>MONTESSORI-BJERRED EKONOMISK FÖRENING</v>
      </c>
      <c r="B325" s="81" t="b">
        <f>'Bearb råstatistik'!B323</f>
        <v>0</v>
      </c>
      <c r="C325" s="81">
        <f>IF(Visa_simulerat_eller_angivet_antal,'Bearb råstatistik'!#REF!,'Bearb råstatistik'!K323)</f>
        <v>15</v>
      </c>
      <c r="D325" s="81">
        <f>IF(Visa_simulerat_eller_angivet_antal,'Bearb råstatistik'!#REF!,'Bearb råstatistik'!O323)</f>
        <v>0</v>
      </c>
      <c r="E325" s="48">
        <f>IF(Visa_simulerat_eller_angivet_antal,'Bearb råstatistik'!AN323,'Bearb råstatistik'!AL323)</f>
        <v>0</v>
      </c>
      <c r="F325" s="81">
        <f>IF(Visa_simulerat_eller_angivet_antal,'Bearb råstatistik'!#REF!,'Bearb råstatistik'!Z323)</f>
        <v>0</v>
      </c>
      <c r="G325" s="48">
        <f>IF(Visa_simulerat_eller_angivet_antal,'Bearb råstatistik'!AQ323,'Bearb råstatistik'!AO323)</f>
        <v>0</v>
      </c>
      <c r="H325" s="81" t="b">
        <f>'Bearb råstatistik'!AC323</f>
        <v>0</v>
      </c>
      <c r="I325" s="48" t="str">
        <f>IF(Visa_simulerat_eller_angivet_antal,'Bearb råstatistik'!AS323,'Bearb råstatistik'!AR323)</f>
        <v>-</v>
      </c>
      <c r="J325" s="81">
        <f>IF(Visa_simulerat_eller_angivet_antal,'Bearb råstatistik'!#REF!,'Bearb råstatistik'!T323)</f>
        <v>0</v>
      </c>
      <c r="K325" s="48" t="str">
        <f>IF(Visa_simulerat_eller_angivet_antal,'Bearb råstatistik'!AU323,'Bearb råstatistik'!AT323)</f>
        <v>-</v>
      </c>
      <c r="L325" s="81">
        <f>'Bearb råstatistik'!X323+'Bearb råstatistik'!T323</f>
        <v>0</v>
      </c>
      <c r="M325" s="81">
        <f>'Bearb råstatistik'!R323+'Bearb råstatistik'!V323</f>
        <v>0</v>
      </c>
      <c r="N325" s="48" t="str">
        <f t="shared" si="9"/>
        <v/>
      </c>
      <c r="O325" s="81">
        <f>'Bearb råstatistik'!AD323</f>
        <v>0</v>
      </c>
      <c r="P325" s="81">
        <f>'Bearb råstatistik'!AF323</f>
        <v>0</v>
      </c>
      <c r="Q325" s="82" t="str">
        <f t="shared" si="10"/>
        <v/>
      </c>
    </row>
    <row r="326" spans="1:17" s="59" customFormat="1" hidden="1" x14ac:dyDescent="0.3">
      <c r="A326" s="59" t="str">
        <f>'Bearb råstatistik'!A324</f>
        <v>Montessorifriskolan i Gislaved Ekonomiska förening</v>
      </c>
      <c r="B326" s="81" t="b">
        <f>'Bearb råstatistik'!B324</f>
        <v>0</v>
      </c>
      <c r="C326" s="81">
        <f>IF(Visa_simulerat_eller_angivet_antal,'Bearb råstatistik'!#REF!,'Bearb råstatistik'!K324)</f>
        <v>0</v>
      </c>
      <c r="D326" s="81">
        <f>IF(Visa_simulerat_eller_angivet_antal,'Bearb råstatistik'!#REF!,'Bearb råstatistik'!O324)</f>
        <v>0</v>
      </c>
      <c r="E326" s="48" t="str">
        <f>IF(Visa_simulerat_eller_angivet_antal,'Bearb råstatistik'!AN324,'Bearb råstatistik'!AL324)</f>
        <v>-</v>
      </c>
      <c r="F326" s="81">
        <f>IF(Visa_simulerat_eller_angivet_antal,'Bearb råstatistik'!#REF!,'Bearb råstatistik'!Z324)</f>
        <v>0</v>
      </c>
      <c r="G326" s="48" t="str">
        <f>IF(Visa_simulerat_eller_angivet_antal,'Bearb råstatistik'!AQ324,'Bearb råstatistik'!AO324)</f>
        <v>-</v>
      </c>
      <c r="H326" s="81" t="b">
        <f>'Bearb råstatistik'!AC324</f>
        <v>0</v>
      </c>
      <c r="I326" s="48" t="str">
        <f>IF(Visa_simulerat_eller_angivet_antal,'Bearb råstatistik'!AS324,'Bearb råstatistik'!AR324)</f>
        <v>-</v>
      </c>
      <c r="J326" s="81">
        <f>IF(Visa_simulerat_eller_angivet_antal,'Bearb råstatistik'!#REF!,'Bearb råstatistik'!T324)</f>
        <v>0</v>
      </c>
      <c r="K326" s="48" t="str">
        <f>IF(Visa_simulerat_eller_angivet_antal,'Bearb råstatistik'!AU324,'Bearb råstatistik'!AT324)</f>
        <v>-</v>
      </c>
      <c r="L326" s="81">
        <f>'Bearb råstatistik'!X324+'Bearb råstatistik'!T324</f>
        <v>0</v>
      </c>
      <c r="M326" s="81">
        <f>'Bearb råstatistik'!R324+'Bearb råstatistik'!V324</f>
        <v>0</v>
      </c>
      <c r="N326" s="48" t="str">
        <f t="shared" si="9"/>
        <v/>
      </c>
      <c r="O326" s="81">
        <f>'Bearb råstatistik'!AD324</f>
        <v>0</v>
      </c>
      <c r="P326" s="81">
        <f>'Bearb råstatistik'!AF324</f>
        <v>0</v>
      </c>
      <c r="Q326" s="82" t="str">
        <f t="shared" si="10"/>
        <v/>
      </c>
    </row>
    <row r="327" spans="1:17" s="59" customFormat="1" hidden="1" x14ac:dyDescent="0.3">
      <c r="A327" s="59" t="str">
        <f>'Bearb råstatistik'!A325</f>
        <v>MONTESSORISKOLAN FLODA SÄTERI</v>
      </c>
      <c r="B327" s="81" t="b">
        <f>'Bearb råstatistik'!B325</f>
        <v>0</v>
      </c>
      <c r="C327" s="81">
        <f>IF(Visa_simulerat_eller_angivet_antal,'Bearb råstatistik'!#REF!,'Bearb råstatistik'!K325)</f>
        <v>23</v>
      </c>
      <c r="D327" s="81">
        <f>IF(Visa_simulerat_eller_angivet_antal,'Bearb råstatistik'!#REF!,'Bearb råstatistik'!O325)</f>
        <v>0</v>
      </c>
      <c r="E327" s="48">
        <f>IF(Visa_simulerat_eller_angivet_antal,'Bearb råstatistik'!AN325,'Bearb råstatistik'!AL325)</f>
        <v>0</v>
      </c>
      <c r="F327" s="81">
        <f>IF(Visa_simulerat_eller_angivet_antal,'Bearb råstatistik'!#REF!,'Bearb råstatistik'!Z325)</f>
        <v>0</v>
      </c>
      <c r="G327" s="48">
        <f>IF(Visa_simulerat_eller_angivet_antal,'Bearb råstatistik'!AQ325,'Bearb råstatistik'!AO325)</f>
        <v>0</v>
      </c>
      <c r="H327" s="81" t="b">
        <f>'Bearb råstatistik'!AC325</f>
        <v>0</v>
      </c>
      <c r="I327" s="48" t="str">
        <f>IF(Visa_simulerat_eller_angivet_antal,'Bearb råstatistik'!AS325,'Bearb råstatistik'!AR325)</f>
        <v>-</v>
      </c>
      <c r="J327" s="81">
        <f>IF(Visa_simulerat_eller_angivet_antal,'Bearb råstatistik'!#REF!,'Bearb råstatistik'!T325)</f>
        <v>0</v>
      </c>
      <c r="K327" s="48" t="str">
        <f>IF(Visa_simulerat_eller_angivet_antal,'Bearb råstatistik'!AU325,'Bearb råstatistik'!AT325)</f>
        <v>-</v>
      </c>
      <c r="L327" s="81">
        <f>'Bearb råstatistik'!X325+'Bearb råstatistik'!T325</f>
        <v>0</v>
      </c>
      <c r="M327" s="81">
        <f>'Bearb råstatistik'!R325+'Bearb råstatistik'!V325</f>
        <v>0</v>
      </c>
      <c r="N327" s="48" t="str">
        <f t="shared" si="9"/>
        <v/>
      </c>
      <c r="O327" s="81">
        <f>'Bearb råstatistik'!AD325</f>
        <v>0</v>
      </c>
      <c r="P327" s="81">
        <f>'Bearb råstatistik'!AF325</f>
        <v>0</v>
      </c>
      <c r="Q327" s="82" t="str">
        <f t="shared" si="10"/>
        <v/>
      </c>
    </row>
    <row r="328" spans="1:17" s="59" customFormat="1" hidden="1" x14ac:dyDescent="0.3">
      <c r="A328" s="59" t="str">
        <f>'Bearb råstatistik'!A326</f>
        <v>Montessoriskolan i Höganäs AB</v>
      </c>
      <c r="B328" s="81" t="b">
        <f>'Bearb råstatistik'!B326</f>
        <v>0</v>
      </c>
      <c r="C328" s="81">
        <f>IF(Visa_simulerat_eller_angivet_antal,'Bearb råstatistik'!#REF!,'Bearb råstatistik'!K326)</f>
        <v>0</v>
      </c>
      <c r="D328" s="81">
        <f>IF(Visa_simulerat_eller_angivet_antal,'Bearb råstatistik'!#REF!,'Bearb råstatistik'!O326)</f>
        <v>0</v>
      </c>
      <c r="E328" s="48" t="str">
        <f>IF(Visa_simulerat_eller_angivet_antal,'Bearb råstatistik'!AN326,'Bearb råstatistik'!AL326)</f>
        <v>-</v>
      </c>
      <c r="F328" s="81">
        <f>IF(Visa_simulerat_eller_angivet_antal,'Bearb råstatistik'!#REF!,'Bearb råstatistik'!Z326)</f>
        <v>0</v>
      </c>
      <c r="G328" s="48" t="str">
        <f>IF(Visa_simulerat_eller_angivet_antal,'Bearb råstatistik'!AQ326,'Bearb råstatistik'!AO326)</f>
        <v>-</v>
      </c>
      <c r="H328" s="81" t="b">
        <f>'Bearb råstatistik'!AC326</f>
        <v>0</v>
      </c>
      <c r="I328" s="48" t="str">
        <f>IF(Visa_simulerat_eller_angivet_antal,'Bearb råstatistik'!AS326,'Bearb råstatistik'!AR326)</f>
        <v>-</v>
      </c>
      <c r="J328" s="81">
        <f>IF(Visa_simulerat_eller_angivet_antal,'Bearb råstatistik'!#REF!,'Bearb råstatistik'!T326)</f>
        <v>0</v>
      </c>
      <c r="K328" s="48" t="str">
        <f>IF(Visa_simulerat_eller_angivet_antal,'Bearb råstatistik'!AU326,'Bearb råstatistik'!AT326)</f>
        <v>-</v>
      </c>
      <c r="L328" s="81">
        <f>'Bearb råstatistik'!X326+'Bearb råstatistik'!T326</f>
        <v>0</v>
      </c>
      <c r="M328" s="81">
        <f>'Bearb råstatistik'!R326+'Bearb råstatistik'!V326</f>
        <v>0</v>
      </c>
      <c r="N328" s="48" t="str">
        <f t="shared" si="9"/>
        <v/>
      </c>
      <c r="O328" s="81">
        <f>'Bearb råstatistik'!AD326</f>
        <v>0</v>
      </c>
      <c r="P328" s="81">
        <f>'Bearb råstatistik'!AF326</f>
        <v>0</v>
      </c>
      <c r="Q328" s="82" t="str">
        <f t="shared" si="10"/>
        <v/>
      </c>
    </row>
    <row r="329" spans="1:17" s="59" customFormat="1" hidden="1" x14ac:dyDescent="0.3">
      <c r="A329" s="59" t="str">
        <f>'Bearb råstatistik'!A327</f>
        <v>MONTESSORISKOLAN I ONSALA EKONOMISK FÖRENING</v>
      </c>
      <c r="B329" s="81" t="b">
        <f>'Bearb råstatistik'!B327</f>
        <v>0</v>
      </c>
      <c r="C329" s="81">
        <f>IF(Visa_simulerat_eller_angivet_antal,'Bearb råstatistik'!#REF!,'Bearb råstatistik'!K327)</f>
        <v>12</v>
      </c>
      <c r="D329" s="81">
        <f>IF(Visa_simulerat_eller_angivet_antal,'Bearb råstatistik'!#REF!,'Bearb råstatistik'!O327)</f>
        <v>0</v>
      </c>
      <c r="E329" s="48">
        <f>IF(Visa_simulerat_eller_angivet_antal,'Bearb råstatistik'!AN327,'Bearb råstatistik'!AL327)</f>
        <v>0</v>
      </c>
      <c r="F329" s="81">
        <f>IF(Visa_simulerat_eller_angivet_antal,'Bearb råstatistik'!#REF!,'Bearb råstatistik'!Z327)</f>
        <v>0</v>
      </c>
      <c r="G329" s="48">
        <f>IF(Visa_simulerat_eller_angivet_antal,'Bearb råstatistik'!AQ327,'Bearb råstatistik'!AO327)</f>
        <v>0</v>
      </c>
      <c r="H329" s="81" t="b">
        <f>'Bearb råstatistik'!AC327</f>
        <v>0</v>
      </c>
      <c r="I329" s="48" t="str">
        <f>IF(Visa_simulerat_eller_angivet_antal,'Bearb råstatistik'!AS327,'Bearb råstatistik'!AR327)</f>
        <v>-</v>
      </c>
      <c r="J329" s="81">
        <f>IF(Visa_simulerat_eller_angivet_antal,'Bearb råstatistik'!#REF!,'Bearb råstatistik'!T327)</f>
        <v>0</v>
      </c>
      <c r="K329" s="48" t="str">
        <f>IF(Visa_simulerat_eller_angivet_antal,'Bearb råstatistik'!AU327,'Bearb råstatistik'!AT327)</f>
        <v>-</v>
      </c>
      <c r="L329" s="81">
        <f>'Bearb råstatistik'!X327+'Bearb råstatistik'!T327</f>
        <v>0</v>
      </c>
      <c r="M329" s="81">
        <f>'Bearb råstatistik'!R327+'Bearb råstatistik'!V327</f>
        <v>0</v>
      </c>
      <c r="N329" s="48" t="str">
        <f t="shared" si="9"/>
        <v/>
      </c>
      <c r="O329" s="81">
        <f>'Bearb råstatistik'!AD327</f>
        <v>0</v>
      </c>
      <c r="P329" s="81">
        <f>'Bearb råstatistik'!AF327</f>
        <v>0</v>
      </c>
      <c r="Q329" s="82" t="str">
        <f t="shared" si="10"/>
        <v/>
      </c>
    </row>
    <row r="330" spans="1:17" s="59" customFormat="1" hidden="1" x14ac:dyDescent="0.3">
      <c r="A330" s="59" t="str">
        <f>'Bearb råstatistik'!A328</f>
        <v>MONTESSORISKOLAN I SKENE AKTIEBOLAG</v>
      </c>
      <c r="B330" s="81" t="b">
        <f>'Bearb råstatistik'!B328</f>
        <v>0</v>
      </c>
      <c r="C330" s="81">
        <f>IF(Visa_simulerat_eller_angivet_antal,'Bearb råstatistik'!#REF!,'Bearb råstatistik'!K328)</f>
        <v>0</v>
      </c>
      <c r="D330" s="81">
        <f>IF(Visa_simulerat_eller_angivet_antal,'Bearb råstatistik'!#REF!,'Bearb råstatistik'!O328)</f>
        <v>0</v>
      </c>
      <c r="E330" s="48" t="str">
        <f>IF(Visa_simulerat_eller_angivet_antal,'Bearb råstatistik'!AN328,'Bearb råstatistik'!AL328)</f>
        <v>-</v>
      </c>
      <c r="F330" s="81">
        <f>IF(Visa_simulerat_eller_angivet_antal,'Bearb råstatistik'!#REF!,'Bearb råstatistik'!Z328)</f>
        <v>0</v>
      </c>
      <c r="G330" s="48" t="str">
        <f>IF(Visa_simulerat_eller_angivet_antal,'Bearb råstatistik'!AQ328,'Bearb råstatistik'!AO328)</f>
        <v>-</v>
      </c>
      <c r="H330" s="81" t="b">
        <f>'Bearb råstatistik'!AC328</f>
        <v>0</v>
      </c>
      <c r="I330" s="48" t="str">
        <f>IF(Visa_simulerat_eller_angivet_antal,'Bearb råstatistik'!AS328,'Bearb råstatistik'!AR328)</f>
        <v>-</v>
      </c>
      <c r="J330" s="81">
        <f>IF(Visa_simulerat_eller_angivet_antal,'Bearb råstatistik'!#REF!,'Bearb råstatistik'!T328)</f>
        <v>0</v>
      </c>
      <c r="K330" s="48" t="str">
        <f>IF(Visa_simulerat_eller_angivet_antal,'Bearb råstatistik'!AU328,'Bearb råstatistik'!AT328)</f>
        <v>-</v>
      </c>
      <c r="L330" s="81">
        <f>'Bearb råstatistik'!X328+'Bearb råstatistik'!T328</f>
        <v>0</v>
      </c>
      <c r="M330" s="81">
        <f>'Bearb råstatistik'!R328+'Bearb råstatistik'!V328</f>
        <v>0</v>
      </c>
      <c r="N330" s="48" t="str">
        <f t="shared" si="9"/>
        <v/>
      </c>
      <c r="O330" s="81">
        <f>'Bearb råstatistik'!AD328</f>
        <v>0</v>
      </c>
      <c r="P330" s="81">
        <f>'Bearb råstatistik'!AF328</f>
        <v>0</v>
      </c>
      <c r="Q330" s="82" t="str">
        <f t="shared" si="10"/>
        <v/>
      </c>
    </row>
    <row r="331" spans="1:17" s="59" customFormat="1" hidden="1" x14ac:dyDescent="0.3">
      <c r="A331" s="59" t="str">
        <f>'Bearb råstatistik'!A329</f>
        <v>Montessoriskolan Kvarnhjulet, ekonomisk förening</v>
      </c>
      <c r="B331" s="81" t="b">
        <f>'Bearb råstatistik'!B329</f>
        <v>0</v>
      </c>
      <c r="C331" s="81">
        <f>IF(Visa_simulerat_eller_angivet_antal,'Bearb råstatistik'!#REF!,'Bearb råstatistik'!K329)</f>
        <v>20</v>
      </c>
      <c r="D331" s="81">
        <f>IF(Visa_simulerat_eller_angivet_antal,'Bearb råstatistik'!#REF!,'Bearb råstatistik'!O329)</f>
        <v>0</v>
      </c>
      <c r="E331" s="48">
        <f>IF(Visa_simulerat_eller_angivet_antal,'Bearb råstatistik'!AN329,'Bearb råstatistik'!AL329)</f>
        <v>0</v>
      </c>
      <c r="F331" s="81">
        <f>IF(Visa_simulerat_eller_angivet_antal,'Bearb råstatistik'!#REF!,'Bearb råstatistik'!Z329)</f>
        <v>0</v>
      </c>
      <c r="G331" s="48">
        <f>IF(Visa_simulerat_eller_angivet_antal,'Bearb råstatistik'!AQ329,'Bearb råstatistik'!AO329)</f>
        <v>0</v>
      </c>
      <c r="H331" s="81" t="b">
        <f>'Bearb råstatistik'!AC329</f>
        <v>0</v>
      </c>
      <c r="I331" s="48" t="str">
        <f>IF(Visa_simulerat_eller_angivet_antal,'Bearb råstatistik'!AS329,'Bearb råstatistik'!AR329)</f>
        <v>-</v>
      </c>
      <c r="J331" s="81">
        <f>IF(Visa_simulerat_eller_angivet_antal,'Bearb råstatistik'!#REF!,'Bearb råstatistik'!T329)</f>
        <v>0</v>
      </c>
      <c r="K331" s="48" t="str">
        <f>IF(Visa_simulerat_eller_angivet_antal,'Bearb råstatistik'!AU329,'Bearb råstatistik'!AT329)</f>
        <v>-</v>
      </c>
      <c r="L331" s="81">
        <f>'Bearb råstatistik'!X329+'Bearb råstatistik'!T329</f>
        <v>0</v>
      </c>
      <c r="M331" s="81">
        <f>'Bearb råstatistik'!R329+'Bearb råstatistik'!V329</f>
        <v>0</v>
      </c>
      <c r="N331" s="48" t="str">
        <f t="shared" si="9"/>
        <v/>
      </c>
      <c r="O331" s="81">
        <f>'Bearb råstatistik'!AD329</f>
        <v>0</v>
      </c>
      <c r="P331" s="81">
        <f>'Bearb råstatistik'!AF329</f>
        <v>0</v>
      </c>
      <c r="Q331" s="82" t="str">
        <f t="shared" si="10"/>
        <v/>
      </c>
    </row>
    <row r="332" spans="1:17" s="59" customFormat="1" hidden="1" x14ac:dyDescent="0.3">
      <c r="A332" s="59" t="str">
        <f>'Bearb råstatistik'!A330</f>
        <v>MONTESSORISTIFTELSEN I PARTILLE</v>
      </c>
      <c r="B332" s="81" t="b">
        <f>'Bearb råstatistik'!B330</f>
        <v>0</v>
      </c>
      <c r="C332" s="81">
        <f>IF(Visa_simulerat_eller_angivet_antal,'Bearb råstatistik'!#REF!,'Bearb råstatistik'!K330)</f>
        <v>19</v>
      </c>
      <c r="D332" s="81">
        <f>IF(Visa_simulerat_eller_angivet_antal,'Bearb råstatistik'!#REF!,'Bearb råstatistik'!O330)</f>
        <v>0</v>
      </c>
      <c r="E332" s="48">
        <f>IF(Visa_simulerat_eller_angivet_antal,'Bearb råstatistik'!AN330,'Bearb råstatistik'!AL330)</f>
        <v>0</v>
      </c>
      <c r="F332" s="81">
        <f>IF(Visa_simulerat_eller_angivet_antal,'Bearb råstatistik'!#REF!,'Bearb råstatistik'!Z330)</f>
        <v>0</v>
      </c>
      <c r="G332" s="48">
        <f>IF(Visa_simulerat_eller_angivet_antal,'Bearb råstatistik'!AQ330,'Bearb råstatistik'!AO330)</f>
        <v>0</v>
      </c>
      <c r="H332" s="81" t="b">
        <f>'Bearb råstatistik'!AC330</f>
        <v>0</v>
      </c>
      <c r="I332" s="48" t="str">
        <f>IF(Visa_simulerat_eller_angivet_antal,'Bearb råstatistik'!AS330,'Bearb råstatistik'!AR330)</f>
        <v>-</v>
      </c>
      <c r="J332" s="81">
        <f>IF(Visa_simulerat_eller_angivet_antal,'Bearb råstatistik'!#REF!,'Bearb råstatistik'!T330)</f>
        <v>0</v>
      </c>
      <c r="K332" s="48" t="str">
        <f>IF(Visa_simulerat_eller_angivet_antal,'Bearb råstatistik'!AU330,'Bearb råstatistik'!AT330)</f>
        <v>-</v>
      </c>
      <c r="L332" s="81">
        <f>'Bearb råstatistik'!X330+'Bearb råstatistik'!T330</f>
        <v>0</v>
      </c>
      <c r="M332" s="81">
        <f>'Bearb råstatistik'!R330+'Bearb råstatistik'!V330</f>
        <v>0</v>
      </c>
      <c r="N332" s="48" t="str">
        <f t="shared" si="9"/>
        <v/>
      </c>
      <c r="O332" s="81">
        <f>'Bearb råstatistik'!AD330</f>
        <v>0</v>
      </c>
      <c r="P332" s="81">
        <f>'Bearb råstatistik'!AF330</f>
        <v>0</v>
      </c>
      <c r="Q332" s="82" t="str">
        <f t="shared" si="10"/>
        <v/>
      </c>
    </row>
    <row r="333" spans="1:17" s="59" customFormat="1" hidden="1" x14ac:dyDescent="0.3">
      <c r="A333" s="59" t="str">
        <f>'Bearb råstatistik'!A331</f>
        <v>MONTESSORISTIFTELSEN LÄRA FÖR LIVET</v>
      </c>
      <c r="B333" s="81" t="b">
        <f>'Bearb råstatistik'!B331</f>
        <v>0</v>
      </c>
      <c r="C333" s="81">
        <f>IF(Visa_simulerat_eller_angivet_antal,'Bearb råstatistik'!#REF!,'Bearb råstatistik'!K331)</f>
        <v>0</v>
      </c>
      <c r="D333" s="81">
        <f>IF(Visa_simulerat_eller_angivet_antal,'Bearb råstatistik'!#REF!,'Bearb råstatistik'!O331)</f>
        <v>0</v>
      </c>
      <c r="E333" s="48" t="str">
        <f>IF(Visa_simulerat_eller_angivet_antal,'Bearb råstatistik'!AN331,'Bearb råstatistik'!AL331)</f>
        <v>-</v>
      </c>
      <c r="F333" s="81">
        <f>IF(Visa_simulerat_eller_angivet_antal,'Bearb råstatistik'!#REF!,'Bearb råstatistik'!Z331)</f>
        <v>0</v>
      </c>
      <c r="G333" s="48" t="str">
        <f>IF(Visa_simulerat_eller_angivet_antal,'Bearb råstatistik'!AQ331,'Bearb råstatistik'!AO331)</f>
        <v>-</v>
      </c>
      <c r="H333" s="81" t="b">
        <f>'Bearb råstatistik'!AC331</f>
        <v>0</v>
      </c>
      <c r="I333" s="48" t="str">
        <f>IF(Visa_simulerat_eller_angivet_antal,'Bearb råstatistik'!AS331,'Bearb råstatistik'!AR331)</f>
        <v>-</v>
      </c>
      <c r="J333" s="81">
        <f>IF(Visa_simulerat_eller_angivet_antal,'Bearb råstatistik'!#REF!,'Bearb råstatistik'!T331)</f>
        <v>0</v>
      </c>
      <c r="K333" s="48" t="str">
        <f>IF(Visa_simulerat_eller_angivet_antal,'Bearb råstatistik'!AU331,'Bearb råstatistik'!AT331)</f>
        <v>-</v>
      </c>
      <c r="L333" s="81">
        <f>'Bearb råstatistik'!X331+'Bearb råstatistik'!T331</f>
        <v>0</v>
      </c>
      <c r="M333" s="81">
        <f>'Bearb råstatistik'!R331+'Bearb råstatistik'!V331</f>
        <v>0</v>
      </c>
      <c r="N333" s="48" t="str">
        <f t="shared" si="9"/>
        <v/>
      </c>
      <c r="O333" s="81">
        <f>'Bearb råstatistik'!AD331</f>
        <v>0</v>
      </c>
      <c r="P333" s="81">
        <f>'Bearb råstatistik'!AF331</f>
        <v>0</v>
      </c>
      <c r="Q333" s="82" t="str">
        <f t="shared" si="10"/>
        <v/>
      </c>
    </row>
    <row r="334" spans="1:17" s="59" customFormat="1" x14ac:dyDescent="0.3">
      <c r="A334" s="59" t="str">
        <f>'Bearb råstatistik'!A332</f>
        <v>MORA KOMMUN</v>
      </c>
      <c r="B334" s="81" t="b">
        <f>'Bearb råstatistik'!B332</f>
        <v>1</v>
      </c>
      <c r="C334" s="81">
        <f>IF(Visa_simulerat_eller_angivet_antal,'Bearb råstatistik'!#REF!,'Bearb råstatistik'!K332)</f>
        <v>187</v>
      </c>
      <c r="D334" s="81">
        <f>IF(Visa_simulerat_eller_angivet_antal,'Bearb råstatistik'!#REF!,'Bearb råstatistik'!O332)</f>
        <v>35</v>
      </c>
      <c r="E334" s="48">
        <f>IF(Visa_simulerat_eller_angivet_antal,'Bearb råstatistik'!AN332,'Bearb råstatistik'!AL332)</f>
        <v>0.18716577540106952</v>
      </c>
      <c r="F334" s="81">
        <f>IF(Visa_simulerat_eller_angivet_antal,'Bearb råstatistik'!#REF!,'Bearb råstatistik'!Z332)</f>
        <v>12</v>
      </c>
      <c r="G334" s="48">
        <f>IF(Visa_simulerat_eller_angivet_antal,'Bearb råstatistik'!AQ332,'Bearb råstatistik'!AO332)</f>
        <v>6.4171122994652413E-2</v>
      </c>
      <c r="H334" s="81" t="b">
        <f>'Bearb råstatistik'!AC332</f>
        <v>0</v>
      </c>
      <c r="I334" s="48">
        <f>IF(Visa_simulerat_eller_angivet_antal,'Bearb råstatistik'!AS332,'Bearb råstatistik'!AR332)</f>
        <v>0.34285714285714286</v>
      </c>
      <c r="J334" s="81">
        <f>IF(Visa_simulerat_eller_angivet_antal,'Bearb råstatistik'!#REF!,'Bearb råstatistik'!T332)</f>
        <v>0</v>
      </c>
      <c r="K334" s="48">
        <f>IF(Visa_simulerat_eller_angivet_antal,'Bearb råstatistik'!AU332,'Bearb råstatistik'!AT332)</f>
        <v>0.37142857142857144</v>
      </c>
      <c r="L334" s="81">
        <f>'Bearb råstatistik'!X332+'Bearb råstatistik'!T332</f>
        <v>0</v>
      </c>
      <c r="M334" s="81">
        <f>'Bearb råstatistik'!R332+'Bearb råstatistik'!V332</f>
        <v>12</v>
      </c>
      <c r="N334" s="48">
        <f t="shared" ref="N334:N397" si="11">IFERROR(L334/(L334+M334),"")</f>
        <v>0</v>
      </c>
      <c r="O334" s="81">
        <f>'Bearb råstatistik'!AD332</f>
        <v>10</v>
      </c>
      <c r="P334" s="81">
        <f>'Bearb råstatistik'!AF332</f>
        <v>13</v>
      </c>
      <c r="Q334" s="82">
        <f t="shared" si="10"/>
        <v>0.43478260869565216</v>
      </c>
    </row>
    <row r="335" spans="1:17" s="59" customFormat="1" x14ac:dyDescent="0.3">
      <c r="A335" s="59" t="str">
        <f>'Bearb råstatistik'!A333</f>
        <v>MOTALA KOMMUN</v>
      </c>
      <c r="B335" s="81" t="b">
        <f>'Bearb råstatistik'!B333</f>
        <v>1</v>
      </c>
      <c r="C335" s="81">
        <f>IF(Visa_simulerat_eller_angivet_antal,'Bearb råstatistik'!#REF!,'Bearb råstatistik'!K333)</f>
        <v>336</v>
      </c>
      <c r="D335" s="81">
        <f>IF(Visa_simulerat_eller_angivet_antal,'Bearb råstatistik'!#REF!,'Bearb råstatistik'!O333)</f>
        <v>64</v>
      </c>
      <c r="E335" s="48">
        <f>IF(Visa_simulerat_eller_angivet_antal,'Bearb råstatistik'!AN333,'Bearb råstatistik'!AL333)</f>
        <v>0.19047619047619047</v>
      </c>
      <c r="F335" s="81">
        <f>IF(Visa_simulerat_eller_angivet_antal,'Bearb råstatistik'!#REF!,'Bearb råstatistik'!Z333)</f>
        <v>27</v>
      </c>
      <c r="G335" s="48">
        <f>IF(Visa_simulerat_eller_angivet_antal,'Bearb råstatistik'!AQ333,'Bearb råstatistik'!AO333)</f>
        <v>8.0357142857142863E-2</v>
      </c>
      <c r="H335" s="81" t="b">
        <f>'Bearb råstatistik'!AC333</f>
        <v>0</v>
      </c>
      <c r="I335" s="48">
        <f>IF(Visa_simulerat_eller_angivet_antal,'Bearb råstatistik'!AS333,'Bearb råstatistik'!AR333)</f>
        <v>0.421875</v>
      </c>
      <c r="J335" s="81">
        <f>IF(Visa_simulerat_eller_angivet_antal,'Bearb råstatistik'!#REF!,'Bearb råstatistik'!T333)</f>
        <v>0</v>
      </c>
      <c r="K335" s="48">
        <f>IF(Visa_simulerat_eller_angivet_antal,'Bearb råstatistik'!AU333,'Bearb råstatistik'!AT333)</f>
        <v>0.328125</v>
      </c>
      <c r="L335" s="81">
        <f>'Bearb råstatistik'!X333+'Bearb råstatistik'!T333</f>
        <v>0</v>
      </c>
      <c r="M335" s="81">
        <f>'Bearb råstatistik'!R333+'Bearb råstatistik'!V333</f>
        <v>27</v>
      </c>
      <c r="N335" s="48">
        <f t="shared" si="11"/>
        <v>0</v>
      </c>
      <c r="O335" s="81">
        <f>'Bearb råstatistik'!AD333</f>
        <v>16</v>
      </c>
      <c r="P335" s="81">
        <f>'Bearb råstatistik'!AF333</f>
        <v>21</v>
      </c>
      <c r="Q335" s="82">
        <f t="shared" si="10"/>
        <v>0.43243243243243246</v>
      </c>
    </row>
    <row r="336" spans="1:17" s="59" customFormat="1" hidden="1" x14ac:dyDescent="0.3">
      <c r="A336" s="59" t="str">
        <f>'Bearb råstatistik'!A334</f>
        <v>MULLSJÖ KOMMUN</v>
      </c>
      <c r="B336" s="81" t="b">
        <f>'Bearb råstatistik'!B334</f>
        <v>1</v>
      </c>
      <c r="C336" s="81">
        <f>IF(Visa_simulerat_eller_angivet_antal,'Bearb råstatistik'!#REF!,'Bearb råstatistik'!K334)</f>
        <v>58</v>
      </c>
      <c r="D336" s="81">
        <f>IF(Visa_simulerat_eller_angivet_antal,'Bearb råstatistik'!#REF!,'Bearb råstatistik'!O334)</f>
        <v>0</v>
      </c>
      <c r="E336" s="48">
        <f>IF(Visa_simulerat_eller_angivet_antal,'Bearb råstatistik'!AN334,'Bearb råstatistik'!AL334)</f>
        <v>0</v>
      </c>
      <c r="F336" s="81">
        <f>IF(Visa_simulerat_eller_angivet_antal,'Bearb råstatistik'!#REF!,'Bearb råstatistik'!Z334)</f>
        <v>0</v>
      </c>
      <c r="G336" s="48">
        <f>IF(Visa_simulerat_eller_angivet_antal,'Bearb råstatistik'!AQ334,'Bearb råstatistik'!AO334)</f>
        <v>0</v>
      </c>
      <c r="H336" s="81" t="b">
        <f>'Bearb råstatistik'!AC334</f>
        <v>0</v>
      </c>
      <c r="I336" s="48" t="str">
        <f>IF(Visa_simulerat_eller_angivet_antal,'Bearb råstatistik'!AS334,'Bearb råstatistik'!AR334)</f>
        <v>-</v>
      </c>
      <c r="J336" s="81">
        <f>IF(Visa_simulerat_eller_angivet_antal,'Bearb råstatistik'!#REF!,'Bearb råstatistik'!T334)</f>
        <v>0</v>
      </c>
      <c r="K336" s="48" t="str">
        <f>IF(Visa_simulerat_eller_angivet_antal,'Bearb råstatistik'!AU334,'Bearb råstatistik'!AT334)</f>
        <v>-</v>
      </c>
      <c r="L336" s="81">
        <f>'Bearb råstatistik'!X334+'Bearb råstatistik'!T334</f>
        <v>0</v>
      </c>
      <c r="M336" s="81">
        <f>'Bearb råstatistik'!R334+'Bearb råstatistik'!V334</f>
        <v>0</v>
      </c>
      <c r="N336" s="48" t="str">
        <f t="shared" si="11"/>
        <v/>
      </c>
      <c r="O336" s="81">
        <f>'Bearb råstatistik'!AD334</f>
        <v>0</v>
      </c>
      <c r="P336" s="81">
        <f>'Bearb råstatistik'!AF334</f>
        <v>0</v>
      </c>
      <c r="Q336" s="82" t="str">
        <f t="shared" si="10"/>
        <v/>
      </c>
    </row>
    <row r="337" spans="1:17" s="59" customFormat="1" x14ac:dyDescent="0.3">
      <c r="A337" s="59" t="str">
        <f>'Bearb råstatistik'!A335</f>
        <v>MUNKEDALS KOMMUN</v>
      </c>
      <c r="B337" s="81" t="b">
        <f>'Bearb råstatistik'!B335</f>
        <v>1</v>
      </c>
      <c r="C337" s="81">
        <f>IF(Visa_simulerat_eller_angivet_antal,'Bearb råstatistik'!#REF!,'Bearb råstatistik'!K335)</f>
        <v>88</v>
      </c>
      <c r="D337" s="81">
        <f>IF(Visa_simulerat_eller_angivet_antal,'Bearb råstatistik'!#REF!,'Bearb råstatistik'!O335)</f>
        <v>14</v>
      </c>
      <c r="E337" s="48">
        <f>IF(Visa_simulerat_eller_angivet_antal,'Bearb råstatistik'!AN335,'Bearb råstatistik'!AL335)</f>
        <v>0.15909090909090909</v>
      </c>
      <c r="F337" s="81">
        <f>IF(Visa_simulerat_eller_angivet_antal,'Bearb råstatistik'!#REF!,'Bearb råstatistik'!Z335)</f>
        <v>0</v>
      </c>
      <c r="G337" s="48">
        <f>IF(Visa_simulerat_eller_angivet_antal,'Bearb råstatistik'!AQ335,'Bearb råstatistik'!AO335)</f>
        <v>0</v>
      </c>
      <c r="H337" s="81" t="b">
        <f>'Bearb råstatistik'!AC335</f>
        <v>0</v>
      </c>
      <c r="I337" s="48">
        <f>IF(Visa_simulerat_eller_angivet_antal,'Bearb råstatistik'!AS335,'Bearb råstatistik'!AR335)</f>
        <v>0</v>
      </c>
      <c r="J337" s="81">
        <f>IF(Visa_simulerat_eller_angivet_antal,'Bearb råstatistik'!#REF!,'Bearb råstatistik'!T335)</f>
        <v>0</v>
      </c>
      <c r="K337" s="48">
        <f>IF(Visa_simulerat_eller_angivet_antal,'Bearb råstatistik'!AU335,'Bearb råstatistik'!AT335)</f>
        <v>0</v>
      </c>
      <c r="L337" s="81">
        <f>'Bearb råstatistik'!X335+'Bearb råstatistik'!T335</f>
        <v>0</v>
      </c>
      <c r="M337" s="81">
        <f>'Bearb råstatistik'!R335+'Bearb råstatistik'!V335</f>
        <v>0</v>
      </c>
      <c r="N337" s="48" t="str">
        <f t="shared" si="11"/>
        <v/>
      </c>
      <c r="O337" s="81">
        <f>'Bearb råstatistik'!AD335</f>
        <v>14</v>
      </c>
      <c r="P337" s="81">
        <f>'Bearb råstatistik'!AF335</f>
        <v>0</v>
      </c>
      <c r="Q337" s="82">
        <f t="shared" si="10"/>
        <v>1</v>
      </c>
    </row>
    <row r="338" spans="1:17" s="59" customFormat="1" hidden="1" x14ac:dyDescent="0.3">
      <c r="A338" s="59" t="str">
        <f>'Bearb råstatistik'!A336</f>
        <v>MUNKFORS KOMMUN</v>
      </c>
      <c r="B338" s="81" t="b">
        <f>'Bearb råstatistik'!B336</f>
        <v>1</v>
      </c>
      <c r="C338" s="81">
        <f>IF(Visa_simulerat_eller_angivet_antal,'Bearb råstatistik'!#REF!,'Bearb råstatistik'!K336)</f>
        <v>18</v>
      </c>
      <c r="D338" s="81">
        <f>IF(Visa_simulerat_eller_angivet_antal,'Bearb råstatistik'!#REF!,'Bearb råstatistik'!O336)</f>
        <v>0</v>
      </c>
      <c r="E338" s="48">
        <f>IF(Visa_simulerat_eller_angivet_antal,'Bearb råstatistik'!AN336,'Bearb råstatistik'!AL336)</f>
        <v>0</v>
      </c>
      <c r="F338" s="81">
        <f>IF(Visa_simulerat_eller_angivet_antal,'Bearb råstatistik'!#REF!,'Bearb råstatistik'!Z336)</f>
        <v>0</v>
      </c>
      <c r="G338" s="48">
        <f>IF(Visa_simulerat_eller_angivet_antal,'Bearb råstatistik'!AQ336,'Bearb råstatistik'!AO336)</f>
        <v>0</v>
      </c>
      <c r="H338" s="81" t="b">
        <f>'Bearb råstatistik'!AC336</f>
        <v>0</v>
      </c>
      <c r="I338" s="48" t="str">
        <f>IF(Visa_simulerat_eller_angivet_antal,'Bearb råstatistik'!AS336,'Bearb råstatistik'!AR336)</f>
        <v>-</v>
      </c>
      <c r="J338" s="81">
        <f>IF(Visa_simulerat_eller_angivet_antal,'Bearb råstatistik'!#REF!,'Bearb råstatistik'!T336)</f>
        <v>0</v>
      </c>
      <c r="K338" s="48" t="str">
        <f>IF(Visa_simulerat_eller_angivet_antal,'Bearb råstatistik'!AU336,'Bearb råstatistik'!AT336)</f>
        <v>-</v>
      </c>
      <c r="L338" s="81">
        <f>'Bearb råstatistik'!X336+'Bearb råstatistik'!T336</f>
        <v>0</v>
      </c>
      <c r="M338" s="81">
        <f>'Bearb råstatistik'!R336+'Bearb råstatistik'!V336</f>
        <v>0</v>
      </c>
      <c r="N338" s="48" t="str">
        <f t="shared" si="11"/>
        <v/>
      </c>
      <c r="O338" s="81">
        <f>'Bearb råstatistik'!AD336</f>
        <v>0</v>
      </c>
      <c r="P338" s="81">
        <f>'Bearb råstatistik'!AF336</f>
        <v>0</v>
      </c>
      <c r="Q338" s="82" t="str">
        <f t="shared" si="10"/>
        <v/>
      </c>
    </row>
    <row r="339" spans="1:17" s="59" customFormat="1" hidden="1" x14ac:dyDescent="0.3">
      <c r="A339" s="59" t="str">
        <f>'Bearb råstatistik'!A337</f>
        <v>MUSIKSKOLAN LILLA AKADEMIEN AB</v>
      </c>
      <c r="B339" s="81" t="b">
        <f>'Bearb råstatistik'!B337</f>
        <v>0</v>
      </c>
      <c r="C339" s="81">
        <f>IF(Visa_simulerat_eller_angivet_antal,'Bearb råstatistik'!#REF!,'Bearb råstatistik'!K337)</f>
        <v>26</v>
      </c>
      <c r="D339" s="81">
        <f>IF(Visa_simulerat_eller_angivet_antal,'Bearb råstatistik'!#REF!,'Bearb råstatistik'!O337)</f>
        <v>0</v>
      </c>
      <c r="E339" s="48">
        <f>IF(Visa_simulerat_eller_angivet_antal,'Bearb råstatistik'!AN337,'Bearb råstatistik'!AL337)</f>
        <v>0</v>
      </c>
      <c r="F339" s="81">
        <f>IF(Visa_simulerat_eller_angivet_antal,'Bearb råstatistik'!#REF!,'Bearb råstatistik'!Z337)</f>
        <v>0</v>
      </c>
      <c r="G339" s="48">
        <f>IF(Visa_simulerat_eller_angivet_antal,'Bearb råstatistik'!AQ337,'Bearb råstatistik'!AO337)</f>
        <v>0</v>
      </c>
      <c r="H339" s="81" t="b">
        <f>'Bearb råstatistik'!AC337</f>
        <v>0</v>
      </c>
      <c r="I339" s="48" t="str">
        <f>IF(Visa_simulerat_eller_angivet_antal,'Bearb råstatistik'!AS337,'Bearb råstatistik'!AR337)</f>
        <v>-</v>
      </c>
      <c r="J339" s="81">
        <f>IF(Visa_simulerat_eller_angivet_antal,'Bearb råstatistik'!#REF!,'Bearb råstatistik'!T337)</f>
        <v>0</v>
      </c>
      <c r="K339" s="48" t="str">
        <f>IF(Visa_simulerat_eller_angivet_antal,'Bearb råstatistik'!AU337,'Bearb råstatistik'!AT337)</f>
        <v>-</v>
      </c>
      <c r="L339" s="81">
        <f>'Bearb råstatistik'!X337+'Bearb råstatistik'!T337</f>
        <v>0</v>
      </c>
      <c r="M339" s="81">
        <f>'Bearb råstatistik'!R337+'Bearb råstatistik'!V337</f>
        <v>0</v>
      </c>
      <c r="N339" s="48" t="str">
        <f t="shared" si="11"/>
        <v/>
      </c>
      <c r="O339" s="81">
        <f>'Bearb råstatistik'!AD337</f>
        <v>0</v>
      </c>
      <c r="P339" s="81">
        <f>'Bearb råstatistik'!AF337</f>
        <v>0</v>
      </c>
      <c r="Q339" s="82" t="str">
        <f t="shared" si="10"/>
        <v/>
      </c>
    </row>
    <row r="340" spans="1:17" s="59" customFormat="1" hidden="1" x14ac:dyDescent="0.3">
      <c r="A340" s="59" t="str">
        <f>'Bearb råstatistik'!A338</f>
        <v>MÄLARÖARNAS MONTESSORI, EK. FÖR.</v>
      </c>
      <c r="B340" s="81" t="b">
        <f>'Bearb råstatistik'!B338</f>
        <v>0</v>
      </c>
      <c r="C340" s="81">
        <f>IF(Visa_simulerat_eller_angivet_antal,'Bearb råstatistik'!#REF!,'Bearb råstatistik'!K338)</f>
        <v>31</v>
      </c>
      <c r="D340" s="81">
        <f>IF(Visa_simulerat_eller_angivet_antal,'Bearb råstatistik'!#REF!,'Bearb råstatistik'!O338)</f>
        <v>0</v>
      </c>
      <c r="E340" s="48">
        <f>IF(Visa_simulerat_eller_angivet_antal,'Bearb råstatistik'!AN338,'Bearb råstatistik'!AL338)</f>
        <v>0</v>
      </c>
      <c r="F340" s="81">
        <f>IF(Visa_simulerat_eller_angivet_antal,'Bearb råstatistik'!#REF!,'Bearb råstatistik'!Z338)</f>
        <v>0</v>
      </c>
      <c r="G340" s="48">
        <f>IF(Visa_simulerat_eller_angivet_antal,'Bearb råstatistik'!AQ338,'Bearb råstatistik'!AO338)</f>
        <v>0</v>
      </c>
      <c r="H340" s="81" t="b">
        <f>'Bearb råstatistik'!AC338</f>
        <v>0</v>
      </c>
      <c r="I340" s="48" t="str">
        <f>IF(Visa_simulerat_eller_angivet_antal,'Bearb råstatistik'!AS338,'Bearb råstatistik'!AR338)</f>
        <v>-</v>
      </c>
      <c r="J340" s="81">
        <f>IF(Visa_simulerat_eller_angivet_antal,'Bearb råstatistik'!#REF!,'Bearb råstatistik'!T338)</f>
        <v>0</v>
      </c>
      <c r="K340" s="48" t="str">
        <f>IF(Visa_simulerat_eller_angivet_antal,'Bearb råstatistik'!AU338,'Bearb råstatistik'!AT338)</f>
        <v>-</v>
      </c>
      <c r="L340" s="81">
        <f>'Bearb råstatistik'!X338+'Bearb råstatistik'!T338</f>
        <v>0</v>
      </c>
      <c r="M340" s="81">
        <f>'Bearb råstatistik'!R338+'Bearb råstatistik'!V338</f>
        <v>0</v>
      </c>
      <c r="N340" s="48" t="str">
        <f t="shared" si="11"/>
        <v/>
      </c>
      <c r="O340" s="81">
        <f>'Bearb råstatistik'!AD338</f>
        <v>0</v>
      </c>
      <c r="P340" s="81">
        <f>'Bearb råstatistik'!AF338</f>
        <v>0</v>
      </c>
      <c r="Q340" s="82" t="str">
        <f t="shared" si="10"/>
        <v/>
      </c>
    </row>
    <row r="341" spans="1:17" s="59" customFormat="1" x14ac:dyDescent="0.3">
      <c r="A341" s="59" t="str">
        <f>'Bearb råstatistik'!A339</f>
        <v>MÖLNDALS KOMMUN</v>
      </c>
      <c r="B341" s="81" t="b">
        <f>'Bearb råstatistik'!B339</f>
        <v>1</v>
      </c>
      <c r="C341" s="81">
        <f>IF(Visa_simulerat_eller_angivet_antal,'Bearb råstatistik'!#REF!,'Bearb råstatistik'!K339)</f>
        <v>549</v>
      </c>
      <c r="D341" s="81">
        <f>IF(Visa_simulerat_eller_angivet_antal,'Bearb råstatistik'!#REF!,'Bearb råstatistik'!O339)</f>
        <v>80</v>
      </c>
      <c r="E341" s="48">
        <f>IF(Visa_simulerat_eller_angivet_antal,'Bearb råstatistik'!AN339,'Bearb råstatistik'!AL339)</f>
        <v>0.14571948998178508</v>
      </c>
      <c r="F341" s="81">
        <f>IF(Visa_simulerat_eller_angivet_antal,'Bearb råstatistik'!#REF!,'Bearb råstatistik'!Z339)</f>
        <v>19</v>
      </c>
      <c r="G341" s="48">
        <f>IF(Visa_simulerat_eller_angivet_antal,'Bearb råstatistik'!AQ339,'Bearb råstatistik'!AO339)</f>
        <v>3.4608378870673952E-2</v>
      </c>
      <c r="H341" s="81" t="b">
        <f>'Bearb råstatistik'!AC339</f>
        <v>0</v>
      </c>
      <c r="I341" s="48">
        <f>IF(Visa_simulerat_eller_angivet_antal,'Bearb råstatistik'!AS339,'Bearb råstatistik'!AR339)</f>
        <v>0.23749999999999999</v>
      </c>
      <c r="J341" s="81">
        <f>IF(Visa_simulerat_eller_angivet_antal,'Bearb råstatistik'!#REF!,'Bearb råstatistik'!T339)</f>
        <v>0</v>
      </c>
      <c r="K341" s="48">
        <f>IF(Visa_simulerat_eller_angivet_antal,'Bearb råstatistik'!AU339,'Bearb råstatistik'!AT339)</f>
        <v>0.41249999999999998</v>
      </c>
      <c r="L341" s="81">
        <f>'Bearb råstatistik'!X339+'Bearb råstatistik'!T339</f>
        <v>0</v>
      </c>
      <c r="M341" s="81">
        <f>'Bearb råstatistik'!R339+'Bearb råstatistik'!V339</f>
        <v>19</v>
      </c>
      <c r="N341" s="48">
        <f t="shared" si="11"/>
        <v>0</v>
      </c>
      <c r="O341" s="81">
        <f>'Bearb råstatistik'!AD339</f>
        <v>28</v>
      </c>
      <c r="P341" s="81">
        <f>'Bearb råstatistik'!AF339</f>
        <v>33</v>
      </c>
      <c r="Q341" s="82">
        <f t="shared" si="10"/>
        <v>0.45901639344262296</v>
      </c>
    </row>
    <row r="342" spans="1:17" s="59" customFormat="1" x14ac:dyDescent="0.3">
      <c r="A342" s="59" t="str">
        <f>'Bearb råstatistik'!A340</f>
        <v>MÖNSTERÅS KOMMUN</v>
      </c>
      <c r="B342" s="81" t="b">
        <f>'Bearb råstatistik'!B340</f>
        <v>1</v>
      </c>
      <c r="C342" s="81">
        <f>IF(Visa_simulerat_eller_angivet_antal,'Bearb råstatistik'!#REF!,'Bearb råstatistik'!K340)</f>
        <v>126</v>
      </c>
      <c r="D342" s="81">
        <f>IF(Visa_simulerat_eller_angivet_antal,'Bearb råstatistik'!#REF!,'Bearb råstatistik'!O340)</f>
        <v>25</v>
      </c>
      <c r="E342" s="48">
        <f>IF(Visa_simulerat_eller_angivet_antal,'Bearb råstatistik'!AN340,'Bearb råstatistik'!AL340)</f>
        <v>0.1984126984126984</v>
      </c>
      <c r="F342" s="81">
        <f>IF(Visa_simulerat_eller_angivet_antal,'Bearb råstatistik'!#REF!,'Bearb råstatistik'!Z340)</f>
        <v>15</v>
      </c>
      <c r="G342" s="48">
        <f>IF(Visa_simulerat_eller_angivet_antal,'Bearb råstatistik'!AQ340,'Bearb råstatistik'!AO340)</f>
        <v>0.11904761904761904</v>
      </c>
      <c r="H342" s="81" t="b">
        <f>'Bearb råstatistik'!AC340</f>
        <v>0</v>
      </c>
      <c r="I342" s="48">
        <f>IF(Visa_simulerat_eller_angivet_antal,'Bearb råstatistik'!AS340,'Bearb råstatistik'!AR340)</f>
        <v>0.6</v>
      </c>
      <c r="J342" s="81">
        <f>IF(Visa_simulerat_eller_angivet_antal,'Bearb råstatistik'!#REF!,'Bearb råstatistik'!T340)</f>
        <v>0</v>
      </c>
      <c r="K342" s="48">
        <f>IF(Visa_simulerat_eller_angivet_antal,'Bearb råstatistik'!AU340,'Bearb råstatistik'!AT340)</f>
        <v>0</v>
      </c>
      <c r="L342" s="81">
        <f>'Bearb råstatistik'!X340+'Bearb råstatistik'!T340</f>
        <v>0</v>
      </c>
      <c r="M342" s="81">
        <f>'Bearb råstatistik'!R340+'Bearb råstatistik'!V340</f>
        <v>15</v>
      </c>
      <c r="N342" s="48">
        <f t="shared" si="11"/>
        <v>0</v>
      </c>
      <c r="O342" s="81">
        <f>'Bearb råstatistik'!AD340</f>
        <v>10</v>
      </c>
      <c r="P342" s="81">
        <f>'Bearb råstatistik'!AF340</f>
        <v>0</v>
      </c>
      <c r="Q342" s="82">
        <f t="shared" si="10"/>
        <v>1</v>
      </c>
    </row>
    <row r="343" spans="1:17" s="59" customFormat="1" x14ac:dyDescent="0.3">
      <c r="A343" s="59" t="str">
        <f>'Bearb råstatistik'!A341</f>
        <v>MÖRBYLÅNGA KOMMUN</v>
      </c>
      <c r="B343" s="81" t="b">
        <f>'Bearb råstatistik'!B341</f>
        <v>1</v>
      </c>
      <c r="C343" s="81">
        <f>IF(Visa_simulerat_eller_angivet_antal,'Bearb råstatistik'!#REF!,'Bearb råstatistik'!K341)</f>
        <v>101</v>
      </c>
      <c r="D343" s="81">
        <f>IF(Visa_simulerat_eller_angivet_antal,'Bearb råstatistik'!#REF!,'Bearb råstatistik'!O341)</f>
        <v>13</v>
      </c>
      <c r="E343" s="48">
        <f>IF(Visa_simulerat_eller_angivet_antal,'Bearb råstatistik'!AN341,'Bearb råstatistik'!AL341)</f>
        <v>0.12871287128712872</v>
      </c>
      <c r="F343" s="81">
        <f>IF(Visa_simulerat_eller_angivet_antal,'Bearb råstatistik'!#REF!,'Bearb råstatistik'!Z341)</f>
        <v>0</v>
      </c>
      <c r="G343" s="48">
        <f>IF(Visa_simulerat_eller_angivet_antal,'Bearb råstatistik'!AQ341,'Bearb råstatistik'!AO341)</f>
        <v>0</v>
      </c>
      <c r="H343" s="81" t="b">
        <f>'Bearb råstatistik'!AC341</f>
        <v>0</v>
      </c>
      <c r="I343" s="48">
        <f>IF(Visa_simulerat_eller_angivet_antal,'Bearb råstatistik'!AS341,'Bearb råstatistik'!AR341)</f>
        <v>0</v>
      </c>
      <c r="J343" s="81">
        <f>IF(Visa_simulerat_eller_angivet_antal,'Bearb råstatistik'!#REF!,'Bearb råstatistik'!T341)</f>
        <v>0</v>
      </c>
      <c r="K343" s="48">
        <f>IF(Visa_simulerat_eller_angivet_antal,'Bearb råstatistik'!AU341,'Bearb råstatistik'!AT341)</f>
        <v>1</v>
      </c>
      <c r="L343" s="81">
        <f>'Bearb råstatistik'!X341+'Bearb råstatistik'!T341</f>
        <v>0</v>
      </c>
      <c r="M343" s="81">
        <f>'Bearb råstatistik'!R341+'Bearb råstatistik'!V341</f>
        <v>0</v>
      </c>
      <c r="N343" s="48" t="str">
        <f t="shared" si="11"/>
        <v/>
      </c>
      <c r="O343" s="81">
        <f>'Bearb råstatistik'!AD341</f>
        <v>0</v>
      </c>
      <c r="P343" s="81">
        <f>'Bearb råstatistik'!AF341</f>
        <v>13</v>
      </c>
      <c r="Q343" s="82">
        <f t="shared" si="10"/>
        <v>0</v>
      </c>
    </row>
    <row r="344" spans="1:17" s="59" customFormat="1" x14ac:dyDescent="0.3">
      <c r="A344" s="59" t="str">
        <f>'Bearb råstatistik'!A342</f>
        <v>NACKA KOMMUN</v>
      </c>
      <c r="B344" s="81" t="b">
        <f>'Bearb råstatistik'!B342</f>
        <v>1</v>
      </c>
      <c r="C344" s="81">
        <f>IF(Visa_simulerat_eller_angivet_antal,'Bearb råstatistik'!#REF!,'Bearb råstatistik'!K342)</f>
        <v>690</v>
      </c>
      <c r="D344" s="81">
        <f>IF(Visa_simulerat_eller_angivet_antal,'Bearb råstatistik'!#REF!,'Bearb råstatistik'!O342)</f>
        <v>71</v>
      </c>
      <c r="E344" s="48">
        <f>IF(Visa_simulerat_eller_angivet_antal,'Bearb råstatistik'!AN342,'Bearb råstatistik'!AL342)</f>
        <v>0.10289855072463767</v>
      </c>
      <c r="F344" s="81">
        <f>IF(Visa_simulerat_eller_angivet_antal,'Bearb råstatistik'!#REF!,'Bearb råstatistik'!Z342)</f>
        <v>68</v>
      </c>
      <c r="G344" s="48">
        <f>IF(Visa_simulerat_eller_angivet_antal,'Bearb råstatistik'!AQ342,'Bearb råstatistik'!AO342)</f>
        <v>9.8550724637681164E-2</v>
      </c>
      <c r="H344" s="81" t="b">
        <f>'Bearb råstatistik'!AC342</f>
        <v>0</v>
      </c>
      <c r="I344" s="48">
        <f>IF(Visa_simulerat_eller_angivet_antal,'Bearb råstatistik'!AS342,'Bearb råstatistik'!AR342)</f>
        <v>0.95774647887323938</v>
      </c>
      <c r="J344" s="81">
        <f>IF(Visa_simulerat_eller_angivet_antal,'Bearb råstatistik'!#REF!,'Bearb råstatistik'!T342)</f>
        <v>13</v>
      </c>
      <c r="K344" s="48">
        <f>IF(Visa_simulerat_eller_angivet_antal,'Bearb råstatistik'!AU342,'Bearb råstatistik'!AT342)</f>
        <v>0.46478873239436619</v>
      </c>
      <c r="L344" s="81">
        <f>'Bearb råstatistik'!X342+'Bearb råstatistik'!T342</f>
        <v>39</v>
      </c>
      <c r="M344" s="81">
        <f>'Bearb råstatistik'!R342+'Bearb råstatistik'!V342</f>
        <v>29</v>
      </c>
      <c r="N344" s="48">
        <f t="shared" si="11"/>
        <v>0.57352941176470584</v>
      </c>
      <c r="O344" s="81">
        <f>'Bearb råstatistik'!AD342</f>
        <v>9</v>
      </c>
      <c r="P344" s="81">
        <f>'Bearb råstatistik'!AF342</f>
        <v>20</v>
      </c>
      <c r="Q344" s="82">
        <f t="shared" si="10"/>
        <v>0.31034482758620691</v>
      </c>
    </row>
    <row r="345" spans="1:17" s="59" customFormat="1" hidden="1" x14ac:dyDescent="0.3">
      <c r="A345" s="59" t="str">
        <f>'Bearb råstatistik'!A343</f>
        <v>Njurunda friskola AB</v>
      </c>
      <c r="B345" s="81" t="b">
        <f>'Bearb råstatistik'!B343</f>
        <v>0</v>
      </c>
      <c r="C345" s="81">
        <f>IF(Visa_simulerat_eller_angivet_antal,'Bearb råstatistik'!#REF!,'Bearb råstatistik'!K343)</f>
        <v>16</v>
      </c>
      <c r="D345" s="81">
        <f>IF(Visa_simulerat_eller_angivet_antal,'Bearb råstatistik'!#REF!,'Bearb råstatistik'!O343)</f>
        <v>0</v>
      </c>
      <c r="E345" s="48">
        <f>IF(Visa_simulerat_eller_angivet_antal,'Bearb råstatistik'!AN343,'Bearb råstatistik'!AL343)</f>
        <v>0</v>
      </c>
      <c r="F345" s="81">
        <f>IF(Visa_simulerat_eller_angivet_antal,'Bearb råstatistik'!#REF!,'Bearb råstatistik'!Z343)</f>
        <v>0</v>
      </c>
      <c r="G345" s="48">
        <f>IF(Visa_simulerat_eller_angivet_antal,'Bearb råstatistik'!AQ343,'Bearb råstatistik'!AO343)</f>
        <v>0</v>
      </c>
      <c r="H345" s="81" t="b">
        <f>'Bearb råstatistik'!AC343</f>
        <v>0</v>
      </c>
      <c r="I345" s="48" t="str">
        <f>IF(Visa_simulerat_eller_angivet_antal,'Bearb råstatistik'!AS343,'Bearb råstatistik'!AR343)</f>
        <v>-</v>
      </c>
      <c r="J345" s="81">
        <f>IF(Visa_simulerat_eller_angivet_antal,'Bearb råstatistik'!#REF!,'Bearb råstatistik'!T343)</f>
        <v>0</v>
      </c>
      <c r="K345" s="48" t="str">
        <f>IF(Visa_simulerat_eller_angivet_antal,'Bearb råstatistik'!AU343,'Bearb råstatistik'!AT343)</f>
        <v>-</v>
      </c>
      <c r="L345" s="81">
        <f>'Bearb råstatistik'!X343+'Bearb råstatistik'!T343</f>
        <v>0</v>
      </c>
      <c r="M345" s="81">
        <f>'Bearb råstatistik'!R343+'Bearb råstatistik'!V343</f>
        <v>0</v>
      </c>
      <c r="N345" s="48" t="str">
        <f t="shared" si="11"/>
        <v/>
      </c>
      <c r="O345" s="81">
        <f>'Bearb råstatistik'!AD343</f>
        <v>0</v>
      </c>
      <c r="P345" s="81">
        <f>'Bearb råstatistik'!AF343</f>
        <v>0</v>
      </c>
      <c r="Q345" s="82" t="str">
        <f t="shared" si="10"/>
        <v/>
      </c>
    </row>
    <row r="346" spans="1:17" s="59" customFormat="1" x14ac:dyDescent="0.3">
      <c r="A346" s="59" t="str">
        <f>'Bearb råstatistik'!A344</f>
        <v>NORA KOMMUN</v>
      </c>
      <c r="B346" s="81" t="b">
        <f>'Bearb råstatistik'!B344</f>
        <v>1</v>
      </c>
      <c r="C346" s="81">
        <f>IF(Visa_simulerat_eller_angivet_antal,'Bearb råstatistik'!#REF!,'Bearb råstatistik'!K344)</f>
        <v>91</v>
      </c>
      <c r="D346" s="81">
        <f>IF(Visa_simulerat_eller_angivet_antal,'Bearb råstatistik'!#REF!,'Bearb råstatistik'!O344)</f>
        <v>14</v>
      </c>
      <c r="E346" s="48">
        <f>IF(Visa_simulerat_eller_angivet_antal,'Bearb råstatistik'!AN344,'Bearb råstatistik'!AL344)</f>
        <v>0.15384615384615385</v>
      </c>
      <c r="F346" s="81">
        <f>IF(Visa_simulerat_eller_angivet_antal,'Bearb råstatistik'!#REF!,'Bearb råstatistik'!Z344)</f>
        <v>0</v>
      </c>
      <c r="G346" s="48">
        <f>IF(Visa_simulerat_eller_angivet_antal,'Bearb råstatistik'!AQ344,'Bearb råstatistik'!AO344)</f>
        <v>0</v>
      </c>
      <c r="H346" s="81" t="b">
        <f>'Bearb råstatistik'!AC344</f>
        <v>0</v>
      </c>
      <c r="I346" s="48">
        <f>IF(Visa_simulerat_eller_angivet_antal,'Bearb råstatistik'!AS344,'Bearb råstatistik'!AR344)</f>
        <v>0</v>
      </c>
      <c r="J346" s="81">
        <f>IF(Visa_simulerat_eller_angivet_antal,'Bearb råstatistik'!#REF!,'Bearb råstatistik'!T344)</f>
        <v>0</v>
      </c>
      <c r="K346" s="48">
        <f>IF(Visa_simulerat_eller_angivet_antal,'Bearb råstatistik'!AU344,'Bearb råstatistik'!AT344)</f>
        <v>0</v>
      </c>
      <c r="L346" s="81">
        <f>'Bearb råstatistik'!X344+'Bearb råstatistik'!T344</f>
        <v>0</v>
      </c>
      <c r="M346" s="81">
        <f>'Bearb råstatistik'!R344+'Bearb råstatistik'!V344</f>
        <v>0</v>
      </c>
      <c r="N346" s="48" t="str">
        <f t="shared" si="11"/>
        <v/>
      </c>
      <c r="O346" s="81">
        <f>'Bearb råstatistik'!AD344</f>
        <v>14</v>
      </c>
      <c r="P346" s="81">
        <f>'Bearb råstatistik'!AF344</f>
        <v>0</v>
      </c>
      <c r="Q346" s="82">
        <f t="shared" si="10"/>
        <v>1</v>
      </c>
    </row>
    <row r="347" spans="1:17" s="59" customFormat="1" hidden="1" x14ac:dyDescent="0.3">
      <c r="A347" s="59" t="str">
        <f>'Bearb råstatistik'!A345</f>
        <v>NORBERGS KOMMUN</v>
      </c>
      <c r="B347" s="81" t="b">
        <f>'Bearb råstatistik'!B345</f>
        <v>1</v>
      </c>
      <c r="C347" s="81">
        <f>IF(Visa_simulerat_eller_angivet_antal,'Bearb råstatistik'!#REF!,'Bearb råstatistik'!K345)</f>
        <v>23</v>
      </c>
      <c r="D347" s="81">
        <f>IF(Visa_simulerat_eller_angivet_antal,'Bearb råstatistik'!#REF!,'Bearb råstatistik'!O345)</f>
        <v>0</v>
      </c>
      <c r="E347" s="48">
        <f>IF(Visa_simulerat_eller_angivet_antal,'Bearb råstatistik'!AN345,'Bearb råstatistik'!AL345)</f>
        <v>0</v>
      </c>
      <c r="F347" s="81">
        <f>IF(Visa_simulerat_eller_angivet_antal,'Bearb råstatistik'!#REF!,'Bearb råstatistik'!Z345)</f>
        <v>0</v>
      </c>
      <c r="G347" s="48">
        <f>IF(Visa_simulerat_eller_angivet_antal,'Bearb råstatistik'!AQ345,'Bearb råstatistik'!AO345)</f>
        <v>0</v>
      </c>
      <c r="H347" s="81" t="b">
        <f>'Bearb råstatistik'!AC345</f>
        <v>0</v>
      </c>
      <c r="I347" s="48" t="str">
        <f>IF(Visa_simulerat_eller_angivet_antal,'Bearb råstatistik'!AS345,'Bearb råstatistik'!AR345)</f>
        <v>-</v>
      </c>
      <c r="J347" s="81">
        <f>IF(Visa_simulerat_eller_angivet_antal,'Bearb råstatistik'!#REF!,'Bearb råstatistik'!T345)</f>
        <v>0</v>
      </c>
      <c r="K347" s="48" t="str">
        <f>IF(Visa_simulerat_eller_angivet_antal,'Bearb råstatistik'!AU345,'Bearb råstatistik'!AT345)</f>
        <v>-</v>
      </c>
      <c r="L347" s="81">
        <f>'Bearb råstatistik'!X345+'Bearb råstatistik'!T345</f>
        <v>0</v>
      </c>
      <c r="M347" s="81">
        <f>'Bearb råstatistik'!R345+'Bearb råstatistik'!V345</f>
        <v>0</v>
      </c>
      <c r="N347" s="48" t="str">
        <f t="shared" si="11"/>
        <v/>
      </c>
      <c r="O347" s="81">
        <f>'Bearb råstatistik'!AD345</f>
        <v>0</v>
      </c>
      <c r="P347" s="81">
        <f>'Bearb råstatistik'!AF345</f>
        <v>0</v>
      </c>
      <c r="Q347" s="82" t="str">
        <f t="shared" si="10"/>
        <v/>
      </c>
    </row>
    <row r="348" spans="1:17" s="59" customFormat="1" hidden="1" x14ac:dyDescent="0.3">
      <c r="A348" s="59" t="str">
        <f>'Bearb råstatistik'!A346</f>
        <v>NORDANSTIGS KOMMUN</v>
      </c>
      <c r="B348" s="81" t="b">
        <f>'Bearb råstatistik'!B346</f>
        <v>1</v>
      </c>
      <c r="C348" s="81">
        <f>IF(Visa_simulerat_eller_angivet_antal,'Bearb råstatistik'!#REF!,'Bearb råstatistik'!K346)</f>
        <v>19</v>
      </c>
      <c r="D348" s="81">
        <f>IF(Visa_simulerat_eller_angivet_antal,'Bearb råstatistik'!#REF!,'Bearb råstatistik'!O346)</f>
        <v>0</v>
      </c>
      <c r="E348" s="48">
        <f>IF(Visa_simulerat_eller_angivet_antal,'Bearb råstatistik'!AN346,'Bearb råstatistik'!AL346)</f>
        <v>0</v>
      </c>
      <c r="F348" s="81">
        <f>IF(Visa_simulerat_eller_angivet_antal,'Bearb råstatistik'!#REF!,'Bearb råstatistik'!Z346)</f>
        <v>0</v>
      </c>
      <c r="G348" s="48">
        <f>IF(Visa_simulerat_eller_angivet_antal,'Bearb råstatistik'!AQ346,'Bearb råstatistik'!AO346)</f>
        <v>0</v>
      </c>
      <c r="H348" s="81" t="b">
        <f>'Bearb råstatistik'!AC346</f>
        <v>0</v>
      </c>
      <c r="I348" s="48" t="str">
        <f>IF(Visa_simulerat_eller_angivet_antal,'Bearb råstatistik'!AS346,'Bearb råstatistik'!AR346)</f>
        <v>-</v>
      </c>
      <c r="J348" s="81">
        <f>IF(Visa_simulerat_eller_angivet_antal,'Bearb råstatistik'!#REF!,'Bearb råstatistik'!T346)</f>
        <v>0</v>
      </c>
      <c r="K348" s="48" t="str">
        <f>IF(Visa_simulerat_eller_angivet_antal,'Bearb råstatistik'!AU346,'Bearb råstatistik'!AT346)</f>
        <v>-</v>
      </c>
      <c r="L348" s="81">
        <f>'Bearb råstatistik'!X346+'Bearb råstatistik'!T346</f>
        <v>0</v>
      </c>
      <c r="M348" s="81">
        <f>'Bearb råstatistik'!R346+'Bearb råstatistik'!V346</f>
        <v>0</v>
      </c>
      <c r="N348" s="48" t="str">
        <f t="shared" si="11"/>
        <v/>
      </c>
      <c r="O348" s="81">
        <f>'Bearb råstatistik'!AD346</f>
        <v>0</v>
      </c>
      <c r="P348" s="81">
        <f>'Bearb råstatistik'!AF346</f>
        <v>0</v>
      </c>
      <c r="Q348" s="82" t="str">
        <f t="shared" si="10"/>
        <v/>
      </c>
    </row>
    <row r="349" spans="1:17" s="59" customFormat="1" hidden="1" x14ac:dyDescent="0.3">
      <c r="A349" s="59" t="str">
        <f>'Bearb råstatistik'!A347</f>
        <v>NORDMALINGS KOMMUN</v>
      </c>
      <c r="B349" s="81" t="b">
        <f>'Bearb råstatistik'!B347</f>
        <v>1</v>
      </c>
      <c r="C349" s="81">
        <f>IF(Visa_simulerat_eller_angivet_antal,'Bearb råstatistik'!#REF!,'Bearb råstatistik'!K347)</f>
        <v>48</v>
      </c>
      <c r="D349" s="81">
        <f>IF(Visa_simulerat_eller_angivet_antal,'Bearb råstatistik'!#REF!,'Bearb råstatistik'!O347)</f>
        <v>0</v>
      </c>
      <c r="E349" s="48">
        <f>IF(Visa_simulerat_eller_angivet_antal,'Bearb råstatistik'!AN347,'Bearb råstatistik'!AL347)</f>
        <v>0</v>
      </c>
      <c r="F349" s="81">
        <f>IF(Visa_simulerat_eller_angivet_antal,'Bearb råstatistik'!#REF!,'Bearb råstatistik'!Z347)</f>
        <v>0</v>
      </c>
      <c r="G349" s="48">
        <f>IF(Visa_simulerat_eller_angivet_antal,'Bearb råstatistik'!AQ347,'Bearb råstatistik'!AO347)</f>
        <v>0</v>
      </c>
      <c r="H349" s="81" t="b">
        <f>'Bearb råstatistik'!AC347</f>
        <v>0</v>
      </c>
      <c r="I349" s="48" t="str">
        <f>IF(Visa_simulerat_eller_angivet_antal,'Bearb råstatistik'!AS347,'Bearb råstatistik'!AR347)</f>
        <v>-</v>
      </c>
      <c r="J349" s="81">
        <f>IF(Visa_simulerat_eller_angivet_antal,'Bearb råstatistik'!#REF!,'Bearb råstatistik'!T347)</f>
        <v>0</v>
      </c>
      <c r="K349" s="48" t="str">
        <f>IF(Visa_simulerat_eller_angivet_antal,'Bearb råstatistik'!AU347,'Bearb råstatistik'!AT347)</f>
        <v>-</v>
      </c>
      <c r="L349" s="81">
        <f>'Bearb råstatistik'!X347+'Bearb råstatistik'!T347</f>
        <v>0</v>
      </c>
      <c r="M349" s="81">
        <f>'Bearb råstatistik'!R347+'Bearb råstatistik'!V347</f>
        <v>0</v>
      </c>
      <c r="N349" s="48" t="str">
        <f t="shared" si="11"/>
        <v/>
      </c>
      <c r="O349" s="81">
        <f>'Bearb råstatistik'!AD347</f>
        <v>0</v>
      </c>
      <c r="P349" s="81">
        <f>'Bearb råstatistik'!AF347</f>
        <v>0</v>
      </c>
      <c r="Q349" s="82" t="str">
        <f t="shared" si="10"/>
        <v/>
      </c>
    </row>
    <row r="350" spans="1:17" s="59" customFormat="1" x14ac:dyDescent="0.3">
      <c r="A350" s="59" t="str">
        <f>'Bearb råstatistik'!A348</f>
        <v>NORRKÖPINGS KOMMUN</v>
      </c>
      <c r="B350" s="81" t="b">
        <f>'Bearb råstatistik'!B348</f>
        <v>1</v>
      </c>
      <c r="C350" s="81">
        <f>IF(Visa_simulerat_eller_angivet_antal,'Bearb råstatistik'!#REF!,'Bearb råstatistik'!K348)</f>
        <v>918</v>
      </c>
      <c r="D350" s="81">
        <f>IF(Visa_simulerat_eller_angivet_antal,'Bearb råstatistik'!#REF!,'Bearb råstatistik'!O348)</f>
        <v>272</v>
      </c>
      <c r="E350" s="48">
        <f>IF(Visa_simulerat_eller_angivet_antal,'Bearb råstatistik'!AN348,'Bearb råstatistik'!AL348)</f>
        <v>0.29629629629629628</v>
      </c>
      <c r="F350" s="81">
        <f>IF(Visa_simulerat_eller_angivet_antal,'Bearb råstatistik'!#REF!,'Bearb råstatistik'!Z348)</f>
        <v>160</v>
      </c>
      <c r="G350" s="48">
        <f>IF(Visa_simulerat_eller_angivet_antal,'Bearb råstatistik'!AQ348,'Bearb råstatistik'!AO348)</f>
        <v>0.17429193899782136</v>
      </c>
      <c r="H350" s="81" t="b">
        <f>'Bearb råstatistik'!AC348</f>
        <v>0</v>
      </c>
      <c r="I350" s="48">
        <f>IF(Visa_simulerat_eller_angivet_antal,'Bearb råstatistik'!AS348,'Bearb råstatistik'!AR348)</f>
        <v>0.58823529411764708</v>
      </c>
      <c r="J350" s="81">
        <f>IF(Visa_simulerat_eller_angivet_antal,'Bearb råstatistik'!#REF!,'Bearb råstatistik'!T348)</f>
        <v>23</v>
      </c>
      <c r="K350" s="48">
        <f>IF(Visa_simulerat_eller_angivet_antal,'Bearb råstatistik'!AU348,'Bearb råstatistik'!AT348)</f>
        <v>0.35294117647058826</v>
      </c>
      <c r="L350" s="81">
        <f>'Bearb råstatistik'!X348+'Bearb råstatistik'!T348</f>
        <v>49</v>
      </c>
      <c r="M350" s="81">
        <f>'Bearb råstatistik'!R348+'Bearb råstatistik'!V348</f>
        <v>111</v>
      </c>
      <c r="N350" s="48">
        <f t="shared" si="11"/>
        <v>0.30625000000000002</v>
      </c>
      <c r="O350" s="81">
        <f>'Bearb råstatistik'!AD348</f>
        <v>91</v>
      </c>
      <c r="P350" s="81">
        <f>'Bearb råstatistik'!AF348</f>
        <v>73</v>
      </c>
      <c r="Q350" s="82">
        <f t="shared" si="10"/>
        <v>0.55487804878048785</v>
      </c>
    </row>
    <row r="351" spans="1:17" s="59" customFormat="1" x14ac:dyDescent="0.3">
      <c r="A351" s="59" t="str">
        <f>'Bearb råstatistik'!A349</f>
        <v>NORRTÄLJE KOMMUN</v>
      </c>
      <c r="B351" s="81" t="b">
        <f>'Bearb råstatistik'!B349</f>
        <v>1</v>
      </c>
      <c r="C351" s="81">
        <f>IF(Visa_simulerat_eller_angivet_antal,'Bearb råstatistik'!#REF!,'Bearb råstatistik'!K349)</f>
        <v>457</v>
      </c>
      <c r="D351" s="81">
        <f>IF(Visa_simulerat_eller_angivet_antal,'Bearb råstatistik'!#REF!,'Bearb råstatistik'!O349)</f>
        <v>77</v>
      </c>
      <c r="E351" s="48">
        <f>IF(Visa_simulerat_eller_angivet_antal,'Bearb råstatistik'!AN349,'Bearb råstatistik'!AL349)</f>
        <v>0.16849015317286653</v>
      </c>
      <c r="F351" s="81">
        <f>IF(Visa_simulerat_eller_angivet_antal,'Bearb råstatistik'!#REF!,'Bearb råstatistik'!Z349)</f>
        <v>50</v>
      </c>
      <c r="G351" s="48">
        <f>IF(Visa_simulerat_eller_angivet_antal,'Bearb råstatistik'!AQ349,'Bearb råstatistik'!AO349)</f>
        <v>0.10940919037199125</v>
      </c>
      <c r="H351" s="81" t="b">
        <f>'Bearb råstatistik'!AC349</f>
        <v>0</v>
      </c>
      <c r="I351" s="48">
        <f>IF(Visa_simulerat_eller_angivet_antal,'Bearb råstatistik'!AS349,'Bearb råstatistik'!AR349)</f>
        <v>0.64935064935064934</v>
      </c>
      <c r="J351" s="81">
        <f>IF(Visa_simulerat_eller_angivet_antal,'Bearb råstatistik'!#REF!,'Bearb råstatistik'!T349)</f>
        <v>13</v>
      </c>
      <c r="K351" s="48">
        <f>IF(Visa_simulerat_eller_angivet_antal,'Bearb råstatistik'!AU349,'Bearb råstatistik'!AT349)</f>
        <v>0.46753246753246752</v>
      </c>
      <c r="L351" s="81">
        <f>'Bearb råstatistik'!X349+'Bearb råstatistik'!T349</f>
        <v>25</v>
      </c>
      <c r="M351" s="81">
        <f>'Bearb råstatistik'!R349+'Bearb råstatistik'!V349</f>
        <v>25</v>
      </c>
      <c r="N351" s="48">
        <f t="shared" si="11"/>
        <v>0.5</v>
      </c>
      <c r="O351" s="81">
        <f>'Bearb råstatistik'!AD349</f>
        <v>16</v>
      </c>
      <c r="P351" s="81">
        <f>'Bearb råstatistik'!AF349</f>
        <v>23</v>
      </c>
      <c r="Q351" s="82">
        <f t="shared" si="10"/>
        <v>0.41025641025641024</v>
      </c>
    </row>
    <row r="352" spans="1:17" s="59" customFormat="1" hidden="1" x14ac:dyDescent="0.3">
      <c r="A352" s="59" t="str">
        <f>'Bearb råstatistik'!A350</f>
        <v>Norrviken Utbildning AB</v>
      </c>
      <c r="B352" s="81" t="b">
        <f>'Bearb råstatistik'!B350</f>
        <v>0</v>
      </c>
      <c r="C352" s="81">
        <f>IF(Visa_simulerat_eller_angivet_antal,'Bearb råstatistik'!#REF!,'Bearb råstatistik'!K350)</f>
        <v>45</v>
      </c>
      <c r="D352" s="81">
        <f>IF(Visa_simulerat_eller_angivet_antal,'Bearb råstatistik'!#REF!,'Bearb råstatistik'!O350)</f>
        <v>0</v>
      </c>
      <c r="E352" s="48">
        <f>IF(Visa_simulerat_eller_angivet_antal,'Bearb råstatistik'!AN350,'Bearb råstatistik'!AL350)</f>
        <v>0</v>
      </c>
      <c r="F352" s="81">
        <f>IF(Visa_simulerat_eller_angivet_antal,'Bearb råstatistik'!#REF!,'Bearb råstatistik'!Z350)</f>
        <v>0</v>
      </c>
      <c r="G352" s="48">
        <f>IF(Visa_simulerat_eller_angivet_antal,'Bearb råstatistik'!AQ350,'Bearb råstatistik'!AO350)</f>
        <v>0</v>
      </c>
      <c r="H352" s="81" t="b">
        <f>'Bearb råstatistik'!AC350</f>
        <v>0</v>
      </c>
      <c r="I352" s="48" t="str">
        <f>IF(Visa_simulerat_eller_angivet_antal,'Bearb råstatistik'!AS350,'Bearb råstatistik'!AR350)</f>
        <v>-</v>
      </c>
      <c r="J352" s="81">
        <f>IF(Visa_simulerat_eller_angivet_antal,'Bearb råstatistik'!#REF!,'Bearb råstatistik'!T350)</f>
        <v>0</v>
      </c>
      <c r="K352" s="48" t="str">
        <f>IF(Visa_simulerat_eller_angivet_antal,'Bearb råstatistik'!AU350,'Bearb råstatistik'!AT350)</f>
        <v>-</v>
      </c>
      <c r="L352" s="81">
        <f>'Bearb råstatistik'!X350+'Bearb råstatistik'!T350</f>
        <v>0</v>
      </c>
      <c r="M352" s="81">
        <f>'Bearb råstatistik'!R350+'Bearb råstatistik'!V350</f>
        <v>0</v>
      </c>
      <c r="N352" s="48" t="str">
        <f t="shared" si="11"/>
        <v/>
      </c>
      <c r="O352" s="81">
        <f>'Bearb råstatistik'!AD350</f>
        <v>0</v>
      </c>
      <c r="P352" s="81">
        <f>'Bearb råstatistik'!AF350</f>
        <v>0</v>
      </c>
      <c r="Q352" s="82" t="str">
        <f t="shared" si="10"/>
        <v/>
      </c>
    </row>
    <row r="353" spans="1:17" s="59" customFormat="1" hidden="1" x14ac:dyDescent="0.3">
      <c r="A353" s="59" t="str">
        <f>'Bearb råstatistik'!A351</f>
        <v>NORSJÖ KOMMUN</v>
      </c>
      <c r="B353" s="81" t="b">
        <f>'Bearb råstatistik'!B351</f>
        <v>1</v>
      </c>
      <c r="C353" s="81">
        <f>IF(Visa_simulerat_eller_angivet_antal,'Bearb råstatistik'!#REF!,'Bearb råstatistik'!K351)</f>
        <v>24</v>
      </c>
      <c r="D353" s="81">
        <f>IF(Visa_simulerat_eller_angivet_antal,'Bearb råstatistik'!#REF!,'Bearb råstatistik'!O351)</f>
        <v>0</v>
      </c>
      <c r="E353" s="48">
        <f>IF(Visa_simulerat_eller_angivet_antal,'Bearb råstatistik'!AN351,'Bearb råstatistik'!AL351)</f>
        <v>0</v>
      </c>
      <c r="F353" s="81">
        <f>IF(Visa_simulerat_eller_angivet_antal,'Bearb råstatistik'!#REF!,'Bearb råstatistik'!Z351)</f>
        <v>0</v>
      </c>
      <c r="G353" s="48">
        <f>IF(Visa_simulerat_eller_angivet_antal,'Bearb råstatistik'!AQ351,'Bearb råstatistik'!AO351)</f>
        <v>0</v>
      </c>
      <c r="H353" s="81" t="b">
        <f>'Bearb råstatistik'!AC351</f>
        <v>0</v>
      </c>
      <c r="I353" s="48" t="str">
        <f>IF(Visa_simulerat_eller_angivet_antal,'Bearb råstatistik'!AS351,'Bearb råstatistik'!AR351)</f>
        <v>-</v>
      </c>
      <c r="J353" s="81">
        <f>IF(Visa_simulerat_eller_angivet_antal,'Bearb råstatistik'!#REF!,'Bearb råstatistik'!T351)</f>
        <v>0</v>
      </c>
      <c r="K353" s="48" t="str">
        <f>IF(Visa_simulerat_eller_angivet_antal,'Bearb råstatistik'!AU351,'Bearb råstatistik'!AT351)</f>
        <v>-</v>
      </c>
      <c r="L353" s="81">
        <f>'Bearb råstatistik'!X351+'Bearb råstatistik'!T351</f>
        <v>0</v>
      </c>
      <c r="M353" s="81">
        <f>'Bearb råstatistik'!R351+'Bearb råstatistik'!V351</f>
        <v>0</v>
      </c>
      <c r="N353" s="48" t="str">
        <f t="shared" si="11"/>
        <v/>
      </c>
      <c r="O353" s="81">
        <f>'Bearb råstatistik'!AD351</f>
        <v>0</v>
      </c>
      <c r="P353" s="81">
        <f>'Bearb råstatistik'!AF351</f>
        <v>0</v>
      </c>
      <c r="Q353" s="82" t="str">
        <f t="shared" si="10"/>
        <v/>
      </c>
    </row>
    <row r="354" spans="1:17" s="59" customFormat="1" hidden="1" x14ac:dyDescent="0.3">
      <c r="A354" s="59" t="str">
        <f>'Bearb råstatistik'!A352</f>
        <v>NYA CENTRALSKOLAN I VIRSERUM AB</v>
      </c>
      <c r="B354" s="81" t="b">
        <f>'Bearb råstatistik'!B352</f>
        <v>0</v>
      </c>
      <c r="C354" s="81">
        <f>IF(Visa_simulerat_eller_angivet_antal,'Bearb råstatistik'!#REF!,'Bearb råstatistik'!K352)</f>
        <v>12</v>
      </c>
      <c r="D354" s="81">
        <f>IF(Visa_simulerat_eller_angivet_antal,'Bearb råstatistik'!#REF!,'Bearb råstatistik'!O352)</f>
        <v>0</v>
      </c>
      <c r="E354" s="48">
        <f>IF(Visa_simulerat_eller_angivet_antal,'Bearb råstatistik'!AN352,'Bearb råstatistik'!AL352)</f>
        <v>0</v>
      </c>
      <c r="F354" s="81">
        <f>IF(Visa_simulerat_eller_angivet_antal,'Bearb råstatistik'!#REF!,'Bearb råstatistik'!Z352)</f>
        <v>0</v>
      </c>
      <c r="G354" s="48">
        <f>IF(Visa_simulerat_eller_angivet_antal,'Bearb råstatistik'!AQ352,'Bearb råstatistik'!AO352)</f>
        <v>0</v>
      </c>
      <c r="H354" s="81" t="b">
        <f>'Bearb råstatistik'!AC352</f>
        <v>0</v>
      </c>
      <c r="I354" s="48" t="str">
        <f>IF(Visa_simulerat_eller_angivet_antal,'Bearb råstatistik'!AS352,'Bearb råstatistik'!AR352)</f>
        <v>-</v>
      </c>
      <c r="J354" s="81">
        <f>IF(Visa_simulerat_eller_angivet_antal,'Bearb råstatistik'!#REF!,'Bearb råstatistik'!T352)</f>
        <v>0</v>
      </c>
      <c r="K354" s="48" t="str">
        <f>IF(Visa_simulerat_eller_angivet_antal,'Bearb råstatistik'!AU352,'Bearb råstatistik'!AT352)</f>
        <v>-</v>
      </c>
      <c r="L354" s="81">
        <f>'Bearb råstatistik'!X352+'Bearb råstatistik'!T352</f>
        <v>0</v>
      </c>
      <c r="M354" s="81">
        <f>'Bearb råstatistik'!R352+'Bearb råstatistik'!V352</f>
        <v>0</v>
      </c>
      <c r="N354" s="48" t="str">
        <f t="shared" si="11"/>
        <v/>
      </c>
      <c r="O354" s="81">
        <f>'Bearb råstatistik'!AD352</f>
        <v>0</v>
      </c>
      <c r="P354" s="81">
        <f>'Bearb råstatistik'!AF352</f>
        <v>0</v>
      </c>
      <c r="Q354" s="82" t="str">
        <f t="shared" si="10"/>
        <v/>
      </c>
    </row>
    <row r="355" spans="1:17" s="59" customFormat="1" hidden="1" x14ac:dyDescent="0.3">
      <c r="A355" s="59" t="str">
        <f>'Bearb råstatistik'!A353</f>
        <v>Nya läroverket Luleå AB</v>
      </c>
      <c r="B355" s="81" t="b">
        <f>'Bearb råstatistik'!B353</f>
        <v>0</v>
      </c>
      <c r="C355" s="81">
        <f>IF(Visa_simulerat_eller_angivet_antal,'Bearb råstatistik'!#REF!,'Bearb råstatistik'!K353)</f>
        <v>72</v>
      </c>
      <c r="D355" s="81">
        <f>IF(Visa_simulerat_eller_angivet_antal,'Bearb råstatistik'!#REF!,'Bearb råstatistik'!O353)</f>
        <v>0</v>
      </c>
      <c r="E355" s="48">
        <f>IF(Visa_simulerat_eller_angivet_antal,'Bearb råstatistik'!AN353,'Bearb råstatistik'!AL353)</f>
        <v>0</v>
      </c>
      <c r="F355" s="81">
        <f>IF(Visa_simulerat_eller_angivet_antal,'Bearb råstatistik'!#REF!,'Bearb råstatistik'!Z353)</f>
        <v>0</v>
      </c>
      <c r="G355" s="48">
        <f>IF(Visa_simulerat_eller_angivet_antal,'Bearb råstatistik'!AQ353,'Bearb råstatistik'!AO353)</f>
        <v>0</v>
      </c>
      <c r="H355" s="81" t="b">
        <f>'Bearb råstatistik'!AC353</f>
        <v>0</v>
      </c>
      <c r="I355" s="48" t="str">
        <f>IF(Visa_simulerat_eller_angivet_antal,'Bearb råstatistik'!AS353,'Bearb råstatistik'!AR353)</f>
        <v>-</v>
      </c>
      <c r="J355" s="81">
        <f>IF(Visa_simulerat_eller_angivet_antal,'Bearb råstatistik'!#REF!,'Bearb råstatistik'!T353)</f>
        <v>0</v>
      </c>
      <c r="K355" s="48" t="str">
        <f>IF(Visa_simulerat_eller_angivet_antal,'Bearb råstatistik'!AU353,'Bearb råstatistik'!AT353)</f>
        <v>-</v>
      </c>
      <c r="L355" s="81">
        <f>'Bearb råstatistik'!X353+'Bearb råstatistik'!T353</f>
        <v>0</v>
      </c>
      <c r="M355" s="81">
        <f>'Bearb råstatistik'!R353+'Bearb råstatistik'!V353</f>
        <v>0</v>
      </c>
      <c r="N355" s="48" t="str">
        <f t="shared" si="11"/>
        <v/>
      </c>
      <c r="O355" s="81">
        <f>'Bearb råstatistik'!AD353</f>
        <v>0</v>
      </c>
      <c r="P355" s="81">
        <f>'Bearb råstatistik'!AF353</f>
        <v>0</v>
      </c>
      <c r="Q355" s="82" t="str">
        <f t="shared" si="10"/>
        <v/>
      </c>
    </row>
    <row r="356" spans="1:17" s="59" customFormat="1" hidden="1" x14ac:dyDescent="0.3">
      <c r="A356" s="59" t="str">
        <f>'Bearb råstatistik'!A354</f>
        <v>NYA MUNKEN AKTIEBOLAG</v>
      </c>
      <c r="B356" s="81" t="b">
        <f>'Bearb råstatistik'!B354</f>
        <v>0</v>
      </c>
      <c r="C356" s="81">
        <f>IF(Visa_simulerat_eller_angivet_antal,'Bearb råstatistik'!#REF!,'Bearb råstatistik'!K354)</f>
        <v>168</v>
      </c>
      <c r="D356" s="81">
        <f>IF(Visa_simulerat_eller_angivet_antal,'Bearb råstatistik'!#REF!,'Bearb råstatistik'!O354)</f>
        <v>0</v>
      </c>
      <c r="E356" s="48">
        <f>IF(Visa_simulerat_eller_angivet_antal,'Bearb råstatistik'!AN354,'Bearb råstatistik'!AL354)</f>
        <v>0</v>
      </c>
      <c r="F356" s="81">
        <f>IF(Visa_simulerat_eller_angivet_antal,'Bearb råstatistik'!#REF!,'Bearb råstatistik'!Z354)</f>
        <v>0</v>
      </c>
      <c r="G356" s="48">
        <f>IF(Visa_simulerat_eller_angivet_antal,'Bearb råstatistik'!AQ354,'Bearb råstatistik'!AO354)</f>
        <v>0</v>
      </c>
      <c r="H356" s="81" t="b">
        <f>'Bearb råstatistik'!AC354</f>
        <v>0</v>
      </c>
      <c r="I356" s="48" t="str">
        <f>IF(Visa_simulerat_eller_angivet_antal,'Bearb råstatistik'!AS354,'Bearb råstatistik'!AR354)</f>
        <v>-</v>
      </c>
      <c r="J356" s="81">
        <f>IF(Visa_simulerat_eller_angivet_antal,'Bearb råstatistik'!#REF!,'Bearb råstatistik'!T354)</f>
        <v>0</v>
      </c>
      <c r="K356" s="48" t="str">
        <f>IF(Visa_simulerat_eller_angivet_antal,'Bearb råstatistik'!AU354,'Bearb råstatistik'!AT354)</f>
        <v>-</v>
      </c>
      <c r="L356" s="81">
        <f>'Bearb råstatistik'!X354+'Bearb råstatistik'!T354</f>
        <v>0</v>
      </c>
      <c r="M356" s="81">
        <f>'Bearb råstatistik'!R354+'Bearb råstatistik'!V354</f>
        <v>0</v>
      </c>
      <c r="N356" s="48" t="str">
        <f t="shared" si="11"/>
        <v/>
      </c>
      <c r="O356" s="81">
        <f>'Bearb råstatistik'!AD354</f>
        <v>0</v>
      </c>
      <c r="P356" s="81">
        <f>'Bearb råstatistik'!AF354</f>
        <v>0</v>
      </c>
      <c r="Q356" s="82" t="str">
        <f t="shared" si="10"/>
        <v/>
      </c>
    </row>
    <row r="357" spans="1:17" s="59" customFormat="1" hidden="1" x14ac:dyDescent="0.3">
      <c r="A357" s="59" t="str">
        <f>'Bearb råstatistik'!A355</f>
        <v>NYA SKOLAN TROLLHÄTTAN AKTIEBOLAG</v>
      </c>
      <c r="B357" s="81" t="b">
        <f>'Bearb råstatistik'!B355</f>
        <v>0</v>
      </c>
      <c r="C357" s="81">
        <f>IF(Visa_simulerat_eller_angivet_antal,'Bearb råstatistik'!#REF!,'Bearb råstatistik'!K355)</f>
        <v>42</v>
      </c>
      <c r="D357" s="81">
        <f>IF(Visa_simulerat_eller_angivet_antal,'Bearb råstatistik'!#REF!,'Bearb råstatistik'!O355)</f>
        <v>0</v>
      </c>
      <c r="E357" s="48">
        <f>IF(Visa_simulerat_eller_angivet_antal,'Bearb råstatistik'!AN355,'Bearb råstatistik'!AL355)</f>
        <v>0</v>
      </c>
      <c r="F357" s="81">
        <f>IF(Visa_simulerat_eller_angivet_antal,'Bearb råstatistik'!#REF!,'Bearb råstatistik'!Z355)</f>
        <v>0</v>
      </c>
      <c r="G357" s="48">
        <f>IF(Visa_simulerat_eller_angivet_antal,'Bearb råstatistik'!AQ355,'Bearb råstatistik'!AO355)</f>
        <v>0</v>
      </c>
      <c r="H357" s="81" t="b">
        <f>'Bearb råstatistik'!AC355</f>
        <v>0</v>
      </c>
      <c r="I357" s="48" t="str">
        <f>IF(Visa_simulerat_eller_angivet_antal,'Bearb råstatistik'!AS355,'Bearb råstatistik'!AR355)</f>
        <v>-</v>
      </c>
      <c r="J357" s="81">
        <f>IF(Visa_simulerat_eller_angivet_antal,'Bearb råstatistik'!#REF!,'Bearb råstatistik'!T355)</f>
        <v>0</v>
      </c>
      <c r="K357" s="48" t="str">
        <f>IF(Visa_simulerat_eller_angivet_antal,'Bearb råstatistik'!AU355,'Bearb råstatistik'!AT355)</f>
        <v>-</v>
      </c>
      <c r="L357" s="81">
        <f>'Bearb råstatistik'!X355+'Bearb råstatistik'!T355</f>
        <v>0</v>
      </c>
      <c r="M357" s="81">
        <f>'Bearb råstatistik'!R355+'Bearb råstatistik'!V355</f>
        <v>0</v>
      </c>
      <c r="N357" s="48" t="str">
        <f t="shared" si="11"/>
        <v/>
      </c>
      <c r="O357" s="81">
        <f>'Bearb råstatistik'!AD355</f>
        <v>0</v>
      </c>
      <c r="P357" s="81">
        <f>'Bearb råstatistik'!AF355</f>
        <v>0</v>
      </c>
      <c r="Q357" s="82" t="str">
        <f t="shared" si="10"/>
        <v/>
      </c>
    </row>
    <row r="358" spans="1:17" s="59" customFormat="1" hidden="1" x14ac:dyDescent="0.3">
      <c r="A358" s="59" t="str">
        <f>'Bearb råstatistik'!A356</f>
        <v>NYA TIDENS MONTESSORISKOLA I TÄBY AKTIEBOLAG</v>
      </c>
      <c r="B358" s="81" t="b">
        <f>'Bearb råstatistik'!B356</f>
        <v>0</v>
      </c>
      <c r="C358" s="81">
        <f>IF(Visa_simulerat_eller_angivet_antal,'Bearb råstatistik'!#REF!,'Bearb råstatistik'!K356)</f>
        <v>19</v>
      </c>
      <c r="D358" s="81">
        <f>IF(Visa_simulerat_eller_angivet_antal,'Bearb råstatistik'!#REF!,'Bearb råstatistik'!O356)</f>
        <v>0</v>
      </c>
      <c r="E358" s="48">
        <f>IF(Visa_simulerat_eller_angivet_antal,'Bearb råstatistik'!AN356,'Bearb råstatistik'!AL356)</f>
        <v>0</v>
      </c>
      <c r="F358" s="81">
        <f>IF(Visa_simulerat_eller_angivet_antal,'Bearb råstatistik'!#REF!,'Bearb råstatistik'!Z356)</f>
        <v>0</v>
      </c>
      <c r="G358" s="48">
        <f>IF(Visa_simulerat_eller_angivet_antal,'Bearb råstatistik'!AQ356,'Bearb råstatistik'!AO356)</f>
        <v>0</v>
      </c>
      <c r="H358" s="81" t="b">
        <f>'Bearb råstatistik'!AC356</f>
        <v>0</v>
      </c>
      <c r="I358" s="48" t="str">
        <f>IF(Visa_simulerat_eller_angivet_antal,'Bearb råstatistik'!AS356,'Bearb råstatistik'!AR356)</f>
        <v>-</v>
      </c>
      <c r="J358" s="81">
        <f>IF(Visa_simulerat_eller_angivet_antal,'Bearb råstatistik'!#REF!,'Bearb råstatistik'!T356)</f>
        <v>0</v>
      </c>
      <c r="K358" s="48" t="str">
        <f>IF(Visa_simulerat_eller_angivet_antal,'Bearb råstatistik'!AU356,'Bearb råstatistik'!AT356)</f>
        <v>-</v>
      </c>
      <c r="L358" s="81">
        <f>'Bearb råstatistik'!X356+'Bearb råstatistik'!T356</f>
        <v>0</v>
      </c>
      <c r="M358" s="81">
        <f>'Bearb råstatistik'!R356+'Bearb råstatistik'!V356</f>
        <v>0</v>
      </c>
      <c r="N358" s="48" t="str">
        <f t="shared" si="11"/>
        <v/>
      </c>
      <c r="O358" s="81">
        <f>'Bearb råstatistik'!AD356</f>
        <v>0</v>
      </c>
      <c r="P358" s="81">
        <f>'Bearb råstatistik'!AF356</f>
        <v>0</v>
      </c>
      <c r="Q358" s="82" t="str">
        <f t="shared" si="10"/>
        <v/>
      </c>
    </row>
    <row r="359" spans="1:17" s="59" customFormat="1" x14ac:dyDescent="0.3">
      <c r="A359" s="59" t="str">
        <f>'Bearb råstatistik'!A357</f>
        <v>NYBRO KOMMUN</v>
      </c>
      <c r="B359" s="81" t="b">
        <f>'Bearb råstatistik'!B357</f>
        <v>1</v>
      </c>
      <c r="C359" s="81">
        <f>IF(Visa_simulerat_eller_angivet_antal,'Bearb råstatistik'!#REF!,'Bearb råstatistik'!K357)</f>
        <v>187</v>
      </c>
      <c r="D359" s="81">
        <f>IF(Visa_simulerat_eller_angivet_antal,'Bearb råstatistik'!#REF!,'Bearb råstatistik'!O357)</f>
        <v>31</v>
      </c>
      <c r="E359" s="48">
        <f>IF(Visa_simulerat_eller_angivet_antal,'Bearb råstatistik'!AN357,'Bearb råstatistik'!AL357)</f>
        <v>0.16577540106951871</v>
      </c>
      <c r="F359" s="81">
        <f>IF(Visa_simulerat_eller_angivet_antal,'Bearb råstatistik'!#REF!,'Bearb råstatistik'!Z357)</f>
        <v>17</v>
      </c>
      <c r="G359" s="48">
        <f>IF(Visa_simulerat_eller_angivet_antal,'Bearb råstatistik'!AQ357,'Bearb råstatistik'!AO357)</f>
        <v>9.0909090909090912E-2</v>
      </c>
      <c r="H359" s="81" t="b">
        <f>'Bearb råstatistik'!AC357</f>
        <v>0</v>
      </c>
      <c r="I359" s="48">
        <f>IF(Visa_simulerat_eller_angivet_antal,'Bearb råstatistik'!AS357,'Bearb råstatistik'!AR357)</f>
        <v>0.54838709677419351</v>
      </c>
      <c r="J359" s="81">
        <f>IF(Visa_simulerat_eller_angivet_antal,'Bearb råstatistik'!#REF!,'Bearb råstatistik'!T357)</f>
        <v>0</v>
      </c>
      <c r="K359" s="48">
        <f>IF(Visa_simulerat_eller_angivet_antal,'Bearb råstatistik'!AU357,'Bearb råstatistik'!AT357)</f>
        <v>0.32258064516129031</v>
      </c>
      <c r="L359" s="81">
        <f>'Bearb råstatistik'!X357+'Bearb råstatistik'!T357</f>
        <v>0</v>
      </c>
      <c r="M359" s="81">
        <f>'Bearb råstatistik'!R357+'Bearb råstatistik'!V357</f>
        <v>17</v>
      </c>
      <c r="N359" s="48">
        <f t="shared" si="11"/>
        <v>0</v>
      </c>
      <c r="O359" s="81">
        <f>'Bearb råstatistik'!AD357</f>
        <v>4</v>
      </c>
      <c r="P359" s="81">
        <f>'Bearb råstatistik'!AF357</f>
        <v>10</v>
      </c>
      <c r="Q359" s="82">
        <f t="shared" si="10"/>
        <v>0.2857142857142857</v>
      </c>
    </row>
    <row r="360" spans="1:17" s="59" customFormat="1" hidden="1" x14ac:dyDescent="0.3">
      <c r="A360" s="59" t="str">
        <f>'Bearb råstatistik'!A358</f>
        <v>NYCKELKNIPPAN FÖRSKOLE AKTIEBOLAG</v>
      </c>
      <c r="B360" s="81" t="b">
        <f>'Bearb råstatistik'!B358</f>
        <v>0</v>
      </c>
      <c r="C360" s="81">
        <f>IF(Visa_simulerat_eller_angivet_antal,'Bearb råstatistik'!#REF!,'Bearb råstatistik'!K358)</f>
        <v>23</v>
      </c>
      <c r="D360" s="81">
        <f>IF(Visa_simulerat_eller_angivet_antal,'Bearb råstatistik'!#REF!,'Bearb råstatistik'!O358)</f>
        <v>0</v>
      </c>
      <c r="E360" s="48">
        <f>IF(Visa_simulerat_eller_angivet_antal,'Bearb råstatistik'!AN358,'Bearb råstatistik'!AL358)</f>
        <v>0</v>
      </c>
      <c r="F360" s="81">
        <f>IF(Visa_simulerat_eller_angivet_antal,'Bearb råstatistik'!#REF!,'Bearb råstatistik'!Z358)</f>
        <v>0</v>
      </c>
      <c r="G360" s="48">
        <f>IF(Visa_simulerat_eller_angivet_antal,'Bearb råstatistik'!AQ358,'Bearb råstatistik'!AO358)</f>
        <v>0</v>
      </c>
      <c r="H360" s="81" t="b">
        <f>'Bearb råstatistik'!AC358</f>
        <v>0</v>
      </c>
      <c r="I360" s="48" t="str">
        <f>IF(Visa_simulerat_eller_angivet_antal,'Bearb råstatistik'!AS358,'Bearb råstatistik'!AR358)</f>
        <v>-</v>
      </c>
      <c r="J360" s="81">
        <f>IF(Visa_simulerat_eller_angivet_antal,'Bearb råstatistik'!#REF!,'Bearb råstatistik'!T358)</f>
        <v>0</v>
      </c>
      <c r="K360" s="48" t="str">
        <f>IF(Visa_simulerat_eller_angivet_antal,'Bearb råstatistik'!AU358,'Bearb råstatistik'!AT358)</f>
        <v>-</v>
      </c>
      <c r="L360" s="81">
        <f>'Bearb råstatistik'!X358+'Bearb råstatistik'!T358</f>
        <v>0</v>
      </c>
      <c r="M360" s="81">
        <f>'Bearb råstatistik'!R358+'Bearb råstatistik'!V358</f>
        <v>0</v>
      </c>
      <c r="N360" s="48" t="str">
        <f t="shared" si="11"/>
        <v/>
      </c>
      <c r="O360" s="81">
        <f>'Bearb råstatistik'!AD358</f>
        <v>0</v>
      </c>
      <c r="P360" s="81">
        <f>'Bearb råstatistik'!AF358</f>
        <v>0</v>
      </c>
      <c r="Q360" s="82" t="str">
        <f t="shared" si="10"/>
        <v/>
      </c>
    </row>
    <row r="361" spans="1:17" s="59" customFormat="1" hidden="1" x14ac:dyDescent="0.3">
      <c r="A361" s="59" t="str">
        <f>'Bearb råstatistik'!A359</f>
        <v>Nyfo AB</v>
      </c>
      <c r="B361" s="81" t="b">
        <f>'Bearb råstatistik'!B359</f>
        <v>0</v>
      </c>
      <c r="C361" s="81">
        <f>IF(Visa_simulerat_eller_angivet_antal,'Bearb råstatistik'!#REF!,'Bearb råstatistik'!K359)</f>
        <v>0</v>
      </c>
      <c r="D361" s="81">
        <f>IF(Visa_simulerat_eller_angivet_antal,'Bearb råstatistik'!#REF!,'Bearb råstatistik'!O359)</f>
        <v>0</v>
      </c>
      <c r="E361" s="48" t="str">
        <f>IF(Visa_simulerat_eller_angivet_antal,'Bearb råstatistik'!AN359,'Bearb råstatistik'!AL359)</f>
        <v>-</v>
      </c>
      <c r="F361" s="81">
        <f>IF(Visa_simulerat_eller_angivet_antal,'Bearb råstatistik'!#REF!,'Bearb råstatistik'!Z359)</f>
        <v>0</v>
      </c>
      <c r="G361" s="48" t="str">
        <f>IF(Visa_simulerat_eller_angivet_antal,'Bearb råstatistik'!AQ359,'Bearb råstatistik'!AO359)</f>
        <v>-</v>
      </c>
      <c r="H361" s="81" t="b">
        <f>'Bearb råstatistik'!AC359</f>
        <v>1</v>
      </c>
      <c r="I361" s="48" t="str">
        <f>IF(Visa_simulerat_eller_angivet_antal,'Bearb råstatistik'!AS359,'Bearb råstatistik'!AR359)</f>
        <v>-</v>
      </c>
      <c r="J361" s="81">
        <f>IF(Visa_simulerat_eller_angivet_antal,'Bearb råstatistik'!#REF!,'Bearb råstatistik'!T359)</f>
        <v>0</v>
      </c>
      <c r="K361" s="48" t="str">
        <f>IF(Visa_simulerat_eller_angivet_antal,'Bearb råstatistik'!AU359,'Bearb råstatistik'!AT359)</f>
        <v>-</v>
      </c>
      <c r="L361" s="81">
        <f>'Bearb råstatistik'!X359+'Bearb råstatistik'!T359</f>
        <v>0</v>
      </c>
      <c r="M361" s="81">
        <f>'Bearb råstatistik'!R359+'Bearb råstatistik'!V359</f>
        <v>0</v>
      </c>
      <c r="N361" s="48" t="str">
        <f t="shared" si="11"/>
        <v/>
      </c>
      <c r="O361" s="81">
        <f>'Bearb råstatistik'!AD359</f>
        <v>0</v>
      </c>
      <c r="P361" s="81">
        <f>'Bearb råstatistik'!AF359</f>
        <v>0</v>
      </c>
      <c r="Q361" s="82" t="str">
        <f t="shared" si="10"/>
        <v/>
      </c>
    </row>
    <row r="362" spans="1:17" s="59" customFormat="1" hidden="1" x14ac:dyDescent="0.3">
      <c r="A362" s="59" t="str">
        <f>'Bearb råstatistik'!A360</f>
        <v>Nyhemsskolan-Varbergs Kristna Skola, ekonomisk förening</v>
      </c>
      <c r="B362" s="81" t="b">
        <f>'Bearb råstatistik'!B360</f>
        <v>0</v>
      </c>
      <c r="C362" s="81">
        <f>IF(Visa_simulerat_eller_angivet_antal,'Bearb råstatistik'!#REF!,'Bearb råstatistik'!K360)</f>
        <v>0</v>
      </c>
      <c r="D362" s="81">
        <f>IF(Visa_simulerat_eller_angivet_antal,'Bearb råstatistik'!#REF!,'Bearb råstatistik'!O360)</f>
        <v>0</v>
      </c>
      <c r="E362" s="48" t="str">
        <f>IF(Visa_simulerat_eller_angivet_antal,'Bearb råstatistik'!AN360,'Bearb råstatistik'!AL360)</f>
        <v>-</v>
      </c>
      <c r="F362" s="81">
        <f>IF(Visa_simulerat_eller_angivet_antal,'Bearb råstatistik'!#REF!,'Bearb råstatistik'!Z360)</f>
        <v>0</v>
      </c>
      <c r="G362" s="48" t="str">
        <f>IF(Visa_simulerat_eller_angivet_antal,'Bearb råstatistik'!AQ360,'Bearb råstatistik'!AO360)</f>
        <v>-</v>
      </c>
      <c r="H362" s="81" t="b">
        <f>'Bearb råstatistik'!AC360</f>
        <v>0</v>
      </c>
      <c r="I362" s="48" t="str">
        <f>IF(Visa_simulerat_eller_angivet_antal,'Bearb råstatistik'!AS360,'Bearb råstatistik'!AR360)</f>
        <v>-</v>
      </c>
      <c r="J362" s="81">
        <f>IF(Visa_simulerat_eller_angivet_antal,'Bearb råstatistik'!#REF!,'Bearb råstatistik'!T360)</f>
        <v>0</v>
      </c>
      <c r="K362" s="48" t="str">
        <f>IF(Visa_simulerat_eller_angivet_antal,'Bearb råstatistik'!AU360,'Bearb råstatistik'!AT360)</f>
        <v>-</v>
      </c>
      <c r="L362" s="81">
        <f>'Bearb råstatistik'!X360+'Bearb råstatistik'!T360</f>
        <v>0</v>
      </c>
      <c r="M362" s="81">
        <f>'Bearb råstatistik'!R360+'Bearb råstatistik'!V360</f>
        <v>0</v>
      </c>
      <c r="N362" s="48" t="str">
        <f t="shared" si="11"/>
        <v/>
      </c>
      <c r="O362" s="81">
        <f>'Bearb råstatistik'!AD360</f>
        <v>0</v>
      </c>
      <c r="P362" s="81">
        <f>'Bearb råstatistik'!AF360</f>
        <v>0</v>
      </c>
      <c r="Q362" s="82" t="str">
        <f t="shared" si="10"/>
        <v/>
      </c>
    </row>
    <row r="363" spans="1:17" s="59" customFormat="1" x14ac:dyDescent="0.3">
      <c r="A363" s="59" t="str">
        <f>'Bearb råstatistik'!A361</f>
        <v>NYKVARNS KOMMUN</v>
      </c>
      <c r="B363" s="81" t="b">
        <f>'Bearb råstatistik'!B361</f>
        <v>1</v>
      </c>
      <c r="C363" s="81">
        <f>IF(Visa_simulerat_eller_angivet_antal,'Bearb råstatistik'!#REF!,'Bearb råstatistik'!K361)</f>
        <v>129</v>
      </c>
      <c r="D363" s="81">
        <f>IF(Visa_simulerat_eller_angivet_antal,'Bearb råstatistik'!#REF!,'Bearb råstatistik'!O361)</f>
        <v>19</v>
      </c>
      <c r="E363" s="48">
        <f>IF(Visa_simulerat_eller_angivet_antal,'Bearb råstatistik'!AN361,'Bearb råstatistik'!AL361)</f>
        <v>0.14728682170542637</v>
      </c>
      <c r="F363" s="81">
        <f>IF(Visa_simulerat_eller_angivet_antal,'Bearb råstatistik'!#REF!,'Bearb råstatistik'!Z361)</f>
        <v>0</v>
      </c>
      <c r="G363" s="48">
        <f>IF(Visa_simulerat_eller_angivet_antal,'Bearb råstatistik'!AQ361,'Bearb råstatistik'!AO361)</f>
        <v>0</v>
      </c>
      <c r="H363" s="81" t="b">
        <f>'Bearb råstatistik'!AC361</f>
        <v>0</v>
      </c>
      <c r="I363" s="48">
        <f>IF(Visa_simulerat_eller_angivet_antal,'Bearb råstatistik'!AS361,'Bearb råstatistik'!AR361)</f>
        <v>0</v>
      </c>
      <c r="J363" s="81">
        <f>IF(Visa_simulerat_eller_angivet_antal,'Bearb råstatistik'!#REF!,'Bearb råstatistik'!T361)</f>
        <v>0</v>
      </c>
      <c r="K363" s="48">
        <f>IF(Visa_simulerat_eller_angivet_antal,'Bearb råstatistik'!AU361,'Bearb råstatistik'!AT361)</f>
        <v>1</v>
      </c>
      <c r="L363" s="81">
        <f>'Bearb råstatistik'!X361+'Bearb råstatistik'!T361</f>
        <v>0</v>
      </c>
      <c r="M363" s="81">
        <f>'Bearb råstatistik'!R361+'Bearb råstatistik'!V361</f>
        <v>0</v>
      </c>
      <c r="N363" s="48" t="str">
        <f t="shared" si="11"/>
        <v/>
      </c>
      <c r="O363" s="81">
        <f>'Bearb råstatistik'!AD361</f>
        <v>0</v>
      </c>
      <c r="P363" s="81">
        <f>'Bearb råstatistik'!AF361</f>
        <v>19</v>
      </c>
      <c r="Q363" s="82">
        <f t="shared" si="10"/>
        <v>0</v>
      </c>
    </row>
    <row r="364" spans="1:17" s="59" customFormat="1" x14ac:dyDescent="0.3">
      <c r="A364" s="59" t="str">
        <f>'Bearb råstatistik'!A362</f>
        <v>NYKÖPINGS KOMMUN</v>
      </c>
      <c r="B364" s="81" t="b">
        <f>'Bearb råstatistik'!B362</f>
        <v>1</v>
      </c>
      <c r="C364" s="81">
        <f>IF(Visa_simulerat_eller_angivet_antal,'Bearb råstatistik'!#REF!,'Bearb råstatistik'!K362)</f>
        <v>404</v>
      </c>
      <c r="D364" s="81">
        <f>IF(Visa_simulerat_eller_angivet_antal,'Bearb råstatistik'!#REF!,'Bearb råstatistik'!O362)</f>
        <v>69</v>
      </c>
      <c r="E364" s="48">
        <f>IF(Visa_simulerat_eller_angivet_antal,'Bearb råstatistik'!AN362,'Bearb råstatistik'!AL362)</f>
        <v>0.1707920792079208</v>
      </c>
      <c r="F364" s="81">
        <f>IF(Visa_simulerat_eller_angivet_antal,'Bearb råstatistik'!#REF!,'Bearb råstatistik'!Z362)</f>
        <v>0</v>
      </c>
      <c r="G364" s="48">
        <f>IF(Visa_simulerat_eller_angivet_antal,'Bearb råstatistik'!AQ362,'Bearb råstatistik'!AO362)</f>
        <v>0</v>
      </c>
      <c r="H364" s="81" t="b">
        <f>'Bearb råstatistik'!AC362</f>
        <v>0</v>
      </c>
      <c r="I364" s="48">
        <f>IF(Visa_simulerat_eller_angivet_antal,'Bearb råstatistik'!AS362,'Bearb råstatistik'!AR362)</f>
        <v>0</v>
      </c>
      <c r="J364" s="81">
        <f>IF(Visa_simulerat_eller_angivet_antal,'Bearb råstatistik'!#REF!,'Bearb råstatistik'!T362)</f>
        <v>0</v>
      </c>
      <c r="K364" s="48">
        <f>IF(Visa_simulerat_eller_angivet_antal,'Bearb råstatistik'!AU362,'Bearb råstatistik'!AT362)</f>
        <v>0.30434782608695654</v>
      </c>
      <c r="L364" s="81">
        <f>'Bearb råstatistik'!X362+'Bearb råstatistik'!T362</f>
        <v>0</v>
      </c>
      <c r="M364" s="81">
        <f>'Bearb råstatistik'!R362+'Bearb råstatistik'!V362</f>
        <v>0</v>
      </c>
      <c r="N364" s="48" t="str">
        <f t="shared" si="11"/>
        <v/>
      </c>
      <c r="O364" s="81">
        <f>'Bearb råstatistik'!AD362</f>
        <v>48</v>
      </c>
      <c r="P364" s="81">
        <f>'Bearb råstatistik'!AF362</f>
        <v>21</v>
      </c>
      <c r="Q364" s="82">
        <f t="shared" si="10"/>
        <v>0.69565217391304346</v>
      </c>
    </row>
    <row r="365" spans="1:17" s="59" customFormat="1" x14ac:dyDescent="0.3">
      <c r="A365" s="59" t="str">
        <f>'Bearb råstatistik'!A363</f>
        <v>NYNÄSHAMNS KOMMUN</v>
      </c>
      <c r="B365" s="81" t="b">
        <f>'Bearb råstatistik'!B363</f>
        <v>1</v>
      </c>
      <c r="C365" s="81">
        <f>IF(Visa_simulerat_eller_angivet_antal,'Bearb råstatistik'!#REF!,'Bearb råstatistik'!K363)</f>
        <v>248</v>
      </c>
      <c r="D365" s="81">
        <f>IF(Visa_simulerat_eller_angivet_antal,'Bearb råstatistik'!#REF!,'Bearb råstatistik'!O363)</f>
        <v>50</v>
      </c>
      <c r="E365" s="48">
        <f>IF(Visa_simulerat_eller_angivet_antal,'Bearb råstatistik'!AN363,'Bearb råstatistik'!AL363)</f>
        <v>0.20161290322580644</v>
      </c>
      <c r="F365" s="81">
        <f>IF(Visa_simulerat_eller_angivet_antal,'Bearb råstatistik'!#REF!,'Bearb råstatistik'!Z363)</f>
        <v>28</v>
      </c>
      <c r="G365" s="48">
        <f>IF(Visa_simulerat_eller_angivet_antal,'Bearb råstatistik'!AQ363,'Bearb råstatistik'!AO363)</f>
        <v>0.11290322580645161</v>
      </c>
      <c r="H365" s="81" t="b">
        <f>'Bearb råstatistik'!AC363</f>
        <v>0</v>
      </c>
      <c r="I365" s="48">
        <f>IF(Visa_simulerat_eller_angivet_antal,'Bearb råstatistik'!AS363,'Bearb råstatistik'!AR363)</f>
        <v>0.56000000000000005</v>
      </c>
      <c r="J365" s="81">
        <f>IF(Visa_simulerat_eller_angivet_antal,'Bearb råstatistik'!#REF!,'Bearb råstatistik'!T363)</f>
        <v>0</v>
      </c>
      <c r="K365" s="48">
        <f>IF(Visa_simulerat_eller_angivet_antal,'Bearb råstatistik'!AU363,'Bearb råstatistik'!AT363)</f>
        <v>0.46</v>
      </c>
      <c r="L365" s="81">
        <f>'Bearb råstatistik'!X363+'Bearb råstatistik'!T363</f>
        <v>12</v>
      </c>
      <c r="M365" s="81">
        <f>'Bearb råstatistik'!R363+'Bearb råstatistik'!V363</f>
        <v>16</v>
      </c>
      <c r="N365" s="48">
        <f t="shared" si="11"/>
        <v>0.42857142857142855</v>
      </c>
      <c r="O365" s="81">
        <f>'Bearb råstatistik'!AD363</f>
        <v>11</v>
      </c>
      <c r="P365" s="81">
        <f>'Bearb råstatistik'!AF363</f>
        <v>23</v>
      </c>
      <c r="Q365" s="82">
        <f t="shared" ref="Q365:Q428" si="12">IFERROR(O365/(O365+P365),"")</f>
        <v>0.3235294117647059</v>
      </c>
    </row>
    <row r="366" spans="1:17" s="59" customFormat="1" hidden="1" x14ac:dyDescent="0.3">
      <c r="A366" s="59" t="str">
        <f>'Bearb råstatistik'!A364</f>
        <v>Nytida Enigma AB</v>
      </c>
      <c r="B366" s="81" t="b">
        <f>'Bearb råstatistik'!B364</f>
        <v>0</v>
      </c>
      <c r="C366" s="81">
        <f>IF(Visa_simulerat_eller_angivet_antal,'Bearb råstatistik'!#REF!,'Bearb råstatistik'!K364)</f>
        <v>0</v>
      </c>
      <c r="D366" s="81">
        <f>IF(Visa_simulerat_eller_angivet_antal,'Bearb råstatistik'!#REF!,'Bearb råstatistik'!O364)</f>
        <v>0</v>
      </c>
      <c r="E366" s="48" t="str">
        <f>IF(Visa_simulerat_eller_angivet_antal,'Bearb råstatistik'!AN364,'Bearb råstatistik'!AL364)</f>
        <v>-</v>
      </c>
      <c r="F366" s="81">
        <f>IF(Visa_simulerat_eller_angivet_antal,'Bearb råstatistik'!#REF!,'Bearb råstatistik'!Z364)</f>
        <v>0</v>
      </c>
      <c r="G366" s="48" t="str">
        <f>IF(Visa_simulerat_eller_angivet_antal,'Bearb råstatistik'!AQ364,'Bearb råstatistik'!AO364)</f>
        <v>-</v>
      </c>
      <c r="H366" s="81" t="b">
        <f>'Bearb råstatistik'!AC364</f>
        <v>0</v>
      </c>
      <c r="I366" s="48" t="str">
        <f>IF(Visa_simulerat_eller_angivet_antal,'Bearb råstatistik'!AS364,'Bearb råstatistik'!AR364)</f>
        <v>-</v>
      </c>
      <c r="J366" s="81">
        <f>IF(Visa_simulerat_eller_angivet_antal,'Bearb råstatistik'!#REF!,'Bearb råstatistik'!T364)</f>
        <v>0</v>
      </c>
      <c r="K366" s="48" t="str">
        <f>IF(Visa_simulerat_eller_angivet_antal,'Bearb råstatistik'!AU364,'Bearb råstatistik'!AT364)</f>
        <v>-</v>
      </c>
      <c r="L366" s="81">
        <f>'Bearb råstatistik'!X364+'Bearb råstatistik'!T364</f>
        <v>0</v>
      </c>
      <c r="M366" s="81">
        <f>'Bearb råstatistik'!R364+'Bearb råstatistik'!V364</f>
        <v>0</v>
      </c>
      <c r="N366" s="48" t="str">
        <f t="shared" si="11"/>
        <v/>
      </c>
      <c r="O366" s="81">
        <f>'Bearb råstatistik'!AD364</f>
        <v>0</v>
      </c>
      <c r="P366" s="81">
        <f>'Bearb råstatistik'!AF364</f>
        <v>0</v>
      </c>
      <c r="Q366" s="82" t="str">
        <f t="shared" si="12"/>
        <v/>
      </c>
    </row>
    <row r="367" spans="1:17" s="59" customFormat="1" hidden="1" x14ac:dyDescent="0.3">
      <c r="A367" s="59" t="str">
        <f>'Bearb råstatistik'!A365</f>
        <v>Nytida Solängen AB</v>
      </c>
      <c r="B367" s="81" t="b">
        <f>'Bearb råstatistik'!B365</f>
        <v>0</v>
      </c>
      <c r="C367" s="81">
        <f>IF(Visa_simulerat_eller_angivet_antal,'Bearb råstatistik'!#REF!,'Bearb råstatistik'!K365)</f>
        <v>0</v>
      </c>
      <c r="D367" s="81">
        <f>IF(Visa_simulerat_eller_angivet_antal,'Bearb råstatistik'!#REF!,'Bearb råstatistik'!O365)</f>
        <v>0</v>
      </c>
      <c r="E367" s="48" t="str">
        <f>IF(Visa_simulerat_eller_angivet_antal,'Bearb råstatistik'!AN365,'Bearb råstatistik'!AL365)</f>
        <v>-</v>
      </c>
      <c r="F367" s="81">
        <f>IF(Visa_simulerat_eller_angivet_antal,'Bearb råstatistik'!#REF!,'Bearb råstatistik'!Z365)</f>
        <v>0</v>
      </c>
      <c r="G367" s="48" t="str">
        <f>IF(Visa_simulerat_eller_angivet_antal,'Bearb råstatistik'!AQ365,'Bearb råstatistik'!AO365)</f>
        <v>-</v>
      </c>
      <c r="H367" s="81" t="b">
        <f>'Bearb råstatistik'!AC365</f>
        <v>0</v>
      </c>
      <c r="I367" s="48" t="str">
        <f>IF(Visa_simulerat_eller_angivet_antal,'Bearb råstatistik'!AS365,'Bearb råstatistik'!AR365)</f>
        <v>-</v>
      </c>
      <c r="J367" s="81">
        <f>IF(Visa_simulerat_eller_angivet_antal,'Bearb råstatistik'!#REF!,'Bearb råstatistik'!T365)</f>
        <v>0</v>
      </c>
      <c r="K367" s="48" t="str">
        <f>IF(Visa_simulerat_eller_angivet_antal,'Bearb råstatistik'!AU365,'Bearb råstatistik'!AT365)</f>
        <v>-</v>
      </c>
      <c r="L367" s="81">
        <f>'Bearb råstatistik'!X365+'Bearb råstatistik'!T365</f>
        <v>0</v>
      </c>
      <c r="M367" s="81">
        <f>'Bearb råstatistik'!R365+'Bearb råstatistik'!V365</f>
        <v>0</v>
      </c>
      <c r="N367" s="48" t="str">
        <f t="shared" si="11"/>
        <v/>
      </c>
      <c r="O367" s="81">
        <f>'Bearb råstatistik'!AD365</f>
        <v>0</v>
      </c>
      <c r="P367" s="81">
        <f>'Bearb råstatistik'!AF365</f>
        <v>0</v>
      </c>
      <c r="Q367" s="82" t="str">
        <f t="shared" si="12"/>
        <v/>
      </c>
    </row>
    <row r="368" spans="1:17" s="59" customFormat="1" x14ac:dyDescent="0.3">
      <c r="A368" s="59" t="str">
        <f>'Bearb råstatistik'!A366</f>
        <v>NÄSSJÖ KOMMUN</v>
      </c>
      <c r="B368" s="81" t="b">
        <f>'Bearb råstatistik'!B366</f>
        <v>1</v>
      </c>
      <c r="C368" s="81">
        <f>IF(Visa_simulerat_eller_angivet_antal,'Bearb råstatistik'!#REF!,'Bearb råstatistik'!K366)</f>
        <v>309</v>
      </c>
      <c r="D368" s="81">
        <f>IF(Visa_simulerat_eller_angivet_antal,'Bearb råstatistik'!#REF!,'Bearb råstatistik'!O366)</f>
        <v>75</v>
      </c>
      <c r="E368" s="48">
        <f>IF(Visa_simulerat_eller_angivet_antal,'Bearb råstatistik'!AN366,'Bearb råstatistik'!AL366)</f>
        <v>0.24271844660194175</v>
      </c>
      <c r="F368" s="81">
        <f>IF(Visa_simulerat_eller_angivet_antal,'Bearb råstatistik'!#REF!,'Bearb råstatistik'!Z366)</f>
        <v>17</v>
      </c>
      <c r="G368" s="48">
        <f>IF(Visa_simulerat_eller_angivet_antal,'Bearb råstatistik'!AQ366,'Bearb råstatistik'!AO366)</f>
        <v>5.5016181229773461E-2</v>
      </c>
      <c r="H368" s="81" t="b">
        <f>'Bearb råstatistik'!AC366</f>
        <v>0</v>
      </c>
      <c r="I368" s="48">
        <f>IF(Visa_simulerat_eller_angivet_antal,'Bearb råstatistik'!AS366,'Bearb råstatistik'!AR366)</f>
        <v>0.22666666666666666</v>
      </c>
      <c r="J368" s="81">
        <f>IF(Visa_simulerat_eller_angivet_antal,'Bearb råstatistik'!#REF!,'Bearb råstatistik'!T366)</f>
        <v>0</v>
      </c>
      <c r="K368" s="48">
        <f>IF(Visa_simulerat_eller_angivet_antal,'Bearb råstatistik'!AU366,'Bearb råstatistik'!AT366)</f>
        <v>0.34666666666666668</v>
      </c>
      <c r="L368" s="81">
        <f>'Bearb råstatistik'!X366+'Bearb råstatistik'!T366</f>
        <v>0</v>
      </c>
      <c r="M368" s="81">
        <f>'Bearb råstatistik'!R366+'Bearb råstatistik'!V366</f>
        <v>17</v>
      </c>
      <c r="N368" s="48">
        <f t="shared" si="11"/>
        <v>0</v>
      </c>
      <c r="O368" s="81">
        <f>'Bearb råstatistik'!AD366</f>
        <v>32</v>
      </c>
      <c r="P368" s="81">
        <f>'Bearb råstatistik'!AF366</f>
        <v>26</v>
      </c>
      <c r="Q368" s="82">
        <f t="shared" si="12"/>
        <v>0.55172413793103448</v>
      </c>
    </row>
    <row r="369" spans="1:17" s="59" customFormat="1" hidden="1" x14ac:dyDescent="0.3">
      <c r="A369" s="59" t="str">
        <f>'Bearb råstatistik'!A367</f>
        <v>OCKELBO KOMMUN</v>
      </c>
      <c r="B369" s="81" t="b">
        <f>'Bearb råstatistik'!B367</f>
        <v>1</v>
      </c>
      <c r="C369" s="81">
        <f>IF(Visa_simulerat_eller_angivet_antal,'Bearb råstatistik'!#REF!,'Bearb råstatistik'!K367)</f>
        <v>34</v>
      </c>
      <c r="D369" s="81">
        <f>IF(Visa_simulerat_eller_angivet_antal,'Bearb råstatistik'!#REF!,'Bearb råstatistik'!O367)</f>
        <v>0</v>
      </c>
      <c r="E369" s="48">
        <f>IF(Visa_simulerat_eller_angivet_antal,'Bearb råstatistik'!AN367,'Bearb råstatistik'!AL367)</f>
        <v>0</v>
      </c>
      <c r="F369" s="81">
        <f>IF(Visa_simulerat_eller_angivet_antal,'Bearb råstatistik'!#REF!,'Bearb råstatistik'!Z367)</f>
        <v>0</v>
      </c>
      <c r="G369" s="48">
        <f>IF(Visa_simulerat_eller_angivet_antal,'Bearb råstatistik'!AQ367,'Bearb råstatistik'!AO367)</f>
        <v>0</v>
      </c>
      <c r="H369" s="81" t="b">
        <f>'Bearb råstatistik'!AC367</f>
        <v>0</v>
      </c>
      <c r="I369" s="48" t="str">
        <f>IF(Visa_simulerat_eller_angivet_antal,'Bearb råstatistik'!AS367,'Bearb råstatistik'!AR367)</f>
        <v>-</v>
      </c>
      <c r="J369" s="81">
        <f>IF(Visa_simulerat_eller_angivet_antal,'Bearb råstatistik'!#REF!,'Bearb råstatistik'!T367)</f>
        <v>0</v>
      </c>
      <c r="K369" s="48" t="str">
        <f>IF(Visa_simulerat_eller_angivet_antal,'Bearb råstatistik'!AU367,'Bearb råstatistik'!AT367)</f>
        <v>-</v>
      </c>
      <c r="L369" s="81">
        <f>'Bearb råstatistik'!X367+'Bearb råstatistik'!T367</f>
        <v>0</v>
      </c>
      <c r="M369" s="81">
        <f>'Bearb råstatistik'!R367+'Bearb råstatistik'!V367</f>
        <v>0</v>
      </c>
      <c r="N369" s="48" t="str">
        <f t="shared" si="11"/>
        <v/>
      </c>
      <c r="O369" s="81">
        <f>'Bearb råstatistik'!AD367</f>
        <v>0</v>
      </c>
      <c r="P369" s="81">
        <f>'Bearb råstatistik'!AF367</f>
        <v>0</v>
      </c>
      <c r="Q369" s="82" t="str">
        <f t="shared" si="12"/>
        <v/>
      </c>
    </row>
    <row r="370" spans="1:17" s="59" customFormat="1" hidden="1" x14ac:dyDescent="0.3">
      <c r="A370" s="59" t="str">
        <f>'Bearb råstatistik'!A368</f>
        <v>OGENHOLTS FRISKOLA AB</v>
      </c>
      <c r="B370" s="81" t="b">
        <f>'Bearb råstatistik'!B368</f>
        <v>0</v>
      </c>
      <c r="C370" s="81">
        <f>IF(Visa_simulerat_eller_angivet_antal,'Bearb råstatistik'!#REF!,'Bearb råstatistik'!K368)</f>
        <v>10</v>
      </c>
      <c r="D370" s="81">
        <f>IF(Visa_simulerat_eller_angivet_antal,'Bearb råstatistik'!#REF!,'Bearb råstatistik'!O368)</f>
        <v>0</v>
      </c>
      <c r="E370" s="48">
        <f>IF(Visa_simulerat_eller_angivet_antal,'Bearb råstatistik'!AN368,'Bearb råstatistik'!AL368)</f>
        <v>0</v>
      </c>
      <c r="F370" s="81">
        <f>IF(Visa_simulerat_eller_angivet_antal,'Bearb råstatistik'!#REF!,'Bearb råstatistik'!Z368)</f>
        <v>0</v>
      </c>
      <c r="G370" s="48">
        <f>IF(Visa_simulerat_eller_angivet_antal,'Bearb råstatistik'!AQ368,'Bearb råstatistik'!AO368)</f>
        <v>0</v>
      </c>
      <c r="H370" s="81" t="b">
        <f>'Bearb råstatistik'!AC368</f>
        <v>0</v>
      </c>
      <c r="I370" s="48" t="str">
        <f>IF(Visa_simulerat_eller_angivet_antal,'Bearb råstatistik'!AS368,'Bearb råstatistik'!AR368)</f>
        <v>-</v>
      </c>
      <c r="J370" s="81">
        <f>IF(Visa_simulerat_eller_angivet_antal,'Bearb råstatistik'!#REF!,'Bearb råstatistik'!T368)</f>
        <v>0</v>
      </c>
      <c r="K370" s="48" t="str">
        <f>IF(Visa_simulerat_eller_angivet_antal,'Bearb råstatistik'!AU368,'Bearb råstatistik'!AT368)</f>
        <v>-</v>
      </c>
      <c r="L370" s="81">
        <f>'Bearb råstatistik'!X368+'Bearb råstatistik'!T368</f>
        <v>0</v>
      </c>
      <c r="M370" s="81">
        <f>'Bearb råstatistik'!R368+'Bearb råstatistik'!V368</f>
        <v>0</v>
      </c>
      <c r="N370" s="48" t="str">
        <f t="shared" si="11"/>
        <v/>
      </c>
      <c r="O370" s="81">
        <f>'Bearb råstatistik'!AD368</f>
        <v>0</v>
      </c>
      <c r="P370" s="81">
        <f>'Bearb råstatistik'!AF368</f>
        <v>0</v>
      </c>
      <c r="Q370" s="82" t="str">
        <f t="shared" si="12"/>
        <v/>
      </c>
    </row>
    <row r="371" spans="1:17" s="59" customFormat="1" hidden="1" x14ac:dyDescent="0.3">
      <c r="A371" s="59" t="str">
        <f>'Bearb råstatistik'!A369</f>
        <v>OLOFSTRÖMS KOMMUN</v>
      </c>
      <c r="B371" s="81" t="b">
        <f>'Bearb råstatistik'!B369</f>
        <v>1</v>
      </c>
      <c r="C371" s="81">
        <f>IF(Visa_simulerat_eller_angivet_antal,'Bearb råstatistik'!#REF!,'Bearb råstatistik'!K369)</f>
        <v>99</v>
      </c>
      <c r="D371" s="81">
        <f>IF(Visa_simulerat_eller_angivet_antal,'Bearb råstatistik'!#REF!,'Bearb råstatistik'!O369)</f>
        <v>0</v>
      </c>
      <c r="E371" s="48">
        <f>IF(Visa_simulerat_eller_angivet_antal,'Bearb råstatistik'!AN369,'Bearb råstatistik'!AL369)</f>
        <v>0</v>
      </c>
      <c r="F371" s="81">
        <f>IF(Visa_simulerat_eller_angivet_antal,'Bearb råstatistik'!#REF!,'Bearb råstatistik'!Z369)</f>
        <v>0</v>
      </c>
      <c r="G371" s="48">
        <f>IF(Visa_simulerat_eller_angivet_antal,'Bearb råstatistik'!AQ369,'Bearb råstatistik'!AO369)</f>
        <v>0</v>
      </c>
      <c r="H371" s="81" t="b">
        <f>'Bearb råstatistik'!AC369</f>
        <v>0</v>
      </c>
      <c r="I371" s="48" t="str">
        <f>IF(Visa_simulerat_eller_angivet_antal,'Bearb råstatistik'!AS369,'Bearb råstatistik'!AR369)</f>
        <v>-</v>
      </c>
      <c r="J371" s="81">
        <f>IF(Visa_simulerat_eller_angivet_antal,'Bearb råstatistik'!#REF!,'Bearb råstatistik'!T369)</f>
        <v>0</v>
      </c>
      <c r="K371" s="48" t="str">
        <f>IF(Visa_simulerat_eller_angivet_antal,'Bearb råstatistik'!AU369,'Bearb råstatistik'!AT369)</f>
        <v>-</v>
      </c>
      <c r="L371" s="81">
        <f>'Bearb råstatistik'!X369+'Bearb råstatistik'!T369</f>
        <v>0</v>
      </c>
      <c r="M371" s="81">
        <f>'Bearb råstatistik'!R369+'Bearb råstatistik'!V369</f>
        <v>0</v>
      </c>
      <c r="N371" s="48" t="str">
        <f t="shared" si="11"/>
        <v/>
      </c>
      <c r="O371" s="81">
        <f>'Bearb råstatistik'!AD369</f>
        <v>0</v>
      </c>
      <c r="P371" s="81">
        <f>'Bearb råstatistik'!AF369</f>
        <v>0</v>
      </c>
      <c r="Q371" s="82" t="str">
        <f t="shared" si="12"/>
        <v/>
      </c>
    </row>
    <row r="372" spans="1:17" s="59" customFormat="1" hidden="1" x14ac:dyDescent="0.3">
      <c r="A372" s="59" t="str">
        <f>'Bearb råstatistik'!A370</f>
        <v>OLYMPICA AB</v>
      </c>
      <c r="B372" s="81" t="b">
        <f>'Bearb råstatistik'!B370</f>
        <v>0</v>
      </c>
      <c r="C372" s="81">
        <f>IF(Visa_simulerat_eller_angivet_antal,'Bearb råstatistik'!#REF!,'Bearb råstatistik'!K370)</f>
        <v>26</v>
      </c>
      <c r="D372" s="81">
        <f>IF(Visa_simulerat_eller_angivet_antal,'Bearb råstatistik'!#REF!,'Bearb råstatistik'!O370)</f>
        <v>0</v>
      </c>
      <c r="E372" s="48">
        <f>IF(Visa_simulerat_eller_angivet_antal,'Bearb råstatistik'!AN370,'Bearb råstatistik'!AL370)</f>
        <v>0</v>
      </c>
      <c r="F372" s="81">
        <f>IF(Visa_simulerat_eller_angivet_antal,'Bearb råstatistik'!#REF!,'Bearb råstatistik'!Z370)</f>
        <v>0</v>
      </c>
      <c r="G372" s="48">
        <f>IF(Visa_simulerat_eller_angivet_antal,'Bearb råstatistik'!AQ370,'Bearb råstatistik'!AO370)</f>
        <v>0</v>
      </c>
      <c r="H372" s="81" t="b">
        <f>'Bearb råstatistik'!AC370</f>
        <v>0</v>
      </c>
      <c r="I372" s="48" t="str">
        <f>IF(Visa_simulerat_eller_angivet_antal,'Bearb råstatistik'!AS370,'Bearb råstatistik'!AR370)</f>
        <v>-</v>
      </c>
      <c r="J372" s="81">
        <f>IF(Visa_simulerat_eller_angivet_antal,'Bearb råstatistik'!#REF!,'Bearb råstatistik'!T370)</f>
        <v>0</v>
      </c>
      <c r="K372" s="48" t="str">
        <f>IF(Visa_simulerat_eller_angivet_antal,'Bearb råstatistik'!AU370,'Bearb råstatistik'!AT370)</f>
        <v>-</v>
      </c>
      <c r="L372" s="81">
        <f>'Bearb råstatistik'!X370+'Bearb råstatistik'!T370</f>
        <v>0</v>
      </c>
      <c r="M372" s="81">
        <f>'Bearb råstatistik'!R370+'Bearb råstatistik'!V370</f>
        <v>0</v>
      </c>
      <c r="N372" s="48" t="str">
        <f t="shared" si="11"/>
        <v/>
      </c>
      <c r="O372" s="81">
        <f>'Bearb råstatistik'!AD370</f>
        <v>0</v>
      </c>
      <c r="P372" s="81">
        <f>'Bearb råstatistik'!AF370</f>
        <v>0</v>
      </c>
      <c r="Q372" s="82" t="str">
        <f t="shared" si="12"/>
        <v/>
      </c>
    </row>
    <row r="373" spans="1:17" s="59" customFormat="1" hidden="1" x14ac:dyDescent="0.3">
      <c r="A373" s="59" t="str">
        <f>'Bearb råstatistik'!A371</f>
        <v>ORSA KOMMUN</v>
      </c>
      <c r="B373" s="81" t="b">
        <f>'Bearb råstatistik'!B371</f>
        <v>1</v>
      </c>
      <c r="C373" s="81">
        <f>IF(Visa_simulerat_eller_angivet_antal,'Bearb råstatistik'!#REF!,'Bearb råstatistik'!K371)</f>
        <v>48</v>
      </c>
      <c r="D373" s="81">
        <f>IF(Visa_simulerat_eller_angivet_antal,'Bearb råstatistik'!#REF!,'Bearb råstatistik'!O371)</f>
        <v>0</v>
      </c>
      <c r="E373" s="48">
        <f>IF(Visa_simulerat_eller_angivet_antal,'Bearb råstatistik'!AN371,'Bearb råstatistik'!AL371)</f>
        <v>0</v>
      </c>
      <c r="F373" s="81">
        <f>IF(Visa_simulerat_eller_angivet_antal,'Bearb råstatistik'!#REF!,'Bearb råstatistik'!Z371)</f>
        <v>0</v>
      </c>
      <c r="G373" s="48">
        <f>IF(Visa_simulerat_eller_angivet_antal,'Bearb råstatistik'!AQ371,'Bearb råstatistik'!AO371)</f>
        <v>0</v>
      </c>
      <c r="H373" s="81" t="b">
        <f>'Bearb råstatistik'!AC371</f>
        <v>0</v>
      </c>
      <c r="I373" s="48" t="str">
        <f>IF(Visa_simulerat_eller_angivet_antal,'Bearb råstatistik'!AS371,'Bearb råstatistik'!AR371)</f>
        <v>-</v>
      </c>
      <c r="J373" s="81">
        <f>IF(Visa_simulerat_eller_angivet_antal,'Bearb råstatistik'!#REF!,'Bearb råstatistik'!T371)</f>
        <v>0</v>
      </c>
      <c r="K373" s="48" t="str">
        <f>IF(Visa_simulerat_eller_angivet_antal,'Bearb råstatistik'!AU371,'Bearb råstatistik'!AT371)</f>
        <v>-</v>
      </c>
      <c r="L373" s="81">
        <f>'Bearb råstatistik'!X371+'Bearb råstatistik'!T371</f>
        <v>0</v>
      </c>
      <c r="M373" s="81">
        <f>'Bearb råstatistik'!R371+'Bearb råstatistik'!V371</f>
        <v>0</v>
      </c>
      <c r="N373" s="48" t="str">
        <f t="shared" si="11"/>
        <v/>
      </c>
      <c r="O373" s="81">
        <f>'Bearb råstatistik'!AD371</f>
        <v>0</v>
      </c>
      <c r="P373" s="81">
        <f>'Bearb råstatistik'!AF371</f>
        <v>0</v>
      </c>
      <c r="Q373" s="82" t="str">
        <f t="shared" si="12"/>
        <v/>
      </c>
    </row>
    <row r="374" spans="1:17" s="59" customFormat="1" x14ac:dyDescent="0.3">
      <c r="A374" s="59" t="str">
        <f>'Bearb råstatistik'!A372</f>
        <v>ORUST KOMMUN</v>
      </c>
      <c r="B374" s="81" t="b">
        <f>'Bearb råstatistik'!B372</f>
        <v>1</v>
      </c>
      <c r="C374" s="81">
        <f>IF(Visa_simulerat_eller_angivet_antal,'Bearb råstatistik'!#REF!,'Bearb råstatistik'!K372)</f>
        <v>137</v>
      </c>
      <c r="D374" s="81">
        <f>IF(Visa_simulerat_eller_angivet_antal,'Bearb råstatistik'!#REF!,'Bearb råstatistik'!O372)</f>
        <v>23</v>
      </c>
      <c r="E374" s="48">
        <f>IF(Visa_simulerat_eller_angivet_antal,'Bearb råstatistik'!AN372,'Bearb råstatistik'!AL372)</f>
        <v>0.16788321167883211</v>
      </c>
      <c r="F374" s="81">
        <f>IF(Visa_simulerat_eller_angivet_antal,'Bearb råstatistik'!#REF!,'Bearb råstatistik'!Z372)</f>
        <v>0</v>
      </c>
      <c r="G374" s="48">
        <f>IF(Visa_simulerat_eller_angivet_antal,'Bearb råstatistik'!AQ372,'Bearb råstatistik'!AO372)</f>
        <v>0</v>
      </c>
      <c r="H374" s="81" t="b">
        <f>'Bearb råstatistik'!AC372</f>
        <v>0</v>
      </c>
      <c r="I374" s="48">
        <f>IF(Visa_simulerat_eller_angivet_antal,'Bearb råstatistik'!AS372,'Bearb råstatistik'!AR372)</f>
        <v>0</v>
      </c>
      <c r="J374" s="81">
        <f>IF(Visa_simulerat_eller_angivet_antal,'Bearb råstatistik'!#REF!,'Bearb råstatistik'!T372)</f>
        <v>0</v>
      </c>
      <c r="K374" s="48">
        <f>IF(Visa_simulerat_eller_angivet_antal,'Bearb råstatistik'!AU372,'Bearb råstatistik'!AT372)</f>
        <v>0.43478260869565216</v>
      </c>
      <c r="L374" s="81">
        <f>'Bearb råstatistik'!X372+'Bearb råstatistik'!T372</f>
        <v>0</v>
      </c>
      <c r="M374" s="81">
        <f>'Bearb råstatistik'!R372+'Bearb råstatistik'!V372</f>
        <v>0</v>
      </c>
      <c r="N374" s="48" t="str">
        <f t="shared" si="11"/>
        <v/>
      </c>
      <c r="O374" s="81">
        <f>'Bearb råstatistik'!AD372</f>
        <v>13</v>
      </c>
      <c r="P374" s="81">
        <f>'Bearb råstatistik'!AF372</f>
        <v>10</v>
      </c>
      <c r="Q374" s="82">
        <f t="shared" si="12"/>
        <v>0.56521739130434778</v>
      </c>
    </row>
    <row r="375" spans="1:17" s="59" customFormat="1" x14ac:dyDescent="0.3">
      <c r="A375" s="59" t="str">
        <f>'Bearb råstatistik'!A373</f>
        <v>OSBY KOMMUN</v>
      </c>
      <c r="B375" s="81" t="b">
        <f>'Bearb råstatistik'!B373</f>
        <v>1</v>
      </c>
      <c r="C375" s="81">
        <f>IF(Visa_simulerat_eller_angivet_antal,'Bearb råstatistik'!#REF!,'Bearb råstatistik'!K373)</f>
        <v>115</v>
      </c>
      <c r="D375" s="81">
        <f>IF(Visa_simulerat_eller_angivet_antal,'Bearb råstatistik'!#REF!,'Bearb råstatistik'!O373)</f>
        <v>43</v>
      </c>
      <c r="E375" s="48">
        <f>IF(Visa_simulerat_eller_angivet_antal,'Bearb råstatistik'!AN373,'Bearb råstatistik'!AL373)</f>
        <v>0.37391304347826088</v>
      </c>
      <c r="F375" s="81">
        <f>IF(Visa_simulerat_eller_angivet_antal,'Bearb råstatistik'!#REF!,'Bearb råstatistik'!Z373)</f>
        <v>0</v>
      </c>
      <c r="G375" s="48">
        <f>IF(Visa_simulerat_eller_angivet_antal,'Bearb råstatistik'!AQ373,'Bearb råstatistik'!AO373)</f>
        <v>0</v>
      </c>
      <c r="H375" s="81" t="b">
        <f>'Bearb råstatistik'!AC373</f>
        <v>0</v>
      </c>
      <c r="I375" s="48">
        <f>IF(Visa_simulerat_eller_angivet_antal,'Bearb råstatistik'!AS373,'Bearb råstatistik'!AR373)</f>
        <v>0</v>
      </c>
      <c r="J375" s="81">
        <f>IF(Visa_simulerat_eller_angivet_antal,'Bearb råstatistik'!#REF!,'Bearb råstatistik'!T373)</f>
        <v>0</v>
      </c>
      <c r="K375" s="48">
        <f>IF(Visa_simulerat_eller_angivet_antal,'Bearb råstatistik'!AU373,'Bearb råstatistik'!AT373)</f>
        <v>0.67441860465116277</v>
      </c>
      <c r="L375" s="81">
        <f>'Bearb råstatistik'!X373+'Bearb råstatistik'!T373</f>
        <v>0</v>
      </c>
      <c r="M375" s="81">
        <f>'Bearb råstatistik'!R373+'Bearb råstatistik'!V373</f>
        <v>0</v>
      </c>
      <c r="N375" s="48" t="str">
        <f t="shared" si="11"/>
        <v/>
      </c>
      <c r="O375" s="81">
        <f>'Bearb råstatistik'!AD373</f>
        <v>14</v>
      </c>
      <c r="P375" s="81">
        <f>'Bearb råstatistik'!AF373</f>
        <v>29</v>
      </c>
      <c r="Q375" s="82">
        <f t="shared" si="12"/>
        <v>0.32558139534883723</v>
      </c>
    </row>
    <row r="376" spans="1:17" s="59" customFormat="1" x14ac:dyDescent="0.3">
      <c r="A376" s="59" t="str">
        <f>'Bearb råstatistik'!A374</f>
        <v>OSKARSHAMNS KOMMUN</v>
      </c>
      <c r="B376" s="81" t="b">
        <f>'Bearb råstatistik'!B374</f>
        <v>1</v>
      </c>
      <c r="C376" s="81">
        <f>IF(Visa_simulerat_eller_angivet_antal,'Bearb råstatistik'!#REF!,'Bearb råstatistik'!K374)</f>
        <v>281</v>
      </c>
      <c r="D376" s="81">
        <f>IF(Visa_simulerat_eller_angivet_antal,'Bearb råstatistik'!#REF!,'Bearb råstatistik'!O374)</f>
        <v>51</v>
      </c>
      <c r="E376" s="48">
        <f>IF(Visa_simulerat_eller_angivet_antal,'Bearb råstatistik'!AN374,'Bearb råstatistik'!AL374)</f>
        <v>0.18149466192170818</v>
      </c>
      <c r="F376" s="81">
        <f>IF(Visa_simulerat_eller_angivet_antal,'Bearb råstatistik'!#REF!,'Bearb råstatistik'!Z374)</f>
        <v>26</v>
      </c>
      <c r="G376" s="48">
        <f>IF(Visa_simulerat_eller_angivet_antal,'Bearb råstatistik'!AQ374,'Bearb råstatistik'!AO374)</f>
        <v>9.2526690391459068E-2</v>
      </c>
      <c r="H376" s="81" t="b">
        <f>'Bearb råstatistik'!AC374</f>
        <v>0</v>
      </c>
      <c r="I376" s="48">
        <f>IF(Visa_simulerat_eller_angivet_antal,'Bearb råstatistik'!AS374,'Bearb råstatistik'!AR374)</f>
        <v>0.50980392156862742</v>
      </c>
      <c r="J376" s="81">
        <f>IF(Visa_simulerat_eller_angivet_antal,'Bearb råstatistik'!#REF!,'Bearb råstatistik'!T374)</f>
        <v>0</v>
      </c>
      <c r="K376" s="48">
        <f>IF(Visa_simulerat_eller_angivet_antal,'Bearb råstatistik'!AU374,'Bearb råstatistik'!AT374)</f>
        <v>0.41176470588235292</v>
      </c>
      <c r="L376" s="81">
        <f>'Bearb råstatistik'!X374+'Bearb råstatistik'!T374</f>
        <v>12</v>
      </c>
      <c r="M376" s="81">
        <f>'Bearb råstatistik'!R374+'Bearb råstatistik'!V374</f>
        <v>14</v>
      </c>
      <c r="N376" s="48">
        <f t="shared" si="11"/>
        <v>0.46153846153846156</v>
      </c>
      <c r="O376" s="81">
        <f>'Bearb råstatistik'!AD374</f>
        <v>16</v>
      </c>
      <c r="P376" s="81">
        <f>'Bearb råstatistik'!AF374</f>
        <v>21</v>
      </c>
      <c r="Q376" s="82">
        <f t="shared" si="12"/>
        <v>0.43243243243243246</v>
      </c>
    </row>
    <row r="377" spans="1:17" s="59" customFormat="1" x14ac:dyDescent="0.3">
      <c r="A377" s="59" t="str">
        <f>'Bearb råstatistik'!A375</f>
        <v>OVANÅKERS KOMMUN</v>
      </c>
      <c r="B377" s="81" t="b">
        <f>'Bearb råstatistik'!B375</f>
        <v>1</v>
      </c>
      <c r="C377" s="81">
        <f>IF(Visa_simulerat_eller_angivet_antal,'Bearb råstatistik'!#REF!,'Bearb råstatistik'!K375)</f>
        <v>108</v>
      </c>
      <c r="D377" s="81">
        <f>IF(Visa_simulerat_eller_angivet_antal,'Bearb råstatistik'!#REF!,'Bearb råstatistik'!O375)</f>
        <v>11</v>
      </c>
      <c r="E377" s="48">
        <f>IF(Visa_simulerat_eller_angivet_antal,'Bearb råstatistik'!AN375,'Bearb råstatistik'!AL375)</f>
        <v>0.10185185185185185</v>
      </c>
      <c r="F377" s="81">
        <f>IF(Visa_simulerat_eller_angivet_antal,'Bearb råstatistik'!#REF!,'Bearb råstatistik'!Z375)</f>
        <v>0</v>
      </c>
      <c r="G377" s="48">
        <f>IF(Visa_simulerat_eller_angivet_antal,'Bearb råstatistik'!AQ375,'Bearb råstatistik'!AO375)</f>
        <v>0</v>
      </c>
      <c r="H377" s="81" t="b">
        <f>'Bearb råstatistik'!AC375</f>
        <v>0</v>
      </c>
      <c r="I377" s="48">
        <f>IF(Visa_simulerat_eller_angivet_antal,'Bearb råstatistik'!AS375,'Bearb råstatistik'!AR375)</f>
        <v>0</v>
      </c>
      <c r="J377" s="81">
        <f>IF(Visa_simulerat_eller_angivet_antal,'Bearb råstatistik'!#REF!,'Bearb råstatistik'!T375)</f>
        <v>0</v>
      </c>
      <c r="K377" s="48">
        <f>IF(Visa_simulerat_eller_angivet_antal,'Bearb råstatistik'!AU375,'Bearb råstatistik'!AT375)</f>
        <v>0</v>
      </c>
      <c r="L377" s="81">
        <f>'Bearb råstatistik'!X375+'Bearb råstatistik'!T375</f>
        <v>0</v>
      </c>
      <c r="M377" s="81">
        <f>'Bearb råstatistik'!R375+'Bearb råstatistik'!V375</f>
        <v>0</v>
      </c>
      <c r="N377" s="48" t="str">
        <f t="shared" si="11"/>
        <v/>
      </c>
      <c r="O377" s="81">
        <f>'Bearb råstatistik'!AD375</f>
        <v>11</v>
      </c>
      <c r="P377" s="81">
        <f>'Bearb råstatistik'!AF375</f>
        <v>0</v>
      </c>
      <c r="Q377" s="82">
        <f t="shared" si="12"/>
        <v>1</v>
      </c>
    </row>
    <row r="378" spans="1:17" s="59" customFormat="1" hidden="1" x14ac:dyDescent="0.3">
      <c r="A378" s="59" t="str">
        <f>'Bearb råstatistik'!A376</f>
        <v>OXELÖSUNDS KOMMUN</v>
      </c>
      <c r="B378" s="81" t="b">
        <f>'Bearb råstatistik'!B376</f>
        <v>1</v>
      </c>
      <c r="C378" s="81">
        <f>IF(Visa_simulerat_eller_angivet_antal,'Bearb råstatistik'!#REF!,'Bearb råstatistik'!K376)</f>
        <v>60</v>
      </c>
      <c r="D378" s="81">
        <f>IF(Visa_simulerat_eller_angivet_antal,'Bearb råstatistik'!#REF!,'Bearb råstatistik'!O376)</f>
        <v>12</v>
      </c>
      <c r="E378" s="48">
        <f>IF(Visa_simulerat_eller_angivet_antal,'Bearb råstatistik'!AN376,'Bearb råstatistik'!AL376)</f>
        <v>0.2</v>
      </c>
      <c r="F378" s="81">
        <f>IF(Visa_simulerat_eller_angivet_antal,'Bearb råstatistik'!#REF!,'Bearb råstatistik'!Z376)</f>
        <v>0</v>
      </c>
      <c r="G378" s="48">
        <f>IF(Visa_simulerat_eller_angivet_antal,'Bearb råstatistik'!AQ376,'Bearb råstatistik'!AO376)</f>
        <v>0</v>
      </c>
      <c r="H378" s="81" t="b">
        <f>'Bearb råstatistik'!AC376</f>
        <v>0</v>
      </c>
      <c r="I378" s="48">
        <f>IF(Visa_simulerat_eller_angivet_antal,'Bearb råstatistik'!AS376,'Bearb råstatistik'!AR376)</f>
        <v>0</v>
      </c>
      <c r="J378" s="81">
        <f>IF(Visa_simulerat_eller_angivet_antal,'Bearb råstatistik'!#REF!,'Bearb råstatistik'!T376)</f>
        <v>0</v>
      </c>
      <c r="K378" s="48">
        <f>IF(Visa_simulerat_eller_angivet_antal,'Bearb råstatistik'!AU376,'Bearb råstatistik'!AT376)</f>
        <v>1</v>
      </c>
      <c r="L378" s="81">
        <f>'Bearb råstatistik'!X376+'Bearb råstatistik'!T376</f>
        <v>0</v>
      </c>
      <c r="M378" s="81">
        <f>'Bearb råstatistik'!R376+'Bearb råstatistik'!V376</f>
        <v>0</v>
      </c>
      <c r="N378" s="48" t="str">
        <f t="shared" si="11"/>
        <v/>
      </c>
      <c r="O378" s="81">
        <f>'Bearb råstatistik'!AD376</f>
        <v>0</v>
      </c>
      <c r="P378" s="81">
        <f>'Bearb råstatistik'!AF376</f>
        <v>12</v>
      </c>
      <c r="Q378" s="82">
        <f t="shared" si="12"/>
        <v>0</v>
      </c>
    </row>
    <row r="379" spans="1:17" s="59" customFormat="1" hidden="1" x14ac:dyDescent="0.3">
      <c r="A379" s="59" t="str">
        <f>'Bearb råstatistik'!A377</f>
        <v>PAJALA KOMMUN</v>
      </c>
      <c r="B379" s="81" t="b">
        <f>'Bearb råstatistik'!B377</f>
        <v>1</v>
      </c>
      <c r="C379" s="81">
        <f>IF(Visa_simulerat_eller_angivet_antal,'Bearb råstatistik'!#REF!,'Bearb råstatistik'!K377)</f>
        <v>29</v>
      </c>
      <c r="D379" s="81">
        <f>IF(Visa_simulerat_eller_angivet_antal,'Bearb råstatistik'!#REF!,'Bearb råstatistik'!O377)</f>
        <v>0</v>
      </c>
      <c r="E379" s="48">
        <f>IF(Visa_simulerat_eller_angivet_antal,'Bearb råstatistik'!AN377,'Bearb råstatistik'!AL377)</f>
        <v>0</v>
      </c>
      <c r="F379" s="81">
        <f>IF(Visa_simulerat_eller_angivet_antal,'Bearb råstatistik'!#REF!,'Bearb råstatistik'!Z377)</f>
        <v>0</v>
      </c>
      <c r="G379" s="48">
        <f>IF(Visa_simulerat_eller_angivet_antal,'Bearb råstatistik'!AQ377,'Bearb råstatistik'!AO377)</f>
        <v>0</v>
      </c>
      <c r="H379" s="81" t="b">
        <f>'Bearb råstatistik'!AC377</f>
        <v>0</v>
      </c>
      <c r="I379" s="48" t="str">
        <f>IF(Visa_simulerat_eller_angivet_antal,'Bearb råstatistik'!AS377,'Bearb råstatistik'!AR377)</f>
        <v>-</v>
      </c>
      <c r="J379" s="81">
        <f>IF(Visa_simulerat_eller_angivet_antal,'Bearb råstatistik'!#REF!,'Bearb råstatistik'!T377)</f>
        <v>0</v>
      </c>
      <c r="K379" s="48" t="str">
        <f>IF(Visa_simulerat_eller_angivet_antal,'Bearb råstatistik'!AU377,'Bearb råstatistik'!AT377)</f>
        <v>-</v>
      </c>
      <c r="L379" s="81">
        <f>'Bearb råstatistik'!X377+'Bearb råstatistik'!T377</f>
        <v>0</v>
      </c>
      <c r="M379" s="81">
        <f>'Bearb råstatistik'!R377+'Bearb råstatistik'!V377</f>
        <v>0</v>
      </c>
      <c r="N379" s="48" t="str">
        <f t="shared" si="11"/>
        <v/>
      </c>
      <c r="O379" s="81">
        <f>'Bearb råstatistik'!AD377</f>
        <v>0</v>
      </c>
      <c r="P379" s="81">
        <f>'Bearb råstatistik'!AF377</f>
        <v>0</v>
      </c>
      <c r="Q379" s="82" t="str">
        <f t="shared" si="12"/>
        <v/>
      </c>
    </row>
    <row r="380" spans="1:17" s="59" customFormat="1" x14ac:dyDescent="0.3">
      <c r="A380" s="59" t="str">
        <f>'Bearb råstatistik'!A378</f>
        <v>PARTILLE KOMMUN</v>
      </c>
      <c r="B380" s="81" t="b">
        <f>'Bearb råstatistik'!B378</f>
        <v>1</v>
      </c>
      <c r="C380" s="81">
        <f>IF(Visa_simulerat_eller_angivet_antal,'Bearb råstatistik'!#REF!,'Bearb råstatistik'!K378)</f>
        <v>402</v>
      </c>
      <c r="D380" s="81">
        <f>IF(Visa_simulerat_eller_angivet_antal,'Bearb råstatistik'!#REF!,'Bearb råstatistik'!O378)</f>
        <v>61</v>
      </c>
      <c r="E380" s="48">
        <f>IF(Visa_simulerat_eller_angivet_antal,'Bearb råstatistik'!AN378,'Bearb råstatistik'!AL378)</f>
        <v>0.15174129353233831</v>
      </c>
      <c r="F380" s="81">
        <f>IF(Visa_simulerat_eller_angivet_antal,'Bearb råstatistik'!#REF!,'Bearb råstatistik'!Z378)</f>
        <v>14</v>
      </c>
      <c r="G380" s="48">
        <f>IF(Visa_simulerat_eller_angivet_antal,'Bearb råstatistik'!AQ378,'Bearb råstatistik'!AO378)</f>
        <v>3.482587064676617E-2</v>
      </c>
      <c r="H380" s="81" t="b">
        <f>'Bearb råstatistik'!AC378</f>
        <v>0</v>
      </c>
      <c r="I380" s="48">
        <f>IF(Visa_simulerat_eller_angivet_antal,'Bearb råstatistik'!AS378,'Bearb råstatistik'!AR378)</f>
        <v>0.22950819672131148</v>
      </c>
      <c r="J380" s="81">
        <f>IF(Visa_simulerat_eller_angivet_antal,'Bearb råstatistik'!#REF!,'Bearb råstatistik'!T378)</f>
        <v>0</v>
      </c>
      <c r="K380" s="48">
        <f>IF(Visa_simulerat_eller_angivet_antal,'Bearb råstatistik'!AU378,'Bearb råstatistik'!AT378)</f>
        <v>0.52459016393442626</v>
      </c>
      <c r="L380" s="81">
        <f>'Bearb råstatistik'!X378+'Bearb råstatistik'!T378</f>
        <v>0</v>
      </c>
      <c r="M380" s="81">
        <f>'Bearb råstatistik'!R378+'Bearb råstatistik'!V378</f>
        <v>14</v>
      </c>
      <c r="N380" s="48">
        <f t="shared" si="11"/>
        <v>0</v>
      </c>
      <c r="O380" s="81">
        <f>'Bearb råstatistik'!AD378</f>
        <v>15</v>
      </c>
      <c r="P380" s="81">
        <f>'Bearb råstatistik'!AF378</f>
        <v>32</v>
      </c>
      <c r="Q380" s="82">
        <f t="shared" si="12"/>
        <v>0.31914893617021278</v>
      </c>
    </row>
    <row r="381" spans="1:17" s="59" customFormat="1" hidden="1" x14ac:dyDescent="0.3">
      <c r="A381" s="59" t="str">
        <f>'Bearb råstatistik'!A379</f>
        <v>PERSTORPS KOMMUN</v>
      </c>
      <c r="B381" s="81" t="b">
        <f>'Bearb råstatistik'!B379</f>
        <v>1</v>
      </c>
      <c r="C381" s="81">
        <f>IF(Visa_simulerat_eller_angivet_antal,'Bearb råstatistik'!#REF!,'Bearb råstatistik'!K379)</f>
        <v>46</v>
      </c>
      <c r="D381" s="81">
        <f>IF(Visa_simulerat_eller_angivet_antal,'Bearb råstatistik'!#REF!,'Bearb råstatistik'!O379)</f>
        <v>12</v>
      </c>
      <c r="E381" s="48">
        <f>IF(Visa_simulerat_eller_angivet_antal,'Bearb råstatistik'!AN379,'Bearb råstatistik'!AL379)</f>
        <v>0.2608695652173913</v>
      </c>
      <c r="F381" s="81">
        <f>IF(Visa_simulerat_eller_angivet_antal,'Bearb råstatistik'!#REF!,'Bearb råstatistik'!Z379)</f>
        <v>10</v>
      </c>
      <c r="G381" s="48">
        <f>IF(Visa_simulerat_eller_angivet_antal,'Bearb råstatistik'!AQ379,'Bearb råstatistik'!AO379)</f>
        <v>0.21739130434782608</v>
      </c>
      <c r="H381" s="81" t="b">
        <f>'Bearb råstatistik'!AC379</f>
        <v>0</v>
      </c>
      <c r="I381" s="48">
        <f>IF(Visa_simulerat_eller_angivet_antal,'Bearb råstatistik'!AS379,'Bearb råstatistik'!AR379)</f>
        <v>0.83333333333333337</v>
      </c>
      <c r="J381" s="81">
        <f>IF(Visa_simulerat_eller_angivet_antal,'Bearb råstatistik'!#REF!,'Bearb råstatistik'!T379)</f>
        <v>0</v>
      </c>
      <c r="K381" s="48">
        <f>IF(Visa_simulerat_eller_angivet_antal,'Bearb råstatistik'!AU379,'Bearb råstatistik'!AT379)</f>
        <v>0</v>
      </c>
      <c r="L381" s="81">
        <f>'Bearb råstatistik'!X379+'Bearb råstatistik'!T379</f>
        <v>0</v>
      </c>
      <c r="M381" s="81">
        <f>'Bearb råstatistik'!R379+'Bearb råstatistik'!V379</f>
        <v>10</v>
      </c>
      <c r="N381" s="48">
        <f t="shared" si="11"/>
        <v>0</v>
      </c>
      <c r="O381" s="81">
        <f>'Bearb råstatistik'!AD379</f>
        <v>2</v>
      </c>
      <c r="P381" s="81">
        <f>'Bearb råstatistik'!AF379</f>
        <v>0</v>
      </c>
      <c r="Q381" s="82">
        <f t="shared" si="12"/>
        <v>1</v>
      </c>
    </row>
    <row r="382" spans="1:17" s="59" customFormat="1" hidden="1" x14ac:dyDescent="0.3">
      <c r="A382" s="59" t="str">
        <f>'Bearb råstatistik'!A380</f>
        <v>PILEVALLENS VÅRD OCH BEHANDLING AB</v>
      </c>
      <c r="B382" s="81" t="b">
        <f>'Bearb råstatistik'!B380</f>
        <v>0</v>
      </c>
      <c r="C382" s="81">
        <f>IF(Visa_simulerat_eller_angivet_antal,'Bearb råstatistik'!#REF!,'Bearb råstatistik'!K380)</f>
        <v>0</v>
      </c>
      <c r="D382" s="81">
        <f>IF(Visa_simulerat_eller_angivet_antal,'Bearb råstatistik'!#REF!,'Bearb råstatistik'!O380)</f>
        <v>0</v>
      </c>
      <c r="E382" s="48" t="str">
        <f>IF(Visa_simulerat_eller_angivet_antal,'Bearb råstatistik'!AN380,'Bearb råstatistik'!AL380)</f>
        <v>-</v>
      </c>
      <c r="F382" s="81">
        <f>IF(Visa_simulerat_eller_angivet_antal,'Bearb råstatistik'!#REF!,'Bearb råstatistik'!Z380)</f>
        <v>0</v>
      </c>
      <c r="G382" s="48" t="str">
        <f>IF(Visa_simulerat_eller_angivet_antal,'Bearb råstatistik'!AQ380,'Bearb råstatistik'!AO380)</f>
        <v>-</v>
      </c>
      <c r="H382" s="81" t="b">
        <f>'Bearb råstatistik'!AC380</f>
        <v>0</v>
      </c>
      <c r="I382" s="48" t="str">
        <f>IF(Visa_simulerat_eller_angivet_antal,'Bearb råstatistik'!AS380,'Bearb råstatistik'!AR380)</f>
        <v>-</v>
      </c>
      <c r="J382" s="81">
        <f>IF(Visa_simulerat_eller_angivet_antal,'Bearb råstatistik'!#REF!,'Bearb råstatistik'!T380)</f>
        <v>0</v>
      </c>
      <c r="K382" s="48" t="str">
        <f>IF(Visa_simulerat_eller_angivet_antal,'Bearb råstatistik'!AU380,'Bearb råstatistik'!AT380)</f>
        <v>-</v>
      </c>
      <c r="L382" s="81">
        <f>'Bearb råstatistik'!X380+'Bearb råstatistik'!T380</f>
        <v>0</v>
      </c>
      <c r="M382" s="81">
        <f>'Bearb råstatistik'!R380+'Bearb råstatistik'!V380</f>
        <v>0</v>
      </c>
      <c r="N382" s="48" t="str">
        <f t="shared" si="11"/>
        <v/>
      </c>
      <c r="O382" s="81">
        <f>'Bearb råstatistik'!AD380</f>
        <v>0</v>
      </c>
      <c r="P382" s="81">
        <f>'Bearb råstatistik'!AF380</f>
        <v>0</v>
      </c>
      <c r="Q382" s="82" t="str">
        <f t="shared" si="12"/>
        <v/>
      </c>
    </row>
    <row r="383" spans="1:17" s="59" customFormat="1" x14ac:dyDescent="0.3">
      <c r="A383" s="59" t="str">
        <f>'Bearb råstatistik'!A381</f>
        <v>PITEÅ KOMMUN</v>
      </c>
      <c r="B383" s="81" t="b">
        <f>'Bearb råstatistik'!B381</f>
        <v>1</v>
      </c>
      <c r="C383" s="81">
        <f>IF(Visa_simulerat_eller_angivet_antal,'Bearb råstatistik'!#REF!,'Bearb råstatistik'!K381)</f>
        <v>462</v>
      </c>
      <c r="D383" s="81">
        <f>IF(Visa_simulerat_eller_angivet_antal,'Bearb råstatistik'!#REF!,'Bearb råstatistik'!O381)</f>
        <v>53</v>
      </c>
      <c r="E383" s="48">
        <f>IF(Visa_simulerat_eller_angivet_antal,'Bearb råstatistik'!AN381,'Bearb råstatistik'!AL381)</f>
        <v>0.11471861471861472</v>
      </c>
      <c r="F383" s="81">
        <f>IF(Visa_simulerat_eller_angivet_antal,'Bearb råstatistik'!#REF!,'Bearb råstatistik'!Z381)</f>
        <v>51</v>
      </c>
      <c r="G383" s="48">
        <f>IF(Visa_simulerat_eller_angivet_antal,'Bearb råstatistik'!AQ381,'Bearb råstatistik'!AO381)</f>
        <v>0.11038961038961038</v>
      </c>
      <c r="H383" s="81" t="b">
        <f>'Bearb råstatistik'!AC381</f>
        <v>0</v>
      </c>
      <c r="I383" s="48">
        <f>IF(Visa_simulerat_eller_angivet_antal,'Bearb råstatistik'!AS381,'Bearb råstatistik'!AR381)</f>
        <v>0.96226415094339623</v>
      </c>
      <c r="J383" s="81">
        <f>IF(Visa_simulerat_eller_angivet_antal,'Bearb råstatistik'!#REF!,'Bearb råstatistik'!T381)</f>
        <v>13</v>
      </c>
      <c r="K383" s="48">
        <f>IF(Visa_simulerat_eller_angivet_antal,'Bearb råstatistik'!AU381,'Bearb råstatistik'!AT381)</f>
        <v>0.37735849056603776</v>
      </c>
      <c r="L383" s="81">
        <f>'Bearb råstatistik'!X381+'Bearb råstatistik'!T381</f>
        <v>26</v>
      </c>
      <c r="M383" s="81">
        <f>'Bearb råstatistik'!R381+'Bearb råstatistik'!V381</f>
        <v>25</v>
      </c>
      <c r="N383" s="48">
        <f t="shared" si="11"/>
        <v>0.50980392156862742</v>
      </c>
      <c r="O383" s="81">
        <f>'Bearb råstatistik'!AD381</f>
        <v>8</v>
      </c>
      <c r="P383" s="81">
        <f>'Bearb råstatistik'!AF381</f>
        <v>7</v>
      </c>
      <c r="Q383" s="82">
        <f t="shared" si="12"/>
        <v>0.53333333333333333</v>
      </c>
    </row>
    <row r="384" spans="1:17" s="59" customFormat="1" hidden="1" x14ac:dyDescent="0.3">
      <c r="A384" s="59" t="str">
        <f>'Bearb råstatistik'!A382</f>
        <v>Potentia education AB</v>
      </c>
      <c r="B384" s="81" t="b">
        <f>'Bearb råstatistik'!B382</f>
        <v>0</v>
      </c>
      <c r="C384" s="81">
        <f>IF(Visa_simulerat_eller_angivet_antal,'Bearb råstatistik'!#REF!,'Bearb råstatistik'!K382)</f>
        <v>27</v>
      </c>
      <c r="D384" s="81">
        <f>IF(Visa_simulerat_eller_angivet_antal,'Bearb råstatistik'!#REF!,'Bearb råstatistik'!O382)</f>
        <v>0</v>
      </c>
      <c r="E384" s="48">
        <f>IF(Visa_simulerat_eller_angivet_antal,'Bearb råstatistik'!AN382,'Bearb råstatistik'!AL382)</f>
        <v>0</v>
      </c>
      <c r="F384" s="81">
        <f>IF(Visa_simulerat_eller_angivet_antal,'Bearb råstatistik'!#REF!,'Bearb råstatistik'!Z382)</f>
        <v>0</v>
      </c>
      <c r="G384" s="48">
        <f>IF(Visa_simulerat_eller_angivet_antal,'Bearb råstatistik'!AQ382,'Bearb råstatistik'!AO382)</f>
        <v>0</v>
      </c>
      <c r="H384" s="81" t="b">
        <f>'Bearb råstatistik'!AC382</f>
        <v>0</v>
      </c>
      <c r="I384" s="48" t="str">
        <f>IF(Visa_simulerat_eller_angivet_antal,'Bearb råstatistik'!AS382,'Bearb råstatistik'!AR382)</f>
        <v>-</v>
      </c>
      <c r="J384" s="81">
        <f>IF(Visa_simulerat_eller_angivet_antal,'Bearb råstatistik'!#REF!,'Bearb råstatistik'!T382)</f>
        <v>0</v>
      </c>
      <c r="K384" s="48" t="str">
        <f>IF(Visa_simulerat_eller_angivet_antal,'Bearb råstatistik'!AU382,'Bearb råstatistik'!AT382)</f>
        <v>-</v>
      </c>
      <c r="L384" s="81">
        <f>'Bearb råstatistik'!X382+'Bearb råstatistik'!T382</f>
        <v>0</v>
      </c>
      <c r="M384" s="81">
        <f>'Bearb råstatistik'!R382+'Bearb råstatistik'!V382</f>
        <v>0</v>
      </c>
      <c r="N384" s="48" t="str">
        <f t="shared" si="11"/>
        <v/>
      </c>
      <c r="O384" s="81">
        <f>'Bearb råstatistik'!AD382</f>
        <v>0</v>
      </c>
      <c r="P384" s="81">
        <f>'Bearb råstatistik'!AF382</f>
        <v>0</v>
      </c>
      <c r="Q384" s="82" t="str">
        <f t="shared" si="12"/>
        <v/>
      </c>
    </row>
    <row r="385" spans="1:17" s="59" customFormat="1" hidden="1" x14ac:dyDescent="0.3">
      <c r="A385" s="59" t="str">
        <f>'Bearb råstatistik'!A383</f>
        <v>PPS POWER PLANNING SYSTEM AKTIEBOLAG</v>
      </c>
      <c r="B385" s="81" t="b">
        <f>'Bearb råstatistik'!B383</f>
        <v>0</v>
      </c>
      <c r="C385" s="81">
        <f>IF(Visa_simulerat_eller_angivet_antal,'Bearb råstatistik'!#REF!,'Bearb råstatistik'!K383)</f>
        <v>10</v>
      </c>
      <c r="D385" s="81">
        <f>IF(Visa_simulerat_eller_angivet_antal,'Bearb råstatistik'!#REF!,'Bearb råstatistik'!O383)</f>
        <v>10</v>
      </c>
      <c r="E385" s="48">
        <f>IF(Visa_simulerat_eller_angivet_antal,'Bearb råstatistik'!AN383,'Bearb råstatistik'!AL383)</f>
        <v>1</v>
      </c>
      <c r="F385" s="81">
        <f>IF(Visa_simulerat_eller_angivet_antal,'Bearb råstatistik'!#REF!,'Bearb råstatistik'!Z383)</f>
        <v>10</v>
      </c>
      <c r="G385" s="48">
        <f>IF(Visa_simulerat_eller_angivet_antal,'Bearb råstatistik'!AQ383,'Bearb råstatistik'!AO383)</f>
        <v>1</v>
      </c>
      <c r="H385" s="81" t="b">
        <f>'Bearb råstatistik'!AC383</f>
        <v>0</v>
      </c>
      <c r="I385" s="48">
        <f>IF(Visa_simulerat_eller_angivet_antal,'Bearb råstatistik'!AS383,'Bearb råstatistik'!AR383)</f>
        <v>1</v>
      </c>
      <c r="J385" s="81">
        <f>IF(Visa_simulerat_eller_angivet_antal,'Bearb råstatistik'!#REF!,'Bearb råstatistik'!T383)</f>
        <v>0</v>
      </c>
      <c r="K385" s="48">
        <f>IF(Visa_simulerat_eller_angivet_antal,'Bearb råstatistik'!AU383,'Bearb råstatistik'!AT383)</f>
        <v>0</v>
      </c>
      <c r="L385" s="81">
        <f>'Bearb råstatistik'!X383+'Bearb råstatistik'!T383</f>
        <v>0</v>
      </c>
      <c r="M385" s="81">
        <f>'Bearb råstatistik'!R383+'Bearb råstatistik'!V383</f>
        <v>10</v>
      </c>
      <c r="N385" s="48">
        <f t="shared" si="11"/>
        <v>0</v>
      </c>
      <c r="O385" s="81">
        <f>'Bearb råstatistik'!AD383</f>
        <v>0</v>
      </c>
      <c r="P385" s="81">
        <f>'Bearb råstatistik'!AF383</f>
        <v>0</v>
      </c>
      <c r="Q385" s="82" t="str">
        <f t="shared" si="12"/>
        <v/>
      </c>
    </row>
    <row r="386" spans="1:17" s="59" customFormat="1" hidden="1" x14ac:dyDescent="0.3">
      <c r="A386" s="59" t="str">
        <f>'Bearb råstatistik'!A384</f>
        <v>Primaskolan i Sverige AB</v>
      </c>
      <c r="B386" s="81" t="b">
        <f>'Bearb råstatistik'!B384</f>
        <v>0</v>
      </c>
      <c r="C386" s="81">
        <f>IF(Visa_simulerat_eller_angivet_antal,'Bearb råstatistik'!#REF!,'Bearb råstatistik'!K384)</f>
        <v>57</v>
      </c>
      <c r="D386" s="81">
        <f>IF(Visa_simulerat_eller_angivet_antal,'Bearb råstatistik'!#REF!,'Bearb råstatistik'!O384)</f>
        <v>11</v>
      </c>
      <c r="E386" s="48">
        <f>IF(Visa_simulerat_eller_angivet_antal,'Bearb råstatistik'!AN384,'Bearb råstatistik'!AL384)</f>
        <v>0.19298245614035087</v>
      </c>
      <c r="F386" s="81">
        <f>IF(Visa_simulerat_eller_angivet_antal,'Bearb råstatistik'!#REF!,'Bearb råstatistik'!Z384)</f>
        <v>0</v>
      </c>
      <c r="G386" s="48">
        <f>IF(Visa_simulerat_eller_angivet_antal,'Bearb råstatistik'!AQ384,'Bearb råstatistik'!AO384)</f>
        <v>0</v>
      </c>
      <c r="H386" s="81" t="b">
        <f>'Bearb råstatistik'!AC384</f>
        <v>0</v>
      </c>
      <c r="I386" s="48">
        <f>IF(Visa_simulerat_eller_angivet_antal,'Bearb råstatistik'!AS384,'Bearb råstatistik'!AR384)</f>
        <v>0</v>
      </c>
      <c r="J386" s="81">
        <f>IF(Visa_simulerat_eller_angivet_antal,'Bearb råstatistik'!#REF!,'Bearb råstatistik'!T384)</f>
        <v>0</v>
      </c>
      <c r="K386" s="48">
        <f>IF(Visa_simulerat_eller_angivet_antal,'Bearb råstatistik'!AU384,'Bearb råstatistik'!AT384)</f>
        <v>0</v>
      </c>
      <c r="L386" s="81">
        <f>'Bearb råstatistik'!X384+'Bearb råstatistik'!T384</f>
        <v>0</v>
      </c>
      <c r="M386" s="81">
        <f>'Bearb råstatistik'!R384+'Bearb råstatistik'!V384</f>
        <v>0</v>
      </c>
      <c r="N386" s="48" t="str">
        <f t="shared" si="11"/>
        <v/>
      </c>
      <c r="O386" s="81">
        <f>'Bearb råstatistik'!AD384</f>
        <v>11</v>
      </c>
      <c r="P386" s="81">
        <f>'Bearb råstatistik'!AF384</f>
        <v>0</v>
      </c>
      <c r="Q386" s="82">
        <f t="shared" si="12"/>
        <v>1</v>
      </c>
    </row>
    <row r="387" spans="1:17" s="59" customFormat="1" x14ac:dyDescent="0.3">
      <c r="A387" s="59" t="str">
        <f>'Bearb råstatistik'!A385</f>
        <v>Prolympia AB</v>
      </c>
      <c r="B387" s="81" t="b">
        <f>'Bearb råstatistik'!B385</f>
        <v>0</v>
      </c>
      <c r="C387" s="81">
        <f>IF(Visa_simulerat_eller_angivet_antal,'Bearb råstatistik'!#REF!,'Bearb råstatistik'!K385)</f>
        <v>235</v>
      </c>
      <c r="D387" s="81">
        <f>IF(Visa_simulerat_eller_angivet_antal,'Bearb råstatistik'!#REF!,'Bearb råstatistik'!O385)</f>
        <v>59</v>
      </c>
      <c r="E387" s="48">
        <f>IF(Visa_simulerat_eller_angivet_antal,'Bearb råstatistik'!AN385,'Bearb råstatistik'!AL385)</f>
        <v>0.25106382978723402</v>
      </c>
      <c r="F387" s="81">
        <f>IF(Visa_simulerat_eller_angivet_antal,'Bearb råstatistik'!#REF!,'Bearb råstatistik'!Z385)</f>
        <v>17</v>
      </c>
      <c r="G387" s="48">
        <f>IF(Visa_simulerat_eller_angivet_antal,'Bearb råstatistik'!AQ385,'Bearb råstatistik'!AO385)</f>
        <v>7.2340425531914887E-2</v>
      </c>
      <c r="H387" s="81" t="b">
        <f>'Bearb råstatistik'!AC385</f>
        <v>0</v>
      </c>
      <c r="I387" s="48">
        <f>IF(Visa_simulerat_eller_angivet_antal,'Bearb råstatistik'!AS385,'Bearb råstatistik'!AR385)</f>
        <v>0.28813559322033899</v>
      </c>
      <c r="J387" s="81">
        <f>IF(Visa_simulerat_eller_angivet_antal,'Bearb råstatistik'!#REF!,'Bearb råstatistik'!T385)</f>
        <v>0</v>
      </c>
      <c r="K387" s="48">
        <f>IF(Visa_simulerat_eller_angivet_antal,'Bearb råstatistik'!AU385,'Bearb råstatistik'!AT385)</f>
        <v>0.49152542372881358</v>
      </c>
      <c r="L387" s="81">
        <f>'Bearb råstatistik'!X385+'Bearb råstatistik'!T385</f>
        <v>0</v>
      </c>
      <c r="M387" s="81">
        <f>'Bearb råstatistik'!R385+'Bearb råstatistik'!V385</f>
        <v>17</v>
      </c>
      <c r="N387" s="48">
        <f t="shared" si="11"/>
        <v>0</v>
      </c>
      <c r="O387" s="81">
        <f>'Bearb råstatistik'!AD385</f>
        <v>13</v>
      </c>
      <c r="P387" s="81">
        <f>'Bearb råstatistik'!AF385</f>
        <v>29</v>
      </c>
      <c r="Q387" s="82">
        <f t="shared" si="12"/>
        <v>0.30952380952380953</v>
      </c>
    </row>
    <row r="388" spans="1:17" s="59" customFormat="1" hidden="1" x14ac:dyDescent="0.3">
      <c r="A388" s="59" t="str">
        <f>'Bearb råstatistik'!A386</f>
        <v>Prosperitas Utbildning AB</v>
      </c>
      <c r="B388" s="81" t="b">
        <f>'Bearb råstatistik'!B386</f>
        <v>0</v>
      </c>
      <c r="C388" s="81">
        <f>IF(Visa_simulerat_eller_angivet_antal,'Bearb råstatistik'!#REF!,'Bearb råstatistik'!K386)</f>
        <v>11</v>
      </c>
      <c r="D388" s="81">
        <f>IF(Visa_simulerat_eller_angivet_antal,'Bearb råstatistik'!#REF!,'Bearb råstatistik'!O386)</f>
        <v>0</v>
      </c>
      <c r="E388" s="48">
        <f>IF(Visa_simulerat_eller_angivet_antal,'Bearb råstatistik'!AN386,'Bearb råstatistik'!AL386)</f>
        <v>0</v>
      </c>
      <c r="F388" s="81">
        <f>IF(Visa_simulerat_eller_angivet_antal,'Bearb råstatistik'!#REF!,'Bearb råstatistik'!Z386)</f>
        <v>0</v>
      </c>
      <c r="G388" s="48">
        <f>IF(Visa_simulerat_eller_angivet_antal,'Bearb råstatistik'!AQ386,'Bearb råstatistik'!AO386)</f>
        <v>0</v>
      </c>
      <c r="H388" s="81" t="b">
        <f>'Bearb råstatistik'!AC386</f>
        <v>0</v>
      </c>
      <c r="I388" s="48" t="str">
        <f>IF(Visa_simulerat_eller_angivet_antal,'Bearb råstatistik'!AS386,'Bearb råstatistik'!AR386)</f>
        <v>-</v>
      </c>
      <c r="J388" s="81">
        <f>IF(Visa_simulerat_eller_angivet_antal,'Bearb råstatistik'!#REF!,'Bearb råstatistik'!T386)</f>
        <v>0</v>
      </c>
      <c r="K388" s="48" t="str">
        <f>IF(Visa_simulerat_eller_angivet_antal,'Bearb råstatistik'!AU386,'Bearb råstatistik'!AT386)</f>
        <v>-</v>
      </c>
      <c r="L388" s="81">
        <f>'Bearb råstatistik'!X386+'Bearb råstatistik'!T386</f>
        <v>0</v>
      </c>
      <c r="M388" s="81">
        <f>'Bearb råstatistik'!R386+'Bearb råstatistik'!V386</f>
        <v>0</v>
      </c>
      <c r="N388" s="48" t="str">
        <f t="shared" si="11"/>
        <v/>
      </c>
      <c r="O388" s="81">
        <f>'Bearb råstatistik'!AD386</f>
        <v>0</v>
      </c>
      <c r="P388" s="81">
        <f>'Bearb råstatistik'!AF386</f>
        <v>0</v>
      </c>
      <c r="Q388" s="82" t="str">
        <f t="shared" si="12"/>
        <v/>
      </c>
    </row>
    <row r="389" spans="1:17" s="59" customFormat="1" x14ac:dyDescent="0.3">
      <c r="A389" s="59" t="str">
        <f>'Bearb råstatistik'!A387</f>
        <v>PYSSLINGEN FÖRSKOLOR OCH SKOLOR AB</v>
      </c>
      <c r="B389" s="81" t="b">
        <f>'Bearb råstatistik'!B387</f>
        <v>0</v>
      </c>
      <c r="C389" s="81">
        <f>IF(Visa_simulerat_eller_angivet_antal,'Bearb råstatistik'!#REF!,'Bearb råstatistik'!K387)</f>
        <v>1215</v>
      </c>
      <c r="D389" s="81">
        <f>IF(Visa_simulerat_eller_angivet_antal,'Bearb råstatistik'!#REF!,'Bearb råstatistik'!O387)</f>
        <v>179</v>
      </c>
      <c r="E389" s="48">
        <f>IF(Visa_simulerat_eller_angivet_antal,'Bearb råstatistik'!AN387,'Bearb råstatistik'!AL387)</f>
        <v>0.14732510288065845</v>
      </c>
      <c r="F389" s="81">
        <f>IF(Visa_simulerat_eller_angivet_antal,'Bearb råstatistik'!#REF!,'Bearb råstatistik'!Z387)</f>
        <v>65</v>
      </c>
      <c r="G389" s="48">
        <f>IF(Visa_simulerat_eller_angivet_antal,'Bearb råstatistik'!AQ387,'Bearb råstatistik'!AO387)</f>
        <v>5.3497942386831275E-2</v>
      </c>
      <c r="H389" s="81" t="b">
        <f>'Bearb råstatistik'!AC387</f>
        <v>0</v>
      </c>
      <c r="I389" s="48">
        <f>IF(Visa_simulerat_eller_angivet_antal,'Bearb råstatistik'!AS387,'Bearb råstatistik'!AR387)</f>
        <v>0.36312849162011174</v>
      </c>
      <c r="J389" s="81">
        <f>IF(Visa_simulerat_eller_angivet_antal,'Bearb råstatistik'!#REF!,'Bearb råstatistik'!T387)</f>
        <v>21</v>
      </c>
      <c r="K389" s="48">
        <f>IF(Visa_simulerat_eller_angivet_antal,'Bearb råstatistik'!AU387,'Bearb råstatistik'!AT387)</f>
        <v>0.54189944134078216</v>
      </c>
      <c r="L389" s="81">
        <f>'Bearb råstatistik'!X387+'Bearb råstatistik'!T387</f>
        <v>35</v>
      </c>
      <c r="M389" s="81">
        <f>'Bearb råstatistik'!R387+'Bearb råstatistik'!V387</f>
        <v>30</v>
      </c>
      <c r="N389" s="48">
        <f t="shared" si="11"/>
        <v>0.53846153846153844</v>
      </c>
      <c r="O389" s="81">
        <f>'Bearb råstatistik'!AD387</f>
        <v>63</v>
      </c>
      <c r="P389" s="81">
        <f>'Bearb råstatistik'!AF387</f>
        <v>76</v>
      </c>
      <c r="Q389" s="82">
        <f t="shared" si="12"/>
        <v>0.45323741007194246</v>
      </c>
    </row>
    <row r="390" spans="1:17" s="59" customFormat="1" hidden="1" x14ac:dyDescent="0.3">
      <c r="A390" s="59" t="str">
        <f>'Bearb råstatistik'!A388</f>
        <v>RAGUNDA KOMMUN</v>
      </c>
      <c r="B390" s="81" t="b">
        <f>'Bearb råstatistik'!B388</f>
        <v>1</v>
      </c>
      <c r="C390" s="81">
        <f>IF(Visa_simulerat_eller_angivet_antal,'Bearb råstatistik'!#REF!,'Bearb råstatistik'!K388)</f>
        <v>32</v>
      </c>
      <c r="D390" s="81">
        <f>IF(Visa_simulerat_eller_angivet_antal,'Bearb råstatistik'!#REF!,'Bearb råstatistik'!O388)</f>
        <v>0</v>
      </c>
      <c r="E390" s="48">
        <f>IF(Visa_simulerat_eller_angivet_antal,'Bearb råstatistik'!AN388,'Bearb råstatistik'!AL388)</f>
        <v>0</v>
      </c>
      <c r="F390" s="81">
        <f>IF(Visa_simulerat_eller_angivet_antal,'Bearb råstatistik'!#REF!,'Bearb råstatistik'!Z388)</f>
        <v>0</v>
      </c>
      <c r="G390" s="48">
        <f>IF(Visa_simulerat_eller_angivet_antal,'Bearb råstatistik'!AQ388,'Bearb råstatistik'!AO388)</f>
        <v>0</v>
      </c>
      <c r="H390" s="81" t="b">
        <f>'Bearb råstatistik'!AC388</f>
        <v>0</v>
      </c>
      <c r="I390" s="48" t="str">
        <f>IF(Visa_simulerat_eller_angivet_antal,'Bearb råstatistik'!AS388,'Bearb råstatistik'!AR388)</f>
        <v>-</v>
      </c>
      <c r="J390" s="81">
        <f>IF(Visa_simulerat_eller_angivet_antal,'Bearb råstatistik'!#REF!,'Bearb råstatistik'!T388)</f>
        <v>0</v>
      </c>
      <c r="K390" s="48" t="str">
        <f>IF(Visa_simulerat_eller_angivet_antal,'Bearb råstatistik'!AU388,'Bearb råstatistik'!AT388)</f>
        <v>-</v>
      </c>
      <c r="L390" s="81">
        <f>'Bearb råstatistik'!X388+'Bearb råstatistik'!T388</f>
        <v>0</v>
      </c>
      <c r="M390" s="81">
        <f>'Bearb råstatistik'!R388+'Bearb råstatistik'!V388</f>
        <v>0</v>
      </c>
      <c r="N390" s="48" t="str">
        <f t="shared" si="11"/>
        <v/>
      </c>
      <c r="O390" s="81">
        <f>'Bearb råstatistik'!AD388</f>
        <v>0</v>
      </c>
      <c r="P390" s="81">
        <f>'Bearb råstatistik'!AF388</f>
        <v>0</v>
      </c>
      <c r="Q390" s="82" t="str">
        <f t="shared" si="12"/>
        <v/>
      </c>
    </row>
    <row r="391" spans="1:17" s="59" customFormat="1" hidden="1" x14ac:dyDescent="0.3">
      <c r="A391" s="59" t="str">
        <f>'Bearb råstatistik'!A389</f>
        <v>Raoul Wallenbergskolorna AB</v>
      </c>
      <c r="B391" s="81" t="b">
        <f>'Bearb råstatistik'!B389</f>
        <v>0</v>
      </c>
      <c r="C391" s="81">
        <f>IF(Visa_simulerat_eller_angivet_antal,'Bearb råstatistik'!#REF!,'Bearb råstatistik'!K389)</f>
        <v>84</v>
      </c>
      <c r="D391" s="81">
        <f>IF(Visa_simulerat_eller_angivet_antal,'Bearb råstatistik'!#REF!,'Bearb råstatistik'!O389)</f>
        <v>0</v>
      </c>
      <c r="E391" s="48">
        <f>IF(Visa_simulerat_eller_angivet_antal,'Bearb råstatistik'!AN389,'Bearb råstatistik'!AL389)</f>
        <v>0</v>
      </c>
      <c r="F391" s="81">
        <f>IF(Visa_simulerat_eller_angivet_antal,'Bearb råstatistik'!#REF!,'Bearb råstatistik'!Z389)</f>
        <v>0</v>
      </c>
      <c r="G391" s="48">
        <f>IF(Visa_simulerat_eller_angivet_antal,'Bearb råstatistik'!AQ389,'Bearb råstatistik'!AO389)</f>
        <v>0</v>
      </c>
      <c r="H391" s="81" t="b">
        <f>'Bearb råstatistik'!AC389</f>
        <v>0</v>
      </c>
      <c r="I391" s="48" t="str">
        <f>IF(Visa_simulerat_eller_angivet_antal,'Bearb råstatistik'!AS389,'Bearb råstatistik'!AR389)</f>
        <v>-</v>
      </c>
      <c r="J391" s="81">
        <f>IF(Visa_simulerat_eller_angivet_antal,'Bearb råstatistik'!#REF!,'Bearb råstatistik'!T389)</f>
        <v>0</v>
      </c>
      <c r="K391" s="48" t="str">
        <f>IF(Visa_simulerat_eller_angivet_antal,'Bearb råstatistik'!AU389,'Bearb råstatistik'!AT389)</f>
        <v>-</v>
      </c>
      <c r="L391" s="81">
        <f>'Bearb råstatistik'!X389+'Bearb råstatistik'!T389</f>
        <v>0</v>
      </c>
      <c r="M391" s="81">
        <f>'Bearb råstatistik'!R389+'Bearb råstatistik'!V389</f>
        <v>0</v>
      </c>
      <c r="N391" s="48" t="str">
        <f t="shared" si="11"/>
        <v/>
      </c>
      <c r="O391" s="81">
        <f>'Bearb råstatistik'!AD389</f>
        <v>0</v>
      </c>
      <c r="P391" s="81">
        <f>'Bearb råstatistik'!AF389</f>
        <v>0</v>
      </c>
      <c r="Q391" s="82" t="str">
        <f t="shared" si="12"/>
        <v/>
      </c>
    </row>
    <row r="392" spans="1:17" s="59" customFormat="1" hidden="1" x14ac:dyDescent="0.3">
      <c r="A392" s="59" t="str">
        <f>'Bearb råstatistik'!A390</f>
        <v>ROBERTSFORS KOMMUN</v>
      </c>
      <c r="B392" s="81" t="b">
        <f>'Bearb råstatistik'!B390</f>
        <v>1</v>
      </c>
      <c r="C392" s="81">
        <f>IF(Visa_simulerat_eller_angivet_antal,'Bearb råstatistik'!#REF!,'Bearb råstatistik'!K390)</f>
        <v>43</v>
      </c>
      <c r="D392" s="81">
        <f>IF(Visa_simulerat_eller_angivet_antal,'Bearb råstatistik'!#REF!,'Bearb råstatistik'!O390)</f>
        <v>10</v>
      </c>
      <c r="E392" s="48">
        <f>IF(Visa_simulerat_eller_angivet_antal,'Bearb råstatistik'!AN390,'Bearb råstatistik'!AL390)</f>
        <v>0.23255813953488372</v>
      </c>
      <c r="F392" s="81">
        <f>IF(Visa_simulerat_eller_angivet_antal,'Bearb råstatistik'!#REF!,'Bearb råstatistik'!Z390)</f>
        <v>0</v>
      </c>
      <c r="G392" s="48">
        <f>IF(Visa_simulerat_eller_angivet_antal,'Bearb råstatistik'!AQ390,'Bearb råstatistik'!AO390)</f>
        <v>0</v>
      </c>
      <c r="H392" s="81" t="b">
        <f>'Bearb råstatistik'!AC390</f>
        <v>0</v>
      </c>
      <c r="I392" s="48">
        <f>IF(Visa_simulerat_eller_angivet_antal,'Bearb råstatistik'!AS390,'Bearb råstatistik'!AR390)</f>
        <v>0</v>
      </c>
      <c r="J392" s="81">
        <f>IF(Visa_simulerat_eller_angivet_antal,'Bearb råstatistik'!#REF!,'Bearb råstatistik'!T390)</f>
        <v>0</v>
      </c>
      <c r="K392" s="48">
        <f>IF(Visa_simulerat_eller_angivet_antal,'Bearb råstatistik'!AU390,'Bearb råstatistik'!AT390)</f>
        <v>0</v>
      </c>
      <c r="L392" s="81">
        <f>'Bearb råstatistik'!X390+'Bearb råstatistik'!T390</f>
        <v>0</v>
      </c>
      <c r="M392" s="81">
        <f>'Bearb råstatistik'!R390+'Bearb råstatistik'!V390</f>
        <v>0</v>
      </c>
      <c r="N392" s="48" t="str">
        <f t="shared" si="11"/>
        <v/>
      </c>
      <c r="O392" s="81">
        <f>'Bearb råstatistik'!AD390</f>
        <v>10</v>
      </c>
      <c r="P392" s="81">
        <f>'Bearb råstatistik'!AF390</f>
        <v>0</v>
      </c>
      <c r="Q392" s="82">
        <f t="shared" si="12"/>
        <v>1</v>
      </c>
    </row>
    <row r="393" spans="1:17" s="59" customFormat="1" x14ac:dyDescent="0.3">
      <c r="A393" s="59" t="str">
        <f>'Bearb råstatistik'!A391</f>
        <v>RONNEBY KOMMUN</v>
      </c>
      <c r="B393" s="81" t="b">
        <f>'Bearb råstatistik'!B391</f>
        <v>1</v>
      </c>
      <c r="C393" s="81">
        <f>IF(Visa_simulerat_eller_angivet_antal,'Bearb råstatistik'!#REF!,'Bearb råstatistik'!K391)</f>
        <v>228</v>
      </c>
      <c r="D393" s="81">
        <f>IF(Visa_simulerat_eller_angivet_antal,'Bearb råstatistik'!#REF!,'Bearb råstatistik'!O391)</f>
        <v>43</v>
      </c>
      <c r="E393" s="48">
        <f>IF(Visa_simulerat_eller_angivet_antal,'Bearb råstatistik'!AN391,'Bearb råstatistik'!AL391)</f>
        <v>0.18859649122807018</v>
      </c>
      <c r="F393" s="81">
        <f>IF(Visa_simulerat_eller_angivet_antal,'Bearb råstatistik'!#REF!,'Bearb råstatistik'!Z391)</f>
        <v>16</v>
      </c>
      <c r="G393" s="48">
        <f>IF(Visa_simulerat_eller_angivet_antal,'Bearb råstatistik'!AQ391,'Bearb råstatistik'!AO391)</f>
        <v>7.0175438596491224E-2</v>
      </c>
      <c r="H393" s="81" t="b">
        <f>'Bearb råstatistik'!AC391</f>
        <v>0</v>
      </c>
      <c r="I393" s="48">
        <f>IF(Visa_simulerat_eller_angivet_antal,'Bearb råstatistik'!AS391,'Bearb råstatistik'!AR391)</f>
        <v>0.37209302325581395</v>
      </c>
      <c r="J393" s="81">
        <f>IF(Visa_simulerat_eller_angivet_antal,'Bearb råstatistik'!#REF!,'Bearb råstatistik'!T391)</f>
        <v>0</v>
      </c>
      <c r="K393" s="48">
        <f>IF(Visa_simulerat_eller_angivet_antal,'Bearb råstatistik'!AU391,'Bearb råstatistik'!AT391)</f>
        <v>0.39534883720930231</v>
      </c>
      <c r="L393" s="81">
        <f>'Bearb råstatistik'!X391+'Bearb råstatistik'!T391</f>
        <v>0</v>
      </c>
      <c r="M393" s="81">
        <f>'Bearb råstatistik'!R391+'Bearb råstatistik'!V391</f>
        <v>16</v>
      </c>
      <c r="N393" s="48">
        <f t="shared" si="11"/>
        <v>0</v>
      </c>
      <c r="O393" s="81">
        <f>'Bearb råstatistik'!AD391</f>
        <v>10</v>
      </c>
      <c r="P393" s="81">
        <f>'Bearb råstatistik'!AF391</f>
        <v>17</v>
      </c>
      <c r="Q393" s="82">
        <f t="shared" si="12"/>
        <v>0.37037037037037035</v>
      </c>
    </row>
    <row r="394" spans="1:17" s="59" customFormat="1" hidden="1" x14ac:dyDescent="0.3">
      <c r="A394" s="59" t="str">
        <f>'Bearb råstatistik'!A392</f>
        <v>Roslagen Utbildning AB</v>
      </c>
      <c r="B394" s="81" t="b">
        <f>'Bearb råstatistik'!B392</f>
        <v>0</v>
      </c>
      <c r="C394" s="81">
        <f>IF(Visa_simulerat_eller_angivet_antal,'Bearb råstatistik'!#REF!,'Bearb råstatistik'!K392)</f>
        <v>0</v>
      </c>
      <c r="D394" s="81">
        <f>IF(Visa_simulerat_eller_angivet_antal,'Bearb råstatistik'!#REF!,'Bearb råstatistik'!O392)</f>
        <v>0</v>
      </c>
      <c r="E394" s="48" t="str">
        <f>IF(Visa_simulerat_eller_angivet_antal,'Bearb råstatistik'!AN392,'Bearb råstatistik'!AL392)</f>
        <v>-</v>
      </c>
      <c r="F394" s="81">
        <f>IF(Visa_simulerat_eller_angivet_antal,'Bearb råstatistik'!#REF!,'Bearb råstatistik'!Z392)</f>
        <v>0</v>
      </c>
      <c r="G394" s="48" t="str">
        <f>IF(Visa_simulerat_eller_angivet_antal,'Bearb råstatistik'!AQ392,'Bearb råstatistik'!AO392)</f>
        <v>-</v>
      </c>
      <c r="H394" s="81" t="b">
        <f>'Bearb råstatistik'!AC392</f>
        <v>0</v>
      </c>
      <c r="I394" s="48" t="str">
        <f>IF(Visa_simulerat_eller_angivet_antal,'Bearb råstatistik'!AS392,'Bearb råstatistik'!AR392)</f>
        <v>-</v>
      </c>
      <c r="J394" s="81">
        <f>IF(Visa_simulerat_eller_angivet_antal,'Bearb råstatistik'!#REF!,'Bearb råstatistik'!T392)</f>
        <v>0</v>
      </c>
      <c r="K394" s="48" t="str">
        <f>IF(Visa_simulerat_eller_angivet_antal,'Bearb råstatistik'!AU392,'Bearb råstatistik'!AT392)</f>
        <v>-</v>
      </c>
      <c r="L394" s="81">
        <f>'Bearb råstatistik'!X392+'Bearb råstatistik'!T392</f>
        <v>0</v>
      </c>
      <c r="M394" s="81">
        <f>'Bearb råstatistik'!R392+'Bearb råstatistik'!V392</f>
        <v>0</v>
      </c>
      <c r="N394" s="48" t="str">
        <f t="shared" si="11"/>
        <v/>
      </c>
      <c r="O394" s="81">
        <f>'Bearb råstatistik'!AD392</f>
        <v>0</v>
      </c>
      <c r="P394" s="81">
        <f>'Bearb råstatistik'!AF392</f>
        <v>0</v>
      </c>
      <c r="Q394" s="82" t="str">
        <f t="shared" si="12"/>
        <v/>
      </c>
    </row>
    <row r="395" spans="1:17" s="59" customFormat="1" hidden="1" x14ac:dyDescent="0.3">
      <c r="A395" s="59" t="str">
        <f>'Bearb råstatistik'!A393</f>
        <v>RUDOLF STEINERSKOLAN</v>
      </c>
      <c r="B395" s="81" t="b">
        <f>'Bearb råstatistik'!B393</f>
        <v>0</v>
      </c>
      <c r="C395" s="81">
        <f>IF(Visa_simulerat_eller_angivet_antal,'Bearb råstatistik'!#REF!,'Bearb råstatistik'!K393)</f>
        <v>0</v>
      </c>
      <c r="D395" s="81">
        <f>IF(Visa_simulerat_eller_angivet_antal,'Bearb råstatistik'!#REF!,'Bearb råstatistik'!O393)</f>
        <v>0</v>
      </c>
      <c r="E395" s="48" t="str">
        <f>IF(Visa_simulerat_eller_angivet_antal,'Bearb råstatistik'!AN393,'Bearb råstatistik'!AL393)</f>
        <v>-</v>
      </c>
      <c r="F395" s="81">
        <f>IF(Visa_simulerat_eller_angivet_antal,'Bearb råstatistik'!#REF!,'Bearb råstatistik'!Z393)</f>
        <v>0</v>
      </c>
      <c r="G395" s="48" t="str">
        <f>IF(Visa_simulerat_eller_angivet_antal,'Bearb råstatistik'!AQ393,'Bearb råstatistik'!AO393)</f>
        <v>-</v>
      </c>
      <c r="H395" s="81" t="b">
        <f>'Bearb råstatistik'!AC393</f>
        <v>1</v>
      </c>
      <c r="I395" s="48" t="str">
        <f>IF(Visa_simulerat_eller_angivet_antal,'Bearb råstatistik'!AS393,'Bearb råstatistik'!AR393)</f>
        <v>-</v>
      </c>
      <c r="J395" s="81">
        <f>IF(Visa_simulerat_eller_angivet_antal,'Bearb råstatistik'!#REF!,'Bearb råstatistik'!T393)</f>
        <v>0</v>
      </c>
      <c r="K395" s="48" t="str">
        <f>IF(Visa_simulerat_eller_angivet_antal,'Bearb råstatistik'!AU393,'Bearb råstatistik'!AT393)</f>
        <v>-</v>
      </c>
      <c r="L395" s="81">
        <f>'Bearb råstatistik'!X393+'Bearb råstatistik'!T393</f>
        <v>0</v>
      </c>
      <c r="M395" s="81">
        <f>'Bearb råstatistik'!R393+'Bearb råstatistik'!V393</f>
        <v>0</v>
      </c>
      <c r="N395" s="48" t="str">
        <f t="shared" si="11"/>
        <v/>
      </c>
      <c r="O395" s="81">
        <f>'Bearb råstatistik'!AD393</f>
        <v>0</v>
      </c>
      <c r="P395" s="81">
        <f>'Bearb råstatistik'!AF393</f>
        <v>0</v>
      </c>
      <c r="Q395" s="82" t="str">
        <f t="shared" si="12"/>
        <v/>
      </c>
    </row>
    <row r="396" spans="1:17" s="59" customFormat="1" hidden="1" x14ac:dyDescent="0.3">
      <c r="A396" s="59" t="str">
        <f>'Bearb råstatistik'!A394</f>
        <v>RUNSTYCKETS FÖRSKOLA AKTIEBOLAG</v>
      </c>
      <c r="B396" s="81" t="b">
        <f>'Bearb råstatistik'!B394</f>
        <v>0</v>
      </c>
      <c r="C396" s="81">
        <f>IF(Visa_simulerat_eller_angivet_antal,'Bearb råstatistik'!#REF!,'Bearb råstatistik'!K394)</f>
        <v>18</v>
      </c>
      <c r="D396" s="81">
        <f>IF(Visa_simulerat_eller_angivet_antal,'Bearb råstatistik'!#REF!,'Bearb råstatistik'!O394)</f>
        <v>0</v>
      </c>
      <c r="E396" s="48">
        <f>IF(Visa_simulerat_eller_angivet_antal,'Bearb råstatistik'!AN394,'Bearb råstatistik'!AL394)</f>
        <v>0</v>
      </c>
      <c r="F396" s="81">
        <f>IF(Visa_simulerat_eller_angivet_antal,'Bearb råstatistik'!#REF!,'Bearb råstatistik'!Z394)</f>
        <v>0</v>
      </c>
      <c r="G396" s="48">
        <f>IF(Visa_simulerat_eller_angivet_antal,'Bearb råstatistik'!AQ394,'Bearb råstatistik'!AO394)</f>
        <v>0</v>
      </c>
      <c r="H396" s="81" t="b">
        <f>'Bearb råstatistik'!AC394</f>
        <v>0</v>
      </c>
      <c r="I396" s="48" t="str">
        <f>IF(Visa_simulerat_eller_angivet_antal,'Bearb råstatistik'!AS394,'Bearb råstatistik'!AR394)</f>
        <v>-</v>
      </c>
      <c r="J396" s="81">
        <f>IF(Visa_simulerat_eller_angivet_antal,'Bearb råstatistik'!#REF!,'Bearb råstatistik'!T394)</f>
        <v>0</v>
      </c>
      <c r="K396" s="48" t="str">
        <f>IF(Visa_simulerat_eller_angivet_antal,'Bearb råstatistik'!AU394,'Bearb råstatistik'!AT394)</f>
        <v>-</v>
      </c>
      <c r="L396" s="81">
        <f>'Bearb råstatistik'!X394+'Bearb råstatistik'!T394</f>
        <v>0</v>
      </c>
      <c r="M396" s="81">
        <f>'Bearb råstatistik'!R394+'Bearb råstatistik'!V394</f>
        <v>0</v>
      </c>
      <c r="N396" s="48" t="str">
        <f t="shared" si="11"/>
        <v/>
      </c>
      <c r="O396" s="81">
        <f>'Bearb råstatistik'!AD394</f>
        <v>0</v>
      </c>
      <c r="P396" s="81">
        <f>'Bearb råstatistik'!AF394</f>
        <v>0</v>
      </c>
      <c r="Q396" s="82" t="str">
        <f t="shared" si="12"/>
        <v/>
      </c>
    </row>
    <row r="397" spans="1:17" s="59" customFormat="1" x14ac:dyDescent="0.3">
      <c r="A397" s="59" t="str">
        <f>'Bearb råstatistik'!A395</f>
        <v>RÄTTVIKS KOMMUN</v>
      </c>
      <c r="B397" s="81" t="b">
        <f>'Bearb råstatistik'!B395</f>
        <v>1</v>
      </c>
      <c r="C397" s="81">
        <f>IF(Visa_simulerat_eller_angivet_antal,'Bearb råstatistik'!#REF!,'Bearb råstatistik'!K395)</f>
        <v>88</v>
      </c>
      <c r="D397" s="81">
        <f>IF(Visa_simulerat_eller_angivet_antal,'Bearb råstatistik'!#REF!,'Bearb råstatistik'!O395)</f>
        <v>10</v>
      </c>
      <c r="E397" s="48">
        <f>IF(Visa_simulerat_eller_angivet_antal,'Bearb råstatistik'!AN395,'Bearb råstatistik'!AL395)</f>
        <v>0.11363636363636363</v>
      </c>
      <c r="F397" s="81">
        <f>IF(Visa_simulerat_eller_angivet_antal,'Bearb råstatistik'!#REF!,'Bearb råstatistik'!Z395)</f>
        <v>14</v>
      </c>
      <c r="G397" s="48">
        <f>IF(Visa_simulerat_eller_angivet_antal,'Bearb råstatistik'!AQ395,'Bearb råstatistik'!AO395)</f>
        <v>0.15909090909090909</v>
      </c>
      <c r="H397" s="81" t="b">
        <f>'Bearb råstatistik'!AC395</f>
        <v>0</v>
      </c>
      <c r="I397" s="48">
        <f>IF(Visa_simulerat_eller_angivet_antal,'Bearb råstatistik'!AS395,'Bearb råstatistik'!AR395)</f>
        <v>1.4</v>
      </c>
      <c r="J397" s="81">
        <f>IF(Visa_simulerat_eller_angivet_antal,'Bearb råstatistik'!#REF!,'Bearb råstatistik'!T395)</f>
        <v>0</v>
      </c>
      <c r="K397" s="48">
        <f>IF(Visa_simulerat_eller_angivet_antal,'Bearb råstatistik'!AU395,'Bearb råstatistik'!AT395)</f>
        <v>1</v>
      </c>
      <c r="L397" s="81">
        <f>'Bearb råstatistik'!X395+'Bearb råstatistik'!T395</f>
        <v>14</v>
      </c>
      <c r="M397" s="81">
        <f>'Bearb råstatistik'!R395+'Bearb råstatistik'!V395</f>
        <v>0</v>
      </c>
      <c r="N397" s="48">
        <f t="shared" si="11"/>
        <v>1</v>
      </c>
      <c r="O397" s="81">
        <f>'Bearb råstatistik'!AD395</f>
        <v>0</v>
      </c>
      <c r="P397" s="81">
        <f>'Bearb råstatistik'!AF395</f>
        <v>10</v>
      </c>
      <c r="Q397" s="82">
        <f t="shared" si="12"/>
        <v>0</v>
      </c>
    </row>
    <row r="398" spans="1:17" s="59" customFormat="1" x14ac:dyDescent="0.3">
      <c r="A398" s="59" t="str">
        <f>'Bearb råstatistik'!A396</f>
        <v>SALA KOMMUN</v>
      </c>
      <c r="B398" s="81" t="b">
        <f>'Bearb råstatistik'!B396</f>
        <v>1</v>
      </c>
      <c r="C398" s="81">
        <f>IF(Visa_simulerat_eller_angivet_antal,'Bearb råstatistik'!#REF!,'Bearb råstatistik'!K396)</f>
        <v>176</v>
      </c>
      <c r="D398" s="81">
        <f>IF(Visa_simulerat_eller_angivet_antal,'Bearb råstatistik'!#REF!,'Bearb råstatistik'!O396)</f>
        <v>30</v>
      </c>
      <c r="E398" s="48">
        <f>IF(Visa_simulerat_eller_angivet_antal,'Bearb råstatistik'!AN396,'Bearb råstatistik'!AL396)</f>
        <v>0.17045454545454544</v>
      </c>
      <c r="F398" s="81">
        <f>IF(Visa_simulerat_eller_angivet_antal,'Bearb råstatistik'!#REF!,'Bearb råstatistik'!Z396)</f>
        <v>0</v>
      </c>
      <c r="G398" s="48">
        <f>IF(Visa_simulerat_eller_angivet_antal,'Bearb råstatistik'!AQ396,'Bearb råstatistik'!AO396)</f>
        <v>0</v>
      </c>
      <c r="H398" s="81" t="b">
        <f>'Bearb råstatistik'!AC396</f>
        <v>0</v>
      </c>
      <c r="I398" s="48">
        <f>IF(Visa_simulerat_eller_angivet_antal,'Bearb råstatistik'!AS396,'Bearb råstatistik'!AR396)</f>
        <v>0</v>
      </c>
      <c r="J398" s="81">
        <f>IF(Visa_simulerat_eller_angivet_antal,'Bearb råstatistik'!#REF!,'Bearb råstatistik'!T396)</f>
        <v>0</v>
      </c>
      <c r="K398" s="48">
        <f>IF(Visa_simulerat_eller_angivet_antal,'Bearb råstatistik'!AU396,'Bearb råstatistik'!AT396)</f>
        <v>0.5</v>
      </c>
      <c r="L398" s="81">
        <f>'Bearb råstatistik'!X396+'Bearb råstatistik'!T396</f>
        <v>0</v>
      </c>
      <c r="M398" s="81">
        <f>'Bearb råstatistik'!R396+'Bearb råstatistik'!V396</f>
        <v>0</v>
      </c>
      <c r="N398" s="48" t="str">
        <f t="shared" ref="N398:N461" si="13">IFERROR(L398/(L398+M398),"")</f>
        <v/>
      </c>
      <c r="O398" s="81">
        <f>'Bearb råstatistik'!AD396</f>
        <v>15</v>
      </c>
      <c r="P398" s="81">
        <f>'Bearb råstatistik'!AF396</f>
        <v>15</v>
      </c>
      <c r="Q398" s="82">
        <f t="shared" si="12"/>
        <v>0.5</v>
      </c>
    </row>
    <row r="399" spans="1:17" s="59" customFormat="1" x14ac:dyDescent="0.3">
      <c r="A399" s="59" t="str">
        <f>'Bearb råstatistik'!A397</f>
        <v>SALEMS KOMMUN</v>
      </c>
      <c r="B399" s="81" t="b">
        <f>'Bearb råstatistik'!B397</f>
        <v>1</v>
      </c>
      <c r="C399" s="81">
        <f>IF(Visa_simulerat_eller_angivet_antal,'Bearb råstatistik'!#REF!,'Bearb råstatistik'!K397)</f>
        <v>149</v>
      </c>
      <c r="D399" s="81">
        <f>IF(Visa_simulerat_eller_angivet_antal,'Bearb råstatistik'!#REF!,'Bearb råstatistik'!O397)</f>
        <v>16</v>
      </c>
      <c r="E399" s="48">
        <f>IF(Visa_simulerat_eller_angivet_antal,'Bearb råstatistik'!AN397,'Bearb råstatistik'!AL397)</f>
        <v>0.10738255033557047</v>
      </c>
      <c r="F399" s="81">
        <f>IF(Visa_simulerat_eller_angivet_antal,'Bearb råstatistik'!#REF!,'Bearb råstatistik'!Z397)</f>
        <v>0</v>
      </c>
      <c r="G399" s="48">
        <f>IF(Visa_simulerat_eller_angivet_antal,'Bearb råstatistik'!AQ397,'Bearb råstatistik'!AO397)</f>
        <v>0</v>
      </c>
      <c r="H399" s="81" t="b">
        <f>'Bearb råstatistik'!AC397</f>
        <v>0</v>
      </c>
      <c r="I399" s="48">
        <f>IF(Visa_simulerat_eller_angivet_antal,'Bearb råstatistik'!AS397,'Bearb råstatistik'!AR397)</f>
        <v>0</v>
      </c>
      <c r="J399" s="81">
        <f>IF(Visa_simulerat_eller_angivet_antal,'Bearb råstatistik'!#REF!,'Bearb råstatistik'!T397)</f>
        <v>0</v>
      </c>
      <c r="K399" s="48">
        <f>IF(Visa_simulerat_eller_angivet_antal,'Bearb råstatistik'!AU397,'Bearb råstatistik'!AT397)</f>
        <v>1</v>
      </c>
      <c r="L399" s="81">
        <f>'Bearb råstatistik'!X397+'Bearb råstatistik'!T397</f>
        <v>0</v>
      </c>
      <c r="M399" s="81">
        <f>'Bearb råstatistik'!R397+'Bearb råstatistik'!V397</f>
        <v>0</v>
      </c>
      <c r="N399" s="48" t="str">
        <f t="shared" si="13"/>
        <v/>
      </c>
      <c r="O399" s="81">
        <f>'Bearb råstatistik'!AD397</f>
        <v>0</v>
      </c>
      <c r="P399" s="81">
        <f>'Bearb råstatistik'!AF397</f>
        <v>16</v>
      </c>
      <c r="Q399" s="82">
        <f t="shared" si="12"/>
        <v>0</v>
      </c>
    </row>
    <row r="400" spans="1:17" s="59" customFormat="1" hidden="1" x14ac:dyDescent="0.3">
      <c r="A400" s="59" t="str">
        <f>'Bearb råstatistik'!A398</f>
        <v>SALLY BAUER SKOLANS HÖGSTADIUM</v>
      </c>
      <c r="B400" s="81" t="b">
        <f>'Bearb råstatistik'!B398</f>
        <v>0</v>
      </c>
      <c r="C400" s="81">
        <f>IF(Visa_simulerat_eller_angivet_antal,'Bearb råstatistik'!#REF!,'Bearb råstatistik'!K398)</f>
        <v>35</v>
      </c>
      <c r="D400" s="81">
        <f>IF(Visa_simulerat_eller_angivet_antal,'Bearb råstatistik'!#REF!,'Bearb råstatistik'!O398)</f>
        <v>0</v>
      </c>
      <c r="E400" s="48">
        <f>IF(Visa_simulerat_eller_angivet_antal,'Bearb råstatistik'!AN398,'Bearb råstatistik'!AL398)</f>
        <v>0</v>
      </c>
      <c r="F400" s="81">
        <f>IF(Visa_simulerat_eller_angivet_antal,'Bearb råstatistik'!#REF!,'Bearb råstatistik'!Z398)</f>
        <v>0</v>
      </c>
      <c r="G400" s="48">
        <f>IF(Visa_simulerat_eller_angivet_antal,'Bearb råstatistik'!AQ398,'Bearb råstatistik'!AO398)</f>
        <v>0</v>
      </c>
      <c r="H400" s="81" t="b">
        <f>'Bearb råstatistik'!AC398</f>
        <v>0</v>
      </c>
      <c r="I400" s="48" t="str">
        <f>IF(Visa_simulerat_eller_angivet_antal,'Bearb råstatistik'!AS398,'Bearb råstatistik'!AR398)</f>
        <v>-</v>
      </c>
      <c r="J400" s="81">
        <f>IF(Visa_simulerat_eller_angivet_antal,'Bearb råstatistik'!#REF!,'Bearb råstatistik'!T398)</f>
        <v>0</v>
      </c>
      <c r="K400" s="48" t="str">
        <f>IF(Visa_simulerat_eller_angivet_antal,'Bearb råstatistik'!AU398,'Bearb råstatistik'!AT398)</f>
        <v>-</v>
      </c>
      <c r="L400" s="81">
        <f>'Bearb råstatistik'!X398+'Bearb råstatistik'!T398</f>
        <v>0</v>
      </c>
      <c r="M400" s="81">
        <f>'Bearb råstatistik'!R398+'Bearb råstatistik'!V398</f>
        <v>0</v>
      </c>
      <c r="N400" s="48" t="str">
        <f t="shared" si="13"/>
        <v/>
      </c>
      <c r="O400" s="81">
        <f>'Bearb råstatistik'!AD398</f>
        <v>0</v>
      </c>
      <c r="P400" s="81">
        <f>'Bearb råstatistik'!AF398</f>
        <v>0</v>
      </c>
      <c r="Q400" s="82" t="str">
        <f t="shared" si="12"/>
        <v/>
      </c>
    </row>
    <row r="401" spans="1:17" s="59" customFormat="1" hidden="1" x14ac:dyDescent="0.3">
      <c r="A401" s="59" t="str">
        <f>'Bearb råstatistik'!A399</f>
        <v>Sandbergska Competens AB</v>
      </c>
      <c r="B401" s="81" t="b">
        <f>'Bearb råstatistik'!B399</f>
        <v>0</v>
      </c>
      <c r="C401" s="81">
        <f>IF(Visa_simulerat_eller_angivet_antal,'Bearb råstatistik'!#REF!,'Bearb råstatistik'!K399)</f>
        <v>16</v>
      </c>
      <c r="D401" s="81">
        <f>IF(Visa_simulerat_eller_angivet_antal,'Bearb råstatistik'!#REF!,'Bearb råstatistik'!O399)</f>
        <v>0</v>
      </c>
      <c r="E401" s="48">
        <f>IF(Visa_simulerat_eller_angivet_antal,'Bearb råstatistik'!AN399,'Bearb råstatistik'!AL399)</f>
        <v>0</v>
      </c>
      <c r="F401" s="81">
        <f>IF(Visa_simulerat_eller_angivet_antal,'Bearb råstatistik'!#REF!,'Bearb råstatistik'!Z399)</f>
        <v>0</v>
      </c>
      <c r="G401" s="48">
        <f>IF(Visa_simulerat_eller_angivet_antal,'Bearb råstatistik'!AQ399,'Bearb råstatistik'!AO399)</f>
        <v>0</v>
      </c>
      <c r="H401" s="81" t="b">
        <f>'Bearb råstatistik'!AC399</f>
        <v>0</v>
      </c>
      <c r="I401" s="48" t="str">
        <f>IF(Visa_simulerat_eller_angivet_antal,'Bearb råstatistik'!AS399,'Bearb råstatistik'!AR399)</f>
        <v>-</v>
      </c>
      <c r="J401" s="81">
        <f>IF(Visa_simulerat_eller_angivet_antal,'Bearb råstatistik'!#REF!,'Bearb råstatistik'!T399)</f>
        <v>0</v>
      </c>
      <c r="K401" s="48" t="str">
        <f>IF(Visa_simulerat_eller_angivet_antal,'Bearb råstatistik'!AU399,'Bearb råstatistik'!AT399)</f>
        <v>-</v>
      </c>
      <c r="L401" s="81">
        <f>'Bearb råstatistik'!X399+'Bearb råstatistik'!T399</f>
        <v>0</v>
      </c>
      <c r="M401" s="81">
        <f>'Bearb råstatistik'!R399+'Bearb råstatistik'!V399</f>
        <v>0</v>
      </c>
      <c r="N401" s="48" t="str">
        <f t="shared" si="13"/>
        <v/>
      </c>
      <c r="O401" s="81">
        <f>'Bearb råstatistik'!AD399</f>
        <v>0</v>
      </c>
      <c r="P401" s="81">
        <f>'Bearb råstatistik'!AF399</f>
        <v>0</v>
      </c>
      <c r="Q401" s="82" t="str">
        <f t="shared" si="12"/>
        <v/>
      </c>
    </row>
    <row r="402" spans="1:17" s="59" customFormat="1" x14ac:dyDescent="0.3">
      <c r="A402" s="59" t="str">
        <f>'Bearb råstatistik'!A400</f>
        <v>SANDVIKENS KOMMUN</v>
      </c>
      <c r="B402" s="81" t="b">
        <f>'Bearb råstatistik'!B400</f>
        <v>1</v>
      </c>
      <c r="C402" s="81">
        <f>IF(Visa_simulerat_eller_angivet_antal,'Bearb råstatistik'!#REF!,'Bearb råstatistik'!K400)</f>
        <v>321</v>
      </c>
      <c r="D402" s="81">
        <f>IF(Visa_simulerat_eller_angivet_antal,'Bearb råstatistik'!#REF!,'Bearb råstatistik'!O400)</f>
        <v>86</v>
      </c>
      <c r="E402" s="48">
        <f>IF(Visa_simulerat_eller_angivet_antal,'Bearb råstatistik'!AN400,'Bearb råstatistik'!AL400)</f>
        <v>0.26791277258566976</v>
      </c>
      <c r="F402" s="81">
        <f>IF(Visa_simulerat_eller_angivet_antal,'Bearb råstatistik'!#REF!,'Bearb råstatistik'!Z400)</f>
        <v>26</v>
      </c>
      <c r="G402" s="48">
        <f>IF(Visa_simulerat_eller_angivet_antal,'Bearb råstatistik'!AQ400,'Bearb råstatistik'!AO400)</f>
        <v>8.0996884735202487E-2</v>
      </c>
      <c r="H402" s="81" t="b">
        <f>'Bearb råstatistik'!AC400</f>
        <v>0</v>
      </c>
      <c r="I402" s="48">
        <f>IF(Visa_simulerat_eller_angivet_antal,'Bearb råstatistik'!AS400,'Bearb råstatistik'!AR400)</f>
        <v>0.30232558139534882</v>
      </c>
      <c r="J402" s="81">
        <f>IF(Visa_simulerat_eller_angivet_antal,'Bearb råstatistik'!#REF!,'Bearb råstatistik'!T400)</f>
        <v>0</v>
      </c>
      <c r="K402" s="48">
        <f>IF(Visa_simulerat_eller_angivet_antal,'Bearb råstatistik'!AU400,'Bearb råstatistik'!AT400)</f>
        <v>0.36046511627906974</v>
      </c>
      <c r="L402" s="81">
        <f>'Bearb råstatistik'!X400+'Bearb råstatistik'!T400</f>
        <v>0</v>
      </c>
      <c r="M402" s="81">
        <f>'Bearb råstatistik'!R400+'Bearb råstatistik'!V400</f>
        <v>26</v>
      </c>
      <c r="N402" s="48">
        <f t="shared" si="13"/>
        <v>0</v>
      </c>
      <c r="O402" s="81">
        <f>'Bearb råstatistik'!AD400</f>
        <v>29</v>
      </c>
      <c r="P402" s="81">
        <f>'Bearb råstatistik'!AF400</f>
        <v>31</v>
      </c>
      <c r="Q402" s="82">
        <f t="shared" si="12"/>
        <v>0.48333333333333334</v>
      </c>
    </row>
    <row r="403" spans="1:17" s="59" customFormat="1" hidden="1" x14ac:dyDescent="0.3">
      <c r="A403" s="59" t="str">
        <f>'Bearb råstatistik'!A401</f>
        <v>SANDVIKENS MONTESSORISKOLAS EKONOMISKA FÖRENING</v>
      </c>
      <c r="B403" s="81" t="b">
        <f>'Bearb råstatistik'!B401</f>
        <v>0</v>
      </c>
      <c r="C403" s="81">
        <f>IF(Visa_simulerat_eller_angivet_antal,'Bearb råstatistik'!#REF!,'Bearb råstatistik'!K401)</f>
        <v>17</v>
      </c>
      <c r="D403" s="81">
        <f>IF(Visa_simulerat_eller_angivet_antal,'Bearb råstatistik'!#REF!,'Bearb råstatistik'!O401)</f>
        <v>0</v>
      </c>
      <c r="E403" s="48">
        <f>IF(Visa_simulerat_eller_angivet_antal,'Bearb råstatistik'!AN401,'Bearb råstatistik'!AL401)</f>
        <v>0</v>
      </c>
      <c r="F403" s="81">
        <f>IF(Visa_simulerat_eller_angivet_antal,'Bearb råstatistik'!#REF!,'Bearb råstatistik'!Z401)</f>
        <v>0</v>
      </c>
      <c r="G403" s="48">
        <f>IF(Visa_simulerat_eller_angivet_antal,'Bearb råstatistik'!AQ401,'Bearb råstatistik'!AO401)</f>
        <v>0</v>
      </c>
      <c r="H403" s="81" t="b">
        <f>'Bearb råstatistik'!AC401</f>
        <v>0</v>
      </c>
      <c r="I403" s="48" t="str">
        <f>IF(Visa_simulerat_eller_angivet_antal,'Bearb råstatistik'!AS401,'Bearb råstatistik'!AR401)</f>
        <v>-</v>
      </c>
      <c r="J403" s="81">
        <f>IF(Visa_simulerat_eller_angivet_antal,'Bearb råstatistik'!#REF!,'Bearb råstatistik'!T401)</f>
        <v>0</v>
      </c>
      <c r="K403" s="48" t="str">
        <f>IF(Visa_simulerat_eller_angivet_antal,'Bearb råstatistik'!AU401,'Bearb råstatistik'!AT401)</f>
        <v>-</v>
      </c>
      <c r="L403" s="81">
        <f>'Bearb råstatistik'!X401+'Bearb råstatistik'!T401</f>
        <v>0</v>
      </c>
      <c r="M403" s="81">
        <f>'Bearb råstatistik'!R401+'Bearb råstatistik'!V401</f>
        <v>0</v>
      </c>
      <c r="N403" s="48" t="str">
        <f t="shared" si="13"/>
        <v/>
      </c>
      <c r="O403" s="81">
        <f>'Bearb råstatistik'!AD401</f>
        <v>0</v>
      </c>
      <c r="P403" s="81">
        <f>'Bearb råstatistik'!AF401</f>
        <v>0</v>
      </c>
      <c r="Q403" s="82" t="str">
        <f t="shared" si="12"/>
        <v/>
      </c>
    </row>
    <row r="404" spans="1:17" s="59" customFormat="1" hidden="1" x14ac:dyDescent="0.3">
      <c r="A404" s="59" t="str">
        <f>'Bearb råstatistik'!A402</f>
        <v>SEGRANDE LIV  GRUNDSKOLA</v>
      </c>
      <c r="B404" s="81" t="b">
        <f>'Bearb råstatistik'!B402</f>
        <v>0</v>
      </c>
      <c r="C404" s="81">
        <f>IF(Visa_simulerat_eller_angivet_antal,'Bearb råstatistik'!#REF!,'Bearb råstatistik'!K402)</f>
        <v>0</v>
      </c>
      <c r="D404" s="81">
        <f>IF(Visa_simulerat_eller_angivet_antal,'Bearb råstatistik'!#REF!,'Bearb råstatistik'!O402)</f>
        <v>0</v>
      </c>
      <c r="E404" s="48" t="str">
        <f>IF(Visa_simulerat_eller_angivet_antal,'Bearb råstatistik'!AN402,'Bearb råstatistik'!AL402)</f>
        <v>-</v>
      </c>
      <c r="F404" s="81">
        <f>IF(Visa_simulerat_eller_angivet_antal,'Bearb råstatistik'!#REF!,'Bearb råstatistik'!Z402)</f>
        <v>0</v>
      </c>
      <c r="G404" s="48" t="str">
        <f>IF(Visa_simulerat_eller_angivet_antal,'Bearb råstatistik'!AQ402,'Bearb råstatistik'!AO402)</f>
        <v>-</v>
      </c>
      <c r="H404" s="81" t="b">
        <f>'Bearb råstatistik'!AC402</f>
        <v>1</v>
      </c>
      <c r="I404" s="48" t="str">
        <f>IF(Visa_simulerat_eller_angivet_antal,'Bearb råstatistik'!AS402,'Bearb råstatistik'!AR402)</f>
        <v>-</v>
      </c>
      <c r="J404" s="81">
        <f>IF(Visa_simulerat_eller_angivet_antal,'Bearb råstatistik'!#REF!,'Bearb råstatistik'!T402)</f>
        <v>0</v>
      </c>
      <c r="K404" s="48" t="str">
        <f>IF(Visa_simulerat_eller_angivet_antal,'Bearb råstatistik'!AU402,'Bearb råstatistik'!AT402)</f>
        <v>-</v>
      </c>
      <c r="L404" s="81">
        <f>'Bearb råstatistik'!X402+'Bearb råstatistik'!T402</f>
        <v>0</v>
      </c>
      <c r="M404" s="81">
        <f>'Bearb råstatistik'!R402+'Bearb råstatistik'!V402</f>
        <v>0</v>
      </c>
      <c r="N404" s="48" t="str">
        <f t="shared" si="13"/>
        <v/>
      </c>
      <c r="O404" s="81">
        <f>'Bearb råstatistik'!AD402</f>
        <v>0</v>
      </c>
      <c r="P404" s="81">
        <f>'Bearb råstatistik'!AF402</f>
        <v>0</v>
      </c>
      <c r="Q404" s="82" t="str">
        <f t="shared" si="12"/>
        <v/>
      </c>
    </row>
    <row r="405" spans="1:17" s="59" customFormat="1" hidden="1" x14ac:dyDescent="0.3">
      <c r="A405" s="59" t="str">
        <f>'Bearb råstatistik'!A403</f>
        <v>Sigtuna Friskola AB</v>
      </c>
      <c r="B405" s="81" t="b">
        <f>'Bearb råstatistik'!B403</f>
        <v>0</v>
      </c>
      <c r="C405" s="81">
        <f>IF(Visa_simulerat_eller_angivet_antal,'Bearb råstatistik'!#REF!,'Bearb råstatistik'!K403)</f>
        <v>56</v>
      </c>
      <c r="D405" s="81">
        <f>IF(Visa_simulerat_eller_angivet_antal,'Bearb råstatistik'!#REF!,'Bearb råstatistik'!O403)</f>
        <v>0</v>
      </c>
      <c r="E405" s="48">
        <f>IF(Visa_simulerat_eller_angivet_antal,'Bearb råstatistik'!AN403,'Bearb råstatistik'!AL403)</f>
        <v>0</v>
      </c>
      <c r="F405" s="81">
        <f>IF(Visa_simulerat_eller_angivet_antal,'Bearb råstatistik'!#REF!,'Bearb råstatistik'!Z403)</f>
        <v>0</v>
      </c>
      <c r="G405" s="48">
        <f>IF(Visa_simulerat_eller_angivet_antal,'Bearb råstatistik'!AQ403,'Bearb råstatistik'!AO403)</f>
        <v>0</v>
      </c>
      <c r="H405" s="81" t="b">
        <f>'Bearb råstatistik'!AC403</f>
        <v>0</v>
      </c>
      <c r="I405" s="48" t="str">
        <f>IF(Visa_simulerat_eller_angivet_antal,'Bearb råstatistik'!AS403,'Bearb råstatistik'!AR403)</f>
        <v>-</v>
      </c>
      <c r="J405" s="81">
        <f>IF(Visa_simulerat_eller_angivet_antal,'Bearb råstatistik'!#REF!,'Bearb råstatistik'!T403)</f>
        <v>0</v>
      </c>
      <c r="K405" s="48" t="str">
        <f>IF(Visa_simulerat_eller_angivet_antal,'Bearb råstatistik'!AU403,'Bearb råstatistik'!AT403)</f>
        <v>-</v>
      </c>
      <c r="L405" s="81">
        <f>'Bearb råstatistik'!X403+'Bearb råstatistik'!T403</f>
        <v>0</v>
      </c>
      <c r="M405" s="81">
        <f>'Bearb råstatistik'!R403+'Bearb råstatistik'!V403</f>
        <v>0</v>
      </c>
      <c r="N405" s="48" t="str">
        <f t="shared" si="13"/>
        <v/>
      </c>
      <c r="O405" s="81">
        <f>'Bearb råstatistik'!AD403</f>
        <v>0</v>
      </c>
      <c r="P405" s="81">
        <f>'Bearb råstatistik'!AF403</f>
        <v>0</v>
      </c>
      <c r="Q405" s="82" t="str">
        <f t="shared" si="12"/>
        <v/>
      </c>
    </row>
    <row r="406" spans="1:17" s="59" customFormat="1" x14ac:dyDescent="0.3">
      <c r="A406" s="59" t="str">
        <f>'Bearb råstatistik'!A404</f>
        <v>SIGTUNA KOMMUN</v>
      </c>
      <c r="B406" s="81" t="b">
        <f>'Bearb råstatistik'!B404</f>
        <v>1</v>
      </c>
      <c r="C406" s="81">
        <f>IF(Visa_simulerat_eller_angivet_antal,'Bearb råstatistik'!#REF!,'Bearb råstatistik'!K404)</f>
        <v>279</v>
      </c>
      <c r="D406" s="81">
        <f>IF(Visa_simulerat_eller_angivet_antal,'Bearb råstatistik'!#REF!,'Bearb råstatistik'!O404)</f>
        <v>61</v>
      </c>
      <c r="E406" s="48">
        <f>IF(Visa_simulerat_eller_angivet_antal,'Bearb råstatistik'!AN404,'Bearb råstatistik'!AL404)</f>
        <v>0.21863799283154123</v>
      </c>
      <c r="F406" s="81">
        <f>IF(Visa_simulerat_eller_angivet_antal,'Bearb råstatistik'!#REF!,'Bearb råstatistik'!Z404)</f>
        <v>10</v>
      </c>
      <c r="G406" s="48">
        <f>IF(Visa_simulerat_eller_angivet_antal,'Bearb råstatistik'!AQ404,'Bearb råstatistik'!AO404)</f>
        <v>3.5842293906810034E-2</v>
      </c>
      <c r="H406" s="81" t="b">
        <f>'Bearb råstatistik'!AC404</f>
        <v>0</v>
      </c>
      <c r="I406" s="48">
        <f>IF(Visa_simulerat_eller_angivet_antal,'Bearb råstatistik'!AS404,'Bearb råstatistik'!AR404)</f>
        <v>0.16393442622950818</v>
      </c>
      <c r="J406" s="81">
        <f>IF(Visa_simulerat_eller_angivet_antal,'Bearb råstatistik'!#REF!,'Bearb råstatistik'!T404)</f>
        <v>0</v>
      </c>
      <c r="K406" s="48">
        <f>IF(Visa_simulerat_eller_angivet_antal,'Bearb råstatistik'!AU404,'Bearb råstatistik'!AT404)</f>
        <v>0.45901639344262296</v>
      </c>
      <c r="L406" s="81">
        <f>'Bearb råstatistik'!X404+'Bearb råstatistik'!T404</f>
        <v>0</v>
      </c>
      <c r="M406" s="81">
        <f>'Bearb råstatistik'!R404+'Bearb råstatistik'!V404</f>
        <v>10</v>
      </c>
      <c r="N406" s="48">
        <f t="shared" si="13"/>
        <v>0</v>
      </c>
      <c r="O406" s="81">
        <f>'Bearb råstatistik'!AD404</f>
        <v>23</v>
      </c>
      <c r="P406" s="81">
        <f>'Bearb råstatistik'!AF404</f>
        <v>28</v>
      </c>
      <c r="Q406" s="82">
        <f t="shared" si="12"/>
        <v>0.45098039215686275</v>
      </c>
    </row>
    <row r="407" spans="1:17" s="59" customFormat="1" hidden="1" x14ac:dyDescent="0.3">
      <c r="A407" s="59" t="str">
        <f>'Bearb råstatistik'!A405</f>
        <v>SIGTUNA SKOLSTIFTELSE</v>
      </c>
      <c r="B407" s="81" t="b">
        <f>'Bearb råstatistik'!B405</f>
        <v>0</v>
      </c>
      <c r="C407" s="81">
        <f>IF(Visa_simulerat_eller_angivet_antal,'Bearb råstatistik'!#REF!,'Bearb råstatistik'!K405)</f>
        <v>42</v>
      </c>
      <c r="D407" s="81">
        <f>IF(Visa_simulerat_eller_angivet_antal,'Bearb råstatistik'!#REF!,'Bearb råstatistik'!O405)</f>
        <v>0</v>
      </c>
      <c r="E407" s="48">
        <f>IF(Visa_simulerat_eller_angivet_antal,'Bearb råstatistik'!AN405,'Bearb råstatistik'!AL405)</f>
        <v>0</v>
      </c>
      <c r="F407" s="81">
        <f>IF(Visa_simulerat_eller_angivet_antal,'Bearb råstatistik'!#REF!,'Bearb råstatistik'!Z405)</f>
        <v>0</v>
      </c>
      <c r="G407" s="48">
        <f>IF(Visa_simulerat_eller_angivet_antal,'Bearb råstatistik'!AQ405,'Bearb råstatistik'!AO405)</f>
        <v>0</v>
      </c>
      <c r="H407" s="81" t="b">
        <f>'Bearb råstatistik'!AC405</f>
        <v>0</v>
      </c>
      <c r="I407" s="48" t="str">
        <f>IF(Visa_simulerat_eller_angivet_antal,'Bearb råstatistik'!AS405,'Bearb råstatistik'!AR405)</f>
        <v>-</v>
      </c>
      <c r="J407" s="81">
        <f>IF(Visa_simulerat_eller_angivet_antal,'Bearb råstatistik'!#REF!,'Bearb råstatistik'!T405)</f>
        <v>0</v>
      </c>
      <c r="K407" s="48" t="str">
        <f>IF(Visa_simulerat_eller_angivet_antal,'Bearb råstatistik'!AU405,'Bearb råstatistik'!AT405)</f>
        <v>-</v>
      </c>
      <c r="L407" s="81">
        <f>'Bearb råstatistik'!X405+'Bearb råstatistik'!T405</f>
        <v>0</v>
      </c>
      <c r="M407" s="81">
        <f>'Bearb råstatistik'!R405+'Bearb råstatistik'!V405</f>
        <v>0</v>
      </c>
      <c r="N407" s="48" t="str">
        <f t="shared" si="13"/>
        <v/>
      </c>
      <c r="O407" s="81">
        <f>'Bearb råstatistik'!AD405</f>
        <v>0</v>
      </c>
      <c r="P407" s="81">
        <f>'Bearb råstatistik'!AF405</f>
        <v>0</v>
      </c>
      <c r="Q407" s="82" t="str">
        <f t="shared" si="12"/>
        <v/>
      </c>
    </row>
    <row r="408" spans="1:17" s="59" customFormat="1" x14ac:dyDescent="0.3">
      <c r="A408" s="59" t="str">
        <f>'Bearb råstatistik'!A406</f>
        <v>SIMRISHAMNS KOMMUN</v>
      </c>
      <c r="B408" s="81" t="b">
        <f>'Bearb råstatistik'!B406</f>
        <v>1</v>
      </c>
      <c r="C408" s="81">
        <f>IF(Visa_simulerat_eller_angivet_antal,'Bearb råstatistik'!#REF!,'Bearb råstatistik'!K406)</f>
        <v>98</v>
      </c>
      <c r="D408" s="81">
        <f>IF(Visa_simulerat_eller_angivet_antal,'Bearb råstatistik'!#REF!,'Bearb råstatistik'!O406)</f>
        <v>16</v>
      </c>
      <c r="E408" s="48">
        <f>IF(Visa_simulerat_eller_angivet_antal,'Bearb råstatistik'!AN406,'Bearb råstatistik'!AL406)</f>
        <v>0.16326530612244897</v>
      </c>
      <c r="F408" s="81">
        <f>IF(Visa_simulerat_eller_angivet_antal,'Bearb råstatistik'!#REF!,'Bearb råstatistik'!Z406)</f>
        <v>0</v>
      </c>
      <c r="G408" s="48">
        <f>IF(Visa_simulerat_eller_angivet_antal,'Bearb råstatistik'!AQ406,'Bearb råstatistik'!AO406)</f>
        <v>0</v>
      </c>
      <c r="H408" s="81" t="b">
        <f>'Bearb råstatistik'!AC406</f>
        <v>0</v>
      </c>
      <c r="I408" s="48">
        <f>IF(Visa_simulerat_eller_angivet_antal,'Bearb råstatistik'!AS406,'Bearb råstatistik'!AR406)</f>
        <v>0</v>
      </c>
      <c r="J408" s="81">
        <f>IF(Visa_simulerat_eller_angivet_antal,'Bearb råstatistik'!#REF!,'Bearb råstatistik'!T406)</f>
        <v>0</v>
      </c>
      <c r="K408" s="48">
        <f>IF(Visa_simulerat_eller_angivet_antal,'Bearb råstatistik'!AU406,'Bearb råstatistik'!AT406)</f>
        <v>1</v>
      </c>
      <c r="L408" s="81">
        <f>'Bearb råstatistik'!X406+'Bearb råstatistik'!T406</f>
        <v>0</v>
      </c>
      <c r="M408" s="81">
        <f>'Bearb råstatistik'!R406+'Bearb råstatistik'!V406</f>
        <v>0</v>
      </c>
      <c r="N408" s="48" t="str">
        <f t="shared" si="13"/>
        <v/>
      </c>
      <c r="O408" s="81">
        <f>'Bearb råstatistik'!AD406</f>
        <v>0</v>
      </c>
      <c r="P408" s="81">
        <f>'Bearb råstatistik'!AF406</f>
        <v>16</v>
      </c>
      <c r="Q408" s="82">
        <f t="shared" si="12"/>
        <v>0</v>
      </c>
    </row>
    <row r="409" spans="1:17" s="59" customFormat="1" x14ac:dyDescent="0.3">
      <c r="A409" s="59" t="str">
        <f>'Bearb råstatistik'!A407</f>
        <v>SJÖBO KOMMUN</v>
      </c>
      <c r="B409" s="81" t="b">
        <f>'Bearb råstatistik'!B407</f>
        <v>1</v>
      </c>
      <c r="C409" s="81">
        <f>IF(Visa_simulerat_eller_angivet_antal,'Bearb råstatistik'!#REF!,'Bearb råstatistik'!K407)</f>
        <v>126</v>
      </c>
      <c r="D409" s="81">
        <f>IF(Visa_simulerat_eller_angivet_antal,'Bearb råstatistik'!#REF!,'Bearb råstatistik'!O407)</f>
        <v>19</v>
      </c>
      <c r="E409" s="48">
        <f>IF(Visa_simulerat_eller_angivet_antal,'Bearb råstatistik'!AN407,'Bearb råstatistik'!AL407)</f>
        <v>0.15079365079365079</v>
      </c>
      <c r="F409" s="81">
        <f>IF(Visa_simulerat_eller_angivet_antal,'Bearb råstatistik'!#REF!,'Bearb råstatistik'!Z407)</f>
        <v>0</v>
      </c>
      <c r="G409" s="48">
        <f>IF(Visa_simulerat_eller_angivet_antal,'Bearb råstatistik'!AQ407,'Bearb råstatistik'!AO407)</f>
        <v>0</v>
      </c>
      <c r="H409" s="81" t="b">
        <f>'Bearb råstatistik'!AC407</f>
        <v>0</v>
      </c>
      <c r="I409" s="48">
        <f>IF(Visa_simulerat_eller_angivet_antal,'Bearb råstatistik'!AS407,'Bearb råstatistik'!AR407)</f>
        <v>0</v>
      </c>
      <c r="J409" s="81">
        <f>IF(Visa_simulerat_eller_angivet_antal,'Bearb råstatistik'!#REF!,'Bearb råstatistik'!T407)</f>
        <v>0</v>
      </c>
      <c r="K409" s="48">
        <f>IF(Visa_simulerat_eller_angivet_antal,'Bearb råstatistik'!AU407,'Bearb råstatistik'!AT407)</f>
        <v>0</v>
      </c>
      <c r="L409" s="81">
        <f>'Bearb råstatistik'!X407+'Bearb råstatistik'!T407</f>
        <v>0</v>
      </c>
      <c r="M409" s="81">
        <f>'Bearb råstatistik'!R407+'Bearb råstatistik'!V407</f>
        <v>0</v>
      </c>
      <c r="N409" s="48" t="str">
        <f t="shared" si="13"/>
        <v/>
      </c>
      <c r="O409" s="81">
        <f>'Bearb råstatistik'!AD407</f>
        <v>19</v>
      </c>
      <c r="P409" s="81">
        <f>'Bearb råstatistik'!AF407</f>
        <v>0</v>
      </c>
      <c r="Q409" s="82">
        <f t="shared" si="12"/>
        <v>1</v>
      </c>
    </row>
    <row r="410" spans="1:17" s="59" customFormat="1" hidden="1" x14ac:dyDescent="0.3">
      <c r="A410" s="59" t="str">
        <f>'Bearb råstatistik'!A408</f>
        <v>SKANÖRS MONTESSORI FÖRSKOLA</v>
      </c>
      <c r="B410" s="81" t="b">
        <f>'Bearb råstatistik'!B408</f>
        <v>0</v>
      </c>
      <c r="C410" s="81">
        <f>IF(Visa_simulerat_eller_angivet_antal,'Bearb råstatistik'!#REF!,'Bearb råstatistik'!K408)</f>
        <v>11</v>
      </c>
      <c r="D410" s="81">
        <f>IF(Visa_simulerat_eller_angivet_antal,'Bearb råstatistik'!#REF!,'Bearb råstatistik'!O408)</f>
        <v>0</v>
      </c>
      <c r="E410" s="48">
        <f>IF(Visa_simulerat_eller_angivet_antal,'Bearb råstatistik'!AN408,'Bearb råstatistik'!AL408)</f>
        <v>0</v>
      </c>
      <c r="F410" s="81">
        <f>IF(Visa_simulerat_eller_angivet_antal,'Bearb råstatistik'!#REF!,'Bearb råstatistik'!Z408)</f>
        <v>0</v>
      </c>
      <c r="G410" s="48">
        <f>IF(Visa_simulerat_eller_angivet_antal,'Bearb råstatistik'!AQ408,'Bearb råstatistik'!AO408)</f>
        <v>0</v>
      </c>
      <c r="H410" s="81" t="b">
        <f>'Bearb råstatistik'!AC408</f>
        <v>0</v>
      </c>
      <c r="I410" s="48" t="str">
        <f>IF(Visa_simulerat_eller_angivet_antal,'Bearb råstatistik'!AS408,'Bearb råstatistik'!AR408)</f>
        <v>-</v>
      </c>
      <c r="J410" s="81">
        <f>IF(Visa_simulerat_eller_angivet_antal,'Bearb råstatistik'!#REF!,'Bearb råstatistik'!T408)</f>
        <v>0</v>
      </c>
      <c r="K410" s="48" t="str">
        <f>IF(Visa_simulerat_eller_angivet_antal,'Bearb råstatistik'!AU408,'Bearb råstatistik'!AT408)</f>
        <v>-</v>
      </c>
      <c r="L410" s="81">
        <f>'Bearb råstatistik'!X408+'Bearb råstatistik'!T408</f>
        <v>0</v>
      </c>
      <c r="M410" s="81">
        <f>'Bearb råstatistik'!R408+'Bearb råstatistik'!V408</f>
        <v>0</v>
      </c>
      <c r="N410" s="48" t="str">
        <f t="shared" si="13"/>
        <v/>
      </c>
      <c r="O410" s="81">
        <f>'Bearb råstatistik'!AD408</f>
        <v>0</v>
      </c>
      <c r="P410" s="81">
        <f>'Bearb råstatistik'!AF408</f>
        <v>0</v>
      </c>
      <c r="Q410" s="82" t="str">
        <f t="shared" si="12"/>
        <v/>
      </c>
    </row>
    <row r="411" spans="1:17" s="59" customFormat="1" x14ac:dyDescent="0.3">
      <c r="A411" s="59" t="str">
        <f>'Bearb råstatistik'!A409</f>
        <v>SKARA KOMMUN</v>
      </c>
      <c r="B411" s="81" t="b">
        <f>'Bearb råstatistik'!B409</f>
        <v>1</v>
      </c>
      <c r="C411" s="81">
        <f>IF(Visa_simulerat_eller_angivet_antal,'Bearb råstatistik'!#REF!,'Bearb råstatistik'!K409)</f>
        <v>168</v>
      </c>
      <c r="D411" s="81">
        <f>IF(Visa_simulerat_eller_angivet_antal,'Bearb råstatistik'!#REF!,'Bearb råstatistik'!O409)</f>
        <v>40</v>
      </c>
      <c r="E411" s="48">
        <f>IF(Visa_simulerat_eller_angivet_antal,'Bearb råstatistik'!AN409,'Bearb råstatistik'!AL409)</f>
        <v>0.23809523809523808</v>
      </c>
      <c r="F411" s="81">
        <f>IF(Visa_simulerat_eller_angivet_antal,'Bearb råstatistik'!#REF!,'Bearb råstatistik'!Z409)</f>
        <v>0</v>
      </c>
      <c r="G411" s="48">
        <f>IF(Visa_simulerat_eller_angivet_antal,'Bearb råstatistik'!AQ409,'Bearb råstatistik'!AO409)</f>
        <v>0</v>
      </c>
      <c r="H411" s="81" t="b">
        <f>'Bearb råstatistik'!AC409</f>
        <v>0</v>
      </c>
      <c r="I411" s="48">
        <f>IF(Visa_simulerat_eller_angivet_antal,'Bearb råstatistik'!AS409,'Bearb råstatistik'!AR409)</f>
        <v>0</v>
      </c>
      <c r="J411" s="81">
        <f>IF(Visa_simulerat_eller_angivet_antal,'Bearb råstatistik'!#REF!,'Bearb råstatistik'!T409)</f>
        <v>0</v>
      </c>
      <c r="K411" s="48">
        <f>IF(Visa_simulerat_eller_angivet_antal,'Bearb råstatistik'!AU409,'Bearb råstatistik'!AT409)</f>
        <v>0.35</v>
      </c>
      <c r="L411" s="81">
        <f>'Bearb råstatistik'!X409+'Bearb råstatistik'!T409</f>
        <v>0</v>
      </c>
      <c r="M411" s="81">
        <f>'Bearb råstatistik'!R409+'Bearb råstatistik'!V409</f>
        <v>0</v>
      </c>
      <c r="N411" s="48" t="str">
        <f t="shared" si="13"/>
        <v/>
      </c>
      <c r="O411" s="81">
        <f>'Bearb råstatistik'!AD409</f>
        <v>26</v>
      </c>
      <c r="P411" s="81">
        <f>'Bearb råstatistik'!AF409</f>
        <v>14</v>
      </c>
      <c r="Q411" s="82">
        <f t="shared" si="12"/>
        <v>0.65</v>
      </c>
    </row>
    <row r="412" spans="1:17" s="59" customFormat="1" x14ac:dyDescent="0.3">
      <c r="A412" s="59" t="str">
        <f>'Bearb råstatistik'!A410</f>
        <v>SKELLEFTEÅ KOMMUN</v>
      </c>
      <c r="B412" s="81" t="b">
        <f>'Bearb råstatistik'!B410</f>
        <v>1</v>
      </c>
      <c r="C412" s="81">
        <f>IF(Visa_simulerat_eller_angivet_antal,'Bearb råstatistik'!#REF!,'Bearb råstatistik'!K410)</f>
        <v>710</v>
      </c>
      <c r="D412" s="81">
        <f>IF(Visa_simulerat_eller_angivet_antal,'Bearb råstatistik'!#REF!,'Bearb råstatistik'!O410)</f>
        <v>137</v>
      </c>
      <c r="E412" s="48">
        <f>IF(Visa_simulerat_eller_angivet_antal,'Bearb råstatistik'!AN410,'Bearb råstatistik'!AL410)</f>
        <v>0.19295774647887323</v>
      </c>
      <c r="F412" s="81">
        <f>IF(Visa_simulerat_eller_angivet_antal,'Bearb råstatistik'!#REF!,'Bearb råstatistik'!Z410)</f>
        <v>60</v>
      </c>
      <c r="G412" s="48">
        <f>IF(Visa_simulerat_eller_angivet_antal,'Bearb råstatistik'!AQ410,'Bearb råstatistik'!AO410)</f>
        <v>8.4507042253521125E-2</v>
      </c>
      <c r="H412" s="81" t="b">
        <f>'Bearb råstatistik'!AC410</f>
        <v>0</v>
      </c>
      <c r="I412" s="48">
        <f>IF(Visa_simulerat_eller_angivet_antal,'Bearb råstatistik'!AS410,'Bearb råstatistik'!AR410)</f>
        <v>0.43795620437956206</v>
      </c>
      <c r="J412" s="81">
        <f>IF(Visa_simulerat_eller_angivet_antal,'Bearb råstatistik'!#REF!,'Bearb råstatistik'!T410)</f>
        <v>13</v>
      </c>
      <c r="K412" s="48">
        <f>IF(Visa_simulerat_eller_angivet_antal,'Bearb råstatistik'!AU410,'Bearb råstatistik'!AT410)</f>
        <v>0.45255474452554745</v>
      </c>
      <c r="L412" s="81">
        <f>'Bearb råstatistik'!X410+'Bearb råstatistik'!T410</f>
        <v>13</v>
      </c>
      <c r="M412" s="81">
        <f>'Bearb råstatistik'!R410+'Bearb råstatistik'!V410</f>
        <v>47</v>
      </c>
      <c r="N412" s="48">
        <f t="shared" si="13"/>
        <v>0.21666666666666667</v>
      </c>
      <c r="O412" s="81">
        <f>'Bearb råstatistik'!AD410</f>
        <v>28</v>
      </c>
      <c r="P412" s="81">
        <f>'Bearb råstatistik'!AF410</f>
        <v>49</v>
      </c>
      <c r="Q412" s="82">
        <f t="shared" si="12"/>
        <v>0.36363636363636365</v>
      </c>
    </row>
    <row r="413" spans="1:17" s="59" customFormat="1" hidden="1" x14ac:dyDescent="0.3">
      <c r="A413" s="59" t="str">
        <f>'Bearb råstatistik'!A411</f>
        <v>SKELLEFTEÅ KRISTNA SKOLFÖRENING</v>
      </c>
      <c r="B413" s="81" t="b">
        <f>'Bearb råstatistik'!B411</f>
        <v>0</v>
      </c>
      <c r="C413" s="81">
        <f>IF(Visa_simulerat_eller_angivet_antal,'Bearb råstatistik'!#REF!,'Bearb råstatistik'!K411)</f>
        <v>0</v>
      </c>
      <c r="D413" s="81">
        <f>IF(Visa_simulerat_eller_angivet_antal,'Bearb råstatistik'!#REF!,'Bearb råstatistik'!O411)</f>
        <v>0</v>
      </c>
      <c r="E413" s="48" t="str">
        <f>IF(Visa_simulerat_eller_angivet_antal,'Bearb råstatistik'!AN411,'Bearb råstatistik'!AL411)</f>
        <v>-</v>
      </c>
      <c r="F413" s="81">
        <f>IF(Visa_simulerat_eller_angivet_antal,'Bearb råstatistik'!#REF!,'Bearb råstatistik'!Z411)</f>
        <v>0</v>
      </c>
      <c r="G413" s="48" t="str">
        <f>IF(Visa_simulerat_eller_angivet_antal,'Bearb råstatistik'!AQ411,'Bearb råstatistik'!AO411)</f>
        <v>-</v>
      </c>
      <c r="H413" s="81" t="b">
        <f>'Bearb råstatistik'!AC411</f>
        <v>1</v>
      </c>
      <c r="I413" s="48" t="str">
        <f>IF(Visa_simulerat_eller_angivet_antal,'Bearb råstatistik'!AS411,'Bearb råstatistik'!AR411)</f>
        <v>-</v>
      </c>
      <c r="J413" s="81">
        <f>IF(Visa_simulerat_eller_angivet_antal,'Bearb råstatistik'!#REF!,'Bearb råstatistik'!T411)</f>
        <v>0</v>
      </c>
      <c r="K413" s="48" t="str">
        <f>IF(Visa_simulerat_eller_angivet_antal,'Bearb råstatistik'!AU411,'Bearb råstatistik'!AT411)</f>
        <v>-</v>
      </c>
      <c r="L413" s="81">
        <f>'Bearb råstatistik'!X411+'Bearb råstatistik'!T411</f>
        <v>0</v>
      </c>
      <c r="M413" s="81">
        <f>'Bearb råstatistik'!R411+'Bearb råstatistik'!V411</f>
        <v>0</v>
      </c>
      <c r="N413" s="48" t="str">
        <f t="shared" si="13"/>
        <v/>
      </c>
      <c r="O413" s="81">
        <f>'Bearb råstatistik'!AD411</f>
        <v>0</v>
      </c>
      <c r="P413" s="81">
        <f>'Bearb råstatistik'!AF411</f>
        <v>0</v>
      </c>
      <c r="Q413" s="82" t="str">
        <f t="shared" si="12"/>
        <v/>
      </c>
    </row>
    <row r="414" spans="1:17" s="59" customFormat="1" hidden="1" x14ac:dyDescent="0.3">
      <c r="A414" s="59" t="str">
        <f>'Bearb råstatistik'!A412</f>
        <v>SKINNSKATTEBERGS KOMMUN</v>
      </c>
      <c r="B414" s="81" t="b">
        <f>'Bearb råstatistik'!B412</f>
        <v>1</v>
      </c>
      <c r="C414" s="81">
        <f>IF(Visa_simulerat_eller_angivet_antal,'Bearb råstatistik'!#REF!,'Bearb råstatistik'!K412)</f>
        <v>13</v>
      </c>
      <c r="D414" s="81">
        <f>IF(Visa_simulerat_eller_angivet_antal,'Bearb råstatistik'!#REF!,'Bearb råstatistik'!O412)</f>
        <v>0</v>
      </c>
      <c r="E414" s="48">
        <f>IF(Visa_simulerat_eller_angivet_antal,'Bearb råstatistik'!AN412,'Bearb råstatistik'!AL412)</f>
        <v>0</v>
      </c>
      <c r="F414" s="81">
        <f>IF(Visa_simulerat_eller_angivet_antal,'Bearb råstatistik'!#REF!,'Bearb råstatistik'!Z412)</f>
        <v>0</v>
      </c>
      <c r="G414" s="48">
        <f>IF(Visa_simulerat_eller_angivet_antal,'Bearb råstatistik'!AQ412,'Bearb råstatistik'!AO412)</f>
        <v>0</v>
      </c>
      <c r="H414" s="81" t="b">
        <f>'Bearb råstatistik'!AC412</f>
        <v>0</v>
      </c>
      <c r="I414" s="48" t="str">
        <f>IF(Visa_simulerat_eller_angivet_antal,'Bearb råstatistik'!AS412,'Bearb råstatistik'!AR412)</f>
        <v>-</v>
      </c>
      <c r="J414" s="81">
        <f>IF(Visa_simulerat_eller_angivet_antal,'Bearb råstatistik'!#REF!,'Bearb råstatistik'!T412)</f>
        <v>0</v>
      </c>
      <c r="K414" s="48" t="str">
        <f>IF(Visa_simulerat_eller_angivet_antal,'Bearb råstatistik'!AU412,'Bearb råstatistik'!AT412)</f>
        <v>-</v>
      </c>
      <c r="L414" s="81">
        <f>'Bearb råstatistik'!X412+'Bearb råstatistik'!T412</f>
        <v>0</v>
      </c>
      <c r="M414" s="81">
        <f>'Bearb råstatistik'!R412+'Bearb råstatistik'!V412</f>
        <v>0</v>
      </c>
      <c r="N414" s="48" t="str">
        <f t="shared" si="13"/>
        <v/>
      </c>
      <c r="O414" s="81">
        <f>'Bearb råstatistik'!AD412</f>
        <v>0</v>
      </c>
      <c r="P414" s="81">
        <f>'Bearb råstatistik'!AF412</f>
        <v>0</v>
      </c>
      <c r="Q414" s="82" t="str">
        <f t="shared" si="12"/>
        <v/>
      </c>
    </row>
    <row r="415" spans="1:17" s="59" customFormat="1" hidden="1" x14ac:dyDescent="0.3">
      <c r="A415" s="59" t="str">
        <f>'Bearb råstatistik'!A413</f>
        <v>SKOLFÖRENINGEN DELSBO WALDORFSKOLA</v>
      </c>
      <c r="B415" s="81" t="b">
        <f>'Bearb råstatistik'!B413</f>
        <v>0</v>
      </c>
      <c r="C415" s="81">
        <f>IF(Visa_simulerat_eller_angivet_antal,'Bearb råstatistik'!#REF!,'Bearb råstatistik'!K413)</f>
        <v>0</v>
      </c>
      <c r="D415" s="81">
        <f>IF(Visa_simulerat_eller_angivet_antal,'Bearb råstatistik'!#REF!,'Bearb råstatistik'!O413)</f>
        <v>0</v>
      </c>
      <c r="E415" s="48" t="str">
        <f>IF(Visa_simulerat_eller_angivet_antal,'Bearb råstatistik'!AN413,'Bearb råstatistik'!AL413)</f>
        <v>-</v>
      </c>
      <c r="F415" s="81">
        <f>IF(Visa_simulerat_eller_angivet_antal,'Bearb råstatistik'!#REF!,'Bearb råstatistik'!Z413)</f>
        <v>0</v>
      </c>
      <c r="G415" s="48" t="str">
        <f>IF(Visa_simulerat_eller_angivet_antal,'Bearb råstatistik'!AQ413,'Bearb råstatistik'!AO413)</f>
        <v>-</v>
      </c>
      <c r="H415" s="81" t="b">
        <f>'Bearb råstatistik'!AC413</f>
        <v>0</v>
      </c>
      <c r="I415" s="48" t="str">
        <f>IF(Visa_simulerat_eller_angivet_antal,'Bearb råstatistik'!AS413,'Bearb råstatistik'!AR413)</f>
        <v>-</v>
      </c>
      <c r="J415" s="81">
        <f>IF(Visa_simulerat_eller_angivet_antal,'Bearb råstatistik'!#REF!,'Bearb råstatistik'!T413)</f>
        <v>0</v>
      </c>
      <c r="K415" s="48" t="str">
        <f>IF(Visa_simulerat_eller_angivet_antal,'Bearb råstatistik'!AU413,'Bearb råstatistik'!AT413)</f>
        <v>-</v>
      </c>
      <c r="L415" s="81">
        <f>'Bearb råstatistik'!X413+'Bearb råstatistik'!T413</f>
        <v>0</v>
      </c>
      <c r="M415" s="81">
        <f>'Bearb råstatistik'!R413+'Bearb råstatistik'!V413</f>
        <v>0</v>
      </c>
      <c r="N415" s="48" t="str">
        <f t="shared" si="13"/>
        <v/>
      </c>
      <c r="O415" s="81">
        <f>'Bearb råstatistik'!AD413</f>
        <v>0</v>
      </c>
      <c r="P415" s="81">
        <f>'Bearb råstatistik'!AF413</f>
        <v>0</v>
      </c>
      <c r="Q415" s="82" t="str">
        <f t="shared" si="12"/>
        <v/>
      </c>
    </row>
    <row r="416" spans="1:17" s="59" customFormat="1" hidden="1" x14ac:dyDescent="0.3">
      <c r="A416" s="59" t="str">
        <f>'Bearb råstatistik'!A414</f>
        <v>SKOLFÖRENINGEN VÄXTHUSET EKONOMISK FÖRENING</v>
      </c>
      <c r="B416" s="81" t="b">
        <f>'Bearb råstatistik'!B414</f>
        <v>0</v>
      </c>
      <c r="C416" s="81">
        <f>IF(Visa_simulerat_eller_angivet_antal,'Bearb råstatistik'!#REF!,'Bearb råstatistik'!K414)</f>
        <v>0</v>
      </c>
      <c r="D416" s="81">
        <f>IF(Visa_simulerat_eller_angivet_antal,'Bearb råstatistik'!#REF!,'Bearb råstatistik'!O414)</f>
        <v>0</v>
      </c>
      <c r="E416" s="48" t="str">
        <f>IF(Visa_simulerat_eller_angivet_antal,'Bearb råstatistik'!AN414,'Bearb råstatistik'!AL414)</f>
        <v>-</v>
      </c>
      <c r="F416" s="81">
        <f>IF(Visa_simulerat_eller_angivet_antal,'Bearb råstatistik'!#REF!,'Bearb råstatistik'!Z414)</f>
        <v>0</v>
      </c>
      <c r="G416" s="48" t="str">
        <f>IF(Visa_simulerat_eller_angivet_antal,'Bearb råstatistik'!AQ414,'Bearb råstatistik'!AO414)</f>
        <v>-</v>
      </c>
      <c r="H416" s="81" t="b">
        <f>'Bearb råstatistik'!AC414</f>
        <v>0</v>
      </c>
      <c r="I416" s="48" t="str">
        <f>IF(Visa_simulerat_eller_angivet_antal,'Bearb råstatistik'!AS414,'Bearb råstatistik'!AR414)</f>
        <v>-</v>
      </c>
      <c r="J416" s="81">
        <f>IF(Visa_simulerat_eller_angivet_antal,'Bearb råstatistik'!#REF!,'Bearb råstatistik'!T414)</f>
        <v>0</v>
      </c>
      <c r="K416" s="48" t="str">
        <f>IF(Visa_simulerat_eller_angivet_antal,'Bearb råstatistik'!AU414,'Bearb råstatistik'!AT414)</f>
        <v>-</v>
      </c>
      <c r="L416" s="81">
        <f>'Bearb råstatistik'!X414+'Bearb råstatistik'!T414</f>
        <v>0</v>
      </c>
      <c r="M416" s="81">
        <f>'Bearb råstatistik'!R414+'Bearb råstatistik'!V414</f>
        <v>0</v>
      </c>
      <c r="N416" s="48" t="str">
        <f t="shared" si="13"/>
        <v/>
      </c>
      <c r="O416" s="81">
        <f>'Bearb råstatistik'!AD414</f>
        <v>0</v>
      </c>
      <c r="P416" s="81">
        <f>'Bearb råstatistik'!AF414</f>
        <v>0</v>
      </c>
      <c r="Q416" s="82" t="str">
        <f t="shared" si="12"/>
        <v/>
      </c>
    </row>
    <row r="417" spans="1:17" s="59" customFormat="1" hidden="1" x14ac:dyDescent="0.3">
      <c r="A417" s="59" t="str">
        <f>'Bearb råstatistik'!A415</f>
        <v>SKOLGRUNDEN AKTIEBOLAG</v>
      </c>
      <c r="B417" s="81" t="b">
        <f>'Bearb råstatistik'!B415</f>
        <v>0</v>
      </c>
      <c r="C417" s="81">
        <f>IF(Visa_simulerat_eller_angivet_antal,'Bearb råstatistik'!#REF!,'Bearb råstatistik'!K415)</f>
        <v>0</v>
      </c>
      <c r="D417" s="81">
        <f>IF(Visa_simulerat_eller_angivet_antal,'Bearb råstatistik'!#REF!,'Bearb råstatistik'!O415)</f>
        <v>0</v>
      </c>
      <c r="E417" s="48" t="str">
        <f>IF(Visa_simulerat_eller_angivet_antal,'Bearb råstatistik'!AN415,'Bearb råstatistik'!AL415)</f>
        <v>-</v>
      </c>
      <c r="F417" s="81">
        <f>IF(Visa_simulerat_eller_angivet_antal,'Bearb råstatistik'!#REF!,'Bearb råstatistik'!Z415)</f>
        <v>0</v>
      </c>
      <c r="G417" s="48" t="str">
        <f>IF(Visa_simulerat_eller_angivet_antal,'Bearb råstatistik'!AQ415,'Bearb råstatistik'!AO415)</f>
        <v>-</v>
      </c>
      <c r="H417" s="81" t="b">
        <f>'Bearb råstatistik'!AC415</f>
        <v>0</v>
      </c>
      <c r="I417" s="48" t="str">
        <f>IF(Visa_simulerat_eller_angivet_antal,'Bearb råstatistik'!AS415,'Bearb råstatistik'!AR415)</f>
        <v>-</v>
      </c>
      <c r="J417" s="81">
        <f>IF(Visa_simulerat_eller_angivet_antal,'Bearb råstatistik'!#REF!,'Bearb råstatistik'!T415)</f>
        <v>0</v>
      </c>
      <c r="K417" s="48" t="str">
        <f>IF(Visa_simulerat_eller_angivet_antal,'Bearb råstatistik'!AU415,'Bearb råstatistik'!AT415)</f>
        <v>-</v>
      </c>
      <c r="L417" s="81">
        <f>'Bearb råstatistik'!X415+'Bearb råstatistik'!T415</f>
        <v>0</v>
      </c>
      <c r="M417" s="81">
        <f>'Bearb råstatistik'!R415+'Bearb råstatistik'!V415</f>
        <v>0</v>
      </c>
      <c r="N417" s="48" t="str">
        <f t="shared" si="13"/>
        <v/>
      </c>
      <c r="O417" s="81">
        <f>'Bearb råstatistik'!AD415</f>
        <v>0</v>
      </c>
      <c r="P417" s="81">
        <f>'Bearb råstatistik'!AF415</f>
        <v>0</v>
      </c>
      <c r="Q417" s="82" t="str">
        <f t="shared" si="12"/>
        <v/>
      </c>
    </row>
    <row r="418" spans="1:17" s="59" customFormat="1" hidden="1" x14ac:dyDescent="0.3">
      <c r="A418" s="59" t="str">
        <f>'Bearb råstatistik'!A416</f>
        <v>SKOLVECKOHEMMET RIGGEN AB</v>
      </c>
      <c r="B418" s="81" t="b">
        <f>'Bearb råstatistik'!B416</f>
        <v>0</v>
      </c>
      <c r="C418" s="81">
        <f>IF(Visa_simulerat_eller_angivet_antal,'Bearb råstatistik'!#REF!,'Bearb råstatistik'!K416)</f>
        <v>0</v>
      </c>
      <c r="D418" s="81">
        <f>IF(Visa_simulerat_eller_angivet_antal,'Bearb råstatistik'!#REF!,'Bearb råstatistik'!O416)</f>
        <v>0</v>
      </c>
      <c r="E418" s="48" t="str">
        <f>IF(Visa_simulerat_eller_angivet_antal,'Bearb råstatistik'!AN416,'Bearb råstatistik'!AL416)</f>
        <v>-</v>
      </c>
      <c r="F418" s="81">
        <f>IF(Visa_simulerat_eller_angivet_antal,'Bearb råstatistik'!#REF!,'Bearb råstatistik'!Z416)</f>
        <v>0</v>
      </c>
      <c r="G418" s="48" t="str">
        <f>IF(Visa_simulerat_eller_angivet_antal,'Bearb råstatistik'!AQ416,'Bearb råstatistik'!AO416)</f>
        <v>-</v>
      </c>
      <c r="H418" s="81" t="b">
        <f>'Bearb råstatistik'!AC416</f>
        <v>0</v>
      </c>
      <c r="I418" s="48" t="str">
        <f>IF(Visa_simulerat_eller_angivet_antal,'Bearb råstatistik'!AS416,'Bearb råstatistik'!AR416)</f>
        <v>-</v>
      </c>
      <c r="J418" s="81">
        <f>IF(Visa_simulerat_eller_angivet_antal,'Bearb råstatistik'!#REF!,'Bearb råstatistik'!T416)</f>
        <v>0</v>
      </c>
      <c r="K418" s="48" t="str">
        <f>IF(Visa_simulerat_eller_angivet_antal,'Bearb råstatistik'!AU416,'Bearb råstatistik'!AT416)</f>
        <v>-</v>
      </c>
      <c r="L418" s="81">
        <f>'Bearb råstatistik'!X416+'Bearb råstatistik'!T416</f>
        <v>0</v>
      </c>
      <c r="M418" s="81">
        <f>'Bearb råstatistik'!R416+'Bearb råstatistik'!V416</f>
        <v>0</v>
      </c>
      <c r="N418" s="48" t="str">
        <f t="shared" si="13"/>
        <v/>
      </c>
      <c r="O418" s="81">
        <f>'Bearb råstatistik'!AD416</f>
        <v>0</v>
      </c>
      <c r="P418" s="81">
        <f>'Bearb råstatistik'!AF416</f>
        <v>0</v>
      </c>
      <c r="Q418" s="82" t="str">
        <f t="shared" si="12"/>
        <v/>
      </c>
    </row>
    <row r="419" spans="1:17" s="59" customFormat="1" hidden="1" x14ac:dyDescent="0.3">
      <c r="A419" s="59" t="str">
        <f>'Bearb råstatistik'!A417</f>
        <v>SKURUPS KOMMUN</v>
      </c>
      <c r="B419" s="81" t="b">
        <f>'Bearb råstatistik'!B417</f>
        <v>1</v>
      </c>
      <c r="C419" s="81">
        <f>IF(Visa_simulerat_eller_angivet_antal,'Bearb råstatistik'!#REF!,'Bearb råstatistik'!K417)</f>
        <v>146</v>
      </c>
      <c r="D419" s="81">
        <f>IF(Visa_simulerat_eller_angivet_antal,'Bearb råstatistik'!#REF!,'Bearb råstatistik'!O417)</f>
        <v>0</v>
      </c>
      <c r="E419" s="48">
        <f>IF(Visa_simulerat_eller_angivet_antal,'Bearb råstatistik'!AN417,'Bearb råstatistik'!AL417)</f>
        <v>0</v>
      </c>
      <c r="F419" s="81">
        <f>IF(Visa_simulerat_eller_angivet_antal,'Bearb råstatistik'!#REF!,'Bearb råstatistik'!Z417)</f>
        <v>0</v>
      </c>
      <c r="G419" s="48">
        <f>IF(Visa_simulerat_eller_angivet_antal,'Bearb råstatistik'!AQ417,'Bearb råstatistik'!AO417)</f>
        <v>0</v>
      </c>
      <c r="H419" s="81" t="b">
        <f>'Bearb råstatistik'!AC417</f>
        <v>0</v>
      </c>
      <c r="I419" s="48" t="str">
        <f>IF(Visa_simulerat_eller_angivet_antal,'Bearb råstatistik'!AS417,'Bearb råstatistik'!AR417)</f>
        <v>-</v>
      </c>
      <c r="J419" s="81">
        <f>IF(Visa_simulerat_eller_angivet_antal,'Bearb råstatistik'!#REF!,'Bearb råstatistik'!T417)</f>
        <v>0</v>
      </c>
      <c r="K419" s="48" t="str">
        <f>IF(Visa_simulerat_eller_angivet_antal,'Bearb råstatistik'!AU417,'Bearb råstatistik'!AT417)</f>
        <v>-</v>
      </c>
      <c r="L419" s="81">
        <f>'Bearb råstatistik'!X417+'Bearb råstatistik'!T417</f>
        <v>0</v>
      </c>
      <c r="M419" s="81">
        <f>'Bearb råstatistik'!R417+'Bearb råstatistik'!V417</f>
        <v>0</v>
      </c>
      <c r="N419" s="48" t="str">
        <f t="shared" si="13"/>
        <v/>
      </c>
      <c r="O419" s="81">
        <f>'Bearb råstatistik'!AD417</f>
        <v>0</v>
      </c>
      <c r="P419" s="81">
        <f>'Bearb råstatistik'!AF417</f>
        <v>0</v>
      </c>
      <c r="Q419" s="82" t="str">
        <f t="shared" si="12"/>
        <v/>
      </c>
    </row>
    <row r="420" spans="1:17" s="59" customFormat="1" hidden="1" x14ac:dyDescent="0.3">
      <c r="A420" s="59" t="str">
        <f>'Bearb råstatistik'!A418</f>
        <v>SKÄRET SKOLKOOPERATIV EK.FÖR.</v>
      </c>
      <c r="B420" s="81" t="b">
        <f>'Bearb råstatistik'!B418</f>
        <v>0</v>
      </c>
      <c r="C420" s="81">
        <f>IF(Visa_simulerat_eller_angivet_antal,'Bearb råstatistik'!#REF!,'Bearb råstatistik'!K418)</f>
        <v>35</v>
      </c>
      <c r="D420" s="81">
        <f>IF(Visa_simulerat_eller_angivet_antal,'Bearb råstatistik'!#REF!,'Bearb råstatistik'!O418)</f>
        <v>0</v>
      </c>
      <c r="E420" s="48">
        <f>IF(Visa_simulerat_eller_angivet_antal,'Bearb råstatistik'!AN418,'Bearb råstatistik'!AL418)</f>
        <v>0</v>
      </c>
      <c r="F420" s="81">
        <f>IF(Visa_simulerat_eller_angivet_antal,'Bearb råstatistik'!#REF!,'Bearb råstatistik'!Z418)</f>
        <v>0</v>
      </c>
      <c r="G420" s="48">
        <f>IF(Visa_simulerat_eller_angivet_antal,'Bearb råstatistik'!AQ418,'Bearb råstatistik'!AO418)</f>
        <v>0</v>
      </c>
      <c r="H420" s="81" t="b">
        <f>'Bearb råstatistik'!AC418</f>
        <v>0</v>
      </c>
      <c r="I420" s="48" t="str">
        <f>IF(Visa_simulerat_eller_angivet_antal,'Bearb råstatistik'!AS418,'Bearb råstatistik'!AR418)</f>
        <v>-</v>
      </c>
      <c r="J420" s="81">
        <f>IF(Visa_simulerat_eller_angivet_antal,'Bearb råstatistik'!#REF!,'Bearb råstatistik'!T418)</f>
        <v>0</v>
      </c>
      <c r="K420" s="48" t="str">
        <f>IF(Visa_simulerat_eller_angivet_antal,'Bearb råstatistik'!AU418,'Bearb råstatistik'!AT418)</f>
        <v>-</v>
      </c>
      <c r="L420" s="81">
        <f>'Bearb råstatistik'!X418+'Bearb råstatistik'!T418</f>
        <v>0</v>
      </c>
      <c r="M420" s="81">
        <f>'Bearb råstatistik'!R418+'Bearb råstatistik'!V418</f>
        <v>0</v>
      </c>
      <c r="N420" s="48" t="str">
        <f t="shared" si="13"/>
        <v/>
      </c>
      <c r="O420" s="81">
        <f>'Bearb råstatistik'!AD418</f>
        <v>0</v>
      </c>
      <c r="P420" s="81">
        <f>'Bearb råstatistik'!AF418</f>
        <v>0</v>
      </c>
      <c r="Q420" s="82" t="str">
        <f t="shared" si="12"/>
        <v/>
      </c>
    </row>
    <row r="421" spans="1:17" s="59" customFormat="1" x14ac:dyDescent="0.3">
      <c r="A421" s="59" t="str">
        <f>'Bearb råstatistik'!A419</f>
        <v>SKÖVDE KOMMUN</v>
      </c>
      <c r="B421" s="81" t="b">
        <f>'Bearb råstatistik'!B419</f>
        <v>1</v>
      </c>
      <c r="C421" s="81">
        <f>IF(Visa_simulerat_eller_angivet_antal,'Bearb råstatistik'!#REF!,'Bearb råstatistik'!K419)</f>
        <v>506</v>
      </c>
      <c r="D421" s="81">
        <f>IF(Visa_simulerat_eller_angivet_antal,'Bearb råstatistik'!#REF!,'Bearb råstatistik'!O419)</f>
        <v>71</v>
      </c>
      <c r="E421" s="48">
        <f>IF(Visa_simulerat_eller_angivet_antal,'Bearb råstatistik'!AN419,'Bearb råstatistik'!AL419)</f>
        <v>0.14031620553359683</v>
      </c>
      <c r="F421" s="81">
        <f>IF(Visa_simulerat_eller_angivet_antal,'Bearb råstatistik'!#REF!,'Bearb råstatistik'!Z419)</f>
        <v>39</v>
      </c>
      <c r="G421" s="48">
        <f>IF(Visa_simulerat_eller_angivet_antal,'Bearb råstatistik'!AQ419,'Bearb råstatistik'!AO419)</f>
        <v>7.7075098814229248E-2</v>
      </c>
      <c r="H421" s="81" t="b">
        <f>'Bearb råstatistik'!AC419</f>
        <v>0</v>
      </c>
      <c r="I421" s="48">
        <f>IF(Visa_simulerat_eller_angivet_antal,'Bearb råstatistik'!AS419,'Bearb råstatistik'!AR419)</f>
        <v>0.54929577464788737</v>
      </c>
      <c r="J421" s="81">
        <f>IF(Visa_simulerat_eller_angivet_antal,'Bearb råstatistik'!#REF!,'Bearb råstatistik'!T419)</f>
        <v>0</v>
      </c>
      <c r="K421" s="48">
        <f>IF(Visa_simulerat_eller_angivet_antal,'Bearb råstatistik'!AU419,'Bearb råstatistik'!AT419)</f>
        <v>0.30985915492957744</v>
      </c>
      <c r="L421" s="81">
        <f>'Bearb råstatistik'!X419+'Bearb råstatistik'!T419</f>
        <v>0</v>
      </c>
      <c r="M421" s="81">
        <f>'Bearb råstatistik'!R419+'Bearb råstatistik'!V419</f>
        <v>39</v>
      </c>
      <c r="N421" s="48">
        <f t="shared" si="13"/>
        <v>0</v>
      </c>
      <c r="O421" s="81">
        <f>'Bearb råstatistik'!AD419</f>
        <v>21</v>
      </c>
      <c r="P421" s="81">
        <f>'Bearb råstatistik'!AF419</f>
        <v>22</v>
      </c>
      <c r="Q421" s="82">
        <f t="shared" si="12"/>
        <v>0.48837209302325579</v>
      </c>
    </row>
    <row r="422" spans="1:17" s="59" customFormat="1" x14ac:dyDescent="0.3">
      <c r="A422" s="59" t="str">
        <f>'Bearb råstatistik'!A420</f>
        <v>SMEDJEBACKENS KOMMUN</v>
      </c>
      <c r="B422" s="81" t="b">
        <f>'Bearb råstatistik'!B420</f>
        <v>1</v>
      </c>
      <c r="C422" s="81">
        <f>IF(Visa_simulerat_eller_angivet_antal,'Bearb råstatistik'!#REF!,'Bearb råstatistik'!K420)</f>
        <v>74</v>
      </c>
      <c r="D422" s="81">
        <f>IF(Visa_simulerat_eller_angivet_antal,'Bearb råstatistik'!#REF!,'Bearb råstatistik'!O420)</f>
        <v>24</v>
      </c>
      <c r="E422" s="48">
        <f>IF(Visa_simulerat_eller_angivet_antal,'Bearb råstatistik'!AN420,'Bearb råstatistik'!AL420)</f>
        <v>0.32432432432432434</v>
      </c>
      <c r="F422" s="81">
        <f>IF(Visa_simulerat_eller_angivet_antal,'Bearb råstatistik'!#REF!,'Bearb råstatistik'!Z420)</f>
        <v>0</v>
      </c>
      <c r="G422" s="48">
        <f>IF(Visa_simulerat_eller_angivet_antal,'Bearb råstatistik'!AQ420,'Bearb råstatistik'!AO420)</f>
        <v>0</v>
      </c>
      <c r="H422" s="81" t="b">
        <f>'Bearb råstatistik'!AC420</f>
        <v>0</v>
      </c>
      <c r="I422" s="48">
        <f>IF(Visa_simulerat_eller_angivet_antal,'Bearb råstatistik'!AS420,'Bearb råstatistik'!AR420)</f>
        <v>0</v>
      </c>
      <c r="J422" s="81">
        <f>IF(Visa_simulerat_eller_angivet_antal,'Bearb råstatistik'!#REF!,'Bearb råstatistik'!T420)</f>
        <v>0</v>
      </c>
      <c r="K422" s="48">
        <f>IF(Visa_simulerat_eller_angivet_antal,'Bearb råstatistik'!AU420,'Bearb råstatistik'!AT420)</f>
        <v>0.54166666666666663</v>
      </c>
      <c r="L422" s="81">
        <f>'Bearb råstatistik'!X420+'Bearb råstatistik'!T420</f>
        <v>0</v>
      </c>
      <c r="M422" s="81">
        <f>'Bearb råstatistik'!R420+'Bearb råstatistik'!V420</f>
        <v>0</v>
      </c>
      <c r="N422" s="48" t="str">
        <f t="shared" si="13"/>
        <v/>
      </c>
      <c r="O422" s="81">
        <f>'Bearb råstatistik'!AD420</f>
        <v>11</v>
      </c>
      <c r="P422" s="81">
        <f>'Bearb råstatistik'!AF420</f>
        <v>13</v>
      </c>
      <c r="Q422" s="82">
        <f t="shared" si="12"/>
        <v>0.45833333333333331</v>
      </c>
    </row>
    <row r="423" spans="1:17" s="59" customFormat="1" x14ac:dyDescent="0.3">
      <c r="A423" s="59" t="str">
        <f>'Bearb råstatistik'!A421</f>
        <v>SOLLEFTEÅ KOMMUN</v>
      </c>
      <c r="B423" s="81" t="b">
        <f>'Bearb råstatistik'!B421</f>
        <v>1</v>
      </c>
      <c r="C423" s="81">
        <f>IF(Visa_simulerat_eller_angivet_antal,'Bearb råstatistik'!#REF!,'Bearb råstatistik'!K421)</f>
        <v>207</v>
      </c>
      <c r="D423" s="81">
        <f>IF(Visa_simulerat_eller_angivet_antal,'Bearb råstatistik'!#REF!,'Bearb råstatistik'!O421)</f>
        <v>39</v>
      </c>
      <c r="E423" s="48">
        <f>IF(Visa_simulerat_eller_angivet_antal,'Bearb råstatistik'!AN421,'Bearb råstatistik'!AL421)</f>
        <v>0.18840579710144928</v>
      </c>
      <c r="F423" s="81">
        <f>IF(Visa_simulerat_eller_angivet_antal,'Bearb råstatistik'!#REF!,'Bearb råstatistik'!Z421)</f>
        <v>18</v>
      </c>
      <c r="G423" s="48">
        <f>IF(Visa_simulerat_eller_angivet_antal,'Bearb råstatistik'!AQ421,'Bearb råstatistik'!AO421)</f>
        <v>8.6956521739130432E-2</v>
      </c>
      <c r="H423" s="81" t="b">
        <f>'Bearb råstatistik'!AC421</f>
        <v>0</v>
      </c>
      <c r="I423" s="48">
        <f>IF(Visa_simulerat_eller_angivet_antal,'Bearb råstatistik'!AS421,'Bearb råstatistik'!AR421)</f>
        <v>0.46153846153846156</v>
      </c>
      <c r="J423" s="81">
        <f>IF(Visa_simulerat_eller_angivet_antal,'Bearb råstatistik'!#REF!,'Bearb råstatistik'!T421)</f>
        <v>0</v>
      </c>
      <c r="K423" s="48">
        <f>IF(Visa_simulerat_eller_angivet_antal,'Bearb råstatistik'!AU421,'Bearb råstatistik'!AT421)</f>
        <v>0.35897435897435898</v>
      </c>
      <c r="L423" s="81">
        <f>'Bearb råstatistik'!X421+'Bearb råstatistik'!T421</f>
        <v>0</v>
      </c>
      <c r="M423" s="81">
        <f>'Bearb råstatistik'!R421+'Bearb råstatistik'!V421</f>
        <v>18</v>
      </c>
      <c r="N423" s="48">
        <f t="shared" si="13"/>
        <v>0</v>
      </c>
      <c r="O423" s="81">
        <f>'Bearb råstatistik'!AD421</f>
        <v>7</v>
      </c>
      <c r="P423" s="81">
        <f>'Bearb råstatistik'!AF421</f>
        <v>14</v>
      </c>
      <c r="Q423" s="82">
        <f t="shared" si="12"/>
        <v>0.33333333333333331</v>
      </c>
    </row>
    <row r="424" spans="1:17" s="59" customFormat="1" x14ac:dyDescent="0.3">
      <c r="A424" s="59" t="str">
        <f>'Bearb råstatistik'!A422</f>
        <v>SOLLENTUNA KOMMUN</v>
      </c>
      <c r="B424" s="81" t="b">
        <f>'Bearb råstatistik'!B422</f>
        <v>1</v>
      </c>
      <c r="C424" s="81">
        <f>IF(Visa_simulerat_eller_angivet_antal,'Bearb råstatistik'!#REF!,'Bearb råstatistik'!K422)</f>
        <v>647</v>
      </c>
      <c r="D424" s="81">
        <f>IF(Visa_simulerat_eller_angivet_antal,'Bearb råstatistik'!#REF!,'Bearb råstatistik'!O422)</f>
        <v>80</v>
      </c>
      <c r="E424" s="48">
        <f>IF(Visa_simulerat_eller_angivet_antal,'Bearb råstatistik'!AN422,'Bearb råstatistik'!AL422)</f>
        <v>0.12364760432766615</v>
      </c>
      <c r="F424" s="81">
        <f>IF(Visa_simulerat_eller_angivet_antal,'Bearb råstatistik'!#REF!,'Bearb råstatistik'!Z422)</f>
        <v>73</v>
      </c>
      <c r="G424" s="48">
        <f>IF(Visa_simulerat_eller_angivet_antal,'Bearb råstatistik'!AQ422,'Bearb råstatistik'!AO422)</f>
        <v>0.11282843894899536</v>
      </c>
      <c r="H424" s="81" t="b">
        <f>'Bearb råstatistik'!AC422</f>
        <v>0</v>
      </c>
      <c r="I424" s="48">
        <f>IF(Visa_simulerat_eller_angivet_antal,'Bearb råstatistik'!AS422,'Bearb råstatistik'!AR422)</f>
        <v>0.91249999999999998</v>
      </c>
      <c r="J424" s="81">
        <f>IF(Visa_simulerat_eller_angivet_antal,'Bearb råstatistik'!#REF!,'Bearb råstatistik'!T422)</f>
        <v>17</v>
      </c>
      <c r="K424" s="48">
        <f>IF(Visa_simulerat_eller_angivet_antal,'Bearb råstatistik'!AU422,'Bearb råstatistik'!AT422)</f>
        <v>0.47499999999999998</v>
      </c>
      <c r="L424" s="81">
        <f>'Bearb råstatistik'!X422+'Bearb råstatistik'!T422</f>
        <v>46</v>
      </c>
      <c r="M424" s="81">
        <f>'Bearb råstatistik'!R422+'Bearb råstatistik'!V422</f>
        <v>27</v>
      </c>
      <c r="N424" s="48">
        <f t="shared" si="13"/>
        <v>0.63013698630136983</v>
      </c>
      <c r="O424" s="81">
        <f>'Bearb råstatistik'!AD422</f>
        <v>15</v>
      </c>
      <c r="P424" s="81">
        <f>'Bearb råstatistik'!AF422</f>
        <v>21</v>
      </c>
      <c r="Q424" s="82">
        <f t="shared" si="12"/>
        <v>0.41666666666666669</v>
      </c>
    </row>
    <row r="425" spans="1:17" s="59" customFormat="1" x14ac:dyDescent="0.3">
      <c r="A425" s="59" t="str">
        <f>'Bearb råstatistik'!A423</f>
        <v>SOLNA KOMMUN</v>
      </c>
      <c r="B425" s="81" t="b">
        <f>'Bearb råstatistik'!B423</f>
        <v>1</v>
      </c>
      <c r="C425" s="81">
        <f>IF(Visa_simulerat_eller_angivet_antal,'Bearb råstatistik'!#REF!,'Bearb råstatistik'!K423)</f>
        <v>256</v>
      </c>
      <c r="D425" s="81">
        <f>IF(Visa_simulerat_eller_angivet_antal,'Bearb råstatistik'!#REF!,'Bearb råstatistik'!O423)</f>
        <v>64</v>
      </c>
      <c r="E425" s="48">
        <f>IF(Visa_simulerat_eller_angivet_antal,'Bearb råstatistik'!AN423,'Bearb råstatistik'!AL423)</f>
        <v>0.25</v>
      </c>
      <c r="F425" s="81">
        <f>IF(Visa_simulerat_eller_angivet_antal,'Bearb råstatistik'!#REF!,'Bearb råstatistik'!Z423)</f>
        <v>20</v>
      </c>
      <c r="G425" s="48">
        <f>IF(Visa_simulerat_eller_angivet_antal,'Bearb råstatistik'!AQ423,'Bearb råstatistik'!AO423)</f>
        <v>7.8125E-2</v>
      </c>
      <c r="H425" s="81" t="b">
        <f>'Bearb råstatistik'!AC423</f>
        <v>0</v>
      </c>
      <c r="I425" s="48">
        <f>IF(Visa_simulerat_eller_angivet_antal,'Bearb råstatistik'!AS423,'Bearb råstatistik'!AR423)</f>
        <v>0.3125</v>
      </c>
      <c r="J425" s="81">
        <f>IF(Visa_simulerat_eller_angivet_antal,'Bearb råstatistik'!#REF!,'Bearb råstatistik'!T423)</f>
        <v>0</v>
      </c>
      <c r="K425" s="48">
        <f>IF(Visa_simulerat_eller_angivet_antal,'Bearb råstatistik'!AU423,'Bearb råstatistik'!AT423)</f>
        <v>0.484375</v>
      </c>
      <c r="L425" s="81">
        <f>'Bearb råstatistik'!X423+'Bearb råstatistik'!T423</f>
        <v>0</v>
      </c>
      <c r="M425" s="81">
        <f>'Bearb råstatistik'!R423+'Bearb råstatistik'!V423</f>
        <v>20</v>
      </c>
      <c r="N425" s="48">
        <f t="shared" si="13"/>
        <v>0</v>
      </c>
      <c r="O425" s="81">
        <f>'Bearb råstatistik'!AD423</f>
        <v>13</v>
      </c>
      <c r="P425" s="81">
        <f>'Bearb råstatistik'!AF423</f>
        <v>31</v>
      </c>
      <c r="Q425" s="82">
        <f t="shared" si="12"/>
        <v>0.29545454545454547</v>
      </c>
    </row>
    <row r="426" spans="1:17" s="59" customFormat="1" hidden="1" x14ac:dyDescent="0.3">
      <c r="A426" s="59" t="str">
        <f>'Bearb råstatistik'!A424</f>
        <v>SORSELE KOMMUN</v>
      </c>
      <c r="B426" s="81" t="b">
        <f>'Bearb råstatistik'!B424</f>
        <v>1</v>
      </c>
      <c r="C426" s="81">
        <f>IF(Visa_simulerat_eller_angivet_antal,'Bearb råstatistik'!#REF!,'Bearb råstatistik'!K424)</f>
        <v>23</v>
      </c>
      <c r="D426" s="81">
        <f>IF(Visa_simulerat_eller_angivet_antal,'Bearb råstatistik'!#REF!,'Bearb råstatistik'!O424)</f>
        <v>0</v>
      </c>
      <c r="E426" s="48">
        <f>IF(Visa_simulerat_eller_angivet_antal,'Bearb råstatistik'!AN424,'Bearb råstatistik'!AL424)</f>
        <v>0</v>
      </c>
      <c r="F426" s="81">
        <f>IF(Visa_simulerat_eller_angivet_antal,'Bearb råstatistik'!#REF!,'Bearb råstatistik'!Z424)</f>
        <v>0</v>
      </c>
      <c r="G426" s="48">
        <f>IF(Visa_simulerat_eller_angivet_antal,'Bearb råstatistik'!AQ424,'Bearb råstatistik'!AO424)</f>
        <v>0</v>
      </c>
      <c r="H426" s="81" t="b">
        <f>'Bearb råstatistik'!AC424</f>
        <v>0</v>
      </c>
      <c r="I426" s="48" t="str">
        <f>IF(Visa_simulerat_eller_angivet_antal,'Bearb råstatistik'!AS424,'Bearb råstatistik'!AR424)</f>
        <v>-</v>
      </c>
      <c r="J426" s="81">
        <f>IF(Visa_simulerat_eller_angivet_antal,'Bearb råstatistik'!#REF!,'Bearb råstatistik'!T424)</f>
        <v>0</v>
      </c>
      <c r="K426" s="48" t="str">
        <f>IF(Visa_simulerat_eller_angivet_antal,'Bearb råstatistik'!AU424,'Bearb råstatistik'!AT424)</f>
        <v>-</v>
      </c>
      <c r="L426" s="81">
        <f>'Bearb råstatistik'!X424+'Bearb råstatistik'!T424</f>
        <v>0</v>
      </c>
      <c r="M426" s="81">
        <f>'Bearb råstatistik'!R424+'Bearb råstatistik'!V424</f>
        <v>0</v>
      </c>
      <c r="N426" s="48" t="str">
        <f t="shared" si="13"/>
        <v/>
      </c>
      <c r="O426" s="81">
        <f>'Bearb råstatistik'!AD424</f>
        <v>0</v>
      </c>
      <c r="P426" s="81">
        <f>'Bearb råstatistik'!AF424</f>
        <v>0</v>
      </c>
      <c r="Q426" s="82" t="str">
        <f t="shared" si="12"/>
        <v/>
      </c>
    </row>
    <row r="427" spans="1:17" s="59" customFormat="1" x14ac:dyDescent="0.3">
      <c r="A427" s="59" t="str">
        <f>'Bearb råstatistik'!A425</f>
        <v>SOTENÄS KOMMUN</v>
      </c>
      <c r="B427" s="81" t="b">
        <f>'Bearb råstatistik'!B425</f>
        <v>1</v>
      </c>
      <c r="C427" s="81">
        <f>IF(Visa_simulerat_eller_angivet_antal,'Bearb råstatistik'!#REF!,'Bearb råstatistik'!K425)</f>
        <v>68</v>
      </c>
      <c r="D427" s="81">
        <f>IF(Visa_simulerat_eller_angivet_antal,'Bearb råstatistik'!#REF!,'Bearb råstatistik'!O425)</f>
        <v>10</v>
      </c>
      <c r="E427" s="48">
        <f>IF(Visa_simulerat_eller_angivet_antal,'Bearb råstatistik'!AN425,'Bearb råstatistik'!AL425)</f>
        <v>0.14705882352941177</v>
      </c>
      <c r="F427" s="81">
        <f>IF(Visa_simulerat_eller_angivet_antal,'Bearb råstatistik'!#REF!,'Bearb råstatistik'!Z425)</f>
        <v>0</v>
      </c>
      <c r="G427" s="48">
        <f>IF(Visa_simulerat_eller_angivet_antal,'Bearb råstatistik'!AQ425,'Bearb råstatistik'!AO425)</f>
        <v>0</v>
      </c>
      <c r="H427" s="81" t="b">
        <f>'Bearb råstatistik'!AC425</f>
        <v>0</v>
      </c>
      <c r="I427" s="48">
        <f>IF(Visa_simulerat_eller_angivet_antal,'Bearb råstatistik'!AS425,'Bearb råstatistik'!AR425)</f>
        <v>0</v>
      </c>
      <c r="J427" s="81">
        <f>IF(Visa_simulerat_eller_angivet_antal,'Bearb råstatistik'!#REF!,'Bearb råstatistik'!T425)</f>
        <v>0</v>
      </c>
      <c r="K427" s="48">
        <f>IF(Visa_simulerat_eller_angivet_antal,'Bearb råstatistik'!AU425,'Bearb råstatistik'!AT425)</f>
        <v>0</v>
      </c>
      <c r="L427" s="81">
        <f>'Bearb råstatistik'!X425+'Bearb råstatistik'!T425</f>
        <v>0</v>
      </c>
      <c r="M427" s="81">
        <f>'Bearb råstatistik'!R425+'Bearb råstatistik'!V425</f>
        <v>0</v>
      </c>
      <c r="N427" s="48" t="str">
        <f t="shared" si="13"/>
        <v/>
      </c>
      <c r="O427" s="81">
        <f>'Bearb råstatistik'!AD425</f>
        <v>10</v>
      </c>
      <c r="P427" s="81">
        <f>'Bearb råstatistik'!AF425</f>
        <v>0</v>
      </c>
      <c r="Q427" s="82">
        <f t="shared" si="12"/>
        <v>1</v>
      </c>
    </row>
    <row r="428" spans="1:17" s="59" customFormat="1" hidden="1" x14ac:dyDescent="0.3">
      <c r="A428" s="59" t="str">
        <f>'Bearb råstatistik'!A426</f>
        <v>SPRÅKSKOLAN I UMEÅ EK. FÖR.</v>
      </c>
      <c r="B428" s="81" t="b">
        <f>'Bearb råstatistik'!B426</f>
        <v>0</v>
      </c>
      <c r="C428" s="81">
        <f>IF(Visa_simulerat_eller_angivet_antal,'Bearb råstatistik'!#REF!,'Bearb råstatistik'!K426)</f>
        <v>0</v>
      </c>
      <c r="D428" s="81">
        <f>IF(Visa_simulerat_eller_angivet_antal,'Bearb råstatistik'!#REF!,'Bearb råstatistik'!O426)</f>
        <v>0</v>
      </c>
      <c r="E428" s="48" t="str">
        <f>IF(Visa_simulerat_eller_angivet_antal,'Bearb råstatistik'!AN426,'Bearb råstatistik'!AL426)</f>
        <v>-</v>
      </c>
      <c r="F428" s="81">
        <f>IF(Visa_simulerat_eller_angivet_antal,'Bearb råstatistik'!#REF!,'Bearb råstatistik'!Z426)</f>
        <v>0</v>
      </c>
      <c r="G428" s="48" t="str">
        <f>IF(Visa_simulerat_eller_angivet_antal,'Bearb råstatistik'!AQ426,'Bearb råstatistik'!AO426)</f>
        <v>-</v>
      </c>
      <c r="H428" s="81" t="b">
        <f>'Bearb råstatistik'!AC426</f>
        <v>0</v>
      </c>
      <c r="I428" s="48" t="str">
        <f>IF(Visa_simulerat_eller_angivet_antal,'Bearb råstatistik'!AS426,'Bearb råstatistik'!AR426)</f>
        <v>-</v>
      </c>
      <c r="J428" s="81">
        <f>IF(Visa_simulerat_eller_angivet_antal,'Bearb råstatistik'!#REF!,'Bearb råstatistik'!T426)</f>
        <v>0</v>
      </c>
      <c r="K428" s="48" t="str">
        <f>IF(Visa_simulerat_eller_angivet_antal,'Bearb råstatistik'!AU426,'Bearb råstatistik'!AT426)</f>
        <v>-</v>
      </c>
      <c r="L428" s="81">
        <f>'Bearb råstatistik'!X426+'Bearb råstatistik'!T426</f>
        <v>0</v>
      </c>
      <c r="M428" s="81">
        <f>'Bearb råstatistik'!R426+'Bearb råstatistik'!V426</f>
        <v>0</v>
      </c>
      <c r="N428" s="48" t="str">
        <f t="shared" si="13"/>
        <v/>
      </c>
      <c r="O428" s="81">
        <f>'Bearb råstatistik'!AD426</f>
        <v>0</v>
      </c>
      <c r="P428" s="81">
        <f>'Bearb råstatistik'!AF426</f>
        <v>0</v>
      </c>
      <c r="Q428" s="82" t="str">
        <f t="shared" si="12"/>
        <v/>
      </c>
    </row>
    <row r="429" spans="1:17" s="59" customFormat="1" x14ac:dyDescent="0.3">
      <c r="A429" s="59" t="str">
        <f>'Bearb råstatistik'!A427</f>
        <v>STAFFANSTORPS KOMMUN</v>
      </c>
      <c r="B429" s="81" t="b">
        <f>'Bearb råstatistik'!B427</f>
        <v>1</v>
      </c>
      <c r="C429" s="81">
        <f>IF(Visa_simulerat_eller_angivet_antal,'Bearb råstatistik'!#REF!,'Bearb råstatistik'!K427)</f>
        <v>290</v>
      </c>
      <c r="D429" s="81">
        <f>IF(Visa_simulerat_eller_angivet_antal,'Bearb råstatistik'!#REF!,'Bearb råstatistik'!O427)</f>
        <v>54</v>
      </c>
      <c r="E429" s="48">
        <f>IF(Visa_simulerat_eller_angivet_antal,'Bearb råstatistik'!AN427,'Bearb råstatistik'!AL427)</f>
        <v>0.18620689655172415</v>
      </c>
      <c r="F429" s="81">
        <f>IF(Visa_simulerat_eller_angivet_antal,'Bearb råstatistik'!#REF!,'Bearb råstatistik'!Z427)</f>
        <v>33</v>
      </c>
      <c r="G429" s="48">
        <f>IF(Visa_simulerat_eller_angivet_antal,'Bearb råstatistik'!AQ427,'Bearb råstatistik'!AO427)</f>
        <v>0.11379310344827587</v>
      </c>
      <c r="H429" s="81" t="b">
        <f>'Bearb råstatistik'!AC427</f>
        <v>0</v>
      </c>
      <c r="I429" s="48">
        <f>IF(Visa_simulerat_eller_angivet_antal,'Bearb råstatistik'!AS427,'Bearb råstatistik'!AR427)</f>
        <v>0.61111111111111116</v>
      </c>
      <c r="J429" s="81">
        <f>IF(Visa_simulerat_eller_angivet_antal,'Bearb råstatistik'!#REF!,'Bearb råstatistik'!T427)</f>
        <v>0</v>
      </c>
      <c r="K429" s="48">
        <f>IF(Visa_simulerat_eller_angivet_antal,'Bearb råstatistik'!AU427,'Bearb råstatistik'!AT427)</f>
        <v>0.44444444444444442</v>
      </c>
      <c r="L429" s="81">
        <f>'Bearb råstatistik'!X427+'Bearb råstatistik'!T427</f>
        <v>10</v>
      </c>
      <c r="M429" s="81">
        <f>'Bearb råstatistik'!R427+'Bearb råstatistik'!V427</f>
        <v>23</v>
      </c>
      <c r="N429" s="48">
        <f t="shared" si="13"/>
        <v>0.30303030303030304</v>
      </c>
      <c r="O429" s="81">
        <f>'Bearb råstatistik'!AD427</f>
        <v>7</v>
      </c>
      <c r="P429" s="81">
        <f>'Bearb råstatistik'!AF427</f>
        <v>24</v>
      </c>
      <c r="Q429" s="82">
        <f t="shared" ref="Q429:Q492" si="14">IFERROR(O429/(O429+P429),"")</f>
        <v>0.22580645161290322</v>
      </c>
    </row>
    <row r="430" spans="1:17" s="59" customFormat="1" hidden="1" x14ac:dyDescent="0.3">
      <c r="A430" s="59" t="str">
        <f>'Bearb råstatistik'!A428</f>
        <v>STATENS SKOLVERK</v>
      </c>
      <c r="B430" s="81" t="b">
        <f>'Bearb råstatistik'!B428</f>
        <v>0</v>
      </c>
      <c r="C430" s="81">
        <f>IF(Visa_simulerat_eller_angivet_antal,'Bearb råstatistik'!#REF!,'Bearb råstatistik'!K428)</f>
        <v>10</v>
      </c>
      <c r="D430" s="81">
        <f>IF(Visa_simulerat_eller_angivet_antal,'Bearb råstatistik'!#REF!,'Bearb råstatistik'!O428)</f>
        <v>0</v>
      </c>
      <c r="E430" s="48">
        <f>IF(Visa_simulerat_eller_angivet_antal,'Bearb råstatistik'!AN428,'Bearb råstatistik'!AL428)</f>
        <v>0</v>
      </c>
      <c r="F430" s="81">
        <f>IF(Visa_simulerat_eller_angivet_antal,'Bearb råstatistik'!#REF!,'Bearb råstatistik'!Z428)</f>
        <v>0</v>
      </c>
      <c r="G430" s="48">
        <f>IF(Visa_simulerat_eller_angivet_antal,'Bearb råstatistik'!AQ428,'Bearb råstatistik'!AO428)</f>
        <v>0</v>
      </c>
      <c r="H430" s="81" t="b">
        <f>'Bearb råstatistik'!AC428</f>
        <v>0</v>
      </c>
      <c r="I430" s="48" t="str">
        <f>IF(Visa_simulerat_eller_angivet_antal,'Bearb råstatistik'!AS428,'Bearb råstatistik'!AR428)</f>
        <v>-</v>
      </c>
      <c r="J430" s="81">
        <f>IF(Visa_simulerat_eller_angivet_antal,'Bearb råstatistik'!#REF!,'Bearb råstatistik'!T428)</f>
        <v>0</v>
      </c>
      <c r="K430" s="48" t="str">
        <f>IF(Visa_simulerat_eller_angivet_antal,'Bearb råstatistik'!AU428,'Bearb råstatistik'!AT428)</f>
        <v>-</v>
      </c>
      <c r="L430" s="81">
        <f>'Bearb råstatistik'!X428+'Bearb råstatistik'!T428</f>
        <v>0</v>
      </c>
      <c r="M430" s="81">
        <f>'Bearb råstatistik'!R428+'Bearb råstatistik'!V428</f>
        <v>0</v>
      </c>
      <c r="N430" s="48" t="str">
        <f t="shared" si="13"/>
        <v/>
      </c>
      <c r="O430" s="81">
        <f>'Bearb råstatistik'!AD428</f>
        <v>0</v>
      </c>
      <c r="P430" s="81">
        <f>'Bearb råstatistik'!AF428</f>
        <v>0</v>
      </c>
      <c r="Q430" s="82" t="str">
        <f t="shared" si="14"/>
        <v/>
      </c>
    </row>
    <row r="431" spans="1:17" s="59" customFormat="1" hidden="1" x14ac:dyDescent="0.3">
      <c r="A431" s="59" t="str">
        <f>'Bearb råstatistik'!A429</f>
        <v>STEG för framtiden Aktiebolag</v>
      </c>
      <c r="B431" s="81" t="b">
        <f>'Bearb råstatistik'!B429</f>
        <v>0</v>
      </c>
      <c r="C431" s="81">
        <f>IF(Visa_simulerat_eller_angivet_antal,'Bearb råstatistik'!#REF!,'Bearb råstatistik'!K429)</f>
        <v>0</v>
      </c>
      <c r="D431" s="81">
        <f>IF(Visa_simulerat_eller_angivet_antal,'Bearb råstatistik'!#REF!,'Bearb råstatistik'!O429)</f>
        <v>0</v>
      </c>
      <c r="E431" s="48" t="str">
        <f>IF(Visa_simulerat_eller_angivet_antal,'Bearb råstatistik'!AN429,'Bearb råstatistik'!AL429)</f>
        <v>-</v>
      </c>
      <c r="F431" s="81">
        <f>IF(Visa_simulerat_eller_angivet_antal,'Bearb råstatistik'!#REF!,'Bearb råstatistik'!Z429)</f>
        <v>0</v>
      </c>
      <c r="G431" s="48" t="str">
        <f>IF(Visa_simulerat_eller_angivet_antal,'Bearb råstatistik'!AQ429,'Bearb råstatistik'!AO429)</f>
        <v>-</v>
      </c>
      <c r="H431" s="81" t="b">
        <f>'Bearb råstatistik'!AC429</f>
        <v>0</v>
      </c>
      <c r="I431" s="48" t="str">
        <f>IF(Visa_simulerat_eller_angivet_antal,'Bearb råstatistik'!AS429,'Bearb råstatistik'!AR429)</f>
        <v>-</v>
      </c>
      <c r="J431" s="81">
        <f>IF(Visa_simulerat_eller_angivet_antal,'Bearb råstatistik'!#REF!,'Bearb råstatistik'!T429)</f>
        <v>0</v>
      </c>
      <c r="K431" s="48" t="str">
        <f>IF(Visa_simulerat_eller_angivet_antal,'Bearb råstatistik'!AU429,'Bearb råstatistik'!AT429)</f>
        <v>-</v>
      </c>
      <c r="L431" s="81">
        <f>'Bearb råstatistik'!X429+'Bearb råstatistik'!T429</f>
        <v>0</v>
      </c>
      <c r="M431" s="81">
        <f>'Bearb råstatistik'!R429+'Bearb råstatistik'!V429</f>
        <v>0</v>
      </c>
      <c r="N431" s="48" t="str">
        <f t="shared" si="13"/>
        <v/>
      </c>
      <c r="O431" s="81">
        <f>'Bearb råstatistik'!AD429</f>
        <v>0</v>
      </c>
      <c r="P431" s="81">
        <f>'Bearb råstatistik'!AF429</f>
        <v>0</v>
      </c>
      <c r="Q431" s="82" t="str">
        <f t="shared" si="14"/>
        <v/>
      </c>
    </row>
    <row r="432" spans="1:17" s="59" customFormat="1" x14ac:dyDescent="0.3">
      <c r="A432" s="59" t="str">
        <f>'Bearb råstatistik'!A430</f>
        <v>STENUNGSUNDS KOMMUN</v>
      </c>
      <c r="B432" s="81" t="b">
        <f>'Bearb råstatistik'!B430</f>
        <v>1</v>
      </c>
      <c r="C432" s="81">
        <f>IF(Visa_simulerat_eller_angivet_antal,'Bearb råstatistik'!#REF!,'Bearb råstatistik'!K430)</f>
        <v>256</v>
      </c>
      <c r="D432" s="81">
        <f>IF(Visa_simulerat_eller_angivet_antal,'Bearb råstatistik'!#REF!,'Bearb råstatistik'!O430)</f>
        <v>47</v>
      </c>
      <c r="E432" s="48">
        <f>IF(Visa_simulerat_eller_angivet_antal,'Bearb råstatistik'!AN430,'Bearb råstatistik'!AL430)</f>
        <v>0.18359375</v>
      </c>
      <c r="F432" s="81">
        <f>IF(Visa_simulerat_eller_angivet_antal,'Bearb råstatistik'!#REF!,'Bearb råstatistik'!Z430)</f>
        <v>21</v>
      </c>
      <c r="G432" s="48">
        <f>IF(Visa_simulerat_eller_angivet_antal,'Bearb råstatistik'!AQ430,'Bearb råstatistik'!AO430)</f>
        <v>8.203125E-2</v>
      </c>
      <c r="H432" s="81" t="b">
        <f>'Bearb råstatistik'!AC430</f>
        <v>0</v>
      </c>
      <c r="I432" s="48">
        <f>IF(Visa_simulerat_eller_angivet_antal,'Bearb råstatistik'!AS430,'Bearb råstatistik'!AR430)</f>
        <v>0.44680851063829785</v>
      </c>
      <c r="J432" s="81">
        <f>IF(Visa_simulerat_eller_angivet_antal,'Bearb råstatistik'!#REF!,'Bearb råstatistik'!T430)</f>
        <v>0</v>
      </c>
      <c r="K432" s="48">
        <f>IF(Visa_simulerat_eller_angivet_antal,'Bearb råstatistik'!AU430,'Bearb råstatistik'!AT430)</f>
        <v>0.42553191489361702</v>
      </c>
      <c r="L432" s="81">
        <f>'Bearb råstatistik'!X430+'Bearb råstatistik'!T430</f>
        <v>0</v>
      </c>
      <c r="M432" s="81">
        <f>'Bearb råstatistik'!R430+'Bearb råstatistik'!V430</f>
        <v>21</v>
      </c>
      <c r="N432" s="48">
        <f t="shared" si="13"/>
        <v>0</v>
      </c>
      <c r="O432" s="81">
        <f>'Bearb råstatistik'!AD430</f>
        <v>6</v>
      </c>
      <c r="P432" s="81">
        <f>'Bearb råstatistik'!AF430</f>
        <v>20</v>
      </c>
      <c r="Q432" s="82">
        <f t="shared" si="14"/>
        <v>0.23076923076923078</v>
      </c>
    </row>
    <row r="433" spans="1:17" s="59" customFormat="1" hidden="1" x14ac:dyDescent="0.3">
      <c r="A433" s="59" t="str">
        <f>'Bearb råstatistik'!A431</f>
        <v>STENUNGSUNDS MONTESSORI EKONOMISKA FÖRENING</v>
      </c>
      <c r="B433" s="81" t="b">
        <f>'Bearb råstatistik'!B431</f>
        <v>0</v>
      </c>
      <c r="C433" s="81">
        <f>IF(Visa_simulerat_eller_angivet_antal,'Bearb råstatistik'!#REF!,'Bearb råstatistik'!K431)</f>
        <v>0</v>
      </c>
      <c r="D433" s="81">
        <f>IF(Visa_simulerat_eller_angivet_antal,'Bearb råstatistik'!#REF!,'Bearb råstatistik'!O431)</f>
        <v>0</v>
      </c>
      <c r="E433" s="48" t="str">
        <f>IF(Visa_simulerat_eller_angivet_antal,'Bearb råstatistik'!AN431,'Bearb råstatistik'!AL431)</f>
        <v>-</v>
      </c>
      <c r="F433" s="81">
        <f>IF(Visa_simulerat_eller_angivet_antal,'Bearb råstatistik'!#REF!,'Bearb råstatistik'!Z431)</f>
        <v>0</v>
      </c>
      <c r="G433" s="48" t="str">
        <f>IF(Visa_simulerat_eller_angivet_antal,'Bearb råstatistik'!AQ431,'Bearb råstatistik'!AO431)</f>
        <v>-</v>
      </c>
      <c r="H433" s="81" t="b">
        <f>'Bearb råstatistik'!AC431</f>
        <v>0</v>
      </c>
      <c r="I433" s="48" t="str">
        <f>IF(Visa_simulerat_eller_angivet_antal,'Bearb råstatistik'!AS431,'Bearb råstatistik'!AR431)</f>
        <v>-</v>
      </c>
      <c r="J433" s="81">
        <f>IF(Visa_simulerat_eller_angivet_antal,'Bearb råstatistik'!#REF!,'Bearb råstatistik'!T431)</f>
        <v>0</v>
      </c>
      <c r="K433" s="48" t="str">
        <f>IF(Visa_simulerat_eller_angivet_antal,'Bearb råstatistik'!AU431,'Bearb råstatistik'!AT431)</f>
        <v>-</v>
      </c>
      <c r="L433" s="81">
        <f>'Bearb råstatistik'!X431+'Bearb råstatistik'!T431</f>
        <v>0</v>
      </c>
      <c r="M433" s="81">
        <f>'Bearb råstatistik'!R431+'Bearb råstatistik'!V431</f>
        <v>0</v>
      </c>
      <c r="N433" s="48" t="str">
        <f t="shared" si="13"/>
        <v/>
      </c>
      <c r="O433" s="81">
        <f>'Bearb råstatistik'!AD431</f>
        <v>0</v>
      </c>
      <c r="P433" s="81">
        <f>'Bearb råstatistik'!AF431</f>
        <v>0</v>
      </c>
      <c r="Q433" s="82" t="str">
        <f t="shared" si="14"/>
        <v/>
      </c>
    </row>
    <row r="434" spans="1:17" s="59" customFormat="1" hidden="1" x14ac:dyDescent="0.3">
      <c r="A434" s="59" t="str">
        <f>'Bearb råstatistik'!A432</f>
        <v>STIFT SOPHIASKOLAN, ÖSTERLENS WALDORFSKOLA</v>
      </c>
      <c r="B434" s="81" t="b">
        <f>'Bearb råstatistik'!B432</f>
        <v>0</v>
      </c>
      <c r="C434" s="81">
        <f>IF(Visa_simulerat_eller_angivet_antal,'Bearb råstatistik'!#REF!,'Bearb råstatistik'!K432)</f>
        <v>0</v>
      </c>
      <c r="D434" s="81">
        <f>IF(Visa_simulerat_eller_angivet_antal,'Bearb råstatistik'!#REF!,'Bearb råstatistik'!O432)</f>
        <v>0</v>
      </c>
      <c r="E434" s="48" t="str">
        <f>IF(Visa_simulerat_eller_angivet_antal,'Bearb råstatistik'!AN432,'Bearb råstatistik'!AL432)</f>
        <v>-</v>
      </c>
      <c r="F434" s="81">
        <f>IF(Visa_simulerat_eller_angivet_antal,'Bearb råstatistik'!#REF!,'Bearb råstatistik'!Z432)</f>
        <v>0</v>
      </c>
      <c r="G434" s="48" t="str">
        <f>IF(Visa_simulerat_eller_angivet_antal,'Bearb råstatistik'!AQ432,'Bearb råstatistik'!AO432)</f>
        <v>-</v>
      </c>
      <c r="H434" s="81" t="b">
        <f>'Bearb råstatistik'!AC432</f>
        <v>0</v>
      </c>
      <c r="I434" s="48" t="str">
        <f>IF(Visa_simulerat_eller_angivet_antal,'Bearb råstatistik'!AS432,'Bearb råstatistik'!AR432)</f>
        <v>-</v>
      </c>
      <c r="J434" s="81">
        <f>IF(Visa_simulerat_eller_angivet_antal,'Bearb råstatistik'!#REF!,'Bearb råstatistik'!T432)</f>
        <v>0</v>
      </c>
      <c r="K434" s="48" t="str">
        <f>IF(Visa_simulerat_eller_angivet_antal,'Bearb råstatistik'!AU432,'Bearb råstatistik'!AT432)</f>
        <v>-</v>
      </c>
      <c r="L434" s="81">
        <f>'Bearb råstatistik'!X432+'Bearb råstatistik'!T432</f>
        <v>0</v>
      </c>
      <c r="M434" s="81">
        <f>'Bearb råstatistik'!R432+'Bearb råstatistik'!V432</f>
        <v>0</v>
      </c>
      <c r="N434" s="48" t="str">
        <f t="shared" si="13"/>
        <v/>
      </c>
      <c r="O434" s="81">
        <f>'Bearb råstatistik'!AD432</f>
        <v>0</v>
      </c>
      <c r="P434" s="81">
        <f>'Bearb råstatistik'!AF432</f>
        <v>0</v>
      </c>
      <c r="Q434" s="82" t="str">
        <f t="shared" si="14"/>
        <v/>
      </c>
    </row>
    <row r="435" spans="1:17" s="59" customFormat="1" hidden="1" x14ac:dyDescent="0.3">
      <c r="A435" s="59" t="str">
        <f>'Bearb råstatistik'!A433</f>
        <v>STIFT SVERIGEFINSKA SKOLAN I UPPL-VÄSBY</v>
      </c>
      <c r="B435" s="81" t="b">
        <f>'Bearb råstatistik'!B433</f>
        <v>0</v>
      </c>
      <c r="C435" s="81">
        <f>IF(Visa_simulerat_eller_angivet_antal,'Bearb råstatistik'!#REF!,'Bearb råstatistik'!K433)</f>
        <v>0</v>
      </c>
      <c r="D435" s="81">
        <f>IF(Visa_simulerat_eller_angivet_antal,'Bearb råstatistik'!#REF!,'Bearb råstatistik'!O433)</f>
        <v>0</v>
      </c>
      <c r="E435" s="48" t="str">
        <f>IF(Visa_simulerat_eller_angivet_antal,'Bearb råstatistik'!AN433,'Bearb råstatistik'!AL433)</f>
        <v>-</v>
      </c>
      <c r="F435" s="81">
        <f>IF(Visa_simulerat_eller_angivet_antal,'Bearb råstatistik'!#REF!,'Bearb råstatistik'!Z433)</f>
        <v>0</v>
      </c>
      <c r="G435" s="48" t="str">
        <f>IF(Visa_simulerat_eller_angivet_antal,'Bearb råstatistik'!AQ433,'Bearb råstatistik'!AO433)</f>
        <v>-</v>
      </c>
      <c r="H435" s="81" t="b">
        <f>'Bearb råstatistik'!AC433</f>
        <v>0</v>
      </c>
      <c r="I435" s="48" t="str">
        <f>IF(Visa_simulerat_eller_angivet_antal,'Bearb råstatistik'!AS433,'Bearb råstatistik'!AR433)</f>
        <v>-</v>
      </c>
      <c r="J435" s="81">
        <f>IF(Visa_simulerat_eller_angivet_antal,'Bearb råstatistik'!#REF!,'Bearb råstatistik'!T433)</f>
        <v>0</v>
      </c>
      <c r="K435" s="48" t="str">
        <f>IF(Visa_simulerat_eller_angivet_antal,'Bearb råstatistik'!AU433,'Bearb råstatistik'!AT433)</f>
        <v>-</v>
      </c>
      <c r="L435" s="81">
        <f>'Bearb råstatistik'!X433+'Bearb råstatistik'!T433</f>
        <v>0</v>
      </c>
      <c r="M435" s="81">
        <f>'Bearb råstatistik'!R433+'Bearb råstatistik'!V433</f>
        <v>0</v>
      </c>
      <c r="N435" s="48" t="str">
        <f t="shared" si="13"/>
        <v/>
      </c>
      <c r="O435" s="81">
        <f>'Bearb råstatistik'!AD433</f>
        <v>0</v>
      </c>
      <c r="P435" s="81">
        <f>'Bearb råstatistik'!AF433</f>
        <v>0</v>
      </c>
      <c r="Q435" s="82" t="str">
        <f t="shared" si="14"/>
        <v/>
      </c>
    </row>
    <row r="436" spans="1:17" s="59" customFormat="1" hidden="1" x14ac:dyDescent="0.3">
      <c r="A436" s="59" t="str">
        <f>'Bearb råstatistik'!A434</f>
        <v>STIFTELSEN ANDEN O ORDET</v>
      </c>
      <c r="B436" s="81" t="b">
        <f>'Bearb råstatistik'!B434</f>
        <v>0</v>
      </c>
      <c r="C436" s="81">
        <f>IF(Visa_simulerat_eller_angivet_antal,'Bearb råstatistik'!#REF!,'Bearb råstatistik'!K434)</f>
        <v>0</v>
      </c>
      <c r="D436" s="81">
        <f>IF(Visa_simulerat_eller_angivet_antal,'Bearb råstatistik'!#REF!,'Bearb råstatistik'!O434)</f>
        <v>0</v>
      </c>
      <c r="E436" s="48" t="str">
        <f>IF(Visa_simulerat_eller_angivet_antal,'Bearb råstatistik'!AN434,'Bearb råstatistik'!AL434)</f>
        <v>-</v>
      </c>
      <c r="F436" s="81">
        <f>IF(Visa_simulerat_eller_angivet_antal,'Bearb råstatistik'!#REF!,'Bearb råstatistik'!Z434)</f>
        <v>0</v>
      </c>
      <c r="G436" s="48" t="str">
        <f>IF(Visa_simulerat_eller_angivet_antal,'Bearb råstatistik'!AQ434,'Bearb råstatistik'!AO434)</f>
        <v>-</v>
      </c>
      <c r="H436" s="81" t="b">
        <f>'Bearb råstatistik'!AC434</f>
        <v>1</v>
      </c>
      <c r="I436" s="48" t="str">
        <f>IF(Visa_simulerat_eller_angivet_antal,'Bearb råstatistik'!AS434,'Bearb råstatistik'!AR434)</f>
        <v>-</v>
      </c>
      <c r="J436" s="81">
        <f>IF(Visa_simulerat_eller_angivet_antal,'Bearb råstatistik'!#REF!,'Bearb råstatistik'!T434)</f>
        <v>0</v>
      </c>
      <c r="K436" s="48" t="str">
        <f>IF(Visa_simulerat_eller_angivet_antal,'Bearb råstatistik'!AU434,'Bearb råstatistik'!AT434)</f>
        <v>-</v>
      </c>
      <c r="L436" s="81">
        <f>'Bearb råstatistik'!X434+'Bearb råstatistik'!T434</f>
        <v>0</v>
      </c>
      <c r="M436" s="81">
        <f>'Bearb råstatistik'!R434+'Bearb råstatistik'!V434</f>
        <v>0</v>
      </c>
      <c r="N436" s="48" t="str">
        <f t="shared" si="13"/>
        <v/>
      </c>
      <c r="O436" s="81">
        <f>'Bearb råstatistik'!AD434</f>
        <v>0</v>
      </c>
      <c r="P436" s="81">
        <f>'Bearb råstatistik'!AF434</f>
        <v>0</v>
      </c>
      <c r="Q436" s="82" t="str">
        <f t="shared" si="14"/>
        <v/>
      </c>
    </row>
    <row r="437" spans="1:17" s="59" customFormat="1" hidden="1" x14ac:dyDescent="0.3">
      <c r="A437" s="59" t="str">
        <f>'Bearb råstatistik'!A435</f>
        <v>STIFTELSEN ANNASKOLAN</v>
      </c>
      <c r="B437" s="81" t="b">
        <f>'Bearb råstatistik'!B435</f>
        <v>0</v>
      </c>
      <c r="C437" s="81">
        <f>IF(Visa_simulerat_eller_angivet_antal,'Bearb råstatistik'!#REF!,'Bearb råstatistik'!K435)</f>
        <v>0</v>
      </c>
      <c r="D437" s="81">
        <f>IF(Visa_simulerat_eller_angivet_antal,'Bearb råstatistik'!#REF!,'Bearb råstatistik'!O435)</f>
        <v>0</v>
      </c>
      <c r="E437" s="48" t="str">
        <f>IF(Visa_simulerat_eller_angivet_antal,'Bearb råstatistik'!AN435,'Bearb råstatistik'!AL435)</f>
        <v>-</v>
      </c>
      <c r="F437" s="81">
        <f>IF(Visa_simulerat_eller_angivet_antal,'Bearb råstatistik'!#REF!,'Bearb råstatistik'!Z435)</f>
        <v>0</v>
      </c>
      <c r="G437" s="48" t="str">
        <f>IF(Visa_simulerat_eller_angivet_antal,'Bearb råstatistik'!AQ435,'Bearb råstatistik'!AO435)</f>
        <v>-</v>
      </c>
      <c r="H437" s="81" t="b">
        <f>'Bearb råstatistik'!AC435</f>
        <v>1</v>
      </c>
      <c r="I437" s="48" t="str">
        <f>IF(Visa_simulerat_eller_angivet_antal,'Bearb råstatistik'!AS435,'Bearb råstatistik'!AR435)</f>
        <v>-</v>
      </c>
      <c r="J437" s="81">
        <f>IF(Visa_simulerat_eller_angivet_antal,'Bearb råstatistik'!#REF!,'Bearb råstatistik'!T435)</f>
        <v>0</v>
      </c>
      <c r="K437" s="48" t="str">
        <f>IF(Visa_simulerat_eller_angivet_antal,'Bearb råstatistik'!AU435,'Bearb råstatistik'!AT435)</f>
        <v>-</v>
      </c>
      <c r="L437" s="81">
        <f>'Bearb råstatistik'!X435+'Bearb råstatistik'!T435</f>
        <v>0</v>
      </c>
      <c r="M437" s="81">
        <f>'Bearb råstatistik'!R435+'Bearb råstatistik'!V435</f>
        <v>0</v>
      </c>
      <c r="N437" s="48" t="str">
        <f t="shared" si="13"/>
        <v/>
      </c>
      <c r="O437" s="81">
        <f>'Bearb råstatistik'!AD435</f>
        <v>0</v>
      </c>
      <c r="P437" s="81">
        <f>'Bearb råstatistik'!AF435</f>
        <v>0</v>
      </c>
      <c r="Q437" s="82" t="str">
        <f t="shared" si="14"/>
        <v/>
      </c>
    </row>
    <row r="438" spans="1:17" s="59" customFormat="1" hidden="1" x14ac:dyDescent="0.3">
      <c r="A438" s="59" t="str">
        <f>'Bearb råstatistik'!A436</f>
        <v>STIFTELSEN BMSL</v>
      </c>
      <c r="B438" s="81" t="b">
        <f>'Bearb råstatistik'!B436</f>
        <v>0</v>
      </c>
      <c r="C438" s="81">
        <f>IF(Visa_simulerat_eller_angivet_antal,'Bearb råstatistik'!#REF!,'Bearb råstatistik'!K436)</f>
        <v>25</v>
      </c>
      <c r="D438" s="81">
        <f>IF(Visa_simulerat_eller_angivet_antal,'Bearb råstatistik'!#REF!,'Bearb råstatistik'!O436)</f>
        <v>0</v>
      </c>
      <c r="E438" s="48">
        <f>IF(Visa_simulerat_eller_angivet_antal,'Bearb råstatistik'!AN436,'Bearb råstatistik'!AL436)</f>
        <v>0</v>
      </c>
      <c r="F438" s="81">
        <f>IF(Visa_simulerat_eller_angivet_antal,'Bearb råstatistik'!#REF!,'Bearb råstatistik'!Z436)</f>
        <v>0</v>
      </c>
      <c r="G438" s="48">
        <f>IF(Visa_simulerat_eller_angivet_antal,'Bearb råstatistik'!AQ436,'Bearb råstatistik'!AO436)</f>
        <v>0</v>
      </c>
      <c r="H438" s="81" t="b">
        <f>'Bearb råstatistik'!AC436</f>
        <v>0</v>
      </c>
      <c r="I438" s="48" t="str">
        <f>IF(Visa_simulerat_eller_angivet_antal,'Bearb råstatistik'!AS436,'Bearb råstatistik'!AR436)</f>
        <v>-</v>
      </c>
      <c r="J438" s="81">
        <f>IF(Visa_simulerat_eller_angivet_antal,'Bearb råstatistik'!#REF!,'Bearb råstatistik'!T436)</f>
        <v>0</v>
      </c>
      <c r="K438" s="48" t="str">
        <f>IF(Visa_simulerat_eller_angivet_antal,'Bearb råstatistik'!AU436,'Bearb råstatistik'!AT436)</f>
        <v>-</v>
      </c>
      <c r="L438" s="81">
        <f>'Bearb råstatistik'!X436+'Bearb råstatistik'!T436</f>
        <v>0</v>
      </c>
      <c r="M438" s="81">
        <f>'Bearb råstatistik'!R436+'Bearb råstatistik'!V436</f>
        <v>0</v>
      </c>
      <c r="N438" s="48" t="str">
        <f t="shared" si="13"/>
        <v/>
      </c>
      <c r="O438" s="81">
        <f>'Bearb råstatistik'!AD436</f>
        <v>0</v>
      </c>
      <c r="P438" s="81">
        <f>'Bearb råstatistik'!AF436</f>
        <v>0</v>
      </c>
      <c r="Q438" s="82" t="str">
        <f t="shared" si="14"/>
        <v/>
      </c>
    </row>
    <row r="439" spans="1:17" s="59" customFormat="1" hidden="1" x14ac:dyDescent="0.3">
      <c r="A439" s="59" t="str">
        <f>'Bearb råstatistik'!A437</f>
        <v>STIFTELSEN BOLLNÄS BIBELCENTER</v>
      </c>
      <c r="B439" s="81" t="b">
        <f>'Bearb råstatistik'!B437</f>
        <v>0</v>
      </c>
      <c r="C439" s="81">
        <f>IF(Visa_simulerat_eller_angivet_antal,'Bearb råstatistik'!#REF!,'Bearb råstatistik'!K437)</f>
        <v>0</v>
      </c>
      <c r="D439" s="81">
        <f>IF(Visa_simulerat_eller_angivet_antal,'Bearb råstatistik'!#REF!,'Bearb råstatistik'!O437)</f>
        <v>0</v>
      </c>
      <c r="E439" s="48" t="str">
        <f>IF(Visa_simulerat_eller_angivet_antal,'Bearb råstatistik'!AN437,'Bearb råstatistik'!AL437)</f>
        <v>-</v>
      </c>
      <c r="F439" s="81">
        <f>IF(Visa_simulerat_eller_angivet_antal,'Bearb råstatistik'!#REF!,'Bearb råstatistik'!Z437)</f>
        <v>0</v>
      </c>
      <c r="G439" s="48" t="str">
        <f>IF(Visa_simulerat_eller_angivet_antal,'Bearb råstatistik'!AQ437,'Bearb råstatistik'!AO437)</f>
        <v>-</v>
      </c>
      <c r="H439" s="81" t="b">
        <f>'Bearb råstatistik'!AC437</f>
        <v>0</v>
      </c>
      <c r="I439" s="48" t="str">
        <f>IF(Visa_simulerat_eller_angivet_antal,'Bearb råstatistik'!AS437,'Bearb råstatistik'!AR437)</f>
        <v>-</v>
      </c>
      <c r="J439" s="81">
        <f>IF(Visa_simulerat_eller_angivet_antal,'Bearb råstatistik'!#REF!,'Bearb råstatistik'!T437)</f>
        <v>0</v>
      </c>
      <c r="K439" s="48" t="str">
        <f>IF(Visa_simulerat_eller_angivet_antal,'Bearb råstatistik'!AU437,'Bearb råstatistik'!AT437)</f>
        <v>-</v>
      </c>
      <c r="L439" s="81">
        <f>'Bearb råstatistik'!X437+'Bearb råstatistik'!T437</f>
        <v>0</v>
      </c>
      <c r="M439" s="81">
        <f>'Bearb råstatistik'!R437+'Bearb råstatistik'!V437</f>
        <v>0</v>
      </c>
      <c r="N439" s="48" t="str">
        <f t="shared" si="13"/>
        <v/>
      </c>
      <c r="O439" s="81">
        <f>'Bearb råstatistik'!AD437</f>
        <v>0</v>
      </c>
      <c r="P439" s="81">
        <f>'Bearb råstatistik'!AF437</f>
        <v>0</v>
      </c>
      <c r="Q439" s="82" t="str">
        <f t="shared" si="14"/>
        <v/>
      </c>
    </row>
    <row r="440" spans="1:17" s="59" customFormat="1" hidden="1" x14ac:dyDescent="0.3">
      <c r="A440" s="59" t="str">
        <f>'Bearb råstatistik'!A438</f>
        <v>STIFTELSEN CARPE DIEM</v>
      </c>
      <c r="B440" s="81" t="b">
        <f>'Bearb råstatistik'!B438</f>
        <v>0</v>
      </c>
      <c r="C440" s="81">
        <f>IF(Visa_simulerat_eller_angivet_antal,'Bearb råstatistik'!#REF!,'Bearb råstatistik'!K438)</f>
        <v>29</v>
      </c>
      <c r="D440" s="81">
        <f>IF(Visa_simulerat_eller_angivet_antal,'Bearb råstatistik'!#REF!,'Bearb råstatistik'!O438)</f>
        <v>0</v>
      </c>
      <c r="E440" s="48">
        <f>IF(Visa_simulerat_eller_angivet_antal,'Bearb råstatistik'!AN438,'Bearb råstatistik'!AL438)</f>
        <v>0</v>
      </c>
      <c r="F440" s="81">
        <f>IF(Visa_simulerat_eller_angivet_antal,'Bearb råstatistik'!#REF!,'Bearb råstatistik'!Z438)</f>
        <v>0</v>
      </c>
      <c r="G440" s="48">
        <f>IF(Visa_simulerat_eller_angivet_antal,'Bearb råstatistik'!AQ438,'Bearb råstatistik'!AO438)</f>
        <v>0</v>
      </c>
      <c r="H440" s="81" t="b">
        <f>'Bearb råstatistik'!AC438</f>
        <v>0</v>
      </c>
      <c r="I440" s="48" t="str">
        <f>IF(Visa_simulerat_eller_angivet_antal,'Bearb råstatistik'!AS438,'Bearb råstatistik'!AR438)</f>
        <v>-</v>
      </c>
      <c r="J440" s="81">
        <f>IF(Visa_simulerat_eller_angivet_antal,'Bearb råstatistik'!#REF!,'Bearb råstatistik'!T438)</f>
        <v>0</v>
      </c>
      <c r="K440" s="48" t="str">
        <f>IF(Visa_simulerat_eller_angivet_antal,'Bearb råstatistik'!AU438,'Bearb råstatistik'!AT438)</f>
        <v>-</v>
      </c>
      <c r="L440" s="81">
        <f>'Bearb råstatistik'!X438+'Bearb råstatistik'!T438</f>
        <v>0</v>
      </c>
      <c r="M440" s="81">
        <f>'Bearb råstatistik'!R438+'Bearb råstatistik'!V438</f>
        <v>0</v>
      </c>
      <c r="N440" s="48" t="str">
        <f t="shared" si="13"/>
        <v/>
      </c>
      <c r="O440" s="81">
        <f>'Bearb råstatistik'!AD438</f>
        <v>0</v>
      </c>
      <c r="P440" s="81">
        <f>'Bearb råstatistik'!AF438</f>
        <v>0</v>
      </c>
      <c r="Q440" s="82" t="str">
        <f t="shared" si="14"/>
        <v/>
      </c>
    </row>
    <row r="441" spans="1:17" s="59" customFormat="1" hidden="1" x14ac:dyDescent="0.3">
      <c r="A441" s="59" t="str">
        <f>'Bearb råstatistik'!A439</f>
        <v>STIFTELSEN CASA DEI BAMBINI</v>
      </c>
      <c r="B441" s="81" t="b">
        <f>'Bearb råstatistik'!B439</f>
        <v>0</v>
      </c>
      <c r="C441" s="81">
        <f>IF(Visa_simulerat_eller_angivet_antal,'Bearb råstatistik'!#REF!,'Bearb råstatistik'!K439)</f>
        <v>25</v>
      </c>
      <c r="D441" s="81">
        <f>IF(Visa_simulerat_eller_angivet_antal,'Bearb råstatistik'!#REF!,'Bearb råstatistik'!O439)</f>
        <v>0</v>
      </c>
      <c r="E441" s="48">
        <f>IF(Visa_simulerat_eller_angivet_antal,'Bearb råstatistik'!AN439,'Bearb råstatistik'!AL439)</f>
        <v>0</v>
      </c>
      <c r="F441" s="81">
        <f>IF(Visa_simulerat_eller_angivet_antal,'Bearb råstatistik'!#REF!,'Bearb råstatistik'!Z439)</f>
        <v>0</v>
      </c>
      <c r="G441" s="48">
        <f>IF(Visa_simulerat_eller_angivet_antal,'Bearb råstatistik'!AQ439,'Bearb råstatistik'!AO439)</f>
        <v>0</v>
      </c>
      <c r="H441" s="81" t="b">
        <f>'Bearb råstatistik'!AC439</f>
        <v>0</v>
      </c>
      <c r="I441" s="48" t="str">
        <f>IF(Visa_simulerat_eller_angivet_antal,'Bearb råstatistik'!AS439,'Bearb råstatistik'!AR439)</f>
        <v>-</v>
      </c>
      <c r="J441" s="81">
        <f>IF(Visa_simulerat_eller_angivet_antal,'Bearb råstatistik'!#REF!,'Bearb råstatistik'!T439)</f>
        <v>0</v>
      </c>
      <c r="K441" s="48" t="str">
        <f>IF(Visa_simulerat_eller_angivet_antal,'Bearb råstatistik'!AU439,'Bearb råstatistik'!AT439)</f>
        <v>-</v>
      </c>
      <c r="L441" s="81">
        <f>'Bearb råstatistik'!X439+'Bearb råstatistik'!T439</f>
        <v>0</v>
      </c>
      <c r="M441" s="81">
        <f>'Bearb råstatistik'!R439+'Bearb råstatistik'!V439</f>
        <v>0</v>
      </c>
      <c r="N441" s="48" t="str">
        <f t="shared" si="13"/>
        <v/>
      </c>
      <c r="O441" s="81">
        <f>'Bearb råstatistik'!AD439</f>
        <v>0</v>
      </c>
      <c r="P441" s="81">
        <f>'Bearb råstatistik'!AF439</f>
        <v>0</v>
      </c>
      <c r="Q441" s="82" t="str">
        <f t="shared" si="14"/>
        <v/>
      </c>
    </row>
    <row r="442" spans="1:17" s="59" customFormat="1" hidden="1" x14ac:dyDescent="0.3">
      <c r="A442" s="59" t="str">
        <f>'Bearb råstatistik'!A440</f>
        <v>STIFTELSEN DAR AL ULOUM I LINKÖPING</v>
      </c>
      <c r="B442" s="81" t="b">
        <f>'Bearb råstatistik'!B440</f>
        <v>0</v>
      </c>
      <c r="C442" s="81">
        <f>IF(Visa_simulerat_eller_angivet_antal,'Bearb råstatistik'!#REF!,'Bearb råstatistik'!K440)</f>
        <v>0</v>
      </c>
      <c r="D442" s="81">
        <f>IF(Visa_simulerat_eller_angivet_antal,'Bearb råstatistik'!#REF!,'Bearb råstatistik'!O440)</f>
        <v>0</v>
      </c>
      <c r="E442" s="48" t="str">
        <f>IF(Visa_simulerat_eller_angivet_antal,'Bearb råstatistik'!AN440,'Bearb råstatistik'!AL440)</f>
        <v>-</v>
      </c>
      <c r="F442" s="81">
        <f>IF(Visa_simulerat_eller_angivet_antal,'Bearb råstatistik'!#REF!,'Bearb råstatistik'!Z440)</f>
        <v>0</v>
      </c>
      <c r="G442" s="48" t="str">
        <f>IF(Visa_simulerat_eller_angivet_antal,'Bearb råstatistik'!AQ440,'Bearb råstatistik'!AO440)</f>
        <v>-</v>
      </c>
      <c r="H442" s="81" t="b">
        <f>'Bearb råstatistik'!AC440</f>
        <v>0</v>
      </c>
      <c r="I442" s="48" t="str">
        <f>IF(Visa_simulerat_eller_angivet_antal,'Bearb råstatistik'!AS440,'Bearb råstatistik'!AR440)</f>
        <v>-</v>
      </c>
      <c r="J442" s="81">
        <f>IF(Visa_simulerat_eller_angivet_antal,'Bearb råstatistik'!#REF!,'Bearb råstatistik'!T440)</f>
        <v>0</v>
      </c>
      <c r="K442" s="48" t="str">
        <f>IF(Visa_simulerat_eller_angivet_antal,'Bearb råstatistik'!AU440,'Bearb råstatistik'!AT440)</f>
        <v>-</v>
      </c>
      <c r="L442" s="81">
        <f>'Bearb råstatistik'!X440+'Bearb råstatistik'!T440</f>
        <v>0</v>
      </c>
      <c r="M442" s="81">
        <f>'Bearb råstatistik'!R440+'Bearb råstatistik'!V440</f>
        <v>0</v>
      </c>
      <c r="N442" s="48" t="str">
        <f t="shared" si="13"/>
        <v/>
      </c>
      <c r="O442" s="81">
        <f>'Bearb råstatistik'!AD440</f>
        <v>0</v>
      </c>
      <c r="P442" s="81">
        <f>'Bearb råstatistik'!AF440</f>
        <v>0</v>
      </c>
      <c r="Q442" s="82" t="str">
        <f t="shared" si="14"/>
        <v/>
      </c>
    </row>
    <row r="443" spans="1:17" s="59" customFormat="1" hidden="1" x14ac:dyDescent="0.3">
      <c r="A443" s="59" t="str">
        <f>'Bearb råstatistik'!A441</f>
        <v>STIFTELSEN ENGLISH SCHOOL IN GOTHENBURG</v>
      </c>
      <c r="B443" s="81" t="b">
        <f>'Bearb råstatistik'!B441</f>
        <v>0</v>
      </c>
      <c r="C443" s="81">
        <f>IF(Visa_simulerat_eller_angivet_antal,'Bearb råstatistik'!#REF!,'Bearb råstatistik'!K441)</f>
        <v>24</v>
      </c>
      <c r="D443" s="81">
        <f>IF(Visa_simulerat_eller_angivet_antal,'Bearb råstatistik'!#REF!,'Bearb råstatistik'!O441)</f>
        <v>0</v>
      </c>
      <c r="E443" s="48">
        <f>IF(Visa_simulerat_eller_angivet_antal,'Bearb råstatistik'!AN441,'Bearb råstatistik'!AL441)</f>
        <v>0</v>
      </c>
      <c r="F443" s="81">
        <f>IF(Visa_simulerat_eller_angivet_antal,'Bearb råstatistik'!#REF!,'Bearb råstatistik'!Z441)</f>
        <v>0</v>
      </c>
      <c r="G443" s="48">
        <f>IF(Visa_simulerat_eller_angivet_antal,'Bearb råstatistik'!AQ441,'Bearb råstatistik'!AO441)</f>
        <v>0</v>
      </c>
      <c r="H443" s="81" t="b">
        <f>'Bearb råstatistik'!AC441</f>
        <v>0</v>
      </c>
      <c r="I443" s="48" t="str">
        <f>IF(Visa_simulerat_eller_angivet_antal,'Bearb råstatistik'!AS441,'Bearb råstatistik'!AR441)</f>
        <v>-</v>
      </c>
      <c r="J443" s="81">
        <f>IF(Visa_simulerat_eller_angivet_antal,'Bearb råstatistik'!#REF!,'Bearb råstatistik'!T441)</f>
        <v>0</v>
      </c>
      <c r="K443" s="48" t="str">
        <f>IF(Visa_simulerat_eller_angivet_antal,'Bearb råstatistik'!AU441,'Bearb råstatistik'!AT441)</f>
        <v>-</v>
      </c>
      <c r="L443" s="81">
        <f>'Bearb råstatistik'!X441+'Bearb råstatistik'!T441</f>
        <v>0</v>
      </c>
      <c r="M443" s="81">
        <f>'Bearb råstatistik'!R441+'Bearb råstatistik'!V441</f>
        <v>0</v>
      </c>
      <c r="N443" s="48" t="str">
        <f t="shared" si="13"/>
        <v/>
      </c>
      <c r="O443" s="81">
        <f>'Bearb råstatistik'!AD441</f>
        <v>0</v>
      </c>
      <c r="P443" s="81">
        <f>'Bearb råstatistik'!AF441</f>
        <v>0</v>
      </c>
      <c r="Q443" s="82" t="str">
        <f t="shared" si="14"/>
        <v/>
      </c>
    </row>
    <row r="444" spans="1:17" s="59" customFormat="1" hidden="1" x14ac:dyDescent="0.3">
      <c r="A444" s="59" t="str">
        <f>'Bearb råstatistik'!A442</f>
        <v>STIFTELSEN FRANSKA SKOLAN</v>
      </c>
      <c r="B444" s="81" t="b">
        <f>'Bearb råstatistik'!B442</f>
        <v>0</v>
      </c>
      <c r="C444" s="81">
        <f>IF(Visa_simulerat_eller_angivet_antal,'Bearb råstatistik'!#REF!,'Bearb råstatistik'!K442)</f>
        <v>81</v>
      </c>
      <c r="D444" s="81">
        <f>IF(Visa_simulerat_eller_angivet_antal,'Bearb råstatistik'!#REF!,'Bearb råstatistik'!O442)</f>
        <v>0</v>
      </c>
      <c r="E444" s="48">
        <f>IF(Visa_simulerat_eller_angivet_antal,'Bearb råstatistik'!AN442,'Bearb råstatistik'!AL442)</f>
        <v>0</v>
      </c>
      <c r="F444" s="81">
        <f>IF(Visa_simulerat_eller_angivet_antal,'Bearb råstatistik'!#REF!,'Bearb råstatistik'!Z442)</f>
        <v>0</v>
      </c>
      <c r="G444" s="48">
        <f>IF(Visa_simulerat_eller_angivet_antal,'Bearb råstatistik'!AQ442,'Bearb råstatistik'!AO442)</f>
        <v>0</v>
      </c>
      <c r="H444" s="81" t="b">
        <f>'Bearb råstatistik'!AC442</f>
        <v>0</v>
      </c>
      <c r="I444" s="48" t="str">
        <f>IF(Visa_simulerat_eller_angivet_antal,'Bearb råstatistik'!AS442,'Bearb råstatistik'!AR442)</f>
        <v>-</v>
      </c>
      <c r="J444" s="81">
        <f>IF(Visa_simulerat_eller_angivet_antal,'Bearb råstatistik'!#REF!,'Bearb råstatistik'!T442)</f>
        <v>0</v>
      </c>
      <c r="K444" s="48" t="str">
        <f>IF(Visa_simulerat_eller_angivet_antal,'Bearb råstatistik'!AU442,'Bearb råstatistik'!AT442)</f>
        <v>-</v>
      </c>
      <c r="L444" s="81">
        <f>'Bearb råstatistik'!X442+'Bearb råstatistik'!T442</f>
        <v>0</v>
      </c>
      <c r="M444" s="81">
        <f>'Bearb råstatistik'!R442+'Bearb råstatistik'!V442</f>
        <v>0</v>
      </c>
      <c r="N444" s="48" t="str">
        <f t="shared" si="13"/>
        <v/>
      </c>
      <c r="O444" s="81">
        <f>'Bearb råstatistik'!AD442</f>
        <v>0</v>
      </c>
      <c r="P444" s="81">
        <f>'Bearb råstatistik'!AF442</f>
        <v>0</v>
      </c>
      <c r="Q444" s="82" t="str">
        <f t="shared" si="14"/>
        <v/>
      </c>
    </row>
    <row r="445" spans="1:17" s="59" customFormat="1" x14ac:dyDescent="0.3">
      <c r="A445" s="59" t="str">
        <f>'Bearb råstatistik'!A443</f>
        <v>STIFTELSEN FRYSHUSET</v>
      </c>
      <c r="B445" s="81" t="b">
        <f>'Bearb råstatistik'!B443</f>
        <v>0</v>
      </c>
      <c r="C445" s="81">
        <f>IF(Visa_simulerat_eller_angivet_antal,'Bearb råstatistik'!#REF!,'Bearb råstatistik'!K443)</f>
        <v>81</v>
      </c>
      <c r="D445" s="81">
        <f>IF(Visa_simulerat_eller_angivet_antal,'Bearb råstatistik'!#REF!,'Bearb råstatistik'!O443)</f>
        <v>24</v>
      </c>
      <c r="E445" s="48">
        <f>IF(Visa_simulerat_eller_angivet_antal,'Bearb råstatistik'!AN443,'Bearb råstatistik'!AL443)</f>
        <v>0.29629629629629628</v>
      </c>
      <c r="F445" s="81">
        <f>IF(Visa_simulerat_eller_angivet_antal,'Bearb råstatistik'!#REF!,'Bearb råstatistik'!Z443)</f>
        <v>11</v>
      </c>
      <c r="G445" s="48">
        <f>IF(Visa_simulerat_eller_angivet_antal,'Bearb råstatistik'!AQ443,'Bearb råstatistik'!AO443)</f>
        <v>0.13580246913580246</v>
      </c>
      <c r="H445" s="81" t="b">
        <f>'Bearb råstatistik'!AC443</f>
        <v>0</v>
      </c>
      <c r="I445" s="48">
        <f>IF(Visa_simulerat_eller_angivet_antal,'Bearb råstatistik'!AS443,'Bearb råstatistik'!AR443)</f>
        <v>0.45833333333333331</v>
      </c>
      <c r="J445" s="81">
        <f>IF(Visa_simulerat_eller_angivet_antal,'Bearb råstatistik'!#REF!,'Bearb råstatistik'!T443)</f>
        <v>0</v>
      </c>
      <c r="K445" s="48">
        <f>IF(Visa_simulerat_eller_angivet_antal,'Bearb råstatistik'!AU443,'Bearb råstatistik'!AT443)</f>
        <v>0</v>
      </c>
      <c r="L445" s="81">
        <f>'Bearb råstatistik'!X443+'Bearb råstatistik'!T443</f>
        <v>0</v>
      </c>
      <c r="M445" s="81">
        <f>'Bearb råstatistik'!R443+'Bearb råstatistik'!V443</f>
        <v>11</v>
      </c>
      <c r="N445" s="48">
        <f t="shared" si="13"/>
        <v>0</v>
      </c>
      <c r="O445" s="81">
        <f>'Bearb råstatistik'!AD443</f>
        <v>13</v>
      </c>
      <c r="P445" s="81">
        <f>'Bearb råstatistik'!AF443</f>
        <v>0</v>
      </c>
      <c r="Q445" s="82">
        <f t="shared" si="14"/>
        <v>1</v>
      </c>
    </row>
    <row r="446" spans="1:17" s="59" customFormat="1" hidden="1" x14ac:dyDescent="0.3">
      <c r="A446" s="59" t="str">
        <f>'Bearb råstatistik'!A444</f>
        <v>STIFTELSEN FRYX</v>
      </c>
      <c r="B446" s="81" t="b">
        <f>'Bearb råstatistik'!B444</f>
        <v>0</v>
      </c>
      <c r="C446" s="81">
        <f>IF(Visa_simulerat_eller_angivet_antal,'Bearb råstatistik'!#REF!,'Bearb råstatistik'!K444)</f>
        <v>113</v>
      </c>
      <c r="D446" s="81">
        <f>IF(Visa_simulerat_eller_angivet_antal,'Bearb råstatistik'!#REF!,'Bearb råstatistik'!O444)</f>
        <v>0</v>
      </c>
      <c r="E446" s="48">
        <f>IF(Visa_simulerat_eller_angivet_antal,'Bearb råstatistik'!AN444,'Bearb råstatistik'!AL444)</f>
        <v>0</v>
      </c>
      <c r="F446" s="81">
        <f>IF(Visa_simulerat_eller_angivet_antal,'Bearb råstatistik'!#REF!,'Bearb råstatistik'!Z444)</f>
        <v>0</v>
      </c>
      <c r="G446" s="48">
        <f>IF(Visa_simulerat_eller_angivet_antal,'Bearb råstatistik'!AQ444,'Bearb råstatistik'!AO444)</f>
        <v>0</v>
      </c>
      <c r="H446" s="81" t="b">
        <f>'Bearb råstatistik'!AC444</f>
        <v>0</v>
      </c>
      <c r="I446" s="48" t="str">
        <f>IF(Visa_simulerat_eller_angivet_antal,'Bearb råstatistik'!AS444,'Bearb råstatistik'!AR444)</f>
        <v>-</v>
      </c>
      <c r="J446" s="81">
        <f>IF(Visa_simulerat_eller_angivet_antal,'Bearb råstatistik'!#REF!,'Bearb råstatistik'!T444)</f>
        <v>0</v>
      </c>
      <c r="K446" s="48" t="str">
        <f>IF(Visa_simulerat_eller_angivet_antal,'Bearb råstatistik'!AU444,'Bearb råstatistik'!AT444)</f>
        <v>-</v>
      </c>
      <c r="L446" s="81">
        <f>'Bearb råstatistik'!X444+'Bearb råstatistik'!T444</f>
        <v>0</v>
      </c>
      <c r="M446" s="81">
        <f>'Bearb råstatistik'!R444+'Bearb råstatistik'!V444</f>
        <v>0</v>
      </c>
      <c r="N446" s="48" t="str">
        <f t="shared" si="13"/>
        <v/>
      </c>
      <c r="O446" s="81">
        <f>'Bearb råstatistik'!AD444</f>
        <v>0</v>
      </c>
      <c r="P446" s="81">
        <f>'Bearb råstatistik'!AF444</f>
        <v>0</v>
      </c>
      <c r="Q446" s="82" t="str">
        <f t="shared" si="14"/>
        <v/>
      </c>
    </row>
    <row r="447" spans="1:17" s="59" customFormat="1" hidden="1" x14ac:dyDescent="0.3">
      <c r="A447" s="59" t="str">
        <f>'Bearb råstatistik'!A445</f>
        <v>STIFTELSEN FÖR KRISTEN SKOLVERKSAMHET</v>
      </c>
      <c r="B447" s="81" t="b">
        <f>'Bearb råstatistik'!B445</f>
        <v>0</v>
      </c>
      <c r="C447" s="81">
        <f>IF(Visa_simulerat_eller_angivet_antal,'Bearb råstatistik'!#REF!,'Bearb råstatistik'!K445)</f>
        <v>0</v>
      </c>
      <c r="D447" s="81">
        <f>IF(Visa_simulerat_eller_angivet_antal,'Bearb råstatistik'!#REF!,'Bearb råstatistik'!O445)</f>
        <v>0</v>
      </c>
      <c r="E447" s="48" t="str">
        <f>IF(Visa_simulerat_eller_angivet_antal,'Bearb råstatistik'!AN445,'Bearb råstatistik'!AL445)</f>
        <v>-</v>
      </c>
      <c r="F447" s="81">
        <f>IF(Visa_simulerat_eller_angivet_antal,'Bearb råstatistik'!#REF!,'Bearb råstatistik'!Z445)</f>
        <v>0</v>
      </c>
      <c r="G447" s="48" t="str">
        <f>IF(Visa_simulerat_eller_angivet_antal,'Bearb råstatistik'!AQ445,'Bearb råstatistik'!AO445)</f>
        <v>-</v>
      </c>
      <c r="H447" s="81" t="b">
        <f>'Bearb råstatistik'!AC445</f>
        <v>0</v>
      </c>
      <c r="I447" s="48" t="str">
        <f>IF(Visa_simulerat_eller_angivet_antal,'Bearb råstatistik'!AS445,'Bearb råstatistik'!AR445)</f>
        <v>-</v>
      </c>
      <c r="J447" s="81">
        <f>IF(Visa_simulerat_eller_angivet_antal,'Bearb råstatistik'!#REF!,'Bearb råstatistik'!T445)</f>
        <v>0</v>
      </c>
      <c r="K447" s="48" t="str">
        <f>IF(Visa_simulerat_eller_angivet_antal,'Bearb råstatistik'!AU445,'Bearb råstatistik'!AT445)</f>
        <v>-</v>
      </c>
      <c r="L447" s="81">
        <f>'Bearb råstatistik'!X445+'Bearb råstatistik'!T445</f>
        <v>0</v>
      </c>
      <c r="M447" s="81">
        <f>'Bearb råstatistik'!R445+'Bearb råstatistik'!V445</f>
        <v>0</v>
      </c>
      <c r="N447" s="48" t="str">
        <f t="shared" si="13"/>
        <v/>
      </c>
      <c r="O447" s="81">
        <f>'Bearb råstatistik'!AD445</f>
        <v>0</v>
      </c>
      <c r="P447" s="81">
        <f>'Bearb råstatistik'!AF445</f>
        <v>0</v>
      </c>
      <c r="Q447" s="82" t="str">
        <f t="shared" si="14"/>
        <v/>
      </c>
    </row>
    <row r="448" spans="1:17" s="59" customFormat="1" hidden="1" x14ac:dyDescent="0.3">
      <c r="A448" s="59" t="str">
        <f>'Bearb råstatistik'!A446</f>
        <v>STIFTELSEN FÖR KRISTNA SKOLOR</v>
      </c>
      <c r="B448" s="81" t="b">
        <f>'Bearb råstatistik'!B446</f>
        <v>0</v>
      </c>
      <c r="C448" s="81">
        <f>IF(Visa_simulerat_eller_angivet_antal,'Bearb råstatistik'!#REF!,'Bearb råstatistik'!K446)</f>
        <v>0</v>
      </c>
      <c r="D448" s="81">
        <f>IF(Visa_simulerat_eller_angivet_antal,'Bearb råstatistik'!#REF!,'Bearb råstatistik'!O446)</f>
        <v>0</v>
      </c>
      <c r="E448" s="48" t="str">
        <f>IF(Visa_simulerat_eller_angivet_antal,'Bearb råstatistik'!AN446,'Bearb råstatistik'!AL446)</f>
        <v>-</v>
      </c>
      <c r="F448" s="81">
        <f>IF(Visa_simulerat_eller_angivet_antal,'Bearb råstatistik'!#REF!,'Bearb råstatistik'!Z446)</f>
        <v>0</v>
      </c>
      <c r="G448" s="48" t="str">
        <f>IF(Visa_simulerat_eller_angivet_antal,'Bearb råstatistik'!AQ446,'Bearb råstatistik'!AO446)</f>
        <v>-</v>
      </c>
      <c r="H448" s="81" t="b">
        <f>'Bearb råstatistik'!AC446</f>
        <v>1</v>
      </c>
      <c r="I448" s="48" t="str">
        <f>IF(Visa_simulerat_eller_angivet_antal,'Bearb råstatistik'!AS446,'Bearb råstatistik'!AR446)</f>
        <v>-</v>
      </c>
      <c r="J448" s="81">
        <f>IF(Visa_simulerat_eller_angivet_antal,'Bearb råstatistik'!#REF!,'Bearb råstatistik'!T446)</f>
        <v>0</v>
      </c>
      <c r="K448" s="48" t="str">
        <f>IF(Visa_simulerat_eller_angivet_antal,'Bearb råstatistik'!AU446,'Bearb råstatistik'!AT446)</f>
        <v>-</v>
      </c>
      <c r="L448" s="81">
        <f>'Bearb råstatistik'!X446+'Bearb råstatistik'!T446</f>
        <v>0</v>
      </c>
      <c r="M448" s="81">
        <f>'Bearb råstatistik'!R446+'Bearb råstatistik'!V446</f>
        <v>0</v>
      </c>
      <c r="N448" s="48" t="str">
        <f t="shared" si="13"/>
        <v/>
      </c>
      <c r="O448" s="81">
        <f>'Bearb råstatistik'!AD446</f>
        <v>0</v>
      </c>
      <c r="P448" s="81">
        <f>'Bearb råstatistik'!AF446</f>
        <v>0</v>
      </c>
      <c r="Q448" s="82" t="str">
        <f t="shared" si="14"/>
        <v/>
      </c>
    </row>
    <row r="449" spans="1:17" s="59" customFormat="1" hidden="1" x14ac:dyDescent="0.3">
      <c r="A449" s="59" t="str">
        <f>'Bearb råstatistik'!A447</f>
        <v>STIFTELSEN FÖR KRISTNA SKOLOR I ANGEREDOMRÅDET</v>
      </c>
      <c r="B449" s="81" t="b">
        <f>'Bearb råstatistik'!B447</f>
        <v>0</v>
      </c>
      <c r="C449" s="81">
        <f>IF(Visa_simulerat_eller_angivet_antal,'Bearb råstatistik'!#REF!,'Bearb råstatistik'!K447)</f>
        <v>0</v>
      </c>
      <c r="D449" s="81">
        <f>IF(Visa_simulerat_eller_angivet_antal,'Bearb råstatistik'!#REF!,'Bearb råstatistik'!O447)</f>
        <v>0</v>
      </c>
      <c r="E449" s="48" t="str">
        <f>IF(Visa_simulerat_eller_angivet_antal,'Bearb råstatistik'!AN447,'Bearb råstatistik'!AL447)</f>
        <v>-</v>
      </c>
      <c r="F449" s="81">
        <f>IF(Visa_simulerat_eller_angivet_antal,'Bearb råstatistik'!#REF!,'Bearb råstatistik'!Z447)</f>
        <v>0</v>
      </c>
      <c r="G449" s="48" t="str">
        <f>IF(Visa_simulerat_eller_angivet_antal,'Bearb råstatistik'!AQ447,'Bearb råstatistik'!AO447)</f>
        <v>-</v>
      </c>
      <c r="H449" s="81" t="b">
        <f>'Bearb råstatistik'!AC447</f>
        <v>1</v>
      </c>
      <c r="I449" s="48" t="str">
        <f>IF(Visa_simulerat_eller_angivet_antal,'Bearb råstatistik'!AS447,'Bearb råstatistik'!AR447)</f>
        <v>-</v>
      </c>
      <c r="J449" s="81">
        <f>IF(Visa_simulerat_eller_angivet_antal,'Bearb råstatistik'!#REF!,'Bearb råstatistik'!T447)</f>
        <v>0</v>
      </c>
      <c r="K449" s="48" t="str">
        <f>IF(Visa_simulerat_eller_angivet_antal,'Bearb råstatistik'!AU447,'Bearb råstatistik'!AT447)</f>
        <v>-</v>
      </c>
      <c r="L449" s="81">
        <f>'Bearb råstatistik'!X447+'Bearb råstatistik'!T447</f>
        <v>0</v>
      </c>
      <c r="M449" s="81">
        <f>'Bearb råstatistik'!R447+'Bearb råstatistik'!V447</f>
        <v>0</v>
      </c>
      <c r="N449" s="48" t="str">
        <f t="shared" si="13"/>
        <v/>
      </c>
      <c r="O449" s="81">
        <f>'Bearb råstatistik'!AD447</f>
        <v>0</v>
      </c>
      <c r="P449" s="81">
        <f>'Bearb råstatistik'!AF447</f>
        <v>0</v>
      </c>
      <c r="Q449" s="82" t="str">
        <f t="shared" si="14"/>
        <v/>
      </c>
    </row>
    <row r="450" spans="1:17" s="59" customFormat="1" hidden="1" x14ac:dyDescent="0.3">
      <c r="A450" s="59" t="str">
        <f>'Bearb råstatistik'!A448</f>
        <v>STIFTELSEN FÖRSAMLINGEN AGAPE</v>
      </c>
      <c r="B450" s="81" t="b">
        <f>'Bearb råstatistik'!B448</f>
        <v>0</v>
      </c>
      <c r="C450" s="81">
        <f>IF(Visa_simulerat_eller_angivet_antal,'Bearb råstatistik'!#REF!,'Bearb råstatistik'!K448)</f>
        <v>0</v>
      </c>
      <c r="D450" s="81">
        <f>IF(Visa_simulerat_eller_angivet_antal,'Bearb råstatistik'!#REF!,'Bearb råstatistik'!O448)</f>
        <v>0</v>
      </c>
      <c r="E450" s="48" t="str">
        <f>IF(Visa_simulerat_eller_angivet_antal,'Bearb råstatistik'!AN448,'Bearb råstatistik'!AL448)</f>
        <v>-</v>
      </c>
      <c r="F450" s="81">
        <f>IF(Visa_simulerat_eller_angivet_antal,'Bearb råstatistik'!#REF!,'Bearb råstatistik'!Z448)</f>
        <v>0</v>
      </c>
      <c r="G450" s="48" t="str">
        <f>IF(Visa_simulerat_eller_angivet_antal,'Bearb råstatistik'!AQ448,'Bearb råstatistik'!AO448)</f>
        <v>-</v>
      </c>
      <c r="H450" s="81" t="b">
        <f>'Bearb råstatistik'!AC448</f>
        <v>1</v>
      </c>
      <c r="I450" s="48" t="str">
        <f>IF(Visa_simulerat_eller_angivet_antal,'Bearb råstatistik'!AS448,'Bearb råstatistik'!AR448)</f>
        <v>-</v>
      </c>
      <c r="J450" s="81">
        <f>IF(Visa_simulerat_eller_angivet_antal,'Bearb råstatistik'!#REF!,'Bearb råstatistik'!T448)</f>
        <v>0</v>
      </c>
      <c r="K450" s="48" t="str">
        <f>IF(Visa_simulerat_eller_angivet_antal,'Bearb råstatistik'!AU448,'Bearb råstatistik'!AT448)</f>
        <v>-</v>
      </c>
      <c r="L450" s="81">
        <f>'Bearb råstatistik'!X448+'Bearb råstatistik'!T448</f>
        <v>0</v>
      </c>
      <c r="M450" s="81">
        <f>'Bearb råstatistik'!R448+'Bearb råstatistik'!V448</f>
        <v>0</v>
      </c>
      <c r="N450" s="48" t="str">
        <f t="shared" si="13"/>
        <v/>
      </c>
      <c r="O450" s="81">
        <f>'Bearb råstatistik'!AD448</f>
        <v>0</v>
      </c>
      <c r="P450" s="81">
        <f>'Bearb råstatistik'!AF448</f>
        <v>0</v>
      </c>
      <c r="Q450" s="82" t="str">
        <f t="shared" si="14"/>
        <v/>
      </c>
    </row>
    <row r="451" spans="1:17" s="59" customFormat="1" hidden="1" x14ac:dyDescent="0.3">
      <c r="A451" s="59" t="str">
        <f>'Bearb råstatistik'!A449</f>
        <v>STIFTELSEN GRENADJÄRSKOLAN</v>
      </c>
      <c r="B451" s="81" t="b">
        <f>'Bearb råstatistik'!B449</f>
        <v>0</v>
      </c>
      <c r="C451" s="81">
        <f>IF(Visa_simulerat_eller_angivet_antal,'Bearb råstatistik'!#REF!,'Bearb råstatistik'!K449)</f>
        <v>0</v>
      </c>
      <c r="D451" s="81">
        <f>IF(Visa_simulerat_eller_angivet_antal,'Bearb råstatistik'!#REF!,'Bearb råstatistik'!O449)</f>
        <v>0</v>
      </c>
      <c r="E451" s="48" t="str">
        <f>IF(Visa_simulerat_eller_angivet_antal,'Bearb råstatistik'!AN449,'Bearb råstatistik'!AL449)</f>
        <v>-</v>
      </c>
      <c r="F451" s="81">
        <f>IF(Visa_simulerat_eller_angivet_antal,'Bearb råstatistik'!#REF!,'Bearb råstatistik'!Z449)</f>
        <v>0</v>
      </c>
      <c r="G451" s="48" t="str">
        <f>IF(Visa_simulerat_eller_angivet_antal,'Bearb råstatistik'!AQ449,'Bearb råstatistik'!AO449)</f>
        <v>-</v>
      </c>
      <c r="H451" s="81" t="b">
        <f>'Bearb råstatistik'!AC449</f>
        <v>1</v>
      </c>
      <c r="I451" s="48" t="str">
        <f>IF(Visa_simulerat_eller_angivet_antal,'Bearb råstatistik'!AS449,'Bearb råstatistik'!AR449)</f>
        <v>-</v>
      </c>
      <c r="J451" s="81">
        <f>IF(Visa_simulerat_eller_angivet_antal,'Bearb råstatistik'!#REF!,'Bearb råstatistik'!T449)</f>
        <v>0</v>
      </c>
      <c r="K451" s="48" t="str">
        <f>IF(Visa_simulerat_eller_angivet_antal,'Bearb råstatistik'!AU449,'Bearb råstatistik'!AT449)</f>
        <v>-</v>
      </c>
      <c r="L451" s="81">
        <f>'Bearb råstatistik'!X449+'Bearb råstatistik'!T449</f>
        <v>0</v>
      </c>
      <c r="M451" s="81">
        <f>'Bearb råstatistik'!R449+'Bearb råstatistik'!V449</f>
        <v>0</v>
      </c>
      <c r="N451" s="48" t="str">
        <f t="shared" si="13"/>
        <v/>
      </c>
      <c r="O451" s="81">
        <f>'Bearb råstatistik'!AD449</f>
        <v>0</v>
      </c>
      <c r="P451" s="81">
        <f>'Bearb råstatistik'!AF449</f>
        <v>0</v>
      </c>
      <c r="Q451" s="82" t="str">
        <f t="shared" si="14"/>
        <v/>
      </c>
    </row>
    <row r="452" spans="1:17" s="59" customFormat="1" hidden="1" x14ac:dyDescent="0.3">
      <c r="A452" s="59" t="str">
        <f>'Bearb råstatistik'!A450</f>
        <v>STIFTELSEN GUDS KRAFT</v>
      </c>
      <c r="B452" s="81" t="b">
        <f>'Bearb råstatistik'!B450</f>
        <v>0</v>
      </c>
      <c r="C452" s="81">
        <f>IF(Visa_simulerat_eller_angivet_antal,'Bearb råstatistik'!#REF!,'Bearb råstatistik'!K450)</f>
        <v>0</v>
      </c>
      <c r="D452" s="81">
        <f>IF(Visa_simulerat_eller_angivet_antal,'Bearb råstatistik'!#REF!,'Bearb råstatistik'!O450)</f>
        <v>0</v>
      </c>
      <c r="E452" s="48" t="str">
        <f>IF(Visa_simulerat_eller_angivet_antal,'Bearb råstatistik'!AN450,'Bearb råstatistik'!AL450)</f>
        <v>-</v>
      </c>
      <c r="F452" s="81">
        <f>IF(Visa_simulerat_eller_angivet_antal,'Bearb råstatistik'!#REF!,'Bearb råstatistik'!Z450)</f>
        <v>0</v>
      </c>
      <c r="G452" s="48" t="str">
        <f>IF(Visa_simulerat_eller_angivet_antal,'Bearb råstatistik'!AQ450,'Bearb råstatistik'!AO450)</f>
        <v>-</v>
      </c>
      <c r="H452" s="81" t="b">
        <f>'Bearb råstatistik'!AC450</f>
        <v>1</v>
      </c>
      <c r="I452" s="48" t="str">
        <f>IF(Visa_simulerat_eller_angivet_antal,'Bearb råstatistik'!AS450,'Bearb råstatistik'!AR450)</f>
        <v>-</v>
      </c>
      <c r="J452" s="81">
        <f>IF(Visa_simulerat_eller_angivet_antal,'Bearb råstatistik'!#REF!,'Bearb råstatistik'!T450)</f>
        <v>0</v>
      </c>
      <c r="K452" s="48" t="str">
        <f>IF(Visa_simulerat_eller_angivet_antal,'Bearb råstatistik'!AU450,'Bearb råstatistik'!AT450)</f>
        <v>-</v>
      </c>
      <c r="L452" s="81">
        <f>'Bearb råstatistik'!X450+'Bearb råstatistik'!T450</f>
        <v>0</v>
      </c>
      <c r="M452" s="81">
        <f>'Bearb råstatistik'!R450+'Bearb råstatistik'!V450</f>
        <v>0</v>
      </c>
      <c r="N452" s="48" t="str">
        <f t="shared" si="13"/>
        <v/>
      </c>
      <c r="O452" s="81">
        <f>'Bearb råstatistik'!AD450</f>
        <v>0</v>
      </c>
      <c r="P452" s="81">
        <f>'Bearb råstatistik'!AF450</f>
        <v>0</v>
      </c>
      <c r="Q452" s="82" t="str">
        <f t="shared" si="14"/>
        <v/>
      </c>
    </row>
    <row r="453" spans="1:17" s="59" customFormat="1" hidden="1" x14ac:dyDescent="0.3">
      <c r="A453" s="59" t="str">
        <f>'Bearb råstatistik'!A451</f>
        <v>STIFTELSEN GÖTEBORGS HÖGRE SAMSKOLA</v>
      </c>
      <c r="B453" s="81" t="b">
        <f>'Bearb råstatistik'!B451</f>
        <v>0</v>
      </c>
      <c r="C453" s="81">
        <f>IF(Visa_simulerat_eller_angivet_antal,'Bearb råstatistik'!#REF!,'Bearb råstatistik'!K451)</f>
        <v>130</v>
      </c>
      <c r="D453" s="81">
        <f>IF(Visa_simulerat_eller_angivet_antal,'Bearb råstatistik'!#REF!,'Bearb råstatistik'!O451)</f>
        <v>0</v>
      </c>
      <c r="E453" s="48">
        <f>IF(Visa_simulerat_eller_angivet_antal,'Bearb råstatistik'!AN451,'Bearb råstatistik'!AL451)</f>
        <v>0</v>
      </c>
      <c r="F453" s="81">
        <f>IF(Visa_simulerat_eller_angivet_antal,'Bearb råstatistik'!#REF!,'Bearb råstatistik'!Z451)</f>
        <v>0</v>
      </c>
      <c r="G453" s="48">
        <f>IF(Visa_simulerat_eller_angivet_antal,'Bearb råstatistik'!AQ451,'Bearb råstatistik'!AO451)</f>
        <v>0</v>
      </c>
      <c r="H453" s="81" t="b">
        <f>'Bearb råstatistik'!AC451</f>
        <v>0</v>
      </c>
      <c r="I453" s="48" t="str">
        <f>IF(Visa_simulerat_eller_angivet_antal,'Bearb råstatistik'!AS451,'Bearb råstatistik'!AR451)</f>
        <v>-</v>
      </c>
      <c r="J453" s="81">
        <f>IF(Visa_simulerat_eller_angivet_antal,'Bearb råstatistik'!#REF!,'Bearb råstatistik'!T451)</f>
        <v>0</v>
      </c>
      <c r="K453" s="48" t="str">
        <f>IF(Visa_simulerat_eller_angivet_antal,'Bearb råstatistik'!AU451,'Bearb råstatistik'!AT451)</f>
        <v>-</v>
      </c>
      <c r="L453" s="81">
        <f>'Bearb råstatistik'!X451+'Bearb råstatistik'!T451</f>
        <v>0</v>
      </c>
      <c r="M453" s="81">
        <f>'Bearb råstatistik'!R451+'Bearb råstatistik'!V451</f>
        <v>0</v>
      </c>
      <c r="N453" s="48" t="str">
        <f t="shared" si="13"/>
        <v/>
      </c>
      <c r="O453" s="81">
        <f>'Bearb råstatistik'!AD451</f>
        <v>0</v>
      </c>
      <c r="P453" s="81">
        <f>'Bearb råstatistik'!AF451</f>
        <v>0</v>
      </c>
      <c r="Q453" s="82" t="str">
        <f t="shared" si="14"/>
        <v/>
      </c>
    </row>
    <row r="454" spans="1:17" s="59" customFormat="1" hidden="1" x14ac:dyDescent="0.3">
      <c r="A454" s="59" t="str">
        <f>'Bearb råstatistik'!A452</f>
        <v>STIFTELSEN HANNASKOLAN</v>
      </c>
      <c r="B454" s="81" t="b">
        <f>'Bearb råstatistik'!B452</f>
        <v>0</v>
      </c>
      <c r="C454" s="81">
        <f>IF(Visa_simulerat_eller_angivet_antal,'Bearb råstatistik'!#REF!,'Bearb råstatistik'!K452)</f>
        <v>0</v>
      </c>
      <c r="D454" s="81">
        <f>IF(Visa_simulerat_eller_angivet_antal,'Bearb råstatistik'!#REF!,'Bearb råstatistik'!O452)</f>
        <v>0</v>
      </c>
      <c r="E454" s="48" t="str">
        <f>IF(Visa_simulerat_eller_angivet_antal,'Bearb råstatistik'!AN452,'Bearb råstatistik'!AL452)</f>
        <v>-</v>
      </c>
      <c r="F454" s="81">
        <f>IF(Visa_simulerat_eller_angivet_antal,'Bearb råstatistik'!#REF!,'Bearb råstatistik'!Z452)</f>
        <v>0</v>
      </c>
      <c r="G454" s="48" t="str">
        <f>IF(Visa_simulerat_eller_angivet_antal,'Bearb råstatistik'!AQ452,'Bearb råstatistik'!AO452)</f>
        <v>-</v>
      </c>
      <c r="H454" s="81" t="b">
        <f>'Bearb råstatistik'!AC452</f>
        <v>1</v>
      </c>
      <c r="I454" s="48" t="str">
        <f>IF(Visa_simulerat_eller_angivet_antal,'Bearb råstatistik'!AS452,'Bearb råstatistik'!AR452)</f>
        <v>-</v>
      </c>
      <c r="J454" s="81">
        <f>IF(Visa_simulerat_eller_angivet_antal,'Bearb råstatistik'!#REF!,'Bearb råstatistik'!T452)</f>
        <v>0</v>
      </c>
      <c r="K454" s="48" t="str">
        <f>IF(Visa_simulerat_eller_angivet_antal,'Bearb råstatistik'!AU452,'Bearb råstatistik'!AT452)</f>
        <v>-</v>
      </c>
      <c r="L454" s="81">
        <f>'Bearb råstatistik'!X452+'Bearb råstatistik'!T452</f>
        <v>0</v>
      </c>
      <c r="M454" s="81">
        <f>'Bearb råstatistik'!R452+'Bearb råstatistik'!V452</f>
        <v>0</v>
      </c>
      <c r="N454" s="48" t="str">
        <f t="shared" si="13"/>
        <v/>
      </c>
      <c r="O454" s="81">
        <f>'Bearb råstatistik'!AD452</f>
        <v>0</v>
      </c>
      <c r="P454" s="81">
        <f>'Bearb råstatistik'!AF452</f>
        <v>0</v>
      </c>
      <c r="Q454" s="82" t="str">
        <f t="shared" si="14"/>
        <v/>
      </c>
    </row>
    <row r="455" spans="1:17" s="59" customFormat="1" hidden="1" x14ac:dyDescent="0.3">
      <c r="A455" s="59" t="str">
        <f>'Bearb råstatistik'!A453</f>
        <v>STIFTELSEN IMMANUEL</v>
      </c>
      <c r="B455" s="81" t="b">
        <f>'Bearb råstatistik'!B453</f>
        <v>0</v>
      </c>
      <c r="C455" s="81">
        <f>IF(Visa_simulerat_eller_angivet_antal,'Bearb råstatistik'!#REF!,'Bearb råstatistik'!K453)</f>
        <v>0</v>
      </c>
      <c r="D455" s="81">
        <f>IF(Visa_simulerat_eller_angivet_antal,'Bearb råstatistik'!#REF!,'Bearb råstatistik'!O453)</f>
        <v>0</v>
      </c>
      <c r="E455" s="48" t="str">
        <f>IF(Visa_simulerat_eller_angivet_antal,'Bearb råstatistik'!AN453,'Bearb råstatistik'!AL453)</f>
        <v>-</v>
      </c>
      <c r="F455" s="81">
        <f>IF(Visa_simulerat_eller_angivet_antal,'Bearb råstatistik'!#REF!,'Bearb råstatistik'!Z453)</f>
        <v>0</v>
      </c>
      <c r="G455" s="48" t="str">
        <f>IF(Visa_simulerat_eller_angivet_antal,'Bearb råstatistik'!AQ453,'Bearb råstatistik'!AO453)</f>
        <v>-</v>
      </c>
      <c r="H455" s="81" t="b">
        <f>'Bearb råstatistik'!AC453</f>
        <v>0</v>
      </c>
      <c r="I455" s="48" t="str">
        <f>IF(Visa_simulerat_eller_angivet_antal,'Bearb råstatistik'!AS453,'Bearb råstatistik'!AR453)</f>
        <v>-</v>
      </c>
      <c r="J455" s="81">
        <f>IF(Visa_simulerat_eller_angivet_antal,'Bearb råstatistik'!#REF!,'Bearb råstatistik'!T453)</f>
        <v>0</v>
      </c>
      <c r="K455" s="48" t="str">
        <f>IF(Visa_simulerat_eller_angivet_antal,'Bearb råstatistik'!AU453,'Bearb råstatistik'!AT453)</f>
        <v>-</v>
      </c>
      <c r="L455" s="81">
        <f>'Bearb råstatistik'!X453+'Bearb råstatistik'!T453</f>
        <v>0</v>
      </c>
      <c r="M455" s="81">
        <f>'Bearb råstatistik'!R453+'Bearb råstatistik'!V453</f>
        <v>0</v>
      </c>
      <c r="N455" s="48" t="str">
        <f t="shared" si="13"/>
        <v/>
      </c>
      <c r="O455" s="81">
        <f>'Bearb råstatistik'!AD453</f>
        <v>0</v>
      </c>
      <c r="P455" s="81">
        <f>'Bearb råstatistik'!AF453</f>
        <v>0</v>
      </c>
      <c r="Q455" s="82" t="str">
        <f t="shared" si="14"/>
        <v/>
      </c>
    </row>
    <row r="456" spans="1:17" s="59" customFormat="1" hidden="1" x14ac:dyDescent="0.3">
      <c r="A456" s="59" t="str">
        <f>'Bearb råstatistik'!A454</f>
        <v>STIFTELSEN ISLAMISKA SKOLAN</v>
      </c>
      <c r="B456" s="81" t="b">
        <f>'Bearb råstatistik'!B454</f>
        <v>0</v>
      </c>
      <c r="C456" s="81">
        <f>IF(Visa_simulerat_eller_angivet_antal,'Bearb råstatistik'!#REF!,'Bearb råstatistik'!K454)</f>
        <v>0</v>
      </c>
      <c r="D456" s="81">
        <f>IF(Visa_simulerat_eller_angivet_antal,'Bearb råstatistik'!#REF!,'Bearb råstatistik'!O454)</f>
        <v>0</v>
      </c>
      <c r="E456" s="48" t="str">
        <f>IF(Visa_simulerat_eller_angivet_antal,'Bearb råstatistik'!AN454,'Bearb råstatistik'!AL454)</f>
        <v>-</v>
      </c>
      <c r="F456" s="81">
        <f>IF(Visa_simulerat_eller_angivet_antal,'Bearb råstatistik'!#REF!,'Bearb råstatistik'!Z454)</f>
        <v>0</v>
      </c>
      <c r="G456" s="48" t="str">
        <f>IF(Visa_simulerat_eller_angivet_antal,'Bearb råstatistik'!AQ454,'Bearb råstatistik'!AO454)</f>
        <v>-</v>
      </c>
      <c r="H456" s="81" t="b">
        <f>'Bearb råstatistik'!AC454</f>
        <v>1</v>
      </c>
      <c r="I456" s="48" t="str">
        <f>IF(Visa_simulerat_eller_angivet_antal,'Bearb råstatistik'!AS454,'Bearb råstatistik'!AR454)</f>
        <v>-</v>
      </c>
      <c r="J456" s="81">
        <f>IF(Visa_simulerat_eller_angivet_antal,'Bearb råstatistik'!#REF!,'Bearb råstatistik'!T454)</f>
        <v>0</v>
      </c>
      <c r="K456" s="48" t="str">
        <f>IF(Visa_simulerat_eller_angivet_antal,'Bearb råstatistik'!AU454,'Bearb råstatistik'!AT454)</f>
        <v>-</v>
      </c>
      <c r="L456" s="81">
        <f>'Bearb råstatistik'!X454+'Bearb råstatistik'!T454</f>
        <v>0</v>
      </c>
      <c r="M456" s="81">
        <f>'Bearb råstatistik'!R454+'Bearb råstatistik'!V454</f>
        <v>0</v>
      </c>
      <c r="N456" s="48" t="str">
        <f t="shared" si="13"/>
        <v/>
      </c>
      <c r="O456" s="81">
        <f>'Bearb råstatistik'!AD454</f>
        <v>0</v>
      </c>
      <c r="P456" s="81">
        <f>'Bearb råstatistik'!AF454</f>
        <v>0</v>
      </c>
      <c r="Q456" s="82" t="str">
        <f t="shared" si="14"/>
        <v/>
      </c>
    </row>
    <row r="457" spans="1:17" s="59" customFormat="1" hidden="1" x14ac:dyDescent="0.3">
      <c r="A457" s="59" t="str">
        <f>'Bearb råstatistik'!A455</f>
        <v>STIFTELSEN JOHANNASKOLAN ÖREBRO WALDORFSKOLA</v>
      </c>
      <c r="B457" s="81" t="b">
        <f>'Bearb råstatistik'!B455</f>
        <v>0</v>
      </c>
      <c r="C457" s="81">
        <f>IF(Visa_simulerat_eller_angivet_antal,'Bearb råstatistik'!#REF!,'Bearb råstatistik'!K455)</f>
        <v>0</v>
      </c>
      <c r="D457" s="81">
        <f>IF(Visa_simulerat_eller_angivet_antal,'Bearb råstatistik'!#REF!,'Bearb råstatistik'!O455)</f>
        <v>0</v>
      </c>
      <c r="E457" s="48" t="str">
        <f>IF(Visa_simulerat_eller_angivet_antal,'Bearb råstatistik'!AN455,'Bearb råstatistik'!AL455)</f>
        <v>-</v>
      </c>
      <c r="F457" s="81">
        <f>IF(Visa_simulerat_eller_angivet_antal,'Bearb råstatistik'!#REF!,'Bearb råstatistik'!Z455)</f>
        <v>0</v>
      </c>
      <c r="G457" s="48" t="str">
        <f>IF(Visa_simulerat_eller_angivet_antal,'Bearb råstatistik'!AQ455,'Bearb råstatistik'!AO455)</f>
        <v>-</v>
      </c>
      <c r="H457" s="81" t="b">
        <f>'Bearb råstatistik'!AC455</f>
        <v>1</v>
      </c>
      <c r="I457" s="48" t="str">
        <f>IF(Visa_simulerat_eller_angivet_antal,'Bearb råstatistik'!AS455,'Bearb råstatistik'!AR455)</f>
        <v>-</v>
      </c>
      <c r="J457" s="81">
        <f>IF(Visa_simulerat_eller_angivet_antal,'Bearb råstatistik'!#REF!,'Bearb råstatistik'!T455)</f>
        <v>0</v>
      </c>
      <c r="K457" s="48" t="str">
        <f>IF(Visa_simulerat_eller_angivet_antal,'Bearb råstatistik'!AU455,'Bearb råstatistik'!AT455)</f>
        <v>-</v>
      </c>
      <c r="L457" s="81">
        <f>'Bearb råstatistik'!X455+'Bearb råstatistik'!T455</f>
        <v>0</v>
      </c>
      <c r="M457" s="81">
        <f>'Bearb råstatistik'!R455+'Bearb råstatistik'!V455</f>
        <v>0</v>
      </c>
      <c r="N457" s="48" t="str">
        <f t="shared" si="13"/>
        <v/>
      </c>
      <c r="O457" s="81">
        <f>'Bearb råstatistik'!AD455</f>
        <v>0</v>
      </c>
      <c r="P457" s="81">
        <f>'Bearb råstatistik'!AF455</f>
        <v>0</v>
      </c>
      <c r="Q457" s="82" t="str">
        <f t="shared" si="14"/>
        <v/>
      </c>
    </row>
    <row r="458" spans="1:17" s="59" customFormat="1" hidden="1" x14ac:dyDescent="0.3">
      <c r="A458" s="59" t="str">
        <f>'Bearb råstatistik'!A456</f>
        <v>STIFTELSEN JOSEFINASKOLAN</v>
      </c>
      <c r="B458" s="81" t="b">
        <f>'Bearb råstatistik'!B456</f>
        <v>0</v>
      </c>
      <c r="C458" s="81">
        <f>IF(Visa_simulerat_eller_angivet_antal,'Bearb råstatistik'!#REF!,'Bearb råstatistik'!K456)</f>
        <v>0</v>
      </c>
      <c r="D458" s="81">
        <f>IF(Visa_simulerat_eller_angivet_antal,'Bearb råstatistik'!#REF!,'Bearb råstatistik'!O456)</f>
        <v>0</v>
      </c>
      <c r="E458" s="48" t="str">
        <f>IF(Visa_simulerat_eller_angivet_antal,'Bearb råstatistik'!AN456,'Bearb råstatistik'!AL456)</f>
        <v>-</v>
      </c>
      <c r="F458" s="81">
        <f>IF(Visa_simulerat_eller_angivet_antal,'Bearb råstatistik'!#REF!,'Bearb råstatistik'!Z456)</f>
        <v>0</v>
      </c>
      <c r="G458" s="48" t="str">
        <f>IF(Visa_simulerat_eller_angivet_antal,'Bearb råstatistik'!AQ456,'Bearb råstatistik'!AO456)</f>
        <v>-</v>
      </c>
      <c r="H458" s="81" t="b">
        <f>'Bearb råstatistik'!AC456</f>
        <v>0</v>
      </c>
      <c r="I458" s="48" t="str">
        <f>IF(Visa_simulerat_eller_angivet_antal,'Bearb råstatistik'!AS456,'Bearb råstatistik'!AR456)</f>
        <v>-</v>
      </c>
      <c r="J458" s="81">
        <f>IF(Visa_simulerat_eller_angivet_antal,'Bearb råstatistik'!#REF!,'Bearb råstatistik'!T456)</f>
        <v>0</v>
      </c>
      <c r="K458" s="48" t="str">
        <f>IF(Visa_simulerat_eller_angivet_antal,'Bearb råstatistik'!AU456,'Bearb råstatistik'!AT456)</f>
        <v>-</v>
      </c>
      <c r="L458" s="81">
        <f>'Bearb råstatistik'!X456+'Bearb råstatistik'!T456</f>
        <v>0</v>
      </c>
      <c r="M458" s="81">
        <f>'Bearb råstatistik'!R456+'Bearb råstatistik'!V456</f>
        <v>0</v>
      </c>
      <c r="N458" s="48" t="str">
        <f t="shared" si="13"/>
        <v/>
      </c>
      <c r="O458" s="81">
        <f>'Bearb råstatistik'!AD456</f>
        <v>0</v>
      </c>
      <c r="P458" s="81">
        <f>'Bearb råstatistik'!AF456</f>
        <v>0</v>
      </c>
      <c r="Q458" s="82" t="str">
        <f t="shared" si="14"/>
        <v/>
      </c>
    </row>
    <row r="459" spans="1:17" s="59" customFormat="1" hidden="1" x14ac:dyDescent="0.3">
      <c r="A459" s="59" t="str">
        <f>'Bearb råstatistik'!A457</f>
        <v>STIFTELSEN JOSUA</v>
      </c>
      <c r="B459" s="81" t="b">
        <f>'Bearb råstatistik'!B457</f>
        <v>0</v>
      </c>
      <c r="C459" s="81">
        <f>IF(Visa_simulerat_eller_angivet_antal,'Bearb råstatistik'!#REF!,'Bearb råstatistik'!K457)</f>
        <v>0</v>
      </c>
      <c r="D459" s="81">
        <f>IF(Visa_simulerat_eller_angivet_antal,'Bearb råstatistik'!#REF!,'Bearb råstatistik'!O457)</f>
        <v>0</v>
      </c>
      <c r="E459" s="48" t="str">
        <f>IF(Visa_simulerat_eller_angivet_antal,'Bearb råstatistik'!AN457,'Bearb råstatistik'!AL457)</f>
        <v>-</v>
      </c>
      <c r="F459" s="81">
        <f>IF(Visa_simulerat_eller_angivet_antal,'Bearb råstatistik'!#REF!,'Bearb råstatistik'!Z457)</f>
        <v>0</v>
      </c>
      <c r="G459" s="48" t="str">
        <f>IF(Visa_simulerat_eller_angivet_antal,'Bearb råstatistik'!AQ457,'Bearb råstatistik'!AO457)</f>
        <v>-</v>
      </c>
      <c r="H459" s="81" t="b">
        <f>'Bearb råstatistik'!AC457</f>
        <v>1</v>
      </c>
      <c r="I459" s="48" t="str">
        <f>IF(Visa_simulerat_eller_angivet_antal,'Bearb råstatistik'!AS457,'Bearb råstatistik'!AR457)</f>
        <v>-</v>
      </c>
      <c r="J459" s="81">
        <f>IF(Visa_simulerat_eller_angivet_antal,'Bearb råstatistik'!#REF!,'Bearb råstatistik'!T457)</f>
        <v>0</v>
      </c>
      <c r="K459" s="48" t="str">
        <f>IF(Visa_simulerat_eller_angivet_antal,'Bearb råstatistik'!AU457,'Bearb råstatistik'!AT457)</f>
        <v>-</v>
      </c>
      <c r="L459" s="81">
        <f>'Bearb råstatistik'!X457+'Bearb råstatistik'!T457</f>
        <v>0</v>
      </c>
      <c r="M459" s="81">
        <f>'Bearb råstatistik'!R457+'Bearb råstatistik'!V457</f>
        <v>0</v>
      </c>
      <c r="N459" s="48" t="str">
        <f t="shared" si="13"/>
        <v/>
      </c>
      <c r="O459" s="81">
        <f>'Bearb råstatistik'!AD457</f>
        <v>0</v>
      </c>
      <c r="P459" s="81">
        <f>'Bearb råstatistik'!AF457</f>
        <v>0</v>
      </c>
      <c r="Q459" s="82" t="str">
        <f t="shared" si="14"/>
        <v/>
      </c>
    </row>
    <row r="460" spans="1:17" s="59" customFormat="1" hidden="1" x14ac:dyDescent="0.3">
      <c r="A460" s="59" t="str">
        <f>'Bearb råstatistik'!A458</f>
        <v>STIFTELSEN KALMAR WALDORFSKOLA</v>
      </c>
      <c r="B460" s="81" t="b">
        <f>'Bearb råstatistik'!B458</f>
        <v>0</v>
      </c>
      <c r="C460" s="81">
        <f>IF(Visa_simulerat_eller_angivet_antal,'Bearb råstatistik'!#REF!,'Bearb råstatistik'!K458)</f>
        <v>0</v>
      </c>
      <c r="D460" s="81">
        <f>IF(Visa_simulerat_eller_angivet_antal,'Bearb råstatistik'!#REF!,'Bearb råstatistik'!O458)</f>
        <v>0</v>
      </c>
      <c r="E460" s="48" t="str">
        <f>IF(Visa_simulerat_eller_angivet_antal,'Bearb råstatistik'!AN458,'Bearb råstatistik'!AL458)</f>
        <v>-</v>
      </c>
      <c r="F460" s="81">
        <f>IF(Visa_simulerat_eller_angivet_antal,'Bearb råstatistik'!#REF!,'Bearb råstatistik'!Z458)</f>
        <v>0</v>
      </c>
      <c r="G460" s="48" t="str">
        <f>IF(Visa_simulerat_eller_angivet_antal,'Bearb råstatistik'!AQ458,'Bearb råstatistik'!AO458)</f>
        <v>-</v>
      </c>
      <c r="H460" s="81" t="b">
        <f>'Bearb råstatistik'!AC458</f>
        <v>0</v>
      </c>
      <c r="I460" s="48" t="str">
        <f>IF(Visa_simulerat_eller_angivet_antal,'Bearb råstatistik'!AS458,'Bearb råstatistik'!AR458)</f>
        <v>-</v>
      </c>
      <c r="J460" s="81">
        <f>IF(Visa_simulerat_eller_angivet_antal,'Bearb råstatistik'!#REF!,'Bearb råstatistik'!T458)</f>
        <v>0</v>
      </c>
      <c r="K460" s="48" t="str">
        <f>IF(Visa_simulerat_eller_angivet_antal,'Bearb råstatistik'!AU458,'Bearb råstatistik'!AT458)</f>
        <v>-</v>
      </c>
      <c r="L460" s="81">
        <f>'Bearb råstatistik'!X458+'Bearb råstatistik'!T458</f>
        <v>0</v>
      </c>
      <c r="M460" s="81">
        <f>'Bearb råstatistik'!R458+'Bearb råstatistik'!V458</f>
        <v>0</v>
      </c>
      <c r="N460" s="48" t="str">
        <f t="shared" si="13"/>
        <v/>
      </c>
      <c r="O460" s="81">
        <f>'Bearb råstatistik'!AD458</f>
        <v>0</v>
      </c>
      <c r="P460" s="81">
        <f>'Bearb råstatistik'!AF458</f>
        <v>0</v>
      </c>
      <c r="Q460" s="82" t="str">
        <f t="shared" si="14"/>
        <v/>
      </c>
    </row>
    <row r="461" spans="1:17" s="59" customFormat="1" hidden="1" x14ac:dyDescent="0.3">
      <c r="A461" s="59" t="str">
        <f>'Bearb råstatistik'!A459</f>
        <v>STIFTELSEN KATOLSKA SKOLAN AV NOTRE DAME</v>
      </c>
      <c r="B461" s="81" t="b">
        <f>'Bearb råstatistik'!B459</f>
        <v>0</v>
      </c>
      <c r="C461" s="81">
        <f>IF(Visa_simulerat_eller_angivet_antal,'Bearb råstatistik'!#REF!,'Bearb råstatistik'!K459)</f>
        <v>0</v>
      </c>
      <c r="D461" s="81">
        <f>IF(Visa_simulerat_eller_angivet_antal,'Bearb råstatistik'!#REF!,'Bearb råstatistik'!O459)</f>
        <v>0</v>
      </c>
      <c r="E461" s="48" t="str">
        <f>IF(Visa_simulerat_eller_angivet_antal,'Bearb råstatistik'!AN459,'Bearb råstatistik'!AL459)</f>
        <v>-</v>
      </c>
      <c r="F461" s="81">
        <f>IF(Visa_simulerat_eller_angivet_antal,'Bearb råstatistik'!#REF!,'Bearb råstatistik'!Z459)</f>
        <v>0</v>
      </c>
      <c r="G461" s="48" t="str">
        <f>IF(Visa_simulerat_eller_angivet_antal,'Bearb råstatistik'!AQ459,'Bearb råstatistik'!AO459)</f>
        <v>-</v>
      </c>
      <c r="H461" s="81" t="b">
        <f>'Bearb råstatistik'!AC459</f>
        <v>1</v>
      </c>
      <c r="I461" s="48" t="str">
        <f>IF(Visa_simulerat_eller_angivet_antal,'Bearb råstatistik'!AS459,'Bearb råstatistik'!AR459)</f>
        <v>-</v>
      </c>
      <c r="J461" s="81">
        <f>IF(Visa_simulerat_eller_angivet_antal,'Bearb råstatistik'!#REF!,'Bearb råstatistik'!T459)</f>
        <v>0</v>
      </c>
      <c r="K461" s="48" t="str">
        <f>IF(Visa_simulerat_eller_angivet_antal,'Bearb råstatistik'!AU459,'Bearb råstatistik'!AT459)</f>
        <v>-</v>
      </c>
      <c r="L461" s="81">
        <f>'Bearb råstatistik'!X459+'Bearb råstatistik'!T459</f>
        <v>0</v>
      </c>
      <c r="M461" s="81">
        <f>'Bearb råstatistik'!R459+'Bearb råstatistik'!V459</f>
        <v>0</v>
      </c>
      <c r="N461" s="48" t="str">
        <f t="shared" si="13"/>
        <v/>
      </c>
      <c r="O461" s="81">
        <f>'Bearb råstatistik'!AD459</f>
        <v>0</v>
      </c>
      <c r="P461" s="81">
        <f>'Bearb råstatistik'!AF459</f>
        <v>0</v>
      </c>
      <c r="Q461" s="82" t="str">
        <f t="shared" si="14"/>
        <v/>
      </c>
    </row>
    <row r="462" spans="1:17" s="59" customFormat="1" hidden="1" x14ac:dyDescent="0.3">
      <c r="A462" s="59" t="str">
        <f>'Bearb råstatistik'!A460</f>
        <v>STIFTELSEN KRISTOFFERSKOLAN</v>
      </c>
      <c r="B462" s="81" t="b">
        <f>'Bearb råstatistik'!B460</f>
        <v>0</v>
      </c>
      <c r="C462" s="81">
        <f>IF(Visa_simulerat_eller_angivet_antal,'Bearb råstatistik'!#REF!,'Bearb råstatistik'!K460)</f>
        <v>0</v>
      </c>
      <c r="D462" s="81">
        <f>IF(Visa_simulerat_eller_angivet_antal,'Bearb råstatistik'!#REF!,'Bearb råstatistik'!O460)</f>
        <v>0</v>
      </c>
      <c r="E462" s="48" t="str">
        <f>IF(Visa_simulerat_eller_angivet_antal,'Bearb råstatistik'!AN460,'Bearb råstatistik'!AL460)</f>
        <v>-</v>
      </c>
      <c r="F462" s="81">
        <f>IF(Visa_simulerat_eller_angivet_antal,'Bearb råstatistik'!#REF!,'Bearb råstatistik'!Z460)</f>
        <v>0</v>
      </c>
      <c r="G462" s="48" t="str">
        <f>IF(Visa_simulerat_eller_angivet_antal,'Bearb råstatistik'!AQ460,'Bearb råstatistik'!AO460)</f>
        <v>-</v>
      </c>
      <c r="H462" s="81" t="b">
        <f>'Bearb råstatistik'!AC460</f>
        <v>0</v>
      </c>
      <c r="I462" s="48" t="str">
        <f>IF(Visa_simulerat_eller_angivet_antal,'Bearb råstatistik'!AS460,'Bearb råstatistik'!AR460)</f>
        <v>-</v>
      </c>
      <c r="J462" s="81">
        <f>IF(Visa_simulerat_eller_angivet_antal,'Bearb råstatistik'!#REF!,'Bearb råstatistik'!T460)</f>
        <v>0</v>
      </c>
      <c r="K462" s="48" t="str">
        <f>IF(Visa_simulerat_eller_angivet_antal,'Bearb råstatistik'!AU460,'Bearb råstatistik'!AT460)</f>
        <v>-</v>
      </c>
      <c r="L462" s="81">
        <f>'Bearb råstatistik'!X460+'Bearb råstatistik'!T460</f>
        <v>0</v>
      </c>
      <c r="M462" s="81">
        <f>'Bearb råstatistik'!R460+'Bearb råstatistik'!V460</f>
        <v>0</v>
      </c>
      <c r="N462" s="48" t="str">
        <f t="shared" ref="N462:N525" si="15">IFERROR(L462/(L462+M462),"")</f>
        <v/>
      </c>
      <c r="O462" s="81">
        <f>'Bearb råstatistik'!AD460</f>
        <v>0</v>
      </c>
      <c r="P462" s="81">
        <f>'Bearb råstatistik'!AF460</f>
        <v>0</v>
      </c>
      <c r="Q462" s="82" t="str">
        <f t="shared" si="14"/>
        <v/>
      </c>
    </row>
    <row r="463" spans="1:17" s="59" customFormat="1" hidden="1" x14ac:dyDescent="0.3">
      <c r="A463" s="59" t="str">
        <f>'Bearb råstatistik'!A461</f>
        <v>STIFTELSEN KÄLLAN</v>
      </c>
      <c r="B463" s="81" t="b">
        <f>'Bearb råstatistik'!B461</f>
        <v>0</v>
      </c>
      <c r="C463" s="81">
        <f>IF(Visa_simulerat_eller_angivet_antal,'Bearb råstatistik'!#REF!,'Bearb råstatistik'!K461)</f>
        <v>0</v>
      </c>
      <c r="D463" s="81">
        <f>IF(Visa_simulerat_eller_angivet_antal,'Bearb råstatistik'!#REF!,'Bearb råstatistik'!O461)</f>
        <v>0</v>
      </c>
      <c r="E463" s="48" t="str">
        <f>IF(Visa_simulerat_eller_angivet_antal,'Bearb råstatistik'!AN461,'Bearb råstatistik'!AL461)</f>
        <v>-</v>
      </c>
      <c r="F463" s="81">
        <f>IF(Visa_simulerat_eller_angivet_antal,'Bearb råstatistik'!#REF!,'Bearb råstatistik'!Z461)</f>
        <v>0</v>
      </c>
      <c r="G463" s="48" t="str">
        <f>IF(Visa_simulerat_eller_angivet_antal,'Bearb råstatistik'!AQ461,'Bearb råstatistik'!AO461)</f>
        <v>-</v>
      </c>
      <c r="H463" s="81" t="b">
        <f>'Bearb råstatistik'!AC461</f>
        <v>1</v>
      </c>
      <c r="I463" s="48" t="str">
        <f>IF(Visa_simulerat_eller_angivet_antal,'Bearb råstatistik'!AS461,'Bearb råstatistik'!AR461)</f>
        <v>-</v>
      </c>
      <c r="J463" s="81">
        <f>IF(Visa_simulerat_eller_angivet_antal,'Bearb råstatistik'!#REF!,'Bearb råstatistik'!T461)</f>
        <v>0</v>
      </c>
      <c r="K463" s="48" t="str">
        <f>IF(Visa_simulerat_eller_angivet_antal,'Bearb råstatistik'!AU461,'Bearb råstatistik'!AT461)</f>
        <v>-</v>
      </c>
      <c r="L463" s="81">
        <f>'Bearb råstatistik'!X461+'Bearb råstatistik'!T461</f>
        <v>0</v>
      </c>
      <c r="M463" s="81">
        <f>'Bearb råstatistik'!R461+'Bearb råstatistik'!V461</f>
        <v>0</v>
      </c>
      <c r="N463" s="48" t="str">
        <f t="shared" si="15"/>
        <v/>
      </c>
      <c r="O463" s="81">
        <f>'Bearb råstatistik'!AD461</f>
        <v>0</v>
      </c>
      <c r="P463" s="81">
        <f>'Bearb råstatistik'!AF461</f>
        <v>0</v>
      </c>
      <c r="Q463" s="82" t="str">
        <f t="shared" si="14"/>
        <v/>
      </c>
    </row>
    <row r="464" spans="1:17" s="59" customFormat="1" hidden="1" x14ac:dyDescent="0.3">
      <c r="A464" s="59" t="str">
        <f>'Bearb råstatistik'!A462</f>
        <v>STIFTELSEN LUNDSBERGS SKOLA</v>
      </c>
      <c r="B464" s="81" t="b">
        <f>'Bearb råstatistik'!B462</f>
        <v>0</v>
      </c>
      <c r="C464" s="81">
        <f>IF(Visa_simulerat_eller_angivet_antal,'Bearb råstatistik'!#REF!,'Bearb råstatistik'!K462)</f>
        <v>14</v>
      </c>
      <c r="D464" s="81">
        <f>IF(Visa_simulerat_eller_angivet_antal,'Bearb råstatistik'!#REF!,'Bearb råstatistik'!O462)</f>
        <v>0</v>
      </c>
      <c r="E464" s="48">
        <f>IF(Visa_simulerat_eller_angivet_antal,'Bearb råstatistik'!AN462,'Bearb råstatistik'!AL462)</f>
        <v>0</v>
      </c>
      <c r="F464" s="81">
        <f>IF(Visa_simulerat_eller_angivet_antal,'Bearb råstatistik'!#REF!,'Bearb råstatistik'!Z462)</f>
        <v>0</v>
      </c>
      <c r="G464" s="48">
        <f>IF(Visa_simulerat_eller_angivet_antal,'Bearb råstatistik'!AQ462,'Bearb råstatistik'!AO462)</f>
        <v>0</v>
      </c>
      <c r="H464" s="81" t="b">
        <f>'Bearb råstatistik'!AC462</f>
        <v>0</v>
      </c>
      <c r="I464" s="48" t="str">
        <f>IF(Visa_simulerat_eller_angivet_antal,'Bearb råstatistik'!AS462,'Bearb råstatistik'!AR462)</f>
        <v>-</v>
      </c>
      <c r="J464" s="81">
        <f>IF(Visa_simulerat_eller_angivet_antal,'Bearb råstatistik'!#REF!,'Bearb råstatistik'!T462)</f>
        <v>0</v>
      </c>
      <c r="K464" s="48" t="str">
        <f>IF(Visa_simulerat_eller_angivet_antal,'Bearb råstatistik'!AU462,'Bearb råstatistik'!AT462)</f>
        <v>-</v>
      </c>
      <c r="L464" s="81">
        <f>'Bearb råstatistik'!X462+'Bearb råstatistik'!T462</f>
        <v>0</v>
      </c>
      <c r="M464" s="81">
        <f>'Bearb råstatistik'!R462+'Bearb råstatistik'!V462</f>
        <v>0</v>
      </c>
      <c r="N464" s="48" t="str">
        <f t="shared" si="15"/>
        <v/>
      </c>
      <c r="O464" s="81">
        <f>'Bearb råstatistik'!AD462</f>
        <v>0</v>
      </c>
      <c r="P464" s="81">
        <f>'Bearb råstatistik'!AF462</f>
        <v>0</v>
      </c>
      <c r="Q464" s="82" t="str">
        <f t="shared" si="14"/>
        <v/>
      </c>
    </row>
    <row r="465" spans="1:17" s="59" customFormat="1" hidden="1" x14ac:dyDescent="0.3">
      <c r="A465" s="59" t="str">
        <f>'Bearb råstatistik'!A463</f>
        <v>STIFTELSEN MARIA ELEMENTARSKOLA</v>
      </c>
      <c r="B465" s="81" t="b">
        <f>'Bearb råstatistik'!B463</f>
        <v>0</v>
      </c>
      <c r="C465" s="81">
        <f>IF(Visa_simulerat_eller_angivet_antal,'Bearb råstatistik'!#REF!,'Bearb råstatistik'!K463)</f>
        <v>16</v>
      </c>
      <c r="D465" s="81">
        <f>IF(Visa_simulerat_eller_angivet_antal,'Bearb råstatistik'!#REF!,'Bearb råstatistik'!O463)</f>
        <v>0</v>
      </c>
      <c r="E465" s="48">
        <f>IF(Visa_simulerat_eller_angivet_antal,'Bearb råstatistik'!AN463,'Bearb råstatistik'!AL463)</f>
        <v>0</v>
      </c>
      <c r="F465" s="81">
        <f>IF(Visa_simulerat_eller_angivet_antal,'Bearb råstatistik'!#REF!,'Bearb råstatistik'!Z463)</f>
        <v>0</v>
      </c>
      <c r="G465" s="48">
        <f>IF(Visa_simulerat_eller_angivet_antal,'Bearb råstatistik'!AQ463,'Bearb råstatistik'!AO463)</f>
        <v>0</v>
      </c>
      <c r="H465" s="81" t="b">
        <f>'Bearb råstatistik'!AC463</f>
        <v>0</v>
      </c>
      <c r="I465" s="48" t="str">
        <f>IF(Visa_simulerat_eller_angivet_antal,'Bearb råstatistik'!AS463,'Bearb råstatistik'!AR463)</f>
        <v>-</v>
      </c>
      <c r="J465" s="81">
        <f>IF(Visa_simulerat_eller_angivet_antal,'Bearb råstatistik'!#REF!,'Bearb råstatistik'!T463)</f>
        <v>0</v>
      </c>
      <c r="K465" s="48" t="str">
        <f>IF(Visa_simulerat_eller_angivet_antal,'Bearb råstatistik'!AU463,'Bearb råstatistik'!AT463)</f>
        <v>-</v>
      </c>
      <c r="L465" s="81">
        <f>'Bearb råstatistik'!X463+'Bearb råstatistik'!T463</f>
        <v>0</v>
      </c>
      <c r="M465" s="81">
        <f>'Bearb råstatistik'!R463+'Bearb råstatistik'!V463</f>
        <v>0</v>
      </c>
      <c r="N465" s="48" t="str">
        <f t="shared" si="15"/>
        <v/>
      </c>
      <c r="O465" s="81">
        <f>'Bearb råstatistik'!AD463</f>
        <v>0</v>
      </c>
      <c r="P465" s="81">
        <f>'Bearb råstatistik'!AF463</f>
        <v>0</v>
      </c>
      <c r="Q465" s="82" t="str">
        <f t="shared" si="14"/>
        <v/>
      </c>
    </row>
    <row r="466" spans="1:17" s="59" customFormat="1" hidden="1" x14ac:dyDescent="0.3">
      <c r="A466" s="59" t="str">
        <f>'Bearb råstatistik'!A464</f>
        <v>STIFTELSEN MARTINSKOLAN SÖDERS WALDORFSKOLA</v>
      </c>
      <c r="B466" s="81" t="b">
        <f>'Bearb råstatistik'!B464</f>
        <v>0</v>
      </c>
      <c r="C466" s="81">
        <f>IF(Visa_simulerat_eller_angivet_antal,'Bearb råstatistik'!#REF!,'Bearb råstatistik'!K464)</f>
        <v>0</v>
      </c>
      <c r="D466" s="81">
        <f>IF(Visa_simulerat_eller_angivet_antal,'Bearb råstatistik'!#REF!,'Bearb råstatistik'!O464)</f>
        <v>0</v>
      </c>
      <c r="E466" s="48" t="str">
        <f>IF(Visa_simulerat_eller_angivet_antal,'Bearb råstatistik'!AN464,'Bearb råstatistik'!AL464)</f>
        <v>-</v>
      </c>
      <c r="F466" s="81">
        <f>IF(Visa_simulerat_eller_angivet_antal,'Bearb råstatistik'!#REF!,'Bearb råstatistik'!Z464)</f>
        <v>0</v>
      </c>
      <c r="G466" s="48" t="str">
        <f>IF(Visa_simulerat_eller_angivet_antal,'Bearb råstatistik'!AQ464,'Bearb råstatistik'!AO464)</f>
        <v>-</v>
      </c>
      <c r="H466" s="81" t="b">
        <f>'Bearb råstatistik'!AC464</f>
        <v>0</v>
      </c>
      <c r="I466" s="48" t="str">
        <f>IF(Visa_simulerat_eller_angivet_antal,'Bearb råstatistik'!AS464,'Bearb råstatistik'!AR464)</f>
        <v>-</v>
      </c>
      <c r="J466" s="81">
        <f>IF(Visa_simulerat_eller_angivet_antal,'Bearb råstatistik'!#REF!,'Bearb råstatistik'!T464)</f>
        <v>0</v>
      </c>
      <c r="K466" s="48" t="str">
        <f>IF(Visa_simulerat_eller_angivet_antal,'Bearb råstatistik'!AU464,'Bearb råstatistik'!AT464)</f>
        <v>-</v>
      </c>
      <c r="L466" s="81">
        <f>'Bearb råstatistik'!X464+'Bearb råstatistik'!T464</f>
        <v>0</v>
      </c>
      <c r="M466" s="81">
        <f>'Bearb råstatistik'!R464+'Bearb råstatistik'!V464</f>
        <v>0</v>
      </c>
      <c r="N466" s="48" t="str">
        <f t="shared" si="15"/>
        <v/>
      </c>
      <c r="O466" s="81">
        <f>'Bearb råstatistik'!AD464</f>
        <v>0</v>
      </c>
      <c r="P466" s="81">
        <f>'Bearb råstatistik'!AF464</f>
        <v>0</v>
      </c>
      <c r="Q466" s="82" t="str">
        <f t="shared" si="14"/>
        <v/>
      </c>
    </row>
    <row r="467" spans="1:17" s="59" customFormat="1" hidden="1" x14ac:dyDescent="0.3">
      <c r="A467" s="59" t="str">
        <f>'Bearb råstatistik'!A465</f>
        <v>STIFTELSEN MIKAELISKOLAN I NYKÖPING</v>
      </c>
      <c r="B467" s="81" t="b">
        <f>'Bearb råstatistik'!B465</f>
        <v>0</v>
      </c>
      <c r="C467" s="81">
        <f>IF(Visa_simulerat_eller_angivet_antal,'Bearb råstatistik'!#REF!,'Bearb råstatistik'!K465)</f>
        <v>0</v>
      </c>
      <c r="D467" s="81">
        <f>IF(Visa_simulerat_eller_angivet_antal,'Bearb råstatistik'!#REF!,'Bearb råstatistik'!O465)</f>
        <v>0</v>
      </c>
      <c r="E467" s="48" t="str">
        <f>IF(Visa_simulerat_eller_angivet_antal,'Bearb råstatistik'!AN465,'Bearb råstatistik'!AL465)</f>
        <v>-</v>
      </c>
      <c r="F467" s="81">
        <f>IF(Visa_simulerat_eller_angivet_antal,'Bearb råstatistik'!#REF!,'Bearb råstatistik'!Z465)</f>
        <v>0</v>
      </c>
      <c r="G467" s="48" t="str">
        <f>IF(Visa_simulerat_eller_angivet_antal,'Bearb råstatistik'!AQ465,'Bearb råstatistik'!AO465)</f>
        <v>-</v>
      </c>
      <c r="H467" s="81" t="b">
        <f>'Bearb råstatistik'!AC465</f>
        <v>0</v>
      </c>
      <c r="I467" s="48" t="str">
        <f>IF(Visa_simulerat_eller_angivet_antal,'Bearb råstatistik'!AS465,'Bearb råstatistik'!AR465)</f>
        <v>-</v>
      </c>
      <c r="J467" s="81">
        <f>IF(Visa_simulerat_eller_angivet_antal,'Bearb råstatistik'!#REF!,'Bearb råstatistik'!T465)</f>
        <v>0</v>
      </c>
      <c r="K467" s="48" t="str">
        <f>IF(Visa_simulerat_eller_angivet_antal,'Bearb råstatistik'!AU465,'Bearb råstatistik'!AT465)</f>
        <v>-</v>
      </c>
      <c r="L467" s="81">
        <f>'Bearb råstatistik'!X465+'Bearb råstatistik'!T465</f>
        <v>0</v>
      </c>
      <c r="M467" s="81">
        <f>'Bearb råstatistik'!R465+'Bearb råstatistik'!V465</f>
        <v>0</v>
      </c>
      <c r="N467" s="48" t="str">
        <f t="shared" si="15"/>
        <v/>
      </c>
      <c r="O467" s="81">
        <f>'Bearb råstatistik'!AD465</f>
        <v>0</v>
      </c>
      <c r="P467" s="81">
        <f>'Bearb råstatistik'!AF465</f>
        <v>0</v>
      </c>
      <c r="Q467" s="82" t="str">
        <f t="shared" si="14"/>
        <v/>
      </c>
    </row>
    <row r="468" spans="1:17" s="59" customFormat="1" hidden="1" x14ac:dyDescent="0.3">
      <c r="A468" s="59" t="str">
        <f>'Bearb råstatistik'!A466</f>
        <v>STIFTELSEN MONTESSORI FÖR ALLA BARN</v>
      </c>
      <c r="B468" s="81" t="b">
        <f>'Bearb råstatistik'!B466</f>
        <v>0</v>
      </c>
      <c r="C468" s="81">
        <f>IF(Visa_simulerat_eller_angivet_antal,'Bearb råstatistik'!#REF!,'Bearb råstatistik'!K466)</f>
        <v>0</v>
      </c>
      <c r="D468" s="81">
        <f>IF(Visa_simulerat_eller_angivet_antal,'Bearb råstatistik'!#REF!,'Bearb råstatistik'!O466)</f>
        <v>0</v>
      </c>
      <c r="E468" s="48" t="str">
        <f>IF(Visa_simulerat_eller_angivet_antal,'Bearb råstatistik'!AN466,'Bearb råstatistik'!AL466)</f>
        <v>-</v>
      </c>
      <c r="F468" s="81">
        <f>IF(Visa_simulerat_eller_angivet_antal,'Bearb råstatistik'!#REF!,'Bearb råstatistik'!Z466)</f>
        <v>0</v>
      </c>
      <c r="G468" s="48" t="str">
        <f>IF(Visa_simulerat_eller_angivet_antal,'Bearb råstatistik'!AQ466,'Bearb råstatistik'!AO466)</f>
        <v>-</v>
      </c>
      <c r="H468" s="81" t="b">
        <f>'Bearb råstatistik'!AC466</f>
        <v>0</v>
      </c>
      <c r="I468" s="48" t="str">
        <f>IF(Visa_simulerat_eller_angivet_antal,'Bearb råstatistik'!AS466,'Bearb råstatistik'!AR466)</f>
        <v>-</v>
      </c>
      <c r="J468" s="81">
        <f>IF(Visa_simulerat_eller_angivet_antal,'Bearb råstatistik'!#REF!,'Bearb råstatistik'!T466)</f>
        <v>0</v>
      </c>
      <c r="K468" s="48" t="str">
        <f>IF(Visa_simulerat_eller_angivet_antal,'Bearb råstatistik'!AU466,'Bearb råstatistik'!AT466)</f>
        <v>-</v>
      </c>
      <c r="L468" s="81">
        <f>'Bearb råstatistik'!X466+'Bearb råstatistik'!T466</f>
        <v>0</v>
      </c>
      <c r="M468" s="81">
        <f>'Bearb råstatistik'!R466+'Bearb råstatistik'!V466</f>
        <v>0</v>
      </c>
      <c r="N468" s="48" t="str">
        <f t="shared" si="15"/>
        <v/>
      </c>
      <c r="O468" s="81">
        <f>'Bearb råstatistik'!AD466</f>
        <v>0</v>
      </c>
      <c r="P468" s="81">
        <f>'Bearb råstatistik'!AF466</f>
        <v>0</v>
      </c>
      <c r="Q468" s="82" t="str">
        <f t="shared" si="14"/>
        <v/>
      </c>
    </row>
    <row r="469" spans="1:17" s="59" customFormat="1" hidden="1" x14ac:dyDescent="0.3">
      <c r="A469" s="59" t="str">
        <f>'Bearb råstatistik'!A467</f>
        <v>STIFTELSEN MONTESSORISKOLAN CENTRUM</v>
      </c>
      <c r="B469" s="81" t="b">
        <f>'Bearb råstatistik'!B467</f>
        <v>0</v>
      </c>
      <c r="C469" s="81">
        <f>IF(Visa_simulerat_eller_angivet_antal,'Bearb råstatistik'!#REF!,'Bearb råstatistik'!K467)</f>
        <v>23</v>
      </c>
      <c r="D469" s="81">
        <f>IF(Visa_simulerat_eller_angivet_antal,'Bearb råstatistik'!#REF!,'Bearb råstatistik'!O467)</f>
        <v>0</v>
      </c>
      <c r="E469" s="48">
        <f>IF(Visa_simulerat_eller_angivet_antal,'Bearb råstatistik'!AN467,'Bearb råstatistik'!AL467)</f>
        <v>0</v>
      </c>
      <c r="F469" s="81">
        <f>IF(Visa_simulerat_eller_angivet_antal,'Bearb råstatistik'!#REF!,'Bearb råstatistik'!Z467)</f>
        <v>0</v>
      </c>
      <c r="G469" s="48">
        <f>IF(Visa_simulerat_eller_angivet_antal,'Bearb råstatistik'!AQ467,'Bearb råstatistik'!AO467)</f>
        <v>0</v>
      </c>
      <c r="H469" s="81" t="b">
        <f>'Bearb råstatistik'!AC467</f>
        <v>0</v>
      </c>
      <c r="I469" s="48" t="str">
        <f>IF(Visa_simulerat_eller_angivet_antal,'Bearb råstatistik'!AS467,'Bearb råstatistik'!AR467)</f>
        <v>-</v>
      </c>
      <c r="J469" s="81">
        <f>IF(Visa_simulerat_eller_angivet_antal,'Bearb råstatistik'!#REF!,'Bearb råstatistik'!T467)</f>
        <v>0</v>
      </c>
      <c r="K469" s="48" t="str">
        <f>IF(Visa_simulerat_eller_angivet_antal,'Bearb råstatistik'!AU467,'Bearb råstatistik'!AT467)</f>
        <v>-</v>
      </c>
      <c r="L469" s="81">
        <f>'Bearb råstatistik'!X467+'Bearb råstatistik'!T467</f>
        <v>0</v>
      </c>
      <c r="M469" s="81">
        <f>'Bearb råstatistik'!R467+'Bearb råstatistik'!V467</f>
        <v>0</v>
      </c>
      <c r="N469" s="48" t="str">
        <f t="shared" si="15"/>
        <v/>
      </c>
      <c r="O469" s="81">
        <f>'Bearb råstatistik'!AD467</f>
        <v>0</v>
      </c>
      <c r="P469" s="81">
        <f>'Bearb råstatistik'!AF467</f>
        <v>0</v>
      </c>
      <c r="Q469" s="82" t="str">
        <f t="shared" si="14"/>
        <v/>
      </c>
    </row>
    <row r="470" spans="1:17" s="59" customFormat="1" hidden="1" x14ac:dyDescent="0.3">
      <c r="A470" s="59" t="str">
        <f>'Bearb råstatistik'!A468</f>
        <v>STIFTELSEN MORA PARKS LÄKEPEDAGOGISKA INSTITUT</v>
      </c>
      <c r="B470" s="81" t="b">
        <f>'Bearb råstatistik'!B468</f>
        <v>0</v>
      </c>
      <c r="C470" s="81">
        <f>IF(Visa_simulerat_eller_angivet_antal,'Bearb råstatistik'!#REF!,'Bearb råstatistik'!K468)</f>
        <v>0</v>
      </c>
      <c r="D470" s="81">
        <f>IF(Visa_simulerat_eller_angivet_antal,'Bearb råstatistik'!#REF!,'Bearb råstatistik'!O468)</f>
        <v>0</v>
      </c>
      <c r="E470" s="48" t="str">
        <f>IF(Visa_simulerat_eller_angivet_antal,'Bearb råstatistik'!AN468,'Bearb råstatistik'!AL468)</f>
        <v>-</v>
      </c>
      <c r="F470" s="81">
        <f>IF(Visa_simulerat_eller_angivet_antal,'Bearb råstatistik'!#REF!,'Bearb råstatistik'!Z468)</f>
        <v>0</v>
      </c>
      <c r="G470" s="48" t="str">
        <f>IF(Visa_simulerat_eller_angivet_antal,'Bearb råstatistik'!AQ468,'Bearb råstatistik'!AO468)</f>
        <v>-</v>
      </c>
      <c r="H470" s="81" t="b">
        <f>'Bearb råstatistik'!AC468</f>
        <v>0</v>
      </c>
      <c r="I470" s="48" t="str">
        <f>IF(Visa_simulerat_eller_angivet_antal,'Bearb råstatistik'!AS468,'Bearb råstatistik'!AR468)</f>
        <v>-</v>
      </c>
      <c r="J470" s="81">
        <f>IF(Visa_simulerat_eller_angivet_antal,'Bearb råstatistik'!#REF!,'Bearb råstatistik'!T468)</f>
        <v>0</v>
      </c>
      <c r="K470" s="48" t="str">
        <f>IF(Visa_simulerat_eller_angivet_antal,'Bearb råstatistik'!AU468,'Bearb råstatistik'!AT468)</f>
        <v>-</v>
      </c>
      <c r="L470" s="81">
        <f>'Bearb råstatistik'!X468+'Bearb råstatistik'!T468</f>
        <v>0</v>
      </c>
      <c r="M470" s="81">
        <f>'Bearb råstatistik'!R468+'Bearb råstatistik'!V468</f>
        <v>0</v>
      </c>
      <c r="N470" s="48" t="str">
        <f t="shared" si="15"/>
        <v/>
      </c>
      <c r="O470" s="81">
        <f>'Bearb råstatistik'!AD468</f>
        <v>0</v>
      </c>
      <c r="P470" s="81">
        <f>'Bearb råstatistik'!AF468</f>
        <v>0</v>
      </c>
      <c r="Q470" s="82" t="str">
        <f t="shared" si="14"/>
        <v/>
      </c>
    </row>
    <row r="471" spans="1:17" s="59" customFormat="1" hidden="1" x14ac:dyDescent="0.3">
      <c r="A471" s="59" t="str">
        <f>'Bearb råstatistik'!A469</f>
        <v>STIFTELSEN NORDANSTIGS KRISTNA CENTER</v>
      </c>
      <c r="B471" s="81" t="b">
        <f>'Bearb råstatistik'!B469</f>
        <v>0</v>
      </c>
      <c r="C471" s="81">
        <f>IF(Visa_simulerat_eller_angivet_antal,'Bearb råstatistik'!#REF!,'Bearb råstatistik'!K469)</f>
        <v>0</v>
      </c>
      <c r="D471" s="81">
        <f>IF(Visa_simulerat_eller_angivet_antal,'Bearb råstatistik'!#REF!,'Bearb råstatistik'!O469)</f>
        <v>0</v>
      </c>
      <c r="E471" s="48" t="str">
        <f>IF(Visa_simulerat_eller_angivet_antal,'Bearb råstatistik'!AN469,'Bearb råstatistik'!AL469)</f>
        <v>-</v>
      </c>
      <c r="F471" s="81">
        <f>IF(Visa_simulerat_eller_angivet_antal,'Bearb råstatistik'!#REF!,'Bearb råstatistik'!Z469)</f>
        <v>0</v>
      </c>
      <c r="G471" s="48" t="str">
        <f>IF(Visa_simulerat_eller_angivet_antal,'Bearb råstatistik'!AQ469,'Bearb råstatistik'!AO469)</f>
        <v>-</v>
      </c>
      <c r="H471" s="81" t="b">
        <f>'Bearb råstatistik'!AC469</f>
        <v>1</v>
      </c>
      <c r="I471" s="48" t="str">
        <f>IF(Visa_simulerat_eller_angivet_antal,'Bearb råstatistik'!AS469,'Bearb råstatistik'!AR469)</f>
        <v>-</v>
      </c>
      <c r="J471" s="81">
        <f>IF(Visa_simulerat_eller_angivet_antal,'Bearb råstatistik'!#REF!,'Bearb råstatistik'!T469)</f>
        <v>0</v>
      </c>
      <c r="K471" s="48" t="str">
        <f>IF(Visa_simulerat_eller_angivet_antal,'Bearb råstatistik'!AU469,'Bearb råstatistik'!AT469)</f>
        <v>-</v>
      </c>
      <c r="L471" s="81">
        <f>'Bearb råstatistik'!X469+'Bearb råstatistik'!T469</f>
        <v>0</v>
      </c>
      <c r="M471" s="81">
        <f>'Bearb råstatistik'!R469+'Bearb råstatistik'!V469</f>
        <v>0</v>
      </c>
      <c r="N471" s="48" t="str">
        <f t="shared" si="15"/>
        <v/>
      </c>
      <c r="O471" s="81">
        <f>'Bearb råstatistik'!AD469</f>
        <v>0</v>
      </c>
      <c r="P471" s="81">
        <f>'Bearb råstatistik'!AF469</f>
        <v>0</v>
      </c>
      <c r="Q471" s="82" t="str">
        <f t="shared" si="14"/>
        <v/>
      </c>
    </row>
    <row r="472" spans="1:17" s="59" customFormat="1" hidden="1" x14ac:dyDescent="0.3">
      <c r="A472" s="59" t="str">
        <f>'Bearb råstatistik'!A470</f>
        <v>STIFTELSEN NYA ÄNGKÄRRSSKOLAN</v>
      </c>
      <c r="B472" s="81" t="b">
        <f>'Bearb råstatistik'!B470</f>
        <v>0</v>
      </c>
      <c r="C472" s="81">
        <f>IF(Visa_simulerat_eller_angivet_antal,'Bearb råstatistik'!#REF!,'Bearb råstatistik'!K470)</f>
        <v>11</v>
      </c>
      <c r="D472" s="81">
        <f>IF(Visa_simulerat_eller_angivet_antal,'Bearb råstatistik'!#REF!,'Bearb råstatistik'!O470)</f>
        <v>11</v>
      </c>
      <c r="E472" s="48">
        <f>IF(Visa_simulerat_eller_angivet_antal,'Bearb råstatistik'!AN470,'Bearb råstatistik'!AL470)</f>
        <v>1</v>
      </c>
      <c r="F472" s="81">
        <f>IF(Visa_simulerat_eller_angivet_antal,'Bearb råstatistik'!#REF!,'Bearb råstatistik'!Z470)</f>
        <v>10</v>
      </c>
      <c r="G472" s="48">
        <f>IF(Visa_simulerat_eller_angivet_antal,'Bearb råstatistik'!AQ470,'Bearb råstatistik'!AO470)</f>
        <v>0.90909090909090906</v>
      </c>
      <c r="H472" s="81" t="b">
        <f>'Bearb råstatistik'!AC470</f>
        <v>0</v>
      </c>
      <c r="I472" s="48">
        <f>IF(Visa_simulerat_eller_angivet_antal,'Bearb råstatistik'!AS470,'Bearb råstatistik'!AR470)</f>
        <v>0.90909090909090906</v>
      </c>
      <c r="J472" s="81">
        <f>IF(Visa_simulerat_eller_angivet_antal,'Bearb råstatistik'!#REF!,'Bearb råstatistik'!T470)</f>
        <v>0</v>
      </c>
      <c r="K472" s="48">
        <f>IF(Visa_simulerat_eller_angivet_antal,'Bearb råstatistik'!AU470,'Bearb råstatistik'!AT470)</f>
        <v>0</v>
      </c>
      <c r="L472" s="81">
        <f>'Bearb råstatistik'!X470+'Bearb råstatistik'!T470</f>
        <v>0</v>
      </c>
      <c r="M472" s="81">
        <f>'Bearb råstatistik'!R470+'Bearb råstatistik'!V470</f>
        <v>10</v>
      </c>
      <c r="N472" s="48">
        <f t="shared" si="15"/>
        <v>0</v>
      </c>
      <c r="O472" s="81">
        <f>'Bearb råstatistik'!AD470</f>
        <v>1</v>
      </c>
      <c r="P472" s="81">
        <f>'Bearb råstatistik'!AF470</f>
        <v>0</v>
      </c>
      <c r="Q472" s="82">
        <f t="shared" si="14"/>
        <v>1</v>
      </c>
    </row>
    <row r="473" spans="1:17" s="59" customFormat="1" hidden="1" x14ac:dyDescent="0.3">
      <c r="A473" s="59" t="str">
        <f>'Bearb råstatistik'!A471</f>
        <v>STIFTELSEN ORIONSKOLAN</v>
      </c>
      <c r="B473" s="81" t="b">
        <f>'Bearb råstatistik'!B471</f>
        <v>0</v>
      </c>
      <c r="C473" s="81">
        <f>IF(Visa_simulerat_eller_angivet_antal,'Bearb råstatistik'!#REF!,'Bearb råstatistik'!K471)</f>
        <v>0</v>
      </c>
      <c r="D473" s="81">
        <f>IF(Visa_simulerat_eller_angivet_antal,'Bearb råstatistik'!#REF!,'Bearb råstatistik'!O471)</f>
        <v>0</v>
      </c>
      <c r="E473" s="48" t="str">
        <f>IF(Visa_simulerat_eller_angivet_antal,'Bearb råstatistik'!AN471,'Bearb råstatistik'!AL471)</f>
        <v>-</v>
      </c>
      <c r="F473" s="81">
        <f>IF(Visa_simulerat_eller_angivet_antal,'Bearb råstatistik'!#REF!,'Bearb råstatistik'!Z471)</f>
        <v>0</v>
      </c>
      <c r="G473" s="48" t="str">
        <f>IF(Visa_simulerat_eller_angivet_antal,'Bearb råstatistik'!AQ471,'Bearb råstatistik'!AO471)</f>
        <v>-</v>
      </c>
      <c r="H473" s="81" t="b">
        <f>'Bearb råstatistik'!AC471</f>
        <v>0</v>
      </c>
      <c r="I473" s="48" t="str">
        <f>IF(Visa_simulerat_eller_angivet_antal,'Bearb råstatistik'!AS471,'Bearb råstatistik'!AR471)</f>
        <v>-</v>
      </c>
      <c r="J473" s="81">
        <f>IF(Visa_simulerat_eller_angivet_antal,'Bearb råstatistik'!#REF!,'Bearb råstatistik'!T471)</f>
        <v>0</v>
      </c>
      <c r="K473" s="48" t="str">
        <f>IF(Visa_simulerat_eller_angivet_antal,'Bearb råstatistik'!AU471,'Bearb råstatistik'!AT471)</f>
        <v>-</v>
      </c>
      <c r="L473" s="81">
        <f>'Bearb råstatistik'!X471+'Bearb råstatistik'!T471</f>
        <v>0</v>
      </c>
      <c r="M473" s="81">
        <f>'Bearb råstatistik'!R471+'Bearb råstatistik'!V471</f>
        <v>0</v>
      </c>
      <c r="N473" s="48" t="str">
        <f t="shared" si="15"/>
        <v/>
      </c>
      <c r="O473" s="81">
        <f>'Bearb råstatistik'!AD471</f>
        <v>0</v>
      </c>
      <c r="P473" s="81">
        <f>'Bearb råstatistik'!AF471</f>
        <v>0</v>
      </c>
      <c r="Q473" s="82" t="str">
        <f t="shared" si="14"/>
        <v/>
      </c>
    </row>
    <row r="474" spans="1:17" s="59" customFormat="1" hidden="1" x14ac:dyDescent="0.3">
      <c r="A474" s="59" t="str">
        <f>'Bearb råstatistik'!A472</f>
        <v>STIFTELSEN PAULISKOLAN</v>
      </c>
      <c r="B474" s="81" t="b">
        <f>'Bearb råstatistik'!B472</f>
        <v>0</v>
      </c>
      <c r="C474" s="81">
        <f>IF(Visa_simulerat_eller_angivet_antal,'Bearb råstatistik'!#REF!,'Bearb råstatistik'!K472)</f>
        <v>0</v>
      </c>
      <c r="D474" s="81">
        <f>IF(Visa_simulerat_eller_angivet_antal,'Bearb råstatistik'!#REF!,'Bearb råstatistik'!O472)</f>
        <v>0</v>
      </c>
      <c r="E474" s="48" t="str">
        <f>IF(Visa_simulerat_eller_angivet_antal,'Bearb råstatistik'!AN472,'Bearb råstatistik'!AL472)</f>
        <v>-</v>
      </c>
      <c r="F474" s="81">
        <f>IF(Visa_simulerat_eller_angivet_antal,'Bearb råstatistik'!#REF!,'Bearb råstatistik'!Z472)</f>
        <v>0</v>
      </c>
      <c r="G474" s="48" t="str">
        <f>IF(Visa_simulerat_eller_angivet_antal,'Bearb råstatistik'!AQ472,'Bearb råstatistik'!AO472)</f>
        <v>-</v>
      </c>
      <c r="H474" s="81" t="b">
        <f>'Bearb råstatistik'!AC472</f>
        <v>1</v>
      </c>
      <c r="I474" s="48" t="str">
        <f>IF(Visa_simulerat_eller_angivet_antal,'Bearb råstatistik'!AS472,'Bearb råstatistik'!AR472)</f>
        <v>-</v>
      </c>
      <c r="J474" s="81">
        <f>IF(Visa_simulerat_eller_angivet_antal,'Bearb råstatistik'!#REF!,'Bearb råstatistik'!T472)</f>
        <v>0</v>
      </c>
      <c r="K474" s="48" t="str">
        <f>IF(Visa_simulerat_eller_angivet_antal,'Bearb råstatistik'!AU472,'Bearb råstatistik'!AT472)</f>
        <v>-</v>
      </c>
      <c r="L474" s="81">
        <f>'Bearb råstatistik'!X472+'Bearb råstatistik'!T472</f>
        <v>0</v>
      </c>
      <c r="M474" s="81">
        <f>'Bearb råstatistik'!R472+'Bearb råstatistik'!V472</f>
        <v>0</v>
      </c>
      <c r="N474" s="48" t="str">
        <f t="shared" si="15"/>
        <v/>
      </c>
      <c r="O474" s="81">
        <f>'Bearb råstatistik'!AD472</f>
        <v>0</v>
      </c>
      <c r="P474" s="81">
        <f>'Bearb råstatistik'!AF472</f>
        <v>0</v>
      </c>
      <c r="Q474" s="82" t="str">
        <f t="shared" si="14"/>
        <v/>
      </c>
    </row>
    <row r="475" spans="1:17" s="59" customFormat="1" hidden="1" x14ac:dyDescent="0.3">
      <c r="A475" s="59" t="str">
        <f>'Bearb råstatistik'!A473</f>
        <v>STIFTELSEN RUDOLF STEINERSKOLAN</v>
      </c>
      <c r="B475" s="81" t="b">
        <f>'Bearb råstatistik'!B473</f>
        <v>0</v>
      </c>
      <c r="C475" s="81">
        <f>IF(Visa_simulerat_eller_angivet_antal,'Bearb råstatistik'!#REF!,'Bearb råstatistik'!K473)</f>
        <v>0</v>
      </c>
      <c r="D475" s="81">
        <f>IF(Visa_simulerat_eller_angivet_antal,'Bearb råstatistik'!#REF!,'Bearb råstatistik'!O473)</f>
        <v>0</v>
      </c>
      <c r="E475" s="48" t="str">
        <f>IF(Visa_simulerat_eller_angivet_antal,'Bearb råstatistik'!AN473,'Bearb råstatistik'!AL473)</f>
        <v>-</v>
      </c>
      <c r="F475" s="81">
        <f>IF(Visa_simulerat_eller_angivet_antal,'Bearb råstatistik'!#REF!,'Bearb råstatistik'!Z473)</f>
        <v>0</v>
      </c>
      <c r="G475" s="48" t="str">
        <f>IF(Visa_simulerat_eller_angivet_antal,'Bearb råstatistik'!AQ473,'Bearb råstatistik'!AO473)</f>
        <v>-</v>
      </c>
      <c r="H475" s="81" t="b">
        <f>'Bearb råstatistik'!AC473</f>
        <v>0</v>
      </c>
      <c r="I475" s="48" t="str">
        <f>IF(Visa_simulerat_eller_angivet_antal,'Bearb råstatistik'!AS473,'Bearb råstatistik'!AR473)</f>
        <v>-</v>
      </c>
      <c r="J475" s="81">
        <f>IF(Visa_simulerat_eller_angivet_antal,'Bearb råstatistik'!#REF!,'Bearb råstatistik'!T473)</f>
        <v>0</v>
      </c>
      <c r="K475" s="48" t="str">
        <f>IF(Visa_simulerat_eller_angivet_antal,'Bearb råstatistik'!AU473,'Bearb råstatistik'!AT473)</f>
        <v>-</v>
      </c>
      <c r="L475" s="81">
        <f>'Bearb råstatistik'!X473+'Bearb råstatistik'!T473</f>
        <v>0</v>
      </c>
      <c r="M475" s="81">
        <f>'Bearb råstatistik'!R473+'Bearb råstatistik'!V473</f>
        <v>0</v>
      </c>
      <c r="N475" s="48" t="str">
        <f t="shared" si="15"/>
        <v/>
      </c>
      <c r="O475" s="81">
        <f>'Bearb råstatistik'!AD473</f>
        <v>0</v>
      </c>
      <c r="P475" s="81">
        <f>'Bearb råstatistik'!AF473</f>
        <v>0</v>
      </c>
      <c r="Q475" s="82" t="str">
        <f t="shared" si="14"/>
        <v/>
      </c>
    </row>
    <row r="476" spans="1:17" s="59" customFormat="1" hidden="1" x14ac:dyDescent="0.3">
      <c r="A476" s="59" t="str">
        <f>'Bearb råstatistik'!A474</f>
        <v>STIFTELSEN RUDOLF STEINERSKOLAN I LUND</v>
      </c>
      <c r="B476" s="81" t="b">
        <f>'Bearb råstatistik'!B474</f>
        <v>0</v>
      </c>
      <c r="C476" s="81">
        <f>IF(Visa_simulerat_eller_angivet_antal,'Bearb råstatistik'!#REF!,'Bearb råstatistik'!K474)</f>
        <v>0</v>
      </c>
      <c r="D476" s="81">
        <f>IF(Visa_simulerat_eller_angivet_antal,'Bearb råstatistik'!#REF!,'Bearb råstatistik'!O474)</f>
        <v>0</v>
      </c>
      <c r="E476" s="48" t="str">
        <f>IF(Visa_simulerat_eller_angivet_antal,'Bearb råstatistik'!AN474,'Bearb råstatistik'!AL474)</f>
        <v>-</v>
      </c>
      <c r="F476" s="81">
        <f>IF(Visa_simulerat_eller_angivet_antal,'Bearb råstatistik'!#REF!,'Bearb råstatistik'!Z474)</f>
        <v>0</v>
      </c>
      <c r="G476" s="48" t="str">
        <f>IF(Visa_simulerat_eller_angivet_antal,'Bearb råstatistik'!AQ474,'Bearb råstatistik'!AO474)</f>
        <v>-</v>
      </c>
      <c r="H476" s="81" t="b">
        <f>'Bearb råstatistik'!AC474</f>
        <v>0</v>
      </c>
      <c r="I476" s="48" t="str">
        <f>IF(Visa_simulerat_eller_angivet_antal,'Bearb råstatistik'!AS474,'Bearb råstatistik'!AR474)</f>
        <v>-</v>
      </c>
      <c r="J476" s="81">
        <f>IF(Visa_simulerat_eller_angivet_antal,'Bearb råstatistik'!#REF!,'Bearb råstatistik'!T474)</f>
        <v>0</v>
      </c>
      <c r="K476" s="48" t="str">
        <f>IF(Visa_simulerat_eller_angivet_antal,'Bearb råstatistik'!AU474,'Bearb råstatistik'!AT474)</f>
        <v>-</v>
      </c>
      <c r="L476" s="81">
        <f>'Bearb råstatistik'!X474+'Bearb råstatistik'!T474</f>
        <v>0</v>
      </c>
      <c r="M476" s="81">
        <f>'Bearb råstatistik'!R474+'Bearb råstatistik'!V474</f>
        <v>0</v>
      </c>
      <c r="N476" s="48" t="str">
        <f t="shared" si="15"/>
        <v/>
      </c>
      <c r="O476" s="81">
        <f>'Bearb råstatistik'!AD474</f>
        <v>0</v>
      </c>
      <c r="P476" s="81">
        <f>'Bearb råstatistik'!AF474</f>
        <v>0</v>
      </c>
      <c r="Q476" s="82" t="str">
        <f t="shared" si="14"/>
        <v/>
      </c>
    </row>
    <row r="477" spans="1:17" s="59" customFormat="1" hidden="1" x14ac:dyDescent="0.3">
      <c r="A477" s="59" t="str">
        <f>'Bearb råstatistik'!A475</f>
        <v>STIFTELSEN S:T ERIKS KATOLSKA SKOLA</v>
      </c>
      <c r="B477" s="81" t="b">
        <f>'Bearb råstatistik'!B475</f>
        <v>0</v>
      </c>
      <c r="C477" s="81">
        <f>IF(Visa_simulerat_eller_angivet_antal,'Bearb råstatistik'!#REF!,'Bearb råstatistik'!K475)</f>
        <v>0</v>
      </c>
      <c r="D477" s="81">
        <f>IF(Visa_simulerat_eller_angivet_antal,'Bearb råstatistik'!#REF!,'Bearb råstatistik'!O475)</f>
        <v>0</v>
      </c>
      <c r="E477" s="48" t="str">
        <f>IF(Visa_simulerat_eller_angivet_antal,'Bearb råstatistik'!AN475,'Bearb råstatistik'!AL475)</f>
        <v>-</v>
      </c>
      <c r="F477" s="81">
        <f>IF(Visa_simulerat_eller_angivet_antal,'Bearb råstatistik'!#REF!,'Bearb råstatistik'!Z475)</f>
        <v>0</v>
      </c>
      <c r="G477" s="48" t="str">
        <f>IF(Visa_simulerat_eller_angivet_antal,'Bearb råstatistik'!AQ475,'Bearb råstatistik'!AO475)</f>
        <v>-</v>
      </c>
      <c r="H477" s="81" t="b">
        <f>'Bearb råstatistik'!AC475</f>
        <v>1</v>
      </c>
      <c r="I477" s="48" t="str">
        <f>IF(Visa_simulerat_eller_angivet_antal,'Bearb råstatistik'!AS475,'Bearb råstatistik'!AR475)</f>
        <v>-</v>
      </c>
      <c r="J477" s="81">
        <f>IF(Visa_simulerat_eller_angivet_antal,'Bearb råstatistik'!#REF!,'Bearb råstatistik'!T475)</f>
        <v>0</v>
      </c>
      <c r="K477" s="48" t="str">
        <f>IF(Visa_simulerat_eller_angivet_antal,'Bearb råstatistik'!AU475,'Bearb råstatistik'!AT475)</f>
        <v>-</v>
      </c>
      <c r="L477" s="81">
        <f>'Bearb råstatistik'!X475+'Bearb råstatistik'!T475</f>
        <v>0</v>
      </c>
      <c r="M477" s="81">
        <f>'Bearb råstatistik'!R475+'Bearb råstatistik'!V475</f>
        <v>0</v>
      </c>
      <c r="N477" s="48" t="str">
        <f t="shared" si="15"/>
        <v/>
      </c>
      <c r="O477" s="81">
        <f>'Bearb råstatistik'!AD475</f>
        <v>0</v>
      </c>
      <c r="P477" s="81">
        <f>'Bearb råstatistik'!AF475</f>
        <v>0</v>
      </c>
      <c r="Q477" s="82" t="str">
        <f t="shared" si="14"/>
        <v/>
      </c>
    </row>
    <row r="478" spans="1:17" s="59" customFormat="1" hidden="1" x14ac:dyDescent="0.3">
      <c r="A478" s="59" t="str">
        <f>'Bearb råstatistik'!A476</f>
        <v>STIFTELSEN S:T THOMAS SKOLA</v>
      </c>
      <c r="B478" s="81" t="b">
        <f>'Bearb råstatistik'!B476</f>
        <v>0</v>
      </c>
      <c r="C478" s="81">
        <f>IF(Visa_simulerat_eller_angivet_antal,'Bearb råstatistik'!#REF!,'Bearb råstatistik'!K476)</f>
        <v>0</v>
      </c>
      <c r="D478" s="81">
        <f>IF(Visa_simulerat_eller_angivet_antal,'Bearb råstatistik'!#REF!,'Bearb råstatistik'!O476)</f>
        <v>0</v>
      </c>
      <c r="E478" s="48" t="str">
        <f>IF(Visa_simulerat_eller_angivet_antal,'Bearb råstatistik'!AN476,'Bearb råstatistik'!AL476)</f>
        <v>-</v>
      </c>
      <c r="F478" s="81">
        <f>IF(Visa_simulerat_eller_angivet_antal,'Bearb råstatistik'!#REF!,'Bearb råstatistik'!Z476)</f>
        <v>0</v>
      </c>
      <c r="G478" s="48" t="str">
        <f>IF(Visa_simulerat_eller_angivet_antal,'Bearb råstatistik'!AQ476,'Bearb råstatistik'!AO476)</f>
        <v>-</v>
      </c>
      <c r="H478" s="81" t="b">
        <f>'Bearb råstatistik'!AC476</f>
        <v>0</v>
      </c>
      <c r="I478" s="48" t="str">
        <f>IF(Visa_simulerat_eller_angivet_antal,'Bearb råstatistik'!AS476,'Bearb råstatistik'!AR476)</f>
        <v>-</v>
      </c>
      <c r="J478" s="81">
        <f>IF(Visa_simulerat_eller_angivet_antal,'Bearb råstatistik'!#REF!,'Bearb råstatistik'!T476)</f>
        <v>0</v>
      </c>
      <c r="K478" s="48" t="str">
        <f>IF(Visa_simulerat_eller_angivet_antal,'Bearb råstatistik'!AU476,'Bearb råstatistik'!AT476)</f>
        <v>-</v>
      </c>
      <c r="L478" s="81">
        <f>'Bearb råstatistik'!X476+'Bearb råstatistik'!T476</f>
        <v>0</v>
      </c>
      <c r="M478" s="81">
        <f>'Bearb råstatistik'!R476+'Bearb råstatistik'!V476</f>
        <v>0</v>
      </c>
      <c r="N478" s="48" t="str">
        <f t="shared" si="15"/>
        <v/>
      </c>
      <c r="O478" s="81">
        <f>'Bearb råstatistik'!AD476</f>
        <v>0</v>
      </c>
      <c r="P478" s="81">
        <f>'Bearb råstatistik'!AF476</f>
        <v>0</v>
      </c>
      <c r="Q478" s="82" t="str">
        <f t="shared" si="14"/>
        <v/>
      </c>
    </row>
    <row r="479" spans="1:17" s="59" customFormat="1" hidden="1" x14ac:dyDescent="0.3">
      <c r="A479" s="59" t="str">
        <f>'Bearb råstatistik'!A477</f>
        <v>STIFTELSEN SEGERBANERET</v>
      </c>
      <c r="B479" s="81" t="b">
        <f>'Bearb råstatistik'!B477</f>
        <v>0</v>
      </c>
      <c r="C479" s="81">
        <f>IF(Visa_simulerat_eller_angivet_antal,'Bearb råstatistik'!#REF!,'Bearb råstatistik'!K477)</f>
        <v>0</v>
      </c>
      <c r="D479" s="81">
        <f>IF(Visa_simulerat_eller_angivet_antal,'Bearb råstatistik'!#REF!,'Bearb råstatistik'!O477)</f>
        <v>0</v>
      </c>
      <c r="E479" s="48" t="str">
        <f>IF(Visa_simulerat_eller_angivet_antal,'Bearb råstatistik'!AN477,'Bearb råstatistik'!AL477)</f>
        <v>-</v>
      </c>
      <c r="F479" s="81">
        <f>IF(Visa_simulerat_eller_angivet_antal,'Bearb råstatistik'!#REF!,'Bearb råstatistik'!Z477)</f>
        <v>0</v>
      </c>
      <c r="G479" s="48" t="str">
        <f>IF(Visa_simulerat_eller_angivet_antal,'Bearb råstatistik'!AQ477,'Bearb råstatistik'!AO477)</f>
        <v>-</v>
      </c>
      <c r="H479" s="81" t="b">
        <f>'Bearb råstatistik'!AC477</f>
        <v>0</v>
      </c>
      <c r="I479" s="48" t="str">
        <f>IF(Visa_simulerat_eller_angivet_antal,'Bearb råstatistik'!AS477,'Bearb råstatistik'!AR477)</f>
        <v>-</v>
      </c>
      <c r="J479" s="81">
        <f>IF(Visa_simulerat_eller_angivet_antal,'Bearb råstatistik'!#REF!,'Bearb råstatistik'!T477)</f>
        <v>0</v>
      </c>
      <c r="K479" s="48" t="str">
        <f>IF(Visa_simulerat_eller_angivet_antal,'Bearb råstatistik'!AU477,'Bearb råstatistik'!AT477)</f>
        <v>-</v>
      </c>
      <c r="L479" s="81">
        <f>'Bearb råstatistik'!X477+'Bearb råstatistik'!T477</f>
        <v>0</v>
      </c>
      <c r="M479" s="81">
        <f>'Bearb råstatistik'!R477+'Bearb råstatistik'!V477</f>
        <v>0</v>
      </c>
      <c r="N479" s="48" t="str">
        <f t="shared" si="15"/>
        <v/>
      </c>
      <c r="O479" s="81">
        <f>'Bearb råstatistik'!AD477</f>
        <v>0</v>
      </c>
      <c r="P479" s="81">
        <f>'Bearb råstatistik'!AF477</f>
        <v>0</v>
      </c>
      <c r="Q479" s="82" t="str">
        <f t="shared" si="14"/>
        <v/>
      </c>
    </row>
    <row r="480" spans="1:17" s="59" customFormat="1" hidden="1" x14ac:dyDescent="0.3">
      <c r="A480" s="59" t="str">
        <f>'Bearb råstatistik'!A478</f>
        <v>STIFTELSEN SÖDERKÖPINGS WALDORFSKOLA</v>
      </c>
      <c r="B480" s="81" t="b">
        <f>'Bearb råstatistik'!B478</f>
        <v>0</v>
      </c>
      <c r="C480" s="81">
        <f>IF(Visa_simulerat_eller_angivet_antal,'Bearb råstatistik'!#REF!,'Bearb råstatistik'!K478)</f>
        <v>0</v>
      </c>
      <c r="D480" s="81">
        <f>IF(Visa_simulerat_eller_angivet_antal,'Bearb råstatistik'!#REF!,'Bearb råstatistik'!O478)</f>
        <v>0</v>
      </c>
      <c r="E480" s="48" t="str">
        <f>IF(Visa_simulerat_eller_angivet_antal,'Bearb råstatistik'!AN478,'Bearb råstatistik'!AL478)</f>
        <v>-</v>
      </c>
      <c r="F480" s="81">
        <f>IF(Visa_simulerat_eller_angivet_antal,'Bearb råstatistik'!#REF!,'Bearb råstatistik'!Z478)</f>
        <v>0</v>
      </c>
      <c r="G480" s="48" t="str">
        <f>IF(Visa_simulerat_eller_angivet_antal,'Bearb råstatistik'!AQ478,'Bearb råstatistik'!AO478)</f>
        <v>-</v>
      </c>
      <c r="H480" s="81" t="b">
        <f>'Bearb råstatistik'!AC478</f>
        <v>0</v>
      </c>
      <c r="I480" s="48" t="str">
        <f>IF(Visa_simulerat_eller_angivet_antal,'Bearb råstatistik'!AS478,'Bearb råstatistik'!AR478)</f>
        <v>-</v>
      </c>
      <c r="J480" s="81">
        <f>IF(Visa_simulerat_eller_angivet_antal,'Bearb råstatistik'!#REF!,'Bearb råstatistik'!T478)</f>
        <v>0</v>
      </c>
      <c r="K480" s="48" t="str">
        <f>IF(Visa_simulerat_eller_angivet_antal,'Bearb råstatistik'!AU478,'Bearb råstatistik'!AT478)</f>
        <v>-</v>
      </c>
      <c r="L480" s="81">
        <f>'Bearb råstatistik'!X478+'Bearb råstatistik'!T478</f>
        <v>0</v>
      </c>
      <c r="M480" s="81">
        <f>'Bearb råstatistik'!R478+'Bearb råstatistik'!V478</f>
        <v>0</v>
      </c>
      <c r="N480" s="48" t="str">
        <f t="shared" si="15"/>
        <v/>
      </c>
      <c r="O480" s="81">
        <f>'Bearb råstatistik'!AD478</f>
        <v>0</v>
      </c>
      <c r="P480" s="81">
        <f>'Bearb råstatistik'!AF478</f>
        <v>0</v>
      </c>
      <c r="Q480" s="82" t="str">
        <f t="shared" si="14"/>
        <v/>
      </c>
    </row>
    <row r="481" spans="1:17" s="59" customFormat="1" hidden="1" x14ac:dyDescent="0.3">
      <c r="A481" s="59" t="str">
        <f>'Bearb råstatistik'!A479</f>
        <v>STIFTELSEN TOBIASGÅRDEN</v>
      </c>
      <c r="B481" s="81" t="b">
        <f>'Bearb råstatistik'!B479</f>
        <v>0</v>
      </c>
      <c r="C481" s="81">
        <f>IF(Visa_simulerat_eller_angivet_antal,'Bearb råstatistik'!#REF!,'Bearb råstatistik'!K479)</f>
        <v>0</v>
      </c>
      <c r="D481" s="81">
        <f>IF(Visa_simulerat_eller_angivet_antal,'Bearb råstatistik'!#REF!,'Bearb råstatistik'!O479)</f>
        <v>0</v>
      </c>
      <c r="E481" s="48" t="str">
        <f>IF(Visa_simulerat_eller_angivet_antal,'Bearb råstatistik'!AN479,'Bearb råstatistik'!AL479)</f>
        <v>-</v>
      </c>
      <c r="F481" s="81">
        <f>IF(Visa_simulerat_eller_angivet_antal,'Bearb råstatistik'!#REF!,'Bearb råstatistik'!Z479)</f>
        <v>0</v>
      </c>
      <c r="G481" s="48" t="str">
        <f>IF(Visa_simulerat_eller_angivet_antal,'Bearb råstatistik'!AQ479,'Bearb råstatistik'!AO479)</f>
        <v>-</v>
      </c>
      <c r="H481" s="81" t="b">
        <f>'Bearb råstatistik'!AC479</f>
        <v>1</v>
      </c>
      <c r="I481" s="48" t="str">
        <f>IF(Visa_simulerat_eller_angivet_antal,'Bearb råstatistik'!AS479,'Bearb råstatistik'!AR479)</f>
        <v>-</v>
      </c>
      <c r="J481" s="81">
        <f>IF(Visa_simulerat_eller_angivet_antal,'Bearb råstatistik'!#REF!,'Bearb råstatistik'!T479)</f>
        <v>0</v>
      </c>
      <c r="K481" s="48" t="str">
        <f>IF(Visa_simulerat_eller_angivet_antal,'Bearb råstatistik'!AU479,'Bearb råstatistik'!AT479)</f>
        <v>-</v>
      </c>
      <c r="L481" s="81">
        <f>'Bearb råstatistik'!X479+'Bearb råstatistik'!T479</f>
        <v>0</v>
      </c>
      <c r="M481" s="81">
        <f>'Bearb råstatistik'!R479+'Bearb råstatistik'!V479</f>
        <v>0</v>
      </c>
      <c r="N481" s="48" t="str">
        <f t="shared" si="15"/>
        <v/>
      </c>
      <c r="O481" s="81">
        <f>'Bearb råstatistik'!AD479</f>
        <v>0</v>
      </c>
      <c r="P481" s="81">
        <f>'Bearb råstatistik'!AF479</f>
        <v>0</v>
      </c>
      <c r="Q481" s="82" t="str">
        <f t="shared" si="14"/>
        <v/>
      </c>
    </row>
    <row r="482" spans="1:17" s="59" customFormat="1" hidden="1" x14ac:dyDescent="0.3">
      <c r="A482" s="59" t="str">
        <f>'Bearb råstatistik'!A480</f>
        <v>STIFTELSEN UDDEVALLA KRISTNA SKOLA</v>
      </c>
      <c r="B482" s="81" t="b">
        <f>'Bearb råstatistik'!B480</f>
        <v>0</v>
      </c>
      <c r="C482" s="81">
        <f>IF(Visa_simulerat_eller_angivet_antal,'Bearb råstatistik'!#REF!,'Bearb råstatistik'!K480)</f>
        <v>0</v>
      </c>
      <c r="D482" s="81">
        <f>IF(Visa_simulerat_eller_angivet_antal,'Bearb råstatistik'!#REF!,'Bearb råstatistik'!O480)</f>
        <v>0</v>
      </c>
      <c r="E482" s="48" t="str">
        <f>IF(Visa_simulerat_eller_angivet_antal,'Bearb råstatistik'!AN480,'Bearb råstatistik'!AL480)</f>
        <v>-</v>
      </c>
      <c r="F482" s="81">
        <f>IF(Visa_simulerat_eller_angivet_antal,'Bearb råstatistik'!#REF!,'Bearb råstatistik'!Z480)</f>
        <v>0</v>
      </c>
      <c r="G482" s="48" t="str">
        <f>IF(Visa_simulerat_eller_angivet_antal,'Bearb råstatistik'!AQ480,'Bearb råstatistik'!AO480)</f>
        <v>-</v>
      </c>
      <c r="H482" s="81" t="b">
        <f>'Bearb råstatistik'!AC480</f>
        <v>0</v>
      </c>
      <c r="I482" s="48" t="str">
        <f>IF(Visa_simulerat_eller_angivet_antal,'Bearb råstatistik'!AS480,'Bearb råstatistik'!AR480)</f>
        <v>-</v>
      </c>
      <c r="J482" s="81">
        <f>IF(Visa_simulerat_eller_angivet_antal,'Bearb råstatistik'!#REF!,'Bearb råstatistik'!T480)</f>
        <v>0</v>
      </c>
      <c r="K482" s="48" t="str">
        <f>IF(Visa_simulerat_eller_angivet_antal,'Bearb råstatistik'!AU480,'Bearb råstatistik'!AT480)</f>
        <v>-</v>
      </c>
      <c r="L482" s="81">
        <f>'Bearb råstatistik'!X480+'Bearb råstatistik'!T480</f>
        <v>0</v>
      </c>
      <c r="M482" s="81">
        <f>'Bearb råstatistik'!R480+'Bearb råstatistik'!V480</f>
        <v>0</v>
      </c>
      <c r="N482" s="48" t="str">
        <f t="shared" si="15"/>
        <v/>
      </c>
      <c r="O482" s="81">
        <f>'Bearb råstatistik'!AD480</f>
        <v>0</v>
      </c>
      <c r="P482" s="81">
        <f>'Bearb råstatistik'!AF480</f>
        <v>0</v>
      </c>
      <c r="Q482" s="82" t="str">
        <f t="shared" si="14"/>
        <v/>
      </c>
    </row>
    <row r="483" spans="1:17" s="59" customFormat="1" hidden="1" x14ac:dyDescent="0.3">
      <c r="A483" s="59" t="str">
        <f>'Bearb råstatistik'!A481</f>
        <v>STIFTELSEN UMEÅ WALDORFSKOLA R KARLSSON MFL</v>
      </c>
      <c r="B483" s="81" t="b">
        <f>'Bearb råstatistik'!B481</f>
        <v>0</v>
      </c>
      <c r="C483" s="81">
        <f>IF(Visa_simulerat_eller_angivet_antal,'Bearb råstatistik'!#REF!,'Bearb råstatistik'!K481)</f>
        <v>0</v>
      </c>
      <c r="D483" s="81">
        <f>IF(Visa_simulerat_eller_angivet_antal,'Bearb råstatistik'!#REF!,'Bearb råstatistik'!O481)</f>
        <v>0</v>
      </c>
      <c r="E483" s="48" t="str">
        <f>IF(Visa_simulerat_eller_angivet_antal,'Bearb råstatistik'!AN481,'Bearb råstatistik'!AL481)</f>
        <v>-</v>
      </c>
      <c r="F483" s="81">
        <f>IF(Visa_simulerat_eller_angivet_antal,'Bearb råstatistik'!#REF!,'Bearb råstatistik'!Z481)</f>
        <v>0</v>
      </c>
      <c r="G483" s="48" t="str">
        <f>IF(Visa_simulerat_eller_angivet_antal,'Bearb råstatistik'!AQ481,'Bearb råstatistik'!AO481)</f>
        <v>-</v>
      </c>
      <c r="H483" s="81" t="b">
        <f>'Bearb råstatistik'!AC481</f>
        <v>0</v>
      </c>
      <c r="I483" s="48" t="str">
        <f>IF(Visa_simulerat_eller_angivet_antal,'Bearb råstatistik'!AS481,'Bearb råstatistik'!AR481)</f>
        <v>-</v>
      </c>
      <c r="J483" s="81">
        <f>IF(Visa_simulerat_eller_angivet_antal,'Bearb råstatistik'!#REF!,'Bearb råstatistik'!T481)</f>
        <v>0</v>
      </c>
      <c r="K483" s="48" t="str">
        <f>IF(Visa_simulerat_eller_angivet_antal,'Bearb råstatistik'!AU481,'Bearb råstatistik'!AT481)</f>
        <v>-</v>
      </c>
      <c r="L483" s="81">
        <f>'Bearb råstatistik'!X481+'Bearb råstatistik'!T481</f>
        <v>0</v>
      </c>
      <c r="M483" s="81">
        <f>'Bearb råstatistik'!R481+'Bearb råstatistik'!V481</f>
        <v>0</v>
      </c>
      <c r="N483" s="48" t="str">
        <f t="shared" si="15"/>
        <v/>
      </c>
      <c r="O483" s="81">
        <f>'Bearb råstatistik'!AD481</f>
        <v>0</v>
      </c>
      <c r="P483" s="81">
        <f>'Bearb råstatistik'!AF481</f>
        <v>0</v>
      </c>
      <c r="Q483" s="82" t="str">
        <f t="shared" si="14"/>
        <v/>
      </c>
    </row>
    <row r="484" spans="1:17" s="59" customFormat="1" hidden="1" x14ac:dyDescent="0.3">
      <c r="A484" s="59" t="str">
        <f>'Bearb råstatistik'!A482</f>
        <v>STIFTELSEN UPPSALA MUSIKKLASSER</v>
      </c>
      <c r="B484" s="81" t="b">
        <f>'Bearb råstatistik'!B482</f>
        <v>0</v>
      </c>
      <c r="C484" s="81">
        <f>IF(Visa_simulerat_eller_angivet_antal,'Bearb råstatistik'!#REF!,'Bearb råstatistik'!K482)</f>
        <v>70</v>
      </c>
      <c r="D484" s="81">
        <f>IF(Visa_simulerat_eller_angivet_antal,'Bearb råstatistik'!#REF!,'Bearb råstatistik'!O482)</f>
        <v>0</v>
      </c>
      <c r="E484" s="48">
        <f>IF(Visa_simulerat_eller_angivet_antal,'Bearb råstatistik'!AN482,'Bearb råstatistik'!AL482)</f>
        <v>0</v>
      </c>
      <c r="F484" s="81">
        <f>IF(Visa_simulerat_eller_angivet_antal,'Bearb råstatistik'!#REF!,'Bearb råstatistik'!Z482)</f>
        <v>0</v>
      </c>
      <c r="G484" s="48">
        <f>IF(Visa_simulerat_eller_angivet_antal,'Bearb råstatistik'!AQ482,'Bearb råstatistik'!AO482)</f>
        <v>0</v>
      </c>
      <c r="H484" s="81" t="b">
        <f>'Bearb råstatistik'!AC482</f>
        <v>0</v>
      </c>
      <c r="I484" s="48" t="str">
        <f>IF(Visa_simulerat_eller_angivet_antal,'Bearb råstatistik'!AS482,'Bearb råstatistik'!AR482)</f>
        <v>-</v>
      </c>
      <c r="J484" s="81">
        <f>IF(Visa_simulerat_eller_angivet_antal,'Bearb råstatistik'!#REF!,'Bearb råstatistik'!T482)</f>
        <v>0</v>
      </c>
      <c r="K484" s="48" t="str">
        <f>IF(Visa_simulerat_eller_angivet_antal,'Bearb råstatistik'!AU482,'Bearb råstatistik'!AT482)</f>
        <v>-</v>
      </c>
      <c r="L484" s="81">
        <f>'Bearb råstatistik'!X482+'Bearb råstatistik'!T482</f>
        <v>0</v>
      </c>
      <c r="M484" s="81">
        <f>'Bearb råstatistik'!R482+'Bearb råstatistik'!V482</f>
        <v>0</v>
      </c>
      <c r="N484" s="48" t="str">
        <f t="shared" si="15"/>
        <v/>
      </c>
      <c r="O484" s="81">
        <f>'Bearb råstatistik'!AD482</f>
        <v>0</v>
      </c>
      <c r="P484" s="81">
        <f>'Bearb råstatistik'!AF482</f>
        <v>0</v>
      </c>
      <c r="Q484" s="82" t="str">
        <f t="shared" si="14"/>
        <v/>
      </c>
    </row>
    <row r="485" spans="1:17" s="59" customFormat="1" hidden="1" x14ac:dyDescent="0.3">
      <c r="A485" s="59" t="str">
        <f>'Bearb råstatistik'!A483</f>
        <v>STIFTELSEN UPPSALA WALDORFSKOLA</v>
      </c>
      <c r="B485" s="81" t="b">
        <f>'Bearb råstatistik'!B483</f>
        <v>0</v>
      </c>
      <c r="C485" s="81">
        <f>IF(Visa_simulerat_eller_angivet_antal,'Bearb råstatistik'!#REF!,'Bearb råstatistik'!K483)</f>
        <v>0</v>
      </c>
      <c r="D485" s="81">
        <f>IF(Visa_simulerat_eller_angivet_antal,'Bearb råstatistik'!#REF!,'Bearb råstatistik'!O483)</f>
        <v>0</v>
      </c>
      <c r="E485" s="48" t="str">
        <f>IF(Visa_simulerat_eller_angivet_antal,'Bearb råstatistik'!AN483,'Bearb råstatistik'!AL483)</f>
        <v>-</v>
      </c>
      <c r="F485" s="81">
        <f>IF(Visa_simulerat_eller_angivet_antal,'Bearb råstatistik'!#REF!,'Bearb råstatistik'!Z483)</f>
        <v>0</v>
      </c>
      <c r="G485" s="48" t="str">
        <f>IF(Visa_simulerat_eller_angivet_antal,'Bearb råstatistik'!AQ483,'Bearb råstatistik'!AO483)</f>
        <v>-</v>
      </c>
      <c r="H485" s="81" t="b">
        <f>'Bearb råstatistik'!AC483</f>
        <v>0</v>
      </c>
      <c r="I485" s="48" t="str">
        <f>IF(Visa_simulerat_eller_angivet_antal,'Bearb råstatistik'!AS483,'Bearb råstatistik'!AR483)</f>
        <v>-</v>
      </c>
      <c r="J485" s="81">
        <f>IF(Visa_simulerat_eller_angivet_antal,'Bearb råstatistik'!#REF!,'Bearb råstatistik'!T483)</f>
        <v>0</v>
      </c>
      <c r="K485" s="48" t="str">
        <f>IF(Visa_simulerat_eller_angivet_antal,'Bearb råstatistik'!AU483,'Bearb råstatistik'!AT483)</f>
        <v>-</v>
      </c>
      <c r="L485" s="81">
        <f>'Bearb råstatistik'!X483+'Bearb råstatistik'!T483</f>
        <v>0</v>
      </c>
      <c r="M485" s="81">
        <f>'Bearb råstatistik'!R483+'Bearb råstatistik'!V483</f>
        <v>0</v>
      </c>
      <c r="N485" s="48" t="str">
        <f t="shared" si="15"/>
        <v/>
      </c>
      <c r="O485" s="81">
        <f>'Bearb råstatistik'!AD483</f>
        <v>0</v>
      </c>
      <c r="P485" s="81">
        <f>'Bearb råstatistik'!AF483</f>
        <v>0</v>
      </c>
      <c r="Q485" s="82" t="str">
        <f t="shared" si="14"/>
        <v/>
      </c>
    </row>
    <row r="486" spans="1:17" s="59" customFormat="1" hidden="1" x14ac:dyDescent="0.3">
      <c r="A486" s="59" t="str">
        <f>'Bearb råstatistik'!A484</f>
        <v>STIFTELSEN WALDORFPEDAGOGIK I VRETA KLOSTER</v>
      </c>
      <c r="B486" s="81" t="b">
        <f>'Bearb råstatistik'!B484</f>
        <v>0</v>
      </c>
      <c r="C486" s="81">
        <f>IF(Visa_simulerat_eller_angivet_antal,'Bearb råstatistik'!#REF!,'Bearb råstatistik'!K484)</f>
        <v>0</v>
      </c>
      <c r="D486" s="81">
        <f>IF(Visa_simulerat_eller_angivet_antal,'Bearb råstatistik'!#REF!,'Bearb råstatistik'!O484)</f>
        <v>0</v>
      </c>
      <c r="E486" s="48" t="str">
        <f>IF(Visa_simulerat_eller_angivet_antal,'Bearb råstatistik'!AN484,'Bearb råstatistik'!AL484)</f>
        <v>-</v>
      </c>
      <c r="F486" s="81">
        <f>IF(Visa_simulerat_eller_angivet_antal,'Bearb råstatistik'!#REF!,'Bearb råstatistik'!Z484)</f>
        <v>0</v>
      </c>
      <c r="G486" s="48" t="str">
        <f>IF(Visa_simulerat_eller_angivet_antal,'Bearb råstatistik'!AQ484,'Bearb råstatistik'!AO484)</f>
        <v>-</v>
      </c>
      <c r="H486" s="81" t="b">
        <f>'Bearb råstatistik'!AC484</f>
        <v>0</v>
      </c>
      <c r="I486" s="48" t="str">
        <f>IF(Visa_simulerat_eller_angivet_antal,'Bearb råstatistik'!AS484,'Bearb råstatistik'!AR484)</f>
        <v>-</v>
      </c>
      <c r="J486" s="81">
        <f>IF(Visa_simulerat_eller_angivet_antal,'Bearb råstatistik'!#REF!,'Bearb råstatistik'!T484)</f>
        <v>0</v>
      </c>
      <c r="K486" s="48" t="str">
        <f>IF(Visa_simulerat_eller_angivet_antal,'Bearb råstatistik'!AU484,'Bearb råstatistik'!AT484)</f>
        <v>-</v>
      </c>
      <c r="L486" s="81">
        <f>'Bearb råstatistik'!X484+'Bearb råstatistik'!T484</f>
        <v>0</v>
      </c>
      <c r="M486" s="81">
        <f>'Bearb råstatistik'!R484+'Bearb råstatistik'!V484</f>
        <v>0</v>
      </c>
      <c r="N486" s="48" t="str">
        <f t="shared" si="15"/>
        <v/>
      </c>
      <c r="O486" s="81">
        <f>'Bearb råstatistik'!AD484</f>
        <v>0</v>
      </c>
      <c r="P486" s="81">
        <f>'Bearb råstatistik'!AF484</f>
        <v>0</v>
      </c>
      <c r="Q486" s="82" t="str">
        <f t="shared" si="14"/>
        <v/>
      </c>
    </row>
    <row r="487" spans="1:17" s="59" customFormat="1" hidden="1" x14ac:dyDescent="0.3">
      <c r="A487" s="59" t="str">
        <f>'Bearb råstatistik'!A485</f>
        <v>STIFTELSEN VIKTOR RYDBERGS SKOLA</v>
      </c>
      <c r="B487" s="81" t="b">
        <f>'Bearb råstatistik'!B485</f>
        <v>0</v>
      </c>
      <c r="C487" s="81">
        <f>IF(Visa_simulerat_eller_angivet_antal,'Bearb råstatistik'!#REF!,'Bearb råstatistik'!K485)</f>
        <v>181</v>
      </c>
      <c r="D487" s="81">
        <f>IF(Visa_simulerat_eller_angivet_antal,'Bearb råstatistik'!#REF!,'Bearb råstatistik'!O485)</f>
        <v>0</v>
      </c>
      <c r="E487" s="48">
        <f>IF(Visa_simulerat_eller_angivet_antal,'Bearb råstatistik'!AN485,'Bearb råstatistik'!AL485)</f>
        <v>0</v>
      </c>
      <c r="F487" s="81">
        <f>IF(Visa_simulerat_eller_angivet_antal,'Bearb råstatistik'!#REF!,'Bearb råstatistik'!Z485)</f>
        <v>0</v>
      </c>
      <c r="G487" s="48">
        <f>IF(Visa_simulerat_eller_angivet_antal,'Bearb råstatistik'!AQ485,'Bearb råstatistik'!AO485)</f>
        <v>0</v>
      </c>
      <c r="H487" s="81" t="b">
        <f>'Bearb råstatistik'!AC485</f>
        <v>0</v>
      </c>
      <c r="I487" s="48" t="str">
        <f>IF(Visa_simulerat_eller_angivet_antal,'Bearb råstatistik'!AS485,'Bearb råstatistik'!AR485)</f>
        <v>-</v>
      </c>
      <c r="J487" s="81">
        <f>IF(Visa_simulerat_eller_angivet_antal,'Bearb råstatistik'!#REF!,'Bearb råstatistik'!T485)</f>
        <v>0</v>
      </c>
      <c r="K487" s="48" t="str">
        <f>IF(Visa_simulerat_eller_angivet_antal,'Bearb råstatistik'!AU485,'Bearb råstatistik'!AT485)</f>
        <v>-</v>
      </c>
      <c r="L487" s="81">
        <f>'Bearb råstatistik'!X485+'Bearb råstatistik'!T485</f>
        <v>0</v>
      </c>
      <c r="M487" s="81">
        <f>'Bearb råstatistik'!R485+'Bearb råstatistik'!V485</f>
        <v>0</v>
      </c>
      <c r="N487" s="48" t="str">
        <f t="shared" si="15"/>
        <v/>
      </c>
      <c r="O487" s="81">
        <f>'Bearb råstatistik'!AD485</f>
        <v>0</v>
      </c>
      <c r="P487" s="81">
        <f>'Bearb råstatistik'!AF485</f>
        <v>0</v>
      </c>
      <c r="Q487" s="82" t="str">
        <f t="shared" si="14"/>
        <v/>
      </c>
    </row>
    <row r="488" spans="1:17" s="59" customFormat="1" hidden="1" x14ac:dyDescent="0.3">
      <c r="A488" s="59" t="str">
        <f>'Bearb råstatistik'!A486</f>
        <v>STIFTELSEN VÄSTERÅS WALDORFSKOLA</v>
      </c>
      <c r="B488" s="81" t="b">
        <f>'Bearb råstatistik'!B486</f>
        <v>0</v>
      </c>
      <c r="C488" s="81">
        <f>IF(Visa_simulerat_eller_angivet_antal,'Bearb råstatistik'!#REF!,'Bearb råstatistik'!K486)</f>
        <v>0</v>
      </c>
      <c r="D488" s="81">
        <f>IF(Visa_simulerat_eller_angivet_antal,'Bearb råstatistik'!#REF!,'Bearb råstatistik'!O486)</f>
        <v>0</v>
      </c>
      <c r="E488" s="48" t="str">
        <f>IF(Visa_simulerat_eller_angivet_antal,'Bearb råstatistik'!AN486,'Bearb råstatistik'!AL486)</f>
        <v>-</v>
      </c>
      <c r="F488" s="81">
        <f>IF(Visa_simulerat_eller_angivet_antal,'Bearb råstatistik'!#REF!,'Bearb råstatistik'!Z486)</f>
        <v>0</v>
      </c>
      <c r="G488" s="48" t="str">
        <f>IF(Visa_simulerat_eller_angivet_antal,'Bearb råstatistik'!AQ486,'Bearb råstatistik'!AO486)</f>
        <v>-</v>
      </c>
      <c r="H488" s="81" t="b">
        <f>'Bearb råstatistik'!AC486</f>
        <v>1</v>
      </c>
      <c r="I488" s="48" t="str">
        <f>IF(Visa_simulerat_eller_angivet_antal,'Bearb råstatistik'!AS486,'Bearb råstatistik'!AR486)</f>
        <v>-</v>
      </c>
      <c r="J488" s="81">
        <f>IF(Visa_simulerat_eller_angivet_antal,'Bearb råstatistik'!#REF!,'Bearb råstatistik'!T486)</f>
        <v>0</v>
      </c>
      <c r="K488" s="48" t="str">
        <f>IF(Visa_simulerat_eller_angivet_antal,'Bearb råstatistik'!AU486,'Bearb råstatistik'!AT486)</f>
        <v>-</v>
      </c>
      <c r="L488" s="81">
        <f>'Bearb råstatistik'!X486+'Bearb råstatistik'!T486</f>
        <v>0</v>
      </c>
      <c r="M488" s="81">
        <f>'Bearb råstatistik'!R486+'Bearb råstatistik'!V486</f>
        <v>0</v>
      </c>
      <c r="N488" s="48" t="str">
        <f t="shared" si="15"/>
        <v/>
      </c>
      <c r="O488" s="81">
        <f>'Bearb råstatistik'!AD486</f>
        <v>0</v>
      </c>
      <c r="P488" s="81">
        <f>'Bearb råstatistik'!AF486</f>
        <v>0</v>
      </c>
      <c r="Q488" s="82" t="str">
        <f t="shared" si="14"/>
        <v/>
      </c>
    </row>
    <row r="489" spans="1:17" s="59" customFormat="1" hidden="1" x14ac:dyDescent="0.3">
      <c r="A489" s="59" t="str">
        <f>'Bearb råstatistik'!A487</f>
        <v>STIFTELSEN ÄVENTYRET</v>
      </c>
      <c r="B489" s="81" t="b">
        <f>'Bearb råstatistik'!B487</f>
        <v>0</v>
      </c>
      <c r="C489" s="81">
        <f>IF(Visa_simulerat_eller_angivet_antal,'Bearb råstatistik'!#REF!,'Bearb råstatistik'!K487)</f>
        <v>0</v>
      </c>
      <c r="D489" s="81">
        <f>IF(Visa_simulerat_eller_angivet_antal,'Bearb råstatistik'!#REF!,'Bearb råstatistik'!O487)</f>
        <v>0</v>
      </c>
      <c r="E489" s="48" t="str">
        <f>IF(Visa_simulerat_eller_angivet_antal,'Bearb råstatistik'!AN487,'Bearb råstatistik'!AL487)</f>
        <v>-</v>
      </c>
      <c r="F489" s="81">
        <f>IF(Visa_simulerat_eller_angivet_antal,'Bearb råstatistik'!#REF!,'Bearb råstatistik'!Z487)</f>
        <v>0</v>
      </c>
      <c r="G489" s="48" t="str">
        <f>IF(Visa_simulerat_eller_angivet_antal,'Bearb råstatistik'!AQ487,'Bearb råstatistik'!AO487)</f>
        <v>-</v>
      </c>
      <c r="H489" s="81" t="b">
        <f>'Bearb råstatistik'!AC487</f>
        <v>0</v>
      </c>
      <c r="I489" s="48" t="str">
        <f>IF(Visa_simulerat_eller_angivet_antal,'Bearb råstatistik'!AS487,'Bearb råstatistik'!AR487)</f>
        <v>-</v>
      </c>
      <c r="J489" s="81">
        <f>IF(Visa_simulerat_eller_angivet_antal,'Bearb råstatistik'!#REF!,'Bearb råstatistik'!T487)</f>
        <v>0</v>
      </c>
      <c r="K489" s="48" t="str">
        <f>IF(Visa_simulerat_eller_angivet_antal,'Bearb råstatistik'!AU487,'Bearb råstatistik'!AT487)</f>
        <v>-</v>
      </c>
      <c r="L489" s="81">
        <f>'Bearb råstatistik'!X487+'Bearb råstatistik'!T487</f>
        <v>0</v>
      </c>
      <c r="M489" s="81">
        <f>'Bearb råstatistik'!R487+'Bearb råstatistik'!V487</f>
        <v>0</v>
      </c>
      <c r="N489" s="48" t="str">
        <f t="shared" si="15"/>
        <v/>
      </c>
      <c r="O489" s="81">
        <f>'Bearb råstatistik'!AD487</f>
        <v>0</v>
      </c>
      <c r="P489" s="81">
        <f>'Bearb råstatistik'!AF487</f>
        <v>0</v>
      </c>
      <c r="Q489" s="82" t="str">
        <f t="shared" si="14"/>
        <v/>
      </c>
    </row>
    <row r="490" spans="1:17" s="59" customFormat="1" hidden="1" x14ac:dyDescent="0.3">
      <c r="A490" s="59" t="str">
        <f>'Bearb råstatistik'!A488</f>
        <v>Stockholm Lära Aktiebolag</v>
      </c>
      <c r="B490" s="81" t="b">
        <f>'Bearb råstatistik'!B488</f>
        <v>0</v>
      </c>
      <c r="C490" s="81">
        <f>IF(Visa_simulerat_eller_angivet_antal,'Bearb råstatistik'!#REF!,'Bearb råstatistik'!K488)</f>
        <v>0</v>
      </c>
      <c r="D490" s="81">
        <f>IF(Visa_simulerat_eller_angivet_antal,'Bearb råstatistik'!#REF!,'Bearb råstatistik'!O488)</f>
        <v>0</v>
      </c>
      <c r="E490" s="48" t="str">
        <f>IF(Visa_simulerat_eller_angivet_antal,'Bearb råstatistik'!AN488,'Bearb råstatistik'!AL488)</f>
        <v>-</v>
      </c>
      <c r="F490" s="81">
        <f>IF(Visa_simulerat_eller_angivet_antal,'Bearb råstatistik'!#REF!,'Bearb råstatistik'!Z488)</f>
        <v>0</v>
      </c>
      <c r="G490" s="48" t="str">
        <f>IF(Visa_simulerat_eller_angivet_antal,'Bearb råstatistik'!AQ488,'Bearb råstatistik'!AO488)</f>
        <v>-</v>
      </c>
      <c r="H490" s="81" t="b">
        <f>'Bearb råstatistik'!AC488</f>
        <v>0</v>
      </c>
      <c r="I490" s="48" t="str">
        <f>IF(Visa_simulerat_eller_angivet_antal,'Bearb råstatistik'!AS488,'Bearb råstatistik'!AR488)</f>
        <v>-</v>
      </c>
      <c r="J490" s="81">
        <f>IF(Visa_simulerat_eller_angivet_antal,'Bearb råstatistik'!#REF!,'Bearb råstatistik'!T488)</f>
        <v>0</v>
      </c>
      <c r="K490" s="48" t="str">
        <f>IF(Visa_simulerat_eller_angivet_antal,'Bearb råstatistik'!AU488,'Bearb råstatistik'!AT488)</f>
        <v>-</v>
      </c>
      <c r="L490" s="81">
        <f>'Bearb råstatistik'!X488+'Bearb råstatistik'!T488</f>
        <v>0</v>
      </c>
      <c r="M490" s="81">
        <f>'Bearb råstatistik'!R488+'Bearb råstatistik'!V488</f>
        <v>0</v>
      </c>
      <c r="N490" s="48" t="str">
        <f t="shared" si="15"/>
        <v/>
      </c>
      <c r="O490" s="81">
        <f>'Bearb råstatistik'!AD488</f>
        <v>0</v>
      </c>
      <c r="P490" s="81">
        <f>'Bearb råstatistik'!AF488</f>
        <v>0</v>
      </c>
      <c r="Q490" s="82" t="str">
        <f t="shared" si="14"/>
        <v/>
      </c>
    </row>
    <row r="491" spans="1:17" s="59" customFormat="1" hidden="1" x14ac:dyDescent="0.3">
      <c r="A491" s="59" t="str">
        <f>'Bearb råstatistik'!A489</f>
        <v>STOCKHOLMS BARN &amp; UNGDOMSSTÖD AB</v>
      </c>
      <c r="B491" s="81" t="b">
        <f>'Bearb råstatistik'!B489</f>
        <v>0</v>
      </c>
      <c r="C491" s="81">
        <f>IF(Visa_simulerat_eller_angivet_antal,'Bearb råstatistik'!#REF!,'Bearb råstatistik'!K489)</f>
        <v>18</v>
      </c>
      <c r="D491" s="81">
        <f>IF(Visa_simulerat_eller_angivet_antal,'Bearb råstatistik'!#REF!,'Bearb råstatistik'!O489)</f>
        <v>18</v>
      </c>
      <c r="E491" s="48">
        <f>IF(Visa_simulerat_eller_angivet_antal,'Bearb råstatistik'!AN489,'Bearb råstatistik'!AL489)</f>
        <v>1</v>
      </c>
      <c r="F491" s="81">
        <f>IF(Visa_simulerat_eller_angivet_antal,'Bearb råstatistik'!#REF!,'Bearb råstatistik'!Z489)</f>
        <v>18</v>
      </c>
      <c r="G491" s="48">
        <f>IF(Visa_simulerat_eller_angivet_antal,'Bearb råstatistik'!AQ489,'Bearb råstatistik'!AO489)</f>
        <v>1</v>
      </c>
      <c r="H491" s="81" t="b">
        <f>'Bearb råstatistik'!AC489</f>
        <v>0</v>
      </c>
      <c r="I491" s="48">
        <f>IF(Visa_simulerat_eller_angivet_antal,'Bearb råstatistik'!AS489,'Bearb råstatistik'!AR489)</f>
        <v>1</v>
      </c>
      <c r="J491" s="81">
        <f>IF(Visa_simulerat_eller_angivet_antal,'Bearb råstatistik'!#REF!,'Bearb råstatistik'!T489)</f>
        <v>0</v>
      </c>
      <c r="K491" s="48">
        <f>IF(Visa_simulerat_eller_angivet_antal,'Bearb råstatistik'!AU489,'Bearb råstatistik'!AT489)</f>
        <v>0</v>
      </c>
      <c r="L491" s="81">
        <f>'Bearb råstatistik'!X489+'Bearb råstatistik'!T489</f>
        <v>0</v>
      </c>
      <c r="M491" s="81">
        <f>'Bearb råstatistik'!R489+'Bearb råstatistik'!V489</f>
        <v>18</v>
      </c>
      <c r="N491" s="48">
        <f t="shared" si="15"/>
        <v>0</v>
      </c>
      <c r="O491" s="81">
        <f>'Bearb råstatistik'!AD489</f>
        <v>0</v>
      </c>
      <c r="P491" s="81">
        <f>'Bearb råstatistik'!AF489</f>
        <v>0</v>
      </c>
      <c r="Q491" s="82" t="str">
        <f t="shared" si="14"/>
        <v/>
      </c>
    </row>
    <row r="492" spans="1:17" s="59" customFormat="1" x14ac:dyDescent="0.3">
      <c r="A492" s="59" t="str">
        <f>'Bearb råstatistik'!A490</f>
        <v>STOCKHOLMS KOMMUN</v>
      </c>
      <c r="B492" s="81" t="b">
        <f>'Bearb råstatistik'!B490</f>
        <v>1</v>
      </c>
      <c r="C492" s="81">
        <f>IF(Visa_simulerat_eller_angivet_antal,'Bearb råstatistik'!#REF!,'Bearb råstatistik'!K490)</f>
        <v>5109</v>
      </c>
      <c r="D492" s="81">
        <f>IF(Visa_simulerat_eller_angivet_antal,'Bearb råstatistik'!#REF!,'Bearb råstatistik'!O490)</f>
        <v>868</v>
      </c>
      <c r="E492" s="48">
        <f>IF(Visa_simulerat_eller_angivet_antal,'Bearb råstatistik'!AN490,'Bearb råstatistik'!AL490)</f>
        <v>0.16989626149931494</v>
      </c>
      <c r="F492" s="81">
        <f>IF(Visa_simulerat_eller_angivet_antal,'Bearb råstatistik'!#REF!,'Bearb råstatistik'!Z490)</f>
        <v>560</v>
      </c>
      <c r="G492" s="48">
        <f>IF(Visa_simulerat_eller_angivet_antal,'Bearb råstatistik'!AQ490,'Bearb råstatistik'!AO490)</f>
        <v>0.1096104912898806</v>
      </c>
      <c r="H492" s="81" t="b">
        <f>'Bearb råstatistik'!AC490</f>
        <v>0</v>
      </c>
      <c r="I492" s="48">
        <f>IF(Visa_simulerat_eller_angivet_antal,'Bearb råstatistik'!AS490,'Bearb råstatistik'!AR490)</f>
        <v>0.64516129032258063</v>
      </c>
      <c r="J492" s="81">
        <f>IF(Visa_simulerat_eller_angivet_antal,'Bearb råstatistik'!#REF!,'Bearb råstatistik'!T490)</f>
        <v>117</v>
      </c>
      <c r="K492" s="48">
        <f>IF(Visa_simulerat_eller_angivet_antal,'Bearb råstatistik'!AU490,'Bearb råstatistik'!AT490)</f>
        <v>0.51382488479262678</v>
      </c>
      <c r="L492" s="81">
        <f>'Bearb råstatistik'!X490+'Bearb råstatistik'!T490</f>
        <v>267</v>
      </c>
      <c r="M492" s="81">
        <f>'Bearb råstatistik'!R490+'Bearb råstatistik'!V490</f>
        <v>293</v>
      </c>
      <c r="N492" s="48">
        <f t="shared" si="15"/>
        <v>0.47678571428571431</v>
      </c>
      <c r="O492" s="81">
        <f>'Bearb råstatistik'!AD490</f>
        <v>211</v>
      </c>
      <c r="P492" s="81">
        <f>'Bearb råstatistik'!AF490</f>
        <v>329</v>
      </c>
      <c r="Q492" s="82">
        <f t="shared" si="14"/>
        <v>0.39074074074074072</v>
      </c>
    </row>
    <row r="493" spans="1:17" s="59" customFormat="1" hidden="1" x14ac:dyDescent="0.3">
      <c r="A493" s="59" t="str">
        <f>'Bearb råstatistik'!A491</f>
        <v>STORFORS KOMMUN</v>
      </c>
      <c r="B493" s="81" t="b">
        <f>'Bearb råstatistik'!B491</f>
        <v>1</v>
      </c>
      <c r="C493" s="81">
        <f>IF(Visa_simulerat_eller_angivet_antal,'Bearb råstatistik'!#REF!,'Bearb råstatistik'!K491)</f>
        <v>32</v>
      </c>
      <c r="D493" s="81">
        <f>IF(Visa_simulerat_eller_angivet_antal,'Bearb råstatistik'!#REF!,'Bearb råstatistik'!O491)</f>
        <v>0</v>
      </c>
      <c r="E493" s="48">
        <f>IF(Visa_simulerat_eller_angivet_antal,'Bearb råstatistik'!AN491,'Bearb råstatistik'!AL491)</f>
        <v>0</v>
      </c>
      <c r="F493" s="81">
        <f>IF(Visa_simulerat_eller_angivet_antal,'Bearb råstatistik'!#REF!,'Bearb råstatistik'!Z491)</f>
        <v>11</v>
      </c>
      <c r="G493" s="48">
        <f>IF(Visa_simulerat_eller_angivet_antal,'Bearb råstatistik'!AQ491,'Bearb råstatistik'!AO491)</f>
        <v>0.34375</v>
      </c>
      <c r="H493" s="81" t="b">
        <f>'Bearb råstatistik'!AC491</f>
        <v>0</v>
      </c>
      <c r="I493" s="48" t="str">
        <f>IF(Visa_simulerat_eller_angivet_antal,'Bearb råstatistik'!AS491,'Bearb råstatistik'!AR491)</f>
        <v>-</v>
      </c>
      <c r="J493" s="81">
        <f>IF(Visa_simulerat_eller_angivet_antal,'Bearb råstatistik'!#REF!,'Bearb råstatistik'!T491)</f>
        <v>0</v>
      </c>
      <c r="K493" s="48" t="str">
        <f>IF(Visa_simulerat_eller_angivet_antal,'Bearb råstatistik'!AU491,'Bearb råstatistik'!AT491)</f>
        <v>-</v>
      </c>
      <c r="L493" s="81">
        <f>'Bearb råstatistik'!X491+'Bearb råstatistik'!T491</f>
        <v>11</v>
      </c>
      <c r="M493" s="81">
        <f>'Bearb råstatistik'!R491+'Bearb råstatistik'!V491</f>
        <v>0</v>
      </c>
      <c r="N493" s="48">
        <f t="shared" si="15"/>
        <v>1</v>
      </c>
      <c r="O493" s="81">
        <f>'Bearb råstatistik'!AD491</f>
        <v>0</v>
      </c>
      <c r="P493" s="81">
        <f>'Bearb råstatistik'!AF491</f>
        <v>0</v>
      </c>
      <c r="Q493" s="82" t="str">
        <f t="shared" ref="Q493:Q556" si="16">IFERROR(O493/(O493+P493),"")</f>
        <v/>
      </c>
    </row>
    <row r="494" spans="1:17" s="59" customFormat="1" hidden="1" x14ac:dyDescent="0.3">
      <c r="A494" s="59" t="str">
        <f>'Bearb råstatistik'!A492</f>
        <v>STORUMANS KOMMUN</v>
      </c>
      <c r="B494" s="81" t="b">
        <f>'Bearb råstatistik'!B492</f>
        <v>1</v>
      </c>
      <c r="C494" s="81">
        <f>IF(Visa_simulerat_eller_angivet_antal,'Bearb råstatistik'!#REF!,'Bearb råstatistik'!K492)</f>
        <v>34</v>
      </c>
      <c r="D494" s="81">
        <f>IF(Visa_simulerat_eller_angivet_antal,'Bearb råstatistik'!#REF!,'Bearb råstatistik'!O492)</f>
        <v>0</v>
      </c>
      <c r="E494" s="48">
        <f>IF(Visa_simulerat_eller_angivet_antal,'Bearb råstatistik'!AN492,'Bearb råstatistik'!AL492)</f>
        <v>0</v>
      </c>
      <c r="F494" s="81">
        <f>IF(Visa_simulerat_eller_angivet_antal,'Bearb råstatistik'!#REF!,'Bearb råstatistik'!Z492)</f>
        <v>0</v>
      </c>
      <c r="G494" s="48">
        <f>IF(Visa_simulerat_eller_angivet_antal,'Bearb råstatistik'!AQ492,'Bearb råstatistik'!AO492)</f>
        <v>0</v>
      </c>
      <c r="H494" s="81" t="b">
        <f>'Bearb råstatistik'!AC492</f>
        <v>0</v>
      </c>
      <c r="I494" s="48" t="str">
        <f>IF(Visa_simulerat_eller_angivet_antal,'Bearb råstatistik'!AS492,'Bearb råstatistik'!AR492)</f>
        <v>-</v>
      </c>
      <c r="J494" s="81">
        <f>IF(Visa_simulerat_eller_angivet_antal,'Bearb råstatistik'!#REF!,'Bearb råstatistik'!T492)</f>
        <v>0</v>
      </c>
      <c r="K494" s="48" t="str">
        <f>IF(Visa_simulerat_eller_angivet_antal,'Bearb råstatistik'!AU492,'Bearb råstatistik'!AT492)</f>
        <v>-</v>
      </c>
      <c r="L494" s="81">
        <f>'Bearb råstatistik'!X492+'Bearb råstatistik'!T492</f>
        <v>0</v>
      </c>
      <c r="M494" s="81">
        <f>'Bearb råstatistik'!R492+'Bearb råstatistik'!V492</f>
        <v>0</v>
      </c>
      <c r="N494" s="48" t="str">
        <f t="shared" si="15"/>
        <v/>
      </c>
      <c r="O494" s="81">
        <f>'Bearb råstatistik'!AD492</f>
        <v>0</v>
      </c>
      <c r="P494" s="81">
        <f>'Bearb råstatistik'!AF492</f>
        <v>0</v>
      </c>
      <c r="Q494" s="82" t="str">
        <f t="shared" si="16"/>
        <v/>
      </c>
    </row>
    <row r="495" spans="1:17" s="59" customFormat="1" hidden="1" x14ac:dyDescent="0.3">
      <c r="A495" s="59" t="str">
        <f>'Bearb råstatistik'!A493</f>
        <v>STRANDSKOLAN, MONTESSORIFÖRENINGEN I KUNGÄLV</v>
      </c>
      <c r="B495" s="81" t="b">
        <f>'Bearb råstatistik'!B493</f>
        <v>0</v>
      </c>
      <c r="C495" s="81">
        <f>IF(Visa_simulerat_eller_angivet_antal,'Bearb råstatistik'!#REF!,'Bearb råstatistik'!K493)</f>
        <v>25</v>
      </c>
      <c r="D495" s="81">
        <f>IF(Visa_simulerat_eller_angivet_antal,'Bearb råstatistik'!#REF!,'Bearb råstatistik'!O493)</f>
        <v>0</v>
      </c>
      <c r="E495" s="48">
        <f>IF(Visa_simulerat_eller_angivet_antal,'Bearb råstatistik'!AN493,'Bearb råstatistik'!AL493)</f>
        <v>0</v>
      </c>
      <c r="F495" s="81">
        <f>IF(Visa_simulerat_eller_angivet_antal,'Bearb råstatistik'!#REF!,'Bearb råstatistik'!Z493)</f>
        <v>0</v>
      </c>
      <c r="G495" s="48">
        <f>IF(Visa_simulerat_eller_angivet_antal,'Bearb råstatistik'!AQ493,'Bearb råstatistik'!AO493)</f>
        <v>0</v>
      </c>
      <c r="H495" s="81" t="b">
        <f>'Bearb råstatistik'!AC493</f>
        <v>0</v>
      </c>
      <c r="I495" s="48" t="str">
        <f>IF(Visa_simulerat_eller_angivet_antal,'Bearb råstatistik'!AS493,'Bearb råstatistik'!AR493)</f>
        <v>-</v>
      </c>
      <c r="J495" s="81">
        <f>IF(Visa_simulerat_eller_angivet_antal,'Bearb råstatistik'!#REF!,'Bearb råstatistik'!T493)</f>
        <v>0</v>
      </c>
      <c r="K495" s="48" t="str">
        <f>IF(Visa_simulerat_eller_angivet_antal,'Bearb råstatistik'!AU493,'Bearb råstatistik'!AT493)</f>
        <v>-</v>
      </c>
      <c r="L495" s="81">
        <f>'Bearb råstatistik'!X493+'Bearb råstatistik'!T493</f>
        <v>0</v>
      </c>
      <c r="M495" s="81">
        <f>'Bearb råstatistik'!R493+'Bearb råstatistik'!V493</f>
        <v>0</v>
      </c>
      <c r="N495" s="48" t="str">
        <f t="shared" si="15"/>
        <v/>
      </c>
      <c r="O495" s="81">
        <f>'Bearb råstatistik'!AD493</f>
        <v>0</v>
      </c>
      <c r="P495" s="81">
        <f>'Bearb råstatistik'!AF493</f>
        <v>0</v>
      </c>
      <c r="Q495" s="82" t="str">
        <f t="shared" si="16"/>
        <v/>
      </c>
    </row>
    <row r="496" spans="1:17" s="59" customFormat="1" x14ac:dyDescent="0.3">
      <c r="A496" s="59" t="str">
        <f>'Bearb råstatistik'!A494</f>
        <v>STRÄNGNÄS KOMMUN</v>
      </c>
      <c r="B496" s="81" t="b">
        <f>'Bearb råstatistik'!B494</f>
        <v>1</v>
      </c>
      <c r="C496" s="81">
        <f>IF(Visa_simulerat_eller_angivet_antal,'Bearb råstatistik'!#REF!,'Bearb råstatistik'!K494)</f>
        <v>212</v>
      </c>
      <c r="D496" s="81">
        <f>IF(Visa_simulerat_eller_angivet_antal,'Bearb råstatistik'!#REF!,'Bearb råstatistik'!O494)</f>
        <v>69</v>
      </c>
      <c r="E496" s="48">
        <f>IF(Visa_simulerat_eller_angivet_antal,'Bearb råstatistik'!AN494,'Bearb råstatistik'!AL494)</f>
        <v>0.32547169811320753</v>
      </c>
      <c r="F496" s="81">
        <f>IF(Visa_simulerat_eller_angivet_antal,'Bearb råstatistik'!#REF!,'Bearb råstatistik'!Z494)</f>
        <v>0</v>
      </c>
      <c r="G496" s="48">
        <f>IF(Visa_simulerat_eller_angivet_antal,'Bearb råstatistik'!AQ494,'Bearb råstatistik'!AO494)</f>
        <v>0</v>
      </c>
      <c r="H496" s="81" t="b">
        <f>'Bearb råstatistik'!AC494</f>
        <v>0</v>
      </c>
      <c r="I496" s="48">
        <f>IF(Visa_simulerat_eller_angivet_antal,'Bearb råstatistik'!AS494,'Bearb råstatistik'!AR494)</f>
        <v>0</v>
      </c>
      <c r="J496" s="81">
        <f>IF(Visa_simulerat_eller_angivet_antal,'Bearb råstatistik'!#REF!,'Bearb råstatistik'!T494)</f>
        <v>0</v>
      </c>
      <c r="K496" s="48">
        <f>IF(Visa_simulerat_eller_angivet_antal,'Bearb råstatistik'!AU494,'Bearb råstatistik'!AT494)</f>
        <v>0.44927536231884058</v>
      </c>
      <c r="L496" s="81">
        <f>'Bearb råstatistik'!X494+'Bearb råstatistik'!T494</f>
        <v>0</v>
      </c>
      <c r="M496" s="81">
        <f>'Bearb råstatistik'!R494+'Bearb råstatistik'!V494</f>
        <v>0</v>
      </c>
      <c r="N496" s="48" t="str">
        <f t="shared" si="15"/>
        <v/>
      </c>
      <c r="O496" s="81">
        <f>'Bearb råstatistik'!AD494</f>
        <v>38</v>
      </c>
      <c r="P496" s="81">
        <f>'Bearb råstatistik'!AF494</f>
        <v>31</v>
      </c>
      <c r="Q496" s="82">
        <f t="shared" si="16"/>
        <v>0.55072463768115942</v>
      </c>
    </row>
    <row r="497" spans="1:17" s="59" customFormat="1" hidden="1" x14ac:dyDescent="0.3">
      <c r="A497" s="59" t="str">
        <f>'Bearb råstatistik'!A495</f>
        <v>STRÄNGNÄS MONTESSORISKOLA EKONOMISK FÖRENING</v>
      </c>
      <c r="B497" s="81" t="b">
        <f>'Bearb råstatistik'!B495</f>
        <v>0</v>
      </c>
      <c r="C497" s="81">
        <f>IF(Visa_simulerat_eller_angivet_antal,'Bearb råstatistik'!#REF!,'Bearb råstatistik'!K495)</f>
        <v>27</v>
      </c>
      <c r="D497" s="81">
        <f>IF(Visa_simulerat_eller_angivet_antal,'Bearb råstatistik'!#REF!,'Bearb råstatistik'!O495)</f>
        <v>0</v>
      </c>
      <c r="E497" s="48">
        <f>IF(Visa_simulerat_eller_angivet_antal,'Bearb råstatistik'!AN495,'Bearb råstatistik'!AL495)</f>
        <v>0</v>
      </c>
      <c r="F497" s="81">
        <f>IF(Visa_simulerat_eller_angivet_antal,'Bearb råstatistik'!#REF!,'Bearb råstatistik'!Z495)</f>
        <v>0</v>
      </c>
      <c r="G497" s="48">
        <f>IF(Visa_simulerat_eller_angivet_antal,'Bearb råstatistik'!AQ495,'Bearb råstatistik'!AO495)</f>
        <v>0</v>
      </c>
      <c r="H497" s="81" t="b">
        <f>'Bearb råstatistik'!AC495</f>
        <v>0</v>
      </c>
      <c r="I497" s="48" t="str">
        <f>IF(Visa_simulerat_eller_angivet_antal,'Bearb råstatistik'!AS495,'Bearb råstatistik'!AR495)</f>
        <v>-</v>
      </c>
      <c r="J497" s="81">
        <f>IF(Visa_simulerat_eller_angivet_antal,'Bearb råstatistik'!#REF!,'Bearb råstatistik'!T495)</f>
        <v>0</v>
      </c>
      <c r="K497" s="48" t="str">
        <f>IF(Visa_simulerat_eller_angivet_antal,'Bearb råstatistik'!AU495,'Bearb råstatistik'!AT495)</f>
        <v>-</v>
      </c>
      <c r="L497" s="81">
        <f>'Bearb råstatistik'!X495+'Bearb råstatistik'!T495</f>
        <v>0</v>
      </c>
      <c r="M497" s="81">
        <f>'Bearb råstatistik'!R495+'Bearb råstatistik'!V495</f>
        <v>0</v>
      </c>
      <c r="N497" s="48" t="str">
        <f t="shared" si="15"/>
        <v/>
      </c>
      <c r="O497" s="81">
        <f>'Bearb råstatistik'!AD495</f>
        <v>0</v>
      </c>
      <c r="P497" s="81">
        <f>'Bearb råstatistik'!AF495</f>
        <v>0</v>
      </c>
      <c r="Q497" s="82" t="str">
        <f t="shared" si="16"/>
        <v/>
      </c>
    </row>
    <row r="498" spans="1:17" s="59" customFormat="1" hidden="1" x14ac:dyDescent="0.3">
      <c r="A498" s="59" t="str">
        <f>'Bearb råstatistik'!A496</f>
        <v>STRÖMSTADS KOMMUN</v>
      </c>
      <c r="B498" s="81" t="b">
        <f>'Bearb råstatistik'!B496</f>
        <v>1</v>
      </c>
      <c r="C498" s="81">
        <f>IF(Visa_simulerat_eller_angivet_antal,'Bearb råstatistik'!#REF!,'Bearb råstatistik'!K496)</f>
        <v>105</v>
      </c>
      <c r="D498" s="81">
        <f>IF(Visa_simulerat_eller_angivet_antal,'Bearb råstatistik'!#REF!,'Bearb råstatistik'!O496)</f>
        <v>0</v>
      </c>
      <c r="E498" s="48">
        <f>IF(Visa_simulerat_eller_angivet_antal,'Bearb råstatistik'!AN496,'Bearb råstatistik'!AL496)</f>
        <v>0</v>
      </c>
      <c r="F498" s="81">
        <f>IF(Visa_simulerat_eller_angivet_antal,'Bearb råstatistik'!#REF!,'Bearb råstatistik'!Z496)</f>
        <v>0</v>
      </c>
      <c r="G498" s="48">
        <f>IF(Visa_simulerat_eller_angivet_antal,'Bearb råstatistik'!AQ496,'Bearb råstatistik'!AO496)</f>
        <v>0</v>
      </c>
      <c r="H498" s="81" t="b">
        <f>'Bearb råstatistik'!AC496</f>
        <v>0</v>
      </c>
      <c r="I498" s="48" t="str">
        <f>IF(Visa_simulerat_eller_angivet_antal,'Bearb råstatistik'!AS496,'Bearb råstatistik'!AR496)</f>
        <v>-</v>
      </c>
      <c r="J498" s="81">
        <f>IF(Visa_simulerat_eller_angivet_antal,'Bearb råstatistik'!#REF!,'Bearb råstatistik'!T496)</f>
        <v>0</v>
      </c>
      <c r="K498" s="48" t="str">
        <f>IF(Visa_simulerat_eller_angivet_antal,'Bearb råstatistik'!AU496,'Bearb råstatistik'!AT496)</f>
        <v>-</v>
      </c>
      <c r="L498" s="81">
        <f>'Bearb råstatistik'!X496+'Bearb råstatistik'!T496</f>
        <v>0</v>
      </c>
      <c r="M498" s="81">
        <f>'Bearb råstatistik'!R496+'Bearb råstatistik'!V496</f>
        <v>0</v>
      </c>
      <c r="N498" s="48" t="str">
        <f t="shared" si="15"/>
        <v/>
      </c>
      <c r="O498" s="81">
        <f>'Bearb råstatistik'!AD496</f>
        <v>0</v>
      </c>
      <c r="P498" s="81">
        <f>'Bearb råstatistik'!AF496</f>
        <v>0</v>
      </c>
      <c r="Q498" s="82" t="str">
        <f t="shared" si="16"/>
        <v/>
      </c>
    </row>
    <row r="499" spans="1:17" s="59" customFormat="1" x14ac:dyDescent="0.3">
      <c r="A499" s="59" t="str">
        <f>'Bearb råstatistik'!A497</f>
        <v>STRÖMSUNDS KOMMUN</v>
      </c>
      <c r="B499" s="81" t="b">
        <f>'Bearb råstatistik'!B497</f>
        <v>1</v>
      </c>
      <c r="C499" s="81">
        <f>IF(Visa_simulerat_eller_angivet_antal,'Bearb råstatistik'!#REF!,'Bearb råstatistik'!K497)</f>
        <v>107</v>
      </c>
      <c r="D499" s="81">
        <f>IF(Visa_simulerat_eller_angivet_antal,'Bearb råstatistik'!#REF!,'Bearb råstatistik'!O497)</f>
        <v>12</v>
      </c>
      <c r="E499" s="48">
        <f>IF(Visa_simulerat_eller_angivet_antal,'Bearb råstatistik'!AN497,'Bearb råstatistik'!AL497)</f>
        <v>0.11214953271028037</v>
      </c>
      <c r="F499" s="81">
        <f>IF(Visa_simulerat_eller_angivet_antal,'Bearb råstatistik'!#REF!,'Bearb råstatistik'!Z497)</f>
        <v>0</v>
      </c>
      <c r="G499" s="48">
        <f>IF(Visa_simulerat_eller_angivet_antal,'Bearb råstatistik'!AQ497,'Bearb råstatistik'!AO497)</f>
        <v>0</v>
      </c>
      <c r="H499" s="81" t="b">
        <f>'Bearb råstatistik'!AC497</f>
        <v>0</v>
      </c>
      <c r="I499" s="48">
        <f>IF(Visa_simulerat_eller_angivet_antal,'Bearb råstatistik'!AS497,'Bearb råstatistik'!AR497)</f>
        <v>0</v>
      </c>
      <c r="J499" s="81">
        <f>IF(Visa_simulerat_eller_angivet_antal,'Bearb råstatistik'!#REF!,'Bearb råstatistik'!T497)</f>
        <v>0</v>
      </c>
      <c r="K499" s="48">
        <f>IF(Visa_simulerat_eller_angivet_antal,'Bearb råstatistik'!AU497,'Bearb råstatistik'!AT497)</f>
        <v>0</v>
      </c>
      <c r="L499" s="81">
        <f>'Bearb råstatistik'!X497+'Bearb råstatistik'!T497</f>
        <v>0</v>
      </c>
      <c r="M499" s="81">
        <f>'Bearb råstatistik'!R497+'Bearb råstatistik'!V497</f>
        <v>0</v>
      </c>
      <c r="N499" s="48" t="str">
        <f t="shared" si="15"/>
        <v/>
      </c>
      <c r="O499" s="81">
        <f>'Bearb råstatistik'!AD497</f>
        <v>12</v>
      </c>
      <c r="P499" s="81">
        <f>'Bearb råstatistik'!AF497</f>
        <v>0</v>
      </c>
      <c r="Q499" s="82">
        <f t="shared" si="16"/>
        <v>1</v>
      </c>
    </row>
    <row r="500" spans="1:17" s="59" customFormat="1" x14ac:dyDescent="0.3">
      <c r="A500" s="59" t="str">
        <f>'Bearb råstatistik'!A498</f>
        <v>SUNDBYBERGS KOMMUN</v>
      </c>
      <c r="B500" s="81" t="b">
        <f>'Bearb råstatistik'!B498</f>
        <v>1</v>
      </c>
      <c r="C500" s="81">
        <f>IF(Visa_simulerat_eller_angivet_antal,'Bearb råstatistik'!#REF!,'Bearb råstatistik'!K498)</f>
        <v>132</v>
      </c>
      <c r="D500" s="81">
        <f>IF(Visa_simulerat_eller_angivet_antal,'Bearb råstatistik'!#REF!,'Bearb råstatistik'!O498)</f>
        <v>43</v>
      </c>
      <c r="E500" s="48">
        <f>IF(Visa_simulerat_eller_angivet_antal,'Bearb råstatistik'!AN498,'Bearb råstatistik'!AL498)</f>
        <v>0.32575757575757575</v>
      </c>
      <c r="F500" s="81">
        <f>IF(Visa_simulerat_eller_angivet_antal,'Bearb råstatistik'!#REF!,'Bearb råstatistik'!Z498)</f>
        <v>0</v>
      </c>
      <c r="G500" s="48">
        <f>IF(Visa_simulerat_eller_angivet_antal,'Bearb råstatistik'!AQ498,'Bearb råstatistik'!AO498)</f>
        <v>0</v>
      </c>
      <c r="H500" s="81" t="b">
        <f>'Bearb råstatistik'!AC498</f>
        <v>0</v>
      </c>
      <c r="I500" s="48">
        <f>IF(Visa_simulerat_eller_angivet_antal,'Bearb råstatistik'!AS498,'Bearb råstatistik'!AR498)</f>
        <v>0</v>
      </c>
      <c r="J500" s="81">
        <f>IF(Visa_simulerat_eller_angivet_antal,'Bearb råstatistik'!#REF!,'Bearb råstatistik'!T498)</f>
        <v>0</v>
      </c>
      <c r="K500" s="48">
        <f>IF(Visa_simulerat_eller_angivet_antal,'Bearb råstatistik'!AU498,'Bearb råstatistik'!AT498)</f>
        <v>0.34883720930232559</v>
      </c>
      <c r="L500" s="81">
        <f>'Bearb råstatistik'!X498+'Bearb råstatistik'!T498</f>
        <v>0</v>
      </c>
      <c r="M500" s="81">
        <f>'Bearb råstatistik'!R498+'Bearb råstatistik'!V498</f>
        <v>0</v>
      </c>
      <c r="N500" s="48" t="str">
        <f t="shared" si="15"/>
        <v/>
      </c>
      <c r="O500" s="81">
        <f>'Bearb råstatistik'!AD498</f>
        <v>28</v>
      </c>
      <c r="P500" s="81">
        <f>'Bearb råstatistik'!AF498</f>
        <v>15</v>
      </c>
      <c r="Q500" s="82">
        <f t="shared" si="16"/>
        <v>0.65116279069767447</v>
      </c>
    </row>
    <row r="501" spans="1:17" s="59" customFormat="1" x14ac:dyDescent="0.3">
      <c r="A501" s="59" t="str">
        <f>'Bearb råstatistik'!A499</f>
        <v>SUNDSVALLS KOMMUN</v>
      </c>
      <c r="B501" s="81" t="b">
        <f>'Bearb råstatistik'!B499</f>
        <v>1</v>
      </c>
      <c r="C501" s="81">
        <f>IF(Visa_simulerat_eller_angivet_antal,'Bearb råstatistik'!#REF!,'Bearb råstatistik'!K499)</f>
        <v>678</v>
      </c>
      <c r="D501" s="81">
        <f>IF(Visa_simulerat_eller_angivet_antal,'Bearb råstatistik'!#REF!,'Bearb råstatistik'!O499)</f>
        <v>153</v>
      </c>
      <c r="E501" s="48">
        <f>IF(Visa_simulerat_eller_angivet_antal,'Bearb råstatistik'!AN499,'Bearb råstatistik'!AL499)</f>
        <v>0.22566371681415928</v>
      </c>
      <c r="F501" s="81">
        <f>IF(Visa_simulerat_eller_angivet_antal,'Bearb råstatistik'!#REF!,'Bearb råstatistik'!Z499)</f>
        <v>40</v>
      </c>
      <c r="G501" s="48">
        <f>IF(Visa_simulerat_eller_angivet_antal,'Bearb råstatistik'!AQ499,'Bearb råstatistik'!AO499)</f>
        <v>5.8997050147492625E-2</v>
      </c>
      <c r="H501" s="81" t="b">
        <f>'Bearb råstatistik'!AC499</f>
        <v>0</v>
      </c>
      <c r="I501" s="48">
        <f>IF(Visa_simulerat_eller_angivet_antal,'Bearb råstatistik'!AS499,'Bearb råstatistik'!AR499)</f>
        <v>0.26143790849673204</v>
      </c>
      <c r="J501" s="81">
        <f>IF(Visa_simulerat_eller_angivet_antal,'Bearb råstatistik'!#REF!,'Bearb råstatistik'!T499)</f>
        <v>0</v>
      </c>
      <c r="K501" s="48">
        <f>IF(Visa_simulerat_eller_angivet_antal,'Bearb råstatistik'!AU499,'Bearb råstatistik'!AT499)</f>
        <v>0.28104575163398693</v>
      </c>
      <c r="L501" s="81">
        <f>'Bearb råstatistik'!X499+'Bearb råstatistik'!T499</f>
        <v>0</v>
      </c>
      <c r="M501" s="81">
        <f>'Bearb råstatistik'!R499+'Bearb råstatistik'!V499</f>
        <v>40</v>
      </c>
      <c r="N501" s="48">
        <f t="shared" si="15"/>
        <v>0</v>
      </c>
      <c r="O501" s="81">
        <f>'Bearb råstatistik'!AD499</f>
        <v>70</v>
      </c>
      <c r="P501" s="81">
        <f>'Bearb råstatistik'!AF499</f>
        <v>43</v>
      </c>
      <c r="Q501" s="82">
        <f t="shared" si="16"/>
        <v>0.61946902654867253</v>
      </c>
    </row>
    <row r="502" spans="1:17" s="59" customFormat="1" x14ac:dyDescent="0.3">
      <c r="A502" s="59" t="str">
        <f>'Bearb råstatistik'!A500</f>
        <v>SUNNE KOMMUN</v>
      </c>
      <c r="B502" s="81" t="b">
        <f>'Bearb råstatistik'!B500</f>
        <v>1</v>
      </c>
      <c r="C502" s="81">
        <f>IF(Visa_simulerat_eller_angivet_antal,'Bearb råstatistik'!#REF!,'Bearb råstatistik'!K500)</f>
        <v>124</v>
      </c>
      <c r="D502" s="81">
        <f>IF(Visa_simulerat_eller_angivet_antal,'Bearb råstatistik'!#REF!,'Bearb råstatistik'!O500)</f>
        <v>16</v>
      </c>
      <c r="E502" s="48">
        <f>IF(Visa_simulerat_eller_angivet_antal,'Bearb råstatistik'!AN500,'Bearb råstatistik'!AL500)</f>
        <v>0.12903225806451613</v>
      </c>
      <c r="F502" s="81">
        <f>IF(Visa_simulerat_eller_angivet_antal,'Bearb råstatistik'!#REF!,'Bearb råstatistik'!Z500)</f>
        <v>0</v>
      </c>
      <c r="G502" s="48">
        <f>IF(Visa_simulerat_eller_angivet_antal,'Bearb råstatistik'!AQ500,'Bearb råstatistik'!AO500)</f>
        <v>0</v>
      </c>
      <c r="H502" s="81" t="b">
        <f>'Bearb råstatistik'!AC500</f>
        <v>0</v>
      </c>
      <c r="I502" s="48">
        <f>IF(Visa_simulerat_eller_angivet_antal,'Bearb råstatistik'!AS500,'Bearb råstatistik'!AR500)</f>
        <v>0</v>
      </c>
      <c r="J502" s="81">
        <f>IF(Visa_simulerat_eller_angivet_antal,'Bearb råstatistik'!#REF!,'Bearb råstatistik'!T500)</f>
        <v>0</v>
      </c>
      <c r="K502" s="48">
        <f>IF(Visa_simulerat_eller_angivet_antal,'Bearb råstatistik'!AU500,'Bearb råstatistik'!AT500)</f>
        <v>0</v>
      </c>
      <c r="L502" s="81">
        <f>'Bearb råstatistik'!X500+'Bearb råstatistik'!T500</f>
        <v>0</v>
      </c>
      <c r="M502" s="81">
        <f>'Bearb råstatistik'!R500+'Bearb råstatistik'!V500</f>
        <v>0</v>
      </c>
      <c r="N502" s="48" t="str">
        <f t="shared" si="15"/>
        <v/>
      </c>
      <c r="O502" s="81">
        <f>'Bearb råstatistik'!AD500</f>
        <v>16</v>
      </c>
      <c r="P502" s="81">
        <f>'Bearb råstatistik'!AF500</f>
        <v>0</v>
      </c>
      <c r="Q502" s="82">
        <f t="shared" si="16"/>
        <v>1</v>
      </c>
    </row>
    <row r="503" spans="1:17" s="59" customFormat="1" hidden="1" x14ac:dyDescent="0.3">
      <c r="A503" s="59" t="str">
        <f>'Bearb råstatistik'!A501</f>
        <v>SURAHAMMARS KOMMUN</v>
      </c>
      <c r="B503" s="81" t="b">
        <f>'Bearb råstatistik'!B501</f>
        <v>1</v>
      </c>
      <c r="C503" s="81">
        <f>IF(Visa_simulerat_eller_angivet_antal,'Bearb råstatistik'!#REF!,'Bearb råstatistik'!K501)</f>
        <v>78</v>
      </c>
      <c r="D503" s="81">
        <f>IF(Visa_simulerat_eller_angivet_antal,'Bearb råstatistik'!#REF!,'Bearb råstatistik'!O501)</f>
        <v>0</v>
      </c>
      <c r="E503" s="48">
        <f>IF(Visa_simulerat_eller_angivet_antal,'Bearb råstatistik'!AN501,'Bearb råstatistik'!AL501)</f>
        <v>0</v>
      </c>
      <c r="F503" s="81">
        <f>IF(Visa_simulerat_eller_angivet_antal,'Bearb råstatistik'!#REF!,'Bearb råstatistik'!Z501)</f>
        <v>0</v>
      </c>
      <c r="G503" s="48">
        <f>IF(Visa_simulerat_eller_angivet_antal,'Bearb råstatistik'!AQ501,'Bearb råstatistik'!AO501)</f>
        <v>0</v>
      </c>
      <c r="H503" s="81" t="b">
        <f>'Bearb råstatistik'!AC501</f>
        <v>0</v>
      </c>
      <c r="I503" s="48" t="str">
        <f>IF(Visa_simulerat_eller_angivet_antal,'Bearb råstatistik'!AS501,'Bearb råstatistik'!AR501)</f>
        <v>-</v>
      </c>
      <c r="J503" s="81">
        <f>IF(Visa_simulerat_eller_angivet_antal,'Bearb råstatistik'!#REF!,'Bearb råstatistik'!T501)</f>
        <v>0</v>
      </c>
      <c r="K503" s="48" t="str">
        <f>IF(Visa_simulerat_eller_angivet_antal,'Bearb råstatistik'!AU501,'Bearb råstatistik'!AT501)</f>
        <v>-</v>
      </c>
      <c r="L503" s="81">
        <f>'Bearb råstatistik'!X501+'Bearb råstatistik'!T501</f>
        <v>0</v>
      </c>
      <c r="M503" s="81">
        <f>'Bearb råstatistik'!R501+'Bearb råstatistik'!V501</f>
        <v>0</v>
      </c>
      <c r="N503" s="48" t="str">
        <f t="shared" si="15"/>
        <v/>
      </c>
      <c r="O503" s="81">
        <f>'Bearb råstatistik'!AD501</f>
        <v>0</v>
      </c>
      <c r="P503" s="81">
        <f>'Bearb råstatistik'!AF501</f>
        <v>0</v>
      </c>
      <c r="Q503" s="82" t="str">
        <f t="shared" si="16"/>
        <v/>
      </c>
    </row>
    <row r="504" spans="1:17" s="59" customFormat="1" hidden="1" x14ac:dyDescent="0.3">
      <c r="A504" s="59" t="str">
        <f>'Bearb råstatistik'!A502</f>
        <v>Svalnäs, ekonomisk förening</v>
      </c>
      <c r="B504" s="81" t="b">
        <f>'Bearb råstatistik'!B502</f>
        <v>0</v>
      </c>
      <c r="C504" s="81">
        <f>IF(Visa_simulerat_eller_angivet_antal,'Bearb råstatistik'!#REF!,'Bearb råstatistik'!K502)</f>
        <v>0</v>
      </c>
      <c r="D504" s="81">
        <f>IF(Visa_simulerat_eller_angivet_antal,'Bearb råstatistik'!#REF!,'Bearb råstatistik'!O502)</f>
        <v>0</v>
      </c>
      <c r="E504" s="48" t="str">
        <f>IF(Visa_simulerat_eller_angivet_antal,'Bearb råstatistik'!AN502,'Bearb råstatistik'!AL502)</f>
        <v>-</v>
      </c>
      <c r="F504" s="81">
        <f>IF(Visa_simulerat_eller_angivet_antal,'Bearb råstatistik'!#REF!,'Bearb råstatistik'!Z502)</f>
        <v>0</v>
      </c>
      <c r="G504" s="48" t="str">
        <f>IF(Visa_simulerat_eller_angivet_antal,'Bearb råstatistik'!AQ502,'Bearb råstatistik'!AO502)</f>
        <v>-</v>
      </c>
      <c r="H504" s="81" t="b">
        <f>'Bearb råstatistik'!AC502</f>
        <v>0</v>
      </c>
      <c r="I504" s="48" t="str">
        <f>IF(Visa_simulerat_eller_angivet_antal,'Bearb råstatistik'!AS502,'Bearb råstatistik'!AR502)</f>
        <v>-</v>
      </c>
      <c r="J504" s="81">
        <f>IF(Visa_simulerat_eller_angivet_antal,'Bearb råstatistik'!#REF!,'Bearb råstatistik'!T502)</f>
        <v>0</v>
      </c>
      <c r="K504" s="48" t="str">
        <f>IF(Visa_simulerat_eller_angivet_antal,'Bearb råstatistik'!AU502,'Bearb råstatistik'!AT502)</f>
        <v>-</v>
      </c>
      <c r="L504" s="81">
        <f>'Bearb råstatistik'!X502+'Bearb råstatistik'!T502</f>
        <v>0</v>
      </c>
      <c r="M504" s="81">
        <f>'Bearb råstatistik'!R502+'Bearb råstatistik'!V502</f>
        <v>0</v>
      </c>
      <c r="N504" s="48" t="str">
        <f t="shared" si="15"/>
        <v/>
      </c>
      <c r="O504" s="81">
        <f>'Bearb råstatistik'!AD502</f>
        <v>0</v>
      </c>
      <c r="P504" s="81">
        <f>'Bearb råstatistik'!AF502</f>
        <v>0</v>
      </c>
      <c r="Q504" s="82" t="str">
        <f t="shared" si="16"/>
        <v/>
      </c>
    </row>
    <row r="505" spans="1:17" s="59" customFormat="1" x14ac:dyDescent="0.3">
      <c r="A505" s="59" t="str">
        <f>'Bearb råstatistik'!A503</f>
        <v>SVALÖVS KOMMUN</v>
      </c>
      <c r="B505" s="81" t="b">
        <f>'Bearb råstatistik'!B503</f>
        <v>1</v>
      </c>
      <c r="C505" s="81">
        <f>IF(Visa_simulerat_eller_angivet_antal,'Bearb råstatistik'!#REF!,'Bearb råstatistik'!K503)</f>
        <v>71</v>
      </c>
      <c r="D505" s="81">
        <f>IF(Visa_simulerat_eller_angivet_antal,'Bearb råstatistik'!#REF!,'Bearb råstatistik'!O503)</f>
        <v>11</v>
      </c>
      <c r="E505" s="48">
        <f>IF(Visa_simulerat_eller_angivet_antal,'Bearb råstatistik'!AN503,'Bearb råstatistik'!AL503)</f>
        <v>0.15492957746478872</v>
      </c>
      <c r="F505" s="81">
        <f>IF(Visa_simulerat_eller_angivet_antal,'Bearb råstatistik'!#REF!,'Bearb råstatistik'!Z503)</f>
        <v>11</v>
      </c>
      <c r="G505" s="48">
        <f>IF(Visa_simulerat_eller_angivet_antal,'Bearb råstatistik'!AQ503,'Bearb råstatistik'!AO503)</f>
        <v>0.15492957746478872</v>
      </c>
      <c r="H505" s="81" t="b">
        <f>'Bearb råstatistik'!AC503</f>
        <v>0</v>
      </c>
      <c r="I505" s="48">
        <f>IF(Visa_simulerat_eller_angivet_antal,'Bearb råstatistik'!AS503,'Bearb råstatistik'!AR503)</f>
        <v>1</v>
      </c>
      <c r="J505" s="81">
        <f>IF(Visa_simulerat_eller_angivet_antal,'Bearb råstatistik'!#REF!,'Bearb råstatistik'!T503)</f>
        <v>0</v>
      </c>
      <c r="K505" s="48">
        <f>IF(Visa_simulerat_eller_angivet_antal,'Bearb råstatistik'!AU503,'Bearb råstatistik'!AT503)</f>
        <v>0</v>
      </c>
      <c r="L505" s="81">
        <f>'Bearb råstatistik'!X503+'Bearb råstatistik'!T503</f>
        <v>0</v>
      </c>
      <c r="M505" s="81">
        <f>'Bearb råstatistik'!R503+'Bearb råstatistik'!V503</f>
        <v>11</v>
      </c>
      <c r="N505" s="48">
        <f t="shared" si="15"/>
        <v>0</v>
      </c>
      <c r="O505" s="81">
        <f>'Bearb råstatistik'!AD503</f>
        <v>0</v>
      </c>
      <c r="P505" s="81">
        <f>'Bearb råstatistik'!AF503</f>
        <v>0</v>
      </c>
      <c r="Q505" s="82" t="str">
        <f t="shared" si="16"/>
        <v/>
      </c>
    </row>
    <row r="506" spans="1:17" s="59" customFormat="1" hidden="1" x14ac:dyDescent="0.3">
      <c r="A506" s="59" t="str">
        <f>'Bearb råstatistik'!A504</f>
        <v>Svalövs Montessori Ekonomisk förening</v>
      </c>
      <c r="B506" s="81" t="b">
        <f>'Bearb råstatistik'!B504</f>
        <v>0</v>
      </c>
      <c r="C506" s="81">
        <f>IF(Visa_simulerat_eller_angivet_antal,'Bearb råstatistik'!#REF!,'Bearb råstatistik'!K504)</f>
        <v>19</v>
      </c>
      <c r="D506" s="81">
        <f>IF(Visa_simulerat_eller_angivet_antal,'Bearb råstatistik'!#REF!,'Bearb råstatistik'!O504)</f>
        <v>0</v>
      </c>
      <c r="E506" s="48">
        <f>IF(Visa_simulerat_eller_angivet_antal,'Bearb råstatistik'!AN504,'Bearb råstatistik'!AL504)</f>
        <v>0</v>
      </c>
      <c r="F506" s="81">
        <f>IF(Visa_simulerat_eller_angivet_antal,'Bearb råstatistik'!#REF!,'Bearb råstatistik'!Z504)</f>
        <v>0</v>
      </c>
      <c r="G506" s="48">
        <f>IF(Visa_simulerat_eller_angivet_antal,'Bearb råstatistik'!AQ504,'Bearb råstatistik'!AO504)</f>
        <v>0</v>
      </c>
      <c r="H506" s="81" t="b">
        <f>'Bearb råstatistik'!AC504</f>
        <v>0</v>
      </c>
      <c r="I506" s="48" t="str">
        <f>IF(Visa_simulerat_eller_angivet_antal,'Bearb råstatistik'!AS504,'Bearb råstatistik'!AR504)</f>
        <v>-</v>
      </c>
      <c r="J506" s="81">
        <f>IF(Visa_simulerat_eller_angivet_antal,'Bearb råstatistik'!#REF!,'Bearb råstatistik'!T504)</f>
        <v>0</v>
      </c>
      <c r="K506" s="48" t="str">
        <f>IF(Visa_simulerat_eller_angivet_antal,'Bearb råstatistik'!AU504,'Bearb råstatistik'!AT504)</f>
        <v>-</v>
      </c>
      <c r="L506" s="81">
        <f>'Bearb råstatistik'!X504+'Bearb råstatistik'!T504</f>
        <v>0</v>
      </c>
      <c r="M506" s="81">
        <f>'Bearb råstatistik'!R504+'Bearb råstatistik'!V504</f>
        <v>0</v>
      </c>
      <c r="N506" s="48" t="str">
        <f t="shared" si="15"/>
        <v/>
      </c>
      <c r="O506" s="81">
        <f>'Bearb råstatistik'!AD504</f>
        <v>0</v>
      </c>
      <c r="P506" s="81">
        <f>'Bearb råstatistik'!AF504</f>
        <v>0</v>
      </c>
      <c r="Q506" s="82" t="str">
        <f t="shared" si="16"/>
        <v/>
      </c>
    </row>
    <row r="507" spans="1:17" s="59" customFormat="1" hidden="1" x14ac:dyDescent="0.3">
      <c r="A507" s="59" t="str">
        <f>'Bearb råstatistik'!A505</f>
        <v>Sveaskolan AB</v>
      </c>
      <c r="B507" s="81" t="b">
        <f>'Bearb råstatistik'!B505</f>
        <v>0</v>
      </c>
      <c r="C507" s="81">
        <f>IF(Visa_simulerat_eller_angivet_antal,'Bearb råstatistik'!#REF!,'Bearb råstatistik'!K505)</f>
        <v>66</v>
      </c>
      <c r="D507" s="81">
        <f>IF(Visa_simulerat_eller_angivet_antal,'Bearb råstatistik'!#REF!,'Bearb råstatistik'!O505)</f>
        <v>0</v>
      </c>
      <c r="E507" s="48">
        <f>IF(Visa_simulerat_eller_angivet_antal,'Bearb råstatistik'!AN505,'Bearb råstatistik'!AL505)</f>
        <v>0</v>
      </c>
      <c r="F507" s="81">
        <f>IF(Visa_simulerat_eller_angivet_antal,'Bearb råstatistik'!#REF!,'Bearb råstatistik'!Z505)</f>
        <v>0</v>
      </c>
      <c r="G507" s="48">
        <f>IF(Visa_simulerat_eller_angivet_antal,'Bearb råstatistik'!AQ505,'Bearb råstatistik'!AO505)</f>
        <v>0</v>
      </c>
      <c r="H507" s="81" t="b">
        <f>'Bearb råstatistik'!AC505</f>
        <v>0</v>
      </c>
      <c r="I507" s="48" t="str">
        <f>IF(Visa_simulerat_eller_angivet_antal,'Bearb råstatistik'!AS505,'Bearb råstatistik'!AR505)</f>
        <v>-</v>
      </c>
      <c r="J507" s="81">
        <f>IF(Visa_simulerat_eller_angivet_antal,'Bearb råstatistik'!#REF!,'Bearb råstatistik'!T505)</f>
        <v>0</v>
      </c>
      <c r="K507" s="48" t="str">
        <f>IF(Visa_simulerat_eller_angivet_antal,'Bearb råstatistik'!AU505,'Bearb råstatistik'!AT505)</f>
        <v>-</v>
      </c>
      <c r="L507" s="81">
        <f>'Bearb råstatistik'!X505+'Bearb råstatistik'!T505</f>
        <v>0</v>
      </c>
      <c r="M507" s="81">
        <f>'Bearb råstatistik'!R505+'Bearb råstatistik'!V505</f>
        <v>0</v>
      </c>
      <c r="N507" s="48" t="str">
        <f t="shared" si="15"/>
        <v/>
      </c>
      <c r="O507" s="81">
        <f>'Bearb råstatistik'!AD505</f>
        <v>0</v>
      </c>
      <c r="P507" s="81">
        <f>'Bearb råstatistik'!AF505</f>
        <v>0</v>
      </c>
      <c r="Q507" s="82" t="str">
        <f t="shared" si="16"/>
        <v/>
      </c>
    </row>
    <row r="508" spans="1:17" s="59" customFormat="1" x14ac:dyDescent="0.3">
      <c r="A508" s="59" t="str">
        <f>'Bearb råstatistik'!A506</f>
        <v>SVEDALA KOMMUN</v>
      </c>
      <c r="B508" s="81" t="b">
        <f>'Bearb råstatistik'!B506</f>
        <v>1</v>
      </c>
      <c r="C508" s="81">
        <f>IF(Visa_simulerat_eller_angivet_antal,'Bearb råstatistik'!#REF!,'Bearb råstatistik'!K506)</f>
        <v>238</v>
      </c>
      <c r="D508" s="81">
        <f>IF(Visa_simulerat_eller_angivet_antal,'Bearb råstatistik'!#REF!,'Bearb råstatistik'!O506)</f>
        <v>44</v>
      </c>
      <c r="E508" s="48">
        <f>IF(Visa_simulerat_eller_angivet_antal,'Bearb råstatistik'!AN506,'Bearb råstatistik'!AL506)</f>
        <v>0.18487394957983194</v>
      </c>
      <c r="F508" s="81">
        <f>IF(Visa_simulerat_eller_angivet_antal,'Bearb råstatistik'!#REF!,'Bearb råstatistik'!Z506)</f>
        <v>11</v>
      </c>
      <c r="G508" s="48">
        <f>IF(Visa_simulerat_eller_angivet_antal,'Bearb råstatistik'!AQ506,'Bearb råstatistik'!AO506)</f>
        <v>4.6218487394957986E-2</v>
      </c>
      <c r="H508" s="81" t="b">
        <f>'Bearb råstatistik'!AC506</f>
        <v>0</v>
      </c>
      <c r="I508" s="48">
        <f>IF(Visa_simulerat_eller_angivet_antal,'Bearb råstatistik'!AS506,'Bearb råstatistik'!AR506)</f>
        <v>0.25</v>
      </c>
      <c r="J508" s="81">
        <f>IF(Visa_simulerat_eller_angivet_antal,'Bearb råstatistik'!#REF!,'Bearb råstatistik'!T506)</f>
        <v>0</v>
      </c>
      <c r="K508" s="48">
        <f>IF(Visa_simulerat_eller_angivet_antal,'Bearb råstatistik'!AU506,'Bearb råstatistik'!AT506)</f>
        <v>0.5</v>
      </c>
      <c r="L508" s="81">
        <f>'Bearb råstatistik'!X506+'Bearb råstatistik'!T506</f>
        <v>0</v>
      </c>
      <c r="M508" s="81">
        <f>'Bearb råstatistik'!R506+'Bearb råstatistik'!V506</f>
        <v>11</v>
      </c>
      <c r="N508" s="48">
        <f t="shared" si="15"/>
        <v>0</v>
      </c>
      <c r="O508" s="81">
        <f>'Bearb råstatistik'!AD506</f>
        <v>11</v>
      </c>
      <c r="P508" s="81">
        <f>'Bearb råstatistik'!AF506</f>
        <v>22</v>
      </c>
      <c r="Q508" s="82">
        <f t="shared" si="16"/>
        <v>0.33333333333333331</v>
      </c>
    </row>
    <row r="509" spans="1:17" s="59" customFormat="1" x14ac:dyDescent="0.3">
      <c r="A509" s="59" t="str">
        <f>'Bearb råstatistik'!A507</f>
        <v>SVENLJUNGA KOMMUN</v>
      </c>
      <c r="B509" s="81" t="b">
        <f>'Bearb råstatistik'!B507</f>
        <v>1</v>
      </c>
      <c r="C509" s="81">
        <f>IF(Visa_simulerat_eller_angivet_antal,'Bearb råstatistik'!#REF!,'Bearb råstatistik'!K507)</f>
        <v>110</v>
      </c>
      <c r="D509" s="81">
        <f>IF(Visa_simulerat_eller_angivet_antal,'Bearb råstatistik'!#REF!,'Bearb råstatistik'!O507)</f>
        <v>14</v>
      </c>
      <c r="E509" s="48">
        <f>IF(Visa_simulerat_eller_angivet_antal,'Bearb råstatistik'!AN507,'Bearb råstatistik'!AL507)</f>
        <v>0.12727272727272726</v>
      </c>
      <c r="F509" s="81">
        <f>IF(Visa_simulerat_eller_angivet_antal,'Bearb råstatistik'!#REF!,'Bearb råstatistik'!Z507)</f>
        <v>0</v>
      </c>
      <c r="G509" s="48">
        <f>IF(Visa_simulerat_eller_angivet_antal,'Bearb råstatistik'!AQ507,'Bearb råstatistik'!AO507)</f>
        <v>0</v>
      </c>
      <c r="H509" s="81" t="b">
        <f>'Bearb råstatistik'!AC507</f>
        <v>0</v>
      </c>
      <c r="I509" s="48">
        <f>IF(Visa_simulerat_eller_angivet_antal,'Bearb råstatistik'!AS507,'Bearb råstatistik'!AR507)</f>
        <v>0</v>
      </c>
      <c r="J509" s="81">
        <f>IF(Visa_simulerat_eller_angivet_antal,'Bearb råstatistik'!#REF!,'Bearb råstatistik'!T507)</f>
        <v>0</v>
      </c>
      <c r="K509" s="48">
        <f>IF(Visa_simulerat_eller_angivet_antal,'Bearb råstatistik'!AU507,'Bearb råstatistik'!AT507)</f>
        <v>0</v>
      </c>
      <c r="L509" s="81">
        <f>'Bearb råstatistik'!X507+'Bearb råstatistik'!T507</f>
        <v>0</v>
      </c>
      <c r="M509" s="81">
        <f>'Bearb råstatistik'!R507+'Bearb råstatistik'!V507</f>
        <v>0</v>
      </c>
      <c r="N509" s="48" t="str">
        <f t="shared" si="15"/>
        <v/>
      </c>
      <c r="O509" s="81">
        <f>'Bearb råstatistik'!AD507</f>
        <v>14</v>
      </c>
      <c r="P509" s="81">
        <f>'Bearb råstatistik'!AF507</f>
        <v>0</v>
      </c>
      <c r="Q509" s="82">
        <f t="shared" si="16"/>
        <v>1</v>
      </c>
    </row>
    <row r="510" spans="1:17" s="59" customFormat="1" hidden="1" x14ac:dyDescent="0.3">
      <c r="A510" s="59" t="str">
        <f>'Bearb råstatistik'!A508</f>
        <v>SVERIGEFINSKA SKOLAN I BOTKYRKA AKTIEBOLAG</v>
      </c>
      <c r="B510" s="81" t="b">
        <f>'Bearb råstatistik'!B508</f>
        <v>0</v>
      </c>
      <c r="C510" s="81">
        <f>IF(Visa_simulerat_eller_angivet_antal,'Bearb råstatistik'!#REF!,'Bearb råstatistik'!K508)</f>
        <v>0</v>
      </c>
      <c r="D510" s="81">
        <f>IF(Visa_simulerat_eller_angivet_antal,'Bearb råstatistik'!#REF!,'Bearb råstatistik'!O508)</f>
        <v>0</v>
      </c>
      <c r="E510" s="48" t="str">
        <f>IF(Visa_simulerat_eller_angivet_antal,'Bearb råstatistik'!AN508,'Bearb råstatistik'!AL508)</f>
        <v>-</v>
      </c>
      <c r="F510" s="81">
        <f>IF(Visa_simulerat_eller_angivet_antal,'Bearb råstatistik'!#REF!,'Bearb råstatistik'!Z508)</f>
        <v>0</v>
      </c>
      <c r="G510" s="48" t="str">
        <f>IF(Visa_simulerat_eller_angivet_antal,'Bearb råstatistik'!AQ508,'Bearb råstatistik'!AO508)</f>
        <v>-</v>
      </c>
      <c r="H510" s="81" t="b">
        <f>'Bearb råstatistik'!AC508</f>
        <v>0</v>
      </c>
      <c r="I510" s="48" t="str">
        <f>IF(Visa_simulerat_eller_angivet_antal,'Bearb råstatistik'!AS508,'Bearb råstatistik'!AR508)</f>
        <v>-</v>
      </c>
      <c r="J510" s="81">
        <f>IF(Visa_simulerat_eller_angivet_antal,'Bearb råstatistik'!#REF!,'Bearb råstatistik'!T508)</f>
        <v>0</v>
      </c>
      <c r="K510" s="48" t="str">
        <f>IF(Visa_simulerat_eller_angivet_antal,'Bearb råstatistik'!AU508,'Bearb råstatistik'!AT508)</f>
        <v>-</v>
      </c>
      <c r="L510" s="81">
        <f>'Bearb råstatistik'!X508+'Bearb råstatistik'!T508</f>
        <v>0</v>
      </c>
      <c r="M510" s="81">
        <f>'Bearb råstatistik'!R508+'Bearb råstatistik'!V508</f>
        <v>0</v>
      </c>
      <c r="N510" s="48" t="str">
        <f t="shared" si="15"/>
        <v/>
      </c>
      <c r="O510" s="81">
        <f>'Bearb råstatistik'!AD508</f>
        <v>0</v>
      </c>
      <c r="P510" s="81">
        <f>'Bearb råstatistik'!AF508</f>
        <v>0</v>
      </c>
      <c r="Q510" s="82" t="str">
        <f t="shared" si="16"/>
        <v/>
      </c>
    </row>
    <row r="511" spans="1:17" s="59" customFormat="1" hidden="1" x14ac:dyDescent="0.3">
      <c r="A511" s="59" t="str">
        <f>'Bearb råstatistik'!A509</f>
        <v>Sverigefinska skolan i Stockholm AB</v>
      </c>
      <c r="B511" s="81" t="b">
        <f>'Bearb råstatistik'!B509</f>
        <v>0</v>
      </c>
      <c r="C511" s="81">
        <f>IF(Visa_simulerat_eller_angivet_antal,'Bearb råstatistik'!#REF!,'Bearb råstatistik'!K509)</f>
        <v>26</v>
      </c>
      <c r="D511" s="81">
        <f>IF(Visa_simulerat_eller_angivet_antal,'Bearb råstatistik'!#REF!,'Bearb råstatistik'!O509)</f>
        <v>0</v>
      </c>
      <c r="E511" s="48">
        <f>IF(Visa_simulerat_eller_angivet_antal,'Bearb råstatistik'!AN509,'Bearb råstatistik'!AL509)</f>
        <v>0</v>
      </c>
      <c r="F511" s="81">
        <f>IF(Visa_simulerat_eller_angivet_antal,'Bearb råstatistik'!#REF!,'Bearb råstatistik'!Z509)</f>
        <v>0</v>
      </c>
      <c r="G511" s="48">
        <f>IF(Visa_simulerat_eller_angivet_antal,'Bearb råstatistik'!AQ509,'Bearb råstatistik'!AO509)</f>
        <v>0</v>
      </c>
      <c r="H511" s="81" t="b">
        <f>'Bearb råstatistik'!AC509</f>
        <v>0</v>
      </c>
      <c r="I511" s="48" t="str">
        <f>IF(Visa_simulerat_eller_angivet_antal,'Bearb råstatistik'!AS509,'Bearb råstatistik'!AR509)</f>
        <v>-</v>
      </c>
      <c r="J511" s="81">
        <f>IF(Visa_simulerat_eller_angivet_antal,'Bearb råstatistik'!#REF!,'Bearb råstatistik'!T509)</f>
        <v>0</v>
      </c>
      <c r="K511" s="48" t="str">
        <f>IF(Visa_simulerat_eller_angivet_antal,'Bearb råstatistik'!AU509,'Bearb råstatistik'!AT509)</f>
        <v>-</v>
      </c>
      <c r="L511" s="81">
        <f>'Bearb råstatistik'!X509+'Bearb råstatistik'!T509</f>
        <v>0</v>
      </c>
      <c r="M511" s="81">
        <f>'Bearb råstatistik'!R509+'Bearb råstatistik'!V509</f>
        <v>0</v>
      </c>
      <c r="N511" s="48" t="str">
        <f t="shared" si="15"/>
        <v/>
      </c>
      <c r="O511" s="81">
        <f>'Bearb råstatistik'!AD509</f>
        <v>0</v>
      </c>
      <c r="P511" s="81">
        <f>'Bearb råstatistik'!AF509</f>
        <v>0</v>
      </c>
      <c r="Q511" s="82" t="str">
        <f t="shared" si="16"/>
        <v/>
      </c>
    </row>
    <row r="512" spans="1:17" s="59" customFormat="1" x14ac:dyDescent="0.3">
      <c r="A512" s="59" t="str">
        <f>'Bearb råstatistik'!A510</f>
        <v>SÄFFLE KOMMUN</v>
      </c>
      <c r="B512" s="81" t="b">
        <f>'Bearb råstatistik'!B510</f>
        <v>1</v>
      </c>
      <c r="C512" s="81">
        <f>IF(Visa_simulerat_eller_angivet_antal,'Bearb råstatistik'!#REF!,'Bearb råstatistik'!K510)</f>
        <v>137</v>
      </c>
      <c r="D512" s="81">
        <f>IF(Visa_simulerat_eller_angivet_antal,'Bearb råstatistik'!#REF!,'Bearb råstatistik'!O510)</f>
        <v>13</v>
      </c>
      <c r="E512" s="48">
        <f>IF(Visa_simulerat_eller_angivet_antal,'Bearb råstatistik'!AN510,'Bearb råstatistik'!AL510)</f>
        <v>9.4890510948905105E-2</v>
      </c>
      <c r="F512" s="81">
        <f>IF(Visa_simulerat_eller_angivet_antal,'Bearb råstatistik'!#REF!,'Bearb råstatistik'!Z510)</f>
        <v>0</v>
      </c>
      <c r="G512" s="48">
        <f>IF(Visa_simulerat_eller_angivet_antal,'Bearb råstatistik'!AQ510,'Bearb råstatistik'!AO510)</f>
        <v>0</v>
      </c>
      <c r="H512" s="81" t="b">
        <f>'Bearb råstatistik'!AC510</f>
        <v>0</v>
      </c>
      <c r="I512" s="48">
        <f>IF(Visa_simulerat_eller_angivet_antal,'Bearb råstatistik'!AS510,'Bearb råstatistik'!AR510)</f>
        <v>0</v>
      </c>
      <c r="J512" s="81">
        <f>IF(Visa_simulerat_eller_angivet_antal,'Bearb råstatistik'!#REF!,'Bearb råstatistik'!T510)</f>
        <v>0</v>
      </c>
      <c r="K512" s="48">
        <f>IF(Visa_simulerat_eller_angivet_antal,'Bearb råstatistik'!AU510,'Bearb råstatistik'!AT510)</f>
        <v>0</v>
      </c>
      <c r="L512" s="81">
        <f>'Bearb råstatistik'!X510+'Bearb råstatistik'!T510</f>
        <v>0</v>
      </c>
      <c r="M512" s="81">
        <f>'Bearb råstatistik'!R510+'Bearb råstatistik'!V510</f>
        <v>0</v>
      </c>
      <c r="N512" s="48" t="str">
        <f t="shared" si="15"/>
        <v/>
      </c>
      <c r="O512" s="81">
        <f>'Bearb råstatistik'!AD510</f>
        <v>13</v>
      </c>
      <c r="P512" s="81">
        <f>'Bearb råstatistik'!AF510</f>
        <v>0</v>
      </c>
      <c r="Q512" s="82">
        <f t="shared" si="16"/>
        <v>1</v>
      </c>
    </row>
    <row r="513" spans="1:17" s="59" customFormat="1" x14ac:dyDescent="0.3">
      <c r="A513" s="59" t="str">
        <f>'Bearb råstatistik'!A511</f>
        <v>SÄTERS KOMMUN</v>
      </c>
      <c r="B513" s="81" t="b">
        <f>'Bearb råstatistik'!B511</f>
        <v>1</v>
      </c>
      <c r="C513" s="81">
        <f>IF(Visa_simulerat_eller_angivet_antal,'Bearb råstatistik'!#REF!,'Bearb råstatistik'!K511)</f>
        <v>67</v>
      </c>
      <c r="D513" s="81">
        <f>IF(Visa_simulerat_eller_angivet_antal,'Bearb råstatistik'!#REF!,'Bearb råstatistik'!O511)</f>
        <v>10</v>
      </c>
      <c r="E513" s="48">
        <f>IF(Visa_simulerat_eller_angivet_antal,'Bearb råstatistik'!AN511,'Bearb råstatistik'!AL511)</f>
        <v>0.14925373134328357</v>
      </c>
      <c r="F513" s="81">
        <f>IF(Visa_simulerat_eller_angivet_antal,'Bearb råstatistik'!#REF!,'Bearb råstatistik'!Z511)</f>
        <v>0</v>
      </c>
      <c r="G513" s="48">
        <f>IF(Visa_simulerat_eller_angivet_antal,'Bearb råstatistik'!AQ511,'Bearb råstatistik'!AO511)</f>
        <v>0</v>
      </c>
      <c r="H513" s="81" t="b">
        <f>'Bearb råstatistik'!AC511</f>
        <v>0</v>
      </c>
      <c r="I513" s="48">
        <f>IF(Visa_simulerat_eller_angivet_antal,'Bearb råstatistik'!AS511,'Bearb råstatistik'!AR511)</f>
        <v>0</v>
      </c>
      <c r="J513" s="81">
        <f>IF(Visa_simulerat_eller_angivet_antal,'Bearb råstatistik'!#REF!,'Bearb råstatistik'!T511)</f>
        <v>0</v>
      </c>
      <c r="K513" s="48">
        <f>IF(Visa_simulerat_eller_angivet_antal,'Bearb råstatistik'!AU511,'Bearb råstatistik'!AT511)</f>
        <v>0</v>
      </c>
      <c r="L513" s="81">
        <f>'Bearb råstatistik'!X511+'Bearb råstatistik'!T511</f>
        <v>0</v>
      </c>
      <c r="M513" s="81">
        <f>'Bearb råstatistik'!R511+'Bearb råstatistik'!V511</f>
        <v>0</v>
      </c>
      <c r="N513" s="48" t="str">
        <f t="shared" si="15"/>
        <v/>
      </c>
      <c r="O513" s="81">
        <f>'Bearb råstatistik'!AD511</f>
        <v>10</v>
      </c>
      <c r="P513" s="81">
        <f>'Bearb råstatistik'!AF511</f>
        <v>0</v>
      </c>
      <c r="Q513" s="82">
        <f t="shared" si="16"/>
        <v>1</v>
      </c>
    </row>
    <row r="514" spans="1:17" s="59" customFormat="1" x14ac:dyDescent="0.3">
      <c r="A514" s="59" t="str">
        <f>'Bearb råstatistik'!A512</f>
        <v>SÄVSJÖ KOMMUN</v>
      </c>
      <c r="B514" s="81" t="b">
        <f>'Bearb råstatistik'!B512</f>
        <v>1</v>
      </c>
      <c r="C514" s="81">
        <f>IF(Visa_simulerat_eller_angivet_antal,'Bearb råstatistik'!#REF!,'Bearb råstatistik'!K512)</f>
        <v>98</v>
      </c>
      <c r="D514" s="81">
        <f>IF(Visa_simulerat_eller_angivet_antal,'Bearb råstatistik'!#REF!,'Bearb råstatistik'!O512)</f>
        <v>12</v>
      </c>
      <c r="E514" s="48">
        <f>IF(Visa_simulerat_eller_angivet_antal,'Bearb råstatistik'!AN512,'Bearb råstatistik'!AL512)</f>
        <v>0.12244897959183673</v>
      </c>
      <c r="F514" s="81">
        <f>IF(Visa_simulerat_eller_angivet_antal,'Bearb råstatistik'!#REF!,'Bearb råstatistik'!Z512)</f>
        <v>0</v>
      </c>
      <c r="G514" s="48">
        <f>IF(Visa_simulerat_eller_angivet_antal,'Bearb råstatistik'!AQ512,'Bearb råstatistik'!AO512)</f>
        <v>0</v>
      </c>
      <c r="H514" s="81" t="b">
        <f>'Bearb råstatistik'!AC512</f>
        <v>0</v>
      </c>
      <c r="I514" s="48">
        <f>IF(Visa_simulerat_eller_angivet_antal,'Bearb råstatistik'!AS512,'Bearb råstatistik'!AR512)</f>
        <v>0</v>
      </c>
      <c r="J514" s="81">
        <f>IF(Visa_simulerat_eller_angivet_antal,'Bearb råstatistik'!#REF!,'Bearb råstatistik'!T512)</f>
        <v>0</v>
      </c>
      <c r="K514" s="48">
        <f>IF(Visa_simulerat_eller_angivet_antal,'Bearb råstatistik'!AU512,'Bearb råstatistik'!AT512)</f>
        <v>0</v>
      </c>
      <c r="L514" s="81">
        <f>'Bearb råstatistik'!X512+'Bearb råstatistik'!T512</f>
        <v>0</v>
      </c>
      <c r="M514" s="81">
        <f>'Bearb råstatistik'!R512+'Bearb råstatistik'!V512</f>
        <v>0</v>
      </c>
      <c r="N514" s="48" t="str">
        <f t="shared" si="15"/>
        <v/>
      </c>
      <c r="O514" s="81">
        <f>'Bearb råstatistik'!AD512</f>
        <v>12</v>
      </c>
      <c r="P514" s="81">
        <f>'Bearb råstatistik'!AF512</f>
        <v>0</v>
      </c>
      <c r="Q514" s="82">
        <f t="shared" si="16"/>
        <v>1</v>
      </c>
    </row>
    <row r="515" spans="1:17" s="59" customFormat="1" hidden="1" x14ac:dyDescent="0.3">
      <c r="A515" s="59" t="str">
        <f>'Bearb råstatistik'!A513</f>
        <v>SÖDERBY FRISKOLA EKONOMISK FÖRENING</v>
      </c>
      <c r="B515" s="81" t="b">
        <f>'Bearb råstatistik'!B513</f>
        <v>0</v>
      </c>
      <c r="C515" s="81">
        <f>IF(Visa_simulerat_eller_angivet_antal,'Bearb råstatistik'!#REF!,'Bearb råstatistik'!K513)</f>
        <v>20</v>
      </c>
      <c r="D515" s="81">
        <f>IF(Visa_simulerat_eller_angivet_antal,'Bearb råstatistik'!#REF!,'Bearb råstatistik'!O513)</f>
        <v>0</v>
      </c>
      <c r="E515" s="48">
        <f>IF(Visa_simulerat_eller_angivet_antal,'Bearb råstatistik'!AN513,'Bearb råstatistik'!AL513)</f>
        <v>0</v>
      </c>
      <c r="F515" s="81">
        <f>IF(Visa_simulerat_eller_angivet_antal,'Bearb råstatistik'!#REF!,'Bearb råstatistik'!Z513)</f>
        <v>0</v>
      </c>
      <c r="G515" s="48">
        <f>IF(Visa_simulerat_eller_angivet_antal,'Bearb råstatistik'!AQ513,'Bearb råstatistik'!AO513)</f>
        <v>0</v>
      </c>
      <c r="H515" s="81" t="b">
        <f>'Bearb råstatistik'!AC513</f>
        <v>0</v>
      </c>
      <c r="I515" s="48" t="str">
        <f>IF(Visa_simulerat_eller_angivet_antal,'Bearb råstatistik'!AS513,'Bearb råstatistik'!AR513)</f>
        <v>-</v>
      </c>
      <c r="J515" s="81">
        <f>IF(Visa_simulerat_eller_angivet_antal,'Bearb råstatistik'!#REF!,'Bearb råstatistik'!T513)</f>
        <v>0</v>
      </c>
      <c r="K515" s="48" t="str">
        <f>IF(Visa_simulerat_eller_angivet_antal,'Bearb råstatistik'!AU513,'Bearb råstatistik'!AT513)</f>
        <v>-</v>
      </c>
      <c r="L515" s="81">
        <f>'Bearb råstatistik'!X513+'Bearb råstatistik'!T513</f>
        <v>0</v>
      </c>
      <c r="M515" s="81">
        <f>'Bearb råstatistik'!R513+'Bearb råstatistik'!V513</f>
        <v>0</v>
      </c>
      <c r="N515" s="48" t="str">
        <f t="shared" si="15"/>
        <v/>
      </c>
      <c r="O515" s="81">
        <f>'Bearb råstatistik'!AD513</f>
        <v>0</v>
      </c>
      <c r="P515" s="81">
        <f>'Bearb råstatistik'!AF513</f>
        <v>0</v>
      </c>
      <c r="Q515" s="82" t="str">
        <f t="shared" si="16"/>
        <v/>
      </c>
    </row>
    <row r="516" spans="1:17" s="59" customFormat="1" x14ac:dyDescent="0.3">
      <c r="A516" s="59" t="str">
        <f>'Bearb råstatistik'!A514</f>
        <v>SÖDERHAMNS KOMMUN</v>
      </c>
      <c r="B516" s="81" t="b">
        <f>'Bearb råstatistik'!B514</f>
        <v>1</v>
      </c>
      <c r="C516" s="81">
        <f>IF(Visa_simulerat_eller_angivet_antal,'Bearb råstatistik'!#REF!,'Bearb råstatistik'!K514)</f>
        <v>211</v>
      </c>
      <c r="D516" s="81">
        <f>IF(Visa_simulerat_eller_angivet_antal,'Bearb råstatistik'!#REF!,'Bearb råstatistik'!O514)</f>
        <v>29</v>
      </c>
      <c r="E516" s="48">
        <f>IF(Visa_simulerat_eller_angivet_antal,'Bearb råstatistik'!AN514,'Bearb råstatistik'!AL514)</f>
        <v>0.13744075829383887</v>
      </c>
      <c r="F516" s="81">
        <f>IF(Visa_simulerat_eller_angivet_antal,'Bearb råstatistik'!#REF!,'Bearb råstatistik'!Z514)</f>
        <v>0</v>
      </c>
      <c r="G516" s="48">
        <f>IF(Visa_simulerat_eller_angivet_antal,'Bearb råstatistik'!AQ514,'Bearb råstatistik'!AO514)</f>
        <v>0</v>
      </c>
      <c r="H516" s="81" t="b">
        <f>'Bearb råstatistik'!AC514</f>
        <v>0</v>
      </c>
      <c r="I516" s="48">
        <f>IF(Visa_simulerat_eller_angivet_antal,'Bearb råstatistik'!AS514,'Bearb råstatistik'!AR514)</f>
        <v>0</v>
      </c>
      <c r="J516" s="81">
        <f>IF(Visa_simulerat_eller_angivet_antal,'Bearb råstatistik'!#REF!,'Bearb råstatistik'!T514)</f>
        <v>0</v>
      </c>
      <c r="K516" s="48">
        <f>IF(Visa_simulerat_eller_angivet_antal,'Bearb råstatistik'!AU514,'Bearb råstatistik'!AT514)</f>
        <v>0.55172413793103448</v>
      </c>
      <c r="L516" s="81">
        <f>'Bearb råstatistik'!X514+'Bearb råstatistik'!T514</f>
        <v>0</v>
      </c>
      <c r="M516" s="81">
        <f>'Bearb råstatistik'!R514+'Bearb råstatistik'!V514</f>
        <v>0</v>
      </c>
      <c r="N516" s="48" t="str">
        <f t="shared" si="15"/>
        <v/>
      </c>
      <c r="O516" s="81">
        <f>'Bearb råstatistik'!AD514</f>
        <v>13</v>
      </c>
      <c r="P516" s="81">
        <f>'Bearb råstatistik'!AF514</f>
        <v>16</v>
      </c>
      <c r="Q516" s="82">
        <f t="shared" si="16"/>
        <v>0.44827586206896552</v>
      </c>
    </row>
    <row r="517" spans="1:17" s="59" customFormat="1" x14ac:dyDescent="0.3">
      <c r="A517" s="59" t="str">
        <f>'Bearb råstatistik'!A515</f>
        <v>SÖDERKÖPINGS KOMMUN</v>
      </c>
      <c r="B517" s="81" t="b">
        <f>'Bearb råstatistik'!B515</f>
        <v>1</v>
      </c>
      <c r="C517" s="81">
        <f>IF(Visa_simulerat_eller_angivet_antal,'Bearb råstatistik'!#REF!,'Bearb råstatistik'!K515)</f>
        <v>130</v>
      </c>
      <c r="D517" s="81">
        <f>IF(Visa_simulerat_eller_angivet_antal,'Bearb råstatistik'!#REF!,'Bearb råstatistik'!O515)</f>
        <v>23</v>
      </c>
      <c r="E517" s="48">
        <f>IF(Visa_simulerat_eller_angivet_antal,'Bearb råstatistik'!AN515,'Bearb råstatistik'!AL515)</f>
        <v>0.17692307692307693</v>
      </c>
      <c r="F517" s="81">
        <f>IF(Visa_simulerat_eller_angivet_antal,'Bearb råstatistik'!#REF!,'Bearb råstatistik'!Z515)</f>
        <v>0</v>
      </c>
      <c r="G517" s="48">
        <f>IF(Visa_simulerat_eller_angivet_antal,'Bearb råstatistik'!AQ515,'Bearb råstatistik'!AO515)</f>
        <v>0</v>
      </c>
      <c r="H517" s="81" t="b">
        <f>'Bearb råstatistik'!AC515</f>
        <v>0</v>
      </c>
      <c r="I517" s="48">
        <f>IF(Visa_simulerat_eller_angivet_antal,'Bearb råstatistik'!AS515,'Bearb råstatistik'!AR515)</f>
        <v>0</v>
      </c>
      <c r="J517" s="81">
        <f>IF(Visa_simulerat_eller_angivet_antal,'Bearb råstatistik'!#REF!,'Bearb råstatistik'!T515)</f>
        <v>0</v>
      </c>
      <c r="K517" s="48">
        <f>IF(Visa_simulerat_eller_angivet_antal,'Bearb råstatistik'!AU515,'Bearb råstatistik'!AT515)</f>
        <v>0.56521739130434778</v>
      </c>
      <c r="L517" s="81">
        <f>'Bearb råstatistik'!X515+'Bearb råstatistik'!T515</f>
        <v>0</v>
      </c>
      <c r="M517" s="81">
        <f>'Bearb råstatistik'!R515+'Bearb råstatistik'!V515</f>
        <v>0</v>
      </c>
      <c r="N517" s="48" t="str">
        <f t="shared" si="15"/>
        <v/>
      </c>
      <c r="O517" s="81">
        <f>'Bearb råstatistik'!AD515</f>
        <v>10</v>
      </c>
      <c r="P517" s="81">
        <f>'Bearb råstatistik'!AF515</f>
        <v>13</v>
      </c>
      <c r="Q517" s="82">
        <f t="shared" si="16"/>
        <v>0.43478260869565216</v>
      </c>
    </row>
    <row r="518" spans="1:17" s="59" customFormat="1" hidden="1" x14ac:dyDescent="0.3">
      <c r="A518" s="59" t="str">
        <f>'Bearb råstatistik'!A516</f>
        <v>SÖDERMALMSKYRKAN</v>
      </c>
      <c r="B518" s="81" t="b">
        <f>'Bearb råstatistik'!B516</f>
        <v>0</v>
      </c>
      <c r="C518" s="81">
        <f>IF(Visa_simulerat_eller_angivet_antal,'Bearb råstatistik'!#REF!,'Bearb råstatistik'!K516)</f>
        <v>0</v>
      </c>
      <c r="D518" s="81">
        <f>IF(Visa_simulerat_eller_angivet_antal,'Bearb råstatistik'!#REF!,'Bearb råstatistik'!O516)</f>
        <v>0</v>
      </c>
      <c r="E518" s="48" t="str">
        <f>IF(Visa_simulerat_eller_angivet_antal,'Bearb råstatistik'!AN516,'Bearb råstatistik'!AL516)</f>
        <v>-</v>
      </c>
      <c r="F518" s="81">
        <f>IF(Visa_simulerat_eller_angivet_antal,'Bearb råstatistik'!#REF!,'Bearb råstatistik'!Z516)</f>
        <v>0</v>
      </c>
      <c r="G518" s="48" t="str">
        <f>IF(Visa_simulerat_eller_angivet_antal,'Bearb råstatistik'!AQ516,'Bearb råstatistik'!AO516)</f>
        <v>-</v>
      </c>
      <c r="H518" s="81" t="b">
        <f>'Bearb råstatistik'!AC516</f>
        <v>1</v>
      </c>
      <c r="I518" s="48" t="str">
        <f>IF(Visa_simulerat_eller_angivet_antal,'Bearb råstatistik'!AS516,'Bearb råstatistik'!AR516)</f>
        <v>-</v>
      </c>
      <c r="J518" s="81">
        <f>IF(Visa_simulerat_eller_angivet_antal,'Bearb råstatistik'!#REF!,'Bearb råstatistik'!T516)</f>
        <v>0</v>
      </c>
      <c r="K518" s="48" t="str">
        <f>IF(Visa_simulerat_eller_angivet_antal,'Bearb råstatistik'!AU516,'Bearb råstatistik'!AT516)</f>
        <v>-</v>
      </c>
      <c r="L518" s="81">
        <f>'Bearb råstatistik'!X516+'Bearb råstatistik'!T516</f>
        <v>0</v>
      </c>
      <c r="M518" s="81">
        <f>'Bearb råstatistik'!R516+'Bearb råstatistik'!V516</f>
        <v>0</v>
      </c>
      <c r="N518" s="48" t="str">
        <f t="shared" si="15"/>
        <v/>
      </c>
      <c r="O518" s="81">
        <f>'Bearb råstatistik'!AD516</f>
        <v>0</v>
      </c>
      <c r="P518" s="81">
        <f>'Bearb råstatistik'!AF516</f>
        <v>0</v>
      </c>
      <c r="Q518" s="82" t="str">
        <f t="shared" si="16"/>
        <v/>
      </c>
    </row>
    <row r="519" spans="1:17" s="59" customFormat="1" hidden="1" x14ac:dyDescent="0.3">
      <c r="A519" s="59" t="str">
        <f>'Bearb råstatistik'!A517</f>
        <v>SÖDERMANLANDS LÄNS LANDSTING</v>
      </c>
      <c r="B519" s="81" t="b">
        <f>'Bearb råstatistik'!B517</f>
        <v>0</v>
      </c>
      <c r="C519" s="81">
        <f>IF(Visa_simulerat_eller_angivet_antal,'Bearb råstatistik'!#REF!,'Bearb råstatistik'!K517)</f>
        <v>0</v>
      </c>
      <c r="D519" s="81">
        <f>IF(Visa_simulerat_eller_angivet_antal,'Bearb råstatistik'!#REF!,'Bearb råstatistik'!O517)</f>
        <v>0</v>
      </c>
      <c r="E519" s="48" t="str">
        <f>IF(Visa_simulerat_eller_angivet_antal,'Bearb råstatistik'!AN517,'Bearb råstatistik'!AL517)</f>
        <v>-</v>
      </c>
      <c r="F519" s="81">
        <f>IF(Visa_simulerat_eller_angivet_antal,'Bearb råstatistik'!#REF!,'Bearb råstatistik'!Z517)</f>
        <v>0</v>
      </c>
      <c r="G519" s="48" t="str">
        <f>IF(Visa_simulerat_eller_angivet_antal,'Bearb råstatistik'!AQ517,'Bearb råstatistik'!AO517)</f>
        <v>-</v>
      </c>
      <c r="H519" s="81" t="b">
        <f>'Bearb råstatistik'!AC517</f>
        <v>0</v>
      </c>
      <c r="I519" s="48" t="str">
        <f>IF(Visa_simulerat_eller_angivet_antal,'Bearb råstatistik'!AS517,'Bearb råstatistik'!AR517)</f>
        <v>-</v>
      </c>
      <c r="J519" s="81">
        <f>IF(Visa_simulerat_eller_angivet_antal,'Bearb råstatistik'!#REF!,'Bearb råstatistik'!T517)</f>
        <v>0</v>
      </c>
      <c r="K519" s="48" t="str">
        <f>IF(Visa_simulerat_eller_angivet_antal,'Bearb råstatistik'!AU517,'Bearb råstatistik'!AT517)</f>
        <v>-</v>
      </c>
      <c r="L519" s="81">
        <f>'Bearb råstatistik'!X517+'Bearb råstatistik'!T517</f>
        <v>0</v>
      </c>
      <c r="M519" s="81">
        <f>'Bearb råstatistik'!R517+'Bearb råstatistik'!V517</f>
        <v>0</v>
      </c>
      <c r="N519" s="48" t="str">
        <f t="shared" si="15"/>
        <v/>
      </c>
      <c r="O519" s="81">
        <f>'Bearb råstatistik'!AD517</f>
        <v>0</v>
      </c>
      <c r="P519" s="81">
        <f>'Bearb råstatistik'!AF517</f>
        <v>0</v>
      </c>
      <c r="Q519" s="82" t="str">
        <f t="shared" si="16"/>
        <v/>
      </c>
    </row>
    <row r="520" spans="1:17" s="59" customFormat="1" hidden="1" x14ac:dyDescent="0.3">
      <c r="A520" s="59" t="str">
        <f>'Bearb råstatistik'!A518</f>
        <v>SÖDERTÄLJE FRISKOLA AKTIEBOLAG</v>
      </c>
      <c r="B520" s="81" t="b">
        <f>'Bearb råstatistik'!B518</f>
        <v>0</v>
      </c>
      <c r="C520" s="81">
        <f>IF(Visa_simulerat_eller_angivet_antal,'Bearb råstatistik'!#REF!,'Bearb råstatistik'!K518)</f>
        <v>21</v>
      </c>
      <c r="D520" s="81">
        <f>IF(Visa_simulerat_eller_angivet_antal,'Bearb råstatistik'!#REF!,'Bearb råstatistik'!O518)</f>
        <v>0</v>
      </c>
      <c r="E520" s="48">
        <f>IF(Visa_simulerat_eller_angivet_antal,'Bearb råstatistik'!AN518,'Bearb råstatistik'!AL518)</f>
        <v>0</v>
      </c>
      <c r="F520" s="81">
        <f>IF(Visa_simulerat_eller_angivet_antal,'Bearb råstatistik'!#REF!,'Bearb råstatistik'!Z518)</f>
        <v>0</v>
      </c>
      <c r="G520" s="48">
        <f>IF(Visa_simulerat_eller_angivet_antal,'Bearb råstatistik'!AQ518,'Bearb råstatistik'!AO518)</f>
        <v>0</v>
      </c>
      <c r="H520" s="81" t="b">
        <f>'Bearb råstatistik'!AC518</f>
        <v>0</v>
      </c>
      <c r="I520" s="48" t="str">
        <f>IF(Visa_simulerat_eller_angivet_antal,'Bearb råstatistik'!AS518,'Bearb råstatistik'!AR518)</f>
        <v>-</v>
      </c>
      <c r="J520" s="81">
        <f>IF(Visa_simulerat_eller_angivet_antal,'Bearb råstatistik'!#REF!,'Bearb råstatistik'!T518)</f>
        <v>0</v>
      </c>
      <c r="K520" s="48" t="str">
        <f>IF(Visa_simulerat_eller_angivet_antal,'Bearb råstatistik'!AU518,'Bearb råstatistik'!AT518)</f>
        <v>-</v>
      </c>
      <c r="L520" s="81">
        <f>'Bearb råstatistik'!X518+'Bearb råstatistik'!T518</f>
        <v>0</v>
      </c>
      <c r="M520" s="81">
        <f>'Bearb råstatistik'!R518+'Bearb råstatistik'!V518</f>
        <v>0</v>
      </c>
      <c r="N520" s="48" t="str">
        <f t="shared" si="15"/>
        <v/>
      </c>
      <c r="O520" s="81">
        <f>'Bearb råstatistik'!AD518</f>
        <v>0</v>
      </c>
      <c r="P520" s="81">
        <f>'Bearb råstatistik'!AF518</f>
        <v>0</v>
      </c>
      <c r="Q520" s="82" t="str">
        <f t="shared" si="16"/>
        <v/>
      </c>
    </row>
    <row r="521" spans="1:17" s="59" customFormat="1" x14ac:dyDescent="0.3">
      <c r="A521" s="59" t="str">
        <f>'Bearb råstatistik'!A519</f>
        <v>SÖDERTÄLJE KOMMUN</v>
      </c>
      <c r="B521" s="81" t="b">
        <f>'Bearb råstatistik'!B519</f>
        <v>1</v>
      </c>
      <c r="C521" s="81">
        <f>IF(Visa_simulerat_eller_angivet_antal,'Bearb råstatistik'!#REF!,'Bearb råstatistik'!K519)</f>
        <v>733</v>
      </c>
      <c r="D521" s="81">
        <f>IF(Visa_simulerat_eller_angivet_antal,'Bearb råstatistik'!#REF!,'Bearb råstatistik'!O519)</f>
        <v>268</v>
      </c>
      <c r="E521" s="48">
        <f>IF(Visa_simulerat_eller_angivet_antal,'Bearb råstatistik'!AN519,'Bearb råstatistik'!AL519)</f>
        <v>0.36562073669849932</v>
      </c>
      <c r="F521" s="81">
        <f>IF(Visa_simulerat_eller_angivet_antal,'Bearb råstatistik'!#REF!,'Bearb råstatistik'!Z519)</f>
        <v>78</v>
      </c>
      <c r="G521" s="48">
        <f>IF(Visa_simulerat_eller_angivet_antal,'Bearb råstatistik'!AQ519,'Bearb råstatistik'!AO519)</f>
        <v>0.10641200545702592</v>
      </c>
      <c r="H521" s="81" t="b">
        <f>'Bearb råstatistik'!AC519</f>
        <v>0</v>
      </c>
      <c r="I521" s="48">
        <f>IF(Visa_simulerat_eller_angivet_antal,'Bearb råstatistik'!AS519,'Bearb råstatistik'!AR519)</f>
        <v>0.29104477611940299</v>
      </c>
      <c r="J521" s="81">
        <f>IF(Visa_simulerat_eller_angivet_antal,'Bearb råstatistik'!#REF!,'Bearb råstatistik'!T519)</f>
        <v>21</v>
      </c>
      <c r="K521" s="48">
        <f>IF(Visa_simulerat_eller_angivet_antal,'Bearb råstatistik'!AU519,'Bearb råstatistik'!AT519)</f>
        <v>0.46641791044776121</v>
      </c>
      <c r="L521" s="81">
        <f>'Bearb råstatistik'!X519+'Bearb råstatistik'!T519</f>
        <v>21</v>
      </c>
      <c r="M521" s="81">
        <f>'Bearb råstatistik'!R519+'Bearb råstatistik'!V519</f>
        <v>57</v>
      </c>
      <c r="N521" s="48">
        <f t="shared" si="15"/>
        <v>0.26923076923076922</v>
      </c>
      <c r="O521" s="81">
        <f>'Bearb råstatistik'!AD519</f>
        <v>86</v>
      </c>
      <c r="P521" s="81">
        <f>'Bearb råstatistik'!AF519</f>
        <v>104</v>
      </c>
      <c r="Q521" s="82">
        <f t="shared" si="16"/>
        <v>0.45263157894736844</v>
      </c>
    </row>
    <row r="522" spans="1:17" s="59" customFormat="1" hidden="1" x14ac:dyDescent="0.3">
      <c r="A522" s="59" t="str">
        <f>'Bearb råstatistik'!A520</f>
        <v>SÖDERTÖRNS FRISKOLA EKONOMISK FÖRENING</v>
      </c>
      <c r="B522" s="81" t="b">
        <f>'Bearb råstatistik'!B520</f>
        <v>0</v>
      </c>
      <c r="C522" s="81">
        <f>IF(Visa_simulerat_eller_angivet_antal,'Bearb råstatistik'!#REF!,'Bearb råstatistik'!K520)</f>
        <v>115</v>
      </c>
      <c r="D522" s="81">
        <f>IF(Visa_simulerat_eller_angivet_antal,'Bearb råstatistik'!#REF!,'Bearb råstatistik'!O520)</f>
        <v>0</v>
      </c>
      <c r="E522" s="48">
        <f>IF(Visa_simulerat_eller_angivet_antal,'Bearb råstatistik'!AN520,'Bearb råstatistik'!AL520)</f>
        <v>0</v>
      </c>
      <c r="F522" s="81">
        <f>IF(Visa_simulerat_eller_angivet_antal,'Bearb råstatistik'!#REF!,'Bearb råstatistik'!Z520)</f>
        <v>0</v>
      </c>
      <c r="G522" s="48">
        <f>IF(Visa_simulerat_eller_angivet_antal,'Bearb råstatistik'!AQ520,'Bearb råstatistik'!AO520)</f>
        <v>0</v>
      </c>
      <c r="H522" s="81" t="b">
        <f>'Bearb råstatistik'!AC520</f>
        <v>0</v>
      </c>
      <c r="I522" s="48" t="str">
        <f>IF(Visa_simulerat_eller_angivet_antal,'Bearb råstatistik'!AS520,'Bearb råstatistik'!AR520)</f>
        <v>-</v>
      </c>
      <c r="J522" s="81">
        <f>IF(Visa_simulerat_eller_angivet_antal,'Bearb råstatistik'!#REF!,'Bearb råstatistik'!T520)</f>
        <v>0</v>
      </c>
      <c r="K522" s="48" t="str">
        <f>IF(Visa_simulerat_eller_angivet_antal,'Bearb råstatistik'!AU520,'Bearb råstatistik'!AT520)</f>
        <v>-</v>
      </c>
      <c r="L522" s="81">
        <f>'Bearb råstatistik'!X520+'Bearb råstatistik'!T520</f>
        <v>0</v>
      </c>
      <c r="M522" s="81">
        <f>'Bearb råstatistik'!R520+'Bearb råstatistik'!V520</f>
        <v>0</v>
      </c>
      <c r="N522" s="48" t="str">
        <f t="shared" si="15"/>
        <v/>
      </c>
      <c r="O522" s="81">
        <f>'Bearb råstatistik'!AD520</f>
        <v>0</v>
      </c>
      <c r="P522" s="81">
        <f>'Bearb råstatistik'!AF520</f>
        <v>0</v>
      </c>
      <c r="Q522" s="82" t="str">
        <f t="shared" si="16"/>
        <v/>
      </c>
    </row>
    <row r="523" spans="1:17" s="59" customFormat="1" hidden="1" x14ac:dyDescent="0.3">
      <c r="A523" s="59" t="str">
        <f>'Bearb råstatistik'!A521</f>
        <v>Södervikskolan AB</v>
      </c>
      <c r="B523" s="81" t="b">
        <f>'Bearb råstatistik'!B521</f>
        <v>0</v>
      </c>
      <c r="C523" s="81">
        <f>IF(Visa_simulerat_eller_angivet_antal,'Bearb råstatistik'!#REF!,'Bearb råstatistik'!K521)</f>
        <v>101</v>
      </c>
      <c r="D523" s="81">
        <f>IF(Visa_simulerat_eller_angivet_antal,'Bearb råstatistik'!#REF!,'Bearb råstatistik'!O521)</f>
        <v>0</v>
      </c>
      <c r="E523" s="48">
        <f>IF(Visa_simulerat_eller_angivet_antal,'Bearb råstatistik'!AN521,'Bearb råstatistik'!AL521)</f>
        <v>0</v>
      </c>
      <c r="F523" s="81">
        <f>IF(Visa_simulerat_eller_angivet_antal,'Bearb råstatistik'!#REF!,'Bearb råstatistik'!Z521)</f>
        <v>0</v>
      </c>
      <c r="G523" s="48">
        <f>IF(Visa_simulerat_eller_angivet_antal,'Bearb råstatistik'!AQ521,'Bearb råstatistik'!AO521)</f>
        <v>0</v>
      </c>
      <c r="H523" s="81" t="b">
        <f>'Bearb råstatistik'!AC521</f>
        <v>0</v>
      </c>
      <c r="I523" s="48" t="str">
        <f>IF(Visa_simulerat_eller_angivet_antal,'Bearb råstatistik'!AS521,'Bearb råstatistik'!AR521)</f>
        <v>-</v>
      </c>
      <c r="J523" s="81">
        <f>IF(Visa_simulerat_eller_angivet_antal,'Bearb råstatistik'!#REF!,'Bearb råstatistik'!T521)</f>
        <v>0</v>
      </c>
      <c r="K523" s="48" t="str">
        <f>IF(Visa_simulerat_eller_angivet_antal,'Bearb råstatistik'!AU521,'Bearb råstatistik'!AT521)</f>
        <v>-</v>
      </c>
      <c r="L523" s="81">
        <f>'Bearb råstatistik'!X521+'Bearb råstatistik'!T521</f>
        <v>0</v>
      </c>
      <c r="M523" s="81">
        <f>'Bearb råstatistik'!R521+'Bearb råstatistik'!V521</f>
        <v>0</v>
      </c>
      <c r="N523" s="48" t="str">
        <f t="shared" si="15"/>
        <v/>
      </c>
      <c r="O523" s="81">
        <f>'Bearb råstatistik'!AD521</f>
        <v>0</v>
      </c>
      <c r="P523" s="81">
        <f>'Bearb råstatistik'!AF521</f>
        <v>0</v>
      </c>
      <c r="Q523" s="82" t="str">
        <f t="shared" si="16"/>
        <v/>
      </c>
    </row>
    <row r="524" spans="1:17" s="59" customFormat="1" hidden="1" x14ac:dyDescent="0.3">
      <c r="A524" s="59" t="str">
        <f>'Bearb råstatistik'!A522</f>
        <v>Södra skolan i Kalmar AB</v>
      </c>
      <c r="B524" s="81" t="b">
        <f>'Bearb råstatistik'!B522</f>
        <v>0</v>
      </c>
      <c r="C524" s="81">
        <f>IF(Visa_simulerat_eller_angivet_antal,'Bearb råstatistik'!#REF!,'Bearb råstatistik'!K522)</f>
        <v>68</v>
      </c>
      <c r="D524" s="81">
        <f>IF(Visa_simulerat_eller_angivet_antal,'Bearb råstatistik'!#REF!,'Bearb råstatistik'!O522)</f>
        <v>0</v>
      </c>
      <c r="E524" s="48">
        <f>IF(Visa_simulerat_eller_angivet_antal,'Bearb råstatistik'!AN522,'Bearb råstatistik'!AL522)</f>
        <v>0</v>
      </c>
      <c r="F524" s="81">
        <f>IF(Visa_simulerat_eller_angivet_antal,'Bearb råstatistik'!#REF!,'Bearb råstatistik'!Z522)</f>
        <v>0</v>
      </c>
      <c r="G524" s="48">
        <f>IF(Visa_simulerat_eller_angivet_antal,'Bearb råstatistik'!AQ522,'Bearb råstatistik'!AO522)</f>
        <v>0</v>
      </c>
      <c r="H524" s="81" t="b">
        <f>'Bearb råstatistik'!AC522</f>
        <v>0</v>
      </c>
      <c r="I524" s="48" t="str">
        <f>IF(Visa_simulerat_eller_angivet_antal,'Bearb råstatistik'!AS522,'Bearb råstatistik'!AR522)</f>
        <v>-</v>
      </c>
      <c r="J524" s="81">
        <f>IF(Visa_simulerat_eller_angivet_antal,'Bearb råstatistik'!#REF!,'Bearb råstatistik'!T522)</f>
        <v>0</v>
      </c>
      <c r="K524" s="48" t="str">
        <f>IF(Visa_simulerat_eller_angivet_antal,'Bearb råstatistik'!AU522,'Bearb råstatistik'!AT522)</f>
        <v>-</v>
      </c>
      <c r="L524" s="81">
        <f>'Bearb råstatistik'!X522+'Bearb råstatistik'!T522</f>
        <v>0</v>
      </c>
      <c r="M524" s="81">
        <f>'Bearb råstatistik'!R522+'Bearb råstatistik'!V522</f>
        <v>0</v>
      </c>
      <c r="N524" s="48" t="str">
        <f t="shared" si="15"/>
        <v/>
      </c>
      <c r="O524" s="81">
        <f>'Bearb råstatistik'!AD522</f>
        <v>0</v>
      </c>
      <c r="P524" s="81">
        <f>'Bearb råstatistik'!AF522</f>
        <v>0</v>
      </c>
      <c r="Q524" s="82" t="str">
        <f t="shared" si="16"/>
        <v/>
      </c>
    </row>
    <row r="525" spans="1:17" s="59" customFormat="1" x14ac:dyDescent="0.3">
      <c r="A525" s="59" t="str">
        <f>'Bearb råstatistik'!A523</f>
        <v>SÖLVESBORGS KOMMUN</v>
      </c>
      <c r="B525" s="81" t="b">
        <f>'Bearb råstatistik'!B523</f>
        <v>1</v>
      </c>
      <c r="C525" s="81">
        <f>IF(Visa_simulerat_eller_angivet_antal,'Bearb råstatistik'!#REF!,'Bearb råstatistik'!K523)</f>
        <v>165</v>
      </c>
      <c r="D525" s="81">
        <f>IF(Visa_simulerat_eller_angivet_antal,'Bearb råstatistik'!#REF!,'Bearb råstatistik'!O523)</f>
        <v>40</v>
      </c>
      <c r="E525" s="48">
        <f>IF(Visa_simulerat_eller_angivet_antal,'Bearb råstatistik'!AN523,'Bearb råstatistik'!AL523)</f>
        <v>0.24242424242424243</v>
      </c>
      <c r="F525" s="81">
        <f>IF(Visa_simulerat_eller_angivet_antal,'Bearb råstatistik'!#REF!,'Bearb råstatistik'!Z523)</f>
        <v>13</v>
      </c>
      <c r="G525" s="48">
        <f>IF(Visa_simulerat_eller_angivet_antal,'Bearb råstatistik'!AQ523,'Bearb råstatistik'!AO523)</f>
        <v>7.8787878787878782E-2</v>
      </c>
      <c r="H525" s="81" t="b">
        <f>'Bearb råstatistik'!AC523</f>
        <v>0</v>
      </c>
      <c r="I525" s="48">
        <f>IF(Visa_simulerat_eller_angivet_antal,'Bearb råstatistik'!AS523,'Bearb råstatistik'!AR523)</f>
        <v>0.32500000000000001</v>
      </c>
      <c r="J525" s="81">
        <f>IF(Visa_simulerat_eller_angivet_antal,'Bearb råstatistik'!#REF!,'Bearb råstatistik'!T523)</f>
        <v>0</v>
      </c>
      <c r="K525" s="48">
        <f>IF(Visa_simulerat_eller_angivet_antal,'Bearb råstatistik'!AU523,'Bearb råstatistik'!AT523)</f>
        <v>0.42499999999999999</v>
      </c>
      <c r="L525" s="81">
        <f>'Bearb råstatistik'!X523+'Bearb råstatistik'!T523</f>
        <v>0</v>
      </c>
      <c r="M525" s="81">
        <f>'Bearb råstatistik'!R523+'Bearb råstatistik'!V523</f>
        <v>13</v>
      </c>
      <c r="N525" s="48">
        <f t="shared" si="15"/>
        <v>0</v>
      </c>
      <c r="O525" s="81">
        <f>'Bearb råstatistik'!AD523</f>
        <v>10</v>
      </c>
      <c r="P525" s="81">
        <f>'Bearb råstatistik'!AF523</f>
        <v>17</v>
      </c>
      <c r="Q525" s="82">
        <f t="shared" si="16"/>
        <v>0.37037037037037035</v>
      </c>
    </row>
    <row r="526" spans="1:17" s="59" customFormat="1" hidden="1" x14ac:dyDescent="0.3">
      <c r="A526" s="59" t="str">
        <f>'Bearb råstatistik'!A524</f>
        <v>TANT GRÖN AB</v>
      </c>
      <c r="B526" s="81" t="b">
        <f>'Bearb råstatistik'!B524</f>
        <v>0</v>
      </c>
      <c r="C526" s="81">
        <f>IF(Visa_simulerat_eller_angivet_antal,'Bearb råstatistik'!#REF!,'Bearb råstatistik'!K524)</f>
        <v>47</v>
      </c>
      <c r="D526" s="81">
        <f>IF(Visa_simulerat_eller_angivet_antal,'Bearb råstatistik'!#REF!,'Bearb råstatistik'!O524)</f>
        <v>0</v>
      </c>
      <c r="E526" s="48">
        <f>IF(Visa_simulerat_eller_angivet_antal,'Bearb råstatistik'!AN524,'Bearb råstatistik'!AL524)</f>
        <v>0</v>
      </c>
      <c r="F526" s="81">
        <f>IF(Visa_simulerat_eller_angivet_antal,'Bearb råstatistik'!#REF!,'Bearb råstatistik'!Z524)</f>
        <v>0</v>
      </c>
      <c r="G526" s="48">
        <f>IF(Visa_simulerat_eller_angivet_antal,'Bearb råstatistik'!AQ524,'Bearb råstatistik'!AO524)</f>
        <v>0</v>
      </c>
      <c r="H526" s="81" t="b">
        <f>'Bearb råstatistik'!AC524</f>
        <v>0</v>
      </c>
      <c r="I526" s="48" t="str">
        <f>IF(Visa_simulerat_eller_angivet_antal,'Bearb råstatistik'!AS524,'Bearb råstatistik'!AR524)</f>
        <v>-</v>
      </c>
      <c r="J526" s="81">
        <f>IF(Visa_simulerat_eller_angivet_antal,'Bearb råstatistik'!#REF!,'Bearb råstatistik'!T524)</f>
        <v>0</v>
      </c>
      <c r="K526" s="48" t="str">
        <f>IF(Visa_simulerat_eller_angivet_antal,'Bearb råstatistik'!AU524,'Bearb råstatistik'!AT524)</f>
        <v>-</v>
      </c>
      <c r="L526" s="81">
        <f>'Bearb råstatistik'!X524+'Bearb råstatistik'!T524</f>
        <v>0</v>
      </c>
      <c r="M526" s="81">
        <f>'Bearb råstatistik'!R524+'Bearb råstatistik'!V524</f>
        <v>0</v>
      </c>
      <c r="N526" s="48" t="str">
        <f t="shared" ref="N526:N589" si="17">IFERROR(L526/(L526+M526),"")</f>
        <v/>
      </c>
      <c r="O526" s="81">
        <f>'Bearb råstatistik'!AD524</f>
        <v>0</v>
      </c>
      <c r="P526" s="81">
        <f>'Bearb råstatistik'!AF524</f>
        <v>0</v>
      </c>
      <c r="Q526" s="82" t="str">
        <f t="shared" si="16"/>
        <v/>
      </c>
    </row>
    <row r="527" spans="1:17" s="59" customFormat="1" x14ac:dyDescent="0.3">
      <c r="A527" s="59" t="str">
        <f>'Bearb råstatistik'!A525</f>
        <v>TANUMS KOMMUN</v>
      </c>
      <c r="B527" s="81" t="b">
        <f>'Bearb råstatistik'!B525</f>
        <v>1</v>
      </c>
      <c r="C527" s="81">
        <f>IF(Visa_simulerat_eller_angivet_antal,'Bearb råstatistik'!#REF!,'Bearb råstatistik'!K525)</f>
        <v>101</v>
      </c>
      <c r="D527" s="81">
        <f>IF(Visa_simulerat_eller_angivet_antal,'Bearb råstatistik'!#REF!,'Bearb råstatistik'!O525)</f>
        <v>10</v>
      </c>
      <c r="E527" s="48">
        <f>IF(Visa_simulerat_eller_angivet_antal,'Bearb råstatistik'!AN525,'Bearb råstatistik'!AL525)</f>
        <v>9.9009900990099015E-2</v>
      </c>
      <c r="F527" s="81">
        <f>IF(Visa_simulerat_eller_angivet_antal,'Bearb råstatistik'!#REF!,'Bearb råstatistik'!Z525)</f>
        <v>10</v>
      </c>
      <c r="G527" s="48">
        <f>IF(Visa_simulerat_eller_angivet_antal,'Bearb råstatistik'!AQ525,'Bearb råstatistik'!AO525)</f>
        <v>9.9009900990099015E-2</v>
      </c>
      <c r="H527" s="81" t="b">
        <f>'Bearb råstatistik'!AC525</f>
        <v>0</v>
      </c>
      <c r="I527" s="48">
        <f>IF(Visa_simulerat_eller_angivet_antal,'Bearb råstatistik'!AS525,'Bearb råstatistik'!AR525)</f>
        <v>1</v>
      </c>
      <c r="J527" s="81">
        <f>IF(Visa_simulerat_eller_angivet_antal,'Bearb råstatistik'!#REF!,'Bearb råstatistik'!T525)</f>
        <v>0</v>
      </c>
      <c r="K527" s="48">
        <f>IF(Visa_simulerat_eller_angivet_antal,'Bearb råstatistik'!AU525,'Bearb råstatistik'!AT525)</f>
        <v>0</v>
      </c>
      <c r="L527" s="81">
        <f>'Bearb råstatistik'!X525+'Bearb råstatistik'!T525</f>
        <v>0</v>
      </c>
      <c r="M527" s="81">
        <f>'Bearb råstatistik'!R525+'Bearb råstatistik'!V525</f>
        <v>10</v>
      </c>
      <c r="N527" s="48">
        <f t="shared" si="17"/>
        <v>0</v>
      </c>
      <c r="O527" s="81">
        <f>'Bearb råstatistik'!AD525</f>
        <v>0</v>
      </c>
      <c r="P527" s="81">
        <f>'Bearb råstatistik'!AF525</f>
        <v>0</v>
      </c>
      <c r="Q527" s="82" t="str">
        <f t="shared" si="16"/>
        <v/>
      </c>
    </row>
    <row r="528" spans="1:17" s="59" customFormat="1" hidden="1" x14ac:dyDescent="0.3">
      <c r="A528" s="59" t="str">
        <f>'Bearb råstatistik'!A526</f>
        <v>TASAVA AB</v>
      </c>
      <c r="B528" s="81" t="b">
        <f>'Bearb råstatistik'!B526</f>
        <v>0</v>
      </c>
      <c r="C528" s="81">
        <f>IF(Visa_simulerat_eller_angivet_antal,'Bearb råstatistik'!#REF!,'Bearb råstatistik'!K526)</f>
        <v>0</v>
      </c>
      <c r="D528" s="81">
        <f>IF(Visa_simulerat_eller_angivet_antal,'Bearb råstatistik'!#REF!,'Bearb råstatistik'!O526)</f>
        <v>0</v>
      </c>
      <c r="E528" s="48" t="str">
        <f>IF(Visa_simulerat_eller_angivet_antal,'Bearb råstatistik'!AN526,'Bearb råstatistik'!AL526)</f>
        <v>-</v>
      </c>
      <c r="F528" s="81">
        <f>IF(Visa_simulerat_eller_angivet_antal,'Bearb råstatistik'!#REF!,'Bearb råstatistik'!Z526)</f>
        <v>0</v>
      </c>
      <c r="G528" s="48" t="str">
        <f>IF(Visa_simulerat_eller_angivet_antal,'Bearb råstatistik'!AQ526,'Bearb råstatistik'!AO526)</f>
        <v>-</v>
      </c>
      <c r="H528" s="81" t="b">
        <f>'Bearb råstatistik'!AC526</f>
        <v>0</v>
      </c>
      <c r="I528" s="48" t="str">
        <f>IF(Visa_simulerat_eller_angivet_antal,'Bearb råstatistik'!AS526,'Bearb råstatistik'!AR526)</f>
        <v>-</v>
      </c>
      <c r="J528" s="81">
        <f>IF(Visa_simulerat_eller_angivet_antal,'Bearb råstatistik'!#REF!,'Bearb råstatistik'!T526)</f>
        <v>0</v>
      </c>
      <c r="K528" s="48" t="str">
        <f>IF(Visa_simulerat_eller_angivet_antal,'Bearb råstatistik'!AU526,'Bearb råstatistik'!AT526)</f>
        <v>-</v>
      </c>
      <c r="L528" s="81">
        <f>'Bearb råstatistik'!X526+'Bearb råstatistik'!T526</f>
        <v>0</v>
      </c>
      <c r="M528" s="81">
        <f>'Bearb råstatistik'!R526+'Bearb råstatistik'!V526</f>
        <v>0</v>
      </c>
      <c r="N528" s="48" t="str">
        <f t="shared" si="17"/>
        <v/>
      </c>
      <c r="O528" s="81">
        <f>'Bearb råstatistik'!AD526</f>
        <v>0</v>
      </c>
      <c r="P528" s="81">
        <f>'Bearb råstatistik'!AF526</f>
        <v>0</v>
      </c>
      <c r="Q528" s="82" t="str">
        <f t="shared" si="16"/>
        <v/>
      </c>
    </row>
    <row r="529" spans="1:17" s="59" customFormat="1" x14ac:dyDescent="0.3">
      <c r="A529" s="59" t="str">
        <f>'Bearb råstatistik'!A527</f>
        <v>THEDUCATION AB</v>
      </c>
      <c r="B529" s="81" t="b">
        <f>'Bearb råstatistik'!B527</f>
        <v>0</v>
      </c>
      <c r="C529" s="81">
        <f>IF(Visa_simulerat_eller_angivet_antal,'Bearb råstatistik'!#REF!,'Bearb råstatistik'!K527)</f>
        <v>169</v>
      </c>
      <c r="D529" s="81">
        <f>IF(Visa_simulerat_eller_angivet_antal,'Bearb råstatistik'!#REF!,'Bearb råstatistik'!O527)</f>
        <v>33</v>
      </c>
      <c r="E529" s="48">
        <f>IF(Visa_simulerat_eller_angivet_antal,'Bearb råstatistik'!AN527,'Bearb råstatistik'!AL527)</f>
        <v>0.19526627218934911</v>
      </c>
      <c r="F529" s="81">
        <f>IF(Visa_simulerat_eller_angivet_antal,'Bearb råstatistik'!#REF!,'Bearb råstatistik'!Z527)</f>
        <v>0</v>
      </c>
      <c r="G529" s="48">
        <f>IF(Visa_simulerat_eller_angivet_antal,'Bearb råstatistik'!AQ527,'Bearb råstatistik'!AO527)</f>
        <v>0</v>
      </c>
      <c r="H529" s="81" t="b">
        <f>'Bearb råstatistik'!AC527</f>
        <v>0</v>
      </c>
      <c r="I529" s="48">
        <f>IF(Visa_simulerat_eller_angivet_antal,'Bearb råstatistik'!AS527,'Bearb råstatistik'!AR527)</f>
        <v>0</v>
      </c>
      <c r="J529" s="81">
        <f>IF(Visa_simulerat_eller_angivet_antal,'Bearb råstatistik'!#REF!,'Bearb råstatistik'!T527)</f>
        <v>0</v>
      </c>
      <c r="K529" s="48">
        <f>IF(Visa_simulerat_eller_angivet_antal,'Bearb råstatistik'!AU527,'Bearb råstatistik'!AT527)</f>
        <v>0.66666666666666663</v>
      </c>
      <c r="L529" s="81">
        <f>'Bearb råstatistik'!X527+'Bearb råstatistik'!T527</f>
        <v>0</v>
      </c>
      <c r="M529" s="81">
        <f>'Bearb råstatistik'!R527+'Bearb råstatistik'!V527</f>
        <v>0</v>
      </c>
      <c r="N529" s="48" t="str">
        <f t="shared" si="17"/>
        <v/>
      </c>
      <c r="O529" s="81">
        <f>'Bearb råstatistik'!AD527</f>
        <v>11</v>
      </c>
      <c r="P529" s="81">
        <f>'Bearb råstatistik'!AF527</f>
        <v>22</v>
      </c>
      <c r="Q529" s="82">
        <f t="shared" si="16"/>
        <v>0.33333333333333331</v>
      </c>
    </row>
    <row r="530" spans="1:17" s="59" customFormat="1" x14ac:dyDescent="0.3">
      <c r="A530" s="59" t="str">
        <f>'Bearb råstatistik'!A528</f>
        <v>Thoren Framtid AB</v>
      </c>
      <c r="B530" s="81" t="b">
        <f>'Bearb råstatistik'!B528</f>
        <v>0</v>
      </c>
      <c r="C530" s="81">
        <f>IF(Visa_simulerat_eller_angivet_antal,'Bearb råstatistik'!#REF!,'Bearb råstatistik'!K528)</f>
        <v>187</v>
      </c>
      <c r="D530" s="81">
        <f>IF(Visa_simulerat_eller_angivet_antal,'Bearb råstatistik'!#REF!,'Bearb råstatistik'!O528)</f>
        <v>44</v>
      </c>
      <c r="E530" s="48">
        <f>IF(Visa_simulerat_eller_angivet_antal,'Bearb råstatistik'!AN528,'Bearb råstatistik'!AL528)</f>
        <v>0.23529411764705882</v>
      </c>
      <c r="F530" s="81">
        <f>IF(Visa_simulerat_eller_angivet_antal,'Bearb råstatistik'!#REF!,'Bearb råstatistik'!Z528)</f>
        <v>11</v>
      </c>
      <c r="G530" s="48">
        <f>IF(Visa_simulerat_eller_angivet_antal,'Bearb råstatistik'!AQ528,'Bearb råstatistik'!AO528)</f>
        <v>5.8823529411764705E-2</v>
      </c>
      <c r="H530" s="81" t="b">
        <f>'Bearb råstatistik'!AC528</f>
        <v>0</v>
      </c>
      <c r="I530" s="48">
        <f>IF(Visa_simulerat_eller_angivet_antal,'Bearb råstatistik'!AS528,'Bearb råstatistik'!AR528)</f>
        <v>0.25</v>
      </c>
      <c r="J530" s="81">
        <f>IF(Visa_simulerat_eller_angivet_antal,'Bearb råstatistik'!#REF!,'Bearb råstatistik'!T528)</f>
        <v>0</v>
      </c>
      <c r="K530" s="48">
        <f>IF(Visa_simulerat_eller_angivet_antal,'Bearb råstatistik'!AU528,'Bearb råstatistik'!AT528)</f>
        <v>0.5</v>
      </c>
      <c r="L530" s="81">
        <f>'Bearb råstatistik'!X528+'Bearb råstatistik'!T528</f>
        <v>0</v>
      </c>
      <c r="M530" s="81">
        <f>'Bearb råstatistik'!R528+'Bearb råstatistik'!V528</f>
        <v>11</v>
      </c>
      <c r="N530" s="48">
        <f t="shared" si="17"/>
        <v>0</v>
      </c>
      <c r="O530" s="81">
        <f>'Bearb råstatistik'!AD528</f>
        <v>11</v>
      </c>
      <c r="P530" s="81">
        <f>'Bearb råstatistik'!AF528</f>
        <v>22</v>
      </c>
      <c r="Q530" s="82">
        <f t="shared" si="16"/>
        <v>0.33333333333333331</v>
      </c>
    </row>
    <row r="531" spans="1:17" s="59" customFormat="1" hidden="1" x14ac:dyDescent="0.3">
      <c r="A531" s="59" t="str">
        <f>'Bearb råstatistik'!A529</f>
        <v>THORENGRUPPEN AB</v>
      </c>
      <c r="B531" s="81" t="b">
        <f>'Bearb råstatistik'!B529</f>
        <v>0</v>
      </c>
      <c r="C531" s="81">
        <f>IF(Visa_simulerat_eller_angivet_antal,'Bearb råstatistik'!#REF!,'Bearb råstatistik'!K529)</f>
        <v>11</v>
      </c>
      <c r="D531" s="81">
        <f>IF(Visa_simulerat_eller_angivet_antal,'Bearb råstatistik'!#REF!,'Bearb råstatistik'!O529)</f>
        <v>0</v>
      </c>
      <c r="E531" s="48">
        <f>IF(Visa_simulerat_eller_angivet_antal,'Bearb råstatistik'!AN529,'Bearb råstatistik'!AL529)</f>
        <v>0</v>
      </c>
      <c r="F531" s="81">
        <f>IF(Visa_simulerat_eller_angivet_antal,'Bearb råstatistik'!#REF!,'Bearb råstatistik'!Z529)</f>
        <v>0</v>
      </c>
      <c r="G531" s="48">
        <f>IF(Visa_simulerat_eller_angivet_antal,'Bearb råstatistik'!AQ529,'Bearb råstatistik'!AO529)</f>
        <v>0</v>
      </c>
      <c r="H531" s="81" t="b">
        <f>'Bearb råstatistik'!AC529</f>
        <v>0</v>
      </c>
      <c r="I531" s="48" t="str">
        <f>IF(Visa_simulerat_eller_angivet_antal,'Bearb råstatistik'!AS529,'Bearb råstatistik'!AR529)</f>
        <v>-</v>
      </c>
      <c r="J531" s="81">
        <f>IF(Visa_simulerat_eller_angivet_antal,'Bearb råstatistik'!#REF!,'Bearb råstatistik'!T529)</f>
        <v>0</v>
      </c>
      <c r="K531" s="48" t="str">
        <f>IF(Visa_simulerat_eller_angivet_antal,'Bearb råstatistik'!AU529,'Bearb råstatistik'!AT529)</f>
        <v>-</v>
      </c>
      <c r="L531" s="81">
        <f>'Bearb råstatistik'!X529+'Bearb råstatistik'!T529</f>
        <v>0</v>
      </c>
      <c r="M531" s="81">
        <f>'Bearb råstatistik'!R529+'Bearb råstatistik'!V529</f>
        <v>0</v>
      </c>
      <c r="N531" s="48" t="str">
        <f t="shared" si="17"/>
        <v/>
      </c>
      <c r="O531" s="81">
        <f>'Bearb råstatistik'!AD529</f>
        <v>0</v>
      </c>
      <c r="P531" s="81">
        <f>'Bearb råstatistik'!AF529</f>
        <v>0</v>
      </c>
      <c r="Q531" s="82" t="str">
        <f t="shared" si="16"/>
        <v/>
      </c>
    </row>
    <row r="532" spans="1:17" s="59" customFormat="1" x14ac:dyDescent="0.3">
      <c r="A532" s="59" t="str">
        <f>'Bearb råstatistik'!A530</f>
        <v>TIBRO KOMMUN</v>
      </c>
      <c r="B532" s="81" t="b">
        <f>'Bearb råstatistik'!B530</f>
        <v>1</v>
      </c>
      <c r="C532" s="81">
        <f>IF(Visa_simulerat_eller_angivet_antal,'Bearb råstatistik'!#REF!,'Bearb råstatistik'!K530)</f>
        <v>90</v>
      </c>
      <c r="D532" s="81">
        <f>IF(Visa_simulerat_eller_angivet_antal,'Bearb råstatistik'!#REF!,'Bearb råstatistik'!O530)</f>
        <v>27</v>
      </c>
      <c r="E532" s="48">
        <f>IF(Visa_simulerat_eller_angivet_antal,'Bearb råstatistik'!AN530,'Bearb råstatistik'!AL530)</f>
        <v>0.3</v>
      </c>
      <c r="F532" s="81">
        <f>IF(Visa_simulerat_eller_angivet_antal,'Bearb råstatistik'!#REF!,'Bearb råstatistik'!Z530)</f>
        <v>0</v>
      </c>
      <c r="G532" s="48">
        <f>IF(Visa_simulerat_eller_angivet_antal,'Bearb råstatistik'!AQ530,'Bearb råstatistik'!AO530)</f>
        <v>0</v>
      </c>
      <c r="H532" s="81" t="b">
        <f>'Bearb råstatistik'!AC530</f>
        <v>0</v>
      </c>
      <c r="I532" s="48">
        <f>IF(Visa_simulerat_eller_angivet_antal,'Bearb råstatistik'!AS530,'Bearb råstatistik'!AR530)</f>
        <v>0</v>
      </c>
      <c r="J532" s="81">
        <f>IF(Visa_simulerat_eller_angivet_antal,'Bearb råstatistik'!#REF!,'Bearb råstatistik'!T530)</f>
        <v>0</v>
      </c>
      <c r="K532" s="48">
        <f>IF(Visa_simulerat_eller_angivet_antal,'Bearb råstatistik'!AU530,'Bearb råstatistik'!AT530)</f>
        <v>0.40740740740740738</v>
      </c>
      <c r="L532" s="81">
        <f>'Bearb råstatistik'!X530+'Bearb råstatistik'!T530</f>
        <v>0</v>
      </c>
      <c r="M532" s="81">
        <f>'Bearb råstatistik'!R530+'Bearb råstatistik'!V530</f>
        <v>0</v>
      </c>
      <c r="N532" s="48" t="str">
        <f t="shared" si="17"/>
        <v/>
      </c>
      <c r="O532" s="81">
        <f>'Bearb råstatistik'!AD530</f>
        <v>16</v>
      </c>
      <c r="P532" s="81">
        <f>'Bearb råstatistik'!AF530</f>
        <v>11</v>
      </c>
      <c r="Q532" s="82">
        <f t="shared" si="16"/>
        <v>0.59259259259259256</v>
      </c>
    </row>
    <row r="533" spans="1:17" s="59" customFormat="1" x14ac:dyDescent="0.3">
      <c r="A533" s="59" t="str">
        <f>'Bearb råstatistik'!A531</f>
        <v>TIDAHOLMS KOMMUN</v>
      </c>
      <c r="B533" s="81" t="b">
        <f>'Bearb råstatistik'!B531</f>
        <v>1</v>
      </c>
      <c r="C533" s="81">
        <f>IF(Visa_simulerat_eller_angivet_antal,'Bearb råstatistik'!#REF!,'Bearb råstatistik'!K531)</f>
        <v>130</v>
      </c>
      <c r="D533" s="81">
        <f>IF(Visa_simulerat_eller_angivet_antal,'Bearb råstatistik'!#REF!,'Bearb råstatistik'!O531)</f>
        <v>27</v>
      </c>
      <c r="E533" s="48">
        <f>IF(Visa_simulerat_eller_angivet_antal,'Bearb råstatistik'!AN531,'Bearb råstatistik'!AL531)</f>
        <v>0.2076923076923077</v>
      </c>
      <c r="F533" s="81">
        <f>IF(Visa_simulerat_eller_angivet_antal,'Bearb råstatistik'!#REF!,'Bearb råstatistik'!Z531)</f>
        <v>0</v>
      </c>
      <c r="G533" s="48">
        <f>IF(Visa_simulerat_eller_angivet_antal,'Bearb råstatistik'!AQ531,'Bearb råstatistik'!AO531)</f>
        <v>0</v>
      </c>
      <c r="H533" s="81" t="b">
        <f>'Bearb råstatistik'!AC531</f>
        <v>0</v>
      </c>
      <c r="I533" s="48">
        <f>IF(Visa_simulerat_eller_angivet_antal,'Bearb råstatistik'!AS531,'Bearb råstatistik'!AR531)</f>
        <v>0</v>
      </c>
      <c r="J533" s="81">
        <f>IF(Visa_simulerat_eller_angivet_antal,'Bearb råstatistik'!#REF!,'Bearb råstatistik'!T531)</f>
        <v>0</v>
      </c>
      <c r="K533" s="48">
        <f>IF(Visa_simulerat_eller_angivet_antal,'Bearb råstatistik'!AU531,'Bearb råstatistik'!AT531)</f>
        <v>0.55555555555555558</v>
      </c>
      <c r="L533" s="81">
        <f>'Bearb råstatistik'!X531+'Bearb råstatistik'!T531</f>
        <v>0</v>
      </c>
      <c r="M533" s="81">
        <f>'Bearb råstatistik'!R531+'Bearb råstatistik'!V531</f>
        <v>0</v>
      </c>
      <c r="N533" s="48" t="str">
        <f t="shared" si="17"/>
        <v/>
      </c>
      <c r="O533" s="81">
        <f>'Bearb råstatistik'!AD531</f>
        <v>12</v>
      </c>
      <c r="P533" s="81">
        <f>'Bearb råstatistik'!AF531</f>
        <v>15</v>
      </c>
      <c r="Q533" s="82">
        <f t="shared" si="16"/>
        <v>0.44444444444444442</v>
      </c>
    </row>
    <row r="534" spans="1:17" s="59" customFormat="1" x14ac:dyDescent="0.3">
      <c r="A534" s="59" t="str">
        <f>'Bearb råstatistik'!A532</f>
        <v>TIERPS KOMMUN</v>
      </c>
      <c r="B534" s="81" t="b">
        <f>'Bearb råstatistik'!B532</f>
        <v>1</v>
      </c>
      <c r="C534" s="81">
        <f>IF(Visa_simulerat_eller_angivet_antal,'Bearb råstatistik'!#REF!,'Bearb råstatistik'!K532)</f>
        <v>162</v>
      </c>
      <c r="D534" s="81">
        <f>IF(Visa_simulerat_eller_angivet_antal,'Bearb råstatistik'!#REF!,'Bearb råstatistik'!O532)</f>
        <v>43</v>
      </c>
      <c r="E534" s="48">
        <f>IF(Visa_simulerat_eller_angivet_antal,'Bearb råstatistik'!AN532,'Bearb råstatistik'!AL532)</f>
        <v>0.26543209876543211</v>
      </c>
      <c r="F534" s="81">
        <f>IF(Visa_simulerat_eller_angivet_antal,'Bearb råstatistik'!#REF!,'Bearb råstatistik'!Z532)</f>
        <v>0</v>
      </c>
      <c r="G534" s="48">
        <f>IF(Visa_simulerat_eller_angivet_antal,'Bearb råstatistik'!AQ532,'Bearb råstatistik'!AO532)</f>
        <v>0</v>
      </c>
      <c r="H534" s="81" t="b">
        <f>'Bearb råstatistik'!AC532</f>
        <v>0</v>
      </c>
      <c r="I534" s="48">
        <f>IF(Visa_simulerat_eller_angivet_antal,'Bearb råstatistik'!AS532,'Bearb råstatistik'!AR532)</f>
        <v>0</v>
      </c>
      <c r="J534" s="81">
        <f>IF(Visa_simulerat_eller_angivet_antal,'Bearb råstatistik'!#REF!,'Bearb råstatistik'!T532)</f>
        <v>0</v>
      </c>
      <c r="K534" s="48">
        <f>IF(Visa_simulerat_eller_angivet_antal,'Bearb råstatistik'!AU532,'Bearb råstatistik'!AT532)</f>
        <v>0.37209302325581395</v>
      </c>
      <c r="L534" s="81">
        <f>'Bearb råstatistik'!X532+'Bearb råstatistik'!T532</f>
        <v>0</v>
      </c>
      <c r="M534" s="81">
        <f>'Bearb råstatistik'!R532+'Bearb råstatistik'!V532</f>
        <v>0</v>
      </c>
      <c r="N534" s="48" t="str">
        <f t="shared" si="17"/>
        <v/>
      </c>
      <c r="O534" s="81">
        <f>'Bearb råstatistik'!AD532</f>
        <v>27</v>
      </c>
      <c r="P534" s="81">
        <f>'Bearb råstatistik'!AF532</f>
        <v>16</v>
      </c>
      <c r="Q534" s="82">
        <f t="shared" si="16"/>
        <v>0.62790697674418605</v>
      </c>
    </row>
    <row r="535" spans="1:17" s="59" customFormat="1" x14ac:dyDescent="0.3">
      <c r="A535" s="59" t="str">
        <f>'Bearb råstatistik'!A533</f>
        <v>TIMRÅ KOMMUN</v>
      </c>
      <c r="B535" s="81" t="b">
        <f>'Bearb råstatistik'!B533</f>
        <v>1</v>
      </c>
      <c r="C535" s="81">
        <f>IF(Visa_simulerat_eller_angivet_antal,'Bearb råstatistik'!#REF!,'Bearb råstatistik'!K533)</f>
        <v>175</v>
      </c>
      <c r="D535" s="81">
        <f>IF(Visa_simulerat_eller_angivet_antal,'Bearb råstatistik'!#REF!,'Bearb råstatistik'!O533)</f>
        <v>47</v>
      </c>
      <c r="E535" s="48">
        <f>IF(Visa_simulerat_eller_angivet_antal,'Bearb råstatistik'!AN533,'Bearb råstatistik'!AL533)</f>
        <v>0.26857142857142857</v>
      </c>
      <c r="F535" s="81">
        <f>IF(Visa_simulerat_eller_angivet_antal,'Bearb råstatistik'!#REF!,'Bearb råstatistik'!Z533)</f>
        <v>22</v>
      </c>
      <c r="G535" s="48">
        <f>IF(Visa_simulerat_eller_angivet_antal,'Bearb råstatistik'!AQ533,'Bearb råstatistik'!AO533)</f>
        <v>0.12571428571428572</v>
      </c>
      <c r="H535" s="81" t="b">
        <f>'Bearb råstatistik'!AC533</f>
        <v>0</v>
      </c>
      <c r="I535" s="48">
        <f>IF(Visa_simulerat_eller_angivet_antal,'Bearb råstatistik'!AS533,'Bearb råstatistik'!AR533)</f>
        <v>0.46808510638297873</v>
      </c>
      <c r="J535" s="81">
        <f>IF(Visa_simulerat_eller_angivet_antal,'Bearb råstatistik'!#REF!,'Bearb råstatistik'!T533)</f>
        <v>11</v>
      </c>
      <c r="K535" s="48">
        <f>IF(Visa_simulerat_eller_angivet_antal,'Bearb råstatistik'!AU533,'Bearb råstatistik'!AT533)</f>
        <v>0.65957446808510634</v>
      </c>
      <c r="L535" s="81">
        <f>'Bearb råstatistik'!X533+'Bearb råstatistik'!T533</f>
        <v>11</v>
      </c>
      <c r="M535" s="81">
        <f>'Bearb råstatistik'!R533+'Bearb råstatistik'!V533</f>
        <v>11</v>
      </c>
      <c r="N535" s="48">
        <f t="shared" si="17"/>
        <v>0.5</v>
      </c>
      <c r="O535" s="81">
        <f>'Bearb råstatistik'!AD533</f>
        <v>5</v>
      </c>
      <c r="P535" s="81">
        <f>'Bearb råstatistik'!AF533</f>
        <v>20</v>
      </c>
      <c r="Q535" s="82">
        <f t="shared" si="16"/>
        <v>0.2</v>
      </c>
    </row>
    <row r="536" spans="1:17" s="59" customFormat="1" hidden="1" x14ac:dyDescent="0.3">
      <c r="A536" s="59" t="str">
        <f>'Bearb råstatistik'!A534</f>
        <v>TINGSRYDS KOMMUN</v>
      </c>
      <c r="B536" s="81" t="b">
        <f>'Bearb råstatistik'!B534</f>
        <v>1</v>
      </c>
      <c r="C536" s="81">
        <f>IF(Visa_simulerat_eller_angivet_antal,'Bearb råstatistik'!#REF!,'Bearb råstatistik'!K534)</f>
        <v>13</v>
      </c>
      <c r="D536" s="81">
        <f>IF(Visa_simulerat_eller_angivet_antal,'Bearb råstatistik'!#REF!,'Bearb råstatistik'!O534)</f>
        <v>0</v>
      </c>
      <c r="E536" s="48">
        <f>IF(Visa_simulerat_eller_angivet_antal,'Bearb råstatistik'!AN534,'Bearb råstatistik'!AL534)</f>
        <v>0</v>
      </c>
      <c r="F536" s="81">
        <f>IF(Visa_simulerat_eller_angivet_antal,'Bearb råstatistik'!#REF!,'Bearb råstatistik'!Z534)</f>
        <v>0</v>
      </c>
      <c r="G536" s="48">
        <f>IF(Visa_simulerat_eller_angivet_antal,'Bearb råstatistik'!AQ534,'Bearb råstatistik'!AO534)</f>
        <v>0</v>
      </c>
      <c r="H536" s="81" t="b">
        <f>'Bearb råstatistik'!AC534</f>
        <v>0</v>
      </c>
      <c r="I536" s="48" t="str">
        <f>IF(Visa_simulerat_eller_angivet_antal,'Bearb råstatistik'!AS534,'Bearb råstatistik'!AR534)</f>
        <v>-</v>
      </c>
      <c r="J536" s="81">
        <f>IF(Visa_simulerat_eller_angivet_antal,'Bearb råstatistik'!#REF!,'Bearb råstatistik'!T534)</f>
        <v>0</v>
      </c>
      <c r="K536" s="48" t="str">
        <f>IF(Visa_simulerat_eller_angivet_antal,'Bearb råstatistik'!AU534,'Bearb råstatistik'!AT534)</f>
        <v>-</v>
      </c>
      <c r="L536" s="81">
        <f>'Bearb råstatistik'!X534+'Bearb råstatistik'!T534</f>
        <v>0</v>
      </c>
      <c r="M536" s="81">
        <f>'Bearb råstatistik'!R534+'Bearb råstatistik'!V534</f>
        <v>0</v>
      </c>
      <c r="N536" s="48" t="str">
        <f t="shared" si="17"/>
        <v/>
      </c>
      <c r="O536" s="81">
        <f>'Bearb råstatistik'!AD534</f>
        <v>0</v>
      </c>
      <c r="P536" s="81">
        <f>'Bearb råstatistik'!AF534</f>
        <v>0</v>
      </c>
      <c r="Q536" s="82" t="str">
        <f t="shared" si="16"/>
        <v/>
      </c>
    </row>
    <row r="537" spans="1:17" s="59" customFormat="1" x14ac:dyDescent="0.3">
      <c r="A537" s="59" t="str">
        <f>'Bearb råstatistik'!A535</f>
        <v>TJÖRNS KOMMUN</v>
      </c>
      <c r="B537" s="81" t="b">
        <f>'Bearb råstatistik'!B535</f>
        <v>1</v>
      </c>
      <c r="C537" s="81">
        <f>IF(Visa_simulerat_eller_angivet_antal,'Bearb råstatistik'!#REF!,'Bearb råstatistik'!K535)</f>
        <v>128</v>
      </c>
      <c r="D537" s="81">
        <f>IF(Visa_simulerat_eller_angivet_antal,'Bearb råstatistik'!#REF!,'Bearb råstatistik'!O535)</f>
        <v>23</v>
      </c>
      <c r="E537" s="48">
        <f>IF(Visa_simulerat_eller_angivet_antal,'Bearb råstatistik'!AN535,'Bearb råstatistik'!AL535)</f>
        <v>0.1796875</v>
      </c>
      <c r="F537" s="81">
        <f>IF(Visa_simulerat_eller_angivet_antal,'Bearb råstatistik'!#REF!,'Bearb råstatistik'!Z535)</f>
        <v>0</v>
      </c>
      <c r="G537" s="48">
        <f>IF(Visa_simulerat_eller_angivet_antal,'Bearb råstatistik'!AQ535,'Bearb råstatistik'!AO535)</f>
        <v>0</v>
      </c>
      <c r="H537" s="81" t="b">
        <f>'Bearb råstatistik'!AC535</f>
        <v>0</v>
      </c>
      <c r="I537" s="48">
        <f>IF(Visa_simulerat_eller_angivet_antal,'Bearb råstatistik'!AS535,'Bearb råstatistik'!AR535)</f>
        <v>0</v>
      </c>
      <c r="J537" s="81">
        <f>IF(Visa_simulerat_eller_angivet_antal,'Bearb råstatistik'!#REF!,'Bearb råstatistik'!T535)</f>
        <v>0</v>
      </c>
      <c r="K537" s="48">
        <f>IF(Visa_simulerat_eller_angivet_antal,'Bearb råstatistik'!AU535,'Bearb råstatistik'!AT535)</f>
        <v>0.56521739130434778</v>
      </c>
      <c r="L537" s="81">
        <f>'Bearb råstatistik'!X535+'Bearb råstatistik'!T535</f>
        <v>0</v>
      </c>
      <c r="M537" s="81">
        <f>'Bearb råstatistik'!R535+'Bearb råstatistik'!V535</f>
        <v>0</v>
      </c>
      <c r="N537" s="48" t="str">
        <f t="shared" si="17"/>
        <v/>
      </c>
      <c r="O537" s="81">
        <f>'Bearb råstatistik'!AD535</f>
        <v>10</v>
      </c>
      <c r="P537" s="81">
        <f>'Bearb råstatistik'!AF535</f>
        <v>13</v>
      </c>
      <c r="Q537" s="82">
        <f t="shared" si="16"/>
        <v>0.43478260869565216</v>
      </c>
    </row>
    <row r="538" spans="1:17" s="59" customFormat="1" x14ac:dyDescent="0.3">
      <c r="A538" s="59" t="str">
        <f>'Bearb råstatistik'!A536</f>
        <v>TOMELILLA KOMMUN</v>
      </c>
      <c r="B538" s="81" t="b">
        <f>'Bearb råstatistik'!B536</f>
        <v>1</v>
      </c>
      <c r="C538" s="81">
        <f>IF(Visa_simulerat_eller_angivet_antal,'Bearb råstatistik'!#REF!,'Bearb råstatistik'!K536)</f>
        <v>103</v>
      </c>
      <c r="D538" s="81">
        <f>IF(Visa_simulerat_eller_angivet_antal,'Bearb råstatistik'!#REF!,'Bearb råstatistik'!O536)</f>
        <v>27</v>
      </c>
      <c r="E538" s="48">
        <f>IF(Visa_simulerat_eller_angivet_antal,'Bearb råstatistik'!AN536,'Bearb råstatistik'!AL536)</f>
        <v>0.26213592233009708</v>
      </c>
      <c r="F538" s="81">
        <f>IF(Visa_simulerat_eller_angivet_antal,'Bearb råstatistik'!#REF!,'Bearb råstatistik'!Z536)</f>
        <v>0</v>
      </c>
      <c r="G538" s="48">
        <f>IF(Visa_simulerat_eller_angivet_antal,'Bearb råstatistik'!AQ536,'Bearb råstatistik'!AO536)</f>
        <v>0</v>
      </c>
      <c r="H538" s="81" t="b">
        <f>'Bearb råstatistik'!AC536</f>
        <v>0</v>
      </c>
      <c r="I538" s="48">
        <f>IF(Visa_simulerat_eller_angivet_antal,'Bearb råstatistik'!AS536,'Bearb råstatistik'!AR536)</f>
        <v>0</v>
      </c>
      <c r="J538" s="81">
        <f>IF(Visa_simulerat_eller_angivet_antal,'Bearb råstatistik'!#REF!,'Bearb råstatistik'!T536)</f>
        <v>0</v>
      </c>
      <c r="K538" s="48">
        <f>IF(Visa_simulerat_eller_angivet_antal,'Bearb råstatistik'!AU536,'Bearb råstatistik'!AT536)</f>
        <v>0</v>
      </c>
      <c r="L538" s="81">
        <f>'Bearb råstatistik'!X536+'Bearb råstatistik'!T536</f>
        <v>0</v>
      </c>
      <c r="M538" s="81">
        <f>'Bearb råstatistik'!R536+'Bearb råstatistik'!V536</f>
        <v>0</v>
      </c>
      <c r="N538" s="48" t="str">
        <f t="shared" si="17"/>
        <v/>
      </c>
      <c r="O538" s="81">
        <f>'Bearb råstatistik'!AD536</f>
        <v>27</v>
      </c>
      <c r="P538" s="81">
        <f>'Bearb råstatistik'!AF536</f>
        <v>0</v>
      </c>
      <c r="Q538" s="82">
        <f t="shared" si="16"/>
        <v>1</v>
      </c>
    </row>
    <row r="539" spans="1:17" s="59" customFormat="1" hidden="1" x14ac:dyDescent="0.3">
      <c r="A539" s="59" t="str">
        <f>'Bearb råstatistik'!A537</f>
        <v>Tornadoskolan AB</v>
      </c>
      <c r="B539" s="81" t="b">
        <f>'Bearb råstatistik'!B537</f>
        <v>0</v>
      </c>
      <c r="C539" s="81">
        <f>IF(Visa_simulerat_eller_angivet_antal,'Bearb råstatistik'!#REF!,'Bearb råstatistik'!K537)</f>
        <v>10</v>
      </c>
      <c r="D539" s="81">
        <f>IF(Visa_simulerat_eller_angivet_antal,'Bearb råstatistik'!#REF!,'Bearb råstatistik'!O537)</f>
        <v>0</v>
      </c>
      <c r="E539" s="48">
        <f>IF(Visa_simulerat_eller_angivet_antal,'Bearb råstatistik'!AN537,'Bearb råstatistik'!AL537)</f>
        <v>0</v>
      </c>
      <c r="F539" s="81">
        <f>IF(Visa_simulerat_eller_angivet_antal,'Bearb råstatistik'!#REF!,'Bearb råstatistik'!Z537)</f>
        <v>0</v>
      </c>
      <c r="G539" s="48">
        <f>IF(Visa_simulerat_eller_angivet_antal,'Bearb råstatistik'!AQ537,'Bearb råstatistik'!AO537)</f>
        <v>0</v>
      </c>
      <c r="H539" s="81" t="b">
        <f>'Bearb råstatistik'!AC537</f>
        <v>0</v>
      </c>
      <c r="I539" s="48" t="str">
        <f>IF(Visa_simulerat_eller_angivet_antal,'Bearb råstatistik'!AS537,'Bearb råstatistik'!AR537)</f>
        <v>-</v>
      </c>
      <c r="J539" s="81">
        <f>IF(Visa_simulerat_eller_angivet_antal,'Bearb råstatistik'!#REF!,'Bearb råstatistik'!T537)</f>
        <v>0</v>
      </c>
      <c r="K539" s="48" t="str">
        <f>IF(Visa_simulerat_eller_angivet_antal,'Bearb råstatistik'!AU537,'Bearb råstatistik'!AT537)</f>
        <v>-</v>
      </c>
      <c r="L539" s="81">
        <f>'Bearb råstatistik'!X537+'Bearb råstatistik'!T537</f>
        <v>0</v>
      </c>
      <c r="M539" s="81">
        <f>'Bearb råstatistik'!R537+'Bearb råstatistik'!V537</f>
        <v>0</v>
      </c>
      <c r="N539" s="48" t="str">
        <f t="shared" si="17"/>
        <v/>
      </c>
      <c r="O539" s="81">
        <f>'Bearb råstatistik'!AD537</f>
        <v>0</v>
      </c>
      <c r="P539" s="81">
        <f>'Bearb råstatistik'!AF537</f>
        <v>0</v>
      </c>
      <c r="Q539" s="82" t="str">
        <f t="shared" si="16"/>
        <v/>
      </c>
    </row>
    <row r="540" spans="1:17" s="59" customFormat="1" x14ac:dyDescent="0.3">
      <c r="A540" s="59" t="str">
        <f>'Bearb råstatistik'!A538</f>
        <v>TORSBY KOMMUN</v>
      </c>
      <c r="B540" s="81" t="b">
        <f>'Bearb råstatistik'!B538</f>
        <v>1</v>
      </c>
      <c r="C540" s="81">
        <f>IF(Visa_simulerat_eller_angivet_antal,'Bearb råstatistik'!#REF!,'Bearb råstatistik'!K538)</f>
        <v>97</v>
      </c>
      <c r="D540" s="81">
        <f>IF(Visa_simulerat_eller_angivet_antal,'Bearb råstatistik'!#REF!,'Bearb råstatistik'!O538)</f>
        <v>13</v>
      </c>
      <c r="E540" s="48">
        <f>IF(Visa_simulerat_eller_angivet_antal,'Bearb råstatistik'!AN538,'Bearb råstatistik'!AL538)</f>
        <v>0.13402061855670103</v>
      </c>
      <c r="F540" s="81">
        <f>IF(Visa_simulerat_eller_angivet_antal,'Bearb råstatistik'!#REF!,'Bearb råstatistik'!Z538)</f>
        <v>0</v>
      </c>
      <c r="G540" s="48">
        <f>IF(Visa_simulerat_eller_angivet_antal,'Bearb råstatistik'!AQ538,'Bearb råstatistik'!AO538)</f>
        <v>0</v>
      </c>
      <c r="H540" s="81" t="b">
        <f>'Bearb råstatistik'!AC538</f>
        <v>0</v>
      </c>
      <c r="I540" s="48">
        <f>IF(Visa_simulerat_eller_angivet_antal,'Bearb råstatistik'!AS538,'Bearb råstatistik'!AR538)</f>
        <v>0</v>
      </c>
      <c r="J540" s="81">
        <f>IF(Visa_simulerat_eller_angivet_antal,'Bearb råstatistik'!#REF!,'Bearb råstatistik'!T538)</f>
        <v>0</v>
      </c>
      <c r="K540" s="48">
        <f>IF(Visa_simulerat_eller_angivet_antal,'Bearb råstatistik'!AU538,'Bearb råstatistik'!AT538)</f>
        <v>1</v>
      </c>
      <c r="L540" s="81">
        <f>'Bearb råstatistik'!X538+'Bearb råstatistik'!T538</f>
        <v>0</v>
      </c>
      <c r="M540" s="81">
        <f>'Bearb råstatistik'!R538+'Bearb råstatistik'!V538</f>
        <v>0</v>
      </c>
      <c r="N540" s="48" t="str">
        <f t="shared" si="17"/>
        <v/>
      </c>
      <c r="O540" s="81">
        <f>'Bearb råstatistik'!AD538</f>
        <v>0</v>
      </c>
      <c r="P540" s="81">
        <f>'Bearb råstatistik'!AF538</f>
        <v>13</v>
      </c>
      <c r="Q540" s="82">
        <f t="shared" si="16"/>
        <v>0</v>
      </c>
    </row>
    <row r="541" spans="1:17" s="59" customFormat="1" hidden="1" x14ac:dyDescent="0.3">
      <c r="A541" s="59" t="str">
        <f>'Bearb råstatistik'!A539</f>
        <v>TORSÅS KOMMUN</v>
      </c>
      <c r="B541" s="81" t="b">
        <f>'Bearb råstatistik'!B539</f>
        <v>1</v>
      </c>
      <c r="C541" s="81">
        <f>IF(Visa_simulerat_eller_angivet_antal,'Bearb råstatistik'!#REF!,'Bearb råstatistik'!K539)</f>
        <v>50</v>
      </c>
      <c r="D541" s="81">
        <f>IF(Visa_simulerat_eller_angivet_antal,'Bearb råstatistik'!#REF!,'Bearb råstatistik'!O539)</f>
        <v>0</v>
      </c>
      <c r="E541" s="48">
        <f>IF(Visa_simulerat_eller_angivet_antal,'Bearb råstatistik'!AN539,'Bearb råstatistik'!AL539)</f>
        <v>0</v>
      </c>
      <c r="F541" s="81">
        <f>IF(Visa_simulerat_eller_angivet_antal,'Bearb råstatistik'!#REF!,'Bearb råstatistik'!Z539)</f>
        <v>0</v>
      </c>
      <c r="G541" s="48">
        <f>IF(Visa_simulerat_eller_angivet_antal,'Bearb råstatistik'!AQ539,'Bearb råstatistik'!AO539)</f>
        <v>0</v>
      </c>
      <c r="H541" s="81" t="b">
        <f>'Bearb råstatistik'!AC539</f>
        <v>0</v>
      </c>
      <c r="I541" s="48" t="str">
        <f>IF(Visa_simulerat_eller_angivet_antal,'Bearb råstatistik'!AS539,'Bearb råstatistik'!AR539)</f>
        <v>-</v>
      </c>
      <c r="J541" s="81">
        <f>IF(Visa_simulerat_eller_angivet_antal,'Bearb råstatistik'!#REF!,'Bearb råstatistik'!T539)</f>
        <v>0</v>
      </c>
      <c r="K541" s="48" t="str">
        <f>IF(Visa_simulerat_eller_angivet_antal,'Bearb råstatistik'!AU539,'Bearb råstatistik'!AT539)</f>
        <v>-</v>
      </c>
      <c r="L541" s="81">
        <f>'Bearb råstatistik'!X539+'Bearb råstatistik'!T539</f>
        <v>0</v>
      </c>
      <c r="M541" s="81">
        <f>'Bearb råstatistik'!R539+'Bearb råstatistik'!V539</f>
        <v>0</v>
      </c>
      <c r="N541" s="48" t="str">
        <f t="shared" si="17"/>
        <v/>
      </c>
      <c r="O541" s="81">
        <f>'Bearb råstatistik'!AD539</f>
        <v>0</v>
      </c>
      <c r="P541" s="81">
        <f>'Bearb råstatistik'!AF539</f>
        <v>0</v>
      </c>
      <c r="Q541" s="82" t="str">
        <f t="shared" si="16"/>
        <v/>
      </c>
    </row>
    <row r="542" spans="1:17" s="59" customFormat="1" x14ac:dyDescent="0.3">
      <c r="A542" s="59" t="str">
        <f>'Bearb råstatistik'!A540</f>
        <v>TRANEMO KOMMUN</v>
      </c>
      <c r="B542" s="81" t="b">
        <f>'Bearb råstatistik'!B540</f>
        <v>1</v>
      </c>
      <c r="C542" s="81">
        <f>IF(Visa_simulerat_eller_angivet_antal,'Bearb råstatistik'!#REF!,'Bearb råstatistik'!K540)</f>
        <v>117</v>
      </c>
      <c r="D542" s="81">
        <f>IF(Visa_simulerat_eller_angivet_antal,'Bearb råstatistik'!#REF!,'Bearb råstatistik'!O540)</f>
        <v>12</v>
      </c>
      <c r="E542" s="48">
        <f>IF(Visa_simulerat_eller_angivet_antal,'Bearb råstatistik'!AN540,'Bearb råstatistik'!AL540)</f>
        <v>0.10256410256410256</v>
      </c>
      <c r="F542" s="81">
        <f>IF(Visa_simulerat_eller_angivet_antal,'Bearb råstatistik'!#REF!,'Bearb råstatistik'!Z540)</f>
        <v>0</v>
      </c>
      <c r="G542" s="48">
        <f>IF(Visa_simulerat_eller_angivet_antal,'Bearb råstatistik'!AQ540,'Bearb råstatistik'!AO540)</f>
        <v>0</v>
      </c>
      <c r="H542" s="81" t="b">
        <f>'Bearb råstatistik'!AC540</f>
        <v>0</v>
      </c>
      <c r="I542" s="48">
        <f>IF(Visa_simulerat_eller_angivet_antal,'Bearb råstatistik'!AS540,'Bearb råstatistik'!AR540)</f>
        <v>0</v>
      </c>
      <c r="J542" s="81">
        <f>IF(Visa_simulerat_eller_angivet_antal,'Bearb råstatistik'!#REF!,'Bearb råstatistik'!T540)</f>
        <v>0</v>
      </c>
      <c r="K542" s="48">
        <f>IF(Visa_simulerat_eller_angivet_antal,'Bearb råstatistik'!AU540,'Bearb råstatistik'!AT540)</f>
        <v>0</v>
      </c>
      <c r="L542" s="81">
        <f>'Bearb råstatistik'!X540+'Bearb råstatistik'!T540</f>
        <v>0</v>
      </c>
      <c r="M542" s="81">
        <f>'Bearb råstatistik'!R540+'Bearb råstatistik'!V540</f>
        <v>0</v>
      </c>
      <c r="N542" s="48" t="str">
        <f t="shared" si="17"/>
        <v/>
      </c>
      <c r="O542" s="81">
        <f>'Bearb råstatistik'!AD540</f>
        <v>12</v>
      </c>
      <c r="P542" s="81">
        <f>'Bearb råstatistik'!AF540</f>
        <v>0</v>
      </c>
      <c r="Q542" s="82">
        <f t="shared" si="16"/>
        <v>1</v>
      </c>
    </row>
    <row r="543" spans="1:17" s="59" customFormat="1" x14ac:dyDescent="0.3">
      <c r="A543" s="59" t="str">
        <f>'Bearb råstatistik'!A541</f>
        <v>TRANÅS KOMMUN</v>
      </c>
      <c r="B543" s="81" t="b">
        <f>'Bearb råstatistik'!B541</f>
        <v>1</v>
      </c>
      <c r="C543" s="81">
        <f>IF(Visa_simulerat_eller_angivet_antal,'Bearb råstatistik'!#REF!,'Bearb råstatistik'!K541)</f>
        <v>199</v>
      </c>
      <c r="D543" s="81">
        <f>IF(Visa_simulerat_eller_angivet_antal,'Bearb råstatistik'!#REF!,'Bearb råstatistik'!O541)</f>
        <v>45</v>
      </c>
      <c r="E543" s="48">
        <f>IF(Visa_simulerat_eller_angivet_antal,'Bearb råstatistik'!AN541,'Bearb råstatistik'!AL541)</f>
        <v>0.22613065326633167</v>
      </c>
      <c r="F543" s="81">
        <f>IF(Visa_simulerat_eller_angivet_antal,'Bearb råstatistik'!#REF!,'Bearb råstatistik'!Z541)</f>
        <v>0</v>
      </c>
      <c r="G543" s="48">
        <f>IF(Visa_simulerat_eller_angivet_antal,'Bearb råstatistik'!AQ541,'Bearb råstatistik'!AO541)</f>
        <v>0</v>
      </c>
      <c r="H543" s="81" t="b">
        <f>'Bearb råstatistik'!AC541</f>
        <v>0</v>
      </c>
      <c r="I543" s="48">
        <f>IF(Visa_simulerat_eller_angivet_antal,'Bearb råstatistik'!AS541,'Bearb råstatistik'!AR541)</f>
        <v>0</v>
      </c>
      <c r="J543" s="81">
        <f>IF(Visa_simulerat_eller_angivet_antal,'Bearb råstatistik'!#REF!,'Bearb råstatistik'!T541)</f>
        <v>0</v>
      </c>
      <c r="K543" s="48">
        <f>IF(Visa_simulerat_eller_angivet_antal,'Bearb råstatistik'!AU541,'Bearb råstatistik'!AT541)</f>
        <v>0.48888888888888887</v>
      </c>
      <c r="L543" s="81">
        <f>'Bearb råstatistik'!X541+'Bearb råstatistik'!T541</f>
        <v>0</v>
      </c>
      <c r="M543" s="81">
        <f>'Bearb råstatistik'!R541+'Bearb råstatistik'!V541</f>
        <v>0</v>
      </c>
      <c r="N543" s="48" t="str">
        <f t="shared" si="17"/>
        <v/>
      </c>
      <c r="O543" s="81">
        <f>'Bearb råstatistik'!AD541</f>
        <v>23</v>
      </c>
      <c r="P543" s="81">
        <f>'Bearb råstatistik'!AF541</f>
        <v>22</v>
      </c>
      <c r="Q543" s="82">
        <f t="shared" si="16"/>
        <v>0.51111111111111107</v>
      </c>
    </row>
    <row r="544" spans="1:17" s="59" customFormat="1" x14ac:dyDescent="0.3">
      <c r="A544" s="59" t="str">
        <f>'Bearb råstatistik'!A542</f>
        <v>TRELLEBORGS KOMMUN</v>
      </c>
      <c r="B544" s="81" t="b">
        <f>'Bearb råstatistik'!B542</f>
        <v>1</v>
      </c>
      <c r="C544" s="81">
        <f>IF(Visa_simulerat_eller_angivet_antal,'Bearb råstatistik'!#REF!,'Bearb råstatistik'!K542)</f>
        <v>380</v>
      </c>
      <c r="D544" s="81">
        <f>IF(Visa_simulerat_eller_angivet_antal,'Bearb råstatistik'!#REF!,'Bearb råstatistik'!O542)</f>
        <v>73</v>
      </c>
      <c r="E544" s="48">
        <f>IF(Visa_simulerat_eller_angivet_antal,'Bearb råstatistik'!AN542,'Bearb råstatistik'!AL542)</f>
        <v>0.19210526315789472</v>
      </c>
      <c r="F544" s="81">
        <f>IF(Visa_simulerat_eller_angivet_antal,'Bearb råstatistik'!#REF!,'Bearb råstatistik'!Z542)</f>
        <v>63</v>
      </c>
      <c r="G544" s="48">
        <f>IF(Visa_simulerat_eller_angivet_antal,'Bearb råstatistik'!AQ542,'Bearb råstatistik'!AO542)</f>
        <v>0.16578947368421051</v>
      </c>
      <c r="H544" s="81" t="b">
        <f>'Bearb råstatistik'!AC542</f>
        <v>0</v>
      </c>
      <c r="I544" s="48">
        <f>IF(Visa_simulerat_eller_angivet_antal,'Bearb råstatistik'!AS542,'Bearb råstatistik'!AR542)</f>
        <v>0.86301369863013699</v>
      </c>
      <c r="J544" s="81">
        <f>IF(Visa_simulerat_eller_angivet_antal,'Bearb råstatistik'!#REF!,'Bearb råstatistik'!T542)</f>
        <v>15</v>
      </c>
      <c r="K544" s="48">
        <f>IF(Visa_simulerat_eller_angivet_antal,'Bearb råstatistik'!AU542,'Bearb råstatistik'!AT542)</f>
        <v>0.41095890410958902</v>
      </c>
      <c r="L544" s="81">
        <f>'Bearb råstatistik'!X542+'Bearb råstatistik'!T542</f>
        <v>33</v>
      </c>
      <c r="M544" s="81">
        <f>'Bearb råstatistik'!R542+'Bearb råstatistik'!V542</f>
        <v>30</v>
      </c>
      <c r="N544" s="48">
        <f t="shared" si="17"/>
        <v>0.52380952380952384</v>
      </c>
      <c r="O544" s="81">
        <f>'Bearb råstatistik'!AD542</f>
        <v>13</v>
      </c>
      <c r="P544" s="81">
        <f>'Bearb råstatistik'!AF542</f>
        <v>15</v>
      </c>
      <c r="Q544" s="82">
        <f t="shared" si="16"/>
        <v>0.4642857142857143</v>
      </c>
    </row>
    <row r="545" spans="1:17" s="59" customFormat="1" x14ac:dyDescent="0.3">
      <c r="A545" s="59" t="str">
        <f>'Bearb råstatistik'!A543</f>
        <v>TROLLHÄTTANS KOMMUN</v>
      </c>
      <c r="B545" s="81" t="b">
        <f>'Bearb råstatistik'!B543</f>
        <v>1</v>
      </c>
      <c r="C545" s="81">
        <f>IF(Visa_simulerat_eller_angivet_antal,'Bearb råstatistik'!#REF!,'Bearb råstatistik'!K543)</f>
        <v>540</v>
      </c>
      <c r="D545" s="81">
        <f>IF(Visa_simulerat_eller_angivet_antal,'Bearb råstatistik'!#REF!,'Bearb råstatistik'!O543)</f>
        <v>126</v>
      </c>
      <c r="E545" s="48">
        <f>IF(Visa_simulerat_eller_angivet_antal,'Bearb råstatistik'!AN543,'Bearb råstatistik'!AL543)</f>
        <v>0.23333333333333334</v>
      </c>
      <c r="F545" s="81">
        <f>IF(Visa_simulerat_eller_angivet_antal,'Bearb råstatistik'!#REF!,'Bearb råstatistik'!Z543)</f>
        <v>81</v>
      </c>
      <c r="G545" s="48">
        <f>IF(Visa_simulerat_eller_angivet_antal,'Bearb råstatistik'!AQ543,'Bearb råstatistik'!AO543)</f>
        <v>0.15</v>
      </c>
      <c r="H545" s="81" t="b">
        <f>'Bearb råstatistik'!AC543</f>
        <v>0</v>
      </c>
      <c r="I545" s="48">
        <f>IF(Visa_simulerat_eller_angivet_antal,'Bearb råstatistik'!AS543,'Bearb råstatistik'!AR543)</f>
        <v>0.6428571428571429</v>
      </c>
      <c r="J545" s="81">
        <f>IF(Visa_simulerat_eller_angivet_antal,'Bearb råstatistik'!#REF!,'Bearb råstatistik'!T543)</f>
        <v>21</v>
      </c>
      <c r="K545" s="48">
        <f>IF(Visa_simulerat_eller_angivet_antal,'Bearb råstatistik'!AU543,'Bearb råstatistik'!AT543)</f>
        <v>0.3888888888888889</v>
      </c>
      <c r="L545" s="81">
        <f>'Bearb råstatistik'!X543+'Bearb råstatistik'!T543</f>
        <v>37</v>
      </c>
      <c r="M545" s="81">
        <f>'Bearb råstatistik'!R543+'Bearb råstatistik'!V543</f>
        <v>44</v>
      </c>
      <c r="N545" s="48">
        <f t="shared" si="17"/>
        <v>0.4567901234567901</v>
      </c>
      <c r="O545" s="81">
        <f>'Bearb råstatistik'!AD543</f>
        <v>33</v>
      </c>
      <c r="P545" s="81">
        <f>'Bearb råstatistik'!AF543</f>
        <v>28</v>
      </c>
      <c r="Q545" s="82">
        <f t="shared" si="16"/>
        <v>0.54098360655737709</v>
      </c>
    </row>
    <row r="546" spans="1:17" s="59" customFormat="1" x14ac:dyDescent="0.3">
      <c r="A546" s="59" t="str">
        <f>'Bearb råstatistik'!A544</f>
        <v>TROSA KOMMUN</v>
      </c>
      <c r="B546" s="81" t="b">
        <f>'Bearb råstatistik'!B544</f>
        <v>1</v>
      </c>
      <c r="C546" s="81">
        <f>IF(Visa_simulerat_eller_angivet_antal,'Bearb råstatistik'!#REF!,'Bearb råstatistik'!K544)</f>
        <v>138</v>
      </c>
      <c r="D546" s="81">
        <f>IF(Visa_simulerat_eller_angivet_antal,'Bearb råstatistik'!#REF!,'Bearb råstatistik'!O544)</f>
        <v>32</v>
      </c>
      <c r="E546" s="48">
        <f>IF(Visa_simulerat_eller_angivet_antal,'Bearb råstatistik'!AN544,'Bearb råstatistik'!AL544)</f>
        <v>0.2318840579710145</v>
      </c>
      <c r="F546" s="81">
        <f>IF(Visa_simulerat_eller_angivet_antal,'Bearb råstatistik'!#REF!,'Bearb råstatistik'!Z544)</f>
        <v>0</v>
      </c>
      <c r="G546" s="48">
        <f>IF(Visa_simulerat_eller_angivet_antal,'Bearb råstatistik'!AQ544,'Bearb råstatistik'!AO544)</f>
        <v>0</v>
      </c>
      <c r="H546" s="81" t="b">
        <f>'Bearb råstatistik'!AC544</f>
        <v>0</v>
      </c>
      <c r="I546" s="48">
        <f>IF(Visa_simulerat_eller_angivet_antal,'Bearb råstatistik'!AS544,'Bearb råstatistik'!AR544)</f>
        <v>0</v>
      </c>
      <c r="J546" s="81">
        <f>IF(Visa_simulerat_eller_angivet_antal,'Bearb råstatistik'!#REF!,'Bearb råstatistik'!T544)</f>
        <v>0</v>
      </c>
      <c r="K546" s="48">
        <f>IF(Visa_simulerat_eller_angivet_antal,'Bearb råstatistik'!AU544,'Bearb råstatistik'!AT544)</f>
        <v>0.4375</v>
      </c>
      <c r="L546" s="81">
        <f>'Bearb råstatistik'!X544+'Bearb råstatistik'!T544</f>
        <v>0</v>
      </c>
      <c r="M546" s="81">
        <f>'Bearb råstatistik'!R544+'Bearb råstatistik'!V544</f>
        <v>0</v>
      </c>
      <c r="N546" s="48" t="str">
        <f t="shared" si="17"/>
        <v/>
      </c>
      <c r="O546" s="81">
        <f>'Bearb råstatistik'!AD544</f>
        <v>18</v>
      </c>
      <c r="P546" s="81">
        <f>'Bearb råstatistik'!AF544</f>
        <v>14</v>
      </c>
      <c r="Q546" s="82">
        <f t="shared" si="16"/>
        <v>0.5625</v>
      </c>
    </row>
    <row r="547" spans="1:17" s="59" customFormat="1" x14ac:dyDescent="0.3">
      <c r="A547" s="59" t="str">
        <f>'Bearb råstatistik'!A545</f>
        <v>TYRESÖ KOMMUN</v>
      </c>
      <c r="B547" s="81" t="b">
        <f>'Bearb råstatistik'!B545</f>
        <v>1</v>
      </c>
      <c r="C547" s="81">
        <f>IF(Visa_simulerat_eller_angivet_antal,'Bearb råstatistik'!#REF!,'Bearb råstatistik'!K545)</f>
        <v>455</v>
      </c>
      <c r="D547" s="81">
        <f>IF(Visa_simulerat_eller_angivet_antal,'Bearb råstatistik'!#REF!,'Bearb råstatistik'!O545)</f>
        <v>70</v>
      </c>
      <c r="E547" s="48">
        <f>IF(Visa_simulerat_eller_angivet_antal,'Bearb råstatistik'!AN545,'Bearb råstatistik'!AL545)</f>
        <v>0.15384615384615385</v>
      </c>
      <c r="F547" s="81">
        <f>IF(Visa_simulerat_eller_angivet_antal,'Bearb råstatistik'!#REF!,'Bearb råstatistik'!Z545)</f>
        <v>89</v>
      </c>
      <c r="G547" s="48">
        <f>IF(Visa_simulerat_eller_angivet_antal,'Bearb råstatistik'!AQ545,'Bearb råstatistik'!AO545)</f>
        <v>0.1956043956043956</v>
      </c>
      <c r="H547" s="81" t="b">
        <f>'Bearb råstatistik'!AC545</f>
        <v>0</v>
      </c>
      <c r="I547" s="48">
        <f>IF(Visa_simulerat_eller_angivet_antal,'Bearb råstatistik'!AS545,'Bearb råstatistik'!AR545)</f>
        <v>1.2714285714285714</v>
      </c>
      <c r="J547" s="81">
        <f>IF(Visa_simulerat_eller_angivet_antal,'Bearb råstatistik'!#REF!,'Bearb råstatistik'!T545)</f>
        <v>11</v>
      </c>
      <c r="K547" s="48">
        <f>IF(Visa_simulerat_eller_angivet_antal,'Bearb råstatistik'!AU545,'Bearb råstatistik'!AT545)</f>
        <v>0.34285714285714286</v>
      </c>
      <c r="L547" s="81">
        <f>'Bearb råstatistik'!X545+'Bearb råstatistik'!T545</f>
        <v>31</v>
      </c>
      <c r="M547" s="81">
        <f>'Bearb råstatistik'!R545+'Bearb råstatistik'!V545</f>
        <v>58</v>
      </c>
      <c r="N547" s="48">
        <f t="shared" si="17"/>
        <v>0.34831460674157305</v>
      </c>
      <c r="O547" s="81">
        <f>'Bearb råstatistik'!AD545</f>
        <v>9</v>
      </c>
      <c r="P547" s="81">
        <f>'Bearb råstatistik'!AF545</f>
        <v>13</v>
      </c>
      <c r="Q547" s="82">
        <f t="shared" si="16"/>
        <v>0.40909090909090912</v>
      </c>
    </row>
    <row r="548" spans="1:17" s="59" customFormat="1" hidden="1" x14ac:dyDescent="0.3">
      <c r="A548" s="59" t="str">
        <f>'Bearb råstatistik'!A546</f>
        <v>TYSKA SKOLAN GÖTEBORG EK. FÖR.</v>
      </c>
      <c r="B548" s="81" t="b">
        <f>'Bearb råstatistik'!B546</f>
        <v>0</v>
      </c>
      <c r="C548" s="81">
        <f>IF(Visa_simulerat_eller_angivet_antal,'Bearb råstatistik'!#REF!,'Bearb råstatistik'!K546)</f>
        <v>40</v>
      </c>
      <c r="D548" s="81">
        <f>IF(Visa_simulerat_eller_angivet_antal,'Bearb råstatistik'!#REF!,'Bearb råstatistik'!O546)</f>
        <v>0</v>
      </c>
      <c r="E548" s="48">
        <f>IF(Visa_simulerat_eller_angivet_antal,'Bearb råstatistik'!AN546,'Bearb råstatistik'!AL546)</f>
        <v>0</v>
      </c>
      <c r="F548" s="81">
        <f>IF(Visa_simulerat_eller_angivet_antal,'Bearb råstatistik'!#REF!,'Bearb råstatistik'!Z546)</f>
        <v>0</v>
      </c>
      <c r="G548" s="48">
        <f>IF(Visa_simulerat_eller_angivet_antal,'Bearb råstatistik'!AQ546,'Bearb råstatistik'!AO546)</f>
        <v>0</v>
      </c>
      <c r="H548" s="81" t="b">
        <f>'Bearb råstatistik'!AC546</f>
        <v>0</v>
      </c>
      <c r="I548" s="48" t="str">
        <f>IF(Visa_simulerat_eller_angivet_antal,'Bearb råstatistik'!AS546,'Bearb råstatistik'!AR546)</f>
        <v>-</v>
      </c>
      <c r="J548" s="81">
        <f>IF(Visa_simulerat_eller_angivet_antal,'Bearb råstatistik'!#REF!,'Bearb råstatistik'!T546)</f>
        <v>0</v>
      </c>
      <c r="K548" s="48" t="str">
        <f>IF(Visa_simulerat_eller_angivet_antal,'Bearb råstatistik'!AU546,'Bearb råstatistik'!AT546)</f>
        <v>-</v>
      </c>
      <c r="L548" s="81">
        <f>'Bearb råstatistik'!X546+'Bearb råstatistik'!T546</f>
        <v>0</v>
      </c>
      <c r="M548" s="81">
        <f>'Bearb råstatistik'!R546+'Bearb råstatistik'!V546</f>
        <v>0</v>
      </c>
      <c r="N548" s="48" t="str">
        <f t="shared" si="17"/>
        <v/>
      </c>
      <c r="O548" s="81">
        <f>'Bearb råstatistik'!AD546</f>
        <v>0</v>
      </c>
      <c r="P548" s="81">
        <f>'Bearb råstatistik'!AF546</f>
        <v>0</v>
      </c>
      <c r="Q548" s="82" t="str">
        <f t="shared" si="16"/>
        <v/>
      </c>
    </row>
    <row r="549" spans="1:17" s="59" customFormat="1" hidden="1" x14ac:dyDescent="0.3">
      <c r="A549" s="59" t="str">
        <f>'Bearb råstatistik'!A547</f>
        <v>TÄBY FRISKOLA AKTIEBOLAG</v>
      </c>
      <c r="B549" s="81" t="b">
        <f>'Bearb råstatistik'!B547</f>
        <v>0</v>
      </c>
      <c r="C549" s="81">
        <f>IF(Visa_simulerat_eller_angivet_antal,'Bearb råstatistik'!#REF!,'Bearb råstatistik'!K547)</f>
        <v>79</v>
      </c>
      <c r="D549" s="81">
        <f>IF(Visa_simulerat_eller_angivet_antal,'Bearb råstatistik'!#REF!,'Bearb råstatistik'!O547)</f>
        <v>0</v>
      </c>
      <c r="E549" s="48">
        <f>IF(Visa_simulerat_eller_angivet_antal,'Bearb råstatistik'!AN547,'Bearb råstatistik'!AL547)</f>
        <v>0</v>
      </c>
      <c r="F549" s="81">
        <f>IF(Visa_simulerat_eller_angivet_antal,'Bearb råstatistik'!#REF!,'Bearb råstatistik'!Z547)</f>
        <v>0</v>
      </c>
      <c r="G549" s="48">
        <f>IF(Visa_simulerat_eller_angivet_antal,'Bearb råstatistik'!AQ547,'Bearb råstatistik'!AO547)</f>
        <v>0</v>
      </c>
      <c r="H549" s="81" t="b">
        <f>'Bearb råstatistik'!AC547</f>
        <v>0</v>
      </c>
      <c r="I549" s="48" t="str">
        <f>IF(Visa_simulerat_eller_angivet_antal,'Bearb råstatistik'!AS547,'Bearb råstatistik'!AR547)</f>
        <v>-</v>
      </c>
      <c r="J549" s="81">
        <f>IF(Visa_simulerat_eller_angivet_antal,'Bearb råstatistik'!#REF!,'Bearb råstatistik'!T547)</f>
        <v>0</v>
      </c>
      <c r="K549" s="48" t="str">
        <f>IF(Visa_simulerat_eller_angivet_antal,'Bearb råstatistik'!AU547,'Bearb råstatistik'!AT547)</f>
        <v>-</v>
      </c>
      <c r="L549" s="81">
        <f>'Bearb råstatistik'!X547+'Bearb råstatistik'!T547</f>
        <v>0</v>
      </c>
      <c r="M549" s="81">
        <f>'Bearb råstatistik'!R547+'Bearb råstatistik'!V547</f>
        <v>0</v>
      </c>
      <c r="N549" s="48" t="str">
        <f t="shared" si="17"/>
        <v/>
      </c>
      <c r="O549" s="81">
        <f>'Bearb råstatistik'!AD547</f>
        <v>0</v>
      </c>
      <c r="P549" s="81">
        <f>'Bearb råstatistik'!AF547</f>
        <v>0</v>
      </c>
      <c r="Q549" s="82" t="str">
        <f t="shared" si="16"/>
        <v/>
      </c>
    </row>
    <row r="550" spans="1:17" s="59" customFormat="1" x14ac:dyDescent="0.3">
      <c r="A550" s="59" t="str">
        <f>'Bearb råstatistik'!A548</f>
        <v>TÄBY KOMMUN</v>
      </c>
      <c r="B550" s="81" t="b">
        <f>'Bearb råstatistik'!B548</f>
        <v>1</v>
      </c>
      <c r="C550" s="81">
        <f>IF(Visa_simulerat_eller_angivet_antal,'Bearb råstatistik'!#REF!,'Bearb råstatistik'!K548)</f>
        <v>433</v>
      </c>
      <c r="D550" s="81">
        <f>IF(Visa_simulerat_eller_angivet_antal,'Bearb råstatistik'!#REF!,'Bearb råstatistik'!O548)</f>
        <v>41</v>
      </c>
      <c r="E550" s="48">
        <f>IF(Visa_simulerat_eller_angivet_antal,'Bearb råstatistik'!AN548,'Bearb råstatistik'!AL548)</f>
        <v>9.4688221709006926E-2</v>
      </c>
      <c r="F550" s="81">
        <f>IF(Visa_simulerat_eller_angivet_antal,'Bearb råstatistik'!#REF!,'Bearb råstatistik'!Z548)</f>
        <v>42</v>
      </c>
      <c r="G550" s="48">
        <f>IF(Visa_simulerat_eller_angivet_antal,'Bearb råstatistik'!AQ548,'Bearb råstatistik'!AO548)</f>
        <v>9.6997690531177835E-2</v>
      </c>
      <c r="H550" s="81" t="b">
        <f>'Bearb råstatistik'!AC548</f>
        <v>0</v>
      </c>
      <c r="I550" s="48">
        <f>IF(Visa_simulerat_eller_angivet_antal,'Bearb råstatistik'!AS548,'Bearb råstatistik'!AR548)</f>
        <v>1.024390243902439</v>
      </c>
      <c r="J550" s="81">
        <f>IF(Visa_simulerat_eller_angivet_antal,'Bearb råstatistik'!#REF!,'Bearb råstatistik'!T548)</f>
        <v>12</v>
      </c>
      <c r="K550" s="48">
        <f>IF(Visa_simulerat_eller_angivet_antal,'Bearb råstatistik'!AU548,'Bearb råstatistik'!AT548)</f>
        <v>0.48780487804878048</v>
      </c>
      <c r="L550" s="81">
        <f>'Bearb råstatistik'!X548+'Bearb råstatistik'!T548</f>
        <v>25</v>
      </c>
      <c r="M550" s="81">
        <f>'Bearb råstatistik'!R548+'Bearb råstatistik'!V548</f>
        <v>17</v>
      </c>
      <c r="N550" s="48">
        <f t="shared" si="17"/>
        <v>0.59523809523809523</v>
      </c>
      <c r="O550" s="81">
        <f>'Bearb råstatistik'!AD548</f>
        <v>4</v>
      </c>
      <c r="P550" s="81">
        <f>'Bearb råstatistik'!AF548</f>
        <v>8</v>
      </c>
      <c r="Q550" s="82">
        <f t="shared" si="16"/>
        <v>0.33333333333333331</v>
      </c>
    </row>
    <row r="551" spans="1:17" s="59" customFormat="1" x14ac:dyDescent="0.3">
      <c r="A551" s="59" t="str">
        <f>'Bearb råstatistik'!A549</f>
        <v>TÖREBODA KOMMUN</v>
      </c>
      <c r="B551" s="81" t="b">
        <f>'Bearb råstatistik'!B549</f>
        <v>1</v>
      </c>
      <c r="C551" s="81">
        <f>IF(Visa_simulerat_eller_angivet_antal,'Bearb råstatistik'!#REF!,'Bearb råstatistik'!K549)</f>
        <v>67</v>
      </c>
      <c r="D551" s="81">
        <f>IF(Visa_simulerat_eller_angivet_antal,'Bearb råstatistik'!#REF!,'Bearb råstatistik'!O549)</f>
        <v>23</v>
      </c>
      <c r="E551" s="48">
        <f>IF(Visa_simulerat_eller_angivet_antal,'Bearb råstatistik'!AN549,'Bearb råstatistik'!AL549)</f>
        <v>0.34328358208955223</v>
      </c>
      <c r="F551" s="81">
        <f>IF(Visa_simulerat_eller_angivet_antal,'Bearb råstatistik'!#REF!,'Bearb råstatistik'!Z549)</f>
        <v>12</v>
      </c>
      <c r="G551" s="48">
        <f>IF(Visa_simulerat_eller_angivet_antal,'Bearb råstatistik'!AQ549,'Bearb råstatistik'!AO549)</f>
        <v>0.17910447761194029</v>
      </c>
      <c r="H551" s="81" t="b">
        <f>'Bearb råstatistik'!AC549</f>
        <v>0</v>
      </c>
      <c r="I551" s="48">
        <f>IF(Visa_simulerat_eller_angivet_antal,'Bearb råstatistik'!AS549,'Bearb råstatistik'!AR549)</f>
        <v>0.52173913043478259</v>
      </c>
      <c r="J551" s="81">
        <f>IF(Visa_simulerat_eller_angivet_antal,'Bearb råstatistik'!#REF!,'Bearb råstatistik'!T549)</f>
        <v>0</v>
      </c>
      <c r="K551" s="48">
        <f>IF(Visa_simulerat_eller_angivet_antal,'Bearb råstatistik'!AU549,'Bearb råstatistik'!AT549)</f>
        <v>0</v>
      </c>
      <c r="L551" s="81">
        <f>'Bearb råstatistik'!X549+'Bearb råstatistik'!T549</f>
        <v>0</v>
      </c>
      <c r="M551" s="81">
        <f>'Bearb råstatistik'!R549+'Bearb råstatistik'!V549</f>
        <v>12</v>
      </c>
      <c r="N551" s="48">
        <f t="shared" si="17"/>
        <v>0</v>
      </c>
      <c r="O551" s="81">
        <f>'Bearb råstatistik'!AD549</f>
        <v>11</v>
      </c>
      <c r="P551" s="81">
        <f>'Bearb råstatistik'!AF549</f>
        <v>0</v>
      </c>
      <c r="Q551" s="82">
        <f t="shared" si="16"/>
        <v>1</v>
      </c>
    </row>
    <row r="552" spans="1:17" s="59" customFormat="1" x14ac:dyDescent="0.3">
      <c r="A552" s="59" t="str">
        <f>'Bearb råstatistik'!A550</f>
        <v>UDDEVALLA KOMMUN</v>
      </c>
      <c r="B552" s="81" t="b">
        <f>'Bearb råstatistik'!B550</f>
        <v>1</v>
      </c>
      <c r="C552" s="81">
        <f>IF(Visa_simulerat_eller_angivet_antal,'Bearb råstatistik'!#REF!,'Bearb råstatistik'!K550)</f>
        <v>450</v>
      </c>
      <c r="D552" s="81">
        <f>IF(Visa_simulerat_eller_angivet_antal,'Bearb råstatistik'!#REF!,'Bearb råstatistik'!O550)</f>
        <v>76</v>
      </c>
      <c r="E552" s="48">
        <f>IF(Visa_simulerat_eller_angivet_antal,'Bearb råstatistik'!AN550,'Bearb råstatistik'!AL550)</f>
        <v>0.16888888888888889</v>
      </c>
      <c r="F552" s="81">
        <f>IF(Visa_simulerat_eller_angivet_antal,'Bearb råstatistik'!#REF!,'Bearb råstatistik'!Z550)</f>
        <v>17</v>
      </c>
      <c r="G552" s="48">
        <f>IF(Visa_simulerat_eller_angivet_antal,'Bearb råstatistik'!AQ550,'Bearb råstatistik'!AO550)</f>
        <v>3.7777777777777778E-2</v>
      </c>
      <c r="H552" s="81" t="b">
        <f>'Bearb råstatistik'!AC550</f>
        <v>0</v>
      </c>
      <c r="I552" s="48">
        <f>IF(Visa_simulerat_eller_angivet_antal,'Bearb råstatistik'!AS550,'Bearb råstatistik'!AR550)</f>
        <v>0.22368421052631579</v>
      </c>
      <c r="J552" s="81">
        <f>IF(Visa_simulerat_eller_angivet_antal,'Bearb råstatistik'!#REF!,'Bearb råstatistik'!T550)</f>
        <v>0</v>
      </c>
      <c r="K552" s="48">
        <f>IF(Visa_simulerat_eller_angivet_antal,'Bearb råstatistik'!AU550,'Bearb råstatistik'!AT550)</f>
        <v>0.42105263157894735</v>
      </c>
      <c r="L552" s="81">
        <f>'Bearb råstatistik'!X550+'Bearb råstatistik'!T550</f>
        <v>0</v>
      </c>
      <c r="M552" s="81">
        <f>'Bearb råstatistik'!R550+'Bearb råstatistik'!V550</f>
        <v>17</v>
      </c>
      <c r="N552" s="48">
        <f t="shared" si="17"/>
        <v>0</v>
      </c>
      <c r="O552" s="81">
        <f>'Bearb råstatistik'!AD550</f>
        <v>27</v>
      </c>
      <c r="P552" s="81">
        <f>'Bearb råstatistik'!AF550</f>
        <v>32</v>
      </c>
      <c r="Q552" s="82">
        <f t="shared" si="16"/>
        <v>0.4576271186440678</v>
      </c>
    </row>
    <row r="553" spans="1:17" s="59" customFormat="1" x14ac:dyDescent="0.3">
      <c r="A553" s="59" t="str">
        <f>'Bearb råstatistik'!A551</f>
        <v>ULNO AB</v>
      </c>
      <c r="B553" s="81" t="b">
        <f>'Bearb råstatistik'!B551</f>
        <v>0</v>
      </c>
      <c r="C553" s="81">
        <f>IF(Visa_simulerat_eller_angivet_antal,'Bearb råstatistik'!#REF!,'Bearb råstatistik'!K551)</f>
        <v>293</v>
      </c>
      <c r="D553" s="81">
        <f>IF(Visa_simulerat_eller_angivet_antal,'Bearb råstatistik'!#REF!,'Bearb råstatistik'!O551)</f>
        <v>53</v>
      </c>
      <c r="E553" s="48">
        <f>IF(Visa_simulerat_eller_angivet_antal,'Bearb råstatistik'!AN551,'Bearb råstatistik'!AL551)</f>
        <v>0.18088737201365188</v>
      </c>
      <c r="F553" s="81">
        <f>IF(Visa_simulerat_eller_angivet_antal,'Bearb råstatistik'!#REF!,'Bearb råstatistik'!Z551)</f>
        <v>13</v>
      </c>
      <c r="G553" s="48">
        <f>IF(Visa_simulerat_eller_angivet_antal,'Bearb råstatistik'!AQ551,'Bearb råstatistik'!AO551)</f>
        <v>4.4368600682593858E-2</v>
      </c>
      <c r="H553" s="81" t="b">
        <f>'Bearb råstatistik'!AC551</f>
        <v>0</v>
      </c>
      <c r="I553" s="48">
        <f>IF(Visa_simulerat_eller_angivet_antal,'Bearb råstatistik'!AS551,'Bearb råstatistik'!AR551)</f>
        <v>0.24528301886792453</v>
      </c>
      <c r="J553" s="81">
        <f>IF(Visa_simulerat_eller_angivet_antal,'Bearb råstatistik'!#REF!,'Bearb råstatistik'!T551)</f>
        <v>0</v>
      </c>
      <c r="K553" s="48">
        <f>IF(Visa_simulerat_eller_angivet_antal,'Bearb råstatistik'!AU551,'Bearb råstatistik'!AT551)</f>
        <v>0.45283018867924529</v>
      </c>
      <c r="L553" s="81">
        <f>'Bearb råstatistik'!X551+'Bearb råstatistik'!T551</f>
        <v>0</v>
      </c>
      <c r="M553" s="81">
        <f>'Bearb råstatistik'!R551+'Bearb råstatistik'!V551</f>
        <v>13</v>
      </c>
      <c r="N553" s="48">
        <f t="shared" si="17"/>
        <v>0</v>
      </c>
      <c r="O553" s="81">
        <f>'Bearb råstatistik'!AD551</f>
        <v>16</v>
      </c>
      <c r="P553" s="81">
        <f>'Bearb råstatistik'!AF551</f>
        <v>24</v>
      </c>
      <c r="Q553" s="82">
        <f t="shared" si="16"/>
        <v>0.4</v>
      </c>
    </row>
    <row r="554" spans="1:17" s="59" customFormat="1" x14ac:dyDescent="0.3">
      <c r="A554" s="59" t="str">
        <f>'Bearb råstatistik'!A552</f>
        <v>ULRICEHAMNS KOMMUN</v>
      </c>
      <c r="B554" s="81" t="b">
        <f>'Bearb råstatistik'!B552</f>
        <v>1</v>
      </c>
      <c r="C554" s="81">
        <f>IF(Visa_simulerat_eller_angivet_antal,'Bearb råstatistik'!#REF!,'Bearb råstatistik'!K552)</f>
        <v>221</v>
      </c>
      <c r="D554" s="81">
        <f>IF(Visa_simulerat_eller_angivet_antal,'Bearb råstatistik'!#REF!,'Bearb råstatistik'!O552)</f>
        <v>27</v>
      </c>
      <c r="E554" s="48">
        <f>IF(Visa_simulerat_eller_angivet_antal,'Bearb råstatistik'!AN552,'Bearb råstatistik'!AL552)</f>
        <v>0.12217194570135746</v>
      </c>
      <c r="F554" s="81">
        <f>IF(Visa_simulerat_eller_angivet_antal,'Bearb råstatistik'!#REF!,'Bearb råstatistik'!Z552)</f>
        <v>17</v>
      </c>
      <c r="G554" s="48">
        <f>IF(Visa_simulerat_eller_angivet_antal,'Bearb råstatistik'!AQ552,'Bearb råstatistik'!AO552)</f>
        <v>7.6923076923076927E-2</v>
      </c>
      <c r="H554" s="81" t="b">
        <f>'Bearb råstatistik'!AC552</f>
        <v>0</v>
      </c>
      <c r="I554" s="48">
        <f>IF(Visa_simulerat_eller_angivet_antal,'Bearb råstatistik'!AS552,'Bearb råstatistik'!AR552)</f>
        <v>0.62962962962962965</v>
      </c>
      <c r="J554" s="81">
        <f>IF(Visa_simulerat_eller_angivet_antal,'Bearb råstatistik'!#REF!,'Bearb råstatistik'!T552)</f>
        <v>0</v>
      </c>
      <c r="K554" s="48">
        <f>IF(Visa_simulerat_eller_angivet_antal,'Bearb råstatistik'!AU552,'Bearb råstatistik'!AT552)</f>
        <v>0</v>
      </c>
      <c r="L554" s="81">
        <f>'Bearb råstatistik'!X552+'Bearb råstatistik'!T552</f>
        <v>0</v>
      </c>
      <c r="M554" s="81">
        <f>'Bearb råstatistik'!R552+'Bearb råstatistik'!V552</f>
        <v>17</v>
      </c>
      <c r="N554" s="48">
        <f t="shared" si="17"/>
        <v>0</v>
      </c>
      <c r="O554" s="81">
        <f>'Bearb råstatistik'!AD552</f>
        <v>10</v>
      </c>
      <c r="P554" s="81">
        <f>'Bearb råstatistik'!AF552</f>
        <v>0</v>
      </c>
      <c r="Q554" s="82">
        <f t="shared" si="16"/>
        <v>1</v>
      </c>
    </row>
    <row r="555" spans="1:17" s="59" customFormat="1" x14ac:dyDescent="0.3">
      <c r="A555" s="59" t="str">
        <f>'Bearb råstatistik'!A553</f>
        <v>UMEÅ KOMMUN</v>
      </c>
      <c r="B555" s="81" t="b">
        <f>'Bearb råstatistik'!B553</f>
        <v>1</v>
      </c>
      <c r="C555" s="81">
        <f>IF(Visa_simulerat_eller_angivet_antal,'Bearb råstatistik'!#REF!,'Bearb råstatistik'!K553)</f>
        <v>880</v>
      </c>
      <c r="D555" s="81">
        <f>IF(Visa_simulerat_eller_angivet_antal,'Bearb råstatistik'!#REF!,'Bearb råstatistik'!O553)</f>
        <v>111</v>
      </c>
      <c r="E555" s="48">
        <f>IF(Visa_simulerat_eller_angivet_antal,'Bearb råstatistik'!AN553,'Bearb råstatistik'!AL553)</f>
        <v>0.12613636363636363</v>
      </c>
      <c r="F555" s="81">
        <f>IF(Visa_simulerat_eller_angivet_antal,'Bearb råstatistik'!#REF!,'Bearb råstatistik'!Z553)</f>
        <v>59</v>
      </c>
      <c r="G555" s="48">
        <f>IF(Visa_simulerat_eller_angivet_antal,'Bearb råstatistik'!AQ553,'Bearb råstatistik'!AO553)</f>
        <v>6.7045454545454547E-2</v>
      </c>
      <c r="H555" s="81" t="b">
        <f>'Bearb råstatistik'!AC553</f>
        <v>0</v>
      </c>
      <c r="I555" s="48">
        <f>IF(Visa_simulerat_eller_angivet_antal,'Bearb råstatistik'!AS553,'Bearb råstatistik'!AR553)</f>
        <v>0.53153153153153154</v>
      </c>
      <c r="J555" s="81">
        <f>IF(Visa_simulerat_eller_angivet_antal,'Bearb råstatistik'!#REF!,'Bearb råstatistik'!T553)</f>
        <v>18</v>
      </c>
      <c r="K555" s="48">
        <f>IF(Visa_simulerat_eller_angivet_antal,'Bearb råstatistik'!AU553,'Bearb råstatistik'!AT553)</f>
        <v>0.46846846846846846</v>
      </c>
      <c r="L555" s="81">
        <f>'Bearb råstatistik'!X553+'Bearb råstatistik'!T553</f>
        <v>33</v>
      </c>
      <c r="M555" s="81">
        <f>'Bearb råstatistik'!R553+'Bearb råstatistik'!V553</f>
        <v>26</v>
      </c>
      <c r="N555" s="48">
        <f t="shared" si="17"/>
        <v>0.55932203389830504</v>
      </c>
      <c r="O555" s="81">
        <f>'Bearb råstatistik'!AD553</f>
        <v>33</v>
      </c>
      <c r="P555" s="81">
        <f>'Bearb råstatistik'!AF553</f>
        <v>34</v>
      </c>
      <c r="Q555" s="82">
        <f t="shared" si="16"/>
        <v>0.4925373134328358</v>
      </c>
    </row>
    <row r="556" spans="1:17" s="59" customFormat="1" hidden="1" x14ac:dyDescent="0.3">
      <c r="A556" s="59" t="str">
        <f>'Bearb råstatistik'!A554</f>
        <v>UMEÅ KRISTNA SKOLFÖRENING</v>
      </c>
      <c r="B556" s="81" t="b">
        <f>'Bearb råstatistik'!B554</f>
        <v>0</v>
      </c>
      <c r="C556" s="81">
        <f>IF(Visa_simulerat_eller_angivet_antal,'Bearb råstatistik'!#REF!,'Bearb råstatistik'!K554)</f>
        <v>0</v>
      </c>
      <c r="D556" s="81">
        <f>IF(Visa_simulerat_eller_angivet_antal,'Bearb råstatistik'!#REF!,'Bearb råstatistik'!O554)</f>
        <v>0</v>
      </c>
      <c r="E556" s="48" t="str">
        <f>IF(Visa_simulerat_eller_angivet_antal,'Bearb råstatistik'!AN554,'Bearb råstatistik'!AL554)</f>
        <v>-</v>
      </c>
      <c r="F556" s="81">
        <f>IF(Visa_simulerat_eller_angivet_antal,'Bearb råstatistik'!#REF!,'Bearb råstatistik'!Z554)</f>
        <v>0</v>
      </c>
      <c r="G556" s="48" t="str">
        <f>IF(Visa_simulerat_eller_angivet_antal,'Bearb råstatistik'!AQ554,'Bearb råstatistik'!AO554)</f>
        <v>-</v>
      </c>
      <c r="H556" s="81" t="b">
        <f>'Bearb råstatistik'!AC554</f>
        <v>1</v>
      </c>
      <c r="I556" s="48" t="str">
        <f>IF(Visa_simulerat_eller_angivet_antal,'Bearb råstatistik'!AS554,'Bearb råstatistik'!AR554)</f>
        <v>-</v>
      </c>
      <c r="J556" s="81">
        <f>IF(Visa_simulerat_eller_angivet_antal,'Bearb råstatistik'!#REF!,'Bearb råstatistik'!T554)</f>
        <v>0</v>
      </c>
      <c r="K556" s="48" t="str">
        <f>IF(Visa_simulerat_eller_angivet_antal,'Bearb råstatistik'!AU554,'Bearb råstatistik'!AT554)</f>
        <v>-</v>
      </c>
      <c r="L556" s="81">
        <f>'Bearb råstatistik'!X554+'Bearb råstatistik'!T554</f>
        <v>0</v>
      </c>
      <c r="M556" s="81">
        <f>'Bearb råstatistik'!R554+'Bearb råstatistik'!V554</f>
        <v>0</v>
      </c>
      <c r="N556" s="48" t="str">
        <f t="shared" si="17"/>
        <v/>
      </c>
      <c r="O556" s="81">
        <f>'Bearb råstatistik'!AD554</f>
        <v>0</v>
      </c>
      <c r="P556" s="81">
        <f>'Bearb råstatistik'!AF554</f>
        <v>0</v>
      </c>
      <c r="Q556" s="82" t="str">
        <f t="shared" si="16"/>
        <v/>
      </c>
    </row>
    <row r="557" spans="1:17" s="59" customFormat="1" hidden="1" x14ac:dyDescent="0.3">
      <c r="A557" s="59" t="str">
        <f>'Bearb råstatistik'!A555</f>
        <v>UNI-PARTNER AKTIEBOLAG</v>
      </c>
      <c r="B557" s="81" t="b">
        <f>'Bearb råstatistik'!B555</f>
        <v>0</v>
      </c>
      <c r="C557" s="81">
        <f>IF(Visa_simulerat_eller_angivet_antal,'Bearb råstatistik'!#REF!,'Bearb råstatistik'!K555)</f>
        <v>0</v>
      </c>
      <c r="D557" s="81">
        <f>IF(Visa_simulerat_eller_angivet_antal,'Bearb råstatistik'!#REF!,'Bearb råstatistik'!O555)</f>
        <v>0</v>
      </c>
      <c r="E557" s="48" t="str">
        <f>IF(Visa_simulerat_eller_angivet_antal,'Bearb råstatistik'!AN555,'Bearb råstatistik'!AL555)</f>
        <v>-</v>
      </c>
      <c r="F557" s="81">
        <f>IF(Visa_simulerat_eller_angivet_antal,'Bearb råstatistik'!#REF!,'Bearb råstatistik'!Z555)</f>
        <v>0</v>
      </c>
      <c r="G557" s="48" t="str">
        <f>IF(Visa_simulerat_eller_angivet_antal,'Bearb råstatistik'!AQ555,'Bearb råstatistik'!AO555)</f>
        <v>-</v>
      </c>
      <c r="H557" s="81" t="b">
        <f>'Bearb råstatistik'!AC555</f>
        <v>0</v>
      </c>
      <c r="I557" s="48" t="str">
        <f>IF(Visa_simulerat_eller_angivet_antal,'Bearb råstatistik'!AS555,'Bearb råstatistik'!AR555)</f>
        <v>-</v>
      </c>
      <c r="J557" s="81">
        <f>IF(Visa_simulerat_eller_angivet_antal,'Bearb råstatistik'!#REF!,'Bearb råstatistik'!T555)</f>
        <v>0</v>
      </c>
      <c r="K557" s="48" t="str">
        <f>IF(Visa_simulerat_eller_angivet_antal,'Bearb råstatistik'!AU555,'Bearb råstatistik'!AT555)</f>
        <v>-</v>
      </c>
      <c r="L557" s="81">
        <f>'Bearb råstatistik'!X555+'Bearb råstatistik'!T555</f>
        <v>0</v>
      </c>
      <c r="M557" s="81">
        <f>'Bearb råstatistik'!R555+'Bearb råstatistik'!V555</f>
        <v>0</v>
      </c>
      <c r="N557" s="48" t="str">
        <f t="shared" si="17"/>
        <v/>
      </c>
      <c r="O557" s="81">
        <f>'Bearb råstatistik'!AD555</f>
        <v>0</v>
      </c>
      <c r="P557" s="81">
        <f>'Bearb råstatistik'!AF555</f>
        <v>0</v>
      </c>
      <c r="Q557" s="82" t="str">
        <f t="shared" ref="Q557:Q620" si="18">IFERROR(O557/(O557+P557),"")</f>
        <v/>
      </c>
    </row>
    <row r="558" spans="1:17" s="59" customFormat="1" x14ac:dyDescent="0.3">
      <c r="A558" s="59" t="str">
        <f>'Bearb råstatistik'!A556</f>
        <v>UPPLANDS VÄSBY KOMMUN</v>
      </c>
      <c r="B558" s="81" t="b">
        <f>'Bearb råstatistik'!B556</f>
        <v>1</v>
      </c>
      <c r="C558" s="81">
        <f>IF(Visa_simulerat_eller_angivet_antal,'Bearb råstatistik'!#REF!,'Bearb råstatistik'!K556)</f>
        <v>249</v>
      </c>
      <c r="D558" s="81">
        <f>IF(Visa_simulerat_eller_angivet_antal,'Bearb råstatistik'!#REF!,'Bearb råstatistik'!O556)</f>
        <v>66</v>
      </c>
      <c r="E558" s="48">
        <f>IF(Visa_simulerat_eller_angivet_antal,'Bearb råstatistik'!AN556,'Bearb råstatistik'!AL556)</f>
        <v>0.26506024096385544</v>
      </c>
      <c r="F558" s="81">
        <f>IF(Visa_simulerat_eller_angivet_antal,'Bearb råstatistik'!#REF!,'Bearb råstatistik'!Z556)</f>
        <v>19</v>
      </c>
      <c r="G558" s="48">
        <f>IF(Visa_simulerat_eller_angivet_antal,'Bearb råstatistik'!AQ556,'Bearb råstatistik'!AO556)</f>
        <v>7.6305220883534142E-2</v>
      </c>
      <c r="H558" s="81" t="b">
        <f>'Bearb råstatistik'!AC556</f>
        <v>0</v>
      </c>
      <c r="I558" s="48">
        <f>IF(Visa_simulerat_eller_angivet_antal,'Bearb råstatistik'!AS556,'Bearb råstatistik'!AR556)</f>
        <v>0.2878787878787879</v>
      </c>
      <c r="J558" s="81">
        <f>IF(Visa_simulerat_eller_angivet_antal,'Bearb råstatistik'!#REF!,'Bearb råstatistik'!T556)</f>
        <v>0</v>
      </c>
      <c r="K558" s="48">
        <f>IF(Visa_simulerat_eller_angivet_antal,'Bearb råstatistik'!AU556,'Bearb råstatistik'!AT556)</f>
        <v>0.37878787878787878</v>
      </c>
      <c r="L558" s="81">
        <f>'Bearb råstatistik'!X556+'Bearb råstatistik'!T556</f>
        <v>0</v>
      </c>
      <c r="M558" s="81">
        <f>'Bearb råstatistik'!R556+'Bearb råstatistik'!V556</f>
        <v>19</v>
      </c>
      <c r="N558" s="48">
        <f t="shared" si="17"/>
        <v>0</v>
      </c>
      <c r="O558" s="81">
        <f>'Bearb råstatistik'!AD556</f>
        <v>22</v>
      </c>
      <c r="P558" s="81">
        <f>'Bearb råstatistik'!AF556</f>
        <v>25</v>
      </c>
      <c r="Q558" s="82">
        <f t="shared" si="18"/>
        <v>0.46808510638297873</v>
      </c>
    </row>
    <row r="559" spans="1:17" s="59" customFormat="1" x14ac:dyDescent="0.3">
      <c r="A559" s="59" t="str">
        <f>'Bearb råstatistik'!A557</f>
        <v>UPPLANDS-BRO KOMMUN</v>
      </c>
      <c r="B559" s="81" t="b">
        <f>'Bearb råstatistik'!B557</f>
        <v>1</v>
      </c>
      <c r="C559" s="81">
        <f>IF(Visa_simulerat_eller_angivet_antal,'Bearb råstatistik'!#REF!,'Bearb råstatistik'!K557)</f>
        <v>239</v>
      </c>
      <c r="D559" s="81">
        <f>IF(Visa_simulerat_eller_angivet_antal,'Bearb råstatistik'!#REF!,'Bearb råstatistik'!O557)</f>
        <v>41</v>
      </c>
      <c r="E559" s="48">
        <f>IF(Visa_simulerat_eller_angivet_antal,'Bearb råstatistik'!AN557,'Bearb råstatistik'!AL557)</f>
        <v>0.17154811715481172</v>
      </c>
      <c r="F559" s="81">
        <f>IF(Visa_simulerat_eller_angivet_antal,'Bearb råstatistik'!#REF!,'Bearb råstatistik'!Z557)</f>
        <v>0</v>
      </c>
      <c r="G559" s="48">
        <f>IF(Visa_simulerat_eller_angivet_antal,'Bearb råstatistik'!AQ557,'Bearb råstatistik'!AO557)</f>
        <v>0</v>
      </c>
      <c r="H559" s="81" t="b">
        <f>'Bearb råstatistik'!AC557</f>
        <v>0</v>
      </c>
      <c r="I559" s="48">
        <f>IF(Visa_simulerat_eller_angivet_antal,'Bearb råstatistik'!AS557,'Bearb råstatistik'!AR557)</f>
        <v>0</v>
      </c>
      <c r="J559" s="81">
        <f>IF(Visa_simulerat_eller_angivet_antal,'Bearb råstatistik'!#REF!,'Bearb råstatistik'!T557)</f>
        <v>0</v>
      </c>
      <c r="K559" s="48">
        <f>IF(Visa_simulerat_eller_angivet_antal,'Bearb råstatistik'!AU557,'Bearb råstatistik'!AT557)</f>
        <v>0.56097560975609762</v>
      </c>
      <c r="L559" s="81">
        <f>'Bearb råstatistik'!X557+'Bearb råstatistik'!T557</f>
        <v>0</v>
      </c>
      <c r="M559" s="81">
        <f>'Bearb råstatistik'!R557+'Bearb råstatistik'!V557</f>
        <v>0</v>
      </c>
      <c r="N559" s="48" t="str">
        <f t="shared" si="17"/>
        <v/>
      </c>
      <c r="O559" s="81">
        <f>'Bearb råstatistik'!AD557</f>
        <v>18</v>
      </c>
      <c r="P559" s="81">
        <f>'Bearb råstatistik'!AF557</f>
        <v>23</v>
      </c>
      <c r="Q559" s="82">
        <f t="shared" si="18"/>
        <v>0.43902439024390244</v>
      </c>
    </row>
    <row r="560" spans="1:17" s="59" customFormat="1" x14ac:dyDescent="0.3">
      <c r="A560" s="59" t="str">
        <f>'Bearb råstatistik'!A558</f>
        <v>UPPSALA KOMMUN</v>
      </c>
      <c r="B560" s="81" t="b">
        <f>'Bearb råstatistik'!B558</f>
        <v>1</v>
      </c>
      <c r="C560" s="81">
        <f>IF(Visa_simulerat_eller_angivet_antal,'Bearb råstatistik'!#REF!,'Bearb råstatistik'!K558)</f>
        <v>1353</v>
      </c>
      <c r="D560" s="81">
        <f>IF(Visa_simulerat_eller_angivet_antal,'Bearb råstatistik'!#REF!,'Bearb råstatistik'!O558)</f>
        <v>245</v>
      </c>
      <c r="E560" s="48">
        <f>IF(Visa_simulerat_eller_angivet_antal,'Bearb råstatistik'!AN558,'Bearb råstatistik'!AL558)</f>
        <v>0.18107908351810792</v>
      </c>
      <c r="F560" s="81">
        <f>IF(Visa_simulerat_eller_angivet_antal,'Bearb råstatistik'!#REF!,'Bearb råstatistik'!Z558)</f>
        <v>138</v>
      </c>
      <c r="G560" s="48">
        <f>IF(Visa_simulerat_eller_angivet_antal,'Bearb råstatistik'!AQ558,'Bearb råstatistik'!AO558)</f>
        <v>0.10199556541019955</v>
      </c>
      <c r="H560" s="81" t="b">
        <f>'Bearb råstatistik'!AC558</f>
        <v>0</v>
      </c>
      <c r="I560" s="48">
        <f>IF(Visa_simulerat_eller_angivet_antal,'Bearb råstatistik'!AS558,'Bearb råstatistik'!AR558)</f>
        <v>0.56326530612244896</v>
      </c>
      <c r="J560" s="81">
        <f>IF(Visa_simulerat_eller_angivet_antal,'Bearb råstatistik'!#REF!,'Bearb råstatistik'!T558)</f>
        <v>28</v>
      </c>
      <c r="K560" s="48">
        <f>IF(Visa_simulerat_eller_angivet_antal,'Bearb råstatistik'!AU558,'Bearb råstatistik'!AT558)</f>
        <v>0.38775510204081631</v>
      </c>
      <c r="L560" s="81">
        <f>'Bearb råstatistik'!X558+'Bearb råstatistik'!T558</f>
        <v>49</v>
      </c>
      <c r="M560" s="81">
        <f>'Bearb råstatistik'!R558+'Bearb råstatistik'!V558</f>
        <v>89</v>
      </c>
      <c r="N560" s="48">
        <f t="shared" si="17"/>
        <v>0.35507246376811596</v>
      </c>
      <c r="O560" s="81">
        <f>'Bearb råstatistik'!AD558</f>
        <v>83</v>
      </c>
      <c r="P560" s="81">
        <f>'Bearb råstatistik'!AF558</f>
        <v>67</v>
      </c>
      <c r="Q560" s="82">
        <f t="shared" si="18"/>
        <v>0.55333333333333334</v>
      </c>
    </row>
    <row r="561" spans="1:17" s="59" customFormat="1" x14ac:dyDescent="0.3">
      <c r="A561" s="59" t="str">
        <f>'Bearb råstatistik'!A559</f>
        <v>UPPVIDINGE KOMMUN</v>
      </c>
      <c r="B561" s="81" t="b">
        <f>'Bearb råstatistik'!B559</f>
        <v>1</v>
      </c>
      <c r="C561" s="81">
        <f>IF(Visa_simulerat_eller_angivet_antal,'Bearb råstatistik'!#REF!,'Bearb råstatistik'!K559)</f>
        <v>72</v>
      </c>
      <c r="D561" s="81">
        <f>IF(Visa_simulerat_eller_angivet_antal,'Bearb råstatistik'!#REF!,'Bearb råstatistik'!O559)</f>
        <v>11</v>
      </c>
      <c r="E561" s="48">
        <f>IF(Visa_simulerat_eller_angivet_antal,'Bearb råstatistik'!AN559,'Bearb råstatistik'!AL559)</f>
        <v>0.15277777777777779</v>
      </c>
      <c r="F561" s="81">
        <f>IF(Visa_simulerat_eller_angivet_antal,'Bearb råstatistik'!#REF!,'Bearb råstatistik'!Z559)</f>
        <v>0</v>
      </c>
      <c r="G561" s="48">
        <f>IF(Visa_simulerat_eller_angivet_antal,'Bearb råstatistik'!AQ559,'Bearb råstatistik'!AO559)</f>
        <v>0</v>
      </c>
      <c r="H561" s="81" t="b">
        <f>'Bearb råstatistik'!AC559</f>
        <v>0</v>
      </c>
      <c r="I561" s="48">
        <f>IF(Visa_simulerat_eller_angivet_antal,'Bearb råstatistik'!AS559,'Bearb råstatistik'!AR559)</f>
        <v>0</v>
      </c>
      <c r="J561" s="81">
        <f>IF(Visa_simulerat_eller_angivet_antal,'Bearb råstatistik'!#REF!,'Bearb råstatistik'!T559)</f>
        <v>0</v>
      </c>
      <c r="K561" s="48">
        <f>IF(Visa_simulerat_eller_angivet_antal,'Bearb råstatistik'!AU559,'Bearb råstatistik'!AT559)</f>
        <v>0</v>
      </c>
      <c r="L561" s="81">
        <f>'Bearb råstatistik'!X559+'Bearb råstatistik'!T559</f>
        <v>0</v>
      </c>
      <c r="M561" s="81">
        <f>'Bearb råstatistik'!R559+'Bearb råstatistik'!V559</f>
        <v>0</v>
      </c>
      <c r="N561" s="48" t="str">
        <f t="shared" si="17"/>
        <v/>
      </c>
      <c r="O561" s="81">
        <f>'Bearb råstatistik'!AD559</f>
        <v>11</v>
      </c>
      <c r="P561" s="81">
        <f>'Bearb råstatistik'!AF559</f>
        <v>0</v>
      </c>
      <c r="Q561" s="82">
        <f t="shared" si="18"/>
        <v>1</v>
      </c>
    </row>
    <row r="562" spans="1:17" s="59" customFormat="1" hidden="1" x14ac:dyDescent="0.3">
      <c r="A562" s="59" t="str">
        <f>'Bearb råstatistik'!A560</f>
        <v>Utbildningsföretaget Scandiacus AB</v>
      </c>
      <c r="B562" s="81" t="b">
        <f>'Bearb råstatistik'!B560</f>
        <v>0</v>
      </c>
      <c r="C562" s="81">
        <f>IF(Visa_simulerat_eller_angivet_antal,'Bearb råstatistik'!#REF!,'Bearb råstatistik'!K560)</f>
        <v>41</v>
      </c>
      <c r="D562" s="81">
        <f>IF(Visa_simulerat_eller_angivet_antal,'Bearb råstatistik'!#REF!,'Bearb råstatistik'!O560)</f>
        <v>0</v>
      </c>
      <c r="E562" s="48">
        <f>IF(Visa_simulerat_eller_angivet_antal,'Bearb råstatistik'!AN560,'Bearb råstatistik'!AL560)</f>
        <v>0</v>
      </c>
      <c r="F562" s="81">
        <f>IF(Visa_simulerat_eller_angivet_antal,'Bearb råstatistik'!#REF!,'Bearb råstatistik'!Z560)</f>
        <v>0</v>
      </c>
      <c r="G562" s="48">
        <f>IF(Visa_simulerat_eller_angivet_antal,'Bearb råstatistik'!AQ560,'Bearb råstatistik'!AO560)</f>
        <v>0</v>
      </c>
      <c r="H562" s="81" t="b">
        <f>'Bearb råstatistik'!AC560</f>
        <v>0</v>
      </c>
      <c r="I562" s="48" t="str">
        <f>IF(Visa_simulerat_eller_angivet_antal,'Bearb råstatistik'!AS560,'Bearb råstatistik'!AR560)</f>
        <v>-</v>
      </c>
      <c r="J562" s="81">
        <f>IF(Visa_simulerat_eller_angivet_antal,'Bearb råstatistik'!#REF!,'Bearb råstatistik'!T560)</f>
        <v>0</v>
      </c>
      <c r="K562" s="48" t="str">
        <f>IF(Visa_simulerat_eller_angivet_antal,'Bearb råstatistik'!AU560,'Bearb råstatistik'!AT560)</f>
        <v>-</v>
      </c>
      <c r="L562" s="81">
        <f>'Bearb råstatistik'!X560+'Bearb råstatistik'!T560</f>
        <v>0</v>
      </c>
      <c r="M562" s="81">
        <f>'Bearb råstatistik'!R560+'Bearb råstatistik'!V560</f>
        <v>0</v>
      </c>
      <c r="N562" s="48" t="str">
        <f t="shared" si="17"/>
        <v/>
      </c>
      <c r="O562" s="81">
        <f>'Bearb råstatistik'!AD560</f>
        <v>0</v>
      </c>
      <c r="P562" s="81">
        <f>'Bearb råstatistik'!AF560</f>
        <v>0</v>
      </c>
      <c r="Q562" s="82" t="str">
        <f t="shared" si="18"/>
        <v/>
      </c>
    </row>
    <row r="563" spans="1:17" s="59" customFormat="1" hidden="1" x14ac:dyDescent="0.3">
      <c r="A563" s="59" t="str">
        <f>'Bearb råstatistik'!A561</f>
        <v>Utvecklingspedagogik Sverige Aktiebolag</v>
      </c>
      <c r="B563" s="81" t="b">
        <f>'Bearb råstatistik'!B561</f>
        <v>0</v>
      </c>
      <c r="C563" s="81">
        <f>IF(Visa_simulerat_eller_angivet_antal,'Bearb råstatistik'!#REF!,'Bearb råstatistik'!K561)</f>
        <v>0</v>
      </c>
      <c r="D563" s="81">
        <f>IF(Visa_simulerat_eller_angivet_antal,'Bearb råstatistik'!#REF!,'Bearb råstatistik'!O561)</f>
        <v>0</v>
      </c>
      <c r="E563" s="48" t="str">
        <f>IF(Visa_simulerat_eller_angivet_antal,'Bearb råstatistik'!AN561,'Bearb råstatistik'!AL561)</f>
        <v>-</v>
      </c>
      <c r="F563" s="81">
        <f>IF(Visa_simulerat_eller_angivet_antal,'Bearb råstatistik'!#REF!,'Bearb råstatistik'!Z561)</f>
        <v>0</v>
      </c>
      <c r="G563" s="48" t="str">
        <f>IF(Visa_simulerat_eller_angivet_antal,'Bearb råstatistik'!AQ561,'Bearb råstatistik'!AO561)</f>
        <v>-</v>
      </c>
      <c r="H563" s="81" t="b">
        <f>'Bearb råstatistik'!AC561</f>
        <v>0</v>
      </c>
      <c r="I563" s="48" t="str">
        <f>IF(Visa_simulerat_eller_angivet_antal,'Bearb råstatistik'!AS561,'Bearb råstatistik'!AR561)</f>
        <v>-</v>
      </c>
      <c r="J563" s="81">
        <f>IF(Visa_simulerat_eller_angivet_antal,'Bearb råstatistik'!#REF!,'Bearb råstatistik'!T561)</f>
        <v>0</v>
      </c>
      <c r="K563" s="48" t="str">
        <f>IF(Visa_simulerat_eller_angivet_antal,'Bearb råstatistik'!AU561,'Bearb råstatistik'!AT561)</f>
        <v>-</v>
      </c>
      <c r="L563" s="81">
        <f>'Bearb råstatistik'!X561+'Bearb råstatistik'!T561</f>
        <v>0</v>
      </c>
      <c r="M563" s="81">
        <f>'Bearb råstatistik'!R561+'Bearb råstatistik'!V561</f>
        <v>0</v>
      </c>
      <c r="N563" s="48" t="str">
        <f t="shared" si="17"/>
        <v/>
      </c>
      <c r="O563" s="81">
        <f>'Bearb råstatistik'!AD561</f>
        <v>0</v>
      </c>
      <c r="P563" s="81">
        <f>'Bearb råstatistik'!AF561</f>
        <v>0</v>
      </c>
      <c r="Q563" s="82" t="str">
        <f t="shared" si="18"/>
        <v/>
      </c>
    </row>
    <row r="564" spans="1:17" s="59" customFormat="1" hidden="1" x14ac:dyDescent="0.3">
      <c r="A564" s="59" t="str">
        <f>'Bearb råstatistik'!A562</f>
        <v>VADSTENA KOMMUN</v>
      </c>
      <c r="B564" s="81" t="b">
        <f>'Bearb råstatistik'!B562</f>
        <v>1</v>
      </c>
      <c r="C564" s="81">
        <f>IF(Visa_simulerat_eller_angivet_antal,'Bearb råstatistik'!#REF!,'Bearb råstatistik'!K562)</f>
        <v>56</v>
      </c>
      <c r="D564" s="81">
        <f>IF(Visa_simulerat_eller_angivet_antal,'Bearb råstatistik'!#REF!,'Bearb råstatistik'!O562)</f>
        <v>11</v>
      </c>
      <c r="E564" s="48">
        <f>IF(Visa_simulerat_eller_angivet_antal,'Bearb råstatistik'!AN562,'Bearb råstatistik'!AL562)</f>
        <v>0.19642857142857142</v>
      </c>
      <c r="F564" s="81">
        <f>IF(Visa_simulerat_eller_angivet_antal,'Bearb råstatistik'!#REF!,'Bearb råstatistik'!Z562)</f>
        <v>0</v>
      </c>
      <c r="G564" s="48">
        <f>IF(Visa_simulerat_eller_angivet_antal,'Bearb råstatistik'!AQ562,'Bearb råstatistik'!AO562)</f>
        <v>0</v>
      </c>
      <c r="H564" s="81" t="b">
        <f>'Bearb råstatistik'!AC562</f>
        <v>0</v>
      </c>
      <c r="I564" s="48">
        <f>IF(Visa_simulerat_eller_angivet_antal,'Bearb råstatistik'!AS562,'Bearb råstatistik'!AR562)</f>
        <v>0</v>
      </c>
      <c r="J564" s="81">
        <f>IF(Visa_simulerat_eller_angivet_antal,'Bearb råstatistik'!#REF!,'Bearb råstatistik'!T562)</f>
        <v>0</v>
      </c>
      <c r="K564" s="48">
        <f>IF(Visa_simulerat_eller_angivet_antal,'Bearb råstatistik'!AU562,'Bearb råstatistik'!AT562)</f>
        <v>1</v>
      </c>
      <c r="L564" s="81">
        <f>'Bearb råstatistik'!X562+'Bearb råstatistik'!T562</f>
        <v>0</v>
      </c>
      <c r="M564" s="81">
        <f>'Bearb råstatistik'!R562+'Bearb råstatistik'!V562</f>
        <v>0</v>
      </c>
      <c r="N564" s="48" t="str">
        <f t="shared" si="17"/>
        <v/>
      </c>
      <c r="O564" s="81">
        <f>'Bearb råstatistik'!AD562</f>
        <v>0</v>
      </c>
      <c r="P564" s="81">
        <f>'Bearb råstatistik'!AF562</f>
        <v>11</v>
      </c>
      <c r="Q564" s="82">
        <f t="shared" si="18"/>
        <v>0</v>
      </c>
    </row>
    <row r="565" spans="1:17" s="59" customFormat="1" x14ac:dyDescent="0.3">
      <c r="A565" s="59" t="str">
        <f>'Bearb råstatistik'!A563</f>
        <v>VAGGERYDS KOMMUN</v>
      </c>
      <c r="B565" s="81" t="b">
        <f>'Bearb råstatistik'!B563</f>
        <v>1</v>
      </c>
      <c r="C565" s="81">
        <f>IF(Visa_simulerat_eller_angivet_antal,'Bearb råstatistik'!#REF!,'Bearb råstatistik'!K563)</f>
        <v>151</v>
      </c>
      <c r="D565" s="81">
        <f>IF(Visa_simulerat_eller_angivet_antal,'Bearb råstatistik'!#REF!,'Bearb råstatistik'!O563)</f>
        <v>55</v>
      </c>
      <c r="E565" s="48">
        <f>IF(Visa_simulerat_eller_angivet_antal,'Bearb råstatistik'!AN563,'Bearb råstatistik'!AL563)</f>
        <v>0.36423841059602646</v>
      </c>
      <c r="F565" s="81">
        <f>IF(Visa_simulerat_eller_angivet_antal,'Bearb råstatistik'!#REF!,'Bearb råstatistik'!Z563)</f>
        <v>10</v>
      </c>
      <c r="G565" s="48">
        <f>IF(Visa_simulerat_eller_angivet_antal,'Bearb råstatistik'!AQ563,'Bearb råstatistik'!AO563)</f>
        <v>6.6225165562913912E-2</v>
      </c>
      <c r="H565" s="81" t="b">
        <f>'Bearb råstatistik'!AC563</f>
        <v>0</v>
      </c>
      <c r="I565" s="48">
        <f>IF(Visa_simulerat_eller_angivet_antal,'Bearb råstatistik'!AS563,'Bearb råstatistik'!AR563)</f>
        <v>0.18181818181818182</v>
      </c>
      <c r="J565" s="81">
        <f>IF(Visa_simulerat_eller_angivet_antal,'Bearb råstatistik'!#REF!,'Bearb råstatistik'!T563)</f>
        <v>0</v>
      </c>
      <c r="K565" s="48">
        <f>IF(Visa_simulerat_eller_angivet_antal,'Bearb råstatistik'!AU563,'Bearb råstatistik'!AT563)</f>
        <v>0.30909090909090908</v>
      </c>
      <c r="L565" s="81">
        <f>'Bearb råstatistik'!X563+'Bearb råstatistik'!T563</f>
        <v>0</v>
      </c>
      <c r="M565" s="81">
        <f>'Bearb råstatistik'!R563+'Bearb råstatistik'!V563</f>
        <v>10</v>
      </c>
      <c r="N565" s="48">
        <f t="shared" si="17"/>
        <v>0</v>
      </c>
      <c r="O565" s="81">
        <f>'Bearb råstatistik'!AD563</f>
        <v>28</v>
      </c>
      <c r="P565" s="81">
        <f>'Bearb råstatistik'!AF563</f>
        <v>17</v>
      </c>
      <c r="Q565" s="82">
        <f t="shared" si="18"/>
        <v>0.62222222222222223</v>
      </c>
    </row>
    <row r="566" spans="1:17" s="59" customFormat="1" hidden="1" x14ac:dyDescent="0.3">
      <c r="A566" s="59" t="str">
        <f>'Bearb råstatistik'!A564</f>
        <v>VALDEMARSVIKS KOMMUN</v>
      </c>
      <c r="B566" s="81" t="b">
        <f>'Bearb råstatistik'!B564</f>
        <v>1</v>
      </c>
      <c r="C566" s="81">
        <f>IF(Visa_simulerat_eller_angivet_antal,'Bearb råstatistik'!#REF!,'Bearb råstatistik'!K564)</f>
        <v>42</v>
      </c>
      <c r="D566" s="81">
        <f>IF(Visa_simulerat_eller_angivet_antal,'Bearb råstatistik'!#REF!,'Bearb råstatistik'!O564)</f>
        <v>10</v>
      </c>
      <c r="E566" s="48">
        <f>IF(Visa_simulerat_eller_angivet_antal,'Bearb råstatistik'!AN564,'Bearb råstatistik'!AL564)</f>
        <v>0.23809523809523808</v>
      </c>
      <c r="F566" s="81">
        <f>IF(Visa_simulerat_eller_angivet_antal,'Bearb råstatistik'!#REF!,'Bearb råstatistik'!Z564)</f>
        <v>0</v>
      </c>
      <c r="G566" s="48">
        <f>IF(Visa_simulerat_eller_angivet_antal,'Bearb råstatistik'!AQ564,'Bearb råstatistik'!AO564)</f>
        <v>0</v>
      </c>
      <c r="H566" s="81" t="b">
        <f>'Bearb råstatistik'!AC564</f>
        <v>0</v>
      </c>
      <c r="I566" s="48">
        <f>IF(Visa_simulerat_eller_angivet_antal,'Bearb råstatistik'!AS564,'Bearb råstatistik'!AR564)</f>
        <v>0</v>
      </c>
      <c r="J566" s="81">
        <f>IF(Visa_simulerat_eller_angivet_antal,'Bearb råstatistik'!#REF!,'Bearb råstatistik'!T564)</f>
        <v>0</v>
      </c>
      <c r="K566" s="48">
        <f>IF(Visa_simulerat_eller_angivet_antal,'Bearb råstatistik'!AU564,'Bearb råstatistik'!AT564)</f>
        <v>0</v>
      </c>
      <c r="L566" s="81">
        <f>'Bearb råstatistik'!X564+'Bearb råstatistik'!T564</f>
        <v>0</v>
      </c>
      <c r="M566" s="81">
        <f>'Bearb råstatistik'!R564+'Bearb råstatistik'!V564</f>
        <v>0</v>
      </c>
      <c r="N566" s="48" t="str">
        <f t="shared" si="17"/>
        <v/>
      </c>
      <c r="O566" s="81">
        <f>'Bearb råstatistik'!AD564</f>
        <v>10</v>
      </c>
      <c r="P566" s="81">
        <f>'Bearb råstatistik'!AF564</f>
        <v>0</v>
      </c>
      <c r="Q566" s="82">
        <f t="shared" si="18"/>
        <v>1</v>
      </c>
    </row>
    <row r="567" spans="1:17" s="59" customFormat="1" hidden="1" x14ac:dyDescent="0.3">
      <c r="A567" s="59" t="str">
        <f>'Bearb råstatistik'!A565</f>
        <v>Waldorfföreningen, Martinaskolan, ekonomisk förening</v>
      </c>
      <c r="B567" s="81" t="b">
        <f>'Bearb råstatistik'!B565</f>
        <v>0</v>
      </c>
      <c r="C567" s="81">
        <f>IF(Visa_simulerat_eller_angivet_antal,'Bearb råstatistik'!#REF!,'Bearb råstatistik'!K565)</f>
        <v>0</v>
      </c>
      <c r="D567" s="81">
        <f>IF(Visa_simulerat_eller_angivet_antal,'Bearb råstatistik'!#REF!,'Bearb råstatistik'!O565)</f>
        <v>0</v>
      </c>
      <c r="E567" s="48" t="str">
        <f>IF(Visa_simulerat_eller_angivet_antal,'Bearb råstatistik'!AN565,'Bearb råstatistik'!AL565)</f>
        <v>-</v>
      </c>
      <c r="F567" s="81">
        <f>IF(Visa_simulerat_eller_angivet_antal,'Bearb råstatistik'!#REF!,'Bearb råstatistik'!Z565)</f>
        <v>0</v>
      </c>
      <c r="G567" s="48" t="str">
        <f>IF(Visa_simulerat_eller_angivet_antal,'Bearb råstatistik'!AQ565,'Bearb råstatistik'!AO565)</f>
        <v>-</v>
      </c>
      <c r="H567" s="81" t="b">
        <f>'Bearb råstatistik'!AC565</f>
        <v>0</v>
      </c>
      <c r="I567" s="48" t="str">
        <f>IF(Visa_simulerat_eller_angivet_antal,'Bearb råstatistik'!AS565,'Bearb råstatistik'!AR565)</f>
        <v>-</v>
      </c>
      <c r="J567" s="81">
        <f>IF(Visa_simulerat_eller_angivet_antal,'Bearb råstatistik'!#REF!,'Bearb råstatistik'!T565)</f>
        <v>0</v>
      </c>
      <c r="K567" s="48" t="str">
        <f>IF(Visa_simulerat_eller_angivet_antal,'Bearb råstatistik'!AU565,'Bearb råstatistik'!AT565)</f>
        <v>-</v>
      </c>
      <c r="L567" s="81">
        <f>'Bearb råstatistik'!X565+'Bearb råstatistik'!T565</f>
        <v>0</v>
      </c>
      <c r="M567" s="81">
        <f>'Bearb råstatistik'!R565+'Bearb råstatistik'!V565</f>
        <v>0</v>
      </c>
      <c r="N567" s="48" t="str">
        <f t="shared" si="17"/>
        <v/>
      </c>
      <c r="O567" s="81">
        <f>'Bearb råstatistik'!AD565</f>
        <v>0</v>
      </c>
      <c r="P567" s="81">
        <f>'Bearb råstatistik'!AF565</f>
        <v>0</v>
      </c>
      <c r="Q567" s="82" t="str">
        <f t="shared" si="18"/>
        <v/>
      </c>
    </row>
    <row r="568" spans="1:17" s="59" customFormat="1" hidden="1" x14ac:dyDescent="0.3">
      <c r="A568" s="59" t="str">
        <f>'Bearb råstatistik'!A566</f>
        <v>WALLBERGSSKOLANS IDEELLA FÖRENING</v>
      </c>
      <c r="B568" s="81" t="b">
        <f>'Bearb råstatistik'!B566</f>
        <v>0</v>
      </c>
      <c r="C568" s="81">
        <f>IF(Visa_simulerat_eller_angivet_antal,'Bearb råstatistik'!#REF!,'Bearb råstatistik'!K566)</f>
        <v>17</v>
      </c>
      <c r="D568" s="81">
        <f>IF(Visa_simulerat_eller_angivet_antal,'Bearb råstatistik'!#REF!,'Bearb råstatistik'!O566)</f>
        <v>0</v>
      </c>
      <c r="E568" s="48">
        <f>IF(Visa_simulerat_eller_angivet_antal,'Bearb råstatistik'!AN566,'Bearb råstatistik'!AL566)</f>
        <v>0</v>
      </c>
      <c r="F568" s="81">
        <f>IF(Visa_simulerat_eller_angivet_antal,'Bearb råstatistik'!#REF!,'Bearb råstatistik'!Z566)</f>
        <v>0</v>
      </c>
      <c r="G568" s="48">
        <f>IF(Visa_simulerat_eller_angivet_antal,'Bearb råstatistik'!AQ566,'Bearb råstatistik'!AO566)</f>
        <v>0</v>
      </c>
      <c r="H568" s="81" t="b">
        <f>'Bearb råstatistik'!AC566</f>
        <v>0</v>
      </c>
      <c r="I568" s="48" t="str">
        <f>IF(Visa_simulerat_eller_angivet_antal,'Bearb råstatistik'!AS566,'Bearb råstatistik'!AR566)</f>
        <v>-</v>
      </c>
      <c r="J568" s="81">
        <f>IF(Visa_simulerat_eller_angivet_antal,'Bearb råstatistik'!#REF!,'Bearb råstatistik'!T566)</f>
        <v>0</v>
      </c>
      <c r="K568" s="48" t="str">
        <f>IF(Visa_simulerat_eller_angivet_antal,'Bearb råstatistik'!AU566,'Bearb råstatistik'!AT566)</f>
        <v>-</v>
      </c>
      <c r="L568" s="81">
        <f>'Bearb råstatistik'!X566+'Bearb råstatistik'!T566</f>
        <v>0</v>
      </c>
      <c r="M568" s="81">
        <f>'Bearb råstatistik'!R566+'Bearb råstatistik'!V566</f>
        <v>0</v>
      </c>
      <c r="N568" s="48" t="str">
        <f t="shared" si="17"/>
        <v/>
      </c>
      <c r="O568" s="81">
        <f>'Bearb råstatistik'!AD566</f>
        <v>0</v>
      </c>
      <c r="P568" s="81">
        <f>'Bearb råstatistik'!AF566</f>
        <v>0</v>
      </c>
      <c r="Q568" s="82" t="str">
        <f t="shared" si="18"/>
        <v/>
      </c>
    </row>
    <row r="569" spans="1:17" s="59" customFormat="1" hidden="1" x14ac:dyDescent="0.3">
      <c r="A569" s="59" t="str">
        <f>'Bearb råstatistik'!A567</f>
        <v>VALLENTUNA FRISKOLA AB</v>
      </c>
      <c r="B569" s="81" t="b">
        <f>'Bearb råstatistik'!B567</f>
        <v>0</v>
      </c>
      <c r="C569" s="81">
        <f>IF(Visa_simulerat_eller_angivet_antal,'Bearb råstatistik'!#REF!,'Bearb råstatistik'!K567)</f>
        <v>45</v>
      </c>
      <c r="D569" s="81">
        <f>IF(Visa_simulerat_eller_angivet_antal,'Bearb råstatistik'!#REF!,'Bearb råstatistik'!O567)</f>
        <v>0</v>
      </c>
      <c r="E569" s="48">
        <f>IF(Visa_simulerat_eller_angivet_antal,'Bearb råstatistik'!AN567,'Bearb råstatistik'!AL567)</f>
        <v>0</v>
      </c>
      <c r="F569" s="81">
        <f>IF(Visa_simulerat_eller_angivet_antal,'Bearb råstatistik'!#REF!,'Bearb råstatistik'!Z567)</f>
        <v>0</v>
      </c>
      <c r="G569" s="48">
        <f>IF(Visa_simulerat_eller_angivet_antal,'Bearb råstatistik'!AQ567,'Bearb råstatistik'!AO567)</f>
        <v>0</v>
      </c>
      <c r="H569" s="81" t="b">
        <f>'Bearb råstatistik'!AC567</f>
        <v>0</v>
      </c>
      <c r="I569" s="48" t="str">
        <f>IF(Visa_simulerat_eller_angivet_antal,'Bearb råstatistik'!AS567,'Bearb råstatistik'!AR567)</f>
        <v>-</v>
      </c>
      <c r="J569" s="81">
        <f>IF(Visa_simulerat_eller_angivet_antal,'Bearb råstatistik'!#REF!,'Bearb råstatistik'!T567)</f>
        <v>0</v>
      </c>
      <c r="K569" s="48" t="str">
        <f>IF(Visa_simulerat_eller_angivet_antal,'Bearb råstatistik'!AU567,'Bearb råstatistik'!AT567)</f>
        <v>-</v>
      </c>
      <c r="L569" s="81">
        <f>'Bearb råstatistik'!X567+'Bearb råstatistik'!T567</f>
        <v>0</v>
      </c>
      <c r="M569" s="81">
        <f>'Bearb råstatistik'!R567+'Bearb råstatistik'!V567</f>
        <v>0</v>
      </c>
      <c r="N569" s="48" t="str">
        <f t="shared" si="17"/>
        <v/>
      </c>
      <c r="O569" s="81">
        <f>'Bearb råstatistik'!AD567</f>
        <v>0</v>
      </c>
      <c r="P569" s="81">
        <f>'Bearb råstatistik'!AF567</f>
        <v>0</v>
      </c>
      <c r="Q569" s="82" t="str">
        <f t="shared" si="18"/>
        <v/>
      </c>
    </row>
    <row r="570" spans="1:17" s="59" customFormat="1" x14ac:dyDescent="0.3">
      <c r="A570" s="59" t="str">
        <f>'Bearb råstatistik'!A568</f>
        <v>VALLENTUNA KOMMUN</v>
      </c>
      <c r="B570" s="81" t="b">
        <f>'Bearb råstatistik'!B568</f>
        <v>1</v>
      </c>
      <c r="C570" s="81">
        <f>IF(Visa_simulerat_eller_angivet_antal,'Bearb råstatistik'!#REF!,'Bearb råstatistik'!K568)</f>
        <v>234</v>
      </c>
      <c r="D570" s="81">
        <f>IF(Visa_simulerat_eller_angivet_antal,'Bearb råstatistik'!#REF!,'Bearb råstatistik'!O568)</f>
        <v>36</v>
      </c>
      <c r="E570" s="48">
        <f>IF(Visa_simulerat_eller_angivet_antal,'Bearb råstatistik'!AN568,'Bearb råstatistik'!AL568)</f>
        <v>0.15384615384615385</v>
      </c>
      <c r="F570" s="81">
        <f>IF(Visa_simulerat_eller_angivet_antal,'Bearb råstatistik'!#REF!,'Bearb råstatistik'!Z568)</f>
        <v>36</v>
      </c>
      <c r="G570" s="48">
        <f>IF(Visa_simulerat_eller_angivet_antal,'Bearb råstatistik'!AQ568,'Bearb råstatistik'!AO568)</f>
        <v>0.15384615384615385</v>
      </c>
      <c r="H570" s="81" t="b">
        <f>'Bearb råstatistik'!AC568</f>
        <v>0</v>
      </c>
      <c r="I570" s="48">
        <f>IF(Visa_simulerat_eller_angivet_antal,'Bearb råstatistik'!AS568,'Bearb råstatistik'!AR568)</f>
        <v>1</v>
      </c>
      <c r="J570" s="81">
        <f>IF(Visa_simulerat_eller_angivet_antal,'Bearb råstatistik'!#REF!,'Bearb råstatistik'!T568)</f>
        <v>0</v>
      </c>
      <c r="K570" s="48">
        <f>IF(Visa_simulerat_eller_angivet_antal,'Bearb råstatistik'!AU568,'Bearb råstatistik'!AT568)</f>
        <v>0.33333333333333331</v>
      </c>
      <c r="L570" s="81">
        <f>'Bearb råstatistik'!X568+'Bearb råstatistik'!T568</f>
        <v>15</v>
      </c>
      <c r="M570" s="81">
        <f>'Bearb råstatistik'!R568+'Bearb råstatistik'!V568</f>
        <v>21</v>
      </c>
      <c r="N570" s="48">
        <f t="shared" si="17"/>
        <v>0.41666666666666669</v>
      </c>
      <c r="O570" s="81">
        <f>'Bearb råstatistik'!AD568</f>
        <v>3</v>
      </c>
      <c r="P570" s="81">
        <f>'Bearb råstatistik'!AF568</f>
        <v>12</v>
      </c>
      <c r="Q570" s="82">
        <f t="shared" si="18"/>
        <v>0.2</v>
      </c>
    </row>
    <row r="571" spans="1:17" s="59" customFormat="1" x14ac:dyDescent="0.3">
      <c r="A571" s="59" t="str">
        <f>'Bearb råstatistik'!A569</f>
        <v>VANSBRO KOMMUN</v>
      </c>
      <c r="B571" s="81" t="b">
        <f>'Bearb råstatistik'!B569</f>
        <v>1</v>
      </c>
      <c r="C571" s="81">
        <f>IF(Visa_simulerat_eller_angivet_antal,'Bearb råstatistik'!#REF!,'Bearb råstatistik'!K569)</f>
        <v>73</v>
      </c>
      <c r="D571" s="81">
        <f>IF(Visa_simulerat_eller_angivet_antal,'Bearb råstatistik'!#REF!,'Bearb råstatistik'!O569)</f>
        <v>31</v>
      </c>
      <c r="E571" s="48">
        <f>IF(Visa_simulerat_eller_angivet_antal,'Bearb råstatistik'!AN569,'Bearb råstatistik'!AL569)</f>
        <v>0.42465753424657532</v>
      </c>
      <c r="F571" s="81">
        <f>IF(Visa_simulerat_eller_angivet_antal,'Bearb råstatistik'!#REF!,'Bearb råstatistik'!Z569)</f>
        <v>0</v>
      </c>
      <c r="G571" s="48">
        <f>IF(Visa_simulerat_eller_angivet_antal,'Bearb råstatistik'!AQ569,'Bearb råstatistik'!AO569)</f>
        <v>0</v>
      </c>
      <c r="H571" s="81" t="b">
        <f>'Bearb råstatistik'!AC569</f>
        <v>0</v>
      </c>
      <c r="I571" s="48">
        <f>IF(Visa_simulerat_eller_angivet_antal,'Bearb råstatistik'!AS569,'Bearb råstatistik'!AR569)</f>
        <v>0</v>
      </c>
      <c r="J571" s="81">
        <f>IF(Visa_simulerat_eller_angivet_antal,'Bearb råstatistik'!#REF!,'Bearb råstatistik'!T569)</f>
        <v>0</v>
      </c>
      <c r="K571" s="48">
        <f>IF(Visa_simulerat_eller_angivet_antal,'Bearb råstatistik'!AU569,'Bearb råstatistik'!AT569)</f>
        <v>0.4838709677419355</v>
      </c>
      <c r="L571" s="81">
        <f>'Bearb råstatistik'!X569+'Bearb råstatistik'!T569</f>
        <v>0</v>
      </c>
      <c r="M571" s="81">
        <f>'Bearb råstatistik'!R569+'Bearb råstatistik'!V569</f>
        <v>0</v>
      </c>
      <c r="N571" s="48" t="str">
        <f t="shared" si="17"/>
        <v/>
      </c>
      <c r="O571" s="81">
        <f>'Bearb råstatistik'!AD569</f>
        <v>16</v>
      </c>
      <c r="P571" s="81">
        <f>'Bearb råstatistik'!AF569</f>
        <v>15</v>
      </c>
      <c r="Q571" s="82">
        <f t="shared" si="18"/>
        <v>0.5161290322580645</v>
      </c>
    </row>
    <row r="572" spans="1:17" s="59" customFormat="1" x14ac:dyDescent="0.3">
      <c r="A572" s="59" t="str">
        <f>'Bearb råstatistik'!A570</f>
        <v>VARA KOMMUN</v>
      </c>
      <c r="B572" s="81" t="b">
        <f>'Bearb råstatistik'!B570</f>
        <v>1</v>
      </c>
      <c r="C572" s="81">
        <f>IF(Visa_simulerat_eller_angivet_antal,'Bearb råstatistik'!#REF!,'Bearb råstatistik'!K570)</f>
        <v>165</v>
      </c>
      <c r="D572" s="81">
        <f>IF(Visa_simulerat_eller_angivet_antal,'Bearb råstatistik'!#REF!,'Bearb råstatistik'!O570)</f>
        <v>19</v>
      </c>
      <c r="E572" s="48">
        <f>IF(Visa_simulerat_eller_angivet_antal,'Bearb råstatistik'!AN570,'Bearb råstatistik'!AL570)</f>
        <v>0.11515151515151516</v>
      </c>
      <c r="F572" s="81">
        <f>IF(Visa_simulerat_eller_angivet_antal,'Bearb råstatistik'!#REF!,'Bearb råstatistik'!Z570)</f>
        <v>0</v>
      </c>
      <c r="G572" s="48">
        <f>IF(Visa_simulerat_eller_angivet_antal,'Bearb råstatistik'!AQ570,'Bearb råstatistik'!AO570)</f>
        <v>0</v>
      </c>
      <c r="H572" s="81" t="b">
        <f>'Bearb råstatistik'!AC570</f>
        <v>0</v>
      </c>
      <c r="I572" s="48">
        <f>IF(Visa_simulerat_eller_angivet_antal,'Bearb råstatistik'!AS570,'Bearb råstatistik'!AR570)</f>
        <v>0</v>
      </c>
      <c r="J572" s="81">
        <f>IF(Visa_simulerat_eller_angivet_antal,'Bearb råstatistik'!#REF!,'Bearb råstatistik'!T570)</f>
        <v>0</v>
      </c>
      <c r="K572" s="48">
        <f>IF(Visa_simulerat_eller_angivet_antal,'Bearb råstatistik'!AU570,'Bearb råstatistik'!AT570)</f>
        <v>0</v>
      </c>
      <c r="L572" s="81">
        <f>'Bearb råstatistik'!X570+'Bearb råstatistik'!T570</f>
        <v>0</v>
      </c>
      <c r="M572" s="81">
        <f>'Bearb råstatistik'!R570+'Bearb råstatistik'!V570</f>
        <v>0</v>
      </c>
      <c r="N572" s="48" t="str">
        <f t="shared" si="17"/>
        <v/>
      </c>
      <c r="O572" s="81">
        <f>'Bearb råstatistik'!AD570</f>
        <v>19</v>
      </c>
      <c r="P572" s="81">
        <f>'Bearb råstatistik'!AF570</f>
        <v>0</v>
      </c>
      <c r="Q572" s="82">
        <f t="shared" si="18"/>
        <v>1</v>
      </c>
    </row>
    <row r="573" spans="1:17" s="59" customFormat="1" x14ac:dyDescent="0.3">
      <c r="A573" s="59" t="str">
        <f>'Bearb råstatistik'!A571</f>
        <v>VARBERGS KOMMUN</v>
      </c>
      <c r="B573" s="81" t="b">
        <f>'Bearb råstatistik'!B571</f>
        <v>1</v>
      </c>
      <c r="C573" s="81">
        <f>IF(Visa_simulerat_eller_angivet_antal,'Bearb råstatistik'!#REF!,'Bearb råstatistik'!K571)</f>
        <v>592</v>
      </c>
      <c r="D573" s="81">
        <f>IF(Visa_simulerat_eller_angivet_antal,'Bearb råstatistik'!#REF!,'Bearb råstatistik'!O571)</f>
        <v>107</v>
      </c>
      <c r="E573" s="48">
        <f>IF(Visa_simulerat_eller_angivet_antal,'Bearb råstatistik'!AN571,'Bearb råstatistik'!AL571)</f>
        <v>0.18074324324324326</v>
      </c>
      <c r="F573" s="81">
        <f>IF(Visa_simulerat_eller_angivet_antal,'Bearb råstatistik'!#REF!,'Bearb råstatistik'!Z571)</f>
        <v>52</v>
      </c>
      <c r="G573" s="48">
        <f>IF(Visa_simulerat_eller_angivet_antal,'Bearb råstatistik'!AQ571,'Bearb råstatistik'!AO571)</f>
        <v>8.7837837837837843E-2</v>
      </c>
      <c r="H573" s="81" t="b">
        <f>'Bearb råstatistik'!AC571</f>
        <v>0</v>
      </c>
      <c r="I573" s="48">
        <f>IF(Visa_simulerat_eller_angivet_antal,'Bearb råstatistik'!AS571,'Bearb råstatistik'!AR571)</f>
        <v>0.48598130841121495</v>
      </c>
      <c r="J573" s="81">
        <f>IF(Visa_simulerat_eller_angivet_antal,'Bearb råstatistik'!#REF!,'Bearb råstatistik'!T571)</f>
        <v>0</v>
      </c>
      <c r="K573" s="48">
        <f>IF(Visa_simulerat_eller_angivet_antal,'Bearb råstatistik'!AU571,'Bearb råstatistik'!AT571)</f>
        <v>0.3644859813084112</v>
      </c>
      <c r="L573" s="81">
        <f>'Bearb råstatistik'!X571+'Bearb råstatistik'!T571</f>
        <v>0</v>
      </c>
      <c r="M573" s="81">
        <f>'Bearb råstatistik'!R571+'Bearb råstatistik'!V571</f>
        <v>52</v>
      </c>
      <c r="N573" s="48">
        <f t="shared" si="17"/>
        <v>0</v>
      </c>
      <c r="O573" s="81">
        <f>'Bearb råstatistik'!AD571</f>
        <v>27</v>
      </c>
      <c r="P573" s="81">
        <f>'Bearb råstatistik'!AF571</f>
        <v>39</v>
      </c>
      <c r="Q573" s="82">
        <f t="shared" si="18"/>
        <v>0.40909090909090912</v>
      </c>
    </row>
    <row r="574" spans="1:17" s="59" customFormat="1" hidden="1" x14ac:dyDescent="0.3">
      <c r="A574" s="59" t="str">
        <f>'Bearb råstatistik'!A572</f>
        <v>Vargen i Kiruna AB</v>
      </c>
      <c r="B574" s="81" t="b">
        <f>'Bearb råstatistik'!B572</f>
        <v>0</v>
      </c>
      <c r="C574" s="81">
        <f>IF(Visa_simulerat_eller_angivet_antal,'Bearb råstatistik'!#REF!,'Bearb råstatistik'!K572)</f>
        <v>19</v>
      </c>
      <c r="D574" s="81">
        <f>IF(Visa_simulerat_eller_angivet_antal,'Bearb råstatistik'!#REF!,'Bearb råstatistik'!O572)</f>
        <v>0</v>
      </c>
      <c r="E574" s="48">
        <f>IF(Visa_simulerat_eller_angivet_antal,'Bearb råstatistik'!AN572,'Bearb råstatistik'!AL572)</f>
        <v>0</v>
      </c>
      <c r="F574" s="81">
        <f>IF(Visa_simulerat_eller_angivet_antal,'Bearb råstatistik'!#REF!,'Bearb råstatistik'!Z572)</f>
        <v>0</v>
      </c>
      <c r="G574" s="48">
        <f>IF(Visa_simulerat_eller_angivet_antal,'Bearb råstatistik'!AQ572,'Bearb råstatistik'!AO572)</f>
        <v>0</v>
      </c>
      <c r="H574" s="81" t="b">
        <f>'Bearb råstatistik'!AC572</f>
        <v>0</v>
      </c>
      <c r="I574" s="48" t="str">
        <f>IF(Visa_simulerat_eller_angivet_antal,'Bearb råstatistik'!AS572,'Bearb råstatistik'!AR572)</f>
        <v>-</v>
      </c>
      <c r="J574" s="81">
        <f>IF(Visa_simulerat_eller_angivet_antal,'Bearb råstatistik'!#REF!,'Bearb råstatistik'!T572)</f>
        <v>0</v>
      </c>
      <c r="K574" s="48" t="str">
        <f>IF(Visa_simulerat_eller_angivet_antal,'Bearb råstatistik'!AU572,'Bearb råstatistik'!AT572)</f>
        <v>-</v>
      </c>
      <c r="L574" s="81">
        <f>'Bearb råstatistik'!X572+'Bearb råstatistik'!T572</f>
        <v>0</v>
      </c>
      <c r="M574" s="81">
        <f>'Bearb råstatistik'!R572+'Bearb råstatistik'!V572</f>
        <v>0</v>
      </c>
      <c r="N574" s="48" t="str">
        <f t="shared" si="17"/>
        <v/>
      </c>
      <c r="O574" s="81">
        <f>'Bearb råstatistik'!AD572</f>
        <v>0</v>
      </c>
      <c r="P574" s="81">
        <f>'Bearb råstatistik'!AF572</f>
        <v>0</v>
      </c>
      <c r="Q574" s="82" t="str">
        <f t="shared" si="18"/>
        <v/>
      </c>
    </row>
    <row r="575" spans="1:17" s="59" customFormat="1" hidden="1" x14ac:dyDescent="0.3">
      <c r="A575" s="59" t="str">
        <f>'Bearb råstatistik'!A573</f>
        <v>VASASTANS MONTESSORIFÖRSKOLA</v>
      </c>
      <c r="B575" s="81" t="b">
        <f>'Bearb råstatistik'!B573</f>
        <v>0</v>
      </c>
      <c r="C575" s="81">
        <f>IF(Visa_simulerat_eller_angivet_antal,'Bearb råstatistik'!#REF!,'Bearb råstatistik'!K573)</f>
        <v>11</v>
      </c>
      <c r="D575" s="81">
        <f>IF(Visa_simulerat_eller_angivet_antal,'Bearb råstatistik'!#REF!,'Bearb råstatistik'!O573)</f>
        <v>0</v>
      </c>
      <c r="E575" s="48">
        <f>IF(Visa_simulerat_eller_angivet_antal,'Bearb råstatistik'!AN573,'Bearb råstatistik'!AL573)</f>
        <v>0</v>
      </c>
      <c r="F575" s="81">
        <f>IF(Visa_simulerat_eller_angivet_antal,'Bearb råstatistik'!#REF!,'Bearb råstatistik'!Z573)</f>
        <v>0</v>
      </c>
      <c r="G575" s="48">
        <f>IF(Visa_simulerat_eller_angivet_antal,'Bearb råstatistik'!AQ573,'Bearb råstatistik'!AO573)</f>
        <v>0</v>
      </c>
      <c r="H575" s="81" t="b">
        <f>'Bearb råstatistik'!AC573</f>
        <v>0</v>
      </c>
      <c r="I575" s="48" t="str">
        <f>IF(Visa_simulerat_eller_angivet_antal,'Bearb råstatistik'!AS573,'Bearb råstatistik'!AR573)</f>
        <v>-</v>
      </c>
      <c r="J575" s="81">
        <f>IF(Visa_simulerat_eller_angivet_antal,'Bearb råstatistik'!#REF!,'Bearb råstatistik'!T573)</f>
        <v>0</v>
      </c>
      <c r="K575" s="48" t="str">
        <f>IF(Visa_simulerat_eller_angivet_antal,'Bearb råstatistik'!AU573,'Bearb råstatistik'!AT573)</f>
        <v>-</v>
      </c>
      <c r="L575" s="81">
        <f>'Bearb råstatistik'!X573+'Bearb råstatistik'!T573</f>
        <v>0</v>
      </c>
      <c r="M575" s="81">
        <f>'Bearb råstatistik'!R573+'Bearb råstatistik'!V573</f>
        <v>0</v>
      </c>
      <c r="N575" s="48" t="str">
        <f t="shared" si="17"/>
        <v/>
      </c>
      <c r="O575" s="81">
        <f>'Bearb råstatistik'!AD573</f>
        <v>0</v>
      </c>
      <c r="P575" s="81">
        <f>'Bearb råstatistik'!AF573</f>
        <v>0</v>
      </c>
      <c r="Q575" s="82" t="str">
        <f t="shared" si="18"/>
        <v/>
      </c>
    </row>
    <row r="576" spans="1:17" s="59" customFormat="1" hidden="1" x14ac:dyDescent="0.3">
      <c r="A576" s="59" t="str">
        <f>'Bearb råstatistik'!A574</f>
        <v>Vassbo Behandlingshem AB</v>
      </c>
      <c r="B576" s="81" t="b">
        <f>'Bearb råstatistik'!B574</f>
        <v>0</v>
      </c>
      <c r="C576" s="81">
        <f>IF(Visa_simulerat_eller_angivet_antal,'Bearb råstatistik'!#REF!,'Bearb råstatistik'!K574)</f>
        <v>0</v>
      </c>
      <c r="D576" s="81">
        <f>IF(Visa_simulerat_eller_angivet_antal,'Bearb råstatistik'!#REF!,'Bearb råstatistik'!O574)</f>
        <v>0</v>
      </c>
      <c r="E576" s="48" t="str">
        <f>IF(Visa_simulerat_eller_angivet_antal,'Bearb råstatistik'!AN574,'Bearb råstatistik'!AL574)</f>
        <v>-</v>
      </c>
      <c r="F576" s="81">
        <f>IF(Visa_simulerat_eller_angivet_antal,'Bearb råstatistik'!#REF!,'Bearb råstatistik'!Z574)</f>
        <v>0</v>
      </c>
      <c r="G576" s="48" t="str">
        <f>IF(Visa_simulerat_eller_angivet_antal,'Bearb råstatistik'!AQ574,'Bearb råstatistik'!AO574)</f>
        <v>-</v>
      </c>
      <c r="H576" s="81" t="b">
        <f>'Bearb råstatistik'!AC574</f>
        <v>0</v>
      </c>
      <c r="I576" s="48" t="str">
        <f>IF(Visa_simulerat_eller_angivet_antal,'Bearb råstatistik'!AS574,'Bearb råstatistik'!AR574)</f>
        <v>-</v>
      </c>
      <c r="J576" s="81">
        <f>IF(Visa_simulerat_eller_angivet_antal,'Bearb råstatistik'!#REF!,'Bearb råstatistik'!T574)</f>
        <v>0</v>
      </c>
      <c r="K576" s="48" t="str">
        <f>IF(Visa_simulerat_eller_angivet_antal,'Bearb råstatistik'!AU574,'Bearb råstatistik'!AT574)</f>
        <v>-</v>
      </c>
      <c r="L576" s="81">
        <f>'Bearb råstatistik'!X574+'Bearb råstatistik'!T574</f>
        <v>0</v>
      </c>
      <c r="M576" s="81">
        <f>'Bearb råstatistik'!R574+'Bearb råstatistik'!V574</f>
        <v>0</v>
      </c>
      <c r="N576" s="48" t="str">
        <f t="shared" si="17"/>
        <v/>
      </c>
      <c r="O576" s="81">
        <f>'Bearb råstatistik'!AD574</f>
        <v>0</v>
      </c>
      <c r="P576" s="81">
        <f>'Bearb råstatistik'!AF574</f>
        <v>0</v>
      </c>
      <c r="Q576" s="82" t="str">
        <f t="shared" si="18"/>
        <v/>
      </c>
    </row>
    <row r="577" spans="1:17" s="59" customFormat="1" hidden="1" x14ac:dyDescent="0.3">
      <c r="A577" s="59" t="str">
        <f>'Bearb råstatistik'!A575</f>
        <v>VAXHOLMS KOMMUN</v>
      </c>
      <c r="B577" s="81" t="b">
        <f>'Bearb råstatistik'!B575</f>
        <v>1</v>
      </c>
      <c r="C577" s="81">
        <f>IF(Visa_simulerat_eller_angivet_antal,'Bearb råstatistik'!#REF!,'Bearb råstatistik'!K575)</f>
        <v>109</v>
      </c>
      <c r="D577" s="81">
        <f>IF(Visa_simulerat_eller_angivet_antal,'Bearb råstatistik'!#REF!,'Bearb råstatistik'!O575)</f>
        <v>0</v>
      </c>
      <c r="E577" s="48">
        <f>IF(Visa_simulerat_eller_angivet_antal,'Bearb råstatistik'!AN575,'Bearb råstatistik'!AL575)</f>
        <v>0</v>
      </c>
      <c r="F577" s="81">
        <f>IF(Visa_simulerat_eller_angivet_antal,'Bearb råstatistik'!#REF!,'Bearb råstatistik'!Z575)</f>
        <v>0</v>
      </c>
      <c r="G577" s="48">
        <f>IF(Visa_simulerat_eller_angivet_antal,'Bearb råstatistik'!AQ575,'Bearb råstatistik'!AO575)</f>
        <v>0</v>
      </c>
      <c r="H577" s="81" t="b">
        <f>'Bearb råstatistik'!AC575</f>
        <v>0</v>
      </c>
      <c r="I577" s="48" t="str">
        <f>IF(Visa_simulerat_eller_angivet_antal,'Bearb råstatistik'!AS575,'Bearb råstatistik'!AR575)</f>
        <v>-</v>
      </c>
      <c r="J577" s="81">
        <f>IF(Visa_simulerat_eller_angivet_antal,'Bearb råstatistik'!#REF!,'Bearb råstatistik'!T575)</f>
        <v>0</v>
      </c>
      <c r="K577" s="48" t="str">
        <f>IF(Visa_simulerat_eller_angivet_antal,'Bearb råstatistik'!AU575,'Bearb råstatistik'!AT575)</f>
        <v>-</v>
      </c>
      <c r="L577" s="81">
        <f>'Bearb råstatistik'!X575+'Bearb råstatistik'!T575</f>
        <v>0</v>
      </c>
      <c r="M577" s="81">
        <f>'Bearb råstatistik'!R575+'Bearb råstatistik'!V575</f>
        <v>0</v>
      </c>
      <c r="N577" s="48" t="str">
        <f t="shared" si="17"/>
        <v/>
      </c>
      <c r="O577" s="81">
        <f>'Bearb råstatistik'!AD575</f>
        <v>0</v>
      </c>
      <c r="P577" s="81">
        <f>'Bearb råstatistik'!AF575</f>
        <v>0</v>
      </c>
      <c r="Q577" s="82" t="str">
        <f t="shared" si="18"/>
        <v/>
      </c>
    </row>
    <row r="578" spans="1:17" s="59" customFormat="1" hidden="1" x14ac:dyDescent="0.3">
      <c r="A578" s="59" t="str">
        <f>'Bearb råstatistik'!A576</f>
        <v>VELLINGE KOMMUN</v>
      </c>
      <c r="B578" s="81" t="b">
        <f>'Bearb råstatistik'!B576</f>
        <v>1</v>
      </c>
      <c r="C578" s="81">
        <f>IF(Visa_simulerat_eller_angivet_antal,'Bearb råstatistik'!#REF!,'Bearb råstatistik'!K576)</f>
        <v>286</v>
      </c>
      <c r="D578" s="81">
        <f>IF(Visa_simulerat_eller_angivet_antal,'Bearb råstatistik'!#REF!,'Bearb råstatistik'!O576)</f>
        <v>0</v>
      </c>
      <c r="E578" s="48">
        <f>IF(Visa_simulerat_eller_angivet_antal,'Bearb råstatistik'!AN576,'Bearb råstatistik'!AL576)</f>
        <v>0</v>
      </c>
      <c r="F578" s="81">
        <f>IF(Visa_simulerat_eller_angivet_antal,'Bearb råstatistik'!#REF!,'Bearb råstatistik'!Z576)</f>
        <v>12</v>
      </c>
      <c r="G578" s="48">
        <f>IF(Visa_simulerat_eller_angivet_antal,'Bearb råstatistik'!AQ576,'Bearb råstatistik'!AO576)</f>
        <v>4.195804195804196E-2</v>
      </c>
      <c r="H578" s="81" t="b">
        <f>'Bearb råstatistik'!AC576</f>
        <v>0</v>
      </c>
      <c r="I578" s="48" t="str">
        <f>IF(Visa_simulerat_eller_angivet_antal,'Bearb råstatistik'!AS576,'Bearb råstatistik'!AR576)</f>
        <v>-</v>
      </c>
      <c r="J578" s="81">
        <f>IF(Visa_simulerat_eller_angivet_antal,'Bearb råstatistik'!#REF!,'Bearb råstatistik'!T576)</f>
        <v>0</v>
      </c>
      <c r="K578" s="48" t="str">
        <f>IF(Visa_simulerat_eller_angivet_antal,'Bearb råstatistik'!AU576,'Bearb råstatistik'!AT576)</f>
        <v>-</v>
      </c>
      <c r="L578" s="81">
        <f>'Bearb råstatistik'!X576+'Bearb råstatistik'!T576</f>
        <v>12</v>
      </c>
      <c r="M578" s="81">
        <f>'Bearb råstatistik'!R576+'Bearb råstatistik'!V576</f>
        <v>0</v>
      </c>
      <c r="N578" s="48">
        <f t="shared" si="17"/>
        <v>1</v>
      </c>
      <c r="O578" s="81">
        <f>'Bearb råstatistik'!AD576</f>
        <v>0</v>
      </c>
      <c r="P578" s="81">
        <f>'Bearb råstatistik'!AF576</f>
        <v>0</v>
      </c>
      <c r="Q578" s="82" t="str">
        <f t="shared" si="18"/>
        <v/>
      </c>
    </row>
    <row r="579" spans="1:17" s="59" customFormat="1" hidden="1" x14ac:dyDescent="0.3">
      <c r="A579" s="59" t="str">
        <f>'Bearb råstatistik'!A577</f>
        <v>Vesterhavet AB</v>
      </c>
      <c r="B579" s="81" t="b">
        <f>'Bearb råstatistik'!B577</f>
        <v>0</v>
      </c>
      <c r="C579" s="81">
        <f>IF(Visa_simulerat_eller_angivet_antal,'Bearb råstatistik'!#REF!,'Bearb råstatistik'!K577)</f>
        <v>49</v>
      </c>
      <c r="D579" s="81">
        <f>IF(Visa_simulerat_eller_angivet_antal,'Bearb råstatistik'!#REF!,'Bearb råstatistik'!O577)</f>
        <v>0</v>
      </c>
      <c r="E579" s="48">
        <f>IF(Visa_simulerat_eller_angivet_antal,'Bearb råstatistik'!AN577,'Bearb råstatistik'!AL577)</f>
        <v>0</v>
      </c>
      <c r="F579" s="81">
        <f>IF(Visa_simulerat_eller_angivet_antal,'Bearb råstatistik'!#REF!,'Bearb råstatistik'!Z577)</f>
        <v>0</v>
      </c>
      <c r="G579" s="48">
        <f>IF(Visa_simulerat_eller_angivet_antal,'Bearb råstatistik'!AQ577,'Bearb råstatistik'!AO577)</f>
        <v>0</v>
      </c>
      <c r="H579" s="81" t="b">
        <f>'Bearb råstatistik'!AC577</f>
        <v>0</v>
      </c>
      <c r="I579" s="48" t="str">
        <f>IF(Visa_simulerat_eller_angivet_antal,'Bearb råstatistik'!AS577,'Bearb råstatistik'!AR577)</f>
        <v>-</v>
      </c>
      <c r="J579" s="81">
        <f>IF(Visa_simulerat_eller_angivet_antal,'Bearb råstatistik'!#REF!,'Bearb råstatistik'!T577)</f>
        <v>0</v>
      </c>
      <c r="K579" s="48" t="str">
        <f>IF(Visa_simulerat_eller_angivet_antal,'Bearb råstatistik'!AU577,'Bearb råstatistik'!AT577)</f>
        <v>-</v>
      </c>
      <c r="L579" s="81">
        <f>'Bearb råstatistik'!X577+'Bearb råstatistik'!T577</f>
        <v>0</v>
      </c>
      <c r="M579" s="81">
        <f>'Bearb råstatistik'!R577+'Bearb råstatistik'!V577</f>
        <v>0</v>
      </c>
      <c r="N579" s="48" t="str">
        <f t="shared" si="17"/>
        <v/>
      </c>
      <c r="O579" s="81">
        <f>'Bearb råstatistik'!AD577</f>
        <v>0</v>
      </c>
      <c r="P579" s="81">
        <f>'Bearb råstatistik'!AF577</f>
        <v>0</v>
      </c>
      <c r="Q579" s="82" t="str">
        <f t="shared" si="18"/>
        <v/>
      </c>
    </row>
    <row r="580" spans="1:17" s="59" customFormat="1" hidden="1" x14ac:dyDescent="0.3">
      <c r="A580" s="59" t="str">
        <f>'Bearb råstatistik'!A578</f>
        <v>VETLANDA BIBELCENTER,STIFTELSEN</v>
      </c>
      <c r="B580" s="81" t="b">
        <f>'Bearb råstatistik'!B578</f>
        <v>0</v>
      </c>
      <c r="C580" s="81">
        <f>IF(Visa_simulerat_eller_angivet_antal,'Bearb råstatistik'!#REF!,'Bearb råstatistik'!K578)</f>
        <v>0</v>
      </c>
      <c r="D580" s="81">
        <f>IF(Visa_simulerat_eller_angivet_antal,'Bearb råstatistik'!#REF!,'Bearb råstatistik'!O578)</f>
        <v>0</v>
      </c>
      <c r="E580" s="48" t="str">
        <f>IF(Visa_simulerat_eller_angivet_antal,'Bearb råstatistik'!AN578,'Bearb råstatistik'!AL578)</f>
        <v>-</v>
      </c>
      <c r="F580" s="81">
        <f>IF(Visa_simulerat_eller_angivet_antal,'Bearb råstatistik'!#REF!,'Bearb råstatistik'!Z578)</f>
        <v>0</v>
      </c>
      <c r="G580" s="48" t="str">
        <f>IF(Visa_simulerat_eller_angivet_antal,'Bearb råstatistik'!AQ578,'Bearb råstatistik'!AO578)</f>
        <v>-</v>
      </c>
      <c r="H580" s="81" t="b">
        <f>'Bearb råstatistik'!AC578</f>
        <v>1</v>
      </c>
      <c r="I580" s="48" t="str">
        <f>IF(Visa_simulerat_eller_angivet_antal,'Bearb råstatistik'!AS578,'Bearb råstatistik'!AR578)</f>
        <v>-</v>
      </c>
      <c r="J580" s="81">
        <f>IF(Visa_simulerat_eller_angivet_antal,'Bearb råstatistik'!#REF!,'Bearb råstatistik'!T578)</f>
        <v>0</v>
      </c>
      <c r="K580" s="48" t="str">
        <f>IF(Visa_simulerat_eller_angivet_antal,'Bearb råstatistik'!AU578,'Bearb råstatistik'!AT578)</f>
        <v>-</v>
      </c>
      <c r="L580" s="81">
        <f>'Bearb råstatistik'!X578+'Bearb råstatistik'!T578</f>
        <v>0</v>
      </c>
      <c r="M580" s="81">
        <f>'Bearb råstatistik'!R578+'Bearb råstatistik'!V578</f>
        <v>0</v>
      </c>
      <c r="N580" s="48" t="str">
        <f t="shared" si="17"/>
        <v/>
      </c>
      <c r="O580" s="81">
        <f>'Bearb råstatistik'!AD578</f>
        <v>0</v>
      </c>
      <c r="P580" s="81">
        <f>'Bearb råstatistik'!AF578</f>
        <v>0</v>
      </c>
      <c r="Q580" s="82" t="str">
        <f t="shared" si="18"/>
        <v/>
      </c>
    </row>
    <row r="581" spans="1:17" s="59" customFormat="1" x14ac:dyDescent="0.3">
      <c r="A581" s="59" t="str">
        <f>'Bearb råstatistik'!A579</f>
        <v>VETLANDA KOMMUN</v>
      </c>
      <c r="B581" s="81" t="b">
        <f>'Bearb råstatistik'!B579</f>
        <v>1</v>
      </c>
      <c r="C581" s="81">
        <f>IF(Visa_simulerat_eller_angivet_antal,'Bearb råstatistik'!#REF!,'Bearb råstatistik'!K579)</f>
        <v>296</v>
      </c>
      <c r="D581" s="81">
        <f>IF(Visa_simulerat_eller_angivet_antal,'Bearb råstatistik'!#REF!,'Bearb råstatistik'!O579)</f>
        <v>53</v>
      </c>
      <c r="E581" s="48">
        <f>IF(Visa_simulerat_eller_angivet_antal,'Bearb råstatistik'!AN579,'Bearb råstatistik'!AL579)</f>
        <v>0.17905405405405406</v>
      </c>
      <c r="F581" s="81">
        <f>IF(Visa_simulerat_eller_angivet_antal,'Bearb råstatistik'!#REF!,'Bearb råstatistik'!Z579)</f>
        <v>59</v>
      </c>
      <c r="G581" s="48">
        <f>IF(Visa_simulerat_eller_angivet_antal,'Bearb råstatistik'!AQ579,'Bearb råstatistik'!AO579)</f>
        <v>0.19932432432432431</v>
      </c>
      <c r="H581" s="81" t="b">
        <f>'Bearb råstatistik'!AC579</f>
        <v>0</v>
      </c>
      <c r="I581" s="48">
        <f>IF(Visa_simulerat_eller_angivet_antal,'Bearb råstatistik'!AS579,'Bearb råstatistik'!AR579)</f>
        <v>1.1132075471698113</v>
      </c>
      <c r="J581" s="81">
        <f>IF(Visa_simulerat_eller_angivet_antal,'Bearb råstatistik'!#REF!,'Bearb råstatistik'!T579)</f>
        <v>12</v>
      </c>
      <c r="K581" s="48">
        <f>IF(Visa_simulerat_eller_angivet_antal,'Bearb råstatistik'!AU579,'Bearb råstatistik'!AT579)</f>
        <v>0.26415094339622641</v>
      </c>
      <c r="L581" s="81">
        <f>'Bearb råstatistik'!X579+'Bearb råstatistik'!T579</f>
        <v>24</v>
      </c>
      <c r="M581" s="81">
        <f>'Bearb råstatistik'!R579+'Bearb råstatistik'!V579</f>
        <v>35</v>
      </c>
      <c r="N581" s="48">
        <f t="shared" si="17"/>
        <v>0.40677966101694918</v>
      </c>
      <c r="O581" s="81">
        <f>'Bearb råstatistik'!AD579</f>
        <v>4</v>
      </c>
      <c r="P581" s="81">
        <f>'Bearb råstatistik'!AF579</f>
        <v>2</v>
      </c>
      <c r="Q581" s="82">
        <f t="shared" si="18"/>
        <v>0.66666666666666663</v>
      </c>
    </row>
    <row r="582" spans="1:17" s="59" customFormat="1" hidden="1" x14ac:dyDescent="0.3">
      <c r="A582" s="59" t="str">
        <f>'Bearb råstatistik'!A580</f>
        <v>VIBYSKOLAN EKONOMISK FÖRENING</v>
      </c>
      <c r="B582" s="81" t="b">
        <f>'Bearb råstatistik'!B580</f>
        <v>0</v>
      </c>
      <c r="C582" s="81">
        <f>IF(Visa_simulerat_eller_angivet_antal,'Bearb råstatistik'!#REF!,'Bearb råstatistik'!K580)</f>
        <v>50</v>
      </c>
      <c r="D582" s="81">
        <f>IF(Visa_simulerat_eller_angivet_antal,'Bearb råstatistik'!#REF!,'Bearb råstatistik'!O580)</f>
        <v>0</v>
      </c>
      <c r="E582" s="48">
        <f>IF(Visa_simulerat_eller_angivet_antal,'Bearb råstatistik'!AN580,'Bearb råstatistik'!AL580)</f>
        <v>0</v>
      </c>
      <c r="F582" s="81">
        <f>IF(Visa_simulerat_eller_angivet_antal,'Bearb råstatistik'!#REF!,'Bearb råstatistik'!Z580)</f>
        <v>0</v>
      </c>
      <c r="G582" s="48">
        <f>IF(Visa_simulerat_eller_angivet_antal,'Bearb råstatistik'!AQ580,'Bearb råstatistik'!AO580)</f>
        <v>0</v>
      </c>
      <c r="H582" s="81" t="b">
        <f>'Bearb råstatistik'!AC580</f>
        <v>0</v>
      </c>
      <c r="I582" s="48" t="str">
        <f>IF(Visa_simulerat_eller_angivet_antal,'Bearb råstatistik'!AS580,'Bearb råstatistik'!AR580)</f>
        <v>-</v>
      </c>
      <c r="J582" s="81">
        <f>IF(Visa_simulerat_eller_angivet_antal,'Bearb råstatistik'!#REF!,'Bearb råstatistik'!T580)</f>
        <v>0</v>
      </c>
      <c r="K582" s="48" t="str">
        <f>IF(Visa_simulerat_eller_angivet_antal,'Bearb råstatistik'!AU580,'Bearb råstatistik'!AT580)</f>
        <v>-</v>
      </c>
      <c r="L582" s="81">
        <f>'Bearb råstatistik'!X580+'Bearb råstatistik'!T580</f>
        <v>0</v>
      </c>
      <c r="M582" s="81">
        <f>'Bearb råstatistik'!R580+'Bearb råstatistik'!V580</f>
        <v>0</v>
      </c>
      <c r="N582" s="48" t="str">
        <f t="shared" si="17"/>
        <v/>
      </c>
      <c r="O582" s="81">
        <f>'Bearb råstatistik'!AD580</f>
        <v>0</v>
      </c>
      <c r="P582" s="81">
        <f>'Bearb råstatistik'!AF580</f>
        <v>0</v>
      </c>
      <c r="Q582" s="82" t="str">
        <f t="shared" si="18"/>
        <v/>
      </c>
    </row>
    <row r="583" spans="1:17" s="59" customFormat="1" hidden="1" x14ac:dyDescent="0.3">
      <c r="A583" s="59" t="str">
        <f>'Bearb råstatistik'!A581</f>
        <v>VILHELMINA FRIA FÖRSAMLING</v>
      </c>
      <c r="B583" s="81" t="b">
        <f>'Bearb råstatistik'!B581</f>
        <v>0</v>
      </c>
      <c r="C583" s="81">
        <f>IF(Visa_simulerat_eller_angivet_antal,'Bearb råstatistik'!#REF!,'Bearb råstatistik'!K581)</f>
        <v>0</v>
      </c>
      <c r="D583" s="81">
        <f>IF(Visa_simulerat_eller_angivet_antal,'Bearb råstatistik'!#REF!,'Bearb råstatistik'!O581)</f>
        <v>0</v>
      </c>
      <c r="E583" s="48" t="str">
        <f>IF(Visa_simulerat_eller_angivet_antal,'Bearb råstatistik'!AN581,'Bearb råstatistik'!AL581)</f>
        <v>-</v>
      </c>
      <c r="F583" s="81">
        <f>IF(Visa_simulerat_eller_angivet_antal,'Bearb råstatistik'!#REF!,'Bearb råstatistik'!Z581)</f>
        <v>0</v>
      </c>
      <c r="G583" s="48" t="str">
        <f>IF(Visa_simulerat_eller_angivet_antal,'Bearb råstatistik'!AQ581,'Bearb råstatistik'!AO581)</f>
        <v>-</v>
      </c>
      <c r="H583" s="81" t="b">
        <f>'Bearb råstatistik'!AC581</f>
        <v>0</v>
      </c>
      <c r="I583" s="48" t="str">
        <f>IF(Visa_simulerat_eller_angivet_antal,'Bearb råstatistik'!AS581,'Bearb råstatistik'!AR581)</f>
        <v>-</v>
      </c>
      <c r="J583" s="81">
        <f>IF(Visa_simulerat_eller_angivet_antal,'Bearb råstatistik'!#REF!,'Bearb råstatistik'!T581)</f>
        <v>0</v>
      </c>
      <c r="K583" s="48" t="str">
        <f>IF(Visa_simulerat_eller_angivet_antal,'Bearb råstatistik'!AU581,'Bearb råstatistik'!AT581)</f>
        <v>-</v>
      </c>
      <c r="L583" s="81">
        <f>'Bearb råstatistik'!X581+'Bearb råstatistik'!T581</f>
        <v>0</v>
      </c>
      <c r="M583" s="81">
        <f>'Bearb råstatistik'!R581+'Bearb råstatistik'!V581</f>
        <v>0</v>
      </c>
      <c r="N583" s="48" t="str">
        <f t="shared" si="17"/>
        <v/>
      </c>
      <c r="O583" s="81">
        <f>'Bearb råstatistik'!AD581</f>
        <v>0</v>
      </c>
      <c r="P583" s="81">
        <f>'Bearb råstatistik'!AF581</f>
        <v>0</v>
      </c>
      <c r="Q583" s="82" t="str">
        <f t="shared" si="18"/>
        <v/>
      </c>
    </row>
    <row r="584" spans="1:17" s="59" customFormat="1" hidden="1" x14ac:dyDescent="0.3">
      <c r="A584" s="59" t="str">
        <f>'Bearb råstatistik'!A582</f>
        <v>VILHELMINA KOMMUN</v>
      </c>
      <c r="B584" s="81" t="b">
        <f>'Bearb råstatistik'!B582</f>
        <v>1</v>
      </c>
      <c r="C584" s="81">
        <f>IF(Visa_simulerat_eller_angivet_antal,'Bearb råstatistik'!#REF!,'Bearb råstatistik'!K582)</f>
        <v>60</v>
      </c>
      <c r="D584" s="81">
        <f>IF(Visa_simulerat_eller_angivet_antal,'Bearb råstatistik'!#REF!,'Bearb råstatistik'!O582)</f>
        <v>0</v>
      </c>
      <c r="E584" s="48">
        <f>IF(Visa_simulerat_eller_angivet_antal,'Bearb råstatistik'!AN582,'Bearb råstatistik'!AL582)</f>
        <v>0</v>
      </c>
      <c r="F584" s="81">
        <f>IF(Visa_simulerat_eller_angivet_antal,'Bearb råstatistik'!#REF!,'Bearb råstatistik'!Z582)</f>
        <v>0</v>
      </c>
      <c r="G584" s="48">
        <f>IF(Visa_simulerat_eller_angivet_antal,'Bearb råstatistik'!AQ582,'Bearb råstatistik'!AO582)</f>
        <v>0</v>
      </c>
      <c r="H584" s="81" t="b">
        <f>'Bearb råstatistik'!AC582</f>
        <v>0</v>
      </c>
      <c r="I584" s="48" t="str">
        <f>IF(Visa_simulerat_eller_angivet_antal,'Bearb råstatistik'!AS582,'Bearb råstatistik'!AR582)</f>
        <v>-</v>
      </c>
      <c r="J584" s="81">
        <f>IF(Visa_simulerat_eller_angivet_antal,'Bearb råstatistik'!#REF!,'Bearb råstatistik'!T582)</f>
        <v>0</v>
      </c>
      <c r="K584" s="48" t="str">
        <f>IF(Visa_simulerat_eller_angivet_antal,'Bearb råstatistik'!AU582,'Bearb råstatistik'!AT582)</f>
        <v>-</v>
      </c>
      <c r="L584" s="81">
        <f>'Bearb råstatistik'!X582+'Bearb råstatistik'!T582</f>
        <v>0</v>
      </c>
      <c r="M584" s="81">
        <f>'Bearb råstatistik'!R582+'Bearb råstatistik'!V582</f>
        <v>0</v>
      </c>
      <c r="N584" s="48" t="str">
        <f t="shared" si="17"/>
        <v/>
      </c>
      <c r="O584" s="81">
        <f>'Bearb råstatistik'!AD582</f>
        <v>0</v>
      </c>
      <c r="P584" s="81">
        <f>'Bearb råstatistik'!AF582</f>
        <v>0</v>
      </c>
      <c r="Q584" s="82" t="str">
        <f t="shared" si="18"/>
        <v/>
      </c>
    </row>
    <row r="585" spans="1:17" s="59" customFormat="1" hidden="1" x14ac:dyDescent="0.3">
      <c r="A585" s="59" t="str">
        <f>'Bearb råstatistik'!A583</f>
        <v>VILLBERGA FAMILJECENTER AKTIEBOLAG</v>
      </c>
      <c r="B585" s="81" t="b">
        <f>'Bearb råstatistik'!B583</f>
        <v>0</v>
      </c>
      <c r="C585" s="81">
        <f>IF(Visa_simulerat_eller_angivet_antal,'Bearb råstatistik'!#REF!,'Bearb råstatistik'!K583)</f>
        <v>0</v>
      </c>
      <c r="D585" s="81">
        <f>IF(Visa_simulerat_eller_angivet_antal,'Bearb råstatistik'!#REF!,'Bearb råstatistik'!O583)</f>
        <v>0</v>
      </c>
      <c r="E585" s="48" t="str">
        <f>IF(Visa_simulerat_eller_angivet_antal,'Bearb råstatistik'!AN583,'Bearb råstatistik'!AL583)</f>
        <v>-</v>
      </c>
      <c r="F585" s="81">
        <f>IF(Visa_simulerat_eller_angivet_antal,'Bearb råstatistik'!#REF!,'Bearb råstatistik'!Z583)</f>
        <v>0</v>
      </c>
      <c r="G585" s="48" t="str">
        <f>IF(Visa_simulerat_eller_angivet_antal,'Bearb råstatistik'!AQ583,'Bearb råstatistik'!AO583)</f>
        <v>-</v>
      </c>
      <c r="H585" s="81" t="b">
        <f>'Bearb råstatistik'!AC583</f>
        <v>0</v>
      </c>
      <c r="I585" s="48" t="str">
        <f>IF(Visa_simulerat_eller_angivet_antal,'Bearb råstatistik'!AS583,'Bearb råstatistik'!AR583)</f>
        <v>-</v>
      </c>
      <c r="J585" s="81">
        <f>IF(Visa_simulerat_eller_angivet_antal,'Bearb råstatistik'!#REF!,'Bearb råstatistik'!T583)</f>
        <v>0</v>
      </c>
      <c r="K585" s="48" t="str">
        <f>IF(Visa_simulerat_eller_angivet_antal,'Bearb råstatistik'!AU583,'Bearb råstatistik'!AT583)</f>
        <v>-</v>
      </c>
      <c r="L585" s="81">
        <f>'Bearb råstatistik'!X583+'Bearb råstatistik'!T583</f>
        <v>0</v>
      </c>
      <c r="M585" s="81">
        <f>'Bearb råstatistik'!R583+'Bearb råstatistik'!V583</f>
        <v>0</v>
      </c>
      <c r="N585" s="48" t="str">
        <f t="shared" si="17"/>
        <v/>
      </c>
      <c r="O585" s="81">
        <f>'Bearb råstatistik'!AD583</f>
        <v>0</v>
      </c>
      <c r="P585" s="81">
        <f>'Bearb råstatistik'!AF583</f>
        <v>0</v>
      </c>
      <c r="Q585" s="82" t="str">
        <f t="shared" si="18"/>
        <v/>
      </c>
    </row>
    <row r="586" spans="1:17" s="59" customFormat="1" x14ac:dyDescent="0.3">
      <c r="A586" s="59" t="str">
        <f>'Bearb råstatistik'!A584</f>
        <v>VIMMERBY KOMMUN</v>
      </c>
      <c r="B586" s="81" t="b">
        <f>'Bearb råstatistik'!B584</f>
        <v>1</v>
      </c>
      <c r="C586" s="81">
        <f>IF(Visa_simulerat_eller_angivet_antal,'Bearb råstatistik'!#REF!,'Bearb råstatistik'!K584)</f>
        <v>154</v>
      </c>
      <c r="D586" s="81">
        <f>IF(Visa_simulerat_eller_angivet_antal,'Bearb råstatistik'!#REF!,'Bearb råstatistik'!O584)</f>
        <v>29</v>
      </c>
      <c r="E586" s="48">
        <f>IF(Visa_simulerat_eller_angivet_antal,'Bearb råstatistik'!AN584,'Bearb råstatistik'!AL584)</f>
        <v>0.18831168831168832</v>
      </c>
      <c r="F586" s="81">
        <f>IF(Visa_simulerat_eller_angivet_antal,'Bearb råstatistik'!#REF!,'Bearb råstatistik'!Z584)</f>
        <v>0</v>
      </c>
      <c r="G586" s="48">
        <f>IF(Visa_simulerat_eller_angivet_antal,'Bearb råstatistik'!AQ584,'Bearb råstatistik'!AO584)</f>
        <v>0</v>
      </c>
      <c r="H586" s="81" t="b">
        <f>'Bearb råstatistik'!AC584</f>
        <v>0</v>
      </c>
      <c r="I586" s="48">
        <f>IF(Visa_simulerat_eller_angivet_antal,'Bearb råstatistik'!AS584,'Bearb råstatistik'!AR584)</f>
        <v>0</v>
      </c>
      <c r="J586" s="81">
        <f>IF(Visa_simulerat_eller_angivet_antal,'Bearb råstatistik'!#REF!,'Bearb råstatistik'!T584)</f>
        <v>0</v>
      </c>
      <c r="K586" s="48">
        <f>IF(Visa_simulerat_eller_angivet_antal,'Bearb råstatistik'!AU584,'Bearb råstatistik'!AT584)</f>
        <v>0.58620689655172409</v>
      </c>
      <c r="L586" s="81">
        <f>'Bearb råstatistik'!X584+'Bearb råstatistik'!T584</f>
        <v>0</v>
      </c>
      <c r="M586" s="81">
        <f>'Bearb råstatistik'!R584+'Bearb råstatistik'!V584</f>
        <v>0</v>
      </c>
      <c r="N586" s="48" t="str">
        <f t="shared" si="17"/>
        <v/>
      </c>
      <c r="O586" s="81">
        <f>'Bearb råstatistik'!AD584</f>
        <v>12</v>
      </c>
      <c r="P586" s="81">
        <f>'Bearb råstatistik'!AF584</f>
        <v>17</v>
      </c>
      <c r="Q586" s="82">
        <f t="shared" si="18"/>
        <v>0.41379310344827586</v>
      </c>
    </row>
    <row r="587" spans="1:17" s="59" customFormat="1" hidden="1" x14ac:dyDescent="0.3">
      <c r="A587" s="59" t="str">
        <f>'Bearb råstatistik'!A585</f>
        <v>VINDELNS KOMMUN</v>
      </c>
      <c r="B587" s="81" t="b">
        <f>'Bearb råstatistik'!B585</f>
        <v>1</v>
      </c>
      <c r="C587" s="81">
        <f>IF(Visa_simulerat_eller_angivet_antal,'Bearb råstatistik'!#REF!,'Bearb råstatistik'!K585)</f>
        <v>38</v>
      </c>
      <c r="D587" s="81">
        <f>IF(Visa_simulerat_eller_angivet_antal,'Bearb råstatistik'!#REF!,'Bearb råstatistik'!O585)</f>
        <v>10</v>
      </c>
      <c r="E587" s="48">
        <f>IF(Visa_simulerat_eller_angivet_antal,'Bearb råstatistik'!AN585,'Bearb råstatistik'!AL585)</f>
        <v>0.26315789473684209</v>
      </c>
      <c r="F587" s="81">
        <f>IF(Visa_simulerat_eller_angivet_antal,'Bearb råstatistik'!#REF!,'Bearb råstatistik'!Z585)</f>
        <v>0</v>
      </c>
      <c r="G587" s="48">
        <f>IF(Visa_simulerat_eller_angivet_antal,'Bearb råstatistik'!AQ585,'Bearb råstatistik'!AO585)</f>
        <v>0</v>
      </c>
      <c r="H587" s="81" t="b">
        <f>'Bearb råstatistik'!AC585</f>
        <v>0</v>
      </c>
      <c r="I587" s="48">
        <f>IF(Visa_simulerat_eller_angivet_antal,'Bearb råstatistik'!AS585,'Bearb råstatistik'!AR585)</f>
        <v>0</v>
      </c>
      <c r="J587" s="81">
        <f>IF(Visa_simulerat_eller_angivet_antal,'Bearb råstatistik'!#REF!,'Bearb råstatistik'!T585)</f>
        <v>0</v>
      </c>
      <c r="K587" s="48">
        <f>IF(Visa_simulerat_eller_angivet_antal,'Bearb råstatistik'!AU585,'Bearb råstatistik'!AT585)</f>
        <v>0</v>
      </c>
      <c r="L587" s="81">
        <f>'Bearb råstatistik'!X585+'Bearb råstatistik'!T585</f>
        <v>0</v>
      </c>
      <c r="M587" s="81">
        <f>'Bearb råstatistik'!R585+'Bearb råstatistik'!V585</f>
        <v>0</v>
      </c>
      <c r="N587" s="48" t="str">
        <f t="shared" si="17"/>
        <v/>
      </c>
      <c r="O587" s="81">
        <f>'Bearb råstatistik'!AD585</f>
        <v>10</v>
      </c>
      <c r="P587" s="81">
        <f>'Bearb råstatistik'!AF585</f>
        <v>0</v>
      </c>
      <c r="Q587" s="82">
        <f t="shared" si="18"/>
        <v>1</v>
      </c>
    </row>
    <row r="588" spans="1:17" s="59" customFormat="1" hidden="1" x14ac:dyDescent="0.3">
      <c r="A588" s="59" t="str">
        <f>'Bearb råstatistik'!A586</f>
        <v>VINGÅKERS KOMMUN</v>
      </c>
      <c r="B588" s="81" t="b">
        <f>'Bearb råstatistik'!B586</f>
        <v>1</v>
      </c>
      <c r="C588" s="81">
        <f>IF(Visa_simulerat_eller_angivet_antal,'Bearb råstatistik'!#REF!,'Bearb råstatistik'!K586)</f>
        <v>27</v>
      </c>
      <c r="D588" s="81">
        <f>IF(Visa_simulerat_eller_angivet_antal,'Bearb råstatistik'!#REF!,'Bearb råstatistik'!O586)</f>
        <v>0</v>
      </c>
      <c r="E588" s="48">
        <f>IF(Visa_simulerat_eller_angivet_antal,'Bearb råstatistik'!AN586,'Bearb råstatistik'!AL586)</f>
        <v>0</v>
      </c>
      <c r="F588" s="81">
        <f>IF(Visa_simulerat_eller_angivet_antal,'Bearb råstatistik'!#REF!,'Bearb råstatistik'!Z586)</f>
        <v>0</v>
      </c>
      <c r="G588" s="48">
        <f>IF(Visa_simulerat_eller_angivet_antal,'Bearb råstatistik'!AQ586,'Bearb råstatistik'!AO586)</f>
        <v>0</v>
      </c>
      <c r="H588" s="81" t="b">
        <f>'Bearb råstatistik'!AC586</f>
        <v>0</v>
      </c>
      <c r="I588" s="48" t="str">
        <f>IF(Visa_simulerat_eller_angivet_antal,'Bearb råstatistik'!AS586,'Bearb råstatistik'!AR586)</f>
        <v>-</v>
      </c>
      <c r="J588" s="81">
        <f>IF(Visa_simulerat_eller_angivet_antal,'Bearb råstatistik'!#REF!,'Bearb råstatistik'!T586)</f>
        <v>0</v>
      </c>
      <c r="K588" s="48" t="str">
        <f>IF(Visa_simulerat_eller_angivet_antal,'Bearb råstatistik'!AU586,'Bearb råstatistik'!AT586)</f>
        <v>-</v>
      </c>
      <c r="L588" s="81">
        <f>'Bearb råstatistik'!X586+'Bearb råstatistik'!T586</f>
        <v>0</v>
      </c>
      <c r="M588" s="81">
        <f>'Bearb råstatistik'!R586+'Bearb råstatistik'!V586</f>
        <v>0</v>
      </c>
      <c r="N588" s="48" t="str">
        <f t="shared" si="17"/>
        <v/>
      </c>
      <c r="O588" s="81">
        <f>'Bearb råstatistik'!AD586</f>
        <v>0</v>
      </c>
      <c r="P588" s="81">
        <f>'Bearb råstatistik'!AF586</f>
        <v>0</v>
      </c>
      <c r="Q588" s="82" t="str">
        <f t="shared" si="18"/>
        <v/>
      </c>
    </row>
    <row r="589" spans="1:17" s="59" customFormat="1" hidden="1" x14ac:dyDescent="0.3">
      <c r="A589" s="59" t="str">
        <f>'Bearb råstatistik'!A587</f>
        <v>VINTERTULLSSKOLAN I STOCKHOLM AKTIEBOLAG</v>
      </c>
      <c r="B589" s="81" t="b">
        <f>'Bearb råstatistik'!B587</f>
        <v>0</v>
      </c>
      <c r="C589" s="81">
        <f>IF(Visa_simulerat_eller_angivet_antal,'Bearb råstatistik'!#REF!,'Bearb råstatistik'!K587)</f>
        <v>0</v>
      </c>
      <c r="D589" s="81">
        <f>IF(Visa_simulerat_eller_angivet_antal,'Bearb råstatistik'!#REF!,'Bearb råstatistik'!O587)</f>
        <v>0</v>
      </c>
      <c r="E589" s="48" t="str">
        <f>IF(Visa_simulerat_eller_angivet_antal,'Bearb råstatistik'!AN587,'Bearb råstatistik'!AL587)</f>
        <v>-</v>
      </c>
      <c r="F589" s="81">
        <f>IF(Visa_simulerat_eller_angivet_antal,'Bearb råstatistik'!#REF!,'Bearb råstatistik'!Z587)</f>
        <v>0</v>
      </c>
      <c r="G589" s="48" t="str">
        <f>IF(Visa_simulerat_eller_angivet_antal,'Bearb råstatistik'!AQ587,'Bearb råstatistik'!AO587)</f>
        <v>-</v>
      </c>
      <c r="H589" s="81" t="b">
        <f>'Bearb råstatistik'!AC587</f>
        <v>0</v>
      </c>
      <c r="I589" s="48" t="str">
        <f>IF(Visa_simulerat_eller_angivet_antal,'Bearb råstatistik'!AS587,'Bearb råstatistik'!AR587)</f>
        <v>-</v>
      </c>
      <c r="J589" s="81">
        <f>IF(Visa_simulerat_eller_angivet_antal,'Bearb råstatistik'!#REF!,'Bearb råstatistik'!T587)</f>
        <v>0</v>
      </c>
      <c r="K589" s="48" t="str">
        <f>IF(Visa_simulerat_eller_angivet_antal,'Bearb råstatistik'!AU587,'Bearb råstatistik'!AT587)</f>
        <v>-</v>
      </c>
      <c r="L589" s="81">
        <f>'Bearb råstatistik'!X587+'Bearb råstatistik'!T587</f>
        <v>0</v>
      </c>
      <c r="M589" s="81">
        <f>'Bearb råstatistik'!R587+'Bearb råstatistik'!V587</f>
        <v>0</v>
      </c>
      <c r="N589" s="48" t="str">
        <f t="shared" si="17"/>
        <v/>
      </c>
      <c r="O589" s="81">
        <f>'Bearb råstatistik'!AD587</f>
        <v>0</v>
      </c>
      <c r="P589" s="81">
        <f>'Bearb råstatistik'!AF587</f>
        <v>0</v>
      </c>
      <c r="Q589" s="82" t="str">
        <f t="shared" si="18"/>
        <v/>
      </c>
    </row>
    <row r="590" spans="1:17" s="59" customFormat="1" x14ac:dyDescent="0.3">
      <c r="A590" s="59" t="str">
        <f>'Bearb råstatistik'!A588</f>
        <v>Vittraskolorna AB</v>
      </c>
      <c r="B590" s="81" t="b">
        <f>'Bearb råstatistik'!B588</f>
        <v>0</v>
      </c>
      <c r="C590" s="81">
        <f>IF(Visa_simulerat_eller_angivet_antal,'Bearb råstatistik'!#REF!,'Bearb råstatistik'!K588)</f>
        <v>591</v>
      </c>
      <c r="D590" s="81">
        <f>IF(Visa_simulerat_eller_angivet_antal,'Bearb råstatistik'!#REF!,'Bearb råstatistik'!O588)</f>
        <v>133</v>
      </c>
      <c r="E590" s="48">
        <f>IF(Visa_simulerat_eller_angivet_antal,'Bearb råstatistik'!AN588,'Bearb råstatistik'!AL588)</f>
        <v>0.22504230118443316</v>
      </c>
      <c r="F590" s="81">
        <f>IF(Visa_simulerat_eller_angivet_antal,'Bearb råstatistik'!#REF!,'Bearb råstatistik'!Z588)</f>
        <v>31</v>
      </c>
      <c r="G590" s="48">
        <f>IF(Visa_simulerat_eller_angivet_antal,'Bearb råstatistik'!AQ588,'Bearb råstatistik'!AO588)</f>
        <v>5.2453468697123522E-2</v>
      </c>
      <c r="H590" s="81" t="b">
        <f>'Bearb råstatistik'!AC588</f>
        <v>0</v>
      </c>
      <c r="I590" s="48">
        <f>IF(Visa_simulerat_eller_angivet_antal,'Bearb råstatistik'!AS588,'Bearb råstatistik'!AR588)</f>
        <v>0.23308270676691728</v>
      </c>
      <c r="J590" s="81">
        <f>IF(Visa_simulerat_eller_angivet_antal,'Bearb råstatistik'!#REF!,'Bearb råstatistik'!T588)</f>
        <v>11</v>
      </c>
      <c r="K590" s="48">
        <f>IF(Visa_simulerat_eller_angivet_antal,'Bearb råstatistik'!AU588,'Bearb råstatistik'!AT588)</f>
        <v>0.47368421052631576</v>
      </c>
      <c r="L590" s="81">
        <f>'Bearb råstatistik'!X588+'Bearb råstatistik'!T588</f>
        <v>11</v>
      </c>
      <c r="M590" s="81">
        <f>'Bearb råstatistik'!R588+'Bearb råstatistik'!V588</f>
        <v>20</v>
      </c>
      <c r="N590" s="48">
        <f t="shared" ref="N590:N633" si="19">IFERROR(L590/(L590+M590),"")</f>
        <v>0.35483870967741937</v>
      </c>
      <c r="O590" s="81">
        <f>'Bearb råstatistik'!AD588</f>
        <v>50</v>
      </c>
      <c r="P590" s="81">
        <f>'Bearb råstatistik'!AF588</f>
        <v>52</v>
      </c>
      <c r="Q590" s="82">
        <f t="shared" si="18"/>
        <v>0.49019607843137253</v>
      </c>
    </row>
    <row r="591" spans="1:17" s="59" customFormat="1" hidden="1" x14ac:dyDescent="0.3">
      <c r="A591" s="59" t="str">
        <f>'Bearb råstatistik'!A589</f>
        <v>Vuollerims Friskola AB</v>
      </c>
      <c r="B591" s="81" t="b">
        <f>'Bearb råstatistik'!B589</f>
        <v>0</v>
      </c>
      <c r="C591" s="81">
        <f>IF(Visa_simulerat_eller_angivet_antal,'Bearb råstatistik'!#REF!,'Bearb råstatistik'!K589)</f>
        <v>0</v>
      </c>
      <c r="D591" s="81">
        <f>IF(Visa_simulerat_eller_angivet_antal,'Bearb råstatistik'!#REF!,'Bearb råstatistik'!O589)</f>
        <v>0</v>
      </c>
      <c r="E591" s="48" t="str">
        <f>IF(Visa_simulerat_eller_angivet_antal,'Bearb råstatistik'!AN589,'Bearb råstatistik'!AL589)</f>
        <v>-</v>
      </c>
      <c r="F591" s="81">
        <f>IF(Visa_simulerat_eller_angivet_antal,'Bearb råstatistik'!#REF!,'Bearb råstatistik'!Z589)</f>
        <v>0</v>
      </c>
      <c r="G591" s="48" t="str">
        <f>IF(Visa_simulerat_eller_angivet_antal,'Bearb råstatistik'!AQ589,'Bearb råstatistik'!AO589)</f>
        <v>-</v>
      </c>
      <c r="H591" s="81" t="b">
        <f>'Bearb råstatistik'!AC589</f>
        <v>0</v>
      </c>
      <c r="I591" s="48" t="str">
        <f>IF(Visa_simulerat_eller_angivet_antal,'Bearb råstatistik'!AS589,'Bearb råstatistik'!AR589)</f>
        <v>-</v>
      </c>
      <c r="J591" s="81">
        <f>IF(Visa_simulerat_eller_angivet_antal,'Bearb råstatistik'!#REF!,'Bearb råstatistik'!T589)</f>
        <v>0</v>
      </c>
      <c r="K591" s="48" t="str">
        <f>IF(Visa_simulerat_eller_angivet_antal,'Bearb råstatistik'!AU589,'Bearb råstatistik'!AT589)</f>
        <v>-</v>
      </c>
      <c r="L591" s="81">
        <f>'Bearb råstatistik'!X589+'Bearb råstatistik'!T589</f>
        <v>0</v>
      </c>
      <c r="M591" s="81">
        <f>'Bearb råstatistik'!R589+'Bearb råstatistik'!V589</f>
        <v>0</v>
      </c>
      <c r="N591" s="48" t="str">
        <f t="shared" si="19"/>
        <v/>
      </c>
      <c r="O591" s="81">
        <f>'Bearb råstatistik'!AD589</f>
        <v>0</v>
      </c>
      <c r="P591" s="81">
        <f>'Bearb råstatistik'!AF589</f>
        <v>0</v>
      </c>
      <c r="Q591" s="82" t="str">
        <f t="shared" si="18"/>
        <v/>
      </c>
    </row>
    <row r="592" spans="1:17" s="59" customFormat="1" x14ac:dyDescent="0.3">
      <c r="A592" s="59" t="str">
        <f>'Bearb råstatistik'!A590</f>
        <v>VÅRGÅRDA KOMMUN</v>
      </c>
      <c r="B592" s="81" t="b">
        <f>'Bearb råstatistik'!B590</f>
        <v>1</v>
      </c>
      <c r="C592" s="81">
        <f>IF(Visa_simulerat_eller_angivet_antal,'Bearb råstatistik'!#REF!,'Bearb råstatistik'!K590)</f>
        <v>94</v>
      </c>
      <c r="D592" s="81">
        <f>IF(Visa_simulerat_eller_angivet_antal,'Bearb råstatistik'!#REF!,'Bearb råstatistik'!O590)</f>
        <v>13</v>
      </c>
      <c r="E592" s="48">
        <f>IF(Visa_simulerat_eller_angivet_antal,'Bearb råstatistik'!AN590,'Bearb råstatistik'!AL590)</f>
        <v>0.13829787234042554</v>
      </c>
      <c r="F592" s="81">
        <f>IF(Visa_simulerat_eller_angivet_antal,'Bearb råstatistik'!#REF!,'Bearb råstatistik'!Z590)</f>
        <v>0</v>
      </c>
      <c r="G592" s="48">
        <f>IF(Visa_simulerat_eller_angivet_antal,'Bearb råstatistik'!AQ590,'Bearb råstatistik'!AO590)</f>
        <v>0</v>
      </c>
      <c r="H592" s="81" t="b">
        <f>'Bearb råstatistik'!AC590</f>
        <v>0</v>
      </c>
      <c r="I592" s="48">
        <f>IF(Visa_simulerat_eller_angivet_antal,'Bearb råstatistik'!AS590,'Bearb råstatistik'!AR590)</f>
        <v>0</v>
      </c>
      <c r="J592" s="81">
        <f>IF(Visa_simulerat_eller_angivet_antal,'Bearb råstatistik'!#REF!,'Bearb råstatistik'!T590)</f>
        <v>0</v>
      </c>
      <c r="K592" s="48">
        <f>IF(Visa_simulerat_eller_angivet_antal,'Bearb råstatistik'!AU590,'Bearb råstatistik'!AT590)</f>
        <v>1</v>
      </c>
      <c r="L592" s="81">
        <f>'Bearb råstatistik'!X590+'Bearb råstatistik'!T590</f>
        <v>0</v>
      </c>
      <c r="M592" s="81">
        <f>'Bearb råstatistik'!R590+'Bearb råstatistik'!V590</f>
        <v>0</v>
      </c>
      <c r="N592" s="48" t="str">
        <f t="shared" si="19"/>
        <v/>
      </c>
      <c r="O592" s="81">
        <f>'Bearb råstatistik'!AD590</f>
        <v>0</v>
      </c>
      <c r="P592" s="81">
        <f>'Bearb råstatistik'!AF590</f>
        <v>13</v>
      </c>
      <c r="Q592" s="82">
        <f t="shared" si="18"/>
        <v>0</v>
      </c>
    </row>
    <row r="593" spans="1:17" s="59" customFormat="1" hidden="1" x14ac:dyDescent="0.3">
      <c r="A593" s="59" t="str">
        <f>'Bearb råstatistik'!A591</f>
        <v>VÅRKULLEN AB</v>
      </c>
      <c r="B593" s="81" t="b">
        <f>'Bearb råstatistik'!B591</f>
        <v>0</v>
      </c>
      <c r="C593" s="81">
        <f>IF(Visa_simulerat_eller_angivet_antal,'Bearb råstatistik'!#REF!,'Bearb råstatistik'!K591)</f>
        <v>0</v>
      </c>
      <c r="D593" s="81">
        <f>IF(Visa_simulerat_eller_angivet_antal,'Bearb råstatistik'!#REF!,'Bearb råstatistik'!O591)</f>
        <v>0</v>
      </c>
      <c r="E593" s="48" t="str">
        <f>IF(Visa_simulerat_eller_angivet_antal,'Bearb råstatistik'!AN591,'Bearb råstatistik'!AL591)</f>
        <v>-</v>
      </c>
      <c r="F593" s="81">
        <f>IF(Visa_simulerat_eller_angivet_antal,'Bearb råstatistik'!#REF!,'Bearb råstatistik'!Z591)</f>
        <v>0</v>
      </c>
      <c r="G593" s="48" t="str">
        <f>IF(Visa_simulerat_eller_angivet_antal,'Bearb råstatistik'!AQ591,'Bearb råstatistik'!AO591)</f>
        <v>-</v>
      </c>
      <c r="H593" s="81" t="b">
        <f>'Bearb råstatistik'!AC591</f>
        <v>0</v>
      </c>
      <c r="I593" s="48" t="str">
        <f>IF(Visa_simulerat_eller_angivet_antal,'Bearb råstatistik'!AS591,'Bearb råstatistik'!AR591)</f>
        <v>-</v>
      </c>
      <c r="J593" s="81">
        <f>IF(Visa_simulerat_eller_angivet_antal,'Bearb råstatistik'!#REF!,'Bearb råstatistik'!T591)</f>
        <v>0</v>
      </c>
      <c r="K593" s="48" t="str">
        <f>IF(Visa_simulerat_eller_angivet_antal,'Bearb råstatistik'!AU591,'Bearb råstatistik'!AT591)</f>
        <v>-</v>
      </c>
      <c r="L593" s="81">
        <f>'Bearb råstatistik'!X591+'Bearb råstatistik'!T591</f>
        <v>0</v>
      </c>
      <c r="M593" s="81">
        <f>'Bearb råstatistik'!R591+'Bearb råstatistik'!V591</f>
        <v>0</v>
      </c>
      <c r="N593" s="48" t="str">
        <f t="shared" si="19"/>
        <v/>
      </c>
      <c r="O593" s="81">
        <f>'Bearb råstatistik'!AD591</f>
        <v>0</v>
      </c>
      <c r="P593" s="81">
        <f>'Bearb råstatistik'!AF591</f>
        <v>0</v>
      </c>
      <c r="Q593" s="82" t="str">
        <f t="shared" si="18"/>
        <v/>
      </c>
    </row>
    <row r="594" spans="1:17" s="59" customFormat="1" x14ac:dyDescent="0.3">
      <c r="A594" s="59" t="str">
        <f>'Bearb råstatistik'!A592</f>
        <v>VÄNERSBORGS KOMMUN</v>
      </c>
      <c r="B594" s="81" t="b">
        <f>'Bearb råstatistik'!B592</f>
        <v>1</v>
      </c>
      <c r="C594" s="81">
        <f>IF(Visa_simulerat_eller_angivet_antal,'Bearb råstatistik'!#REF!,'Bearb råstatistik'!K592)</f>
        <v>310</v>
      </c>
      <c r="D594" s="81">
        <f>IF(Visa_simulerat_eller_angivet_antal,'Bearb råstatistik'!#REF!,'Bearb råstatistik'!O592)</f>
        <v>64</v>
      </c>
      <c r="E594" s="48">
        <f>IF(Visa_simulerat_eller_angivet_antal,'Bearb råstatistik'!AN592,'Bearb råstatistik'!AL592)</f>
        <v>0.20645161290322581</v>
      </c>
      <c r="F594" s="81">
        <f>IF(Visa_simulerat_eller_angivet_antal,'Bearb råstatistik'!#REF!,'Bearb råstatistik'!Z592)</f>
        <v>21</v>
      </c>
      <c r="G594" s="48">
        <f>IF(Visa_simulerat_eller_angivet_antal,'Bearb råstatistik'!AQ592,'Bearb råstatistik'!AO592)</f>
        <v>6.7741935483870974E-2</v>
      </c>
      <c r="H594" s="81" t="b">
        <f>'Bearb råstatistik'!AC592</f>
        <v>0</v>
      </c>
      <c r="I594" s="48">
        <f>IF(Visa_simulerat_eller_angivet_antal,'Bearb råstatistik'!AS592,'Bearb råstatistik'!AR592)</f>
        <v>0.328125</v>
      </c>
      <c r="J594" s="81">
        <f>IF(Visa_simulerat_eller_angivet_antal,'Bearb råstatistik'!#REF!,'Bearb råstatistik'!T592)</f>
        <v>0</v>
      </c>
      <c r="K594" s="48">
        <f>IF(Visa_simulerat_eller_angivet_antal,'Bearb råstatistik'!AU592,'Bearb råstatistik'!AT592)</f>
        <v>0.1875</v>
      </c>
      <c r="L594" s="81">
        <f>'Bearb råstatistik'!X592+'Bearb råstatistik'!T592</f>
        <v>0</v>
      </c>
      <c r="M594" s="81">
        <f>'Bearb råstatistik'!R592+'Bearb råstatistik'!V592</f>
        <v>21</v>
      </c>
      <c r="N594" s="48">
        <f t="shared" si="19"/>
        <v>0</v>
      </c>
      <c r="O594" s="81">
        <f>'Bearb råstatistik'!AD592</f>
        <v>31</v>
      </c>
      <c r="P594" s="81">
        <f>'Bearb råstatistik'!AF592</f>
        <v>12</v>
      </c>
      <c r="Q594" s="82">
        <f t="shared" si="18"/>
        <v>0.72093023255813948</v>
      </c>
    </row>
    <row r="595" spans="1:17" s="59" customFormat="1" hidden="1" x14ac:dyDescent="0.3">
      <c r="A595" s="59" t="str">
        <f>'Bearb råstatistik'!A593</f>
        <v>VÄNNÄS KOMMUN</v>
      </c>
      <c r="B595" s="81" t="b">
        <f>'Bearb råstatistik'!B593</f>
        <v>1</v>
      </c>
      <c r="C595" s="81">
        <f>IF(Visa_simulerat_eller_angivet_antal,'Bearb råstatistik'!#REF!,'Bearb råstatistik'!K593)</f>
        <v>47</v>
      </c>
      <c r="D595" s="81">
        <f>IF(Visa_simulerat_eller_angivet_antal,'Bearb råstatistik'!#REF!,'Bearb råstatistik'!O593)</f>
        <v>0</v>
      </c>
      <c r="E595" s="48">
        <f>IF(Visa_simulerat_eller_angivet_antal,'Bearb råstatistik'!AN593,'Bearb råstatistik'!AL593)</f>
        <v>0</v>
      </c>
      <c r="F595" s="81">
        <f>IF(Visa_simulerat_eller_angivet_antal,'Bearb råstatistik'!#REF!,'Bearb råstatistik'!Z593)</f>
        <v>0</v>
      </c>
      <c r="G595" s="48">
        <f>IF(Visa_simulerat_eller_angivet_antal,'Bearb råstatistik'!AQ593,'Bearb råstatistik'!AO593)</f>
        <v>0</v>
      </c>
      <c r="H595" s="81" t="b">
        <f>'Bearb råstatistik'!AC593</f>
        <v>0</v>
      </c>
      <c r="I595" s="48" t="str">
        <f>IF(Visa_simulerat_eller_angivet_antal,'Bearb råstatistik'!AS593,'Bearb råstatistik'!AR593)</f>
        <v>-</v>
      </c>
      <c r="J595" s="81">
        <f>IF(Visa_simulerat_eller_angivet_antal,'Bearb råstatistik'!#REF!,'Bearb råstatistik'!T593)</f>
        <v>0</v>
      </c>
      <c r="K595" s="48" t="str">
        <f>IF(Visa_simulerat_eller_angivet_antal,'Bearb råstatistik'!AU593,'Bearb råstatistik'!AT593)</f>
        <v>-</v>
      </c>
      <c r="L595" s="81">
        <f>'Bearb råstatistik'!X593+'Bearb råstatistik'!T593</f>
        <v>0</v>
      </c>
      <c r="M595" s="81">
        <f>'Bearb råstatistik'!R593+'Bearb råstatistik'!V593</f>
        <v>0</v>
      </c>
      <c r="N595" s="48" t="str">
        <f t="shared" si="19"/>
        <v/>
      </c>
      <c r="O595" s="81">
        <f>'Bearb råstatistik'!AD593</f>
        <v>0</v>
      </c>
      <c r="P595" s="81">
        <f>'Bearb råstatistik'!AF593</f>
        <v>0</v>
      </c>
      <c r="Q595" s="82" t="str">
        <f t="shared" si="18"/>
        <v/>
      </c>
    </row>
    <row r="596" spans="1:17" s="59" customFormat="1" x14ac:dyDescent="0.3">
      <c r="A596" s="59" t="str">
        <f>'Bearb råstatistik'!A594</f>
        <v>VÄRMDÖ KOMMUN</v>
      </c>
      <c r="B596" s="81" t="b">
        <f>'Bearb råstatistik'!B594</f>
        <v>1</v>
      </c>
      <c r="C596" s="81">
        <f>IF(Visa_simulerat_eller_angivet_antal,'Bearb råstatistik'!#REF!,'Bearb råstatistik'!K594)</f>
        <v>371</v>
      </c>
      <c r="D596" s="81">
        <f>IF(Visa_simulerat_eller_angivet_antal,'Bearb råstatistik'!#REF!,'Bearb råstatistik'!O594)</f>
        <v>54</v>
      </c>
      <c r="E596" s="48">
        <f>IF(Visa_simulerat_eller_angivet_antal,'Bearb råstatistik'!AN594,'Bearb råstatistik'!AL594)</f>
        <v>0.14555256064690028</v>
      </c>
      <c r="F596" s="81">
        <f>IF(Visa_simulerat_eller_angivet_antal,'Bearb råstatistik'!#REF!,'Bearb råstatistik'!Z594)</f>
        <v>64</v>
      </c>
      <c r="G596" s="48">
        <f>IF(Visa_simulerat_eller_angivet_antal,'Bearb råstatistik'!AQ594,'Bearb råstatistik'!AO594)</f>
        <v>0.1725067385444744</v>
      </c>
      <c r="H596" s="81" t="b">
        <f>'Bearb råstatistik'!AC594</f>
        <v>0</v>
      </c>
      <c r="I596" s="48">
        <f>IF(Visa_simulerat_eller_angivet_antal,'Bearb råstatistik'!AS594,'Bearb råstatistik'!AR594)</f>
        <v>1.1851851851851851</v>
      </c>
      <c r="J596" s="81">
        <f>IF(Visa_simulerat_eller_angivet_antal,'Bearb råstatistik'!#REF!,'Bearb råstatistik'!T594)</f>
        <v>21</v>
      </c>
      <c r="K596" s="48">
        <f>IF(Visa_simulerat_eller_angivet_antal,'Bearb råstatistik'!AU594,'Bearb råstatistik'!AT594)</f>
        <v>0.57407407407407407</v>
      </c>
      <c r="L596" s="81">
        <f>'Bearb råstatistik'!X594+'Bearb råstatistik'!T594</f>
        <v>36</v>
      </c>
      <c r="M596" s="81">
        <f>'Bearb råstatistik'!R594+'Bearb råstatistik'!V594</f>
        <v>28</v>
      </c>
      <c r="N596" s="48">
        <f t="shared" si="19"/>
        <v>0.5625</v>
      </c>
      <c r="O596" s="81">
        <f>'Bearb råstatistik'!AD594</f>
        <v>5</v>
      </c>
      <c r="P596" s="81">
        <f>'Bearb råstatistik'!AF594</f>
        <v>10</v>
      </c>
      <c r="Q596" s="82">
        <f t="shared" si="18"/>
        <v>0.33333333333333331</v>
      </c>
    </row>
    <row r="597" spans="1:17" s="59" customFormat="1" x14ac:dyDescent="0.3">
      <c r="A597" s="59" t="str">
        <f>'Bearb råstatistik'!A595</f>
        <v>VÄRNAMO KOMMUN</v>
      </c>
      <c r="B597" s="81" t="b">
        <f>'Bearb råstatistik'!B595</f>
        <v>1</v>
      </c>
      <c r="C597" s="81">
        <f>IF(Visa_simulerat_eller_angivet_antal,'Bearb råstatistik'!#REF!,'Bearb råstatistik'!K595)</f>
        <v>367</v>
      </c>
      <c r="D597" s="81">
        <f>IF(Visa_simulerat_eller_angivet_antal,'Bearb råstatistik'!#REF!,'Bearb råstatistik'!O595)</f>
        <v>65</v>
      </c>
      <c r="E597" s="48">
        <f>IF(Visa_simulerat_eller_angivet_antal,'Bearb råstatistik'!AN595,'Bearb råstatistik'!AL595)</f>
        <v>0.17711171662125341</v>
      </c>
      <c r="F597" s="81">
        <f>IF(Visa_simulerat_eller_angivet_antal,'Bearb råstatistik'!#REF!,'Bearb råstatistik'!Z595)</f>
        <v>10</v>
      </c>
      <c r="G597" s="48">
        <f>IF(Visa_simulerat_eller_angivet_antal,'Bearb råstatistik'!AQ595,'Bearb råstatistik'!AO595)</f>
        <v>2.7247956403269755E-2</v>
      </c>
      <c r="H597" s="81" t="b">
        <f>'Bearb råstatistik'!AC595</f>
        <v>0</v>
      </c>
      <c r="I597" s="48">
        <f>IF(Visa_simulerat_eller_angivet_antal,'Bearb råstatistik'!AS595,'Bearb råstatistik'!AR595)</f>
        <v>0.15384615384615385</v>
      </c>
      <c r="J597" s="81">
        <f>IF(Visa_simulerat_eller_angivet_antal,'Bearb råstatistik'!#REF!,'Bearb råstatistik'!T595)</f>
        <v>0</v>
      </c>
      <c r="K597" s="48">
        <f>IF(Visa_simulerat_eller_angivet_antal,'Bearb råstatistik'!AU595,'Bearb råstatistik'!AT595)</f>
        <v>0.52307692307692311</v>
      </c>
      <c r="L597" s="81">
        <f>'Bearb råstatistik'!X595+'Bearb råstatistik'!T595</f>
        <v>0</v>
      </c>
      <c r="M597" s="81">
        <f>'Bearb råstatistik'!R595+'Bearb råstatistik'!V595</f>
        <v>10</v>
      </c>
      <c r="N597" s="48">
        <f t="shared" si="19"/>
        <v>0</v>
      </c>
      <c r="O597" s="81">
        <f>'Bearb råstatistik'!AD595</f>
        <v>21</v>
      </c>
      <c r="P597" s="81">
        <f>'Bearb råstatistik'!AF595</f>
        <v>34</v>
      </c>
      <c r="Q597" s="82">
        <f t="shared" si="18"/>
        <v>0.38181818181818183</v>
      </c>
    </row>
    <row r="598" spans="1:17" s="59" customFormat="1" hidden="1" x14ac:dyDescent="0.3">
      <c r="A598" s="59" t="str">
        <f>'Bearb råstatistik'!A596</f>
        <v>VÄSTANFORS-VÄSTERVÅLA FÖRSAMLING</v>
      </c>
      <c r="B598" s="81" t="b">
        <f>'Bearb råstatistik'!B596</f>
        <v>0</v>
      </c>
      <c r="C598" s="81">
        <f>IF(Visa_simulerat_eller_angivet_antal,'Bearb råstatistik'!#REF!,'Bearb råstatistik'!K596)</f>
        <v>12</v>
      </c>
      <c r="D598" s="81">
        <f>IF(Visa_simulerat_eller_angivet_antal,'Bearb råstatistik'!#REF!,'Bearb råstatistik'!O596)</f>
        <v>0</v>
      </c>
      <c r="E598" s="48">
        <f>IF(Visa_simulerat_eller_angivet_antal,'Bearb råstatistik'!AN596,'Bearb råstatistik'!AL596)</f>
        <v>0</v>
      </c>
      <c r="F598" s="81">
        <f>IF(Visa_simulerat_eller_angivet_antal,'Bearb råstatistik'!#REF!,'Bearb råstatistik'!Z596)</f>
        <v>0</v>
      </c>
      <c r="G598" s="48">
        <f>IF(Visa_simulerat_eller_angivet_antal,'Bearb råstatistik'!AQ596,'Bearb råstatistik'!AO596)</f>
        <v>0</v>
      </c>
      <c r="H598" s="81" t="b">
        <f>'Bearb råstatistik'!AC596</f>
        <v>0</v>
      </c>
      <c r="I598" s="48" t="str">
        <f>IF(Visa_simulerat_eller_angivet_antal,'Bearb råstatistik'!AS596,'Bearb råstatistik'!AR596)</f>
        <v>-</v>
      </c>
      <c r="J598" s="81">
        <f>IF(Visa_simulerat_eller_angivet_antal,'Bearb råstatistik'!#REF!,'Bearb råstatistik'!T596)</f>
        <v>0</v>
      </c>
      <c r="K598" s="48" t="str">
        <f>IF(Visa_simulerat_eller_angivet_antal,'Bearb råstatistik'!AU596,'Bearb råstatistik'!AT596)</f>
        <v>-</v>
      </c>
      <c r="L598" s="81">
        <f>'Bearb råstatistik'!X596+'Bearb råstatistik'!T596</f>
        <v>0</v>
      </c>
      <c r="M598" s="81">
        <f>'Bearb råstatistik'!R596+'Bearb råstatistik'!V596</f>
        <v>0</v>
      </c>
      <c r="N598" s="48" t="str">
        <f t="shared" si="19"/>
        <v/>
      </c>
      <c r="O598" s="81">
        <f>'Bearb råstatistik'!AD596</f>
        <v>0</v>
      </c>
      <c r="P598" s="81">
        <f>'Bearb råstatistik'!AF596</f>
        <v>0</v>
      </c>
      <c r="Q598" s="82" t="str">
        <f t="shared" si="18"/>
        <v/>
      </c>
    </row>
    <row r="599" spans="1:17" s="59" customFormat="1" hidden="1" x14ac:dyDescent="0.3">
      <c r="A599" s="59" t="str">
        <f>'Bearb råstatistik'!A597</f>
        <v>VÄSTBERGASKOLAN AB</v>
      </c>
      <c r="B599" s="81" t="b">
        <f>'Bearb råstatistik'!B597</f>
        <v>0</v>
      </c>
      <c r="C599" s="81">
        <f>IF(Visa_simulerat_eller_angivet_antal,'Bearb råstatistik'!#REF!,'Bearb råstatistik'!K597)</f>
        <v>56</v>
      </c>
      <c r="D599" s="81">
        <f>IF(Visa_simulerat_eller_angivet_antal,'Bearb råstatistik'!#REF!,'Bearb råstatistik'!O597)</f>
        <v>0</v>
      </c>
      <c r="E599" s="48">
        <f>IF(Visa_simulerat_eller_angivet_antal,'Bearb råstatistik'!AN597,'Bearb råstatistik'!AL597)</f>
        <v>0</v>
      </c>
      <c r="F599" s="81">
        <f>IF(Visa_simulerat_eller_angivet_antal,'Bearb råstatistik'!#REF!,'Bearb råstatistik'!Z597)</f>
        <v>0</v>
      </c>
      <c r="G599" s="48">
        <f>IF(Visa_simulerat_eller_angivet_antal,'Bearb råstatistik'!AQ597,'Bearb råstatistik'!AO597)</f>
        <v>0</v>
      </c>
      <c r="H599" s="81" t="b">
        <f>'Bearb råstatistik'!AC597</f>
        <v>0</v>
      </c>
      <c r="I599" s="48" t="str">
        <f>IF(Visa_simulerat_eller_angivet_antal,'Bearb råstatistik'!AS597,'Bearb råstatistik'!AR597)</f>
        <v>-</v>
      </c>
      <c r="J599" s="81">
        <f>IF(Visa_simulerat_eller_angivet_antal,'Bearb råstatistik'!#REF!,'Bearb råstatistik'!T597)</f>
        <v>0</v>
      </c>
      <c r="K599" s="48" t="str">
        <f>IF(Visa_simulerat_eller_angivet_antal,'Bearb råstatistik'!AU597,'Bearb råstatistik'!AT597)</f>
        <v>-</v>
      </c>
      <c r="L599" s="81">
        <f>'Bearb råstatistik'!X597+'Bearb råstatistik'!T597</f>
        <v>0</v>
      </c>
      <c r="M599" s="81">
        <f>'Bearb råstatistik'!R597+'Bearb råstatistik'!V597</f>
        <v>0</v>
      </c>
      <c r="N599" s="48" t="str">
        <f t="shared" si="19"/>
        <v/>
      </c>
      <c r="O599" s="81">
        <f>'Bearb råstatistik'!AD597</f>
        <v>0</v>
      </c>
      <c r="P599" s="81">
        <f>'Bearb råstatistik'!AF597</f>
        <v>0</v>
      </c>
      <c r="Q599" s="82" t="str">
        <f t="shared" si="18"/>
        <v/>
      </c>
    </row>
    <row r="600" spans="1:17" s="59" customFormat="1" x14ac:dyDescent="0.3">
      <c r="A600" s="59" t="str">
        <f>'Bearb råstatistik'!A598</f>
        <v>VÄSTERHOLMS FRISKOLA AB</v>
      </c>
      <c r="B600" s="81" t="b">
        <f>'Bearb råstatistik'!B598</f>
        <v>0</v>
      </c>
      <c r="C600" s="81">
        <f>IF(Visa_simulerat_eller_angivet_antal,'Bearb råstatistik'!#REF!,'Bearb råstatistik'!K598)</f>
        <v>72</v>
      </c>
      <c r="D600" s="81">
        <f>IF(Visa_simulerat_eller_angivet_antal,'Bearb råstatistik'!#REF!,'Bearb råstatistik'!O598)</f>
        <v>51</v>
      </c>
      <c r="E600" s="48">
        <f>IF(Visa_simulerat_eller_angivet_antal,'Bearb råstatistik'!AN598,'Bearb råstatistik'!AL598)</f>
        <v>0.70833333333333337</v>
      </c>
      <c r="F600" s="81">
        <f>IF(Visa_simulerat_eller_angivet_antal,'Bearb råstatistik'!#REF!,'Bearb råstatistik'!Z598)</f>
        <v>0</v>
      </c>
      <c r="G600" s="48">
        <f>IF(Visa_simulerat_eller_angivet_antal,'Bearb råstatistik'!AQ598,'Bearb råstatistik'!AO598)</f>
        <v>0</v>
      </c>
      <c r="H600" s="81" t="b">
        <f>'Bearb råstatistik'!AC598</f>
        <v>0</v>
      </c>
      <c r="I600" s="48">
        <f>IF(Visa_simulerat_eller_angivet_antal,'Bearb råstatistik'!AS598,'Bearb råstatistik'!AR598)</f>
        <v>0</v>
      </c>
      <c r="J600" s="81">
        <f>IF(Visa_simulerat_eller_angivet_antal,'Bearb råstatistik'!#REF!,'Bearb råstatistik'!T598)</f>
        <v>0</v>
      </c>
      <c r="K600" s="48">
        <f>IF(Visa_simulerat_eller_angivet_antal,'Bearb råstatistik'!AU598,'Bearb råstatistik'!AT598)</f>
        <v>0.39215686274509803</v>
      </c>
      <c r="L600" s="81">
        <f>'Bearb råstatistik'!X598+'Bearb råstatistik'!T598</f>
        <v>0</v>
      </c>
      <c r="M600" s="81">
        <f>'Bearb råstatistik'!R598+'Bearb råstatistik'!V598</f>
        <v>0</v>
      </c>
      <c r="N600" s="48" t="str">
        <f t="shared" si="19"/>
        <v/>
      </c>
      <c r="O600" s="81">
        <f>'Bearb råstatistik'!AD598</f>
        <v>31</v>
      </c>
      <c r="P600" s="81">
        <f>'Bearb råstatistik'!AF598</f>
        <v>20</v>
      </c>
      <c r="Q600" s="82">
        <f t="shared" si="18"/>
        <v>0.60784313725490191</v>
      </c>
    </row>
    <row r="601" spans="1:17" s="59" customFormat="1" x14ac:dyDescent="0.3">
      <c r="A601" s="59" t="str">
        <f>'Bearb råstatistik'!A599</f>
        <v>VÄSTERVIKS KOMMUN</v>
      </c>
      <c r="B601" s="81" t="b">
        <f>'Bearb råstatistik'!B599</f>
        <v>1</v>
      </c>
      <c r="C601" s="81">
        <f>IF(Visa_simulerat_eller_angivet_antal,'Bearb råstatistik'!#REF!,'Bearb råstatistik'!K599)</f>
        <v>249</v>
      </c>
      <c r="D601" s="81">
        <f>IF(Visa_simulerat_eller_angivet_antal,'Bearb råstatistik'!#REF!,'Bearb råstatistik'!O599)</f>
        <v>55</v>
      </c>
      <c r="E601" s="48">
        <f>IF(Visa_simulerat_eller_angivet_antal,'Bearb råstatistik'!AN599,'Bearb råstatistik'!AL599)</f>
        <v>0.22088353413654618</v>
      </c>
      <c r="F601" s="81">
        <f>IF(Visa_simulerat_eller_angivet_antal,'Bearb råstatistik'!#REF!,'Bearb råstatistik'!Z599)</f>
        <v>20</v>
      </c>
      <c r="G601" s="48">
        <f>IF(Visa_simulerat_eller_angivet_antal,'Bearb råstatistik'!AQ599,'Bearb råstatistik'!AO599)</f>
        <v>8.0321285140562249E-2</v>
      </c>
      <c r="H601" s="81" t="b">
        <f>'Bearb råstatistik'!AC599</f>
        <v>0</v>
      </c>
      <c r="I601" s="48">
        <f>IF(Visa_simulerat_eller_angivet_antal,'Bearb råstatistik'!AS599,'Bearb råstatistik'!AR599)</f>
        <v>0.36363636363636365</v>
      </c>
      <c r="J601" s="81">
        <f>IF(Visa_simulerat_eller_angivet_antal,'Bearb råstatistik'!#REF!,'Bearb råstatistik'!T599)</f>
        <v>0</v>
      </c>
      <c r="K601" s="48">
        <f>IF(Visa_simulerat_eller_angivet_antal,'Bearb råstatistik'!AU599,'Bearb råstatistik'!AT599)</f>
        <v>0.4</v>
      </c>
      <c r="L601" s="81">
        <f>'Bearb råstatistik'!X599+'Bearb råstatistik'!T599</f>
        <v>0</v>
      </c>
      <c r="M601" s="81">
        <f>'Bearb råstatistik'!R599+'Bearb råstatistik'!V599</f>
        <v>20</v>
      </c>
      <c r="N601" s="48">
        <f t="shared" si="19"/>
        <v>0</v>
      </c>
      <c r="O601" s="81">
        <f>'Bearb råstatistik'!AD599</f>
        <v>13</v>
      </c>
      <c r="P601" s="81">
        <f>'Bearb råstatistik'!AF599</f>
        <v>22</v>
      </c>
      <c r="Q601" s="82">
        <f t="shared" si="18"/>
        <v>0.37142857142857144</v>
      </c>
    </row>
    <row r="602" spans="1:17" s="59" customFormat="1" x14ac:dyDescent="0.3">
      <c r="A602" s="59" t="str">
        <f>'Bearb råstatistik'!A600</f>
        <v>VÄSTERÅS KOMMUN</v>
      </c>
      <c r="B602" s="81" t="b">
        <f>'Bearb råstatistik'!B600</f>
        <v>1</v>
      </c>
      <c r="C602" s="81">
        <f>IF(Visa_simulerat_eller_angivet_antal,'Bearb råstatistik'!#REF!,'Bearb råstatistik'!K600)</f>
        <v>797</v>
      </c>
      <c r="D602" s="81">
        <f>IF(Visa_simulerat_eller_angivet_antal,'Bearb råstatistik'!#REF!,'Bearb råstatistik'!O600)</f>
        <v>240</v>
      </c>
      <c r="E602" s="48">
        <f>IF(Visa_simulerat_eller_angivet_antal,'Bearb råstatistik'!AN600,'Bearb råstatistik'!AL600)</f>
        <v>0.30112923462986196</v>
      </c>
      <c r="F602" s="81">
        <f>IF(Visa_simulerat_eller_angivet_antal,'Bearb råstatistik'!#REF!,'Bearb råstatistik'!Z600)</f>
        <v>78</v>
      </c>
      <c r="G602" s="48">
        <f>IF(Visa_simulerat_eller_angivet_antal,'Bearb råstatistik'!AQ600,'Bearb råstatistik'!AO600)</f>
        <v>9.7867001254705141E-2</v>
      </c>
      <c r="H602" s="81" t="b">
        <f>'Bearb råstatistik'!AC600</f>
        <v>0</v>
      </c>
      <c r="I602" s="48">
        <f>IF(Visa_simulerat_eller_angivet_antal,'Bearb råstatistik'!AS600,'Bearb råstatistik'!AR600)</f>
        <v>0.32500000000000001</v>
      </c>
      <c r="J602" s="81">
        <f>IF(Visa_simulerat_eller_angivet_antal,'Bearb råstatistik'!#REF!,'Bearb råstatistik'!T600)</f>
        <v>19</v>
      </c>
      <c r="K602" s="48">
        <f>IF(Visa_simulerat_eller_angivet_antal,'Bearb råstatistik'!AU600,'Bearb råstatistik'!AT600)</f>
        <v>0.34166666666666667</v>
      </c>
      <c r="L602" s="81">
        <f>'Bearb råstatistik'!X600+'Bearb råstatistik'!T600</f>
        <v>19</v>
      </c>
      <c r="M602" s="81">
        <f>'Bearb råstatistik'!R600+'Bearb råstatistik'!V600</f>
        <v>59</v>
      </c>
      <c r="N602" s="48">
        <f t="shared" si="19"/>
        <v>0.24358974358974358</v>
      </c>
      <c r="O602" s="81">
        <f>'Bearb råstatistik'!AD600</f>
        <v>99</v>
      </c>
      <c r="P602" s="81">
        <f>'Bearb råstatistik'!AF600</f>
        <v>63</v>
      </c>
      <c r="Q602" s="82">
        <f t="shared" si="18"/>
        <v>0.61111111111111116</v>
      </c>
    </row>
    <row r="603" spans="1:17" s="59" customFormat="1" x14ac:dyDescent="0.3">
      <c r="A603" s="59" t="str">
        <f>'Bearb råstatistik'!A601</f>
        <v>VÄXJÖ KOMMUN</v>
      </c>
      <c r="B603" s="81" t="b">
        <f>'Bearb råstatistik'!B601</f>
        <v>1</v>
      </c>
      <c r="C603" s="81">
        <f>IF(Visa_simulerat_eller_angivet_antal,'Bearb råstatistik'!#REF!,'Bearb råstatistik'!K601)</f>
        <v>706</v>
      </c>
      <c r="D603" s="81">
        <f>IF(Visa_simulerat_eller_angivet_antal,'Bearb råstatistik'!#REF!,'Bearb råstatistik'!O601)</f>
        <v>118</v>
      </c>
      <c r="E603" s="48">
        <f>IF(Visa_simulerat_eller_angivet_antal,'Bearb råstatistik'!AN601,'Bearb råstatistik'!AL601)</f>
        <v>0.16713881019830029</v>
      </c>
      <c r="F603" s="81">
        <f>IF(Visa_simulerat_eller_angivet_antal,'Bearb råstatistik'!#REF!,'Bearb råstatistik'!Z601)</f>
        <v>22</v>
      </c>
      <c r="G603" s="48">
        <f>IF(Visa_simulerat_eller_angivet_antal,'Bearb råstatistik'!AQ601,'Bearb råstatistik'!AO601)</f>
        <v>3.1161473087818695E-2</v>
      </c>
      <c r="H603" s="81" t="b">
        <f>'Bearb råstatistik'!AC601</f>
        <v>0</v>
      </c>
      <c r="I603" s="48">
        <f>IF(Visa_simulerat_eller_angivet_antal,'Bearb råstatistik'!AS601,'Bearb råstatistik'!AR601)</f>
        <v>0.1864406779661017</v>
      </c>
      <c r="J603" s="81">
        <f>IF(Visa_simulerat_eller_angivet_antal,'Bearb råstatistik'!#REF!,'Bearb råstatistik'!T601)</f>
        <v>0</v>
      </c>
      <c r="K603" s="48">
        <f>IF(Visa_simulerat_eller_angivet_antal,'Bearb råstatistik'!AU601,'Bearb råstatistik'!AT601)</f>
        <v>0.24576271186440679</v>
      </c>
      <c r="L603" s="81">
        <f>'Bearb råstatistik'!X601+'Bearb råstatistik'!T601</f>
        <v>0</v>
      </c>
      <c r="M603" s="81">
        <f>'Bearb råstatistik'!R601+'Bearb råstatistik'!V601</f>
        <v>22</v>
      </c>
      <c r="N603" s="48">
        <f t="shared" si="19"/>
        <v>0</v>
      </c>
      <c r="O603" s="81">
        <f>'Bearb råstatistik'!AD601</f>
        <v>67</v>
      </c>
      <c r="P603" s="81">
        <f>'Bearb råstatistik'!AF601</f>
        <v>29</v>
      </c>
      <c r="Q603" s="82">
        <f t="shared" si="18"/>
        <v>0.69791666666666663</v>
      </c>
    </row>
    <row r="604" spans="1:17" s="59" customFormat="1" hidden="1" x14ac:dyDescent="0.3">
      <c r="A604" s="59" t="str">
        <f>'Bearb råstatistik'!A602</f>
        <v>YDRE KOMMUN</v>
      </c>
      <c r="B604" s="81" t="b">
        <f>'Bearb råstatistik'!B602</f>
        <v>1</v>
      </c>
      <c r="C604" s="81">
        <f>IF(Visa_simulerat_eller_angivet_antal,'Bearb råstatistik'!#REF!,'Bearb råstatistik'!K602)</f>
        <v>30</v>
      </c>
      <c r="D604" s="81">
        <f>IF(Visa_simulerat_eller_angivet_antal,'Bearb råstatistik'!#REF!,'Bearb råstatistik'!O602)</f>
        <v>0</v>
      </c>
      <c r="E604" s="48">
        <f>IF(Visa_simulerat_eller_angivet_antal,'Bearb råstatistik'!AN602,'Bearb råstatistik'!AL602)</f>
        <v>0</v>
      </c>
      <c r="F604" s="81">
        <f>IF(Visa_simulerat_eller_angivet_antal,'Bearb råstatistik'!#REF!,'Bearb råstatistik'!Z602)</f>
        <v>0</v>
      </c>
      <c r="G604" s="48">
        <f>IF(Visa_simulerat_eller_angivet_antal,'Bearb råstatistik'!AQ602,'Bearb råstatistik'!AO602)</f>
        <v>0</v>
      </c>
      <c r="H604" s="81" t="b">
        <f>'Bearb råstatistik'!AC602</f>
        <v>0</v>
      </c>
      <c r="I604" s="48" t="str">
        <f>IF(Visa_simulerat_eller_angivet_antal,'Bearb råstatistik'!AS602,'Bearb råstatistik'!AR602)</f>
        <v>-</v>
      </c>
      <c r="J604" s="81">
        <f>IF(Visa_simulerat_eller_angivet_antal,'Bearb råstatistik'!#REF!,'Bearb råstatistik'!T602)</f>
        <v>0</v>
      </c>
      <c r="K604" s="48" t="str">
        <f>IF(Visa_simulerat_eller_angivet_antal,'Bearb råstatistik'!AU602,'Bearb råstatistik'!AT602)</f>
        <v>-</v>
      </c>
      <c r="L604" s="81">
        <f>'Bearb råstatistik'!X602+'Bearb råstatistik'!T602</f>
        <v>0</v>
      </c>
      <c r="M604" s="81">
        <f>'Bearb råstatistik'!R602+'Bearb råstatistik'!V602</f>
        <v>0</v>
      </c>
      <c r="N604" s="48" t="str">
        <f t="shared" si="19"/>
        <v/>
      </c>
      <c r="O604" s="81">
        <f>'Bearb råstatistik'!AD602</f>
        <v>0</v>
      </c>
      <c r="P604" s="81">
        <f>'Bearb råstatistik'!AF602</f>
        <v>0</v>
      </c>
      <c r="Q604" s="82" t="str">
        <f t="shared" si="18"/>
        <v/>
      </c>
    </row>
    <row r="605" spans="1:17" s="59" customFormat="1" x14ac:dyDescent="0.3">
      <c r="A605" s="59" t="str">
        <f>'Bearb råstatistik'!A603</f>
        <v>YSTAD KOMMUN</v>
      </c>
      <c r="B605" s="81" t="b">
        <f>'Bearb råstatistik'!B603</f>
        <v>1</v>
      </c>
      <c r="C605" s="81">
        <f>IF(Visa_simulerat_eller_angivet_antal,'Bearb råstatistik'!#REF!,'Bearb råstatistik'!K603)</f>
        <v>237</v>
      </c>
      <c r="D605" s="81">
        <f>IF(Visa_simulerat_eller_angivet_antal,'Bearb råstatistik'!#REF!,'Bearb råstatistik'!O603)</f>
        <v>40</v>
      </c>
      <c r="E605" s="48">
        <f>IF(Visa_simulerat_eller_angivet_antal,'Bearb råstatistik'!AN603,'Bearb råstatistik'!AL603)</f>
        <v>0.16877637130801687</v>
      </c>
      <c r="F605" s="81">
        <f>IF(Visa_simulerat_eller_angivet_antal,'Bearb råstatistik'!#REF!,'Bearb råstatistik'!Z603)</f>
        <v>0</v>
      </c>
      <c r="G605" s="48">
        <f>IF(Visa_simulerat_eller_angivet_antal,'Bearb råstatistik'!AQ603,'Bearb råstatistik'!AO603)</f>
        <v>0</v>
      </c>
      <c r="H605" s="81" t="b">
        <f>'Bearb råstatistik'!AC603</f>
        <v>0</v>
      </c>
      <c r="I605" s="48">
        <f>IF(Visa_simulerat_eller_angivet_antal,'Bearb råstatistik'!AS603,'Bearb råstatistik'!AR603)</f>
        <v>0</v>
      </c>
      <c r="J605" s="81">
        <f>IF(Visa_simulerat_eller_angivet_antal,'Bearb råstatistik'!#REF!,'Bearb råstatistik'!T603)</f>
        <v>0</v>
      </c>
      <c r="K605" s="48">
        <f>IF(Visa_simulerat_eller_angivet_antal,'Bearb råstatistik'!AU603,'Bearb råstatistik'!AT603)</f>
        <v>0.57499999999999996</v>
      </c>
      <c r="L605" s="81">
        <f>'Bearb råstatistik'!X603+'Bearb råstatistik'!T603</f>
        <v>0</v>
      </c>
      <c r="M605" s="81">
        <f>'Bearb råstatistik'!R603+'Bearb råstatistik'!V603</f>
        <v>0</v>
      </c>
      <c r="N605" s="48" t="str">
        <f t="shared" si="19"/>
        <v/>
      </c>
      <c r="O605" s="81">
        <f>'Bearb råstatistik'!AD603</f>
        <v>17</v>
      </c>
      <c r="P605" s="81">
        <f>'Bearb råstatistik'!AF603</f>
        <v>23</v>
      </c>
      <c r="Q605" s="82">
        <f t="shared" si="18"/>
        <v>0.42499999999999999</v>
      </c>
    </row>
    <row r="606" spans="1:17" s="59" customFormat="1" hidden="1" x14ac:dyDescent="0.3">
      <c r="A606" s="59" t="str">
        <f>'Bearb råstatistik'!A604</f>
        <v>Åkerman Education AB</v>
      </c>
      <c r="B606" s="81" t="b">
        <f>'Bearb råstatistik'!B604</f>
        <v>0</v>
      </c>
      <c r="C606" s="81">
        <f>IF(Visa_simulerat_eller_angivet_antal,'Bearb råstatistik'!#REF!,'Bearb råstatistik'!K604)</f>
        <v>14</v>
      </c>
      <c r="D606" s="81">
        <f>IF(Visa_simulerat_eller_angivet_antal,'Bearb råstatistik'!#REF!,'Bearb råstatistik'!O604)</f>
        <v>0</v>
      </c>
      <c r="E606" s="48">
        <f>IF(Visa_simulerat_eller_angivet_antal,'Bearb råstatistik'!AN604,'Bearb råstatistik'!AL604)</f>
        <v>0</v>
      </c>
      <c r="F606" s="81">
        <f>IF(Visa_simulerat_eller_angivet_antal,'Bearb råstatistik'!#REF!,'Bearb råstatistik'!Z604)</f>
        <v>0</v>
      </c>
      <c r="G606" s="48">
        <f>IF(Visa_simulerat_eller_angivet_antal,'Bearb råstatistik'!AQ604,'Bearb råstatistik'!AO604)</f>
        <v>0</v>
      </c>
      <c r="H606" s="81" t="b">
        <f>'Bearb råstatistik'!AC604</f>
        <v>0</v>
      </c>
      <c r="I606" s="48" t="str">
        <f>IF(Visa_simulerat_eller_angivet_antal,'Bearb råstatistik'!AS604,'Bearb råstatistik'!AR604)</f>
        <v>-</v>
      </c>
      <c r="J606" s="81">
        <f>IF(Visa_simulerat_eller_angivet_antal,'Bearb råstatistik'!#REF!,'Bearb råstatistik'!T604)</f>
        <v>0</v>
      </c>
      <c r="K606" s="48" t="str">
        <f>IF(Visa_simulerat_eller_angivet_antal,'Bearb råstatistik'!AU604,'Bearb råstatistik'!AT604)</f>
        <v>-</v>
      </c>
      <c r="L606" s="81">
        <f>'Bearb råstatistik'!X604+'Bearb råstatistik'!T604</f>
        <v>0</v>
      </c>
      <c r="M606" s="81">
        <f>'Bearb råstatistik'!R604+'Bearb råstatistik'!V604</f>
        <v>0</v>
      </c>
      <c r="N606" s="48" t="str">
        <f t="shared" si="19"/>
        <v/>
      </c>
      <c r="O606" s="81">
        <f>'Bearb råstatistik'!AD604</f>
        <v>0</v>
      </c>
      <c r="P606" s="81">
        <f>'Bearb råstatistik'!AF604</f>
        <v>0</v>
      </c>
      <c r="Q606" s="82" t="str">
        <f t="shared" si="18"/>
        <v/>
      </c>
    </row>
    <row r="607" spans="1:17" s="59" customFormat="1" x14ac:dyDescent="0.3">
      <c r="A607" s="59" t="str">
        <f>'Bearb råstatistik'!A605</f>
        <v>ÅMÅLS KOMMUN</v>
      </c>
      <c r="B607" s="81" t="b">
        <f>'Bearb råstatistik'!B605</f>
        <v>1</v>
      </c>
      <c r="C607" s="81">
        <f>IF(Visa_simulerat_eller_angivet_antal,'Bearb råstatistik'!#REF!,'Bearb råstatistik'!K605)</f>
        <v>121</v>
      </c>
      <c r="D607" s="81">
        <f>IF(Visa_simulerat_eller_angivet_antal,'Bearb råstatistik'!#REF!,'Bearb råstatistik'!O605)</f>
        <v>20</v>
      </c>
      <c r="E607" s="48">
        <f>IF(Visa_simulerat_eller_angivet_antal,'Bearb råstatistik'!AN605,'Bearb råstatistik'!AL605)</f>
        <v>0.16528925619834711</v>
      </c>
      <c r="F607" s="81">
        <f>IF(Visa_simulerat_eller_angivet_antal,'Bearb råstatistik'!#REF!,'Bearb råstatistik'!Z605)</f>
        <v>14</v>
      </c>
      <c r="G607" s="48">
        <f>IF(Visa_simulerat_eller_angivet_antal,'Bearb råstatistik'!AQ605,'Bearb råstatistik'!AO605)</f>
        <v>0.11570247933884298</v>
      </c>
      <c r="H607" s="81" t="b">
        <f>'Bearb råstatistik'!AC605</f>
        <v>0</v>
      </c>
      <c r="I607" s="48">
        <f>IF(Visa_simulerat_eller_angivet_antal,'Bearb råstatistik'!AS605,'Bearb råstatistik'!AR605)</f>
        <v>0.7</v>
      </c>
      <c r="J607" s="81">
        <f>IF(Visa_simulerat_eller_angivet_antal,'Bearb råstatistik'!#REF!,'Bearb råstatistik'!T605)</f>
        <v>0</v>
      </c>
      <c r="K607" s="48">
        <f>IF(Visa_simulerat_eller_angivet_antal,'Bearb råstatistik'!AU605,'Bearb råstatistik'!AT605)</f>
        <v>0</v>
      </c>
      <c r="L607" s="81">
        <f>'Bearb råstatistik'!X605+'Bearb råstatistik'!T605</f>
        <v>0</v>
      </c>
      <c r="M607" s="81">
        <f>'Bearb råstatistik'!R605+'Bearb råstatistik'!V605</f>
        <v>14</v>
      </c>
      <c r="N607" s="48">
        <f t="shared" si="19"/>
        <v>0</v>
      </c>
      <c r="O607" s="81">
        <f>'Bearb råstatistik'!AD605</f>
        <v>6</v>
      </c>
      <c r="P607" s="81">
        <f>'Bearb råstatistik'!AF605</f>
        <v>0</v>
      </c>
      <c r="Q607" s="82">
        <f t="shared" si="18"/>
        <v>1</v>
      </c>
    </row>
    <row r="608" spans="1:17" s="59" customFormat="1" hidden="1" x14ac:dyDescent="0.3">
      <c r="A608" s="59" t="str">
        <f>'Bearb råstatistik'!A606</f>
        <v>ÅNGE KOMMUN</v>
      </c>
      <c r="B608" s="81" t="b">
        <f>'Bearb råstatistik'!B606</f>
        <v>1</v>
      </c>
      <c r="C608" s="81">
        <f>IF(Visa_simulerat_eller_angivet_antal,'Bearb råstatistik'!#REF!,'Bearb råstatistik'!K606)</f>
        <v>40</v>
      </c>
      <c r="D608" s="81">
        <f>IF(Visa_simulerat_eller_angivet_antal,'Bearb råstatistik'!#REF!,'Bearb råstatistik'!O606)</f>
        <v>0</v>
      </c>
      <c r="E608" s="48">
        <f>IF(Visa_simulerat_eller_angivet_antal,'Bearb råstatistik'!AN606,'Bearb råstatistik'!AL606)</f>
        <v>0</v>
      </c>
      <c r="F608" s="81">
        <f>IF(Visa_simulerat_eller_angivet_antal,'Bearb råstatistik'!#REF!,'Bearb råstatistik'!Z606)</f>
        <v>0</v>
      </c>
      <c r="G608" s="48">
        <f>IF(Visa_simulerat_eller_angivet_antal,'Bearb råstatistik'!AQ606,'Bearb råstatistik'!AO606)</f>
        <v>0</v>
      </c>
      <c r="H608" s="81" t="b">
        <f>'Bearb råstatistik'!AC606</f>
        <v>0</v>
      </c>
      <c r="I608" s="48" t="str">
        <f>IF(Visa_simulerat_eller_angivet_antal,'Bearb råstatistik'!AS606,'Bearb råstatistik'!AR606)</f>
        <v>-</v>
      </c>
      <c r="J608" s="81">
        <f>IF(Visa_simulerat_eller_angivet_antal,'Bearb råstatistik'!#REF!,'Bearb råstatistik'!T606)</f>
        <v>0</v>
      </c>
      <c r="K608" s="48" t="str">
        <f>IF(Visa_simulerat_eller_angivet_antal,'Bearb råstatistik'!AU606,'Bearb råstatistik'!AT606)</f>
        <v>-</v>
      </c>
      <c r="L608" s="81">
        <f>'Bearb råstatistik'!X606+'Bearb råstatistik'!T606</f>
        <v>0</v>
      </c>
      <c r="M608" s="81">
        <f>'Bearb råstatistik'!R606+'Bearb råstatistik'!V606</f>
        <v>0</v>
      </c>
      <c r="N608" s="48" t="str">
        <f t="shared" si="19"/>
        <v/>
      </c>
      <c r="O608" s="81">
        <f>'Bearb råstatistik'!AD606</f>
        <v>0</v>
      </c>
      <c r="P608" s="81">
        <f>'Bearb råstatistik'!AF606</f>
        <v>0</v>
      </c>
      <c r="Q608" s="82" t="str">
        <f t="shared" si="18"/>
        <v/>
      </c>
    </row>
    <row r="609" spans="1:17" s="59" customFormat="1" x14ac:dyDescent="0.3">
      <c r="A609" s="59" t="str">
        <f>'Bearb råstatistik'!A607</f>
        <v>ÅRE KOMMUN</v>
      </c>
      <c r="B609" s="81" t="b">
        <f>'Bearb råstatistik'!B607</f>
        <v>1</v>
      </c>
      <c r="C609" s="81">
        <f>IF(Visa_simulerat_eller_angivet_antal,'Bearb råstatistik'!#REF!,'Bearb råstatistik'!K607)</f>
        <v>82</v>
      </c>
      <c r="D609" s="81">
        <f>IF(Visa_simulerat_eller_angivet_antal,'Bearb råstatistik'!#REF!,'Bearb råstatistik'!O607)</f>
        <v>14</v>
      </c>
      <c r="E609" s="48">
        <f>IF(Visa_simulerat_eller_angivet_antal,'Bearb råstatistik'!AN607,'Bearb råstatistik'!AL607)</f>
        <v>0.17073170731707318</v>
      </c>
      <c r="F609" s="81">
        <f>IF(Visa_simulerat_eller_angivet_antal,'Bearb råstatistik'!#REF!,'Bearb råstatistik'!Z607)</f>
        <v>13</v>
      </c>
      <c r="G609" s="48">
        <f>IF(Visa_simulerat_eller_angivet_antal,'Bearb råstatistik'!AQ607,'Bearb råstatistik'!AO607)</f>
        <v>0.15853658536585366</v>
      </c>
      <c r="H609" s="81" t="b">
        <f>'Bearb råstatistik'!AC607</f>
        <v>0</v>
      </c>
      <c r="I609" s="48">
        <f>IF(Visa_simulerat_eller_angivet_antal,'Bearb råstatistik'!AS607,'Bearb råstatistik'!AR607)</f>
        <v>0.9285714285714286</v>
      </c>
      <c r="J609" s="81">
        <f>IF(Visa_simulerat_eller_angivet_antal,'Bearb råstatistik'!#REF!,'Bearb råstatistik'!T607)</f>
        <v>0</v>
      </c>
      <c r="K609" s="48">
        <f>IF(Visa_simulerat_eller_angivet_antal,'Bearb råstatistik'!AU607,'Bearb råstatistik'!AT607)</f>
        <v>0</v>
      </c>
      <c r="L609" s="81">
        <f>'Bearb råstatistik'!X607+'Bearb råstatistik'!T607</f>
        <v>0</v>
      </c>
      <c r="M609" s="81">
        <f>'Bearb råstatistik'!R607+'Bearb råstatistik'!V607</f>
        <v>13</v>
      </c>
      <c r="N609" s="48">
        <f t="shared" si="19"/>
        <v>0</v>
      </c>
      <c r="O609" s="81">
        <f>'Bearb råstatistik'!AD607</f>
        <v>1</v>
      </c>
      <c r="P609" s="81">
        <f>'Bearb råstatistik'!AF607</f>
        <v>0</v>
      </c>
      <c r="Q609" s="82">
        <f t="shared" si="18"/>
        <v>1</v>
      </c>
    </row>
    <row r="610" spans="1:17" s="59" customFormat="1" x14ac:dyDescent="0.3">
      <c r="A610" s="59" t="str">
        <f>'Bearb råstatistik'!A608</f>
        <v>ÅRJÄNGS KOMMUN</v>
      </c>
      <c r="B610" s="81" t="b">
        <f>'Bearb råstatistik'!B608</f>
        <v>1</v>
      </c>
      <c r="C610" s="81">
        <f>IF(Visa_simulerat_eller_angivet_antal,'Bearb råstatistik'!#REF!,'Bearb råstatistik'!K608)</f>
        <v>87</v>
      </c>
      <c r="D610" s="81">
        <f>IF(Visa_simulerat_eller_angivet_antal,'Bearb råstatistik'!#REF!,'Bearb råstatistik'!O608)</f>
        <v>12</v>
      </c>
      <c r="E610" s="48">
        <f>IF(Visa_simulerat_eller_angivet_antal,'Bearb råstatistik'!AN608,'Bearb råstatistik'!AL608)</f>
        <v>0.13793103448275862</v>
      </c>
      <c r="F610" s="81">
        <f>IF(Visa_simulerat_eller_angivet_antal,'Bearb råstatistik'!#REF!,'Bearb råstatistik'!Z608)</f>
        <v>12</v>
      </c>
      <c r="G610" s="48">
        <f>IF(Visa_simulerat_eller_angivet_antal,'Bearb råstatistik'!AQ608,'Bearb råstatistik'!AO608)</f>
        <v>0.13793103448275862</v>
      </c>
      <c r="H610" s="81" t="b">
        <f>'Bearb råstatistik'!AC608</f>
        <v>0</v>
      </c>
      <c r="I610" s="48">
        <f>IF(Visa_simulerat_eller_angivet_antal,'Bearb råstatistik'!AS608,'Bearb råstatistik'!AR608)</f>
        <v>1</v>
      </c>
      <c r="J610" s="81">
        <f>IF(Visa_simulerat_eller_angivet_antal,'Bearb råstatistik'!#REF!,'Bearb råstatistik'!T608)</f>
        <v>0</v>
      </c>
      <c r="K610" s="48">
        <f>IF(Visa_simulerat_eller_angivet_antal,'Bearb råstatistik'!AU608,'Bearb råstatistik'!AT608)</f>
        <v>0</v>
      </c>
      <c r="L610" s="81">
        <f>'Bearb råstatistik'!X608+'Bearb råstatistik'!T608</f>
        <v>0</v>
      </c>
      <c r="M610" s="81">
        <f>'Bearb råstatistik'!R608+'Bearb råstatistik'!V608</f>
        <v>12</v>
      </c>
      <c r="N610" s="48">
        <f t="shared" si="19"/>
        <v>0</v>
      </c>
      <c r="O610" s="81">
        <f>'Bearb råstatistik'!AD608</f>
        <v>0</v>
      </c>
      <c r="P610" s="81">
        <f>'Bearb råstatistik'!AF608</f>
        <v>0</v>
      </c>
      <c r="Q610" s="82" t="str">
        <f t="shared" si="18"/>
        <v/>
      </c>
    </row>
    <row r="611" spans="1:17" s="59" customFormat="1" hidden="1" x14ac:dyDescent="0.3">
      <c r="A611" s="59" t="str">
        <f>'Bearb råstatistik'!A609</f>
        <v>ÅSELE KOMMUN</v>
      </c>
      <c r="B611" s="81" t="b">
        <f>'Bearb råstatistik'!B609</f>
        <v>1</v>
      </c>
      <c r="C611" s="81">
        <f>IF(Visa_simulerat_eller_angivet_antal,'Bearb råstatistik'!#REF!,'Bearb råstatistik'!K609)</f>
        <v>24</v>
      </c>
      <c r="D611" s="81">
        <f>IF(Visa_simulerat_eller_angivet_antal,'Bearb råstatistik'!#REF!,'Bearb råstatistik'!O609)</f>
        <v>0</v>
      </c>
      <c r="E611" s="48">
        <f>IF(Visa_simulerat_eller_angivet_antal,'Bearb råstatistik'!AN609,'Bearb råstatistik'!AL609)</f>
        <v>0</v>
      </c>
      <c r="F611" s="81">
        <f>IF(Visa_simulerat_eller_angivet_antal,'Bearb råstatistik'!#REF!,'Bearb råstatistik'!Z609)</f>
        <v>0</v>
      </c>
      <c r="G611" s="48">
        <f>IF(Visa_simulerat_eller_angivet_antal,'Bearb råstatistik'!AQ609,'Bearb råstatistik'!AO609)</f>
        <v>0</v>
      </c>
      <c r="H611" s="81" t="b">
        <f>'Bearb råstatistik'!AC609</f>
        <v>0</v>
      </c>
      <c r="I611" s="48" t="str">
        <f>IF(Visa_simulerat_eller_angivet_antal,'Bearb råstatistik'!AS609,'Bearb råstatistik'!AR609)</f>
        <v>-</v>
      </c>
      <c r="J611" s="81">
        <f>IF(Visa_simulerat_eller_angivet_antal,'Bearb råstatistik'!#REF!,'Bearb råstatistik'!T609)</f>
        <v>0</v>
      </c>
      <c r="K611" s="48" t="str">
        <f>IF(Visa_simulerat_eller_angivet_antal,'Bearb råstatistik'!AU609,'Bearb råstatistik'!AT609)</f>
        <v>-</v>
      </c>
      <c r="L611" s="81">
        <f>'Bearb råstatistik'!X609+'Bearb råstatistik'!T609</f>
        <v>0</v>
      </c>
      <c r="M611" s="81">
        <f>'Bearb råstatistik'!R609+'Bearb råstatistik'!V609</f>
        <v>0</v>
      </c>
      <c r="N611" s="48" t="str">
        <f t="shared" si="19"/>
        <v/>
      </c>
      <c r="O611" s="81">
        <f>'Bearb råstatistik'!AD609</f>
        <v>0</v>
      </c>
      <c r="P611" s="81">
        <f>'Bearb råstatistik'!AF609</f>
        <v>0</v>
      </c>
      <c r="Q611" s="82" t="str">
        <f t="shared" si="18"/>
        <v/>
      </c>
    </row>
    <row r="612" spans="1:17" s="59" customFormat="1" x14ac:dyDescent="0.3">
      <c r="A612" s="59" t="str">
        <f>'Bearb råstatistik'!A610</f>
        <v>ÅSTORPS KOMMUN</v>
      </c>
      <c r="B612" s="81" t="b">
        <f>'Bearb råstatistik'!B610</f>
        <v>1</v>
      </c>
      <c r="C612" s="81">
        <f>IF(Visa_simulerat_eller_angivet_antal,'Bearb råstatistik'!#REF!,'Bearb råstatistik'!K610)</f>
        <v>139</v>
      </c>
      <c r="D612" s="81">
        <f>IF(Visa_simulerat_eller_angivet_antal,'Bearb råstatistik'!#REF!,'Bearb råstatistik'!O610)</f>
        <v>42</v>
      </c>
      <c r="E612" s="48">
        <f>IF(Visa_simulerat_eller_angivet_antal,'Bearb råstatistik'!AN610,'Bearb råstatistik'!AL610)</f>
        <v>0.30215827338129497</v>
      </c>
      <c r="F612" s="81">
        <f>IF(Visa_simulerat_eller_angivet_antal,'Bearb råstatistik'!#REF!,'Bearb råstatistik'!Z610)</f>
        <v>11</v>
      </c>
      <c r="G612" s="48">
        <f>IF(Visa_simulerat_eller_angivet_antal,'Bearb råstatistik'!AQ610,'Bearb råstatistik'!AO610)</f>
        <v>7.9136690647482008E-2</v>
      </c>
      <c r="H612" s="81" t="b">
        <f>'Bearb råstatistik'!AC610</f>
        <v>0</v>
      </c>
      <c r="I612" s="48">
        <f>IF(Visa_simulerat_eller_angivet_antal,'Bearb råstatistik'!AS610,'Bearb råstatistik'!AR610)</f>
        <v>0.26190476190476192</v>
      </c>
      <c r="J612" s="81">
        <f>IF(Visa_simulerat_eller_angivet_antal,'Bearb råstatistik'!#REF!,'Bearb råstatistik'!T610)</f>
        <v>0</v>
      </c>
      <c r="K612" s="48">
        <f>IF(Visa_simulerat_eller_angivet_antal,'Bearb råstatistik'!AU610,'Bearb råstatistik'!AT610)</f>
        <v>0.38095238095238093</v>
      </c>
      <c r="L612" s="81">
        <f>'Bearb råstatistik'!X610+'Bearb råstatistik'!T610</f>
        <v>0</v>
      </c>
      <c r="M612" s="81">
        <f>'Bearb råstatistik'!R610+'Bearb råstatistik'!V610</f>
        <v>11</v>
      </c>
      <c r="N612" s="48">
        <f t="shared" si="19"/>
        <v>0</v>
      </c>
      <c r="O612" s="81">
        <f>'Bearb råstatistik'!AD610</f>
        <v>15</v>
      </c>
      <c r="P612" s="81">
        <f>'Bearb råstatistik'!AF610</f>
        <v>16</v>
      </c>
      <c r="Q612" s="82">
        <f t="shared" si="18"/>
        <v>0.4838709677419355</v>
      </c>
    </row>
    <row r="613" spans="1:17" s="59" customFormat="1" x14ac:dyDescent="0.3">
      <c r="A613" s="59" t="str">
        <f>'Bearb råstatistik'!A611</f>
        <v>ÅTVIDABERGS KOMMUN</v>
      </c>
      <c r="B613" s="81" t="b">
        <f>'Bearb råstatistik'!B611</f>
        <v>1</v>
      </c>
      <c r="C613" s="81">
        <f>IF(Visa_simulerat_eller_angivet_antal,'Bearb råstatistik'!#REF!,'Bearb råstatistik'!K611)</f>
        <v>99</v>
      </c>
      <c r="D613" s="81">
        <f>IF(Visa_simulerat_eller_angivet_antal,'Bearb råstatistik'!#REF!,'Bearb råstatistik'!O611)</f>
        <v>23</v>
      </c>
      <c r="E613" s="48">
        <f>IF(Visa_simulerat_eller_angivet_antal,'Bearb råstatistik'!AN611,'Bearb råstatistik'!AL611)</f>
        <v>0.23232323232323232</v>
      </c>
      <c r="F613" s="81">
        <f>IF(Visa_simulerat_eller_angivet_antal,'Bearb råstatistik'!#REF!,'Bearb råstatistik'!Z611)</f>
        <v>10</v>
      </c>
      <c r="G613" s="48">
        <f>IF(Visa_simulerat_eller_angivet_antal,'Bearb råstatistik'!AQ611,'Bearb råstatistik'!AO611)</f>
        <v>0.10101010101010101</v>
      </c>
      <c r="H613" s="81" t="b">
        <f>'Bearb råstatistik'!AC611</f>
        <v>0</v>
      </c>
      <c r="I613" s="48">
        <f>IF(Visa_simulerat_eller_angivet_antal,'Bearb råstatistik'!AS611,'Bearb råstatistik'!AR611)</f>
        <v>0.43478260869565216</v>
      </c>
      <c r="J613" s="81">
        <f>IF(Visa_simulerat_eller_angivet_antal,'Bearb råstatistik'!#REF!,'Bearb råstatistik'!T611)</f>
        <v>0</v>
      </c>
      <c r="K613" s="48">
        <f>IF(Visa_simulerat_eller_angivet_antal,'Bearb råstatistik'!AU611,'Bearb råstatistik'!AT611)</f>
        <v>0</v>
      </c>
      <c r="L613" s="81">
        <f>'Bearb råstatistik'!X611+'Bearb råstatistik'!T611</f>
        <v>0</v>
      </c>
      <c r="M613" s="81">
        <f>'Bearb råstatistik'!R611+'Bearb råstatistik'!V611</f>
        <v>10</v>
      </c>
      <c r="N613" s="48">
        <f t="shared" si="19"/>
        <v>0</v>
      </c>
      <c r="O613" s="81">
        <f>'Bearb råstatistik'!AD611</f>
        <v>13</v>
      </c>
      <c r="P613" s="81">
        <f>'Bearb råstatistik'!AF611</f>
        <v>0</v>
      </c>
      <c r="Q613" s="82">
        <f t="shared" si="18"/>
        <v>1</v>
      </c>
    </row>
    <row r="614" spans="1:17" s="59" customFormat="1" x14ac:dyDescent="0.3">
      <c r="A614" s="59" t="str">
        <f>'Bearb råstatistik'!A612</f>
        <v>ÄLMHULTS KOMMUN</v>
      </c>
      <c r="B614" s="81" t="b">
        <f>'Bearb råstatistik'!B612</f>
        <v>1</v>
      </c>
      <c r="C614" s="81">
        <f>IF(Visa_simulerat_eller_angivet_antal,'Bearb råstatistik'!#REF!,'Bearb råstatistik'!K612)</f>
        <v>138</v>
      </c>
      <c r="D614" s="81">
        <f>IF(Visa_simulerat_eller_angivet_antal,'Bearb råstatistik'!#REF!,'Bearb råstatistik'!O612)</f>
        <v>35</v>
      </c>
      <c r="E614" s="48">
        <f>IF(Visa_simulerat_eller_angivet_antal,'Bearb råstatistik'!AN612,'Bearb råstatistik'!AL612)</f>
        <v>0.25362318840579712</v>
      </c>
      <c r="F614" s="81">
        <f>IF(Visa_simulerat_eller_angivet_antal,'Bearb råstatistik'!#REF!,'Bearb råstatistik'!Z612)</f>
        <v>22</v>
      </c>
      <c r="G614" s="48">
        <f>IF(Visa_simulerat_eller_angivet_antal,'Bearb råstatistik'!AQ612,'Bearb råstatistik'!AO612)</f>
        <v>0.15942028985507245</v>
      </c>
      <c r="H614" s="81" t="b">
        <f>'Bearb råstatistik'!AC612</f>
        <v>0</v>
      </c>
      <c r="I614" s="48">
        <f>IF(Visa_simulerat_eller_angivet_antal,'Bearb råstatistik'!AS612,'Bearb råstatistik'!AR612)</f>
        <v>0.62857142857142856</v>
      </c>
      <c r="J614" s="81">
        <f>IF(Visa_simulerat_eller_angivet_antal,'Bearb råstatistik'!#REF!,'Bearb råstatistik'!T612)</f>
        <v>0</v>
      </c>
      <c r="K614" s="48">
        <f>IF(Visa_simulerat_eller_angivet_antal,'Bearb råstatistik'!AU612,'Bearb råstatistik'!AT612)</f>
        <v>0.31428571428571428</v>
      </c>
      <c r="L614" s="81">
        <f>'Bearb råstatistik'!X612+'Bearb råstatistik'!T612</f>
        <v>0</v>
      </c>
      <c r="M614" s="81">
        <f>'Bearb råstatistik'!R612+'Bearb råstatistik'!V612</f>
        <v>22</v>
      </c>
      <c r="N614" s="48">
        <f t="shared" si="19"/>
        <v>0</v>
      </c>
      <c r="O614" s="81">
        <f>'Bearb råstatistik'!AD612</f>
        <v>2</v>
      </c>
      <c r="P614" s="81">
        <f>'Bearb råstatistik'!AF612</f>
        <v>11</v>
      </c>
      <c r="Q614" s="82">
        <f t="shared" si="18"/>
        <v>0.15384615384615385</v>
      </c>
    </row>
    <row r="615" spans="1:17" s="59" customFormat="1" hidden="1" x14ac:dyDescent="0.3">
      <c r="A615" s="59" t="str">
        <f>'Bearb råstatistik'!A613</f>
        <v>ÄLVDALENS KOMMUN</v>
      </c>
      <c r="B615" s="81" t="b">
        <f>'Bearb råstatistik'!B613</f>
        <v>1</v>
      </c>
      <c r="C615" s="81">
        <f>IF(Visa_simulerat_eller_angivet_antal,'Bearb råstatistik'!#REF!,'Bearb råstatistik'!K613)</f>
        <v>50</v>
      </c>
      <c r="D615" s="81">
        <f>IF(Visa_simulerat_eller_angivet_antal,'Bearb råstatistik'!#REF!,'Bearb råstatistik'!O613)</f>
        <v>0</v>
      </c>
      <c r="E615" s="48">
        <f>IF(Visa_simulerat_eller_angivet_antal,'Bearb råstatistik'!AN613,'Bearb råstatistik'!AL613)</f>
        <v>0</v>
      </c>
      <c r="F615" s="81">
        <f>IF(Visa_simulerat_eller_angivet_antal,'Bearb råstatistik'!#REF!,'Bearb råstatistik'!Z613)</f>
        <v>0</v>
      </c>
      <c r="G615" s="48">
        <f>IF(Visa_simulerat_eller_angivet_antal,'Bearb råstatistik'!AQ613,'Bearb råstatistik'!AO613)</f>
        <v>0</v>
      </c>
      <c r="H615" s="81" t="b">
        <f>'Bearb råstatistik'!AC613</f>
        <v>0</v>
      </c>
      <c r="I615" s="48" t="str">
        <f>IF(Visa_simulerat_eller_angivet_antal,'Bearb råstatistik'!AS613,'Bearb råstatistik'!AR613)</f>
        <v>-</v>
      </c>
      <c r="J615" s="81">
        <f>IF(Visa_simulerat_eller_angivet_antal,'Bearb råstatistik'!#REF!,'Bearb råstatistik'!T613)</f>
        <v>0</v>
      </c>
      <c r="K615" s="48" t="str">
        <f>IF(Visa_simulerat_eller_angivet_antal,'Bearb råstatistik'!AU613,'Bearb råstatistik'!AT613)</f>
        <v>-</v>
      </c>
      <c r="L615" s="81">
        <f>'Bearb råstatistik'!X613+'Bearb råstatistik'!T613</f>
        <v>0</v>
      </c>
      <c r="M615" s="81">
        <f>'Bearb råstatistik'!R613+'Bearb råstatistik'!V613</f>
        <v>0</v>
      </c>
      <c r="N615" s="48" t="str">
        <f t="shared" si="19"/>
        <v/>
      </c>
      <c r="O615" s="81">
        <f>'Bearb råstatistik'!AD613</f>
        <v>0</v>
      </c>
      <c r="P615" s="81">
        <f>'Bearb råstatistik'!AF613</f>
        <v>0</v>
      </c>
      <c r="Q615" s="82" t="str">
        <f t="shared" si="18"/>
        <v/>
      </c>
    </row>
    <row r="616" spans="1:17" s="59" customFormat="1" hidden="1" x14ac:dyDescent="0.3">
      <c r="A616" s="59" t="str">
        <f>'Bearb råstatistik'!A614</f>
        <v>ÄLVKARLEBY KOMMUN</v>
      </c>
      <c r="B616" s="81" t="b">
        <f>'Bearb råstatistik'!B614</f>
        <v>1</v>
      </c>
      <c r="C616" s="81">
        <f>IF(Visa_simulerat_eller_angivet_antal,'Bearb råstatistik'!#REF!,'Bearb råstatistik'!K614)</f>
        <v>26</v>
      </c>
      <c r="D616" s="81">
        <f>IF(Visa_simulerat_eller_angivet_antal,'Bearb råstatistik'!#REF!,'Bearb råstatistik'!O614)</f>
        <v>11</v>
      </c>
      <c r="E616" s="48">
        <f>IF(Visa_simulerat_eller_angivet_antal,'Bearb råstatistik'!AN614,'Bearb råstatistik'!AL614)</f>
        <v>0.42307692307692307</v>
      </c>
      <c r="F616" s="81">
        <f>IF(Visa_simulerat_eller_angivet_antal,'Bearb råstatistik'!#REF!,'Bearb råstatistik'!Z614)</f>
        <v>0</v>
      </c>
      <c r="G616" s="48">
        <f>IF(Visa_simulerat_eller_angivet_antal,'Bearb råstatistik'!AQ614,'Bearb råstatistik'!AO614)</f>
        <v>0</v>
      </c>
      <c r="H616" s="81" t="b">
        <f>'Bearb råstatistik'!AC614</f>
        <v>0</v>
      </c>
      <c r="I616" s="48">
        <f>IF(Visa_simulerat_eller_angivet_antal,'Bearb råstatistik'!AS614,'Bearb råstatistik'!AR614)</f>
        <v>0</v>
      </c>
      <c r="J616" s="81">
        <f>IF(Visa_simulerat_eller_angivet_antal,'Bearb råstatistik'!#REF!,'Bearb råstatistik'!T614)</f>
        <v>0</v>
      </c>
      <c r="K616" s="48">
        <f>IF(Visa_simulerat_eller_angivet_antal,'Bearb råstatistik'!AU614,'Bearb råstatistik'!AT614)</f>
        <v>0</v>
      </c>
      <c r="L616" s="81">
        <f>'Bearb råstatistik'!X614+'Bearb råstatistik'!T614</f>
        <v>0</v>
      </c>
      <c r="M616" s="81">
        <f>'Bearb råstatistik'!R614+'Bearb råstatistik'!V614</f>
        <v>0</v>
      </c>
      <c r="N616" s="48" t="str">
        <f t="shared" si="19"/>
        <v/>
      </c>
      <c r="O616" s="81">
        <f>'Bearb råstatistik'!AD614</f>
        <v>11</v>
      </c>
      <c r="P616" s="81">
        <f>'Bearb råstatistik'!AF614</f>
        <v>0</v>
      </c>
      <c r="Q616" s="82">
        <f t="shared" si="18"/>
        <v>1</v>
      </c>
    </row>
    <row r="617" spans="1:17" s="59" customFormat="1" x14ac:dyDescent="0.3">
      <c r="A617" s="59" t="str">
        <f>'Bearb råstatistik'!A615</f>
        <v>ÄLVSBYNS KOMMUN</v>
      </c>
      <c r="B617" s="81" t="b">
        <f>'Bearb råstatistik'!B615</f>
        <v>1</v>
      </c>
      <c r="C617" s="81">
        <f>IF(Visa_simulerat_eller_angivet_antal,'Bearb råstatistik'!#REF!,'Bearb råstatistik'!K615)</f>
        <v>79</v>
      </c>
      <c r="D617" s="81">
        <f>IF(Visa_simulerat_eller_angivet_antal,'Bearb råstatistik'!#REF!,'Bearb råstatistik'!O615)</f>
        <v>14</v>
      </c>
      <c r="E617" s="48">
        <f>IF(Visa_simulerat_eller_angivet_antal,'Bearb råstatistik'!AN615,'Bearb råstatistik'!AL615)</f>
        <v>0.17721518987341772</v>
      </c>
      <c r="F617" s="81">
        <f>IF(Visa_simulerat_eller_angivet_antal,'Bearb råstatistik'!#REF!,'Bearb råstatistik'!Z615)</f>
        <v>0</v>
      </c>
      <c r="G617" s="48">
        <f>IF(Visa_simulerat_eller_angivet_antal,'Bearb råstatistik'!AQ615,'Bearb råstatistik'!AO615)</f>
        <v>0</v>
      </c>
      <c r="H617" s="81" t="b">
        <f>'Bearb råstatistik'!AC615</f>
        <v>0</v>
      </c>
      <c r="I617" s="48">
        <f>IF(Visa_simulerat_eller_angivet_antal,'Bearb råstatistik'!AS615,'Bearb råstatistik'!AR615)</f>
        <v>0</v>
      </c>
      <c r="J617" s="81">
        <f>IF(Visa_simulerat_eller_angivet_antal,'Bearb råstatistik'!#REF!,'Bearb råstatistik'!T615)</f>
        <v>0</v>
      </c>
      <c r="K617" s="48">
        <f>IF(Visa_simulerat_eller_angivet_antal,'Bearb råstatistik'!AU615,'Bearb råstatistik'!AT615)</f>
        <v>1</v>
      </c>
      <c r="L617" s="81">
        <f>'Bearb råstatistik'!X615+'Bearb råstatistik'!T615</f>
        <v>0</v>
      </c>
      <c r="M617" s="81">
        <f>'Bearb råstatistik'!R615+'Bearb råstatistik'!V615</f>
        <v>0</v>
      </c>
      <c r="N617" s="48" t="str">
        <f t="shared" si="19"/>
        <v/>
      </c>
      <c r="O617" s="81">
        <f>'Bearb råstatistik'!AD615</f>
        <v>0</v>
      </c>
      <c r="P617" s="81">
        <f>'Bearb råstatistik'!AF615</f>
        <v>14</v>
      </c>
      <c r="Q617" s="82">
        <f t="shared" si="18"/>
        <v>0</v>
      </c>
    </row>
    <row r="618" spans="1:17" s="59" customFormat="1" hidden="1" x14ac:dyDescent="0.3">
      <c r="A618" s="59" t="str">
        <f>'Bearb råstatistik'!A616</f>
        <v>ÄNGDALA SKOLOR AB</v>
      </c>
      <c r="B618" s="81" t="b">
        <f>'Bearb råstatistik'!B616</f>
        <v>0</v>
      </c>
      <c r="C618" s="81">
        <f>IF(Visa_simulerat_eller_angivet_antal,'Bearb råstatistik'!#REF!,'Bearb råstatistik'!K616)</f>
        <v>54</v>
      </c>
      <c r="D618" s="81">
        <f>IF(Visa_simulerat_eller_angivet_antal,'Bearb råstatistik'!#REF!,'Bearb råstatistik'!O616)</f>
        <v>0</v>
      </c>
      <c r="E618" s="48">
        <f>IF(Visa_simulerat_eller_angivet_antal,'Bearb råstatistik'!AN616,'Bearb råstatistik'!AL616)</f>
        <v>0</v>
      </c>
      <c r="F618" s="81">
        <f>IF(Visa_simulerat_eller_angivet_antal,'Bearb råstatistik'!#REF!,'Bearb råstatistik'!Z616)</f>
        <v>0</v>
      </c>
      <c r="G618" s="48">
        <f>IF(Visa_simulerat_eller_angivet_antal,'Bearb råstatistik'!AQ616,'Bearb råstatistik'!AO616)</f>
        <v>0</v>
      </c>
      <c r="H618" s="81" t="b">
        <f>'Bearb råstatistik'!AC616</f>
        <v>0</v>
      </c>
      <c r="I618" s="48" t="str">
        <f>IF(Visa_simulerat_eller_angivet_antal,'Bearb råstatistik'!AS616,'Bearb råstatistik'!AR616)</f>
        <v>-</v>
      </c>
      <c r="J618" s="81">
        <f>IF(Visa_simulerat_eller_angivet_antal,'Bearb råstatistik'!#REF!,'Bearb råstatistik'!T616)</f>
        <v>0</v>
      </c>
      <c r="K618" s="48" t="str">
        <f>IF(Visa_simulerat_eller_angivet_antal,'Bearb råstatistik'!AU616,'Bearb råstatistik'!AT616)</f>
        <v>-</v>
      </c>
      <c r="L618" s="81">
        <f>'Bearb råstatistik'!X616+'Bearb råstatistik'!T616</f>
        <v>0</v>
      </c>
      <c r="M618" s="81">
        <f>'Bearb råstatistik'!R616+'Bearb råstatistik'!V616</f>
        <v>0</v>
      </c>
      <c r="N618" s="48" t="str">
        <f t="shared" si="19"/>
        <v/>
      </c>
      <c r="O618" s="81">
        <f>'Bearb råstatistik'!AD616</f>
        <v>0</v>
      </c>
      <c r="P618" s="81">
        <f>'Bearb råstatistik'!AF616</f>
        <v>0</v>
      </c>
      <c r="Q618" s="82" t="str">
        <f t="shared" si="18"/>
        <v/>
      </c>
    </row>
    <row r="619" spans="1:17" s="59" customFormat="1" x14ac:dyDescent="0.3">
      <c r="A619" s="59" t="str">
        <f>'Bearb råstatistik'!A617</f>
        <v>ÄNGELHOLMS KOMMUN</v>
      </c>
      <c r="B619" s="81" t="b">
        <f>'Bearb råstatistik'!B617</f>
        <v>1</v>
      </c>
      <c r="C619" s="81">
        <f>IF(Visa_simulerat_eller_angivet_antal,'Bearb råstatistik'!#REF!,'Bearb råstatistik'!K617)</f>
        <v>375</v>
      </c>
      <c r="D619" s="81">
        <f>IF(Visa_simulerat_eller_angivet_antal,'Bearb råstatistik'!#REF!,'Bearb råstatistik'!O617)</f>
        <v>45</v>
      </c>
      <c r="E619" s="48">
        <f>IF(Visa_simulerat_eller_angivet_antal,'Bearb råstatistik'!AN617,'Bearb råstatistik'!AL617)</f>
        <v>0.12</v>
      </c>
      <c r="F619" s="81">
        <f>IF(Visa_simulerat_eller_angivet_antal,'Bearb råstatistik'!#REF!,'Bearb råstatistik'!Z617)</f>
        <v>34</v>
      </c>
      <c r="G619" s="48">
        <f>IF(Visa_simulerat_eller_angivet_antal,'Bearb råstatistik'!AQ617,'Bearb råstatistik'!AO617)</f>
        <v>9.0666666666666673E-2</v>
      </c>
      <c r="H619" s="81" t="b">
        <f>'Bearb råstatistik'!AC617</f>
        <v>0</v>
      </c>
      <c r="I619" s="48">
        <f>IF(Visa_simulerat_eller_angivet_antal,'Bearb råstatistik'!AS617,'Bearb råstatistik'!AR617)</f>
        <v>0.75555555555555554</v>
      </c>
      <c r="J619" s="81">
        <f>IF(Visa_simulerat_eller_angivet_antal,'Bearb råstatistik'!#REF!,'Bearb råstatistik'!T617)</f>
        <v>0</v>
      </c>
      <c r="K619" s="48">
        <f>IF(Visa_simulerat_eller_angivet_antal,'Bearb råstatistik'!AU617,'Bearb råstatistik'!AT617)</f>
        <v>0.4</v>
      </c>
      <c r="L619" s="81">
        <f>'Bearb råstatistik'!X617+'Bearb råstatistik'!T617</f>
        <v>14</v>
      </c>
      <c r="M619" s="81">
        <f>'Bearb råstatistik'!R617+'Bearb råstatistik'!V617</f>
        <v>20</v>
      </c>
      <c r="N619" s="48">
        <f t="shared" si="19"/>
        <v>0.41176470588235292</v>
      </c>
      <c r="O619" s="81">
        <f>'Bearb råstatistik'!AD617</f>
        <v>7</v>
      </c>
      <c r="P619" s="81">
        <f>'Bearb råstatistik'!AF617</f>
        <v>18</v>
      </c>
      <c r="Q619" s="82">
        <f t="shared" si="18"/>
        <v>0.28000000000000003</v>
      </c>
    </row>
    <row r="620" spans="1:17" s="59" customFormat="1" hidden="1" x14ac:dyDescent="0.3">
      <c r="A620" s="59" t="str">
        <f>'Bearb råstatistik'!A618</f>
        <v>Ängsdals skolor AB</v>
      </c>
      <c r="B620" s="81" t="b">
        <f>'Bearb råstatistik'!B618</f>
        <v>0</v>
      </c>
      <c r="C620" s="81">
        <f>IF(Visa_simulerat_eller_angivet_antal,'Bearb råstatistik'!#REF!,'Bearb råstatistik'!K618)</f>
        <v>25</v>
      </c>
      <c r="D620" s="81">
        <f>IF(Visa_simulerat_eller_angivet_antal,'Bearb råstatistik'!#REF!,'Bearb råstatistik'!O618)</f>
        <v>0</v>
      </c>
      <c r="E620" s="48">
        <f>IF(Visa_simulerat_eller_angivet_antal,'Bearb råstatistik'!AN618,'Bearb råstatistik'!AL618)</f>
        <v>0</v>
      </c>
      <c r="F620" s="81">
        <f>IF(Visa_simulerat_eller_angivet_antal,'Bearb råstatistik'!#REF!,'Bearb råstatistik'!Z618)</f>
        <v>0</v>
      </c>
      <c r="G620" s="48">
        <f>IF(Visa_simulerat_eller_angivet_antal,'Bearb råstatistik'!AQ618,'Bearb råstatistik'!AO618)</f>
        <v>0</v>
      </c>
      <c r="H620" s="81" t="b">
        <f>'Bearb råstatistik'!AC618</f>
        <v>0</v>
      </c>
      <c r="I620" s="48" t="str">
        <f>IF(Visa_simulerat_eller_angivet_antal,'Bearb råstatistik'!AS618,'Bearb råstatistik'!AR618)</f>
        <v>-</v>
      </c>
      <c r="J620" s="81">
        <f>IF(Visa_simulerat_eller_angivet_antal,'Bearb råstatistik'!#REF!,'Bearb råstatistik'!T618)</f>
        <v>0</v>
      </c>
      <c r="K620" s="48" t="str">
        <f>IF(Visa_simulerat_eller_angivet_antal,'Bearb råstatistik'!AU618,'Bearb råstatistik'!AT618)</f>
        <v>-</v>
      </c>
      <c r="L620" s="81">
        <f>'Bearb råstatistik'!X618+'Bearb råstatistik'!T618</f>
        <v>0</v>
      </c>
      <c r="M620" s="81">
        <f>'Bearb råstatistik'!R618+'Bearb råstatistik'!V618</f>
        <v>0</v>
      </c>
      <c r="N620" s="48" t="str">
        <f t="shared" si="19"/>
        <v/>
      </c>
      <c r="O620" s="81">
        <f>'Bearb råstatistik'!AD618</f>
        <v>0</v>
      </c>
      <c r="P620" s="81">
        <f>'Bearb råstatistik'!AF618</f>
        <v>0</v>
      </c>
      <c r="Q620" s="82" t="str">
        <f t="shared" si="18"/>
        <v/>
      </c>
    </row>
    <row r="621" spans="1:17" s="59" customFormat="1" x14ac:dyDescent="0.3">
      <c r="A621" s="59" t="str">
        <f>'Bearb råstatistik'!A619</f>
        <v>ÖCKERÖ KOMMUN</v>
      </c>
      <c r="B621" s="81" t="b">
        <f>'Bearb råstatistik'!B619</f>
        <v>1</v>
      </c>
      <c r="C621" s="81">
        <f>IF(Visa_simulerat_eller_angivet_antal,'Bearb råstatistik'!#REF!,'Bearb råstatistik'!K619)</f>
        <v>121</v>
      </c>
      <c r="D621" s="81">
        <f>IF(Visa_simulerat_eller_angivet_antal,'Bearb råstatistik'!#REF!,'Bearb råstatistik'!O619)</f>
        <v>11</v>
      </c>
      <c r="E621" s="48">
        <f>IF(Visa_simulerat_eller_angivet_antal,'Bearb råstatistik'!AN619,'Bearb råstatistik'!AL619)</f>
        <v>9.0909090909090912E-2</v>
      </c>
      <c r="F621" s="81">
        <f>IF(Visa_simulerat_eller_angivet_antal,'Bearb råstatistik'!#REF!,'Bearb råstatistik'!Z619)</f>
        <v>0</v>
      </c>
      <c r="G621" s="48">
        <f>IF(Visa_simulerat_eller_angivet_antal,'Bearb råstatistik'!AQ619,'Bearb råstatistik'!AO619)</f>
        <v>0</v>
      </c>
      <c r="H621" s="81" t="b">
        <f>'Bearb råstatistik'!AC619</f>
        <v>0</v>
      </c>
      <c r="I621" s="48">
        <f>IF(Visa_simulerat_eller_angivet_antal,'Bearb råstatistik'!AS619,'Bearb råstatistik'!AR619)</f>
        <v>0</v>
      </c>
      <c r="J621" s="81">
        <f>IF(Visa_simulerat_eller_angivet_antal,'Bearb råstatistik'!#REF!,'Bearb råstatistik'!T619)</f>
        <v>0</v>
      </c>
      <c r="K621" s="48">
        <f>IF(Visa_simulerat_eller_angivet_antal,'Bearb råstatistik'!AU619,'Bearb råstatistik'!AT619)</f>
        <v>1</v>
      </c>
      <c r="L621" s="81">
        <f>'Bearb råstatistik'!X619+'Bearb råstatistik'!T619</f>
        <v>0</v>
      </c>
      <c r="M621" s="81">
        <f>'Bearb råstatistik'!R619+'Bearb råstatistik'!V619</f>
        <v>0</v>
      </c>
      <c r="N621" s="48" t="str">
        <f t="shared" si="19"/>
        <v/>
      </c>
      <c r="O621" s="81">
        <f>'Bearb råstatistik'!AD619</f>
        <v>0</v>
      </c>
      <c r="P621" s="81">
        <f>'Bearb råstatistik'!AF619</f>
        <v>11</v>
      </c>
      <c r="Q621" s="82">
        <f t="shared" ref="Q621:Q633" si="20">IFERROR(O621/(O621+P621),"")</f>
        <v>0</v>
      </c>
    </row>
    <row r="622" spans="1:17" s="59" customFormat="1" hidden="1" x14ac:dyDescent="0.3">
      <c r="A622" s="59" t="str">
        <f>'Bearb råstatistik'!A620</f>
        <v>ÖDESHÖGS KOMMUN</v>
      </c>
      <c r="B622" s="81" t="b">
        <f>'Bearb råstatistik'!B620</f>
        <v>1</v>
      </c>
      <c r="C622" s="81">
        <f>IF(Visa_simulerat_eller_angivet_antal,'Bearb råstatistik'!#REF!,'Bearb råstatistik'!K620)</f>
        <v>34</v>
      </c>
      <c r="D622" s="81">
        <f>IF(Visa_simulerat_eller_angivet_antal,'Bearb råstatistik'!#REF!,'Bearb råstatistik'!O620)</f>
        <v>0</v>
      </c>
      <c r="E622" s="48">
        <f>IF(Visa_simulerat_eller_angivet_antal,'Bearb råstatistik'!AN620,'Bearb råstatistik'!AL620)</f>
        <v>0</v>
      </c>
      <c r="F622" s="81">
        <f>IF(Visa_simulerat_eller_angivet_antal,'Bearb råstatistik'!#REF!,'Bearb råstatistik'!Z620)</f>
        <v>0</v>
      </c>
      <c r="G622" s="48">
        <f>IF(Visa_simulerat_eller_angivet_antal,'Bearb råstatistik'!AQ620,'Bearb råstatistik'!AO620)</f>
        <v>0</v>
      </c>
      <c r="H622" s="81" t="b">
        <f>'Bearb råstatistik'!AC620</f>
        <v>0</v>
      </c>
      <c r="I622" s="48" t="str">
        <f>IF(Visa_simulerat_eller_angivet_antal,'Bearb råstatistik'!AS620,'Bearb råstatistik'!AR620)</f>
        <v>-</v>
      </c>
      <c r="J622" s="81">
        <f>IF(Visa_simulerat_eller_angivet_antal,'Bearb råstatistik'!#REF!,'Bearb råstatistik'!T620)</f>
        <v>0</v>
      </c>
      <c r="K622" s="48" t="str">
        <f>IF(Visa_simulerat_eller_angivet_antal,'Bearb råstatistik'!AU620,'Bearb råstatistik'!AT620)</f>
        <v>-</v>
      </c>
      <c r="L622" s="81">
        <f>'Bearb råstatistik'!X620+'Bearb råstatistik'!T620</f>
        <v>0</v>
      </c>
      <c r="M622" s="81">
        <f>'Bearb råstatistik'!R620+'Bearb råstatistik'!V620</f>
        <v>0</v>
      </c>
      <c r="N622" s="48" t="str">
        <f t="shared" si="19"/>
        <v/>
      </c>
      <c r="O622" s="81">
        <f>'Bearb råstatistik'!AD620</f>
        <v>0</v>
      </c>
      <c r="P622" s="81">
        <f>'Bearb råstatistik'!AF620</f>
        <v>0</v>
      </c>
      <c r="Q622" s="82" t="str">
        <f t="shared" si="20"/>
        <v/>
      </c>
    </row>
    <row r="623" spans="1:17" s="59" customFormat="1" x14ac:dyDescent="0.3">
      <c r="A623" s="59" t="str">
        <f>'Bearb råstatistik'!A621</f>
        <v>ÖREBRO KOMMUN</v>
      </c>
      <c r="B623" s="81" t="b">
        <f>'Bearb råstatistik'!B621</f>
        <v>1</v>
      </c>
      <c r="C623" s="81">
        <f>IF(Visa_simulerat_eller_angivet_antal,'Bearb råstatistik'!#REF!,'Bearb råstatistik'!K621)</f>
        <v>1055</v>
      </c>
      <c r="D623" s="81">
        <f>IF(Visa_simulerat_eller_angivet_antal,'Bearb råstatistik'!#REF!,'Bearb råstatistik'!O621)</f>
        <v>228</v>
      </c>
      <c r="E623" s="48">
        <f>IF(Visa_simulerat_eller_angivet_antal,'Bearb råstatistik'!AN621,'Bearb råstatistik'!AL621)</f>
        <v>0.21611374407582939</v>
      </c>
      <c r="F623" s="81">
        <f>IF(Visa_simulerat_eller_angivet_antal,'Bearb råstatistik'!#REF!,'Bearb råstatistik'!Z621)</f>
        <v>141</v>
      </c>
      <c r="G623" s="48">
        <f>IF(Visa_simulerat_eller_angivet_antal,'Bearb råstatistik'!AQ621,'Bearb råstatistik'!AO621)</f>
        <v>0.13364928909952606</v>
      </c>
      <c r="H623" s="81" t="b">
        <f>'Bearb råstatistik'!AC621</f>
        <v>0</v>
      </c>
      <c r="I623" s="48">
        <f>IF(Visa_simulerat_eller_angivet_antal,'Bearb råstatistik'!AS621,'Bearb råstatistik'!AR621)</f>
        <v>0.61842105263157898</v>
      </c>
      <c r="J623" s="81">
        <f>IF(Visa_simulerat_eller_angivet_antal,'Bearb råstatistik'!#REF!,'Bearb råstatistik'!T621)</f>
        <v>14</v>
      </c>
      <c r="K623" s="48">
        <f>IF(Visa_simulerat_eller_angivet_antal,'Bearb råstatistik'!AU621,'Bearb råstatistik'!AT621)</f>
        <v>0.34210526315789475</v>
      </c>
      <c r="L623" s="81">
        <f>'Bearb råstatistik'!X621+'Bearb råstatistik'!T621</f>
        <v>33</v>
      </c>
      <c r="M623" s="81">
        <f>'Bearb råstatistik'!R621+'Bearb råstatistik'!V621</f>
        <v>108</v>
      </c>
      <c r="N623" s="48">
        <f t="shared" si="19"/>
        <v>0.23404255319148937</v>
      </c>
      <c r="O623" s="81">
        <f>'Bearb råstatistik'!AD621</f>
        <v>66</v>
      </c>
      <c r="P623" s="81">
        <f>'Bearb råstatistik'!AF621</f>
        <v>64</v>
      </c>
      <c r="Q623" s="82">
        <f t="shared" si="20"/>
        <v>0.50769230769230766</v>
      </c>
    </row>
    <row r="624" spans="1:17" s="59" customFormat="1" hidden="1" x14ac:dyDescent="0.3">
      <c r="A624" s="59" t="str">
        <f>'Bearb råstatistik'!A622</f>
        <v>ÖRKELLJUNGA KOMMUN</v>
      </c>
      <c r="B624" s="81" t="b">
        <f>'Bearb råstatistik'!B622</f>
        <v>1</v>
      </c>
      <c r="C624" s="81">
        <f>IF(Visa_simulerat_eller_angivet_antal,'Bearb råstatistik'!#REF!,'Bearb råstatistik'!K622)</f>
        <v>53</v>
      </c>
      <c r="D624" s="81">
        <f>IF(Visa_simulerat_eller_angivet_antal,'Bearb råstatistik'!#REF!,'Bearb råstatistik'!O622)</f>
        <v>11</v>
      </c>
      <c r="E624" s="48">
        <f>IF(Visa_simulerat_eller_angivet_antal,'Bearb råstatistik'!AN622,'Bearb råstatistik'!AL622)</f>
        <v>0.20754716981132076</v>
      </c>
      <c r="F624" s="81">
        <f>IF(Visa_simulerat_eller_angivet_antal,'Bearb råstatistik'!#REF!,'Bearb råstatistik'!Z622)</f>
        <v>0</v>
      </c>
      <c r="G624" s="48">
        <f>IF(Visa_simulerat_eller_angivet_antal,'Bearb råstatistik'!AQ622,'Bearb råstatistik'!AO622)</f>
        <v>0</v>
      </c>
      <c r="H624" s="81" t="b">
        <f>'Bearb råstatistik'!AC622</f>
        <v>0</v>
      </c>
      <c r="I624" s="48">
        <f>IF(Visa_simulerat_eller_angivet_antal,'Bearb råstatistik'!AS622,'Bearb råstatistik'!AR622)</f>
        <v>0</v>
      </c>
      <c r="J624" s="81">
        <f>IF(Visa_simulerat_eller_angivet_antal,'Bearb råstatistik'!#REF!,'Bearb råstatistik'!T622)</f>
        <v>0</v>
      </c>
      <c r="K624" s="48">
        <f>IF(Visa_simulerat_eller_angivet_antal,'Bearb råstatistik'!AU622,'Bearb råstatistik'!AT622)</f>
        <v>0</v>
      </c>
      <c r="L624" s="81">
        <f>'Bearb råstatistik'!X622+'Bearb råstatistik'!T622</f>
        <v>0</v>
      </c>
      <c r="M624" s="81">
        <f>'Bearb råstatistik'!R622+'Bearb råstatistik'!V622</f>
        <v>0</v>
      </c>
      <c r="N624" s="48" t="str">
        <f t="shared" si="19"/>
        <v/>
      </c>
      <c r="O624" s="81">
        <f>'Bearb råstatistik'!AD622</f>
        <v>11</v>
      </c>
      <c r="P624" s="81">
        <f>'Bearb råstatistik'!AF622</f>
        <v>0</v>
      </c>
      <c r="Q624" s="82">
        <f t="shared" si="20"/>
        <v>1</v>
      </c>
    </row>
    <row r="625" spans="1:17" s="59" customFormat="1" x14ac:dyDescent="0.3">
      <c r="A625" s="59" t="str">
        <f>'Bearb råstatistik'!A623</f>
        <v>ÖRNSKÖLDSVIKS KOMMUN</v>
      </c>
      <c r="B625" s="81" t="b">
        <f>'Bearb råstatistik'!B623</f>
        <v>1</v>
      </c>
      <c r="C625" s="81">
        <f>IF(Visa_simulerat_eller_angivet_antal,'Bearb råstatistik'!#REF!,'Bearb råstatistik'!K623)</f>
        <v>484</v>
      </c>
      <c r="D625" s="81">
        <f>IF(Visa_simulerat_eller_angivet_antal,'Bearb råstatistik'!#REF!,'Bearb råstatistik'!O623)</f>
        <v>53</v>
      </c>
      <c r="E625" s="48">
        <f>IF(Visa_simulerat_eller_angivet_antal,'Bearb råstatistik'!AN623,'Bearb råstatistik'!AL623)</f>
        <v>0.10950413223140495</v>
      </c>
      <c r="F625" s="81">
        <f>IF(Visa_simulerat_eller_angivet_antal,'Bearb råstatistik'!#REF!,'Bearb råstatistik'!Z623)</f>
        <v>19</v>
      </c>
      <c r="G625" s="48">
        <f>IF(Visa_simulerat_eller_angivet_antal,'Bearb råstatistik'!AQ623,'Bearb råstatistik'!AO623)</f>
        <v>3.9256198347107439E-2</v>
      </c>
      <c r="H625" s="81" t="b">
        <f>'Bearb råstatistik'!AC623</f>
        <v>0</v>
      </c>
      <c r="I625" s="48">
        <f>IF(Visa_simulerat_eller_angivet_antal,'Bearb råstatistik'!AS623,'Bearb råstatistik'!AR623)</f>
        <v>0.35849056603773582</v>
      </c>
      <c r="J625" s="81">
        <f>IF(Visa_simulerat_eller_angivet_antal,'Bearb råstatistik'!#REF!,'Bearb råstatistik'!T623)</f>
        <v>0</v>
      </c>
      <c r="K625" s="48">
        <f>IF(Visa_simulerat_eller_angivet_antal,'Bearb råstatistik'!AU623,'Bearb råstatistik'!AT623)</f>
        <v>0.41509433962264153</v>
      </c>
      <c r="L625" s="81">
        <f>'Bearb råstatistik'!X623+'Bearb råstatistik'!T623</f>
        <v>0</v>
      </c>
      <c r="M625" s="81">
        <f>'Bearb råstatistik'!R623+'Bearb råstatistik'!V623</f>
        <v>19</v>
      </c>
      <c r="N625" s="48">
        <f t="shared" si="19"/>
        <v>0</v>
      </c>
      <c r="O625" s="81">
        <f>'Bearb råstatistik'!AD623</f>
        <v>12</v>
      </c>
      <c r="P625" s="81">
        <f>'Bearb råstatistik'!AF623</f>
        <v>22</v>
      </c>
      <c r="Q625" s="82">
        <f t="shared" si="20"/>
        <v>0.35294117647058826</v>
      </c>
    </row>
    <row r="626" spans="1:17" s="59" customFormat="1" x14ac:dyDescent="0.3">
      <c r="A626" s="59" t="str">
        <f>'Bearb råstatistik'!A624</f>
        <v>ÖSTERSUNDS KOMMUN</v>
      </c>
      <c r="B626" s="81" t="b">
        <f>'Bearb råstatistik'!B624</f>
        <v>1</v>
      </c>
      <c r="C626" s="81">
        <f>IF(Visa_simulerat_eller_angivet_antal,'Bearb råstatistik'!#REF!,'Bearb råstatistik'!K624)</f>
        <v>422</v>
      </c>
      <c r="D626" s="81">
        <f>IF(Visa_simulerat_eller_angivet_antal,'Bearb råstatistik'!#REF!,'Bearb råstatistik'!O624)</f>
        <v>102</v>
      </c>
      <c r="E626" s="48">
        <f>IF(Visa_simulerat_eller_angivet_antal,'Bearb råstatistik'!AN624,'Bearb råstatistik'!AL624)</f>
        <v>0.24170616113744076</v>
      </c>
      <c r="F626" s="81">
        <f>IF(Visa_simulerat_eller_angivet_antal,'Bearb råstatistik'!#REF!,'Bearb råstatistik'!Z624)</f>
        <v>24</v>
      </c>
      <c r="G626" s="48">
        <f>IF(Visa_simulerat_eller_angivet_antal,'Bearb råstatistik'!AQ624,'Bearb råstatistik'!AO624)</f>
        <v>5.6872037914691941E-2</v>
      </c>
      <c r="H626" s="81" t="b">
        <f>'Bearb råstatistik'!AC624</f>
        <v>0</v>
      </c>
      <c r="I626" s="48">
        <f>IF(Visa_simulerat_eller_angivet_antal,'Bearb råstatistik'!AS624,'Bearb råstatistik'!AR624)</f>
        <v>0.23529411764705882</v>
      </c>
      <c r="J626" s="81">
        <f>IF(Visa_simulerat_eller_angivet_antal,'Bearb råstatistik'!#REF!,'Bearb råstatistik'!T624)</f>
        <v>0</v>
      </c>
      <c r="K626" s="48">
        <f>IF(Visa_simulerat_eller_angivet_antal,'Bearb råstatistik'!AU624,'Bearb råstatistik'!AT624)</f>
        <v>0.46078431372549017</v>
      </c>
      <c r="L626" s="81">
        <f>'Bearb råstatistik'!X624+'Bearb råstatistik'!T624</f>
        <v>0</v>
      </c>
      <c r="M626" s="81">
        <f>'Bearb råstatistik'!R624+'Bearb råstatistik'!V624</f>
        <v>24</v>
      </c>
      <c r="N626" s="48">
        <f t="shared" si="19"/>
        <v>0</v>
      </c>
      <c r="O626" s="81">
        <f>'Bearb råstatistik'!AD624</f>
        <v>31</v>
      </c>
      <c r="P626" s="81">
        <f>'Bearb råstatistik'!AF624</f>
        <v>47</v>
      </c>
      <c r="Q626" s="82">
        <f t="shared" si="20"/>
        <v>0.39743589743589741</v>
      </c>
    </row>
    <row r="627" spans="1:17" s="59" customFormat="1" x14ac:dyDescent="0.3">
      <c r="A627" s="59" t="str">
        <f>'Bearb råstatistik'!A625</f>
        <v>ÖSTERÅKERS KOMMUN</v>
      </c>
      <c r="B627" s="81" t="b">
        <f>'Bearb råstatistik'!B625</f>
        <v>1</v>
      </c>
      <c r="C627" s="81">
        <f>IF(Visa_simulerat_eller_angivet_antal,'Bearb råstatistik'!#REF!,'Bearb råstatistik'!K625)</f>
        <v>276</v>
      </c>
      <c r="D627" s="81">
        <f>IF(Visa_simulerat_eller_angivet_antal,'Bearb råstatistik'!#REF!,'Bearb råstatistik'!O625)</f>
        <v>43</v>
      </c>
      <c r="E627" s="48">
        <f>IF(Visa_simulerat_eller_angivet_antal,'Bearb råstatistik'!AN625,'Bearb råstatistik'!AL625)</f>
        <v>0.15579710144927536</v>
      </c>
      <c r="F627" s="81">
        <f>IF(Visa_simulerat_eller_angivet_antal,'Bearb råstatistik'!#REF!,'Bearb råstatistik'!Z625)</f>
        <v>12</v>
      </c>
      <c r="G627" s="48">
        <f>IF(Visa_simulerat_eller_angivet_antal,'Bearb råstatistik'!AQ625,'Bearb råstatistik'!AO625)</f>
        <v>4.3478260869565216E-2</v>
      </c>
      <c r="H627" s="81" t="b">
        <f>'Bearb råstatistik'!AC625</f>
        <v>0</v>
      </c>
      <c r="I627" s="48">
        <f>IF(Visa_simulerat_eller_angivet_antal,'Bearb råstatistik'!AS625,'Bearb råstatistik'!AR625)</f>
        <v>0.27906976744186046</v>
      </c>
      <c r="J627" s="81">
        <f>IF(Visa_simulerat_eller_angivet_antal,'Bearb råstatistik'!#REF!,'Bearb råstatistik'!T625)</f>
        <v>0</v>
      </c>
      <c r="K627" s="48">
        <f>IF(Visa_simulerat_eller_angivet_antal,'Bearb råstatistik'!AU625,'Bearb råstatistik'!AT625)</f>
        <v>0.62790697674418605</v>
      </c>
      <c r="L627" s="81">
        <f>'Bearb råstatistik'!X625+'Bearb råstatistik'!T625</f>
        <v>0</v>
      </c>
      <c r="M627" s="81">
        <f>'Bearb råstatistik'!R625+'Bearb råstatistik'!V625</f>
        <v>12</v>
      </c>
      <c r="N627" s="48">
        <f t="shared" si="19"/>
        <v>0</v>
      </c>
      <c r="O627" s="81">
        <f>'Bearb råstatistik'!AD625</f>
        <v>4</v>
      </c>
      <c r="P627" s="81">
        <f>'Bearb råstatistik'!AF625</f>
        <v>27</v>
      </c>
      <c r="Q627" s="82">
        <f t="shared" si="20"/>
        <v>0.12903225806451613</v>
      </c>
    </row>
    <row r="628" spans="1:17" s="59" customFormat="1" x14ac:dyDescent="0.3">
      <c r="A628" s="59" t="str">
        <f>'Bearb råstatistik'!A626</f>
        <v>ÖSTHAMMARS KOMMUN</v>
      </c>
      <c r="B628" s="81" t="b">
        <f>'Bearb råstatistik'!B626</f>
        <v>1</v>
      </c>
      <c r="C628" s="81">
        <f>IF(Visa_simulerat_eller_angivet_antal,'Bearb råstatistik'!#REF!,'Bearb råstatistik'!K626)</f>
        <v>192</v>
      </c>
      <c r="D628" s="81">
        <f>IF(Visa_simulerat_eller_angivet_antal,'Bearb råstatistik'!#REF!,'Bearb råstatistik'!O626)</f>
        <v>36</v>
      </c>
      <c r="E628" s="48">
        <f>IF(Visa_simulerat_eller_angivet_antal,'Bearb råstatistik'!AN626,'Bearb råstatistik'!AL626)</f>
        <v>0.1875</v>
      </c>
      <c r="F628" s="81">
        <f>IF(Visa_simulerat_eller_angivet_antal,'Bearb råstatistik'!#REF!,'Bearb råstatistik'!Z626)</f>
        <v>0</v>
      </c>
      <c r="G628" s="48">
        <f>IF(Visa_simulerat_eller_angivet_antal,'Bearb råstatistik'!AQ626,'Bearb råstatistik'!AO626)</f>
        <v>0</v>
      </c>
      <c r="H628" s="81" t="b">
        <f>'Bearb råstatistik'!AC626</f>
        <v>0</v>
      </c>
      <c r="I628" s="48">
        <f>IF(Visa_simulerat_eller_angivet_antal,'Bearb råstatistik'!AS626,'Bearb råstatistik'!AR626)</f>
        <v>0</v>
      </c>
      <c r="J628" s="81">
        <f>IF(Visa_simulerat_eller_angivet_antal,'Bearb råstatistik'!#REF!,'Bearb råstatistik'!T626)</f>
        <v>0</v>
      </c>
      <c r="K628" s="48">
        <f>IF(Visa_simulerat_eller_angivet_antal,'Bearb råstatistik'!AU626,'Bearb råstatistik'!AT626)</f>
        <v>0.3888888888888889</v>
      </c>
      <c r="L628" s="81">
        <f>'Bearb råstatistik'!X626+'Bearb råstatistik'!T626</f>
        <v>0</v>
      </c>
      <c r="M628" s="81">
        <f>'Bearb råstatistik'!R626+'Bearb råstatistik'!V626</f>
        <v>0</v>
      </c>
      <c r="N628" s="48" t="str">
        <f t="shared" si="19"/>
        <v/>
      </c>
      <c r="O628" s="81">
        <f>'Bearb råstatistik'!AD626</f>
        <v>22</v>
      </c>
      <c r="P628" s="81">
        <f>'Bearb råstatistik'!AF626</f>
        <v>14</v>
      </c>
      <c r="Q628" s="82">
        <f t="shared" si="20"/>
        <v>0.61111111111111116</v>
      </c>
    </row>
    <row r="629" spans="1:17" s="59" customFormat="1" hidden="1" x14ac:dyDescent="0.3">
      <c r="A629" s="59" t="str">
        <f>'Bearb råstatistik'!A627</f>
        <v>ÖSTRA GÖINGE KOMMUN</v>
      </c>
      <c r="B629" s="81" t="b">
        <f>'Bearb råstatistik'!B627</f>
        <v>1</v>
      </c>
      <c r="C629" s="81">
        <f>IF(Visa_simulerat_eller_angivet_antal,'Bearb råstatistik'!#REF!,'Bearb råstatistik'!K627)</f>
        <v>88</v>
      </c>
      <c r="D629" s="81">
        <f>IF(Visa_simulerat_eller_angivet_antal,'Bearb råstatistik'!#REF!,'Bearb råstatistik'!O627)</f>
        <v>0</v>
      </c>
      <c r="E629" s="48">
        <f>IF(Visa_simulerat_eller_angivet_antal,'Bearb råstatistik'!AN627,'Bearb råstatistik'!AL627)</f>
        <v>0</v>
      </c>
      <c r="F629" s="81">
        <f>IF(Visa_simulerat_eller_angivet_antal,'Bearb råstatistik'!#REF!,'Bearb råstatistik'!Z627)</f>
        <v>0</v>
      </c>
      <c r="G629" s="48">
        <f>IF(Visa_simulerat_eller_angivet_antal,'Bearb råstatistik'!AQ627,'Bearb råstatistik'!AO627)</f>
        <v>0</v>
      </c>
      <c r="H629" s="81" t="b">
        <f>'Bearb råstatistik'!AC627</f>
        <v>0</v>
      </c>
      <c r="I629" s="48" t="str">
        <f>IF(Visa_simulerat_eller_angivet_antal,'Bearb råstatistik'!AS627,'Bearb råstatistik'!AR627)</f>
        <v>-</v>
      </c>
      <c r="J629" s="81">
        <f>IF(Visa_simulerat_eller_angivet_antal,'Bearb råstatistik'!#REF!,'Bearb råstatistik'!T627)</f>
        <v>0</v>
      </c>
      <c r="K629" s="48" t="str">
        <f>IF(Visa_simulerat_eller_angivet_antal,'Bearb råstatistik'!AU627,'Bearb råstatistik'!AT627)</f>
        <v>-</v>
      </c>
      <c r="L629" s="81">
        <f>'Bearb råstatistik'!X627+'Bearb råstatistik'!T627</f>
        <v>0</v>
      </c>
      <c r="M629" s="81">
        <f>'Bearb råstatistik'!R627+'Bearb råstatistik'!V627</f>
        <v>0</v>
      </c>
      <c r="N629" s="48" t="str">
        <f t="shared" si="19"/>
        <v/>
      </c>
      <c r="O629" s="81">
        <f>'Bearb råstatistik'!AD627</f>
        <v>0</v>
      </c>
      <c r="P629" s="81">
        <f>'Bearb råstatistik'!AF627</f>
        <v>0</v>
      </c>
      <c r="Q629" s="82" t="str">
        <f t="shared" si="20"/>
        <v/>
      </c>
    </row>
    <row r="630" spans="1:17" s="59" customFormat="1" hidden="1" x14ac:dyDescent="0.3">
      <c r="A630" s="59" t="str">
        <f>'Bearb råstatistik'!A628</f>
        <v>Östra Skolan AB</v>
      </c>
      <c r="B630" s="81" t="b">
        <f>'Bearb råstatistik'!B628</f>
        <v>0</v>
      </c>
      <c r="C630" s="81">
        <f>IF(Visa_simulerat_eller_angivet_antal,'Bearb råstatistik'!#REF!,'Bearb råstatistik'!K628)</f>
        <v>28</v>
      </c>
      <c r="D630" s="81">
        <f>IF(Visa_simulerat_eller_angivet_antal,'Bearb råstatistik'!#REF!,'Bearb råstatistik'!O628)</f>
        <v>0</v>
      </c>
      <c r="E630" s="48">
        <f>IF(Visa_simulerat_eller_angivet_antal,'Bearb råstatistik'!AN628,'Bearb råstatistik'!AL628)</f>
        <v>0</v>
      </c>
      <c r="F630" s="81">
        <f>IF(Visa_simulerat_eller_angivet_antal,'Bearb råstatistik'!#REF!,'Bearb råstatistik'!Z628)</f>
        <v>0</v>
      </c>
      <c r="G630" s="48">
        <f>IF(Visa_simulerat_eller_angivet_antal,'Bearb råstatistik'!AQ628,'Bearb råstatistik'!AO628)</f>
        <v>0</v>
      </c>
      <c r="H630" s="81" t="b">
        <f>'Bearb råstatistik'!AC628</f>
        <v>0</v>
      </c>
      <c r="I630" s="48" t="str">
        <f>IF(Visa_simulerat_eller_angivet_antal,'Bearb råstatistik'!AS628,'Bearb råstatistik'!AR628)</f>
        <v>-</v>
      </c>
      <c r="J630" s="81">
        <f>IF(Visa_simulerat_eller_angivet_antal,'Bearb råstatistik'!#REF!,'Bearb råstatistik'!T628)</f>
        <v>0</v>
      </c>
      <c r="K630" s="48" t="str">
        <f>IF(Visa_simulerat_eller_angivet_antal,'Bearb råstatistik'!AU628,'Bearb råstatistik'!AT628)</f>
        <v>-</v>
      </c>
      <c r="L630" s="81">
        <f>'Bearb råstatistik'!X628+'Bearb råstatistik'!T628</f>
        <v>0</v>
      </c>
      <c r="M630" s="81">
        <f>'Bearb råstatistik'!R628+'Bearb råstatistik'!V628</f>
        <v>0</v>
      </c>
      <c r="N630" s="48" t="str">
        <f t="shared" si="19"/>
        <v/>
      </c>
      <c r="O630" s="81">
        <f>'Bearb råstatistik'!AD628</f>
        <v>0</v>
      </c>
      <c r="P630" s="81">
        <f>'Bearb råstatistik'!AF628</f>
        <v>0</v>
      </c>
      <c r="Q630" s="82" t="str">
        <f t="shared" si="20"/>
        <v/>
      </c>
    </row>
    <row r="631" spans="1:17" s="59" customFormat="1" hidden="1" x14ac:dyDescent="0.3">
      <c r="A631" s="59" t="str">
        <f>'Bearb råstatistik'!A629</f>
        <v>ÖVERKALIX KOMMUN</v>
      </c>
      <c r="B631" s="81" t="b">
        <f>'Bearb råstatistik'!B629</f>
        <v>1</v>
      </c>
      <c r="C631" s="81">
        <f>IF(Visa_simulerat_eller_angivet_antal,'Bearb råstatistik'!#REF!,'Bearb råstatistik'!K629)</f>
        <v>13</v>
      </c>
      <c r="D631" s="81">
        <f>IF(Visa_simulerat_eller_angivet_antal,'Bearb råstatistik'!#REF!,'Bearb råstatistik'!O629)</f>
        <v>0</v>
      </c>
      <c r="E631" s="48">
        <f>IF(Visa_simulerat_eller_angivet_antal,'Bearb råstatistik'!AN629,'Bearb råstatistik'!AL629)</f>
        <v>0</v>
      </c>
      <c r="F631" s="81">
        <f>IF(Visa_simulerat_eller_angivet_antal,'Bearb råstatistik'!#REF!,'Bearb råstatistik'!Z629)</f>
        <v>0</v>
      </c>
      <c r="G631" s="48">
        <f>IF(Visa_simulerat_eller_angivet_antal,'Bearb råstatistik'!AQ629,'Bearb råstatistik'!AO629)</f>
        <v>0</v>
      </c>
      <c r="H631" s="81" t="b">
        <f>'Bearb råstatistik'!AC629</f>
        <v>0</v>
      </c>
      <c r="I631" s="48" t="str">
        <f>IF(Visa_simulerat_eller_angivet_antal,'Bearb råstatistik'!AS629,'Bearb råstatistik'!AR629)</f>
        <v>-</v>
      </c>
      <c r="J631" s="81">
        <f>IF(Visa_simulerat_eller_angivet_antal,'Bearb råstatistik'!#REF!,'Bearb råstatistik'!T629)</f>
        <v>0</v>
      </c>
      <c r="K631" s="48" t="str">
        <f>IF(Visa_simulerat_eller_angivet_antal,'Bearb råstatistik'!AU629,'Bearb råstatistik'!AT629)</f>
        <v>-</v>
      </c>
      <c r="L631" s="81">
        <f>'Bearb råstatistik'!X629+'Bearb råstatistik'!T629</f>
        <v>0</v>
      </c>
      <c r="M631" s="81">
        <f>'Bearb råstatistik'!R629+'Bearb råstatistik'!V629</f>
        <v>0</v>
      </c>
      <c r="N631" s="48" t="str">
        <f t="shared" si="19"/>
        <v/>
      </c>
      <c r="O631" s="81">
        <f>'Bearb råstatistik'!AD629</f>
        <v>0</v>
      </c>
      <c r="P631" s="81">
        <f>'Bearb råstatistik'!AF629</f>
        <v>0</v>
      </c>
      <c r="Q631" s="82" t="str">
        <f t="shared" si="20"/>
        <v/>
      </c>
    </row>
    <row r="632" spans="1:17" s="59" customFormat="1" hidden="1" x14ac:dyDescent="0.3">
      <c r="A632" s="59" t="str">
        <f>'Bearb råstatistik'!A630</f>
        <v>ÖVERKALIX KULTUR- OCH MILJÖSKOLA</v>
      </c>
      <c r="B632" s="81" t="b">
        <f>'Bearb råstatistik'!B630</f>
        <v>0</v>
      </c>
      <c r="C632" s="81">
        <f>IF(Visa_simulerat_eller_angivet_antal,'Bearb råstatistik'!#REF!,'Bearb råstatistik'!K630)</f>
        <v>0</v>
      </c>
      <c r="D632" s="81">
        <f>IF(Visa_simulerat_eller_angivet_antal,'Bearb råstatistik'!#REF!,'Bearb råstatistik'!O630)</f>
        <v>0</v>
      </c>
      <c r="E632" s="48" t="str">
        <f>IF(Visa_simulerat_eller_angivet_antal,'Bearb råstatistik'!AN630,'Bearb råstatistik'!AL630)</f>
        <v>-</v>
      </c>
      <c r="F632" s="81">
        <f>IF(Visa_simulerat_eller_angivet_antal,'Bearb råstatistik'!#REF!,'Bearb råstatistik'!Z630)</f>
        <v>0</v>
      </c>
      <c r="G632" s="48" t="str">
        <f>IF(Visa_simulerat_eller_angivet_antal,'Bearb råstatistik'!AQ630,'Bearb råstatistik'!AO630)</f>
        <v>-</v>
      </c>
      <c r="H632" s="81" t="b">
        <f>'Bearb råstatistik'!AC630</f>
        <v>0</v>
      </c>
      <c r="I632" s="48" t="str">
        <f>IF(Visa_simulerat_eller_angivet_antal,'Bearb råstatistik'!AS630,'Bearb råstatistik'!AR630)</f>
        <v>-</v>
      </c>
      <c r="J632" s="81">
        <f>IF(Visa_simulerat_eller_angivet_antal,'Bearb råstatistik'!#REF!,'Bearb råstatistik'!T630)</f>
        <v>0</v>
      </c>
      <c r="K632" s="48" t="str">
        <f>IF(Visa_simulerat_eller_angivet_antal,'Bearb råstatistik'!AU630,'Bearb råstatistik'!AT630)</f>
        <v>-</v>
      </c>
      <c r="L632" s="81">
        <f>'Bearb råstatistik'!X630+'Bearb råstatistik'!T630</f>
        <v>0</v>
      </c>
      <c r="M632" s="81">
        <f>'Bearb råstatistik'!R630+'Bearb råstatistik'!V630</f>
        <v>0</v>
      </c>
      <c r="N632" s="48" t="str">
        <f t="shared" si="19"/>
        <v/>
      </c>
      <c r="O632" s="81">
        <f>'Bearb råstatistik'!AD630</f>
        <v>0</v>
      </c>
      <c r="P632" s="81">
        <f>'Bearb råstatistik'!AF630</f>
        <v>0</v>
      </c>
      <c r="Q632" s="82" t="str">
        <f t="shared" si="20"/>
        <v/>
      </c>
    </row>
    <row r="633" spans="1:17" s="59" customFormat="1" hidden="1" x14ac:dyDescent="0.3">
      <c r="A633" s="59" t="str">
        <f>'Bearb råstatistik'!A631</f>
        <v>ÖVERTORNEÅ KOMMUN</v>
      </c>
      <c r="B633" s="81" t="b">
        <f>'Bearb råstatistik'!B631</f>
        <v>1</v>
      </c>
      <c r="C633" s="81">
        <f>IF(Visa_simulerat_eller_angivet_antal,'Bearb råstatistik'!#REF!,'Bearb råstatistik'!K631)</f>
        <v>27</v>
      </c>
      <c r="D633" s="81">
        <f>IF(Visa_simulerat_eller_angivet_antal,'Bearb råstatistik'!#REF!,'Bearb råstatistik'!O631)</f>
        <v>0</v>
      </c>
      <c r="E633" s="48">
        <f>IF(Visa_simulerat_eller_angivet_antal,'Bearb råstatistik'!AN631,'Bearb råstatistik'!AL631)</f>
        <v>0</v>
      </c>
      <c r="F633" s="81">
        <f>IF(Visa_simulerat_eller_angivet_antal,'Bearb råstatistik'!#REF!,'Bearb råstatistik'!Z631)</f>
        <v>0</v>
      </c>
      <c r="G633" s="48">
        <f>IF(Visa_simulerat_eller_angivet_antal,'Bearb råstatistik'!AQ631,'Bearb råstatistik'!AO631)</f>
        <v>0</v>
      </c>
      <c r="H633" s="81" t="b">
        <f>'Bearb råstatistik'!AC631</f>
        <v>0</v>
      </c>
      <c r="I633" s="48" t="str">
        <f>IF(Visa_simulerat_eller_angivet_antal,'Bearb råstatistik'!AS631,'Bearb råstatistik'!AR631)</f>
        <v>-</v>
      </c>
      <c r="J633" s="81">
        <f>IF(Visa_simulerat_eller_angivet_antal,'Bearb råstatistik'!#REF!,'Bearb råstatistik'!T631)</f>
        <v>0</v>
      </c>
      <c r="K633" s="48" t="str">
        <f>IF(Visa_simulerat_eller_angivet_antal,'Bearb råstatistik'!AU631,'Bearb råstatistik'!AT631)</f>
        <v>-</v>
      </c>
      <c r="L633" s="81">
        <f>'Bearb råstatistik'!X631+'Bearb råstatistik'!T631</f>
        <v>0</v>
      </c>
      <c r="M633" s="81">
        <f>'Bearb råstatistik'!R631+'Bearb råstatistik'!V631</f>
        <v>0</v>
      </c>
      <c r="N633" s="48" t="str">
        <f t="shared" si="19"/>
        <v/>
      </c>
      <c r="O633" s="81">
        <f>'Bearb råstatistik'!AD631</f>
        <v>0</v>
      </c>
      <c r="P633" s="81">
        <f>'Bearb råstatistik'!AF631</f>
        <v>0</v>
      </c>
      <c r="Q633" s="82" t="str">
        <f t="shared" si="20"/>
        <v/>
      </c>
    </row>
    <row r="634" spans="1:17" s="59" customFormat="1" x14ac:dyDescent="0.3"/>
    <row r="635" spans="1:17" s="59" customFormat="1" x14ac:dyDescent="0.3"/>
    <row r="636" spans="1:17" s="59" customFormat="1" x14ac:dyDescent="0.3"/>
    <row r="637" spans="1:17" s="59" customFormat="1" x14ac:dyDescent="0.3"/>
    <row r="638" spans="1:17" s="59" customFormat="1" x14ac:dyDescent="0.3"/>
    <row r="639" spans="1:17" s="59" customFormat="1" x14ac:dyDescent="0.3"/>
    <row r="640" spans="1:17" s="59" customFormat="1" x14ac:dyDescent="0.3"/>
    <row r="641" s="59" customFormat="1" x14ac:dyDescent="0.3"/>
    <row r="642" s="59" customFormat="1" x14ac:dyDescent="0.3"/>
    <row r="643" s="59" customFormat="1" x14ac:dyDescent="0.3"/>
    <row r="644" s="59" customFormat="1" x14ac:dyDescent="0.3"/>
    <row r="645" s="59" customFormat="1" x14ac:dyDescent="0.3"/>
    <row r="646" s="59" customFormat="1" x14ac:dyDescent="0.3"/>
    <row r="647" s="59" customFormat="1" x14ac:dyDescent="0.3"/>
    <row r="648" s="59" customFormat="1" x14ac:dyDescent="0.3"/>
    <row r="649" s="59" customFormat="1" x14ac:dyDescent="0.3"/>
    <row r="650" s="59" customFormat="1" x14ac:dyDescent="0.3"/>
    <row r="651" s="59" customFormat="1" x14ac:dyDescent="0.3"/>
    <row r="652" s="59" customFormat="1" x14ac:dyDescent="0.3"/>
    <row r="653" s="59" customFormat="1" x14ac:dyDescent="0.3"/>
    <row r="654" s="59" customFormat="1" x14ac:dyDescent="0.3"/>
    <row r="655" s="59" customFormat="1" x14ac:dyDescent="0.3"/>
    <row r="656" s="59" customFormat="1" x14ac:dyDescent="0.3"/>
    <row r="657" s="59" customFormat="1" x14ac:dyDescent="0.3"/>
    <row r="658" s="59" customFormat="1" x14ac:dyDescent="0.3"/>
    <row r="659" s="59" customFormat="1" x14ac:dyDescent="0.3"/>
    <row r="660" s="59" customFormat="1" x14ac:dyDescent="0.3"/>
    <row r="661" s="59" customFormat="1" x14ac:dyDescent="0.3"/>
    <row r="662" s="59" customFormat="1" x14ac:dyDescent="0.3"/>
    <row r="663" s="59" customFormat="1" x14ac:dyDescent="0.3"/>
    <row r="664" s="59" customFormat="1" x14ac:dyDescent="0.3"/>
    <row r="665" s="59" customFormat="1" x14ac:dyDescent="0.3"/>
    <row r="666" s="59" customFormat="1" x14ac:dyDescent="0.3"/>
    <row r="667" s="59" customFormat="1" x14ac:dyDescent="0.3"/>
    <row r="668" s="59" customFormat="1" x14ac:dyDescent="0.3"/>
    <row r="669" s="59" customFormat="1" x14ac:dyDescent="0.3"/>
    <row r="670" s="59" customFormat="1" x14ac:dyDescent="0.3"/>
    <row r="671" s="59" customFormat="1" x14ac:dyDescent="0.3"/>
    <row r="672" s="59" customFormat="1" x14ac:dyDescent="0.3"/>
    <row r="673" s="59" customFormat="1" x14ac:dyDescent="0.3"/>
    <row r="674" s="59" customFormat="1" x14ac:dyDescent="0.3"/>
    <row r="675" s="59" customFormat="1" x14ac:dyDescent="0.3"/>
    <row r="676" s="59" customFormat="1" x14ac:dyDescent="0.3"/>
    <row r="677" s="59" customFormat="1" x14ac:dyDescent="0.3"/>
    <row r="678" s="59" customFormat="1" x14ac:dyDescent="0.3"/>
    <row r="679" s="59" customFormat="1" x14ac:dyDescent="0.3"/>
    <row r="680" s="59" customFormat="1" x14ac:dyDescent="0.3"/>
    <row r="681" s="59" customFormat="1" x14ac:dyDescent="0.3"/>
    <row r="682" s="59" customFormat="1" x14ac:dyDescent="0.3"/>
    <row r="683" s="59" customFormat="1" x14ac:dyDescent="0.3"/>
    <row r="684" s="59" customFormat="1" x14ac:dyDescent="0.3"/>
    <row r="685" s="59" customFormat="1" x14ac:dyDescent="0.3"/>
    <row r="686" s="59" customFormat="1" x14ac:dyDescent="0.3"/>
    <row r="687" s="59" customFormat="1" x14ac:dyDescent="0.3"/>
    <row r="688" s="59" customFormat="1" x14ac:dyDescent="0.3"/>
    <row r="689" s="59" customFormat="1" x14ac:dyDescent="0.3"/>
    <row r="690" s="59" customFormat="1" x14ac:dyDescent="0.3"/>
    <row r="691" s="59" customFormat="1" x14ac:dyDescent="0.3"/>
    <row r="692" s="59" customFormat="1" x14ac:dyDescent="0.3"/>
    <row r="693" s="59" customFormat="1" x14ac:dyDescent="0.3"/>
    <row r="694" s="59" customFormat="1" x14ac:dyDescent="0.3"/>
    <row r="695" s="59" customFormat="1" x14ac:dyDescent="0.3"/>
    <row r="696" s="59" customFormat="1" x14ac:dyDescent="0.3"/>
    <row r="697" s="59" customFormat="1" x14ac:dyDescent="0.3"/>
    <row r="698" s="59" customFormat="1" x14ac:dyDescent="0.3"/>
    <row r="699" s="59" customFormat="1" x14ac:dyDescent="0.3"/>
    <row r="700" s="59" customFormat="1" x14ac:dyDescent="0.3"/>
    <row r="701" s="59" customFormat="1" x14ac:dyDescent="0.3"/>
    <row r="702" s="59" customFormat="1" x14ac:dyDescent="0.3"/>
    <row r="703" s="59" customFormat="1" x14ac:dyDescent="0.3"/>
    <row r="704" s="59" customFormat="1" x14ac:dyDescent="0.3"/>
    <row r="705" s="59" customFormat="1" x14ac:dyDescent="0.3"/>
    <row r="706" s="59" customFormat="1" x14ac:dyDescent="0.3"/>
    <row r="707" s="59" customFormat="1" x14ac:dyDescent="0.3"/>
    <row r="708" s="59" customFormat="1" x14ac:dyDescent="0.3"/>
    <row r="709" s="59" customFormat="1" x14ac:dyDescent="0.3"/>
    <row r="710" s="59" customFormat="1" x14ac:dyDescent="0.3"/>
    <row r="711" s="59" customFormat="1" x14ac:dyDescent="0.3"/>
    <row r="712" s="59" customFormat="1" x14ac:dyDescent="0.3"/>
    <row r="713" s="59" customFormat="1" x14ac:dyDescent="0.3"/>
    <row r="714" s="59" customFormat="1" x14ac:dyDescent="0.3"/>
    <row r="715" s="59" customFormat="1" x14ac:dyDescent="0.3"/>
    <row r="716" s="59" customFormat="1" x14ac:dyDescent="0.3"/>
    <row r="717" s="59" customFormat="1" x14ac:dyDescent="0.3"/>
    <row r="718" s="59" customFormat="1" x14ac:dyDescent="0.3"/>
    <row r="719" s="59" customFormat="1" x14ac:dyDescent="0.3"/>
    <row r="720" s="59" customFormat="1" x14ac:dyDescent="0.3"/>
    <row r="721" s="59" customFormat="1" x14ac:dyDescent="0.3"/>
    <row r="722" s="59" customFormat="1" x14ac:dyDescent="0.3"/>
    <row r="723" s="59" customFormat="1" x14ac:dyDescent="0.3"/>
    <row r="724" s="59" customFormat="1" x14ac:dyDescent="0.3"/>
    <row r="725" s="59" customFormat="1" x14ac:dyDescent="0.3"/>
    <row r="726" s="59" customFormat="1" x14ac:dyDescent="0.3"/>
    <row r="727" s="59" customFormat="1" x14ac:dyDescent="0.3"/>
    <row r="728" s="59" customFormat="1" x14ac:dyDescent="0.3"/>
    <row r="729" s="59" customFormat="1" x14ac:dyDescent="0.3"/>
    <row r="730" s="59" customFormat="1" x14ac:dyDescent="0.3"/>
    <row r="731" s="59" customFormat="1" x14ac:dyDescent="0.3"/>
    <row r="732" s="59" customFormat="1" x14ac:dyDescent="0.3"/>
    <row r="733" s="59" customFormat="1" x14ac:dyDescent="0.3"/>
    <row r="734" s="59" customFormat="1" x14ac:dyDescent="0.3"/>
    <row r="735" s="59" customFormat="1" x14ac:dyDescent="0.3"/>
    <row r="736" s="59" customFormat="1" x14ac:dyDescent="0.3"/>
    <row r="737" s="59" customFormat="1" x14ac:dyDescent="0.3"/>
    <row r="738" s="59" customFormat="1" x14ac:dyDescent="0.3"/>
    <row r="739" s="59" customFormat="1" x14ac:dyDescent="0.3"/>
    <row r="740" s="59" customFormat="1" x14ac:dyDescent="0.3"/>
    <row r="741" s="59" customFormat="1" x14ac:dyDescent="0.3"/>
    <row r="742" s="59" customFormat="1" x14ac:dyDescent="0.3"/>
    <row r="743" s="59" customFormat="1" x14ac:dyDescent="0.3"/>
    <row r="744" s="59" customFormat="1" x14ac:dyDescent="0.3"/>
    <row r="745" s="59" customFormat="1" x14ac:dyDescent="0.3"/>
    <row r="746" s="59" customFormat="1" x14ac:dyDescent="0.3"/>
    <row r="747" s="59" customFormat="1" x14ac:dyDescent="0.3"/>
    <row r="748" s="59" customFormat="1" x14ac:dyDescent="0.3"/>
    <row r="749" s="59" customFormat="1" x14ac:dyDescent="0.3"/>
    <row r="750" s="59" customFormat="1" x14ac:dyDescent="0.3"/>
    <row r="751" s="59" customFormat="1" x14ac:dyDescent="0.3"/>
    <row r="752" s="59" customFormat="1" x14ac:dyDescent="0.3"/>
    <row r="753" s="59" customFormat="1" x14ac:dyDescent="0.3"/>
    <row r="754" s="59" customFormat="1" x14ac:dyDescent="0.3"/>
    <row r="755" s="59" customFormat="1" x14ac:dyDescent="0.3"/>
    <row r="756" s="59" customFormat="1" x14ac:dyDescent="0.3"/>
    <row r="757" s="59" customFormat="1" x14ac:dyDescent="0.3"/>
    <row r="758" s="59" customFormat="1" x14ac:dyDescent="0.3"/>
    <row r="759" s="59" customFormat="1" x14ac:dyDescent="0.3"/>
    <row r="760" s="59" customFormat="1" x14ac:dyDescent="0.3"/>
    <row r="761" s="59" customFormat="1" x14ac:dyDescent="0.3"/>
    <row r="762" s="59" customFormat="1" x14ac:dyDescent="0.3"/>
    <row r="763" s="59" customFormat="1" x14ac:dyDescent="0.3"/>
    <row r="764" s="59" customFormat="1" x14ac:dyDescent="0.3"/>
    <row r="765" s="59" customFormat="1" x14ac:dyDescent="0.3"/>
    <row r="766" s="59" customFormat="1" x14ac:dyDescent="0.3"/>
    <row r="767" s="59" customFormat="1" x14ac:dyDescent="0.3"/>
    <row r="768" s="59" customFormat="1" x14ac:dyDescent="0.3"/>
    <row r="769" s="59" customFormat="1" x14ac:dyDescent="0.3"/>
    <row r="770" s="59" customFormat="1" x14ac:dyDescent="0.3"/>
    <row r="771" s="59" customFormat="1" x14ac:dyDescent="0.3"/>
    <row r="772" s="59" customFormat="1" x14ac:dyDescent="0.3"/>
    <row r="773" s="59" customFormat="1" x14ac:dyDescent="0.3"/>
    <row r="774" s="59" customFormat="1" x14ac:dyDescent="0.3"/>
    <row r="775" s="59" customFormat="1" x14ac:dyDescent="0.3"/>
    <row r="776" s="59" customFormat="1" x14ac:dyDescent="0.3"/>
    <row r="777" s="59" customFormat="1" x14ac:dyDescent="0.3"/>
    <row r="778" s="59" customFormat="1" x14ac:dyDescent="0.3"/>
    <row r="779" s="59" customFormat="1" x14ac:dyDescent="0.3"/>
    <row r="780" s="59" customFormat="1" x14ac:dyDescent="0.3"/>
    <row r="781" s="59" customFormat="1" x14ac:dyDescent="0.3"/>
    <row r="782" s="59" customFormat="1" x14ac:dyDescent="0.3"/>
    <row r="783" s="59" customFormat="1" x14ac:dyDescent="0.3"/>
    <row r="784" s="59" customFormat="1" x14ac:dyDescent="0.3"/>
    <row r="785" s="59" customFormat="1" x14ac:dyDescent="0.3"/>
    <row r="786" s="59" customFormat="1" x14ac:dyDescent="0.3"/>
    <row r="787" s="59" customFormat="1" x14ac:dyDescent="0.3"/>
    <row r="788" s="59" customFormat="1" x14ac:dyDescent="0.3"/>
    <row r="789" s="59" customFormat="1" x14ac:dyDescent="0.3"/>
    <row r="790" s="59" customFormat="1" x14ac:dyDescent="0.3"/>
    <row r="791" s="59" customFormat="1" x14ac:dyDescent="0.3"/>
    <row r="792" s="59" customFormat="1" x14ac:dyDescent="0.3"/>
    <row r="793" s="59" customFormat="1" x14ac:dyDescent="0.3"/>
    <row r="794" s="59" customFormat="1" x14ac:dyDescent="0.3"/>
    <row r="795" s="59" customFormat="1" x14ac:dyDescent="0.3"/>
    <row r="796" s="59" customFormat="1" x14ac:dyDescent="0.3"/>
    <row r="797" s="59" customFormat="1" x14ac:dyDescent="0.3"/>
    <row r="798" s="59" customFormat="1" x14ac:dyDescent="0.3"/>
    <row r="799" s="59" customFormat="1" x14ac:dyDescent="0.3"/>
    <row r="800" s="59" customFormat="1" x14ac:dyDescent="0.3"/>
    <row r="801" s="59" customFormat="1" x14ac:dyDescent="0.3"/>
    <row r="802" s="59" customFormat="1" x14ac:dyDescent="0.3"/>
    <row r="803" s="59" customFormat="1" x14ac:dyDescent="0.3"/>
    <row r="804" s="59" customFormat="1" x14ac:dyDescent="0.3"/>
    <row r="805" s="59" customFormat="1" x14ac:dyDescent="0.3"/>
    <row r="806" s="59" customFormat="1" x14ac:dyDescent="0.3"/>
    <row r="807" s="59" customFormat="1" x14ac:dyDescent="0.3"/>
    <row r="808" s="59" customFormat="1" x14ac:dyDescent="0.3"/>
    <row r="809" s="59" customFormat="1" x14ac:dyDescent="0.3"/>
    <row r="810" s="59" customFormat="1" x14ac:dyDescent="0.3"/>
    <row r="811" s="59" customFormat="1" x14ac:dyDescent="0.3"/>
    <row r="812" s="59" customFormat="1" x14ac:dyDescent="0.3"/>
    <row r="813" s="59" customFormat="1" x14ac:dyDescent="0.3"/>
    <row r="814" s="59" customFormat="1" x14ac:dyDescent="0.3"/>
    <row r="815" s="59" customFormat="1" x14ac:dyDescent="0.3"/>
    <row r="816" s="59" customFormat="1" x14ac:dyDescent="0.3"/>
    <row r="817" s="59" customFormat="1" x14ac:dyDescent="0.3"/>
    <row r="818" s="59" customFormat="1" x14ac:dyDescent="0.3"/>
    <row r="819" s="59" customFormat="1" x14ac:dyDescent="0.3"/>
    <row r="820" s="59" customFormat="1" x14ac:dyDescent="0.3"/>
    <row r="821" s="59" customFormat="1" x14ac:dyDescent="0.3"/>
    <row r="822" s="59" customFormat="1" x14ac:dyDescent="0.3"/>
    <row r="823" s="59" customFormat="1" x14ac:dyDescent="0.3"/>
    <row r="824" s="59" customFormat="1" x14ac:dyDescent="0.3"/>
    <row r="825" s="59" customFormat="1" x14ac:dyDescent="0.3"/>
    <row r="826" s="59" customFormat="1" x14ac:dyDescent="0.3"/>
    <row r="827" s="59" customFormat="1" x14ac:dyDescent="0.3"/>
    <row r="828" s="59" customFormat="1" x14ac:dyDescent="0.3"/>
    <row r="829" s="59" customFormat="1" x14ac:dyDescent="0.3"/>
    <row r="830" s="59" customFormat="1" x14ac:dyDescent="0.3"/>
    <row r="831" s="59" customFormat="1" x14ac:dyDescent="0.3"/>
    <row r="832" s="59" customFormat="1" x14ac:dyDescent="0.3"/>
    <row r="833" s="59" customFormat="1" x14ac:dyDescent="0.3"/>
    <row r="834" s="59" customFormat="1" x14ac:dyDescent="0.3"/>
    <row r="835" s="59" customFormat="1" x14ac:dyDescent="0.3"/>
    <row r="836" s="59" customFormat="1" x14ac:dyDescent="0.3"/>
    <row r="837" s="59" customFormat="1" x14ac:dyDescent="0.3"/>
    <row r="838" s="59" customFormat="1" x14ac:dyDescent="0.3"/>
    <row r="839" s="59" customFormat="1" x14ac:dyDescent="0.3"/>
    <row r="840" s="59" customFormat="1" x14ac:dyDescent="0.3"/>
    <row r="841" s="59" customFormat="1" x14ac:dyDescent="0.3"/>
    <row r="842" s="59" customFormat="1" x14ac:dyDescent="0.3"/>
    <row r="843" s="59" customFormat="1" x14ac:dyDescent="0.3"/>
    <row r="844" s="59" customFormat="1" x14ac:dyDescent="0.3"/>
    <row r="845" s="59" customFormat="1" x14ac:dyDescent="0.3"/>
    <row r="846" s="59" customFormat="1" x14ac:dyDescent="0.3"/>
    <row r="847" s="59" customFormat="1" x14ac:dyDescent="0.3"/>
    <row r="848" s="59" customFormat="1" x14ac:dyDescent="0.3"/>
    <row r="849" s="59" customFormat="1" x14ac:dyDescent="0.3"/>
    <row r="850" s="59" customFormat="1" x14ac:dyDescent="0.3"/>
    <row r="851" s="59" customFormat="1" x14ac:dyDescent="0.3"/>
    <row r="852" s="59" customFormat="1" x14ac:dyDescent="0.3"/>
    <row r="853" s="59" customFormat="1" x14ac:dyDescent="0.3"/>
    <row r="854" s="59" customFormat="1" x14ac:dyDescent="0.3"/>
    <row r="855" s="59" customFormat="1" x14ac:dyDescent="0.3"/>
    <row r="856" s="59" customFormat="1" x14ac:dyDescent="0.3"/>
    <row r="857" s="59" customFormat="1" x14ac:dyDescent="0.3"/>
    <row r="858" s="59" customFormat="1" x14ac:dyDescent="0.3"/>
    <row r="859" s="59" customFormat="1" x14ac:dyDescent="0.3"/>
    <row r="860" s="59" customFormat="1" x14ac:dyDescent="0.3"/>
    <row r="861" s="59" customFormat="1" x14ac:dyDescent="0.3"/>
    <row r="862" s="59" customFormat="1" x14ac:dyDescent="0.3"/>
    <row r="863" s="59" customFormat="1" x14ac:dyDescent="0.3"/>
    <row r="864" s="59" customFormat="1" x14ac:dyDescent="0.3"/>
    <row r="865" s="59" customFormat="1" x14ac:dyDescent="0.3"/>
    <row r="866" s="59" customFormat="1" x14ac:dyDescent="0.3"/>
    <row r="867" s="59" customFormat="1" x14ac:dyDescent="0.3"/>
    <row r="868" s="59" customFormat="1" x14ac:dyDescent="0.3"/>
    <row r="869" s="59" customFormat="1" x14ac:dyDescent="0.3"/>
    <row r="870" s="59" customFormat="1" x14ac:dyDescent="0.3"/>
    <row r="871" s="59" customFormat="1" x14ac:dyDescent="0.3"/>
    <row r="872" s="59" customFormat="1" x14ac:dyDescent="0.3"/>
    <row r="873" s="59" customFormat="1" x14ac:dyDescent="0.3"/>
    <row r="874" s="59" customFormat="1" x14ac:dyDescent="0.3"/>
    <row r="875" s="59" customFormat="1" x14ac:dyDescent="0.3"/>
    <row r="876" s="59" customFormat="1" x14ac:dyDescent="0.3"/>
    <row r="877" s="59" customFormat="1" x14ac:dyDescent="0.3"/>
    <row r="878" s="59" customFormat="1" x14ac:dyDescent="0.3"/>
    <row r="879" s="59" customFormat="1" x14ac:dyDescent="0.3"/>
    <row r="880" s="59" customFormat="1" x14ac:dyDescent="0.3"/>
    <row r="881" s="59" customFormat="1" x14ac:dyDescent="0.3"/>
    <row r="882" s="59" customFormat="1" x14ac:dyDescent="0.3"/>
    <row r="883" s="59" customFormat="1" x14ac:dyDescent="0.3"/>
    <row r="884" s="59" customFormat="1" x14ac:dyDescent="0.3"/>
    <row r="885" s="59" customFormat="1" x14ac:dyDescent="0.3"/>
    <row r="886" s="59" customFormat="1" x14ac:dyDescent="0.3"/>
    <row r="887" s="59" customFormat="1" x14ac:dyDescent="0.3"/>
    <row r="888" s="59" customFormat="1" x14ac:dyDescent="0.3"/>
    <row r="889" s="59" customFormat="1" x14ac:dyDescent="0.3"/>
    <row r="890" s="59" customFormat="1" x14ac:dyDescent="0.3"/>
    <row r="891" s="59" customFormat="1" x14ac:dyDescent="0.3"/>
    <row r="892" s="59" customFormat="1" x14ac:dyDescent="0.3"/>
    <row r="893" s="59" customFormat="1" x14ac:dyDescent="0.3"/>
    <row r="894" s="59" customFormat="1" x14ac:dyDescent="0.3"/>
    <row r="895" s="59" customFormat="1" x14ac:dyDescent="0.3"/>
    <row r="896" s="59" customFormat="1" x14ac:dyDescent="0.3"/>
    <row r="897" s="59" customFormat="1" x14ac:dyDescent="0.3"/>
    <row r="898" s="59" customFormat="1" x14ac:dyDescent="0.3"/>
  </sheetData>
  <autoFilter ref="A12:Q633" xr:uid="{86BC071F-C569-49E9-B67D-9F950AEDD4C5}">
    <filterColumn colId="2">
      <customFilters>
        <customFilter operator="greaterThan" val="60"/>
      </customFilters>
    </filterColumn>
    <filterColumn colId="3">
      <filters>
        <filter val="10"/>
        <filter val="102"/>
        <filter val="107"/>
        <filter val="11"/>
        <filter val="111"/>
        <filter val="114"/>
        <filter val="118"/>
        <filter val="12"/>
        <filter val="122"/>
        <filter val="126"/>
        <filter val="13"/>
        <filter val="133"/>
        <filter val="137"/>
        <filter val="14"/>
        <filter val="153"/>
        <filter val="157"/>
        <filter val="158"/>
        <filter val="16"/>
        <filter val="161"/>
        <filter val="166"/>
        <filter val="167"/>
        <filter val="17"/>
        <filter val="179"/>
        <filter val="180"/>
        <filter val="19"/>
        <filter val="20"/>
        <filter val="204"/>
        <filter val="207"/>
        <filter val="21"/>
        <filter val="211"/>
        <filter val="22"/>
        <filter val="226"/>
        <filter val="228"/>
        <filter val="23"/>
        <filter val="24"/>
        <filter val="240"/>
        <filter val="242"/>
        <filter val="245"/>
        <filter val="25"/>
        <filter val="26"/>
        <filter val="268"/>
        <filter val="27"/>
        <filter val="272"/>
        <filter val="28"/>
        <filter val="29"/>
        <filter val="30"/>
        <filter val="31"/>
        <filter val="32"/>
        <filter val="33"/>
        <filter val="35"/>
        <filter val="358"/>
        <filter val="36"/>
        <filter val="37"/>
        <filter val="39"/>
        <filter val="40"/>
        <filter val="41"/>
        <filter val="42"/>
        <filter val="43"/>
        <filter val="44"/>
        <filter val="45"/>
        <filter val="46"/>
        <filter val="47"/>
        <filter val="48"/>
        <filter val="50"/>
        <filter val="51"/>
        <filter val="53"/>
        <filter val="54"/>
        <filter val="55"/>
        <filter val="56"/>
        <filter val="57"/>
        <filter val="58"/>
        <filter val="59"/>
        <filter val="60"/>
        <filter val="61"/>
        <filter val="62"/>
        <filter val="63"/>
        <filter val="64"/>
        <filter val="65"/>
        <filter val="66"/>
        <filter val="67"/>
        <filter val="69"/>
        <filter val="70"/>
        <filter val="71"/>
        <filter val="72"/>
        <filter val="73"/>
        <filter val="748"/>
        <filter val="75"/>
        <filter val="755"/>
        <filter val="76"/>
        <filter val="77"/>
        <filter val="78"/>
        <filter val="80"/>
        <filter val="84"/>
        <filter val="85"/>
        <filter val="86"/>
        <filter val="868"/>
        <filter val="92"/>
        <filter val="93"/>
        <filter val="95"/>
        <filter val="97"/>
      </filters>
    </filterColumn>
  </autoFilter>
  <mergeCells count="8">
    <mergeCell ref="D9:E9"/>
    <mergeCell ref="J9:K9"/>
    <mergeCell ref="L9:N9"/>
    <mergeCell ref="O10:Q10"/>
    <mergeCell ref="J10:K10"/>
    <mergeCell ref="L10:N10"/>
    <mergeCell ref="O9:Q9"/>
    <mergeCell ref="F9:H9"/>
  </mergeCells>
  <dataValidations disablePrompts="1" count="1">
    <dataValidation type="list" allowBlank="1" showInputMessage="1" showErrorMessage="1" sqref="B6" xr:uid="{59D27830-440C-4793-968A-E6C5EFA9A7DC}">
      <formula1>"SANT,FALSKT"</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393FC-AA99-4592-BBEB-B656A0C96994}">
  <sheetPr>
    <tabColor theme="4" tint="0.39997558519241921"/>
  </sheetPr>
  <dimension ref="A2:K17"/>
  <sheetViews>
    <sheetView workbookViewId="0">
      <selection activeCell="A21" sqref="A21"/>
    </sheetView>
  </sheetViews>
  <sheetFormatPr defaultRowHeight="14.4" x14ac:dyDescent="0.3"/>
  <cols>
    <col min="1" max="1" width="34.109375" customWidth="1"/>
    <col min="2" max="2" width="37.109375" customWidth="1"/>
    <col min="3" max="3" width="22.44140625" customWidth="1"/>
    <col min="4" max="5" width="9" bestFit="1" customWidth="1"/>
    <col min="6" max="6" width="20.6640625" customWidth="1"/>
    <col min="7" max="7" width="11.88671875" customWidth="1"/>
    <col min="8" max="8" width="12.109375" customWidth="1"/>
    <col min="9" max="9" width="13.6640625" bestFit="1" customWidth="1"/>
  </cols>
  <sheetData>
    <row r="2" spans="1:11" ht="15.6" x14ac:dyDescent="0.3">
      <c r="A2" s="1" t="s">
        <v>640</v>
      </c>
    </row>
    <row r="3" spans="1:11" ht="16.2" thickBot="1" x14ac:dyDescent="0.35">
      <c r="A3" s="1"/>
    </row>
    <row r="4" spans="1:11" ht="36" customHeight="1" x14ac:dyDescent="0.3">
      <c r="A4" s="200" t="s">
        <v>784</v>
      </c>
      <c r="B4" s="201"/>
      <c r="C4" s="194" t="s">
        <v>5</v>
      </c>
      <c r="D4" s="195"/>
      <c r="E4" s="196"/>
    </row>
    <row r="5" spans="1:11" ht="20.399999999999999" customHeight="1" x14ac:dyDescent="0.3">
      <c r="A5" s="115" t="s">
        <v>3</v>
      </c>
      <c r="B5" s="116" t="s">
        <v>4</v>
      </c>
      <c r="C5" s="117" t="s">
        <v>1</v>
      </c>
      <c r="D5" s="118" t="s">
        <v>2</v>
      </c>
      <c r="E5" s="119" t="s">
        <v>0</v>
      </c>
      <c r="F5" s="1"/>
      <c r="G5" t="s">
        <v>642</v>
      </c>
    </row>
    <row r="6" spans="1:11" ht="28.8" x14ac:dyDescent="0.3">
      <c r="A6" s="114" t="s">
        <v>782</v>
      </c>
      <c r="B6" s="114" t="s">
        <v>783</v>
      </c>
      <c r="C6" s="105">
        <v>10411</v>
      </c>
      <c r="D6" s="106">
        <v>5046</v>
      </c>
      <c r="E6" s="107" t="s">
        <v>778</v>
      </c>
      <c r="F6" s="2"/>
      <c r="G6" s="198" t="s">
        <v>5</v>
      </c>
      <c r="H6" s="199"/>
      <c r="I6" s="199"/>
    </row>
    <row r="7" spans="1:11" ht="31.2" x14ac:dyDescent="0.3">
      <c r="A7" s="114" t="s">
        <v>782</v>
      </c>
      <c r="B7" s="114" t="s">
        <v>7</v>
      </c>
      <c r="C7" s="105">
        <v>7518</v>
      </c>
      <c r="D7" s="106">
        <v>1852</v>
      </c>
      <c r="E7" s="107" t="s">
        <v>779</v>
      </c>
      <c r="F7" s="2"/>
      <c r="G7" s="5" t="s">
        <v>1</v>
      </c>
      <c r="H7" s="3" t="s">
        <v>2</v>
      </c>
      <c r="I7" s="4" t="s">
        <v>0</v>
      </c>
    </row>
    <row r="8" spans="1:11" ht="39.6" x14ac:dyDescent="0.3">
      <c r="A8" s="114" t="s">
        <v>6</v>
      </c>
      <c r="B8" s="114" t="s">
        <v>783</v>
      </c>
      <c r="C8" s="108">
        <v>7691</v>
      </c>
      <c r="D8" s="109">
        <v>1475</v>
      </c>
      <c r="E8" s="110" t="s">
        <v>780</v>
      </c>
      <c r="F8" s="2"/>
      <c r="G8" s="8" t="s">
        <v>2</v>
      </c>
      <c r="H8" s="9" t="s">
        <v>13</v>
      </c>
      <c r="I8" s="9" t="s">
        <v>14</v>
      </c>
    </row>
    <row r="9" spans="1:11" ht="15.6" x14ac:dyDescent="0.3">
      <c r="A9" s="114" t="s">
        <v>6</v>
      </c>
      <c r="B9" s="114" t="s">
        <v>7</v>
      </c>
      <c r="C9" s="108">
        <v>68234</v>
      </c>
      <c r="D9" s="109">
        <v>2058</v>
      </c>
      <c r="E9" s="110" t="s">
        <v>781</v>
      </c>
      <c r="F9" s="2"/>
      <c r="G9" t="s">
        <v>659</v>
      </c>
    </row>
    <row r="10" spans="1:11" ht="29.4" thickBot="1" x14ac:dyDescent="0.35">
      <c r="A10" s="114" t="s">
        <v>9</v>
      </c>
      <c r="B10" s="114"/>
      <c r="C10" s="111">
        <f>SUM(C6:C9)</f>
        <v>93854</v>
      </c>
      <c r="D10" s="112"/>
      <c r="E10" s="113"/>
      <c r="F10" s="2"/>
    </row>
    <row r="11" spans="1:11" ht="10.199999999999999" customHeight="1" x14ac:dyDescent="0.3">
      <c r="A11" s="2"/>
      <c r="B11" s="2"/>
      <c r="C11" s="2"/>
      <c r="D11" s="2"/>
      <c r="E11" s="2"/>
      <c r="F11" s="2"/>
    </row>
    <row r="12" spans="1:11" ht="15" customHeight="1" x14ac:dyDescent="0.3">
      <c r="A12" s="197" t="s">
        <v>785</v>
      </c>
      <c r="B12" s="197"/>
      <c r="C12" s="197"/>
      <c r="D12" s="197"/>
      <c r="E12" s="197"/>
      <c r="F12" s="6"/>
      <c r="J12" s="6"/>
      <c r="K12" s="6"/>
    </row>
    <row r="13" spans="1:11" ht="15" customHeight="1" x14ac:dyDescent="0.3">
      <c r="A13" s="197"/>
      <c r="B13" s="197"/>
      <c r="C13" s="197"/>
      <c r="D13" s="197"/>
      <c r="E13" s="197"/>
      <c r="F13" s="6"/>
      <c r="J13" s="6"/>
      <c r="K13" s="6"/>
    </row>
    <row r="14" spans="1:11" ht="15" customHeight="1" x14ac:dyDescent="0.3">
      <c r="A14" s="197"/>
      <c r="B14" s="197"/>
      <c r="C14" s="197"/>
      <c r="D14" s="197"/>
      <c r="E14" s="197"/>
      <c r="F14" s="6"/>
      <c r="G14" s="6"/>
      <c r="H14" s="6"/>
      <c r="I14" s="6"/>
      <c r="J14" s="6"/>
      <c r="K14" s="6"/>
    </row>
    <row r="15" spans="1:11" ht="15.6" x14ac:dyDescent="0.3">
      <c r="G15" s="6"/>
      <c r="H15" s="6"/>
      <c r="I15" s="6"/>
    </row>
    <row r="16" spans="1:11" ht="15.6" x14ac:dyDescent="0.3">
      <c r="A16" t="s">
        <v>641</v>
      </c>
      <c r="G16" s="6"/>
      <c r="H16" s="6"/>
      <c r="I16" s="6"/>
    </row>
    <row r="17" spans="1:1" x14ac:dyDescent="0.3">
      <c r="A17" s="23" t="s">
        <v>658</v>
      </c>
    </row>
  </sheetData>
  <mergeCells count="4">
    <mergeCell ref="C4:E4"/>
    <mergeCell ref="A12:E14"/>
    <mergeCell ref="G6:I6"/>
    <mergeCell ref="A4:B4"/>
  </mergeCells>
  <hyperlinks>
    <hyperlink ref="A17" r:id="rId1" xr:uid="{925F57DF-0CDF-48E1-B3D2-2BB803F75A78}"/>
  </hyperlink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428BA-D32B-4DD2-A059-23C80BA81C98}">
  <sheetPr>
    <tabColor theme="5" tint="0.39997558519241921"/>
  </sheetPr>
  <dimension ref="A2:BF655"/>
  <sheetViews>
    <sheetView topLeftCell="A5" zoomScale="99" zoomScaleNormal="99" workbookViewId="0">
      <pane xSplit="1" ySplit="5" topLeftCell="R298" activePane="bottomRight" state="frozen"/>
      <selection activeCell="K350" sqref="K346:K350"/>
      <selection pane="topRight" activeCell="K350" sqref="K346:K350"/>
      <selection pane="bottomLeft" activeCell="K350" sqref="K346:K350"/>
      <selection pane="bottomRight" activeCell="K350" sqref="K346:K350"/>
    </sheetView>
  </sheetViews>
  <sheetFormatPr defaultRowHeight="14.4" x14ac:dyDescent="0.3"/>
  <cols>
    <col min="1" max="1" width="42.77734375" customWidth="1"/>
    <col min="2" max="2" width="19.21875" customWidth="1"/>
    <col min="3" max="3" width="20.77734375" customWidth="1"/>
    <col min="4" max="6" width="19.21875" customWidth="1"/>
    <col min="7" max="7" width="20.77734375" customWidth="1"/>
    <col min="8" max="8" width="11.21875" customWidth="1"/>
    <col min="9" max="9" width="19.21875" customWidth="1"/>
    <col min="10" max="10" width="11.21875" customWidth="1"/>
    <col min="11" max="11" width="13.77734375" customWidth="1"/>
    <col min="12" max="12" width="11.21875" customWidth="1"/>
    <col min="13" max="17" width="20.21875" style="26" customWidth="1"/>
    <col min="18" max="18" width="20.77734375" customWidth="1"/>
    <col min="19" max="21" width="19.21875" customWidth="1"/>
    <col min="22" max="22" width="20.77734375" customWidth="1"/>
    <col min="23" max="23" width="11.21875" customWidth="1"/>
    <col min="24" max="24" width="19.21875" customWidth="1"/>
    <col min="25" max="25" width="16.5546875" bestFit="1" customWidth="1"/>
    <col min="26" max="26" width="13.77734375" customWidth="1"/>
    <col min="27" max="27" width="11.21875" customWidth="1"/>
    <col min="28" max="43" width="20.21875" customWidth="1"/>
    <col min="44" max="47" width="27.5546875" customWidth="1"/>
    <col min="48" max="48" width="16.44140625" customWidth="1"/>
    <col min="49" max="49" width="16" bestFit="1" customWidth="1"/>
    <col min="50" max="50" width="17.77734375" customWidth="1"/>
    <col min="51" max="51" width="15.109375" customWidth="1"/>
    <col min="52" max="52" width="19.21875" bestFit="1" customWidth="1"/>
    <col min="53" max="53" width="16.5546875" bestFit="1" customWidth="1"/>
    <col min="54" max="54" width="15.109375" customWidth="1"/>
    <col min="55" max="55" width="13.77734375" bestFit="1" customWidth="1"/>
    <col min="56" max="56" width="20.21875" style="26" customWidth="1"/>
  </cols>
  <sheetData>
    <row r="2" spans="1:57" ht="18" x14ac:dyDescent="0.35">
      <c r="A2" s="41" t="s">
        <v>675</v>
      </c>
    </row>
    <row r="3" spans="1:57" x14ac:dyDescent="0.3">
      <c r="BD3"/>
    </row>
    <row r="4" spans="1:57" x14ac:dyDescent="0.3">
      <c r="A4" s="46" t="s">
        <v>689</v>
      </c>
      <c r="B4" s="28" t="b">
        <v>0</v>
      </c>
      <c r="BD4"/>
    </row>
    <row r="5" spans="1:57" x14ac:dyDescent="0.3">
      <c r="BD5"/>
    </row>
    <row r="6" spans="1:57" x14ac:dyDescent="0.3">
      <c r="R6" s="43"/>
      <c r="S6" s="44"/>
      <c r="T6" s="44"/>
      <c r="U6" s="44"/>
    </row>
    <row r="7" spans="1:57" x14ac:dyDescent="0.3">
      <c r="A7" s="40" t="s">
        <v>683</v>
      </c>
      <c r="B7" s="78" t="s">
        <v>739</v>
      </c>
      <c r="C7" s="207" t="s">
        <v>681</v>
      </c>
      <c r="D7" s="207"/>
      <c r="E7" s="207"/>
      <c r="F7" s="207"/>
      <c r="G7" s="208" t="s">
        <v>682</v>
      </c>
      <c r="H7" s="208"/>
      <c r="I7" s="208"/>
      <c r="J7" s="208"/>
      <c r="K7" s="191" t="s">
        <v>1</v>
      </c>
      <c r="L7" s="191"/>
      <c r="M7" s="191"/>
      <c r="N7" s="191"/>
      <c r="O7" s="179" t="s">
        <v>763</v>
      </c>
      <c r="P7" s="180"/>
      <c r="Q7" s="180"/>
      <c r="R7" s="209" t="s">
        <v>684</v>
      </c>
      <c r="S7" s="210"/>
      <c r="T7" s="210"/>
      <c r="U7" s="210"/>
      <c r="V7" s="208" t="s">
        <v>685</v>
      </c>
      <c r="W7" s="208"/>
      <c r="X7" s="208"/>
      <c r="Y7" s="208"/>
      <c r="Z7" s="191" t="s">
        <v>686</v>
      </c>
      <c r="AA7" s="191"/>
      <c r="AB7" s="191"/>
      <c r="AC7" s="191"/>
      <c r="AD7" s="204" t="s">
        <v>717</v>
      </c>
      <c r="AE7" s="204"/>
      <c r="AF7" s="204"/>
      <c r="AG7" s="204"/>
      <c r="AH7" s="205" t="s">
        <v>718</v>
      </c>
      <c r="AI7" s="205"/>
      <c r="AJ7" s="205"/>
      <c r="AK7" s="205"/>
      <c r="AL7" s="211" t="s">
        <v>733</v>
      </c>
      <c r="AM7" s="211"/>
      <c r="AN7" s="211"/>
      <c r="AO7" s="206" t="s">
        <v>735</v>
      </c>
      <c r="AP7" s="206"/>
      <c r="AQ7" s="206"/>
      <c r="AR7" s="202" t="s">
        <v>737</v>
      </c>
      <c r="AS7" s="202"/>
      <c r="AT7" s="193" t="s">
        <v>764</v>
      </c>
      <c r="AU7" s="193"/>
      <c r="AV7" s="187" t="s">
        <v>740</v>
      </c>
      <c r="AW7" s="187"/>
      <c r="AX7" s="187"/>
      <c r="AY7" s="187"/>
      <c r="AZ7" s="187"/>
      <c r="BA7" s="187"/>
      <c r="BB7" s="187"/>
      <c r="BC7" s="188" t="s">
        <v>755</v>
      </c>
      <c r="BD7" s="188"/>
    </row>
    <row r="8" spans="1:57" x14ac:dyDescent="0.3">
      <c r="A8" s="39"/>
      <c r="B8" s="79"/>
      <c r="C8" s="207" t="s">
        <v>676</v>
      </c>
      <c r="D8" s="207"/>
      <c r="E8" s="207" t="s">
        <v>677</v>
      </c>
      <c r="F8" s="207"/>
      <c r="G8" s="208" t="s">
        <v>676</v>
      </c>
      <c r="H8" s="208"/>
      <c r="I8" s="208" t="s">
        <v>677</v>
      </c>
      <c r="J8" s="208"/>
      <c r="K8" s="37"/>
      <c r="L8" s="37"/>
      <c r="M8" s="38"/>
      <c r="N8" s="38"/>
      <c r="O8" s="64"/>
      <c r="P8" s="64"/>
      <c r="Q8" s="64"/>
      <c r="R8" s="209" t="s">
        <v>676</v>
      </c>
      <c r="S8" s="210"/>
      <c r="T8" s="210" t="s">
        <v>677</v>
      </c>
      <c r="U8" s="210"/>
      <c r="V8" s="208" t="s">
        <v>676</v>
      </c>
      <c r="W8" s="208"/>
      <c r="X8" s="208" t="s">
        <v>677</v>
      </c>
      <c r="Y8" s="208"/>
      <c r="Z8" s="37"/>
      <c r="AA8" s="37"/>
      <c r="AB8" s="38"/>
      <c r="AC8" s="38"/>
      <c r="AD8" s="204" t="s">
        <v>676</v>
      </c>
      <c r="AE8" s="204"/>
      <c r="AF8" s="204" t="s">
        <v>677</v>
      </c>
      <c r="AG8" s="204"/>
      <c r="AH8" s="205" t="s">
        <v>676</v>
      </c>
      <c r="AI8" s="205"/>
      <c r="AJ8" s="205" t="s">
        <v>677</v>
      </c>
      <c r="AK8" s="205"/>
      <c r="AL8" s="69"/>
      <c r="AM8" s="75" t="s">
        <v>736</v>
      </c>
      <c r="AN8" s="69"/>
      <c r="AO8" s="72"/>
      <c r="AP8" s="76" t="s">
        <v>736</v>
      </c>
      <c r="AQ8" s="72"/>
      <c r="AR8" s="47"/>
      <c r="AS8" s="47"/>
      <c r="AT8" s="91"/>
      <c r="AU8" s="91"/>
      <c r="AV8" s="203" t="s">
        <v>742</v>
      </c>
      <c r="AW8" s="203"/>
      <c r="AX8" s="203" t="s">
        <v>743</v>
      </c>
      <c r="AY8" s="203"/>
      <c r="AZ8" s="203" t="s">
        <v>767</v>
      </c>
      <c r="BA8" s="203"/>
      <c r="BB8" s="68"/>
      <c r="BC8" s="188" t="s">
        <v>768</v>
      </c>
      <c r="BD8" s="188"/>
    </row>
    <row r="9" spans="1:57" x14ac:dyDescent="0.3">
      <c r="A9" s="7" t="str">
        <f>Råstatistik!A4</f>
        <v>HUVUDMANNANAMN</v>
      </c>
      <c r="B9" s="73"/>
      <c r="C9" s="27" t="s">
        <v>679</v>
      </c>
      <c r="D9" s="29" t="s">
        <v>678</v>
      </c>
      <c r="E9" s="27" t="s">
        <v>679</v>
      </c>
      <c r="F9" s="29" t="s">
        <v>678</v>
      </c>
      <c r="G9" s="32" t="s">
        <v>679</v>
      </c>
      <c r="H9" s="33" t="s">
        <v>678</v>
      </c>
      <c r="I9" s="32" t="s">
        <v>679</v>
      </c>
      <c r="J9" s="33" t="s">
        <v>678</v>
      </c>
      <c r="K9" s="67" t="s">
        <v>679</v>
      </c>
      <c r="L9" s="65" t="s">
        <v>678</v>
      </c>
      <c r="M9" s="65" t="s">
        <v>680</v>
      </c>
      <c r="N9" s="65" t="s">
        <v>687</v>
      </c>
      <c r="O9" s="36" t="s">
        <v>679</v>
      </c>
      <c r="P9" s="36" t="s">
        <v>678</v>
      </c>
      <c r="Q9" s="36" t="s">
        <v>687</v>
      </c>
      <c r="R9" s="45" t="s">
        <v>679</v>
      </c>
      <c r="S9" s="29" t="s">
        <v>678</v>
      </c>
      <c r="T9" s="27" t="s">
        <v>679</v>
      </c>
      <c r="U9" s="29" t="s">
        <v>678</v>
      </c>
      <c r="V9" s="32" t="s">
        <v>679</v>
      </c>
      <c r="W9" s="33" t="s">
        <v>678</v>
      </c>
      <c r="X9" s="32" t="s">
        <v>679</v>
      </c>
      <c r="Y9" s="33" t="s">
        <v>678</v>
      </c>
      <c r="Z9" s="35" t="s">
        <v>679</v>
      </c>
      <c r="AA9" s="36" t="s">
        <v>678</v>
      </c>
      <c r="AB9" s="36" t="s">
        <v>680</v>
      </c>
      <c r="AC9" s="36" t="s">
        <v>690</v>
      </c>
      <c r="AD9" s="60" t="s">
        <v>679</v>
      </c>
      <c r="AE9" s="56" t="s">
        <v>678</v>
      </c>
      <c r="AF9" s="60" t="s">
        <v>679</v>
      </c>
      <c r="AG9" s="56" t="s">
        <v>678</v>
      </c>
      <c r="AH9" s="61" t="s">
        <v>679</v>
      </c>
      <c r="AI9" s="62" t="s">
        <v>678</v>
      </c>
      <c r="AJ9" s="61" t="s">
        <v>679</v>
      </c>
      <c r="AK9" s="62" t="s">
        <v>678</v>
      </c>
      <c r="AL9" s="70" t="s">
        <v>730</v>
      </c>
      <c r="AM9" s="70" t="s">
        <v>732</v>
      </c>
      <c r="AN9" s="70" t="s">
        <v>731</v>
      </c>
      <c r="AO9" s="33" t="s">
        <v>730</v>
      </c>
      <c r="AP9" s="33" t="s">
        <v>732</v>
      </c>
      <c r="AQ9" s="33" t="s">
        <v>731</v>
      </c>
      <c r="AR9" s="31" t="s">
        <v>730</v>
      </c>
      <c r="AS9" s="31" t="s">
        <v>731</v>
      </c>
      <c r="AT9" s="92" t="s">
        <v>730</v>
      </c>
      <c r="AU9" s="92" t="s">
        <v>731</v>
      </c>
      <c r="AV9" s="34" t="s">
        <v>730</v>
      </c>
      <c r="AW9" s="34" t="s">
        <v>731</v>
      </c>
      <c r="AX9" s="34" t="s">
        <v>730</v>
      </c>
      <c r="AY9" s="34" t="s">
        <v>731</v>
      </c>
      <c r="AZ9" s="34" t="s">
        <v>765</v>
      </c>
      <c r="BA9" s="34" t="s">
        <v>766</v>
      </c>
      <c r="BB9" s="34" t="s">
        <v>741</v>
      </c>
      <c r="BC9" s="30" t="s">
        <v>6363</v>
      </c>
      <c r="BD9" s="31" t="s">
        <v>688</v>
      </c>
    </row>
    <row r="10" spans="1:57" s="55" customFormat="1" ht="10.199999999999999" x14ac:dyDescent="0.2">
      <c r="A10" s="58" t="s">
        <v>716</v>
      </c>
      <c r="B10" s="74" t="s">
        <v>738</v>
      </c>
      <c r="C10" s="50" t="s">
        <v>692</v>
      </c>
      <c r="D10" s="50" t="s">
        <v>697</v>
      </c>
      <c r="E10" s="50" t="s">
        <v>694</v>
      </c>
      <c r="F10" s="50" t="s">
        <v>698</v>
      </c>
      <c r="G10" s="51" t="s">
        <v>696</v>
      </c>
      <c r="H10" s="51" t="s">
        <v>693</v>
      </c>
      <c r="I10" s="51" t="s">
        <v>699</v>
      </c>
      <c r="J10" s="51" t="s">
        <v>695</v>
      </c>
      <c r="K10" s="66" t="s">
        <v>700</v>
      </c>
      <c r="L10" s="66" t="s">
        <v>701</v>
      </c>
      <c r="M10" s="66" t="s">
        <v>702</v>
      </c>
      <c r="N10" s="66" t="s">
        <v>703</v>
      </c>
      <c r="O10" s="52" t="s">
        <v>728</v>
      </c>
      <c r="P10" s="52" t="s">
        <v>734</v>
      </c>
      <c r="Q10" s="52" t="s">
        <v>727</v>
      </c>
      <c r="R10" s="53" t="s">
        <v>704</v>
      </c>
      <c r="S10" s="50" t="s">
        <v>705</v>
      </c>
      <c r="T10" s="50" t="s">
        <v>706</v>
      </c>
      <c r="U10" s="50" t="s">
        <v>707</v>
      </c>
      <c r="V10" s="51" t="s">
        <v>708</v>
      </c>
      <c r="W10" s="51" t="s">
        <v>709</v>
      </c>
      <c r="X10" s="51" t="s">
        <v>710</v>
      </c>
      <c r="Y10" s="51" t="s">
        <v>711</v>
      </c>
      <c r="Z10" s="52" t="s">
        <v>712</v>
      </c>
      <c r="AA10" s="52" t="s">
        <v>713</v>
      </c>
      <c r="AB10" s="52" t="s">
        <v>714</v>
      </c>
      <c r="AC10" s="52" t="s">
        <v>715</v>
      </c>
      <c r="AD10" s="57" t="s">
        <v>719</v>
      </c>
      <c r="AE10" s="57" t="s">
        <v>720</v>
      </c>
      <c r="AF10" s="57" t="s">
        <v>721</v>
      </c>
      <c r="AG10" s="57" t="s">
        <v>722</v>
      </c>
      <c r="AH10" s="63" t="s">
        <v>723</v>
      </c>
      <c r="AI10" s="63" t="s">
        <v>724</v>
      </c>
      <c r="AJ10" s="63" t="s">
        <v>725</v>
      </c>
      <c r="AK10" s="63" t="s">
        <v>726</v>
      </c>
      <c r="AL10" s="71"/>
      <c r="AM10" s="71"/>
      <c r="AN10" s="71"/>
      <c r="AO10" s="51"/>
      <c r="AP10" s="51"/>
      <c r="AQ10" s="51"/>
      <c r="AR10" s="54"/>
      <c r="AS10" s="54"/>
      <c r="AT10" s="93"/>
      <c r="AU10" s="93"/>
      <c r="AV10" s="80"/>
      <c r="AW10" s="80"/>
      <c r="AX10" s="80"/>
      <c r="AY10" s="80"/>
      <c r="AZ10" s="80"/>
      <c r="BA10" s="80"/>
      <c r="BB10" s="80"/>
      <c r="BC10" s="54"/>
      <c r="BD10" s="54"/>
    </row>
    <row r="11" spans="1:57" x14ac:dyDescent="0.3">
      <c r="A11" s="25" t="str">
        <f>Råstatistik!A5</f>
        <v>021 Skol AB</v>
      </c>
      <c r="B11" t="b">
        <f t="shared" ref="B11:B74" si="0">IFERROR(FIND(" KOMMUN",A11)&gt;-1,FALSE)</f>
        <v>0</v>
      </c>
      <c r="C11">
        <f>Råstatistik!F5</f>
        <v>0</v>
      </c>
      <c r="D11">
        <f ca="1">IF(Råstatistik!D5=999,IF(simulera09,RANDBETWEEN(1,9),9),0)</f>
        <v>9</v>
      </c>
      <c r="E11">
        <f>Råstatistik!K5</f>
        <v>0</v>
      </c>
      <c r="F11">
        <f ca="1">IF(Råstatistik!I5=999,IF(simulera09,RANDBETWEEN(1,9),9),0)</f>
        <v>9</v>
      </c>
      <c r="G11">
        <f>Råstatistik!P5</f>
        <v>0</v>
      </c>
      <c r="H11">
        <f ca="1">IF(Råstatistik!N5=999,IF(simulera09,RANDBETWEEN(1,9),9),0)</f>
        <v>9</v>
      </c>
      <c r="I11">
        <f>Råstatistik!U5</f>
        <v>14</v>
      </c>
      <c r="J11">
        <f ca="1">IF(Råstatistik!S5=999,IF(simulera09,RANDBETWEEN(1,9),9),0)</f>
        <v>0</v>
      </c>
      <c r="K11">
        <f t="shared" ref="K11:K74" si="1">C11+E11+G11+I11</f>
        <v>14</v>
      </c>
      <c r="L11">
        <f t="shared" ref="L11:L74" ca="1" si="2">D11+F11+H11+J11</f>
        <v>27</v>
      </c>
      <c r="M11" s="26" t="str">
        <f ca="1">IF(L11=0,K11&amp;"",K11&amp;"-"&amp;(K11+L11))</f>
        <v>14-41</v>
      </c>
      <c r="N11" s="26">
        <f ca="1">ROUND(K11+L11/2,0)</f>
        <v>28</v>
      </c>
      <c r="O11" s="26">
        <f t="shared" ref="O11:O74" si="3">C11+E11</f>
        <v>0</v>
      </c>
      <c r="P11" s="26">
        <f t="shared" ref="P11:P74" ca="1" si="4">D11+F11</f>
        <v>18</v>
      </c>
      <c r="Q11" s="26">
        <f t="shared" ref="Q11:Q74" ca="1" si="5">ROUND(O11+(D11+F11)/2,0)</f>
        <v>9</v>
      </c>
      <c r="R11" s="43">
        <f>IF(Råstatistik!G5=".",0,Råstatistik!G5)</f>
        <v>0</v>
      </c>
      <c r="S11" s="44">
        <f ca="1">IF(Råstatistik!E5=999,IF(simulera09,RANDBETWEEN(1,9),9),0)</f>
        <v>9</v>
      </c>
      <c r="T11" s="43">
        <f>IF(Råstatistik!L5=".",0,Råstatistik!L5)</f>
        <v>0</v>
      </c>
      <c r="U11" s="44">
        <f ca="1">IF(Råstatistik!J5=999,IF(simulera09,RANDBETWEEN(1,9),9),0)</f>
        <v>9</v>
      </c>
      <c r="V11">
        <f>IF(Råstatistik!Q5=".",0,Råstatistik!Q5)</f>
        <v>0</v>
      </c>
      <c r="W11">
        <f ca="1">IF(Råstatistik!O5=999,IF(simulera09,RANDBETWEEN(1,9),9),0)</f>
        <v>9</v>
      </c>
      <c r="X11">
        <f>IF(Råstatistik!V5=".",0,Råstatistik!V5)</f>
        <v>0</v>
      </c>
      <c r="Y11">
        <f ca="1">IF(Råstatistik!T5=999,IF(simulera09,RANDBETWEEN(1,9),9),0)</f>
        <v>9</v>
      </c>
      <c r="Z11">
        <f t="shared" ref="Z11:Z74" si="6">R11+T11+V11+X11</f>
        <v>0</v>
      </c>
      <c r="AA11">
        <f t="shared" ref="AA11:AA74" ca="1" si="7">S11+U11+W11+Y11</f>
        <v>36</v>
      </c>
      <c r="AB11" s="26" t="str">
        <f ca="1">IF(AA11=0,Z11&amp;"",Z11&amp;"-"&amp;(Z11+AA11))</f>
        <v>0-36</v>
      </c>
      <c r="AC11" s="26" t="b">
        <f>Råstatistik!B5</f>
        <v>0</v>
      </c>
      <c r="AD11" s="26">
        <f t="shared" ref="AD11:AD74" si="8">IF(C11-R11&lt;0,0,C11-R11)</f>
        <v>0</v>
      </c>
      <c r="AE11" s="26">
        <f t="shared" ref="AE11:AE74" ca="1" si="9">IF(D11-S11&lt;0,0,D11-S11)</f>
        <v>0</v>
      </c>
      <c r="AF11" s="26">
        <f t="shared" ref="AF11:AF74" si="10">IF(E11-T11&lt;0,0,E11-T11)</f>
        <v>0</v>
      </c>
      <c r="AG11" s="26">
        <f t="shared" ref="AG11:AG74" ca="1" si="11">IF(F11-U11&lt;0,0,F11-U11)</f>
        <v>0</v>
      </c>
      <c r="AH11" s="26">
        <f t="shared" ref="AH11:AH74" si="12">IF(G11-V11&lt;0,0,G11-V11)</f>
        <v>0</v>
      </c>
      <c r="AI11" s="26">
        <f t="shared" ref="AI11:AI74" ca="1" si="13">IF(H11-W11&lt;0,0,H11-W11)</f>
        <v>0</v>
      </c>
      <c r="AJ11" s="26">
        <f t="shared" ref="AJ11:AJ74" si="14">IF(I11-X11&lt;0,0,I11-X11)</f>
        <v>14</v>
      </c>
      <c r="AK11" s="26">
        <f t="shared" ref="AK11:AK74" ca="1" si="15">IF(J11-Y11&lt;0,0,J11-Y11)</f>
        <v>0</v>
      </c>
      <c r="AL11" s="48">
        <f t="shared" ref="AL11:AL74" si="16">IFERROR(O11/K11,"-")</f>
        <v>0</v>
      </c>
      <c r="AM11" s="48" t="str">
        <f t="shared" ref="AM11:AM74" ca="1" si="17">ROUND(O11/N11*100,0) &amp; " - " &amp; ROUND(P11/N11*100,0) &amp; "%"</f>
        <v>0 - 64%</v>
      </c>
      <c r="AN11" s="48" t="str">
        <f>IFERROR(#REF!/#REF!,"-")</f>
        <v>-</v>
      </c>
      <c r="AO11" s="48">
        <f t="shared" ref="AO11:AO74" si="18">IFERROR(Z11/K11,"-")</f>
        <v>0</v>
      </c>
      <c r="AP11" s="48" t="str">
        <f t="shared" ref="AP11:AP74" ca="1" si="19">ROUND(Z11/N11*100,0) &amp; " - " &amp; ROUND(AA11/N11*100,0) &amp; "%"</f>
        <v>0 - 129%</v>
      </c>
      <c r="AQ11" s="48" t="str">
        <f>IFERROR(AC11/#REF!,"-")</f>
        <v>-</v>
      </c>
      <c r="AR11" s="48" t="str">
        <f t="shared" ref="AR11:AR74" si="20">IFERROR(Z11/O11,"-")</f>
        <v>-</v>
      </c>
      <c r="AS11" s="48" t="str">
        <f>IFERROR(#REF!/#REF!,"_")</f>
        <v>_</v>
      </c>
      <c r="AT11" s="48" t="str">
        <f t="shared" ref="AT11:AT74" si="21">IFERROR(E11/O11,"-")</f>
        <v>-</v>
      </c>
      <c r="AU11" s="48" t="str">
        <f>IFERROR(#REF!/#REF!,"-")</f>
        <v>-</v>
      </c>
      <c r="AV11" s="48" t="str">
        <f t="shared" ref="AV11:AV74" si="22">IFERROR(T11/Z11,"-")</f>
        <v>-</v>
      </c>
      <c r="AW11" s="48" t="str">
        <f>IFERROR(#REF!/#REF!,"-")</f>
        <v>-</v>
      </c>
      <c r="AX11" s="48" t="str">
        <f t="shared" ref="AX11:AX74" si="23">IFERROR(X11/Z11,"-")</f>
        <v>-</v>
      </c>
      <c r="AY11" s="48" t="str">
        <f>IFERROR(#REF!/#REF!,"-")</f>
        <v>-</v>
      </c>
      <c r="AZ11" s="48" t="str">
        <f>IFERROR(AV11+AX11,"-")</f>
        <v>-</v>
      </c>
      <c r="BA11" s="48" t="str">
        <f>IFERROR(AW11+AY11,"-")</f>
        <v>-</v>
      </c>
      <c r="BB11" s="48" t="b">
        <f t="shared" ref="BB11:BB74" si="24">AC11</f>
        <v>0</v>
      </c>
      <c r="BC11" s="125">
        <f t="shared" ref="BC11:BC75" si="25">IFERROR(C11-R11,0)</f>
        <v>0</v>
      </c>
      <c r="BD11" s="48" t="str">
        <f t="shared" ref="BD11:BD74" si="26">IFERROR(AD11/(AD11+AF11),"-")</f>
        <v>-</v>
      </c>
      <c r="BE11" s="94"/>
    </row>
    <row r="12" spans="1:57" x14ac:dyDescent="0.3">
      <c r="A12" s="25" t="str">
        <f>Råstatistik!A6</f>
        <v>AB Dormsjöskolan</v>
      </c>
      <c r="B12" t="b">
        <f t="shared" si="0"/>
        <v>0</v>
      </c>
      <c r="C12">
        <f>Råstatistik!F6</f>
        <v>0</v>
      </c>
      <c r="D12">
        <f ca="1">IF(Råstatistik!D6=999,IF(simulera09,RANDBETWEEN(1,9),9),0)</f>
        <v>9</v>
      </c>
      <c r="E12">
        <f>Råstatistik!K6</f>
        <v>0</v>
      </c>
      <c r="F12">
        <f ca="1">IF(Råstatistik!I6=999,IF(simulera09,RANDBETWEEN(1,9),9),0)</f>
        <v>0</v>
      </c>
      <c r="G12">
        <f>Råstatistik!P6</f>
        <v>0</v>
      </c>
      <c r="H12">
        <f ca="1">IF(Råstatistik!N6=999,IF(simulera09,RANDBETWEEN(1,9),9),0)</f>
        <v>9</v>
      </c>
      <c r="I12">
        <f>Råstatistik!U6</f>
        <v>0</v>
      </c>
      <c r="J12">
        <f ca="1">IF(Råstatistik!S6=999,IF(simulera09,RANDBETWEEN(1,9),9),0)</f>
        <v>0</v>
      </c>
      <c r="K12">
        <f t="shared" si="1"/>
        <v>0</v>
      </c>
      <c r="L12">
        <f t="shared" ca="1" si="2"/>
        <v>18</v>
      </c>
      <c r="M12" s="26" t="str">
        <f t="shared" ref="M12:M75" ca="1" si="27">IF(L12=0,K12&amp;"",K12&amp;"-"&amp;(K12+L12))</f>
        <v>0-18</v>
      </c>
      <c r="N12" s="26">
        <f t="shared" ref="N12:N75" ca="1" si="28">ROUND(K12+L12/2,0)</f>
        <v>9</v>
      </c>
      <c r="O12" s="26">
        <f t="shared" si="3"/>
        <v>0</v>
      </c>
      <c r="P12" s="26">
        <f t="shared" ca="1" si="4"/>
        <v>9</v>
      </c>
      <c r="Q12" s="26">
        <f t="shared" ca="1" si="5"/>
        <v>5</v>
      </c>
      <c r="R12" s="43">
        <f>IF(Råstatistik!G6=".",0,Råstatistik!G6)</f>
        <v>0</v>
      </c>
      <c r="S12" s="44">
        <f ca="1">IF(Råstatistik!E6=999,IF(simulera09,RANDBETWEEN(1,9),9),0)</f>
        <v>9</v>
      </c>
      <c r="T12" s="43">
        <f>IF(Råstatistik!L6=".",0,Råstatistik!L6)</f>
        <v>0</v>
      </c>
      <c r="U12" s="44">
        <f ca="1">IF(Råstatistik!J6=999,IF(simulera09,RANDBETWEEN(1,9),9),0)</f>
        <v>0</v>
      </c>
      <c r="V12">
        <f>IF(Råstatistik!Q6=".",0,Råstatistik!Q6)</f>
        <v>0</v>
      </c>
      <c r="W12">
        <f ca="1">IF(Råstatistik!O6=999,IF(simulera09,RANDBETWEEN(1,9),9),0)</f>
        <v>9</v>
      </c>
      <c r="X12">
        <f>IF(Råstatistik!V6=".",0,Råstatistik!V6)</f>
        <v>0</v>
      </c>
      <c r="Y12">
        <f ca="1">IF(Råstatistik!T6=999,IF(simulera09,RANDBETWEEN(1,9),9),0)</f>
        <v>0</v>
      </c>
      <c r="Z12">
        <f t="shared" si="6"/>
        <v>0</v>
      </c>
      <c r="AA12">
        <f t="shared" ca="1" si="7"/>
        <v>18</v>
      </c>
      <c r="AB12" s="26" t="str">
        <f t="shared" ref="AB12:AB75" ca="1" si="29">IF(AA12=0,Z12&amp;"",Z12&amp;"-"&amp;(Z12+AA12))</f>
        <v>0-18</v>
      </c>
      <c r="AC12" s="26" t="b">
        <f>Råstatistik!B6</f>
        <v>0</v>
      </c>
      <c r="AD12" s="26">
        <f t="shared" si="8"/>
        <v>0</v>
      </c>
      <c r="AE12" s="26">
        <f t="shared" ca="1" si="9"/>
        <v>0</v>
      </c>
      <c r="AF12" s="26">
        <f t="shared" si="10"/>
        <v>0</v>
      </c>
      <c r="AG12" s="26">
        <f t="shared" ca="1" si="11"/>
        <v>0</v>
      </c>
      <c r="AH12" s="26">
        <f t="shared" si="12"/>
        <v>0</v>
      </c>
      <c r="AI12" s="26">
        <f t="shared" ca="1" si="13"/>
        <v>0</v>
      </c>
      <c r="AJ12" s="26">
        <f t="shared" si="14"/>
        <v>0</v>
      </c>
      <c r="AK12" s="26">
        <f t="shared" ca="1" si="15"/>
        <v>0</v>
      </c>
      <c r="AL12" s="48" t="str">
        <f t="shared" si="16"/>
        <v>-</v>
      </c>
      <c r="AM12" s="48" t="str">
        <f t="shared" ca="1" si="17"/>
        <v>0 - 100%</v>
      </c>
      <c r="AN12" s="48" t="str">
        <f>IFERROR(#REF!/#REF!,"-")</f>
        <v>-</v>
      </c>
      <c r="AO12" s="48" t="str">
        <f t="shared" si="18"/>
        <v>-</v>
      </c>
      <c r="AP12" s="48" t="str">
        <f t="shared" ca="1" si="19"/>
        <v>0 - 200%</v>
      </c>
      <c r="AQ12" s="48" t="str">
        <f>IFERROR(AC12/#REF!,"-")</f>
        <v>-</v>
      </c>
      <c r="AR12" s="48" t="str">
        <f t="shared" si="20"/>
        <v>-</v>
      </c>
      <c r="AS12" s="48" t="str">
        <f>IFERROR(#REF!/#REF!,"_")</f>
        <v>_</v>
      </c>
      <c r="AT12" s="48" t="str">
        <f t="shared" si="21"/>
        <v>-</v>
      </c>
      <c r="AU12" s="48" t="str">
        <f>IFERROR(#REF!/#REF!,"-")</f>
        <v>-</v>
      </c>
      <c r="AV12" s="48" t="str">
        <f t="shared" si="22"/>
        <v>-</v>
      </c>
      <c r="AW12" s="48" t="str">
        <f>IFERROR(#REF!/#REF!,"-")</f>
        <v>-</v>
      </c>
      <c r="AX12" s="48" t="str">
        <f t="shared" si="23"/>
        <v>-</v>
      </c>
      <c r="AY12" s="48" t="str">
        <f>IFERROR(#REF!/#REF!,"-")</f>
        <v>-</v>
      </c>
      <c r="AZ12" s="48" t="str">
        <f t="shared" ref="AZ12:AZ75" si="30">IFERROR(AV12+AX12,"-")</f>
        <v>-</v>
      </c>
      <c r="BA12" s="48" t="str">
        <f t="shared" ref="BA12:BA75" si="31">IFERROR(AW12+AY12,"-")</f>
        <v>-</v>
      </c>
      <c r="BB12" s="48" t="b">
        <f t="shared" si="24"/>
        <v>0</v>
      </c>
      <c r="BC12">
        <f t="shared" si="25"/>
        <v>0</v>
      </c>
      <c r="BD12" s="48" t="str">
        <f t="shared" si="26"/>
        <v>-</v>
      </c>
      <c r="BE12" s="94"/>
    </row>
    <row r="13" spans="1:57" x14ac:dyDescent="0.3">
      <c r="A13" s="25" t="str">
        <f>Råstatistik!A7</f>
        <v>AB Parts &amp; Paomees</v>
      </c>
      <c r="B13" t="b">
        <f t="shared" si="0"/>
        <v>0</v>
      </c>
      <c r="C13">
        <f>Råstatistik!F7</f>
        <v>0</v>
      </c>
      <c r="D13">
        <f ca="1">IF(Råstatistik!D7=999,IF(simulera09,RANDBETWEEN(1,9),9),0)</f>
        <v>9</v>
      </c>
      <c r="E13">
        <f>Råstatistik!K7</f>
        <v>0</v>
      </c>
      <c r="F13">
        <f ca="1">IF(Råstatistik!I7=999,IF(simulera09,RANDBETWEEN(1,9),9),0)</f>
        <v>0</v>
      </c>
      <c r="G13">
        <f>Råstatistik!P7</f>
        <v>0</v>
      </c>
      <c r="H13">
        <f ca="1">IF(Råstatistik!N7=999,IF(simulera09,RANDBETWEEN(1,9),9),0)</f>
        <v>9</v>
      </c>
      <c r="I13">
        <f>Råstatistik!U7</f>
        <v>54</v>
      </c>
      <c r="J13">
        <f ca="1">IF(Råstatistik!S7=999,IF(simulera09,RANDBETWEEN(1,9),9),0)</f>
        <v>0</v>
      </c>
      <c r="K13">
        <f t="shared" si="1"/>
        <v>54</v>
      </c>
      <c r="L13">
        <f t="shared" ca="1" si="2"/>
        <v>18</v>
      </c>
      <c r="M13" s="26" t="str">
        <f t="shared" ca="1" si="27"/>
        <v>54-72</v>
      </c>
      <c r="N13" s="26">
        <f t="shared" ca="1" si="28"/>
        <v>63</v>
      </c>
      <c r="O13" s="26">
        <f t="shared" si="3"/>
        <v>0</v>
      </c>
      <c r="P13" s="26">
        <f t="shared" ca="1" si="4"/>
        <v>9</v>
      </c>
      <c r="Q13" s="26">
        <f t="shared" ca="1" si="5"/>
        <v>5</v>
      </c>
      <c r="R13" s="43">
        <f>IF(Råstatistik!G7=".",0,Råstatistik!G7)</f>
        <v>0</v>
      </c>
      <c r="S13" s="44">
        <f ca="1">IF(Råstatistik!E7=999,IF(simulera09,RANDBETWEEN(1,9),9),0)</f>
        <v>9</v>
      </c>
      <c r="T13" s="43">
        <f>IF(Råstatistik!L7=".",0,Råstatistik!L7)</f>
        <v>0</v>
      </c>
      <c r="U13" s="44">
        <f ca="1">IF(Råstatistik!J7=999,IF(simulera09,RANDBETWEEN(1,9),9),0)</f>
        <v>0</v>
      </c>
      <c r="V13">
        <f>IF(Råstatistik!Q7=".",0,Råstatistik!Q7)</f>
        <v>0</v>
      </c>
      <c r="W13">
        <f ca="1">IF(Råstatistik!O7=999,IF(simulera09,RANDBETWEEN(1,9),9),0)</f>
        <v>9</v>
      </c>
      <c r="X13">
        <f>IF(Råstatistik!V7=".",0,Råstatistik!V7)</f>
        <v>0</v>
      </c>
      <c r="Y13">
        <f ca="1">IF(Råstatistik!T7=999,IF(simulera09,RANDBETWEEN(1,9),9),0)</f>
        <v>0</v>
      </c>
      <c r="Z13">
        <f t="shared" si="6"/>
        <v>0</v>
      </c>
      <c r="AA13">
        <f t="shared" ca="1" si="7"/>
        <v>18</v>
      </c>
      <c r="AB13" s="26" t="str">
        <f t="shared" ca="1" si="29"/>
        <v>0-18</v>
      </c>
      <c r="AC13" s="26" t="b">
        <f>Råstatistik!B7</f>
        <v>0</v>
      </c>
      <c r="AD13" s="26">
        <f t="shared" si="8"/>
        <v>0</v>
      </c>
      <c r="AE13" s="26">
        <f t="shared" ca="1" si="9"/>
        <v>0</v>
      </c>
      <c r="AF13" s="26">
        <f t="shared" si="10"/>
        <v>0</v>
      </c>
      <c r="AG13" s="26">
        <f t="shared" ca="1" si="11"/>
        <v>0</v>
      </c>
      <c r="AH13" s="26">
        <f t="shared" si="12"/>
        <v>0</v>
      </c>
      <c r="AI13" s="26">
        <f t="shared" ca="1" si="13"/>
        <v>0</v>
      </c>
      <c r="AJ13" s="26">
        <f t="shared" si="14"/>
        <v>54</v>
      </c>
      <c r="AK13" s="26">
        <f t="shared" ca="1" si="15"/>
        <v>0</v>
      </c>
      <c r="AL13" s="48">
        <f t="shared" si="16"/>
        <v>0</v>
      </c>
      <c r="AM13" s="48" t="str">
        <f t="shared" ca="1" si="17"/>
        <v>0 - 14%</v>
      </c>
      <c r="AN13" s="48" t="str">
        <f>IFERROR(#REF!/#REF!,"-")</f>
        <v>-</v>
      </c>
      <c r="AO13" s="48">
        <f t="shared" si="18"/>
        <v>0</v>
      </c>
      <c r="AP13" s="48" t="str">
        <f t="shared" ca="1" si="19"/>
        <v>0 - 29%</v>
      </c>
      <c r="AQ13" s="48" t="str">
        <f>IFERROR(AC13/#REF!,"-")</f>
        <v>-</v>
      </c>
      <c r="AR13" s="48" t="str">
        <f t="shared" si="20"/>
        <v>-</v>
      </c>
      <c r="AS13" s="48" t="str">
        <f>IFERROR(#REF!/#REF!,"_")</f>
        <v>_</v>
      </c>
      <c r="AT13" s="48" t="str">
        <f t="shared" si="21"/>
        <v>-</v>
      </c>
      <c r="AU13" s="48" t="str">
        <f>IFERROR(#REF!/#REF!,"-")</f>
        <v>-</v>
      </c>
      <c r="AV13" s="48" t="str">
        <f t="shared" si="22"/>
        <v>-</v>
      </c>
      <c r="AW13" s="48" t="str">
        <f>IFERROR(#REF!/#REF!,"-")</f>
        <v>-</v>
      </c>
      <c r="AX13" s="48" t="str">
        <f t="shared" si="23"/>
        <v>-</v>
      </c>
      <c r="AY13" s="48" t="str">
        <f>IFERROR(#REF!/#REF!,"-")</f>
        <v>-</v>
      </c>
      <c r="AZ13" s="48" t="str">
        <f t="shared" si="30"/>
        <v>-</v>
      </c>
      <c r="BA13" s="48" t="str">
        <f t="shared" si="31"/>
        <v>-</v>
      </c>
      <c r="BB13" s="48" t="b">
        <f t="shared" si="24"/>
        <v>0</v>
      </c>
      <c r="BC13">
        <f t="shared" si="25"/>
        <v>0</v>
      </c>
      <c r="BD13" s="48" t="str">
        <f t="shared" si="26"/>
        <v>-</v>
      </c>
      <c r="BE13" s="94"/>
    </row>
    <row r="14" spans="1:57" x14ac:dyDescent="0.3">
      <c r="A14" s="25" t="str">
        <f>Råstatistik!A8</f>
        <v>AcadeMedia fria grundskolor AB</v>
      </c>
      <c r="B14" t="b">
        <f t="shared" si="0"/>
        <v>0</v>
      </c>
      <c r="C14">
        <f>Råstatistik!F8</f>
        <v>15</v>
      </c>
      <c r="D14">
        <f ca="1">IF(Råstatistik!D8=999,IF(simulera09,RANDBETWEEN(1,9),9),0)</f>
        <v>0</v>
      </c>
      <c r="E14">
        <f>Råstatistik!K8</f>
        <v>15</v>
      </c>
      <c r="F14">
        <f ca="1">IF(Råstatistik!I8=999,IF(simulera09,RANDBETWEEN(1,9),9),0)</f>
        <v>0</v>
      </c>
      <c r="G14">
        <f>Råstatistik!P8</f>
        <v>20</v>
      </c>
      <c r="H14">
        <f ca="1">IF(Råstatistik!N8=999,IF(simulera09,RANDBETWEEN(1,9),9),0)</f>
        <v>0</v>
      </c>
      <c r="I14">
        <f>Råstatistik!U8</f>
        <v>173</v>
      </c>
      <c r="J14">
        <f ca="1">IF(Råstatistik!S8=999,IF(simulera09,RANDBETWEEN(1,9),9),0)</f>
        <v>0</v>
      </c>
      <c r="K14">
        <f t="shared" si="1"/>
        <v>223</v>
      </c>
      <c r="L14">
        <f t="shared" ca="1" si="2"/>
        <v>0</v>
      </c>
      <c r="M14" s="26" t="str">
        <f t="shared" ca="1" si="27"/>
        <v>223</v>
      </c>
      <c r="N14" s="26">
        <f t="shared" ca="1" si="28"/>
        <v>223</v>
      </c>
      <c r="O14" s="26">
        <f t="shared" si="3"/>
        <v>30</v>
      </c>
      <c r="P14" s="26">
        <f t="shared" ca="1" si="4"/>
        <v>0</v>
      </c>
      <c r="Q14" s="26">
        <f t="shared" ca="1" si="5"/>
        <v>30</v>
      </c>
      <c r="R14" s="43">
        <f>IF(Råstatistik!G8=".",0,Råstatistik!G8)</f>
        <v>0</v>
      </c>
      <c r="S14" s="44">
        <f ca="1">IF(Råstatistik!E8=999,IF(simulera09,RANDBETWEEN(1,9),9),0)</f>
        <v>9</v>
      </c>
      <c r="T14" s="43">
        <f>IF(Råstatistik!L8=".",0,Råstatistik!L8)</f>
        <v>0</v>
      </c>
      <c r="U14" s="44">
        <f ca="1">IF(Råstatistik!J8=999,IF(simulera09,RANDBETWEEN(1,9),9),0)</f>
        <v>9</v>
      </c>
      <c r="V14">
        <f>IF(Råstatistik!Q8=".",0,Råstatistik!Q8)</f>
        <v>0</v>
      </c>
      <c r="W14">
        <f ca="1">IF(Råstatistik!O8=999,IF(simulera09,RANDBETWEEN(1,9),9),0)</f>
        <v>9</v>
      </c>
      <c r="X14">
        <f>IF(Råstatistik!V8=".",0,Råstatistik!V8)</f>
        <v>0</v>
      </c>
      <c r="Y14">
        <f ca="1">IF(Råstatistik!T8=999,IF(simulera09,RANDBETWEEN(1,9),9),0)</f>
        <v>9</v>
      </c>
      <c r="Z14">
        <f t="shared" si="6"/>
        <v>0</v>
      </c>
      <c r="AA14">
        <f t="shared" ca="1" si="7"/>
        <v>36</v>
      </c>
      <c r="AB14" s="26" t="str">
        <f t="shared" ca="1" si="29"/>
        <v>0-36</v>
      </c>
      <c r="AC14" s="26" t="b">
        <f>Råstatistik!B8</f>
        <v>0</v>
      </c>
      <c r="AD14" s="26">
        <f t="shared" si="8"/>
        <v>15</v>
      </c>
      <c r="AE14" s="26">
        <f t="shared" ca="1" si="9"/>
        <v>0</v>
      </c>
      <c r="AF14" s="26">
        <f t="shared" si="10"/>
        <v>15</v>
      </c>
      <c r="AG14" s="26">
        <f t="shared" ca="1" si="11"/>
        <v>0</v>
      </c>
      <c r="AH14" s="26">
        <f t="shared" si="12"/>
        <v>20</v>
      </c>
      <c r="AI14" s="26">
        <f t="shared" ca="1" si="13"/>
        <v>0</v>
      </c>
      <c r="AJ14" s="26">
        <f t="shared" si="14"/>
        <v>173</v>
      </c>
      <c r="AK14" s="26">
        <f t="shared" ca="1" si="15"/>
        <v>0</v>
      </c>
      <c r="AL14" s="48">
        <f t="shared" si="16"/>
        <v>0.13452914798206278</v>
      </c>
      <c r="AM14" s="48" t="str">
        <f t="shared" ca="1" si="17"/>
        <v>13 - 0%</v>
      </c>
      <c r="AN14" s="48" t="str">
        <f>IFERROR(#REF!/#REF!,"-")</f>
        <v>-</v>
      </c>
      <c r="AO14" s="48">
        <f t="shared" si="18"/>
        <v>0</v>
      </c>
      <c r="AP14" s="48" t="str">
        <f t="shared" ca="1" si="19"/>
        <v>0 - 16%</v>
      </c>
      <c r="AQ14" s="48" t="str">
        <f>IFERROR(AC14/#REF!,"-")</f>
        <v>-</v>
      </c>
      <c r="AR14" s="48">
        <f t="shared" si="20"/>
        <v>0</v>
      </c>
      <c r="AS14" s="48" t="str">
        <f>IFERROR(#REF!/#REF!,"_")</f>
        <v>_</v>
      </c>
      <c r="AT14" s="48">
        <f t="shared" si="21"/>
        <v>0.5</v>
      </c>
      <c r="AU14" s="48" t="str">
        <f>IFERROR(#REF!/#REF!,"-")</f>
        <v>-</v>
      </c>
      <c r="AV14" s="48" t="str">
        <f t="shared" si="22"/>
        <v>-</v>
      </c>
      <c r="AW14" s="48" t="str">
        <f>IFERROR(#REF!/#REF!,"-")</f>
        <v>-</v>
      </c>
      <c r="AX14" s="48" t="str">
        <f t="shared" si="23"/>
        <v>-</v>
      </c>
      <c r="AY14" s="48" t="str">
        <f>IFERROR(#REF!/#REF!,"-")</f>
        <v>-</v>
      </c>
      <c r="AZ14" s="48" t="str">
        <f t="shared" si="30"/>
        <v>-</v>
      </c>
      <c r="BA14" s="48" t="str">
        <f t="shared" si="31"/>
        <v>-</v>
      </c>
      <c r="BB14" s="48" t="b">
        <f t="shared" si="24"/>
        <v>0</v>
      </c>
      <c r="BC14">
        <f t="shared" si="25"/>
        <v>15</v>
      </c>
      <c r="BD14" s="48">
        <f t="shared" si="26"/>
        <v>0.5</v>
      </c>
      <c r="BE14" s="94"/>
    </row>
    <row r="15" spans="1:57" x14ac:dyDescent="0.3">
      <c r="A15" s="25" t="str">
        <f>Råstatistik!A9</f>
        <v>Adventum Specialpedagogik AB</v>
      </c>
      <c r="B15" t="b">
        <f t="shared" si="0"/>
        <v>0</v>
      </c>
      <c r="C15">
        <f>Råstatistik!F9</f>
        <v>0</v>
      </c>
      <c r="D15">
        <f ca="1">IF(Råstatistik!D9=999,IF(simulera09,RANDBETWEEN(1,9),9),0)</f>
        <v>9</v>
      </c>
      <c r="E15">
        <f>Råstatistik!K9</f>
        <v>0</v>
      </c>
      <c r="F15">
        <f ca="1">IF(Råstatistik!I9=999,IF(simulera09,RANDBETWEEN(1,9),9),0)</f>
        <v>0</v>
      </c>
      <c r="G15">
        <f>Råstatistik!P9</f>
        <v>0</v>
      </c>
      <c r="H15">
        <f ca="1">IF(Råstatistik!N9=999,IF(simulera09,RANDBETWEEN(1,9),9),0)</f>
        <v>0</v>
      </c>
      <c r="I15">
        <f>Råstatistik!U9</f>
        <v>0</v>
      </c>
      <c r="J15">
        <f ca="1">IF(Råstatistik!S9=999,IF(simulera09,RANDBETWEEN(1,9),9),0)</f>
        <v>0</v>
      </c>
      <c r="K15">
        <f t="shared" si="1"/>
        <v>0</v>
      </c>
      <c r="L15">
        <f t="shared" ca="1" si="2"/>
        <v>9</v>
      </c>
      <c r="M15" s="26" t="str">
        <f t="shared" ca="1" si="27"/>
        <v>0-9</v>
      </c>
      <c r="N15" s="26">
        <f t="shared" ca="1" si="28"/>
        <v>5</v>
      </c>
      <c r="O15" s="26">
        <f t="shared" si="3"/>
        <v>0</v>
      </c>
      <c r="P15" s="26">
        <f t="shared" ca="1" si="4"/>
        <v>9</v>
      </c>
      <c r="Q15" s="26">
        <f t="shared" ca="1" si="5"/>
        <v>5</v>
      </c>
      <c r="R15" s="43">
        <f>IF(Råstatistik!G9=".",0,Råstatistik!G9)</f>
        <v>0</v>
      </c>
      <c r="S15" s="44">
        <f ca="1">IF(Råstatistik!E9=999,IF(simulera09,RANDBETWEEN(1,9),9),0)</f>
        <v>9</v>
      </c>
      <c r="T15" s="43">
        <f>IF(Råstatistik!L9=".",0,Råstatistik!L9)</f>
        <v>0</v>
      </c>
      <c r="U15" s="44">
        <f ca="1">IF(Råstatistik!J9=999,IF(simulera09,RANDBETWEEN(1,9),9),0)</f>
        <v>0</v>
      </c>
      <c r="V15">
        <f>IF(Råstatistik!Q9=".",0,Råstatistik!Q9)</f>
        <v>0</v>
      </c>
      <c r="W15">
        <f ca="1">IF(Råstatistik!O9=999,IF(simulera09,RANDBETWEEN(1,9),9),0)</f>
        <v>0</v>
      </c>
      <c r="X15">
        <f>IF(Råstatistik!V9=".",0,Råstatistik!V9)</f>
        <v>0</v>
      </c>
      <c r="Y15">
        <f ca="1">IF(Råstatistik!T9=999,IF(simulera09,RANDBETWEEN(1,9),9),0)</f>
        <v>0</v>
      </c>
      <c r="Z15">
        <f t="shared" si="6"/>
        <v>0</v>
      </c>
      <c r="AA15">
        <f t="shared" ca="1" si="7"/>
        <v>9</v>
      </c>
      <c r="AB15" s="26" t="str">
        <f t="shared" ca="1" si="29"/>
        <v>0-9</v>
      </c>
      <c r="AC15" s="26" t="b">
        <f>Råstatistik!B9</f>
        <v>0</v>
      </c>
      <c r="AD15" s="26">
        <f t="shared" si="8"/>
        <v>0</v>
      </c>
      <c r="AE15" s="26">
        <f t="shared" ca="1" si="9"/>
        <v>0</v>
      </c>
      <c r="AF15" s="26">
        <f t="shared" si="10"/>
        <v>0</v>
      </c>
      <c r="AG15" s="26">
        <f t="shared" ca="1" si="11"/>
        <v>0</v>
      </c>
      <c r="AH15" s="26">
        <f t="shared" si="12"/>
        <v>0</v>
      </c>
      <c r="AI15" s="26">
        <f t="shared" ca="1" si="13"/>
        <v>0</v>
      </c>
      <c r="AJ15" s="26">
        <f t="shared" si="14"/>
        <v>0</v>
      </c>
      <c r="AK15" s="26">
        <f t="shared" ca="1" si="15"/>
        <v>0</v>
      </c>
      <c r="AL15" s="48" t="str">
        <f t="shared" si="16"/>
        <v>-</v>
      </c>
      <c r="AM15" s="48" t="str">
        <f t="shared" ca="1" si="17"/>
        <v>0 - 180%</v>
      </c>
      <c r="AN15" s="48" t="str">
        <f>IFERROR(#REF!/#REF!,"-")</f>
        <v>-</v>
      </c>
      <c r="AO15" s="48" t="str">
        <f t="shared" si="18"/>
        <v>-</v>
      </c>
      <c r="AP15" s="48" t="str">
        <f t="shared" ca="1" si="19"/>
        <v>0 - 180%</v>
      </c>
      <c r="AQ15" s="48" t="str">
        <f>IFERROR(AC15/#REF!,"-")</f>
        <v>-</v>
      </c>
      <c r="AR15" s="48" t="str">
        <f t="shared" si="20"/>
        <v>-</v>
      </c>
      <c r="AS15" s="48" t="str">
        <f>IFERROR(#REF!/#REF!,"_")</f>
        <v>_</v>
      </c>
      <c r="AT15" s="48" t="str">
        <f t="shared" si="21"/>
        <v>-</v>
      </c>
      <c r="AU15" s="48" t="str">
        <f>IFERROR(#REF!/#REF!,"-")</f>
        <v>-</v>
      </c>
      <c r="AV15" s="48" t="str">
        <f t="shared" si="22"/>
        <v>-</v>
      </c>
      <c r="AW15" s="48" t="str">
        <f>IFERROR(#REF!/#REF!,"-")</f>
        <v>-</v>
      </c>
      <c r="AX15" s="48" t="str">
        <f t="shared" si="23"/>
        <v>-</v>
      </c>
      <c r="AY15" s="48" t="str">
        <f>IFERROR(#REF!/#REF!,"-")</f>
        <v>-</v>
      </c>
      <c r="AZ15" s="48" t="str">
        <f t="shared" si="30"/>
        <v>-</v>
      </c>
      <c r="BA15" s="48" t="str">
        <f t="shared" si="31"/>
        <v>-</v>
      </c>
      <c r="BB15" s="48" t="b">
        <f t="shared" si="24"/>
        <v>0</v>
      </c>
      <c r="BC15">
        <f t="shared" si="25"/>
        <v>0</v>
      </c>
      <c r="BD15" s="48" t="str">
        <f t="shared" si="26"/>
        <v>-</v>
      </c>
      <c r="BE15" s="94"/>
    </row>
    <row r="16" spans="1:57" x14ac:dyDescent="0.3">
      <c r="A16" s="25" t="str">
        <f>Råstatistik!A10</f>
        <v>Ahlafors Fria Skola Ekonomisk förening</v>
      </c>
      <c r="B16" t="b">
        <f t="shared" si="0"/>
        <v>0</v>
      </c>
      <c r="C16">
        <f>Råstatistik!F10</f>
        <v>0</v>
      </c>
      <c r="D16">
        <f ca="1">IF(Råstatistik!D10=999,IF(simulera09,RANDBETWEEN(1,9),9),0)</f>
        <v>0</v>
      </c>
      <c r="E16">
        <f>Råstatistik!K10</f>
        <v>0</v>
      </c>
      <c r="F16">
        <f ca="1">IF(Råstatistik!I10=999,IF(simulera09,RANDBETWEEN(1,9),9),0)</f>
        <v>9</v>
      </c>
      <c r="G16">
        <f>Råstatistik!P10</f>
        <v>0</v>
      </c>
      <c r="H16">
        <f ca="1">IF(Råstatistik!N10=999,IF(simulera09,RANDBETWEEN(1,9),9),0)</f>
        <v>9</v>
      </c>
      <c r="I16">
        <f>Råstatistik!U10</f>
        <v>16</v>
      </c>
      <c r="J16">
        <f ca="1">IF(Råstatistik!S10=999,IF(simulera09,RANDBETWEEN(1,9),9),0)</f>
        <v>0</v>
      </c>
      <c r="K16">
        <f t="shared" si="1"/>
        <v>16</v>
      </c>
      <c r="L16">
        <f t="shared" ca="1" si="2"/>
        <v>18</v>
      </c>
      <c r="M16" s="26" t="str">
        <f t="shared" ca="1" si="27"/>
        <v>16-34</v>
      </c>
      <c r="N16" s="26">
        <f t="shared" ca="1" si="28"/>
        <v>25</v>
      </c>
      <c r="O16" s="26">
        <f t="shared" si="3"/>
        <v>0</v>
      </c>
      <c r="P16" s="26">
        <f t="shared" ca="1" si="4"/>
        <v>9</v>
      </c>
      <c r="Q16" s="26">
        <f t="shared" ca="1" si="5"/>
        <v>5</v>
      </c>
      <c r="R16" s="43">
        <f>IF(Råstatistik!G10=".",0,Råstatistik!G10)</f>
        <v>0</v>
      </c>
      <c r="S16" s="44">
        <f ca="1">IF(Råstatistik!E10=999,IF(simulera09,RANDBETWEEN(1,9),9),0)</f>
        <v>0</v>
      </c>
      <c r="T16" s="43">
        <f>IF(Råstatistik!L10=".",0,Råstatistik!L10)</f>
        <v>0</v>
      </c>
      <c r="U16" s="44">
        <f ca="1">IF(Råstatistik!J10=999,IF(simulera09,RANDBETWEEN(1,9),9),0)</f>
        <v>9</v>
      </c>
      <c r="V16">
        <f>IF(Råstatistik!Q10=".",0,Råstatistik!Q10)</f>
        <v>0</v>
      </c>
      <c r="W16">
        <f ca="1">IF(Råstatistik!O10=999,IF(simulera09,RANDBETWEEN(1,9),9),0)</f>
        <v>9</v>
      </c>
      <c r="X16">
        <f>IF(Råstatistik!V10=".",0,Råstatistik!V10)</f>
        <v>0</v>
      </c>
      <c r="Y16">
        <f ca="1">IF(Råstatistik!T10=999,IF(simulera09,RANDBETWEEN(1,9),9),0)</f>
        <v>9</v>
      </c>
      <c r="Z16">
        <f t="shared" si="6"/>
        <v>0</v>
      </c>
      <c r="AA16">
        <f t="shared" ca="1" si="7"/>
        <v>27</v>
      </c>
      <c r="AB16" s="26" t="str">
        <f t="shared" ca="1" si="29"/>
        <v>0-27</v>
      </c>
      <c r="AC16" s="26" t="b">
        <f>Råstatistik!B10</f>
        <v>0</v>
      </c>
      <c r="AD16" s="26">
        <f t="shared" si="8"/>
        <v>0</v>
      </c>
      <c r="AE16" s="26">
        <f t="shared" ca="1" si="9"/>
        <v>0</v>
      </c>
      <c r="AF16" s="26">
        <f t="shared" si="10"/>
        <v>0</v>
      </c>
      <c r="AG16" s="26">
        <f t="shared" ca="1" si="11"/>
        <v>0</v>
      </c>
      <c r="AH16" s="26">
        <f t="shared" si="12"/>
        <v>0</v>
      </c>
      <c r="AI16" s="26">
        <f t="shared" ca="1" si="13"/>
        <v>0</v>
      </c>
      <c r="AJ16" s="26">
        <f t="shared" si="14"/>
        <v>16</v>
      </c>
      <c r="AK16" s="26">
        <f t="shared" ca="1" si="15"/>
        <v>0</v>
      </c>
      <c r="AL16" s="48">
        <f t="shared" si="16"/>
        <v>0</v>
      </c>
      <c r="AM16" s="48" t="str">
        <f t="shared" ca="1" si="17"/>
        <v>0 - 36%</v>
      </c>
      <c r="AN16" s="48" t="str">
        <f>IFERROR(#REF!/#REF!,"-")</f>
        <v>-</v>
      </c>
      <c r="AO16" s="48">
        <f t="shared" si="18"/>
        <v>0</v>
      </c>
      <c r="AP16" s="48" t="str">
        <f t="shared" ca="1" si="19"/>
        <v>0 - 108%</v>
      </c>
      <c r="AQ16" s="48" t="str">
        <f>IFERROR(AC16/#REF!,"-")</f>
        <v>-</v>
      </c>
      <c r="AR16" s="48" t="str">
        <f t="shared" si="20"/>
        <v>-</v>
      </c>
      <c r="AS16" s="48" t="str">
        <f>IFERROR(#REF!/#REF!,"_")</f>
        <v>_</v>
      </c>
      <c r="AT16" s="48" t="str">
        <f t="shared" si="21"/>
        <v>-</v>
      </c>
      <c r="AU16" s="48" t="str">
        <f>IFERROR(#REF!/#REF!,"-")</f>
        <v>-</v>
      </c>
      <c r="AV16" s="48" t="str">
        <f t="shared" si="22"/>
        <v>-</v>
      </c>
      <c r="AW16" s="48" t="str">
        <f>IFERROR(#REF!/#REF!,"-")</f>
        <v>-</v>
      </c>
      <c r="AX16" s="48" t="str">
        <f t="shared" si="23"/>
        <v>-</v>
      </c>
      <c r="AY16" s="48" t="str">
        <f>IFERROR(#REF!/#REF!,"-")</f>
        <v>-</v>
      </c>
      <c r="AZ16" s="48" t="str">
        <f t="shared" si="30"/>
        <v>-</v>
      </c>
      <c r="BA16" s="48" t="str">
        <f t="shared" si="31"/>
        <v>-</v>
      </c>
      <c r="BB16" s="48" t="b">
        <f t="shared" si="24"/>
        <v>0</v>
      </c>
      <c r="BC16">
        <f t="shared" si="25"/>
        <v>0</v>
      </c>
      <c r="BD16" s="48" t="str">
        <f t="shared" si="26"/>
        <v>-</v>
      </c>
    </row>
    <row r="17" spans="1:58" x14ac:dyDescent="0.3">
      <c r="A17" s="25" t="str">
        <f>Råstatistik!A11</f>
        <v>Aktiebolaget Fria Skolor i Enköping</v>
      </c>
      <c r="B17" t="b">
        <f t="shared" si="0"/>
        <v>0</v>
      </c>
      <c r="C17">
        <f>Råstatistik!F11</f>
        <v>0</v>
      </c>
      <c r="D17">
        <f ca="1">IF(Råstatistik!D11=999,IF(simulera09,RANDBETWEEN(1,9),9),0)</f>
        <v>9</v>
      </c>
      <c r="E17">
        <f>Råstatistik!K11</f>
        <v>0</v>
      </c>
      <c r="F17">
        <f ca="1">IF(Råstatistik!I11=999,IF(simulera09,RANDBETWEEN(1,9),9),0)</f>
        <v>9</v>
      </c>
      <c r="G17">
        <f>Råstatistik!P11</f>
        <v>0</v>
      </c>
      <c r="H17">
        <f ca="1">IF(Råstatistik!N11=999,IF(simulera09,RANDBETWEEN(1,9),9),0)</f>
        <v>9</v>
      </c>
      <c r="I17">
        <f>Råstatistik!U11</f>
        <v>14</v>
      </c>
      <c r="J17">
        <f ca="1">IF(Råstatistik!S11=999,IF(simulera09,RANDBETWEEN(1,9),9),0)</f>
        <v>0</v>
      </c>
      <c r="K17">
        <f t="shared" si="1"/>
        <v>14</v>
      </c>
      <c r="L17">
        <f t="shared" ca="1" si="2"/>
        <v>27</v>
      </c>
      <c r="M17" s="26" t="str">
        <f t="shared" ca="1" si="27"/>
        <v>14-41</v>
      </c>
      <c r="N17" s="26">
        <f t="shared" ca="1" si="28"/>
        <v>28</v>
      </c>
      <c r="O17" s="26">
        <f t="shared" si="3"/>
        <v>0</v>
      </c>
      <c r="P17" s="26">
        <f t="shared" ca="1" si="4"/>
        <v>18</v>
      </c>
      <c r="Q17" s="26">
        <f t="shared" ca="1" si="5"/>
        <v>9</v>
      </c>
      <c r="R17" s="43">
        <f>IF(Råstatistik!G11=".",0,Råstatistik!G11)</f>
        <v>0</v>
      </c>
      <c r="S17" s="44">
        <f ca="1">IF(Råstatistik!E11=999,IF(simulera09,RANDBETWEEN(1,9),9),0)</f>
        <v>9</v>
      </c>
      <c r="T17" s="43">
        <f>IF(Råstatistik!L11=".",0,Råstatistik!L11)</f>
        <v>0</v>
      </c>
      <c r="U17" s="44">
        <f ca="1">IF(Råstatistik!J11=999,IF(simulera09,RANDBETWEEN(1,9),9),0)</f>
        <v>9</v>
      </c>
      <c r="V17">
        <f>IF(Råstatistik!Q11=".",0,Råstatistik!Q11)</f>
        <v>0</v>
      </c>
      <c r="W17">
        <f ca="1">IF(Råstatistik!O11=999,IF(simulera09,RANDBETWEEN(1,9),9),0)</f>
        <v>9</v>
      </c>
      <c r="X17">
        <f>IF(Råstatistik!V11=".",0,Råstatistik!V11)</f>
        <v>0</v>
      </c>
      <c r="Y17">
        <f ca="1">IF(Råstatistik!T11=999,IF(simulera09,RANDBETWEEN(1,9),9),0)</f>
        <v>9</v>
      </c>
      <c r="Z17">
        <f t="shared" si="6"/>
        <v>0</v>
      </c>
      <c r="AA17">
        <f t="shared" ca="1" si="7"/>
        <v>36</v>
      </c>
      <c r="AB17" s="26" t="str">
        <f t="shared" ca="1" si="29"/>
        <v>0-36</v>
      </c>
      <c r="AC17" s="26" t="b">
        <f>Råstatistik!B11</f>
        <v>0</v>
      </c>
      <c r="AD17" s="26">
        <f t="shared" si="8"/>
        <v>0</v>
      </c>
      <c r="AE17" s="26">
        <f t="shared" ca="1" si="9"/>
        <v>0</v>
      </c>
      <c r="AF17" s="26">
        <f t="shared" si="10"/>
        <v>0</v>
      </c>
      <c r="AG17" s="26">
        <f t="shared" ca="1" si="11"/>
        <v>0</v>
      </c>
      <c r="AH17" s="26">
        <f t="shared" si="12"/>
        <v>0</v>
      </c>
      <c r="AI17" s="26">
        <f t="shared" ca="1" si="13"/>
        <v>0</v>
      </c>
      <c r="AJ17" s="26">
        <f t="shared" si="14"/>
        <v>14</v>
      </c>
      <c r="AK17" s="26">
        <f t="shared" ca="1" si="15"/>
        <v>0</v>
      </c>
      <c r="AL17" s="48">
        <f t="shared" si="16"/>
        <v>0</v>
      </c>
      <c r="AM17" s="48" t="str">
        <f t="shared" ca="1" si="17"/>
        <v>0 - 64%</v>
      </c>
      <c r="AN17" s="48" t="str">
        <f>IFERROR(#REF!/#REF!,"-")</f>
        <v>-</v>
      </c>
      <c r="AO17" s="48">
        <f t="shared" si="18"/>
        <v>0</v>
      </c>
      <c r="AP17" s="48" t="str">
        <f t="shared" ca="1" si="19"/>
        <v>0 - 129%</v>
      </c>
      <c r="AQ17" s="48" t="str">
        <f>IFERROR(AC17/#REF!,"-")</f>
        <v>-</v>
      </c>
      <c r="AR17" s="48" t="str">
        <f t="shared" si="20"/>
        <v>-</v>
      </c>
      <c r="AS17" s="48" t="str">
        <f>IFERROR(#REF!/#REF!,"_")</f>
        <v>_</v>
      </c>
      <c r="AT17" s="48" t="str">
        <f t="shared" si="21"/>
        <v>-</v>
      </c>
      <c r="AU17" s="48" t="str">
        <f>IFERROR(#REF!/#REF!,"-")</f>
        <v>-</v>
      </c>
      <c r="AV17" s="48" t="str">
        <f t="shared" si="22"/>
        <v>-</v>
      </c>
      <c r="AW17" s="48" t="str">
        <f>IFERROR(#REF!/#REF!,"-")</f>
        <v>-</v>
      </c>
      <c r="AX17" s="48" t="str">
        <f t="shared" si="23"/>
        <v>-</v>
      </c>
      <c r="AY17" s="48" t="str">
        <f>IFERROR(#REF!/#REF!,"-")</f>
        <v>-</v>
      </c>
      <c r="AZ17" s="48" t="str">
        <f t="shared" si="30"/>
        <v>-</v>
      </c>
      <c r="BA17" s="48" t="str">
        <f t="shared" si="31"/>
        <v>-</v>
      </c>
      <c r="BB17" s="48" t="b">
        <f t="shared" si="24"/>
        <v>0</v>
      </c>
      <c r="BC17">
        <f t="shared" si="25"/>
        <v>0</v>
      </c>
      <c r="BD17" s="48" t="str">
        <f t="shared" si="26"/>
        <v>-</v>
      </c>
    </row>
    <row r="18" spans="1:58" x14ac:dyDescent="0.3">
      <c r="A18" s="25" t="str">
        <f>Råstatistik!A12</f>
        <v>AKTIEBOLAGET VIDEDALS PRIVATSKOLOR</v>
      </c>
      <c r="B18" t="b">
        <f t="shared" si="0"/>
        <v>0</v>
      </c>
      <c r="C18">
        <f>Råstatistik!F12</f>
        <v>0</v>
      </c>
      <c r="D18">
        <f ca="1">IF(Råstatistik!D12=999,IF(simulera09,RANDBETWEEN(1,9),9),0)</f>
        <v>0</v>
      </c>
      <c r="E18">
        <f>Råstatistik!K12</f>
        <v>0</v>
      </c>
      <c r="F18">
        <f ca="1">IF(Råstatistik!I12=999,IF(simulera09,RANDBETWEEN(1,9),9),0)</f>
        <v>0</v>
      </c>
      <c r="G18">
        <f>Råstatistik!P12</f>
        <v>0</v>
      </c>
      <c r="H18">
        <f ca="1">IF(Råstatistik!N12=999,IF(simulera09,RANDBETWEEN(1,9),9),0)</f>
        <v>9</v>
      </c>
      <c r="I18">
        <f>Råstatistik!U12</f>
        <v>29</v>
      </c>
      <c r="J18">
        <f ca="1">IF(Råstatistik!S12=999,IF(simulera09,RANDBETWEEN(1,9),9),0)</f>
        <v>0</v>
      </c>
      <c r="K18">
        <f t="shared" si="1"/>
        <v>29</v>
      </c>
      <c r="L18">
        <f t="shared" ca="1" si="2"/>
        <v>9</v>
      </c>
      <c r="M18" s="26" t="str">
        <f t="shared" ca="1" si="27"/>
        <v>29-38</v>
      </c>
      <c r="N18" s="26">
        <f t="shared" ca="1" si="28"/>
        <v>34</v>
      </c>
      <c r="O18" s="26">
        <f t="shared" si="3"/>
        <v>0</v>
      </c>
      <c r="P18" s="26">
        <f t="shared" ca="1" si="4"/>
        <v>0</v>
      </c>
      <c r="Q18" s="26">
        <f t="shared" ca="1" si="5"/>
        <v>0</v>
      </c>
      <c r="R18" s="43">
        <f>IF(Råstatistik!G12=".",0,Råstatistik!G12)</f>
        <v>0</v>
      </c>
      <c r="S18" s="44">
        <f ca="1">IF(Råstatistik!E12=999,IF(simulera09,RANDBETWEEN(1,9),9),0)</f>
        <v>0</v>
      </c>
      <c r="T18" s="43">
        <f>IF(Råstatistik!L12=".",0,Råstatistik!L12)</f>
        <v>0</v>
      </c>
      <c r="U18" s="44">
        <f ca="1">IF(Råstatistik!J12=999,IF(simulera09,RANDBETWEEN(1,9),9),0)</f>
        <v>0</v>
      </c>
      <c r="V18">
        <f>IF(Råstatistik!Q12=".",0,Råstatistik!Q12)</f>
        <v>0</v>
      </c>
      <c r="W18">
        <f ca="1">IF(Råstatistik!O12=999,IF(simulera09,RANDBETWEEN(1,9),9),0)</f>
        <v>9</v>
      </c>
      <c r="X18">
        <f>IF(Råstatistik!V12=".",0,Råstatistik!V12)</f>
        <v>0</v>
      </c>
      <c r="Y18">
        <f ca="1">IF(Råstatistik!T12=999,IF(simulera09,RANDBETWEEN(1,9),9),0)</f>
        <v>9</v>
      </c>
      <c r="Z18">
        <f t="shared" si="6"/>
        <v>0</v>
      </c>
      <c r="AA18">
        <f t="shared" ca="1" si="7"/>
        <v>18</v>
      </c>
      <c r="AB18" s="26" t="str">
        <f t="shared" ca="1" si="29"/>
        <v>0-18</v>
      </c>
      <c r="AC18" s="26" t="b">
        <f>Råstatistik!B12</f>
        <v>0</v>
      </c>
      <c r="AD18" s="26">
        <f t="shared" si="8"/>
        <v>0</v>
      </c>
      <c r="AE18" s="26">
        <f t="shared" ca="1" si="9"/>
        <v>0</v>
      </c>
      <c r="AF18" s="26">
        <f t="shared" si="10"/>
        <v>0</v>
      </c>
      <c r="AG18" s="26">
        <f t="shared" ca="1" si="11"/>
        <v>0</v>
      </c>
      <c r="AH18" s="26">
        <f t="shared" si="12"/>
        <v>0</v>
      </c>
      <c r="AI18" s="26">
        <f t="shared" ca="1" si="13"/>
        <v>0</v>
      </c>
      <c r="AJ18" s="26">
        <f t="shared" si="14"/>
        <v>29</v>
      </c>
      <c r="AK18" s="26">
        <f t="shared" ca="1" si="15"/>
        <v>0</v>
      </c>
      <c r="AL18" s="48">
        <f t="shared" si="16"/>
        <v>0</v>
      </c>
      <c r="AM18" s="48" t="str">
        <f t="shared" ca="1" si="17"/>
        <v>0 - 0%</v>
      </c>
      <c r="AN18" s="48" t="str">
        <f>IFERROR(#REF!/#REF!,"-")</f>
        <v>-</v>
      </c>
      <c r="AO18" s="48">
        <f t="shared" si="18"/>
        <v>0</v>
      </c>
      <c r="AP18" s="48" t="str">
        <f t="shared" ca="1" si="19"/>
        <v>0 - 53%</v>
      </c>
      <c r="AQ18" s="48" t="str">
        <f>IFERROR(AC18/#REF!,"-")</f>
        <v>-</v>
      </c>
      <c r="AR18" s="48" t="str">
        <f t="shared" si="20"/>
        <v>-</v>
      </c>
      <c r="AS18" s="48" t="str">
        <f>IFERROR(#REF!/#REF!,"_")</f>
        <v>_</v>
      </c>
      <c r="AT18" s="48" t="str">
        <f t="shared" si="21"/>
        <v>-</v>
      </c>
      <c r="AU18" s="48" t="str">
        <f>IFERROR(#REF!/#REF!,"-")</f>
        <v>-</v>
      </c>
      <c r="AV18" s="48" t="str">
        <f t="shared" si="22"/>
        <v>-</v>
      </c>
      <c r="AW18" s="48" t="str">
        <f>IFERROR(#REF!/#REF!,"-")</f>
        <v>-</v>
      </c>
      <c r="AX18" s="48" t="str">
        <f t="shared" si="23"/>
        <v>-</v>
      </c>
      <c r="AY18" s="48" t="str">
        <f>IFERROR(#REF!/#REF!,"-")</f>
        <v>-</v>
      </c>
      <c r="AZ18" s="48" t="str">
        <f t="shared" si="30"/>
        <v>-</v>
      </c>
      <c r="BA18" s="48" t="str">
        <f t="shared" si="31"/>
        <v>-</v>
      </c>
      <c r="BB18" s="48" t="b">
        <f t="shared" si="24"/>
        <v>0</v>
      </c>
      <c r="BC18">
        <f t="shared" si="25"/>
        <v>0</v>
      </c>
      <c r="BD18" s="48" t="str">
        <f t="shared" si="26"/>
        <v>-</v>
      </c>
    </row>
    <row r="19" spans="1:58" x14ac:dyDescent="0.3">
      <c r="A19" s="25" t="str">
        <f>Råstatistik!A13</f>
        <v>Aktivia AB</v>
      </c>
      <c r="B19" t="b">
        <f t="shared" si="0"/>
        <v>0</v>
      </c>
      <c r="C19">
        <f>Råstatistik!F13</f>
        <v>0</v>
      </c>
      <c r="D19">
        <f ca="1">IF(Råstatistik!D13=999,IF(simulera09,RANDBETWEEN(1,9),9),0)</f>
        <v>9</v>
      </c>
      <c r="E19">
        <f>Råstatistik!K13</f>
        <v>0</v>
      </c>
      <c r="F19">
        <f ca="1">IF(Råstatistik!I13=999,IF(simulera09,RANDBETWEEN(1,9),9),0)</f>
        <v>9</v>
      </c>
      <c r="G19">
        <f>Råstatistik!P13</f>
        <v>0</v>
      </c>
      <c r="H19">
        <f ca="1">IF(Råstatistik!N13=999,IF(simulera09,RANDBETWEEN(1,9),9),0)</f>
        <v>9</v>
      </c>
      <c r="I19">
        <f>Råstatistik!U13</f>
        <v>0</v>
      </c>
      <c r="J19">
        <f ca="1">IF(Råstatistik!S13=999,IF(simulera09,RANDBETWEEN(1,9),9),0)</f>
        <v>9</v>
      </c>
      <c r="K19">
        <f t="shared" si="1"/>
        <v>0</v>
      </c>
      <c r="L19">
        <f t="shared" ca="1" si="2"/>
        <v>36</v>
      </c>
      <c r="M19" s="26" t="str">
        <f t="shared" ca="1" si="27"/>
        <v>0-36</v>
      </c>
      <c r="N19" s="26">
        <f t="shared" ca="1" si="28"/>
        <v>18</v>
      </c>
      <c r="O19" s="26">
        <f t="shared" si="3"/>
        <v>0</v>
      </c>
      <c r="P19" s="26">
        <f t="shared" ca="1" si="4"/>
        <v>18</v>
      </c>
      <c r="Q19" s="26">
        <f t="shared" ca="1" si="5"/>
        <v>9</v>
      </c>
      <c r="R19" s="43">
        <f>IF(Råstatistik!G13=".",0,Råstatistik!G13)</f>
        <v>0</v>
      </c>
      <c r="S19" s="44">
        <f ca="1">IF(Råstatistik!E13=999,IF(simulera09,RANDBETWEEN(1,9),9),0)</f>
        <v>9</v>
      </c>
      <c r="T19" s="43">
        <f>IF(Råstatistik!L13=".",0,Råstatistik!L13)</f>
        <v>0</v>
      </c>
      <c r="U19" s="44">
        <f ca="1">IF(Råstatistik!J13=999,IF(simulera09,RANDBETWEEN(1,9),9),0)</f>
        <v>9</v>
      </c>
      <c r="V19">
        <f>IF(Råstatistik!Q13=".",0,Råstatistik!Q13)</f>
        <v>0</v>
      </c>
      <c r="W19">
        <f ca="1">IF(Råstatistik!O13=999,IF(simulera09,RANDBETWEEN(1,9),9),0)</f>
        <v>9</v>
      </c>
      <c r="X19">
        <f>IF(Råstatistik!V13=".",0,Råstatistik!V13)</f>
        <v>0</v>
      </c>
      <c r="Y19">
        <f ca="1">IF(Råstatistik!T13=999,IF(simulera09,RANDBETWEEN(1,9),9),0)</f>
        <v>9</v>
      </c>
      <c r="Z19">
        <f t="shared" si="6"/>
        <v>0</v>
      </c>
      <c r="AA19">
        <f t="shared" ca="1" si="7"/>
        <v>36</v>
      </c>
      <c r="AB19" s="26" t="str">
        <f t="shared" ca="1" si="29"/>
        <v>0-36</v>
      </c>
      <c r="AC19" s="26" t="b">
        <f>Råstatistik!B13</f>
        <v>0</v>
      </c>
      <c r="AD19" s="26">
        <f t="shared" si="8"/>
        <v>0</v>
      </c>
      <c r="AE19" s="26">
        <f t="shared" ca="1" si="9"/>
        <v>0</v>
      </c>
      <c r="AF19" s="26">
        <f t="shared" si="10"/>
        <v>0</v>
      </c>
      <c r="AG19" s="26">
        <f t="shared" ca="1" si="11"/>
        <v>0</v>
      </c>
      <c r="AH19" s="26">
        <f t="shared" si="12"/>
        <v>0</v>
      </c>
      <c r="AI19" s="26">
        <f t="shared" ca="1" si="13"/>
        <v>0</v>
      </c>
      <c r="AJ19" s="26">
        <f t="shared" si="14"/>
        <v>0</v>
      </c>
      <c r="AK19" s="26">
        <f t="shared" ca="1" si="15"/>
        <v>0</v>
      </c>
      <c r="AL19" s="48" t="str">
        <f t="shared" si="16"/>
        <v>-</v>
      </c>
      <c r="AM19" s="48" t="str">
        <f t="shared" ca="1" si="17"/>
        <v>0 - 100%</v>
      </c>
      <c r="AN19" s="48" t="str">
        <f>IFERROR(#REF!/#REF!,"-")</f>
        <v>-</v>
      </c>
      <c r="AO19" s="48" t="str">
        <f t="shared" si="18"/>
        <v>-</v>
      </c>
      <c r="AP19" s="48" t="str">
        <f t="shared" ca="1" si="19"/>
        <v>0 - 200%</v>
      </c>
      <c r="AQ19" s="48" t="str">
        <f>IFERROR(AC19/#REF!,"-")</f>
        <v>-</v>
      </c>
      <c r="AR19" s="48" t="str">
        <f t="shared" si="20"/>
        <v>-</v>
      </c>
      <c r="AS19" s="48" t="str">
        <f>IFERROR(#REF!/#REF!,"_")</f>
        <v>_</v>
      </c>
      <c r="AT19" s="48" t="str">
        <f t="shared" si="21"/>
        <v>-</v>
      </c>
      <c r="AU19" s="48" t="str">
        <f>IFERROR(#REF!/#REF!,"-")</f>
        <v>-</v>
      </c>
      <c r="AV19" s="48" t="str">
        <f t="shared" si="22"/>
        <v>-</v>
      </c>
      <c r="AW19" s="48" t="str">
        <f>IFERROR(#REF!/#REF!,"-")</f>
        <v>-</v>
      </c>
      <c r="AX19" s="48" t="str">
        <f t="shared" si="23"/>
        <v>-</v>
      </c>
      <c r="AY19" s="48" t="str">
        <f>IFERROR(#REF!/#REF!,"-")</f>
        <v>-</v>
      </c>
      <c r="AZ19" s="48" t="str">
        <f t="shared" si="30"/>
        <v>-</v>
      </c>
      <c r="BA19" s="48" t="str">
        <f t="shared" si="31"/>
        <v>-</v>
      </c>
      <c r="BB19" s="48" t="b">
        <f t="shared" si="24"/>
        <v>0</v>
      </c>
      <c r="BC19">
        <f t="shared" si="25"/>
        <v>0</v>
      </c>
      <c r="BD19" s="48" t="str">
        <f t="shared" si="26"/>
        <v>-</v>
      </c>
      <c r="BF19" s="59"/>
    </row>
    <row r="20" spans="1:58" x14ac:dyDescent="0.3">
      <c r="A20" s="25" t="str">
        <f>Råstatistik!A14</f>
        <v>AL-AZHAR STIFTELSEN</v>
      </c>
      <c r="B20" t="b">
        <f t="shared" si="0"/>
        <v>0</v>
      </c>
      <c r="C20">
        <f>Råstatistik!F14</f>
        <v>0</v>
      </c>
      <c r="D20">
        <f ca="1">IF(Råstatistik!D14=999,IF(simulera09,RANDBETWEEN(1,9),9),0)</f>
        <v>0</v>
      </c>
      <c r="E20">
        <f>Råstatistik!K14</f>
        <v>0</v>
      </c>
      <c r="F20">
        <f ca="1">IF(Råstatistik!I14=999,IF(simulera09,RANDBETWEEN(1,9),9),0)</f>
        <v>0</v>
      </c>
      <c r="G20">
        <f>Råstatistik!P14</f>
        <v>0</v>
      </c>
      <c r="H20">
        <f ca="1">IF(Råstatistik!N14=999,IF(simulera09,RANDBETWEEN(1,9),9),0)</f>
        <v>9</v>
      </c>
      <c r="I20">
        <f>Råstatistik!U14</f>
        <v>0</v>
      </c>
      <c r="J20">
        <f ca="1">IF(Råstatistik!S14=999,IF(simulera09,RANDBETWEEN(1,9),9),0)</f>
        <v>9</v>
      </c>
      <c r="K20">
        <f t="shared" si="1"/>
        <v>0</v>
      </c>
      <c r="L20">
        <f t="shared" ca="1" si="2"/>
        <v>18</v>
      </c>
      <c r="M20" s="26" t="str">
        <f t="shared" ca="1" si="27"/>
        <v>0-18</v>
      </c>
      <c r="N20" s="26">
        <f t="shared" ca="1" si="28"/>
        <v>9</v>
      </c>
      <c r="O20" s="26">
        <f t="shared" si="3"/>
        <v>0</v>
      </c>
      <c r="P20" s="26">
        <f t="shared" ca="1" si="4"/>
        <v>0</v>
      </c>
      <c r="Q20" s="26">
        <f t="shared" ca="1" si="5"/>
        <v>0</v>
      </c>
      <c r="R20" s="43">
        <f>IF(Råstatistik!G14=".",0,Råstatistik!G14)</f>
        <v>0</v>
      </c>
      <c r="S20" s="44">
        <f ca="1">IF(Råstatistik!E14=999,IF(simulera09,RANDBETWEEN(1,9),9),0)</f>
        <v>0</v>
      </c>
      <c r="T20" s="43">
        <f>IF(Råstatistik!L14=".",0,Råstatistik!L14)</f>
        <v>0</v>
      </c>
      <c r="U20" s="44">
        <f ca="1">IF(Råstatistik!J14=999,IF(simulera09,RANDBETWEEN(1,9),9),0)</f>
        <v>0</v>
      </c>
      <c r="V20">
        <f>IF(Råstatistik!Q14=".",0,Råstatistik!Q14)</f>
        <v>0</v>
      </c>
      <c r="W20">
        <f ca="1">IF(Råstatistik!O14=999,IF(simulera09,RANDBETWEEN(1,9),9),0)</f>
        <v>9</v>
      </c>
      <c r="X20">
        <f>IF(Råstatistik!V14=".",0,Råstatistik!V14)</f>
        <v>0</v>
      </c>
      <c r="Y20">
        <f ca="1">IF(Råstatistik!T14=999,IF(simulera09,RANDBETWEEN(1,9),9),0)</f>
        <v>9</v>
      </c>
      <c r="Z20">
        <f t="shared" si="6"/>
        <v>0</v>
      </c>
      <c r="AA20">
        <f t="shared" ca="1" si="7"/>
        <v>18</v>
      </c>
      <c r="AB20" s="26" t="str">
        <f t="shared" ca="1" si="29"/>
        <v>0-18</v>
      </c>
      <c r="AC20" s="26" t="b">
        <f>Råstatistik!B14</f>
        <v>1</v>
      </c>
      <c r="AD20" s="26">
        <f t="shared" si="8"/>
        <v>0</v>
      </c>
      <c r="AE20" s="26">
        <f t="shared" ca="1" si="9"/>
        <v>0</v>
      </c>
      <c r="AF20" s="26">
        <f t="shared" si="10"/>
        <v>0</v>
      </c>
      <c r="AG20" s="26">
        <f t="shared" ca="1" si="11"/>
        <v>0</v>
      </c>
      <c r="AH20" s="26">
        <f t="shared" si="12"/>
        <v>0</v>
      </c>
      <c r="AI20" s="26">
        <f t="shared" ca="1" si="13"/>
        <v>0</v>
      </c>
      <c r="AJ20" s="26">
        <f t="shared" si="14"/>
        <v>0</v>
      </c>
      <c r="AK20" s="26">
        <f t="shared" ca="1" si="15"/>
        <v>0</v>
      </c>
      <c r="AL20" s="48" t="str">
        <f t="shared" si="16"/>
        <v>-</v>
      </c>
      <c r="AM20" s="48" t="str">
        <f t="shared" ca="1" si="17"/>
        <v>0 - 0%</v>
      </c>
      <c r="AN20" s="48" t="str">
        <f>IFERROR(#REF!/#REF!,"-")</f>
        <v>-</v>
      </c>
      <c r="AO20" s="48" t="str">
        <f t="shared" si="18"/>
        <v>-</v>
      </c>
      <c r="AP20" s="48" t="str">
        <f t="shared" ca="1" si="19"/>
        <v>0 - 200%</v>
      </c>
      <c r="AQ20" s="48" t="str">
        <f>IFERROR(AC20/#REF!,"-")</f>
        <v>-</v>
      </c>
      <c r="AR20" s="48" t="str">
        <f t="shared" si="20"/>
        <v>-</v>
      </c>
      <c r="AS20" s="48" t="str">
        <f>IFERROR(#REF!/#REF!,"_")</f>
        <v>_</v>
      </c>
      <c r="AT20" s="48" t="str">
        <f t="shared" si="21"/>
        <v>-</v>
      </c>
      <c r="AU20" s="48" t="str">
        <f>IFERROR(#REF!/#REF!,"-")</f>
        <v>-</v>
      </c>
      <c r="AV20" s="48" t="str">
        <f t="shared" si="22"/>
        <v>-</v>
      </c>
      <c r="AW20" s="48" t="str">
        <f>IFERROR(#REF!/#REF!,"-")</f>
        <v>-</v>
      </c>
      <c r="AX20" s="48" t="str">
        <f t="shared" si="23"/>
        <v>-</v>
      </c>
      <c r="AY20" s="48" t="str">
        <f>IFERROR(#REF!/#REF!,"-")</f>
        <v>-</v>
      </c>
      <c r="AZ20" s="48" t="str">
        <f t="shared" si="30"/>
        <v>-</v>
      </c>
      <c r="BA20" s="48" t="str">
        <f t="shared" si="31"/>
        <v>-</v>
      </c>
      <c r="BB20" s="48" t="b">
        <f t="shared" si="24"/>
        <v>1</v>
      </c>
      <c r="BC20">
        <f t="shared" si="25"/>
        <v>0</v>
      </c>
      <c r="BD20" s="48" t="str">
        <f t="shared" si="26"/>
        <v>-</v>
      </c>
    </row>
    <row r="21" spans="1:58" x14ac:dyDescent="0.3">
      <c r="A21" s="25" t="str">
        <f>Råstatistik!A15</f>
        <v>ALE KOMMUN</v>
      </c>
      <c r="B21" t="b">
        <f t="shared" si="0"/>
        <v>1</v>
      </c>
      <c r="C21">
        <f>Råstatistik!F15</f>
        <v>41</v>
      </c>
      <c r="D21">
        <f ca="1">IF(Råstatistik!D15=999,IF(simulera09,RANDBETWEEN(1,9),9),0)</f>
        <v>0</v>
      </c>
      <c r="E21">
        <f>Råstatistik!K15</f>
        <v>22</v>
      </c>
      <c r="F21">
        <f ca="1">IF(Råstatistik!I15=999,IF(simulera09,RANDBETWEEN(1,9),9),0)</f>
        <v>0</v>
      </c>
      <c r="G21">
        <f>Råstatistik!P15</f>
        <v>23</v>
      </c>
      <c r="H21">
        <f ca="1">IF(Råstatistik!N15=999,IF(simulera09,RANDBETWEEN(1,9),9),0)</f>
        <v>0</v>
      </c>
      <c r="I21">
        <f>Råstatistik!U15</f>
        <v>165</v>
      </c>
      <c r="J21">
        <f ca="1">IF(Råstatistik!S15=999,IF(simulera09,RANDBETWEEN(1,9),9),0)</f>
        <v>0</v>
      </c>
      <c r="K21">
        <f t="shared" si="1"/>
        <v>251</v>
      </c>
      <c r="L21">
        <f t="shared" ca="1" si="2"/>
        <v>0</v>
      </c>
      <c r="M21" s="26" t="str">
        <f t="shared" ca="1" si="27"/>
        <v>251</v>
      </c>
      <c r="N21" s="26">
        <f t="shared" ca="1" si="28"/>
        <v>251</v>
      </c>
      <c r="O21" s="26">
        <f t="shared" si="3"/>
        <v>63</v>
      </c>
      <c r="P21" s="26">
        <f t="shared" ca="1" si="4"/>
        <v>0</v>
      </c>
      <c r="Q21" s="26">
        <f t="shared" ca="1" si="5"/>
        <v>63</v>
      </c>
      <c r="R21" s="43">
        <f>IF(Råstatistik!G15=".",0,Råstatistik!G15)</f>
        <v>20</v>
      </c>
      <c r="S21" s="44">
        <f ca="1">IF(Råstatistik!E15=999,IF(simulera09,RANDBETWEEN(1,9),9),0)</f>
        <v>0</v>
      </c>
      <c r="T21" s="43">
        <f>IF(Råstatistik!L15=".",0,Råstatistik!L15)</f>
        <v>0</v>
      </c>
      <c r="U21" s="44">
        <f ca="1">IF(Råstatistik!J15=999,IF(simulera09,RANDBETWEEN(1,9),9),0)</f>
        <v>9</v>
      </c>
      <c r="V21">
        <f>IF(Råstatistik!Q15=".",0,Råstatistik!Q15)</f>
        <v>0</v>
      </c>
      <c r="W21">
        <f ca="1">IF(Råstatistik!O15=999,IF(simulera09,RANDBETWEEN(1,9),9),0)</f>
        <v>9</v>
      </c>
      <c r="X21">
        <f>IF(Råstatistik!V15=".",0,Råstatistik!V15)</f>
        <v>0</v>
      </c>
      <c r="Y21">
        <f ca="1">IF(Råstatistik!T15=999,IF(simulera09,RANDBETWEEN(1,9),9),0)</f>
        <v>0</v>
      </c>
      <c r="Z21">
        <f t="shared" si="6"/>
        <v>20</v>
      </c>
      <c r="AA21">
        <f t="shared" ca="1" si="7"/>
        <v>18</v>
      </c>
      <c r="AB21" s="26" t="str">
        <f t="shared" ca="1" si="29"/>
        <v>20-38</v>
      </c>
      <c r="AC21" s="26" t="b">
        <f>Råstatistik!B15</f>
        <v>0</v>
      </c>
      <c r="AD21" s="26">
        <f t="shared" si="8"/>
        <v>21</v>
      </c>
      <c r="AE21" s="26">
        <f t="shared" ca="1" si="9"/>
        <v>0</v>
      </c>
      <c r="AF21" s="26">
        <f t="shared" si="10"/>
        <v>22</v>
      </c>
      <c r="AG21" s="26">
        <f t="shared" ca="1" si="11"/>
        <v>0</v>
      </c>
      <c r="AH21" s="26">
        <f t="shared" si="12"/>
        <v>23</v>
      </c>
      <c r="AI21" s="26">
        <f t="shared" ca="1" si="13"/>
        <v>0</v>
      </c>
      <c r="AJ21" s="26">
        <f t="shared" si="14"/>
        <v>165</v>
      </c>
      <c r="AK21" s="26">
        <f t="shared" ca="1" si="15"/>
        <v>0</v>
      </c>
      <c r="AL21" s="48">
        <f t="shared" si="16"/>
        <v>0.25099601593625498</v>
      </c>
      <c r="AM21" s="48" t="str">
        <f t="shared" ca="1" si="17"/>
        <v>25 - 0%</v>
      </c>
      <c r="AN21" s="48" t="str">
        <f>IFERROR(#REF!/#REF!,"-")</f>
        <v>-</v>
      </c>
      <c r="AO21" s="48">
        <f t="shared" si="18"/>
        <v>7.9681274900398405E-2</v>
      </c>
      <c r="AP21" s="48" t="str">
        <f t="shared" ca="1" si="19"/>
        <v>8 - 7%</v>
      </c>
      <c r="AQ21" s="48" t="str">
        <f>IFERROR(AC21/#REF!,"-")</f>
        <v>-</v>
      </c>
      <c r="AR21" s="48">
        <f t="shared" si="20"/>
        <v>0.31746031746031744</v>
      </c>
      <c r="AS21" s="48" t="str">
        <f>IFERROR(#REF!/#REF!,"_")</f>
        <v>_</v>
      </c>
      <c r="AT21" s="48">
        <f t="shared" si="21"/>
        <v>0.34920634920634919</v>
      </c>
      <c r="AU21" s="48" t="str">
        <f>IFERROR(#REF!/#REF!,"-")</f>
        <v>-</v>
      </c>
      <c r="AV21" s="48">
        <f t="shared" si="22"/>
        <v>0</v>
      </c>
      <c r="AW21" s="48" t="str">
        <f>IFERROR(#REF!/#REF!,"-")</f>
        <v>-</v>
      </c>
      <c r="AX21" s="48">
        <f t="shared" si="23"/>
        <v>0</v>
      </c>
      <c r="AY21" s="48" t="str">
        <f>IFERROR(#REF!/#REF!,"-")</f>
        <v>-</v>
      </c>
      <c r="AZ21" s="48">
        <f t="shared" si="30"/>
        <v>0</v>
      </c>
      <c r="BA21" s="48" t="str">
        <f t="shared" si="31"/>
        <v>-</v>
      </c>
      <c r="BB21" s="48" t="b">
        <f t="shared" si="24"/>
        <v>0</v>
      </c>
      <c r="BC21">
        <f t="shared" si="25"/>
        <v>21</v>
      </c>
      <c r="BD21" s="48">
        <f t="shared" si="26"/>
        <v>0.48837209302325579</v>
      </c>
    </row>
    <row r="22" spans="1:58" x14ac:dyDescent="0.3">
      <c r="A22" s="25" t="str">
        <f>Råstatistik!A16</f>
        <v>ALINGSÅS KOMMUN</v>
      </c>
      <c r="B22" t="b">
        <f t="shared" si="0"/>
        <v>1</v>
      </c>
      <c r="C22">
        <f>Råstatistik!F16</f>
        <v>30</v>
      </c>
      <c r="D22">
        <f ca="1">IF(Råstatistik!D16=999,IF(simulera09,RANDBETWEEN(1,9),9),0)</f>
        <v>0</v>
      </c>
      <c r="E22">
        <f>Råstatistik!K16</f>
        <v>27</v>
      </c>
      <c r="F22">
        <f ca="1">IF(Råstatistik!I16=999,IF(simulera09,RANDBETWEEN(1,9),9),0)</f>
        <v>0</v>
      </c>
      <c r="G22">
        <f>Råstatistik!P16</f>
        <v>25</v>
      </c>
      <c r="H22">
        <f ca="1">IF(Råstatistik!N16=999,IF(simulera09,RANDBETWEEN(1,9),9),0)</f>
        <v>0</v>
      </c>
      <c r="I22">
        <f>Råstatistik!U16</f>
        <v>240</v>
      </c>
      <c r="J22">
        <f ca="1">IF(Råstatistik!S16=999,IF(simulera09,RANDBETWEEN(1,9),9),0)</f>
        <v>0</v>
      </c>
      <c r="K22">
        <f t="shared" si="1"/>
        <v>322</v>
      </c>
      <c r="L22">
        <f t="shared" ca="1" si="2"/>
        <v>0</v>
      </c>
      <c r="M22" s="26" t="str">
        <f t="shared" ca="1" si="27"/>
        <v>322</v>
      </c>
      <c r="N22" s="26">
        <f t="shared" ca="1" si="28"/>
        <v>322</v>
      </c>
      <c r="O22" s="26">
        <f t="shared" si="3"/>
        <v>57</v>
      </c>
      <c r="P22" s="26">
        <f t="shared" ca="1" si="4"/>
        <v>0</v>
      </c>
      <c r="Q22" s="26">
        <f t="shared" ca="1" si="5"/>
        <v>57</v>
      </c>
      <c r="R22" s="43">
        <f>IF(Råstatistik!G16=".",0,Råstatistik!G16)</f>
        <v>14</v>
      </c>
      <c r="S22" s="44">
        <f ca="1">IF(Råstatistik!E16=999,IF(simulera09,RANDBETWEEN(1,9),9),0)</f>
        <v>0</v>
      </c>
      <c r="T22" s="43">
        <f>IF(Råstatistik!L16=".",0,Råstatistik!L16)</f>
        <v>0</v>
      </c>
      <c r="U22" s="44">
        <f ca="1">IF(Råstatistik!J16=999,IF(simulera09,RANDBETWEEN(1,9),9),0)</f>
        <v>9</v>
      </c>
      <c r="V22">
        <f>IF(Råstatistik!Q16=".",0,Råstatistik!Q16)</f>
        <v>0</v>
      </c>
      <c r="W22">
        <f ca="1">IF(Råstatistik!O16=999,IF(simulera09,RANDBETWEEN(1,9),9),0)</f>
        <v>9</v>
      </c>
      <c r="X22">
        <f>IF(Råstatistik!V16=".",0,Råstatistik!V16)</f>
        <v>0</v>
      </c>
      <c r="Y22">
        <f ca="1">IF(Råstatistik!T16=999,IF(simulera09,RANDBETWEEN(1,9),9),0)</f>
        <v>9</v>
      </c>
      <c r="Z22">
        <f t="shared" si="6"/>
        <v>14</v>
      </c>
      <c r="AA22">
        <f t="shared" ca="1" si="7"/>
        <v>27</v>
      </c>
      <c r="AB22" s="26" t="str">
        <f t="shared" ca="1" si="29"/>
        <v>14-41</v>
      </c>
      <c r="AC22" s="26" t="b">
        <f>Råstatistik!B16</f>
        <v>0</v>
      </c>
      <c r="AD22" s="26">
        <f t="shared" si="8"/>
        <v>16</v>
      </c>
      <c r="AE22" s="26">
        <f t="shared" ca="1" si="9"/>
        <v>0</v>
      </c>
      <c r="AF22" s="26">
        <f t="shared" si="10"/>
        <v>27</v>
      </c>
      <c r="AG22" s="26">
        <f t="shared" ca="1" si="11"/>
        <v>0</v>
      </c>
      <c r="AH22" s="26">
        <f t="shared" si="12"/>
        <v>25</v>
      </c>
      <c r="AI22" s="26">
        <f t="shared" ca="1" si="13"/>
        <v>0</v>
      </c>
      <c r="AJ22" s="26">
        <f t="shared" si="14"/>
        <v>240</v>
      </c>
      <c r="AK22" s="26">
        <f t="shared" ca="1" si="15"/>
        <v>0</v>
      </c>
      <c r="AL22" s="48">
        <f t="shared" si="16"/>
        <v>0.17701863354037267</v>
      </c>
      <c r="AM22" s="48" t="str">
        <f t="shared" ca="1" si="17"/>
        <v>18 - 0%</v>
      </c>
      <c r="AN22" s="48" t="str">
        <f>IFERROR(#REF!/#REF!,"-")</f>
        <v>-</v>
      </c>
      <c r="AO22" s="48">
        <f t="shared" si="18"/>
        <v>4.3478260869565216E-2</v>
      </c>
      <c r="AP22" s="48" t="str">
        <f t="shared" ca="1" si="19"/>
        <v>4 - 8%</v>
      </c>
      <c r="AQ22" s="48" t="str">
        <f>IFERROR(AC22/#REF!,"-")</f>
        <v>-</v>
      </c>
      <c r="AR22" s="48">
        <f t="shared" si="20"/>
        <v>0.24561403508771928</v>
      </c>
      <c r="AS22" s="48" t="str">
        <f>IFERROR(#REF!/#REF!,"_")</f>
        <v>_</v>
      </c>
      <c r="AT22" s="48">
        <f t="shared" si="21"/>
        <v>0.47368421052631576</v>
      </c>
      <c r="AU22" s="48" t="str">
        <f>IFERROR(#REF!/#REF!,"-")</f>
        <v>-</v>
      </c>
      <c r="AV22" s="48">
        <f t="shared" si="22"/>
        <v>0</v>
      </c>
      <c r="AW22" s="48" t="str">
        <f>IFERROR(#REF!/#REF!,"-")</f>
        <v>-</v>
      </c>
      <c r="AX22" s="48">
        <f t="shared" si="23"/>
        <v>0</v>
      </c>
      <c r="AY22" s="48" t="str">
        <f>IFERROR(#REF!/#REF!,"-")</f>
        <v>-</v>
      </c>
      <c r="AZ22" s="48">
        <f t="shared" si="30"/>
        <v>0</v>
      </c>
      <c r="BA22" s="48" t="str">
        <f t="shared" si="31"/>
        <v>-</v>
      </c>
      <c r="BB22" s="48" t="b">
        <f t="shared" si="24"/>
        <v>0</v>
      </c>
      <c r="BC22">
        <f t="shared" si="25"/>
        <v>16</v>
      </c>
      <c r="BD22" s="48">
        <f t="shared" si="26"/>
        <v>0.37209302325581395</v>
      </c>
    </row>
    <row r="23" spans="1:58" x14ac:dyDescent="0.3">
      <c r="A23" s="25" t="str">
        <f>Råstatistik!A17</f>
        <v>ALINGSÅS MONTESSORI SKOLA GLOBEN</v>
      </c>
      <c r="B23" t="b">
        <f t="shared" si="0"/>
        <v>0</v>
      </c>
      <c r="C23">
        <f>Råstatistik!F17</f>
        <v>0</v>
      </c>
      <c r="D23">
        <f ca="1">IF(Råstatistik!D17=999,IF(simulera09,RANDBETWEEN(1,9),9),0)</f>
        <v>9</v>
      </c>
      <c r="E23">
        <f>Råstatistik!K17</f>
        <v>0</v>
      </c>
      <c r="F23">
        <f ca="1">IF(Råstatistik!I17=999,IF(simulera09,RANDBETWEEN(1,9),9),0)</f>
        <v>9</v>
      </c>
      <c r="G23">
        <f>Råstatistik!P17</f>
        <v>0</v>
      </c>
      <c r="H23">
        <f ca="1">IF(Råstatistik!N17=999,IF(simulera09,RANDBETWEEN(1,9),9),0)</f>
        <v>0</v>
      </c>
      <c r="I23">
        <f>Råstatistik!U17</f>
        <v>46</v>
      </c>
      <c r="J23">
        <f ca="1">IF(Råstatistik!S17=999,IF(simulera09,RANDBETWEEN(1,9),9),0)</f>
        <v>0</v>
      </c>
      <c r="K23">
        <f t="shared" si="1"/>
        <v>46</v>
      </c>
      <c r="L23">
        <f t="shared" ca="1" si="2"/>
        <v>18</v>
      </c>
      <c r="M23" s="26" t="str">
        <f t="shared" ca="1" si="27"/>
        <v>46-64</v>
      </c>
      <c r="N23" s="26">
        <f t="shared" ca="1" si="28"/>
        <v>55</v>
      </c>
      <c r="O23" s="26">
        <f t="shared" si="3"/>
        <v>0</v>
      </c>
      <c r="P23" s="26">
        <f t="shared" ca="1" si="4"/>
        <v>18</v>
      </c>
      <c r="Q23" s="26">
        <f t="shared" ca="1" si="5"/>
        <v>9</v>
      </c>
      <c r="R23" s="43">
        <f>IF(Råstatistik!G17=".",0,Råstatistik!G17)</f>
        <v>0</v>
      </c>
      <c r="S23" s="44">
        <f ca="1">IF(Råstatistik!E17=999,IF(simulera09,RANDBETWEEN(1,9),9),0)</f>
        <v>9</v>
      </c>
      <c r="T23" s="43">
        <f>IF(Råstatistik!L17=".",0,Råstatistik!L17)</f>
        <v>0</v>
      </c>
      <c r="U23" s="44">
        <f ca="1">IF(Råstatistik!J17=999,IF(simulera09,RANDBETWEEN(1,9),9),0)</f>
        <v>9</v>
      </c>
      <c r="V23">
        <f>IF(Råstatistik!Q17=".",0,Råstatistik!Q17)</f>
        <v>0</v>
      </c>
      <c r="W23">
        <f ca="1">IF(Råstatistik!O17=999,IF(simulera09,RANDBETWEEN(1,9),9),0)</f>
        <v>0</v>
      </c>
      <c r="X23">
        <f>IF(Råstatistik!V17=".",0,Råstatistik!V17)</f>
        <v>0</v>
      </c>
      <c r="Y23">
        <f ca="1">IF(Råstatistik!T17=999,IF(simulera09,RANDBETWEEN(1,9),9),0)</f>
        <v>9</v>
      </c>
      <c r="Z23">
        <f t="shared" si="6"/>
        <v>0</v>
      </c>
      <c r="AA23">
        <f t="shared" ca="1" si="7"/>
        <v>27</v>
      </c>
      <c r="AB23" s="26" t="str">
        <f t="shared" ca="1" si="29"/>
        <v>0-27</v>
      </c>
      <c r="AC23" s="26" t="b">
        <f>Råstatistik!B17</f>
        <v>0</v>
      </c>
      <c r="AD23" s="26">
        <f t="shared" si="8"/>
        <v>0</v>
      </c>
      <c r="AE23" s="26">
        <f t="shared" ca="1" si="9"/>
        <v>0</v>
      </c>
      <c r="AF23" s="26">
        <f t="shared" si="10"/>
        <v>0</v>
      </c>
      <c r="AG23" s="26">
        <f t="shared" ca="1" si="11"/>
        <v>0</v>
      </c>
      <c r="AH23" s="26">
        <f t="shared" si="12"/>
        <v>0</v>
      </c>
      <c r="AI23" s="26">
        <f t="shared" ca="1" si="13"/>
        <v>0</v>
      </c>
      <c r="AJ23" s="26">
        <f t="shared" si="14"/>
        <v>46</v>
      </c>
      <c r="AK23" s="26">
        <f t="shared" ca="1" si="15"/>
        <v>0</v>
      </c>
      <c r="AL23" s="48">
        <f t="shared" si="16"/>
        <v>0</v>
      </c>
      <c r="AM23" s="48" t="str">
        <f t="shared" ca="1" si="17"/>
        <v>0 - 33%</v>
      </c>
      <c r="AN23" s="48" t="str">
        <f>IFERROR(#REF!/#REF!,"-")</f>
        <v>-</v>
      </c>
      <c r="AO23" s="48">
        <f t="shared" si="18"/>
        <v>0</v>
      </c>
      <c r="AP23" s="48" t="str">
        <f t="shared" ca="1" si="19"/>
        <v>0 - 49%</v>
      </c>
      <c r="AQ23" s="48" t="str">
        <f>IFERROR(AC23/#REF!,"-")</f>
        <v>-</v>
      </c>
      <c r="AR23" s="48" t="str">
        <f t="shared" si="20"/>
        <v>-</v>
      </c>
      <c r="AS23" s="48" t="str">
        <f>IFERROR(#REF!/#REF!,"_")</f>
        <v>_</v>
      </c>
      <c r="AT23" s="48" t="str">
        <f t="shared" si="21"/>
        <v>-</v>
      </c>
      <c r="AU23" s="48" t="str">
        <f>IFERROR(#REF!/#REF!,"-")</f>
        <v>-</v>
      </c>
      <c r="AV23" s="48" t="str">
        <f t="shared" si="22"/>
        <v>-</v>
      </c>
      <c r="AW23" s="48" t="str">
        <f>IFERROR(#REF!/#REF!,"-")</f>
        <v>-</v>
      </c>
      <c r="AX23" s="48" t="str">
        <f t="shared" si="23"/>
        <v>-</v>
      </c>
      <c r="AY23" s="48" t="str">
        <f>IFERROR(#REF!/#REF!,"-")</f>
        <v>-</v>
      </c>
      <c r="AZ23" s="48" t="str">
        <f t="shared" si="30"/>
        <v>-</v>
      </c>
      <c r="BA23" s="48" t="str">
        <f t="shared" si="31"/>
        <v>-</v>
      </c>
      <c r="BB23" s="48" t="b">
        <f t="shared" si="24"/>
        <v>0</v>
      </c>
      <c r="BC23">
        <f t="shared" si="25"/>
        <v>0</v>
      </c>
      <c r="BD23" s="48" t="str">
        <f t="shared" si="26"/>
        <v>-</v>
      </c>
    </row>
    <row r="24" spans="1:58" x14ac:dyDescent="0.3">
      <c r="A24" s="25" t="str">
        <f>Råstatistik!A18</f>
        <v>ALINGSÅS WALDORFSKOLEFÖRENING</v>
      </c>
      <c r="B24" t="b">
        <f t="shared" si="0"/>
        <v>0</v>
      </c>
      <c r="C24">
        <f>Råstatistik!F18</f>
        <v>0</v>
      </c>
      <c r="D24">
        <f ca="1">IF(Råstatistik!D18=999,IF(simulera09,RANDBETWEEN(1,9),9),0)</f>
        <v>0</v>
      </c>
      <c r="E24">
        <f>Råstatistik!K18</f>
        <v>0</v>
      </c>
      <c r="F24">
        <f ca="1">IF(Råstatistik!I18=999,IF(simulera09,RANDBETWEEN(1,9),9),0)</f>
        <v>9</v>
      </c>
      <c r="G24">
        <f>Råstatistik!P18</f>
        <v>0</v>
      </c>
      <c r="H24">
        <f ca="1">IF(Råstatistik!N18=999,IF(simulera09,RANDBETWEEN(1,9),9),0)</f>
        <v>9</v>
      </c>
      <c r="I24">
        <f>Råstatistik!U18</f>
        <v>0</v>
      </c>
      <c r="J24">
        <f ca="1">IF(Råstatistik!S18=999,IF(simulera09,RANDBETWEEN(1,9),9),0)</f>
        <v>9</v>
      </c>
      <c r="K24">
        <f t="shared" si="1"/>
        <v>0</v>
      </c>
      <c r="L24">
        <f t="shared" ca="1" si="2"/>
        <v>27</v>
      </c>
      <c r="M24" s="26" t="str">
        <f t="shared" ca="1" si="27"/>
        <v>0-27</v>
      </c>
      <c r="N24" s="26">
        <f t="shared" ca="1" si="28"/>
        <v>14</v>
      </c>
      <c r="O24" s="26">
        <f t="shared" si="3"/>
        <v>0</v>
      </c>
      <c r="P24" s="26">
        <f t="shared" ca="1" si="4"/>
        <v>9</v>
      </c>
      <c r="Q24" s="26">
        <f t="shared" ca="1" si="5"/>
        <v>5</v>
      </c>
      <c r="R24" s="43">
        <f>IF(Råstatistik!G18=".",0,Råstatistik!G18)</f>
        <v>0</v>
      </c>
      <c r="S24" s="44">
        <f ca="1">IF(Råstatistik!E18=999,IF(simulera09,RANDBETWEEN(1,9),9),0)</f>
        <v>0</v>
      </c>
      <c r="T24" s="43">
        <f>IF(Råstatistik!L18=".",0,Råstatistik!L18)</f>
        <v>0</v>
      </c>
      <c r="U24" s="44">
        <f ca="1">IF(Råstatistik!J18=999,IF(simulera09,RANDBETWEEN(1,9),9),0)</f>
        <v>9</v>
      </c>
      <c r="V24">
        <f>IF(Råstatistik!Q18=".",0,Råstatistik!Q18)</f>
        <v>0</v>
      </c>
      <c r="W24">
        <f ca="1">IF(Råstatistik!O18=999,IF(simulera09,RANDBETWEEN(1,9),9),0)</f>
        <v>9</v>
      </c>
      <c r="X24">
        <f>IF(Råstatistik!V18=".",0,Råstatistik!V18)</f>
        <v>0</v>
      </c>
      <c r="Y24">
        <f ca="1">IF(Råstatistik!T18=999,IF(simulera09,RANDBETWEEN(1,9),9),0)</f>
        <v>9</v>
      </c>
      <c r="Z24">
        <f t="shared" si="6"/>
        <v>0</v>
      </c>
      <c r="AA24">
        <f t="shared" ca="1" si="7"/>
        <v>27</v>
      </c>
      <c r="AB24" s="26" t="str">
        <f t="shared" ca="1" si="29"/>
        <v>0-27</v>
      </c>
      <c r="AC24" s="26" t="b">
        <f>Råstatistik!B18</f>
        <v>0</v>
      </c>
      <c r="AD24" s="26">
        <f t="shared" si="8"/>
        <v>0</v>
      </c>
      <c r="AE24" s="26">
        <f t="shared" ca="1" si="9"/>
        <v>0</v>
      </c>
      <c r="AF24" s="26">
        <f t="shared" si="10"/>
        <v>0</v>
      </c>
      <c r="AG24" s="26">
        <f t="shared" ca="1" si="11"/>
        <v>0</v>
      </c>
      <c r="AH24" s="26">
        <f t="shared" si="12"/>
        <v>0</v>
      </c>
      <c r="AI24" s="26">
        <f t="shared" ca="1" si="13"/>
        <v>0</v>
      </c>
      <c r="AJ24" s="26">
        <f t="shared" si="14"/>
        <v>0</v>
      </c>
      <c r="AK24" s="26">
        <f t="shared" ca="1" si="15"/>
        <v>0</v>
      </c>
      <c r="AL24" s="48" t="str">
        <f t="shared" si="16"/>
        <v>-</v>
      </c>
      <c r="AM24" s="48" t="str">
        <f t="shared" ca="1" si="17"/>
        <v>0 - 64%</v>
      </c>
      <c r="AN24" s="48" t="str">
        <f>IFERROR(#REF!/#REF!,"-")</f>
        <v>-</v>
      </c>
      <c r="AO24" s="48" t="str">
        <f t="shared" si="18"/>
        <v>-</v>
      </c>
      <c r="AP24" s="48" t="str">
        <f t="shared" ca="1" si="19"/>
        <v>0 - 193%</v>
      </c>
      <c r="AQ24" s="48" t="str">
        <f>IFERROR(AC24/#REF!,"-")</f>
        <v>-</v>
      </c>
      <c r="AR24" s="48" t="str">
        <f t="shared" si="20"/>
        <v>-</v>
      </c>
      <c r="AS24" s="48" t="str">
        <f>IFERROR(#REF!/#REF!,"_")</f>
        <v>_</v>
      </c>
      <c r="AT24" s="48" t="str">
        <f t="shared" si="21"/>
        <v>-</v>
      </c>
      <c r="AU24" s="48" t="str">
        <f>IFERROR(#REF!/#REF!,"-")</f>
        <v>-</v>
      </c>
      <c r="AV24" s="48" t="str">
        <f t="shared" si="22"/>
        <v>-</v>
      </c>
      <c r="AW24" s="48" t="str">
        <f>IFERROR(#REF!/#REF!,"-")</f>
        <v>-</v>
      </c>
      <c r="AX24" s="48" t="str">
        <f t="shared" si="23"/>
        <v>-</v>
      </c>
      <c r="AY24" s="48" t="str">
        <f>IFERROR(#REF!/#REF!,"-")</f>
        <v>-</v>
      </c>
      <c r="AZ24" s="48" t="str">
        <f t="shared" si="30"/>
        <v>-</v>
      </c>
      <c r="BA24" s="48" t="str">
        <f t="shared" si="31"/>
        <v>-</v>
      </c>
      <c r="BB24" s="48" t="b">
        <f t="shared" si="24"/>
        <v>0</v>
      </c>
      <c r="BC24">
        <f t="shared" si="25"/>
        <v>0</v>
      </c>
      <c r="BD24" s="48" t="str">
        <f t="shared" si="26"/>
        <v>-</v>
      </c>
    </row>
    <row r="25" spans="1:58" x14ac:dyDescent="0.3">
      <c r="A25" s="25" t="str">
        <f>Råstatistik!A19</f>
        <v>AL-KOWNEYN UTBILDNING CENTRUM</v>
      </c>
      <c r="B25" t="b">
        <f t="shared" si="0"/>
        <v>0</v>
      </c>
      <c r="C25">
        <f>Råstatistik!F19</f>
        <v>0</v>
      </c>
      <c r="D25">
        <f ca="1">IF(Råstatistik!D19=999,IF(simulera09,RANDBETWEEN(1,9),9),0)</f>
        <v>9</v>
      </c>
      <c r="E25">
        <f>Råstatistik!K19</f>
        <v>0</v>
      </c>
      <c r="F25">
        <f ca="1">IF(Råstatistik!I19=999,IF(simulera09,RANDBETWEEN(1,9),9),0)</f>
        <v>9</v>
      </c>
      <c r="G25">
        <f>Råstatistik!P19</f>
        <v>0</v>
      </c>
      <c r="H25">
        <f ca="1">IF(Råstatistik!N19=999,IF(simulera09,RANDBETWEEN(1,9),9),0)</f>
        <v>0</v>
      </c>
      <c r="I25">
        <f>Råstatistik!U19</f>
        <v>0</v>
      </c>
      <c r="J25">
        <f ca="1">IF(Råstatistik!S19=999,IF(simulera09,RANDBETWEEN(1,9),9),0)</f>
        <v>9</v>
      </c>
      <c r="K25">
        <f t="shared" si="1"/>
        <v>0</v>
      </c>
      <c r="L25">
        <f t="shared" ca="1" si="2"/>
        <v>27</v>
      </c>
      <c r="M25" s="26" t="str">
        <f t="shared" ca="1" si="27"/>
        <v>0-27</v>
      </c>
      <c r="N25" s="26">
        <f t="shared" ca="1" si="28"/>
        <v>14</v>
      </c>
      <c r="O25" s="26">
        <f t="shared" si="3"/>
        <v>0</v>
      </c>
      <c r="P25" s="26">
        <f t="shared" ca="1" si="4"/>
        <v>18</v>
      </c>
      <c r="Q25" s="26">
        <f t="shared" ca="1" si="5"/>
        <v>9</v>
      </c>
      <c r="R25" s="43">
        <f>IF(Råstatistik!G19=".",0,Råstatistik!G19)</f>
        <v>0</v>
      </c>
      <c r="S25" s="44">
        <f ca="1">IF(Råstatistik!E19=999,IF(simulera09,RANDBETWEEN(1,9),9),0)</f>
        <v>9</v>
      </c>
      <c r="T25" s="43">
        <f>IF(Råstatistik!L19=".",0,Råstatistik!L19)</f>
        <v>0</v>
      </c>
      <c r="U25" s="44">
        <f ca="1">IF(Råstatistik!J19=999,IF(simulera09,RANDBETWEEN(1,9),9),0)</f>
        <v>9</v>
      </c>
      <c r="V25">
        <f>IF(Råstatistik!Q19=".",0,Råstatistik!Q19)</f>
        <v>0</v>
      </c>
      <c r="W25">
        <f ca="1">IF(Råstatistik!O19=999,IF(simulera09,RANDBETWEEN(1,9),9),0)</f>
        <v>0</v>
      </c>
      <c r="X25">
        <f>IF(Råstatistik!V19=".",0,Råstatistik!V19)</f>
        <v>0</v>
      </c>
      <c r="Y25">
        <f ca="1">IF(Råstatistik!T19=999,IF(simulera09,RANDBETWEEN(1,9),9),0)</f>
        <v>9</v>
      </c>
      <c r="Z25">
        <f t="shared" si="6"/>
        <v>0</v>
      </c>
      <c r="AA25">
        <f t="shared" ca="1" si="7"/>
        <v>27</v>
      </c>
      <c r="AB25" s="26" t="str">
        <f t="shared" ca="1" si="29"/>
        <v>0-27</v>
      </c>
      <c r="AC25" s="26" t="b">
        <f>Råstatistik!B19</f>
        <v>0</v>
      </c>
      <c r="AD25" s="26">
        <f t="shared" si="8"/>
        <v>0</v>
      </c>
      <c r="AE25" s="26">
        <f t="shared" ca="1" si="9"/>
        <v>0</v>
      </c>
      <c r="AF25" s="26">
        <f t="shared" si="10"/>
        <v>0</v>
      </c>
      <c r="AG25" s="26">
        <f t="shared" ca="1" si="11"/>
        <v>0</v>
      </c>
      <c r="AH25" s="26">
        <f t="shared" si="12"/>
        <v>0</v>
      </c>
      <c r="AI25" s="26">
        <f t="shared" ca="1" si="13"/>
        <v>0</v>
      </c>
      <c r="AJ25" s="26">
        <f t="shared" si="14"/>
        <v>0</v>
      </c>
      <c r="AK25" s="26">
        <f t="shared" ca="1" si="15"/>
        <v>0</v>
      </c>
      <c r="AL25" s="48" t="str">
        <f t="shared" si="16"/>
        <v>-</v>
      </c>
      <c r="AM25" s="48" t="str">
        <f t="shared" ca="1" si="17"/>
        <v>0 - 129%</v>
      </c>
      <c r="AN25" s="48" t="str">
        <f>IFERROR(#REF!/#REF!,"-")</f>
        <v>-</v>
      </c>
      <c r="AO25" s="48" t="str">
        <f t="shared" si="18"/>
        <v>-</v>
      </c>
      <c r="AP25" s="48" t="str">
        <f t="shared" ca="1" si="19"/>
        <v>0 - 193%</v>
      </c>
      <c r="AQ25" s="48" t="str">
        <f>IFERROR(AC25/#REF!,"-")</f>
        <v>-</v>
      </c>
      <c r="AR25" s="48" t="str">
        <f t="shared" si="20"/>
        <v>-</v>
      </c>
      <c r="AS25" s="48" t="str">
        <f>IFERROR(#REF!/#REF!,"_")</f>
        <v>_</v>
      </c>
      <c r="AT25" s="48" t="str">
        <f t="shared" si="21"/>
        <v>-</v>
      </c>
      <c r="AU25" s="48" t="str">
        <f>IFERROR(#REF!/#REF!,"-")</f>
        <v>-</v>
      </c>
      <c r="AV25" s="48" t="str">
        <f t="shared" si="22"/>
        <v>-</v>
      </c>
      <c r="AW25" s="48" t="str">
        <f>IFERROR(#REF!/#REF!,"-")</f>
        <v>-</v>
      </c>
      <c r="AX25" s="48" t="str">
        <f t="shared" si="23"/>
        <v>-</v>
      </c>
      <c r="AY25" s="48" t="str">
        <f>IFERROR(#REF!/#REF!,"-")</f>
        <v>-</v>
      </c>
      <c r="AZ25" s="48" t="str">
        <f t="shared" si="30"/>
        <v>-</v>
      </c>
      <c r="BA25" s="48" t="str">
        <f t="shared" si="31"/>
        <v>-</v>
      </c>
      <c r="BB25" s="48" t="b">
        <f t="shared" si="24"/>
        <v>0</v>
      </c>
      <c r="BC25">
        <f t="shared" si="25"/>
        <v>0</v>
      </c>
      <c r="BD25" s="48" t="str">
        <f t="shared" si="26"/>
        <v>-</v>
      </c>
    </row>
    <row r="26" spans="1:58" x14ac:dyDescent="0.3">
      <c r="A26" s="25" t="str">
        <f>Råstatistik!A20</f>
        <v>ALM Education AB</v>
      </c>
      <c r="B26" t="b">
        <f t="shared" si="0"/>
        <v>0</v>
      </c>
      <c r="C26">
        <f>Råstatistik!F20</f>
        <v>0</v>
      </c>
      <c r="D26">
        <f ca="1">IF(Råstatistik!D20=999,IF(simulera09,RANDBETWEEN(1,9),9),0)</f>
        <v>9</v>
      </c>
      <c r="E26">
        <f>Råstatistik!K20</f>
        <v>0</v>
      </c>
      <c r="F26">
        <f ca="1">IF(Råstatistik!I20=999,IF(simulera09,RANDBETWEEN(1,9),9),0)</f>
        <v>9</v>
      </c>
      <c r="G26">
        <f>Råstatistik!P20</f>
        <v>0</v>
      </c>
      <c r="H26">
        <f ca="1">IF(Råstatistik!N20=999,IF(simulera09,RANDBETWEEN(1,9),9),0)</f>
        <v>0</v>
      </c>
      <c r="I26">
        <f>Råstatistik!U20</f>
        <v>0</v>
      </c>
      <c r="J26">
        <f ca="1">IF(Råstatistik!S20=999,IF(simulera09,RANDBETWEEN(1,9),9),0)</f>
        <v>9</v>
      </c>
      <c r="K26">
        <f t="shared" si="1"/>
        <v>0</v>
      </c>
      <c r="L26">
        <f t="shared" ca="1" si="2"/>
        <v>27</v>
      </c>
      <c r="M26" s="26" t="str">
        <f t="shared" ca="1" si="27"/>
        <v>0-27</v>
      </c>
      <c r="N26" s="26">
        <f t="shared" ca="1" si="28"/>
        <v>14</v>
      </c>
      <c r="O26" s="26">
        <f t="shared" si="3"/>
        <v>0</v>
      </c>
      <c r="P26" s="26">
        <f t="shared" ca="1" si="4"/>
        <v>18</v>
      </c>
      <c r="Q26" s="26">
        <f t="shared" ca="1" si="5"/>
        <v>9</v>
      </c>
      <c r="R26" s="43">
        <f>IF(Råstatistik!G20=".",0,Råstatistik!G20)</f>
        <v>0</v>
      </c>
      <c r="S26" s="44">
        <f ca="1">IF(Råstatistik!E20=999,IF(simulera09,RANDBETWEEN(1,9),9),0)</f>
        <v>9</v>
      </c>
      <c r="T26" s="43">
        <f>IF(Råstatistik!L20=".",0,Råstatistik!L20)</f>
        <v>0</v>
      </c>
      <c r="U26" s="44">
        <f ca="1">IF(Råstatistik!J20=999,IF(simulera09,RANDBETWEEN(1,9),9),0)</f>
        <v>9</v>
      </c>
      <c r="V26">
        <f>IF(Råstatistik!Q20=".",0,Råstatistik!Q20)</f>
        <v>0</v>
      </c>
      <c r="W26">
        <f ca="1">IF(Råstatistik!O20=999,IF(simulera09,RANDBETWEEN(1,9),9),0)</f>
        <v>0</v>
      </c>
      <c r="X26">
        <f>IF(Råstatistik!V20=".",0,Råstatistik!V20)</f>
        <v>0</v>
      </c>
      <c r="Y26">
        <f ca="1">IF(Råstatistik!T20=999,IF(simulera09,RANDBETWEEN(1,9),9),0)</f>
        <v>9</v>
      </c>
      <c r="Z26">
        <f t="shared" si="6"/>
        <v>0</v>
      </c>
      <c r="AA26">
        <f t="shared" ca="1" si="7"/>
        <v>27</v>
      </c>
      <c r="AB26" s="26" t="str">
        <f t="shared" ca="1" si="29"/>
        <v>0-27</v>
      </c>
      <c r="AC26" s="26" t="b">
        <f>Råstatistik!B20</f>
        <v>0</v>
      </c>
      <c r="AD26" s="26">
        <f t="shared" si="8"/>
        <v>0</v>
      </c>
      <c r="AE26" s="26">
        <f t="shared" ca="1" si="9"/>
        <v>0</v>
      </c>
      <c r="AF26" s="26">
        <f t="shared" si="10"/>
        <v>0</v>
      </c>
      <c r="AG26" s="26">
        <f t="shared" ca="1" si="11"/>
        <v>0</v>
      </c>
      <c r="AH26" s="26">
        <f t="shared" si="12"/>
        <v>0</v>
      </c>
      <c r="AI26" s="26">
        <f t="shared" ca="1" si="13"/>
        <v>0</v>
      </c>
      <c r="AJ26" s="26">
        <f t="shared" si="14"/>
        <v>0</v>
      </c>
      <c r="AK26" s="26">
        <f t="shared" ca="1" si="15"/>
        <v>0</v>
      </c>
      <c r="AL26" s="48" t="str">
        <f t="shared" si="16"/>
        <v>-</v>
      </c>
      <c r="AM26" s="48" t="str">
        <f t="shared" ca="1" si="17"/>
        <v>0 - 129%</v>
      </c>
      <c r="AN26" s="48" t="str">
        <f>IFERROR(#REF!/#REF!,"-")</f>
        <v>-</v>
      </c>
      <c r="AO26" s="48" t="str">
        <f t="shared" si="18"/>
        <v>-</v>
      </c>
      <c r="AP26" s="48" t="str">
        <f t="shared" ca="1" si="19"/>
        <v>0 - 193%</v>
      </c>
      <c r="AQ26" s="48" t="str">
        <f>IFERROR(AC26/#REF!,"-")</f>
        <v>-</v>
      </c>
      <c r="AR26" s="48" t="str">
        <f t="shared" si="20"/>
        <v>-</v>
      </c>
      <c r="AS26" s="48" t="str">
        <f>IFERROR(#REF!/#REF!,"_")</f>
        <v>_</v>
      </c>
      <c r="AT26" s="48" t="str">
        <f t="shared" si="21"/>
        <v>-</v>
      </c>
      <c r="AU26" s="48" t="str">
        <f>IFERROR(#REF!/#REF!,"-")</f>
        <v>-</v>
      </c>
      <c r="AV26" s="48" t="str">
        <f t="shared" si="22"/>
        <v>-</v>
      </c>
      <c r="AW26" s="48" t="str">
        <f>IFERROR(#REF!/#REF!,"-")</f>
        <v>-</v>
      </c>
      <c r="AX26" s="48" t="str">
        <f t="shared" si="23"/>
        <v>-</v>
      </c>
      <c r="AY26" s="48" t="str">
        <f>IFERROR(#REF!/#REF!,"-")</f>
        <v>-</v>
      </c>
      <c r="AZ26" s="48" t="str">
        <f t="shared" si="30"/>
        <v>-</v>
      </c>
      <c r="BA26" s="48" t="str">
        <f t="shared" si="31"/>
        <v>-</v>
      </c>
      <c r="BB26" s="48" t="b">
        <f t="shared" si="24"/>
        <v>0</v>
      </c>
      <c r="BC26">
        <f t="shared" si="25"/>
        <v>0</v>
      </c>
      <c r="BD26" s="48" t="str">
        <f t="shared" si="26"/>
        <v>-</v>
      </c>
    </row>
    <row r="27" spans="1:58" x14ac:dyDescent="0.3">
      <c r="A27" s="25" t="str">
        <f>Råstatistik!A21</f>
        <v>ALMARÖD FRISKOLA AB</v>
      </c>
      <c r="B27" t="b">
        <f t="shared" si="0"/>
        <v>0</v>
      </c>
      <c r="C27">
        <f>Råstatistik!F21</f>
        <v>0</v>
      </c>
      <c r="D27">
        <f ca="1">IF(Råstatistik!D21=999,IF(simulera09,RANDBETWEEN(1,9),9),0)</f>
        <v>9</v>
      </c>
      <c r="E27">
        <f>Råstatistik!K21</f>
        <v>0</v>
      </c>
      <c r="F27">
        <f ca="1">IF(Råstatistik!I21=999,IF(simulera09,RANDBETWEEN(1,9),9),0)</f>
        <v>0</v>
      </c>
      <c r="G27">
        <f>Råstatistik!P21</f>
        <v>0</v>
      </c>
      <c r="H27">
        <f ca="1">IF(Råstatistik!N21=999,IF(simulera09,RANDBETWEEN(1,9),9),0)</f>
        <v>0</v>
      </c>
      <c r="I27">
        <f>Råstatistik!U21</f>
        <v>0</v>
      </c>
      <c r="J27">
        <f ca="1">IF(Råstatistik!S21=999,IF(simulera09,RANDBETWEEN(1,9),9),0)</f>
        <v>0</v>
      </c>
      <c r="K27">
        <f t="shared" si="1"/>
        <v>0</v>
      </c>
      <c r="L27">
        <f t="shared" ca="1" si="2"/>
        <v>9</v>
      </c>
      <c r="M27" s="26" t="str">
        <f t="shared" ca="1" si="27"/>
        <v>0-9</v>
      </c>
      <c r="N27" s="26">
        <f t="shared" ca="1" si="28"/>
        <v>5</v>
      </c>
      <c r="O27" s="26">
        <f t="shared" si="3"/>
        <v>0</v>
      </c>
      <c r="P27" s="26">
        <f t="shared" ca="1" si="4"/>
        <v>9</v>
      </c>
      <c r="Q27" s="26">
        <f t="shared" ca="1" si="5"/>
        <v>5</v>
      </c>
      <c r="R27" s="43">
        <f>IF(Råstatistik!G21=".",0,Råstatistik!G21)</f>
        <v>0</v>
      </c>
      <c r="S27" s="44">
        <f ca="1">IF(Råstatistik!E21=999,IF(simulera09,RANDBETWEEN(1,9),9),0)</f>
        <v>9</v>
      </c>
      <c r="T27" s="43">
        <f>IF(Råstatistik!L21=".",0,Råstatistik!L21)</f>
        <v>0</v>
      </c>
      <c r="U27" s="44">
        <f ca="1">IF(Råstatistik!J21=999,IF(simulera09,RANDBETWEEN(1,9),9),0)</f>
        <v>0</v>
      </c>
      <c r="V27">
        <f>IF(Råstatistik!Q21=".",0,Råstatistik!Q21)</f>
        <v>0</v>
      </c>
      <c r="W27">
        <f ca="1">IF(Råstatistik!O21=999,IF(simulera09,RANDBETWEEN(1,9),9),0)</f>
        <v>0</v>
      </c>
      <c r="X27">
        <f>IF(Råstatistik!V21=".",0,Råstatistik!V21)</f>
        <v>0</v>
      </c>
      <c r="Y27">
        <f ca="1">IF(Råstatistik!T21=999,IF(simulera09,RANDBETWEEN(1,9),9),0)</f>
        <v>0</v>
      </c>
      <c r="Z27">
        <f t="shared" si="6"/>
        <v>0</v>
      </c>
      <c r="AA27">
        <f t="shared" ca="1" si="7"/>
        <v>9</v>
      </c>
      <c r="AB27" s="26" t="str">
        <f t="shared" ca="1" si="29"/>
        <v>0-9</v>
      </c>
      <c r="AC27" s="26" t="b">
        <f>Råstatistik!B21</f>
        <v>0</v>
      </c>
      <c r="AD27" s="26">
        <f t="shared" si="8"/>
        <v>0</v>
      </c>
      <c r="AE27" s="26">
        <f t="shared" ca="1" si="9"/>
        <v>0</v>
      </c>
      <c r="AF27" s="26">
        <f t="shared" si="10"/>
        <v>0</v>
      </c>
      <c r="AG27" s="26">
        <f t="shared" ca="1" si="11"/>
        <v>0</v>
      </c>
      <c r="AH27" s="26">
        <f t="shared" si="12"/>
        <v>0</v>
      </c>
      <c r="AI27" s="26">
        <f t="shared" ca="1" si="13"/>
        <v>0</v>
      </c>
      <c r="AJ27" s="26">
        <f t="shared" si="14"/>
        <v>0</v>
      </c>
      <c r="AK27" s="26">
        <f t="shared" ca="1" si="15"/>
        <v>0</v>
      </c>
      <c r="AL27" s="48" t="str">
        <f t="shared" si="16"/>
        <v>-</v>
      </c>
      <c r="AM27" s="48" t="str">
        <f t="shared" ca="1" si="17"/>
        <v>0 - 180%</v>
      </c>
      <c r="AN27" s="48" t="str">
        <f>IFERROR(#REF!/#REF!,"-")</f>
        <v>-</v>
      </c>
      <c r="AO27" s="48" t="str">
        <f t="shared" si="18"/>
        <v>-</v>
      </c>
      <c r="AP27" s="48" t="str">
        <f t="shared" ca="1" si="19"/>
        <v>0 - 180%</v>
      </c>
      <c r="AQ27" s="48" t="str">
        <f>IFERROR(AC27/#REF!,"-")</f>
        <v>-</v>
      </c>
      <c r="AR27" s="48" t="str">
        <f t="shared" si="20"/>
        <v>-</v>
      </c>
      <c r="AS27" s="48" t="str">
        <f>IFERROR(#REF!/#REF!,"_")</f>
        <v>_</v>
      </c>
      <c r="AT27" s="48" t="str">
        <f t="shared" si="21"/>
        <v>-</v>
      </c>
      <c r="AU27" s="48" t="str">
        <f>IFERROR(#REF!/#REF!,"-")</f>
        <v>-</v>
      </c>
      <c r="AV27" s="48" t="str">
        <f t="shared" si="22"/>
        <v>-</v>
      </c>
      <c r="AW27" s="48" t="str">
        <f>IFERROR(#REF!/#REF!,"-")</f>
        <v>-</v>
      </c>
      <c r="AX27" s="48" t="str">
        <f t="shared" si="23"/>
        <v>-</v>
      </c>
      <c r="AY27" s="48" t="str">
        <f>IFERROR(#REF!/#REF!,"-")</f>
        <v>-</v>
      </c>
      <c r="AZ27" s="48" t="str">
        <f t="shared" si="30"/>
        <v>-</v>
      </c>
      <c r="BA27" s="48" t="str">
        <f t="shared" si="31"/>
        <v>-</v>
      </c>
      <c r="BB27" s="48" t="b">
        <f t="shared" si="24"/>
        <v>0</v>
      </c>
      <c r="BC27">
        <f t="shared" si="25"/>
        <v>0</v>
      </c>
      <c r="BD27" s="48" t="str">
        <f t="shared" si="26"/>
        <v>-</v>
      </c>
    </row>
    <row r="28" spans="1:58" x14ac:dyDescent="0.3">
      <c r="A28" s="25" t="str">
        <f>Råstatistik!A22</f>
        <v>Almaskolan AB</v>
      </c>
      <c r="B28" t="b">
        <f t="shared" si="0"/>
        <v>0</v>
      </c>
      <c r="C28">
        <f>Råstatistik!F22</f>
        <v>0</v>
      </c>
      <c r="D28">
        <f ca="1">IF(Råstatistik!D22=999,IF(simulera09,RANDBETWEEN(1,9),9),0)</f>
        <v>9</v>
      </c>
      <c r="E28">
        <f>Råstatistik!K22</f>
        <v>0</v>
      </c>
      <c r="F28">
        <f ca="1">IF(Råstatistik!I22=999,IF(simulera09,RANDBETWEEN(1,9),9),0)</f>
        <v>9</v>
      </c>
      <c r="G28">
        <f>Råstatistik!P22</f>
        <v>0</v>
      </c>
      <c r="H28">
        <f ca="1">IF(Råstatistik!N22=999,IF(simulera09,RANDBETWEEN(1,9),9),0)</f>
        <v>0</v>
      </c>
      <c r="I28">
        <f>Råstatistik!U22</f>
        <v>27</v>
      </c>
      <c r="J28">
        <f ca="1">IF(Råstatistik!S22=999,IF(simulera09,RANDBETWEEN(1,9),9),0)</f>
        <v>0</v>
      </c>
      <c r="K28">
        <f t="shared" si="1"/>
        <v>27</v>
      </c>
      <c r="L28">
        <f t="shared" ca="1" si="2"/>
        <v>18</v>
      </c>
      <c r="M28" s="26" t="str">
        <f t="shared" ca="1" si="27"/>
        <v>27-45</v>
      </c>
      <c r="N28" s="26">
        <f t="shared" ca="1" si="28"/>
        <v>36</v>
      </c>
      <c r="O28" s="26">
        <f t="shared" si="3"/>
        <v>0</v>
      </c>
      <c r="P28" s="26">
        <f t="shared" ca="1" si="4"/>
        <v>18</v>
      </c>
      <c r="Q28" s="26">
        <f t="shared" ca="1" si="5"/>
        <v>9</v>
      </c>
      <c r="R28" s="43">
        <f>IF(Råstatistik!G22=".",0,Råstatistik!G22)</f>
        <v>0</v>
      </c>
      <c r="S28" s="44">
        <f ca="1">IF(Råstatistik!E22=999,IF(simulera09,RANDBETWEEN(1,9),9),0)</f>
        <v>9</v>
      </c>
      <c r="T28" s="43">
        <f>IF(Råstatistik!L22=".",0,Råstatistik!L22)</f>
        <v>0</v>
      </c>
      <c r="U28" s="44">
        <f ca="1">IF(Råstatistik!J22=999,IF(simulera09,RANDBETWEEN(1,9),9),0)</f>
        <v>9</v>
      </c>
      <c r="V28">
        <f>IF(Råstatistik!Q22=".",0,Råstatistik!Q22)</f>
        <v>0</v>
      </c>
      <c r="W28">
        <f ca="1">IF(Råstatistik!O22=999,IF(simulera09,RANDBETWEEN(1,9),9),0)</f>
        <v>0</v>
      </c>
      <c r="X28">
        <f>IF(Råstatistik!V22=".",0,Råstatistik!V22)</f>
        <v>0</v>
      </c>
      <c r="Y28">
        <f ca="1">IF(Råstatistik!T22=999,IF(simulera09,RANDBETWEEN(1,9),9),0)</f>
        <v>0</v>
      </c>
      <c r="Z28">
        <f t="shared" si="6"/>
        <v>0</v>
      </c>
      <c r="AA28">
        <f t="shared" ca="1" si="7"/>
        <v>18</v>
      </c>
      <c r="AB28" s="26" t="str">
        <f t="shared" ca="1" si="29"/>
        <v>0-18</v>
      </c>
      <c r="AC28" s="26" t="b">
        <f>Råstatistik!B22</f>
        <v>0</v>
      </c>
      <c r="AD28" s="26">
        <f t="shared" si="8"/>
        <v>0</v>
      </c>
      <c r="AE28" s="26">
        <f t="shared" ca="1" si="9"/>
        <v>0</v>
      </c>
      <c r="AF28" s="26">
        <f t="shared" si="10"/>
        <v>0</v>
      </c>
      <c r="AG28" s="26">
        <f t="shared" ca="1" si="11"/>
        <v>0</v>
      </c>
      <c r="AH28" s="26">
        <f t="shared" si="12"/>
        <v>0</v>
      </c>
      <c r="AI28" s="26">
        <f t="shared" ca="1" si="13"/>
        <v>0</v>
      </c>
      <c r="AJ28" s="26">
        <f t="shared" si="14"/>
        <v>27</v>
      </c>
      <c r="AK28" s="26">
        <f t="shared" ca="1" si="15"/>
        <v>0</v>
      </c>
      <c r="AL28" s="48">
        <f t="shared" si="16"/>
        <v>0</v>
      </c>
      <c r="AM28" s="48" t="str">
        <f t="shared" ca="1" si="17"/>
        <v>0 - 50%</v>
      </c>
      <c r="AN28" s="48" t="str">
        <f>IFERROR(#REF!/#REF!,"-")</f>
        <v>-</v>
      </c>
      <c r="AO28" s="48">
        <f t="shared" si="18"/>
        <v>0</v>
      </c>
      <c r="AP28" s="48" t="str">
        <f t="shared" ca="1" si="19"/>
        <v>0 - 50%</v>
      </c>
      <c r="AQ28" s="48" t="str">
        <f>IFERROR(AC28/#REF!,"-")</f>
        <v>-</v>
      </c>
      <c r="AR28" s="48" t="str">
        <f t="shared" si="20"/>
        <v>-</v>
      </c>
      <c r="AS28" s="48" t="str">
        <f>IFERROR(#REF!/#REF!,"_")</f>
        <v>_</v>
      </c>
      <c r="AT28" s="48" t="str">
        <f t="shared" si="21"/>
        <v>-</v>
      </c>
      <c r="AU28" s="48" t="str">
        <f>IFERROR(#REF!/#REF!,"-")</f>
        <v>-</v>
      </c>
      <c r="AV28" s="48" t="str">
        <f t="shared" si="22"/>
        <v>-</v>
      </c>
      <c r="AW28" s="48" t="str">
        <f>IFERROR(#REF!/#REF!,"-")</f>
        <v>-</v>
      </c>
      <c r="AX28" s="48" t="str">
        <f t="shared" si="23"/>
        <v>-</v>
      </c>
      <c r="AY28" s="48" t="str">
        <f>IFERROR(#REF!/#REF!,"-")</f>
        <v>-</v>
      </c>
      <c r="AZ28" s="48" t="str">
        <f t="shared" si="30"/>
        <v>-</v>
      </c>
      <c r="BA28" s="48" t="str">
        <f t="shared" si="31"/>
        <v>-</v>
      </c>
      <c r="BB28" s="48" t="b">
        <f t="shared" si="24"/>
        <v>0</v>
      </c>
      <c r="BC28">
        <f t="shared" si="25"/>
        <v>0</v>
      </c>
      <c r="BD28" s="48" t="str">
        <f t="shared" si="26"/>
        <v>-</v>
      </c>
    </row>
    <row r="29" spans="1:58" x14ac:dyDescent="0.3">
      <c r="A29" s="25" t="str">
        <f>Råstatistik!A23</f>
        <v>AL-RISALAH SKANDINAVISKA STIFTELSE</v>
      </c>
      <c r="B29" t="b">
        <f t="shared" si="0"/>
        <v>0</v>
      </c>
      <c r="C29">
        <f>Råstatistik!F23</f>
        <v>0</v>
      </c>
      <c r="D29">
        <f ca="1">IF(Råstatistik!D23=999,IF(simulera09,RANDBETWEEN(1,9),9),0)</f>
        <v>9</v>
      </c>
      <c r="E29">
        <f>Råstatistik!K23</f>
        <v>0</v>
      </c>
      <c r="F29">
        <f ca="1">IF(Råstatistik!I23=999,IF(simulera09,RANDBETWEEN(1,9),9),0)</f>
        <v>9</v>
      </c>
      <c r="G29">
        <f>Råstatistik!P23</f>
        <v>0</v>
      </c>
      <c r="H29">
        <f ca="1">IF(Råstatistik!N23=999,IF(simulera09,RANDBETWEEN(1,9),9),0)</f>
        <v>0</v>
      </c>
      <c r="I29">
        <f>Råstatistik!U23</f>
        <v>0</v>
      </c>
      <c r="J29">
        <f ca="1">IF(Råstatistik!S23=999,IF(simulera09,RANDBETWEEN(1,9),9),0)</f>
        <v>9</v>
      </c>
      <c r="K29">
        <f t="shared" si="1"/>
        <v>0</v>
      </c>
      <c r="L29">
        <f t="shared" ca="1" si="2"/>
        <v>27</v>
      </c>
      <c r="M29" s="26" t="str">
        <f t="shared" ca="1" si="27"/>
        <v>0-27</v>
      </c>
      <c r="N29" s="26">
        <f t="shared" ca="1" si="28"/>
        <v>14</v>
      </c>
      <c r="O29" s="26">
        <f t="shared" si="3"/>
        <v>0</v>
      </c>
      <c r="P29" s="26">
        <f t="shared" ca="1" si="4"/>
        <v>18</v>
      </c>
      <c r="Q29" s="26">
        <f t="shared" ca="1" si="5"/>
        <v>9</v>
      </c>
      <c r="R29" s="43">
        <f>IF(Råstatistik!G23=".",0,Råstatistik!G23)</f>
        <v>0</v>
      </c>
      <c r="S29" s="44">
        <f ca="1">IF(Råstatistik!E23=999,IF(simulera09,RANDBETWEEN(1,9),9),0)</f>
        <v>9</v>
      </c>
      <c r="T29" s="43">
        <f>IF(Råstatistik!L23=".",0,Råstatistik!L23)</f>
        <v>0</v>
      </c>
      <c r="U29" s="44">
        <f ca="1">IF(Råstatistik!J23=999,IF(simulera09,RANDBETWEEN(1,9),9),0)</f>
        <v>9</v>
      </c>
      <c r="V29">
        <f>IF(Råstatistik!Q23=".",0,Råstatistik!Q23)</f>
        <v>0</v>
      </c>
      <c r="W29">
        <f ca="1">IF(Råstatistik!O23=999,IF(simulera09,RANDBETWEEN(1,9),9),0)</f>
        <v>0</v>
      </c>
      <c r="X29">
        <f>IF(Råstatistik!V23=".",0,Råstatistik!V23)</f>
        <v>0</v>
      </c>
      <c r="Y29">
        <f ca="1">IF(Råstatistik!T23=999,IF(simulera09,RANDBETWEEN(1,9),9),0)</f>
        <v>9</v>
      </c>
      <c r="Z29">
        <f t="shared" si="6"/>
        <v>0</v>
      </c>
      <c r="AA29">
        <f t="shared" ca="1" si="7"/>
        <v>27</v>
      </c>
      <c r="AB29" s="26" t="str">
        <f t="shared" ca="1" si="29"/>
        <v>0-27</v>
      </c>
      <c r="AC29" s="26" t="b">
        <f>Råstatistik!B23</f>
        <v>0</v>
      </c>
      <c r="AD29" s="26">
        <f t="shared" si="8"/>
        <v>0</v>
      </c>
      <c r="AE29" s="26">
        <f t="shared" ca="1" si="9"/>
        <v>0</v>
      </c>
      <c r="AF29" s="26">
        <f t="shared" si="10"/>
        <v>0</v>
      </c>
      <c r="AG29" s="26">
        <f t="shared" ca="1" si="11"/>
        <v>0</v>
      </c>
      <c r="AH29" s="26">
        <f t="shared" si="12"/>
        <v>0</v>
      </c>
      <c r="AI29" s="26">
        <f t="shared" ca="1" si="13"/>
        <v>0</v>
      </c>
      <c r="AJ29" s="26">
        <f t="shared" si="14"/>
        <v>0</v>
      </c>
      <c r="AK29" s="26">
        <f t="shared" ca="1" si="15"/>
        <v>0</v>
      </c>
      <c r="AL29" s="48" t="str">
        <f t="shared" si="16"/>
        <v>-</v>
      </c>
      <c r="AM29" s="48" t="str">
        <f t="shared" ca="1" si="17"/>
        <v>0 - 129%</v>
      </c>
      <c r="AN29" s="48" t="str">
        <f>IFERROR(#REF!/#REF!,"-")</f>
        <v>-</v>
      </c>
      <c r="AO29" s="48" t="str">
        <f t="shared" si="18"/>
        <v>-</v>
      </c>
      <c r="AP29" s="48" t="str">
        <f t="shared" ca="1" si="19"/>
        <v>0 - 193%</v>
      </c>
      <c r="AQ29" s="48" t="str">
        <f>IFERROR(AC29/#REF!,"-")</f>
        <v>-</v>
      </c>
      <c r="AR29" s="48" t="str">
        <f t="shared" si="20"/>
        <v>-</v>
      </c>
      <c r="AS29" s="48" t="str">
        <f>IFERROR(#REF!/#REF!,"_")</f>
        <v>_</v>
      </c>
      <c r="AT29" s="48" t="str">
        <f t="shared" si="21"/>
        <v>-</v>
      </c>
      <c r="AU29" s="48" t="str">
        <f>IFERROR(#REF!/#REF!,"-")</f>
        <v>-</v>
      </c>
      <c r="AV29" s="48" t="str">
        <f t="shared" si="22"/>
        <v>-</v>
      </c>
      <c r="AW29" s="48" t="str">
        <f>IFERROR(#REF!/#REF!,"-")</f>
        <v>-</v>
      </c>
      <c r="AX29" s="48" t="str">
        <f t="shared" si="23"/>
        <v>-</v>
      </c>
      <c r="AY29" s="48" t="str">
        <f>IFERROR(#REF!/#REF!,"-")</f>
        <v>-</v>
      </c>
      <c r="AZ29" s="48" t="str">
        <f t="shared" si="30"/>
        <v>-</v>
      </c>
      <c r="BA29" s="48" t="str">
        <f t="shared" si="31"/>
        <v>-</v>
      </c>
      <c r="BB29" s="48" t="b">
        <f t="shared" si="24"/>
        <v>0</v>
      </c>
      <c r="BC29">
        <f t="shared" si="25"/>
        <v>0</v>
      </c>
      <c r="BD29" s="48" t="str">
        <f t="shared" si="26"/>
        <v>-</v>
      </c>
    </row>
    <row r="30" spans="1:58" x14ac:dyDescent="0.3">
      <c r="A30" s="25" t="str">
        <f>Råstatistik!A24</f>
        <v>ALVESTA KOMMUN</v>
      </c>
      <c r="B30" t="b">
        <f t="shared" si="0"/>
        <v>1</v>
      </c>
      <c r="C30">
        <f>Råstatistik!F24</f>
        <v>33</v>
      </c>
      <c r="D30">
        <f ca="1">IF(Råstatistik!D24=999,IF(simulera09,RANDBETWEEN(1,9),9),0)</f>
        <v>0</v>
      </c>
      <c r="E30">
        <f>Råstatistik!K24</f>
        <v>15</v>
      </c>
      <c r="F30">
        <f ca="1">IF(Råstatistik!I24=999,IF(simulera09,RANDBETWEEN(1,9),9),0)</f>
        <v>0</v>
      </c>
      <c r="G30">
        <f>Råstatistik!P24</f>
        <v>26</v>
      </c>
      <c r="H30">
        <f ca="1">IF(Råstatistik!N24=999,IF(simulera09,RANDBETWEEN(1,9),9),0)</f>
        <v>0</v>
      </c>
      <c r="I30">
        <f>Råstatistik!U24</f>
        <v>121</v>
      </c>
      <c r="J30">
        <f ca="1">IF(Råstatistik!S24=999,IF(simulera09,RANDBETWEEN(1,9),9),0)</f>
        <v>0</v>
      </c>
      <c r="K30">
        <f t="shared" si="1"/>
        <v>195</v>
      </c>
      <c r="L30">
        <f t="shared" ca="1" si="2"/>
        <v>0</v>
      </c>
      <c r="M30" s="26" t="str">
        <f t="shared" ca="1" si="27"/>
        <v>195</v>
      </c>
      <c r="N30" s="26">
        <f t="shared" ca="1" si="28"/>
        <v>195</v>
      </c>
      <c r="O30" s="26">
        <f t="shared" si="3"/>
        <v>48</v>
      </c>
      <c r="P30" s="26">
        <f t="shared" ca="1" si="4"/>
        <v>0</v>
      </c>
      <c r="Q30" s="26">
        <f t="shared" ca="1" si="5"/>
        <v>48</v>
      </c>
      <c r="R30" s="43">
        <f>IF(Råstatistik!G24=".",0,Råstatistik!G24)</f>
        <v>24</v>
      </c>
      <c r="S30" s="44">
        <f ca="1">IF(Råstatistik!E24=999,IF(simulera09,RANDBETWEEN(1,9),9),0)</f>
        <v>0</v>
      </c>
      <c r="T30" s="43">
        <f>IF(Råstatistik!L24=".",0,Råstatistik!L24)</f>
        <v>0</v>
      </c>
      <c r="U30" s="44">
        <f ca="1">IF(Råstatistik!J24=999,IF(simulera09,RANDBETWEEN(1,9),9),0)</f>
        <v>9</v>
      </c>
      <c r="V30">
        <f>IF(Råstatistik!Q24=".",0,Råstatistik!Q24)</f>
        <v>0</v>
      </c>
      <c r="W30">
        <f ca="1">IF(Råstatistik!O24=999,IF(simulera09,RANDBETWEEN(1,9),9),0)</f>
        <v>9</v>
      </c>
      <c r="X30">
        <f>IF(Råstatistik!V24=".",0,Råstatistik!V24)</f>
        <v>0</v>
      </c>
      <c r="Y30">
        <f ca="1">IF(Råstatistik!T24=999,IF(simulera09,RANDBETWEEN(1,9),9),0)</f>
        <v>9</v>
      </c>
      <c r="Z30">
        <f t="shared" si="6"/>
        <v>24</v>
      </c>
      <c r="AA30">
        <f t="shared" ca="1" si="7"/>
        <v>27</v>
      </c>
      <c r="AB30" s="26" t="str">
        <f t="shared" ca="1" si="29"/>
        <v>24-51</v>
      </c>
      <c r="AC30" s="26" t="b">
        <f>Råstatistik!B24</f>
        <v>0</v>
      </c>
      <c r="AD30" s="26">
        <f t="shared" si="8"/>
        <v>9</v>
      </c>
      <c r="AE30" s="26">
        <f t="shared" ca="1" si="9"/>
        <v>0</v>
      </c>
      <c r="AF30" s="26">
        <f t="shared" si="10"/>
        <v>15</v>
      </c>
      <c r="AG30" s="26">
        <f t="shared" ca="1" si="11"/>
        <v>0</v>
      </c>
      <c r="AH30" s="26">
        <f t="shared" si="12"/>
        <v>26</v>
      </c>
      <c r="AI30" s="26">
        <f t="shared" ca="1" si="13"/>
        <v>0</v>
      </c>
      <c r="AJ30" s="26">
        <f t="shared" si="14"/>
        <v>121</v>
      </c>
      <c r="AK30" s="26">
        <f t="shared" ca="1" si="15"/>
        <v>0</v>
      </c>
      <c r="AL30" s="48">
        <f t="shared" si="16"/>
        <v>0.24615384615384617</v>
      </c>
      <c r="AM30" s="48" t="str">
        <f t="shared" ca="1" si="17"/>
        <v>25 - 0%</v>
      </c>
      <c r="AN30" s="48" t="str">
        <f>IFERROR(#REF!/#REF!,"-")</f>
        <v>-</v>
      </c>
      <c r="AO30" s="48">
        <f t="shared" si="18"/>
        <v>0.12307692307692308</v>
      </c>
      <c r="AP30" s="48" t="str">
        <f t="shared" ca="1" si="19"/>
        <v>12 - 14%</v>
      </c>
      <c r="AQ30" s="48" t="str">
        <f>IFERROR(AC30/#REF!,"-")</f>
        <v>-</v>
      </c>
      <c r="AR30" s="48">
        <f t="shared" si="20"/>
        <v>0.5</v>
      </c>
      <c r="AS30" s="48" t="str">
        <f>IFERROR(#REF!/#REF!,"_")</f>
        <v>_</v>
      </c>
      <c r="AT30" s="48">
        <f t="shared" si="21"/>
        <v>0.3125</v>
      </c>
      <c r="AU30" s="48" t="str">
        <f>IFERROR(#REF!/#REF!,"-")</f>
        <v>-</v>
      </c>
      <c r="AV30" s="48">
        <f t="shared" si="22"/>
        <v>0</v>
      </c>
      <c r="AW30" s="48" t="str">
        <f>IFERROR(#REF!/#REF!,"-")</f>
        <v>-</v>
      </c>
      <c r="AX30" s="48">
        <f t="shared" si="23"/>
        <v>0</v>
      </c>
      <c r="AY30" s="48" t="str">
        <f>IFERROR(#REF!/#REF!,"-")</f>
        <v>-</v>
      </c>
      <c r="AZ30" s="48">
        <f t="shared" si="30"/>
        <v>0</v>
      </c>
      <c r="BA30" s="48" t="str">
        <f t="shared" si="31"/>
        <v>-</v>
      </c>
      <c r="BB30" s="48" t="b">
        <f t="shared" si="24"/>
        <v>0</v>
      </c>
      <c r="BC30">
        <f t="shared" si="25"/>
        <v>9</v>
      </c>
      <c r="BD30" s="48">
        <f t="shared" si="26"/>
        <v>0.375</v>
      </c>
    </row>
    <row r="31" spans="1:58" x14ac:dyDescent="0.3">
      <c r="A31" s="25" t="str">
        <f>Råstatistik!A25</f>
        <v>Al-Zahraa Akademi AB</v>
      </c>
      <c r="B31" t="b">
        <f t="shared" si="0"/>
        <v>0</v>
      </c>
      <c r="C31">
        <f>Råstatistik!F25</f>
        <v>0</v>
      </c>
      <c r="D31">
        <f ca="1">IF(Råstatistik!D25=999,IF(simulera09,RANDBETWEEN(1,9),9),0)</f>
        <v>9</v>
      </c>
      <c r="E31">
        <f>Råstatistik!K25</f>
        <v>0</v>
      </c>
      <c r="F31">
        <f ca="1">IF(Råstatistik!I25=999,IF(simulera09,RANDBETWEEN(1,9),9),0)</f>
        <v>9</v>
      </c>
      <c r="G31">
        <f>Råstatistik!P25</f>
        <v>0</v>
      </c>
      <c r="H31">
        <f ca="1">IF(Råstatistik!N25=999,IF(simulera09,RANDBETWEEN(1,9),9),0)</f>
        <v>0</v>
      </c>
      <c r="I31">
        <f>Råstatistik!U25</f>
        <v>0</v>
      </c>
      <c r="J31">
        <f ca="1">IF(Råstatistik!S25=999,IF(simulera09,RANDBETWEEN(1,9),9),0)</f>
        <v>9</v>
      </c>
      <c r="K31">
        <f t="shared" si="1"/>
        <v>0</v>
      </c>
      <c r="L31">
        <f t="shared" ca="1" si="2"/>
        <v>27</v>
      </c>
      <c r="M31" s="26" t="str">
        <f t="shared" ca="1" si="27"/>
        <v>0-27</v>
      </c>
      <c r="N31" s="26">
        <f t="shared" ca="1" si="28"/>
        <v>14</v>
      </c>
      <c r="O31" s="26">
        <f t="shared" si="3"/>
        <v>0</v>
      </c>
      <c r="P31" s="26">
        <f t="shared" ca="1" si="4"/>
        <v>18</v>
      </c>
      <c r="Q31" s="26">
        <f t="shared" ca="1" si="5"/>
        <v>9</v>
      </c>
      <c r="R31" s="43">
        <f>IF(Råstatistik!G25=".",0,Råstatistik!G25)</f>
        <v>0</v>
      </c>
      <c r="S31" s="44">
        <f ca="1">IF(Råstatistik!E25=999,IF(simulera09,RANDBETWEEN(1,9),9),0)</f>
        <v>9</v>
      </c>
      <c r="T31" s="43">
        <f>IF(Råstatistik!L25=".",0,Råstatistik!L25)</f>
        <v>0</v>
      </c>
      <c r="U31" s="44">
        <f ca="1">IF(Råstatistik!J25=999,IF(simulera09,RANDBETWEEN(1,9),9),0)</f>
        <v>9</v>
      </c>
      <c r="V31">
        <f>IF(Råstatistik!Q25=".",0,Råstatistik!Q25)</f>
        <v>0</v>
      </c>
      <c r="W31">
        <f ca="1">IF(Råstatistik!O25=999,IF(simulera09,RANDBETWEEN(1,9),9),0)</f>
        <v>0</v>
      </c>
      <c r="X31">
        <f>IF(Råstatistik!V25=".",0,Råstatistik!V25)</f>
        <v>0</v>
      </c>
      <c r="Y31">
        <f ca="1">IF(Råstatistik!T25=999,IF(simulera09,RANDBETWEEN(1,9),9),0)</f>
        <v>9</v>
      </c>
      <c r="Z31">
        <f t="shared" si="6"/>
        <v>0</v>
      </c>
      <c r="AA31">
        <f t="shared" ca="1" si="7"/>
        <v>27</v>
      </c>
      <c r="AB31" s="26" t="str">
        <f t="shared" ca="1" si="29"/>
        <v>0-27</v>
      </c>
      <c r="AC31" s="26" t="b">
        <f>Råstatistik!B25</f>
        <v>0</v>
      </c>
      <c r="AD31" s="26">
        <f t="shared" si="8"/>
        <v>0</v>
      </c>
      <c r="AE31" s="26">
        <f t="shared" ca="1" si="9"/>
        <v>0</v>
      </c>
      <c r="AF31" s="26">
        <f t="shared" si="10"/>
        <v>0</v>
      </c>
      <c r="AG31" s="26">
        <f t="shared" ca="1" si="11"/>
        <v>0</v>
      </c>
      <c r="AH31" s="26">
        <f t="shared" si="12"/>
        <v>0</v>
      </c>
      <c r="AI31" s="26">
        <f t="shared" ca="1" si="13"/>
        <v>0</v>
      </c>
      <c r="AJ31" s="26">
        <f t="shared" si="14"/>
        <v>0</v>
      </c>
      <c r="AK31" s="26">
        <f t="shared" ca="1" si="15"/>
        <v>0</v>
      </c>
      <c r="AL31" s="48" t="str">
        <f t="shared" si="16"/>
        <v>-</v>
      </c>
      <c r="AM31" s="48" t="str">
        <f t="shared" ca="1" si="17"/>
        <v>0 - 129%</v>
      </c>
      <c r="AN31" s="48" t="str">
        <f>IFERROR(#REF!/#REF!,"-")</f>
        <v>-</v>
      </c>
      <c r="AO31" s="48" t="str">
        <f t="shared" si="18"/>
        <v>-</v>
      </c>
      <c r="AP31" s="48" t="str">
        <f t="shared" ca="1" si="19"/>
        <v>0 - 193%</v>
      </c>
      <c r="AQ31" s="48" t="str">
        <f>IFERROR(AC31/#REF!,"-")</f>
        <v>-</v>
      </c>
      <c r="AR31" s="48" t="str">
        <f t="shared" si="20"/>
        <v>-</v>
      </c>
      <c r="AS31" s="48" t="str">
        <f>IFERROR(#REF!/#REF!,"_")</f>
        <v>_</v>
      </c>
      <c r="AT31" s="48" t="str">
        <f t="shared" si="21"/>
        <v>-</v>
      </c>
      <c r="AU31" s="48" t="str">
        <f>IFERROR(#REF!/#REF!,"-")</f>
        <v>-</v>
      </c>
      <c r="AV31" s="48" t="str">
        <f t="shared" si="22"/>
        <v>-</v>
      </c>
      <c r="AW31" s="48" t="str">
        <f>IFERROR(#REF!/#REF!,"-")</f>
        <v>-</v>
      </c>
      <c r="AX31" s="48" t="str">
        <f t="shared" si="23"/>
        <v>-</v>
      </c>
      <c r="AY31" s="48" t="str">
        <f>IFERROR(#REF!/#REF!,"-")</f>
        <v>-</v>
      </c>
      <c r="AZ31" s="48" t="str">
        <f t="shared" si="30"/>
        <v>-</v>
      </c>
      <c r="BA31" s="48" t="str">
        <f t="shared" si="31"/>
        <v>-</v>
      </c>
      <c r="BB31" s="48" t="b">
        <f t="shared" si="24"/>
        <v>0</v>
      </c>
      <c r="BC31">
        <f t="shared" si="25"/>
        <v>0</v>
      </c>
      <c r="BD31" s="48" t="str">
        <f t="shared" si="26"/>
        <v>-</v>
      </c>
    </row>
    <row r="32" spans="1:58" x14ac:dyDescent="0.3">
      <c r="A32" s="25" t="str">
        <f>Råstatistik!A26</f>
        <v>AmiSgo AB</v>
      </c>
      <c r="B32" t="b">
        <f t="shared" si="0"/>
        <v>0</v>
      </c>
      <c r="C32">
        <f>Råstatistik!F26</f>
        <v>14</v>
      </c>
      <c r="D32">
        <f ca="1">IF(Råstatistik!D26=999,IF(simulera09,RANDBETWEEN(1,9),9),0)</f>
        <v>0</v>
      </c>
      <c r="E32">
        <f>Råstatistik!K26</f>
        <v>0</v>
      </c>
      <c r="F32">
        <f ca="1">IF(Råstatistik!I26=999,IF(simulera09,RANDBETWEEN(1,9),9),0)</f>
        <v>9</v>
      </c>
      <c r="G32">
        <f>Råstatistik!P26</f>
        <v>16</v>
      </c>
      <c r="H32">
        <f ca="1">IF(Råstatistik!N26=999,IF(simulera09,RANDBETWEEN(1,9),9),0)</f>
        <v>0</v>
      </c>
      <c r="I32">
        <f>Råstatistik!U26</f>
        <v>52</v>
      </c>
      <c r="J32">
        <f ca="1">IF(Råstatistik!S26=999,IF(simulera09,RANDBETWEEN(1,9),9),0)</f>
        <v>0</v>
      </c>
      <c r="K32">
        <f t="shared" si="1"/>
        <v>82</v>
      </c>
      <c r="L32">
        <f t="shared" ca="1" si="2"/>
        <v>9</v>
      </c>
      <c r="M32" s="26" t="str">
        <f t="shared" ca="1" si="27"/>
        <v>82-91</v>
      </c>
      <c r="N32" s="26">
        <f t="shared" ca="1" si="28"/>
        <v>87</v>
      </c>
      <c r="O32" s="26">
        <f t="shared" si="3"/>
        <v>14</v>
      </c>
      <c r="P32" s="26">
        <f t="shared" ca="1" si="4"/>
        <v>9</v>
      </c>
      <c r="Q32" s="26">
        <f t="shared" ca="1" si="5"/>
        <v>19</v>
      </c>
      <c r="R32" s="43">
        <f>IF(Råstatistik!G26=".",0,Råstatistik!G26)</f>
        <v>0</v>
      </c>
      <c r="S32" s="44">
        <f ca="1">IF(Råstatistik!E26=999,IF(simulera09,RANDBETWEEN(1,9),9),0)</f>
        <v>9</v>
      </c>
      <c r="T32" s="43">
        <f>IF(Råstatistik!L26=".",0,Råstatistik!L26)</f>
        <v>0</v>
      </c>
      <c r="U32" s="44">
        <f ca="1">IF(Råstatistik!J26=999,IF(simulera09,RANDBETWEEN(1,9),9),0)</f>
        <v>9</v>
      </c>
      <c r="V32">
        <f>IF(Råstatistik!Q26=".",0,Råstatistik!Q26)</f>
        <v>0</v>
      </c>
      <c r="W32">
        <f ca="1">IF(Råstatistik!O26=999,IF(simulera09,RANDBETWEEN(1,9),9),0)</f>
        <v>9</v>
      </c>
      <c r="X32">
        <f>IF(Råstatistik!V26=".",0,Råstatistik!V26)</f>
        <v>0</v>
      </c>
      <c r="Y32">
        <f ca="1">IF(Råstatistik!T26=999,IF(simulera09,RANDBETWEEN(1,9),9),0)</f>
        <v>0</v>
      </c>
      <c r="Z32">
        <f t="shared" si="6"/>
        <v>0</v>
      </c>
      <c r="AA32">
        <f t="shared" ca="1" si="7"/>
        <v>27</v>
      </c>
      <c r="AB32" s="26" t="str">
        <f t="shared" ca="1" si="29"/>
        <v>0-27</v>
      </c>
      <c r="AC32" s="26" t="b">
        <f>Råstatistik!B26</f>
        <v>0</v>
      </c>
      <c r="AD32" s="26">
        <f t="shared" si="8"/>
        <v>14</v>
      </c>
      <c r="AE32" s="26">
        <f t="shared" ca="1" si="9"/>
        <v>0</v>
      </c>
      <c r="AF32" s="26">
        <f t="shared" si="10"/>
        <v>0</v>
      </c>
      <c r="AG32" s="26">
        <f t="shared" ca="1" si="11"/>
        <v>0</v>
      </c>
      <c r="AH32" s="26">
        <f t="shared" si="12"/>
        <v>16</v>
      </c>
      <c r="AI32" s="26">
        <f t="shared" ca="1" si="13"/>
        <v>0</v>
      </c>
      <c r="AJ32" s="26">
        <f t="shared" si="14"/>
        <v>52</v>
      </c>
      <c r="AK32" s="26">
        <f t="shared" ca="1" si="15"/>
        <v>0</v>
      </c>
      <c r="AL32" s="48">
        <f t="shared" si="16"/>
        <v>0.17073170731707318</v>
      </c>
      <c r="AM32" s="48" t="str">
        <f t="shared" ca="1" si="17"/>
        <v>16 - 10%</v>
      </c>
      <c r="AN32" s="48" t="str">
        <f>IFERROR(#REF!/#REF!,"-")</f>
        <v>-</v>
      </c>
      <c r="AO32" s="48">
        <f t="shared" si="18"/>
        <v>0</v>
      </c>
      <c r="AP32" s="48" t="str">
        <f t="shared" ca="1" si="19"/>
        <v>0 - 31%</v>
      </c>
      <c r="AQ32" s="48" t="str">
        <f>IFERROR(AC32/#REF!,"-")</f>
        <v>-</v>
      </c>
      <c r="AR32" s="48">
        <f t="shared" si="20"/>
        <v>0</v>
      </c>
      <c r="AS32" s="48" t="str">
        <f>IFERROR(#REF!/#REF!,"_")</f>
        <v>_</v>
      </c>
      <c r="AT32" s="48">
        <f t="shared" si="21"/>
        <v>0</v>
      </c>
      <c r="AU32" s="48" t="str">
        <f>IFERROR(#REF!/#REF!,"-")</f>
        <v>-</v>
      </c>
      <c r="AV32" s="48" t="str">
        <f t="shared" si="22"/>
        <v>-</v>
      </c>
      <c r="AW32" s="48" t="str">
        <f>IFERROR(#REF!/#REF!,"-")</f>
        <v>-</v>
      </c>
      <c r="AX32" s="48" t="str">
        <f t="shared" si="23"/>
        <v>-</v>
      </c>
      <c r="AY32" s="48" t="str">
        <f>IFERROR(#REF!/#REF!,"-")</f>
        <v>-</v>
      </c>
      <c r="AZ32" s="48" t="str">
        <f t="shared" si="30"/>
        <v>-</v>
      </c>
      <c r="BA32" s="48" t="str">
        <f t="shared" si="31"/>
        <v>-</v>
      </c>
      <c r="BB32" s="48" t="b">
        <f t="shared" si="24"/>
        <v>0</v>
      </c>
      <c r="BC32">
        <f t="shared" si="25"/>
        <v>14</v>
      </c>
      <c r="BD32" s="48">
        <f t="shared" si="26"/>
        <v>1</v>
      </c>
    </row>
    <row r="33" spans="1:56" x14ac:dyDescent="0.3">
      <c r="A33" s="25" t="str">
        <f>Råstatistik!A27</f>
        <v>ANEBY KOMMUN</v>
      </c>
      <c r="B33" t="b">
        <f t="shared" si="0"/>
        <v>1</v>
      </c>
      <c r="C33">
        <f>Råstatistik!F27</f>
        <v>0</v>
      </c>
      <c r="D33">
        <f ca="1">IF(Råstatistik!D27=999,IF(simulera09,RANDBETWEEN(1,9),9),0)</f>
        <v>9</v>
      </c>
      <c r="E33">
        <f>Råstatistik!K27</f>
        <v>0</v>
      </c>
      <c r="F33">
        <f ca="1">IF(Råstatistik!I27=999,IF(simulera09,RANDBETWEEN(1,9),9),0)</f>
        <v>9</v>
      </c>
      <c r="G33">
        <f>Råstatistik!P27</f>
        <v>0</v>
      </c>
      <c r="H33">
        <f ca="1">IF(Råstatistik!N27=999,IF(simulera09,RANDBETWEEN(1,9),9),0)</f>
        <v>9</v>
      </c>
      <c r="I33">
        <f>Råstatistik!U27</f>
        <v>41</v>
      </c>
      <c r="J33">
        <f ca="1">IF(Råstatistik!S27=999,IF(simulera09,RANDBETWEEN(1,9),9),0)</f>
        <v>0</v>
      </c>
      <c r="K33">
        <f t="shared" si="1"/>
        <v>41</v>
      </c>
      <c r="L33">
        <f t="shared" ca="1" si="2"/>
        <v>27</v>
      </c>
      <c r="M33" s="26" t="str">
        <f t="shared" ca="1" si="27"/>
        <v>41-68</v>
      </c>
      <c r="N33" s="26">
        <f t="shared" ca="1" si="28"/>
        <v>55</v>
      </c>
      <c r="O33" s="26">
        <f t="shared" si="3"/>
        <v>0</v>
      </c>
      <c r="P33" s="26">
        <f t="shared" ca="1" si="4"/>
        <v>18</v>
      </c>
      <c r="Q33" s="26">
        <f t="shared" ca="1" si="5"/>
        <v>9</v>
      </c>
      <c r="R33" s="43">
        <f>IF(Råstatistik!G27=".",0,Råstatistik!G27)</f>
        <v>0</v>
      </c>
      <c r="S33" s="44">
        <f ca="1">IF(Råstatistik!E27=999,IF(simulera09,RANDBETWEEN(1,9),9),0)</f>
        <v>9</v>
      </c>
      <c r="T33" s="43">
        <f>IF(Råstatistik!L27=".",0,Råstatistik!L27)</f>
        <v>0</v>
      </c>
      <c r="U33" s="44">
        <f ca="1">IF(Råstatistik!J27=999,IF(simulera09,RANDBETWEEN(1,9),9),0)</f>
        <v>9</v>
      </c>
      <c r="V33">
        <f>IF(Råstatistik!Q27=".",0,Råstatistik!Q27)</f>
        <v>0</v>
      </c>
      <c r="W33">
        <f ca="1">IF(Råstatistik!O27=999,IF(simulera09,RANDBETWEEN(1,9),9),0)</f>
        <v>9</v>
      </c>
      <c r="X33">
        <f>IF(Råstatistik!V27=".",0,Råstatistik!V27)</f>
        <v>0</v>
      </c>
      <c r="Y33">
        <f ca="1">IF(Råstatistik!T27=999,IF(simulera09,RANDBETWEEN(1,9),9),0)</f>
        <v>9</v>
      </c>
      <c r="Z33">
        <f t="shared" si="6"/>
        <v>0</v>
      </c>
      <c r="AA33">
        <f t="shared" ca="1" si="7"/>
        <v>36</v>
      </c>
      <c r="AB33" s="26" t="str">
        <f t="shared" ca="1" si="29"/>
        <v>0-36</v>
      </c>
      <c r="AC33" s="26" t="b">
        <f>Råstatistik!B27</f>
        <v>0</v>
      </c>
      <c r="AD33" s="26">
        <f t="shared" si="8"/>
        <v>0</v>
      </c>
      <c r="AE33" s="26">
        <f t="shared" ca="1" si="9"/>
        <v>0</v>
      </c>
      <c r="AF33" s="26">
        <f t="shared" si="10"/>
        <v>0</v>
      </c>
      <c r="AG33" s="26">
        <f t="shared" ca="1" si="11"/>
        <v>0</v>
      </c>
      <c r="AH33" s="26">
        <f t="shared" si="12"/>
        <v>0</v>
      </c>
      <c r="AI33" s="26">
        <f t="shared" ca="1" si="13"/>
        <v>0</v>
      </c>
      <c r="AJ33" s="26">
        <f t="shared" si="14"/>
        <v>41</v>
      </c>
      <c r="AK33" s="26">
        <f t="shared" ca="1" si="15"/>
        <v>0</v>
      </c>
      <c r="AL33" s="48">
        <f t="shared" si="16"/>
        <v>0</v>
      </c>
      <c r="AM33" s="48" t="str">
        <f t="shared" ca="1" si="17"/>
        <v>0 - 33%</v>
      </c>
      <c r="AN33" s="48" t="str">
        <f>IFERROR(#REF!/#REF!,"-")</f>
        <v>-</v>
      </c>
      <c r="AO33" s="48">
        <f t="shared" si="18"/>
        <v>0</v>
      </c>
      <c r="AP33" s="48" t="str">
        <f t="shared" ca="1" si="19"/>
        <v>0 - 65%</v>
      </c>
      <c r="AQ33" s="48" t="str">
        <f>IFERROR(AC33/#REF!,"-")</f>
        <v>-</v>
      </c>
      <c r="AR33" s="48" t="str">
        <f t="shared" si="20"/>
        <v>-</v>
      </c>
      <c r="AS33" s="48" t="str">
        <f>IFERROR(#REF!/#REF!,"_")</f>
        <v>_</v>
      </c>
      <c r="AT33" s="48" t="str">
        <f t="shared" si="21"/>
        <v>-</v>
      </c>
      <c r="AU33" s="48" t="str">
        <f>IFERROR(#REF!/#REF!,"-")</f>
        <v>-</v>
      </c>
      <c r="AV33" s="48" t="str">
        <f t="shared" si="22"/>
        <v>-</v>
      </c>
      <c r="AW33" s="48" t="str">
        <f>IFERROR(#REF!/#REF!,"-")</f>
        <v>-</v>
      </c>
      <c r="AX33" s="48" t="str">
        <f t="shared" si="23"/>
        <v>-</v>
      </c>
      <c r="AY33" s="48" t="str">
        <f>IFERROR(#REF!/#REF!,"-")</f>
        <v>-</v>
      </c>
      <c r="AZ33" s="48" t="str">
        <f t="shared" si="30"/>
        <v>-</v>
      </c>
      <c r="BA33" s="48" t="str">
        <f t="shared" si="31"/>
        <v>-</v>
      </c>
      <c r="BB33" s="48" t="b">
        <f t="shared" si="24"/>
        <v>0</v>
      </c>
      <c r="BC33">
        <f t="shared" si="25"/>
        <v>0</v>
      </c>
      <c r="BD33" s="48" t="str">
        <f t="shared" si="26"/>
        <v>-</v>
      </c>
    </row>
    <row r="34" spans="1:56" x14ac:dyDescent="0.3">
      <c r="A34" s="25" t="str">
        <f>Råstatistik!A28</f>
        <v>Anton Utbildning AB</v>
      </c>
      <c r="B34" t="b">
        <f t="shared" si="0"/>
        <v>0</v>
      </c>
      <c r="C34">
        <f>Råstatistik!F28</f>
        <v>0</v>
      </c>
      <c r="D34">
        <f ca="1">IF(Råstatistik!D28=999,IF(simulera09,RANDBETWEEN(1,9),9),0)</f>
        <v>9</v>
      </c>
      <c r="E34">
        <f>Råstatistik!K28</f>
        <v>0</v>
      </c>
      <c r="F34">
        <f ca="1">IF(Råstatistik!I28=999,IF(simulera09,RANDBETWEEN(1,9),9),0)</f>
        <v>9</v>
      </c>
      <c r="G34">
        <f>Råstatistik!P28</f>
        <v>0</v>
      </c>
      <c r="H34">
        <f ca="1">IF(Råstatistik!N28=999,IF(simulera09,RANDBETWEEN(1,9),9),0)</f>
        <v>9</v>
      </c>
      <c r="I34">
        <f>Råstatistik!U28</f>
        <v>29</v>
      </c>
      <c r="J34">
        <f ca="1">IF(Råstatistik!S28=999,IF(simulera09,RANDBETWEEN(1,9),9),0)</f>
        <v>0</v>
      </c>
      <c r="K34">
        <f t="shared" si="1"/>
        <v>29</v>
      </c>
      <c r="L34">
        <f t="shared" ca="1" si="2"/>
        <v>27</v>
      </c>
      <c r="M34" s="26" t="str">
        <f t="shared" ca="1" si="27"/>
        <v>29-56</v>
      </c>
      <c r="N34" s="26">
        <f t="shared" ca="1" si="28"/>
        <v>43</v>
      </c>
      <c r="O34" s="26">
        <f t="shared" si="3"/>
        <v>0</v>
      </c>
      <c r="P34" s="26">
        <f t="shared" ca="1" si="4"/>
        <v>18</v>
      </c>
      <c r="Q34" s="26">
        <f t="shared" ca="1" si="5"/>
        <v>9</v>
      </c>
      <c r="R34" s="43">
        <f>IF(Råstatistik!G28=".",0,Råstatistik!G28)</f>
        <v>0</v>
      </c>
      <c r="S34" s="44">
        <f ca="1">IF(Råstatistik!E28=999,IF(simulera09,RANDBETWEEN(1,9),9),0)</f>
        <v>9</v>
      </c>
      <c r="T34" s="43">
        <f>IF(Råstatistik!L28=".",0,Råstatistik!L28)</f>
        <v>0</v>
      </c>
      <c r="U34" s="44">
        <f ca="1">IF(Råstatistik!J28=999,IF(simulera09,RANDBETWEEN(1,9),9),0)</f>
        <v>9</v>
      </c>
      <c r="V34">
        <f>IF(Råstatistik!Q28=".",0,Råstatistik!Q28)</f>
        <v>0</v>
      </c>
      <c r="W34">
        <f ca="1">IF(Råstatistik!O28=999,IF(simulera09,RANDBETWEEN(1,9),9),0)</f>
        <v>9</v>
      </c>
      <c r="X34">
        <f>IF(Råstatistik!V28=".",0,Råstatistik!V28)</f>
        <v>0</v>
      </c>
      <c r="Y34">
        <f ca="1">IF(Råstatistik!T28=999,IF(simulera09,RANDBETWEEN(1,9),9),0)</f>
        <v>9</v>
      </c>
      <c r="Z34">
        <f t="shared" si="6"/>
        <v>0</v>
      </c>
      <c r="AA34">
        <f t="shared" ca="1" si="7"/>
        <v>36</v>
      </c>
      <c r="AB34" s="26" t="str">
        <f t="shared" ca="1" si="29"/>
        <v>0-36</v>
      </c>
      <c r="AC34" s="26" t="b">
        <f>Råstatistik!B28</f>
        <v>0</v>
      </c>
      <c r="AD34" s="26">
        <f t="shared" si="8"/>
        <v>0</v>
      </c>
      <c r="AE34" s="26">
        <f t="shared" ca="1" si="9"/>
        <v>0</v>
      </c>
      <c r="AF34" s="26">
        <f t="shared" si="10"/>
        <v>0</v>
      </c>
      <c r="AG34" s="26">
        <f t="shared" ca="1" si="11"/>
        <v>0</v>
      </c>
      <c r="AH34" s="26">
        <f t="shared" si="12"/>
        <v>0</v>
      </c>
      <c r="AI34" s="26">
        <f t="shared" ca="1" si="13"/>
        <v>0</v>
      </c>
      <c r="AJ34" s="26">
        <f t="shared" si="14"/>
        <v>29</v>
      </c>
      <c r="AK34" s="26">
        <f t="shared" ca="1" si="15"/>
        <v>0</v>
      </c>
      <c r="AL34" s="48">
        <f t="shared" si="16"/>
        <v>0</v>
      </c>
      <c r="AM34" s="48" t="str">
        <f t="shared" ca="1" si="17"/>
        <v>0 - 42%</v>
      </c>
      <c r="AN34" s="48" t="str">
        <f>IFERROR(#REF!/#REF!,"-")</f>
        <v>-</v>
      </c>
      <c r="AO34" s="48">
        <f t="shared" si="18"/>
        <v>0</v>
      </c>
      <c r="AP34" s="48" t="str">
        <f t="shared" ca="1" si="19"/>
        <v>0 - 84%</v>
      </c>
      <c r="AQ34" s="48" t="str">
        <f>IFERROR(AC34/#REF!,"-")</f>
        <v>-</v>
      </c>
      <c r="AR34" s="48" t="str">
        <f t="shared" si="20"/>
        <v>-</v>
      </c>
      <c r="AS34" s="48" t="str">
        <f>IFERROR(#REF!/#REF!,"_")</f>
        <v>_</v>
      </c>
      <c r="AT34" s="48" t="str">
        <f t="shared" si="21"/>
        <v>-</v>
      </c>
      <c r="AU34" s="48" t="str">
        <f>IFERROR(#REF!/#REF!,"-")</f>
        <v>-</v>
      </c>
      <c r="AV34" s="48" t="str">
        <f t="shared" si="22"/>
        <v>-</v>
      </c>
      <c r="AW34" s="48" t="str">
        <f>IFERROR(#REF!/#REF!,"-")</f>
        <v>-</v>
      </c>
      <c r="AX34" s="48" t="str">
        <f t="shared" si="23"/>
        <v>-</v>
      </c>
      <c r="AY34" s="48" t="str">
        <f>IFERROR(#REF!/#REF!,"-")</f>
        <v>-</v>
      </c>
      <c r="AZ34" s="48" t="str">
        <f t="shared" si="30"/>
        <v>-</v>
      </c>
      <c r="BA34" s="48" t="str">
        <f t="shared" si="31"/>
        <v>-</v>
      </c>
      <c r="BB34" s="48" t="b">
        <f t="shared" si="24"/>
        <v>0</v>
      </c>
      <c r="BC34">
        <f t="shared" si="25"/>
        <v>0</v>
      </c>
      <c r="BD34" s="48" t="str">
        <f t="shared" si="26"/>
        <v>-</v>
      </c>
    </row>
    <row r="35" spans="1:56" x14ac:dyDescent="0.3">
      <c r="A35" s="25" t="str">
        <f>Råstatistik!A29</f>
        <v>ARBOGA KOMMUN</v>
      </c>
      <c r="B35" t="b">
        <f t="shared" si="0"/>
        <v>1</v>
      </c>
      <c r="C35">
        <f>Råstatistik!F29</f>
        <v>11</v>
      </c>
      <c r="D35">
        <f ca="1">IF(Råstatistik!D29=999,IF(simulera09,RANDBETWEEN(1,9),9),0)</f>
        <v>0</v>
      </c>
      <c r="E35">
        <f>Råstatistik!K29</f>
        <v>0</v>
      </c>
      <c r="F35">
        <f ca="1">IF(Råstatistik!I29=999,IF(simulera09,RANDBETWEEN(1,9),9),0)</f>
        <v>9</v>
      </c>
      <c r="G35">
        <f>Råstatistik!P29</f>
        <v>11</v>
      </c>
      <c r="H35">
        <f ca="1">IF(Råstatistik!N29=999,IF(simulera09,RANDBETWEEN(1,9),9),0)</f>
        <v>0</v>
      </c>
      <c r="I35">
        <f>Råstatistik!U29</f>
        <v>103</v>
      </c>
      <c r="J35">
        <f ca="1">IF(Råstatistik!S29=999,IF(simulera09,RANDBETWEEN(1,9),9),0)</f>
        <v>0</v>
      </c>
      <c r="K35">
        <f t="shared" si="1"/>
        <v>125</v>
      </c>
      <c r="L35">
        <f t="shared" ca="1" si="2"/>
        <v>9</v>
      </c>
      <c r="M35" s="26" t="str">
        <f t="shared" ca="1" si="27"/>
        <v>125-134</v>
      </c>
      <c r="N35" s="26">
        <f t="shared" ca="1" si="28"/>
        <v>130</v>
      </c>
      <c r="O35" s="26">
        <f t="shared" si="3"/>
        <v>11</v>
      </c>
      <c r="P35" s="26">
        <f t="shared" ca="1" si="4"/>
        <v>9</v>
      </c>
      <c r="Q35" s="26">
        <f t="shared" ca="1" si="5"/>
        <v>16</v>
      </c>
      <c r="R35" s="43">
        <f>IF(Råstatistik!G29=".",0,Råstatistik!G29)</f>
        <v>0</v>
      </c>
      <c r="S35" s="44">
        <f ca="1">IF(Råstatistik!E29=999,IF(simulera09,RANDBETWEEN(1,9),9),0)</f>
        <v>9</v>
      </c>
      <c r="T35" s="43">
        <f>IF(Råstatistik!L29=".",0,Råstatistik!L29)</f>
        <v>0</v>
      </c>
      <c r="U35" s="44">
        <f ca="1">IF(Råstatistik!J29=999,IF(simulera09,RANDBETWEEN(1,9),9),0)</f>
        <v>9</v>
      </c>
      <c r="V35">
        <f>IF(Råstatistik!Q29=".",0,Råstatistik!Q29)</f>
        <v>0</v>
      </c>
      <c r="W35">
        <f ca="1">IF(Råstatistik!O29=999,IF(simulera09,RANDBETWEEN(1,9),9),0)</f>
        <v>9</v>
      </c>
      <c r="X35">
        <f>IF(Råstatistik!V29=".",0,Råstatistik!V29)</f>
        <v>0</v>
      </c>
      <c r="Y35">
        <f ca="1">IF(Råstatistik!T29=999,IF(simulera09,RANDBETWEEN(1,9),9),0)</f>
        <v>9</v>
      </c>
      <c r="Z35">
        <f t="shared" si="6"/>
        <v>0</v>
      </c>
      <c r="AA35">
        <f t="shared" ca="1" si="7"/>
        <v>36</v>
      </c>
      <c r="AB35" s="26" t="str">
        <f t="shared" ca="1" si="29"/>
        <v>0-36</v>
      </c>
      <c r="AC35" s="26" t="b">
        <f>Råstatistik!B29</f>
        <v>0</v>
      </c>
      <c r="AD35" s="26">
        <f t="shared" si="8"/>
        <v>11</v>
      </c>
      <c r="AE35" s="26">
        <f t="shared" ca="1" si="9"/>
        <v>0</v>
      </c>
      <c r="AF35" s="26">
        <f t="shared" si="10"/>
        <v>0</v>
      </c>
      <c r="AG35" s="26">
        <f t="shared" ca="1" si="11"/>
        <v>0</v>
      </c>
      <c r="AH35" s="26">
        <f t="shared" si="12"/>
        <v>11</v>
      </c>
      <c r="AI35" s="26">
        <f t="shared" ca="1" si="13"/>
        <v>0</v>
      </c>
      <c r="AJ35" s="26">
        <f t="shared" si="14"/>
        <v>103</v>
      </c>
      <c r="AK35" s="26">
        <f t="shared" ca="1" si="15"/>
        <v>0</v>
      </c>
      <c r="AL35" s="48">
        <f t="shared" si="16"/>
        <v>8.7999999999999995E-2</v>
      </c>
      <c r="AM35" s="48" t="str">
        <f t="shared" ca="1" si="17"/>
        <v>8 - 7%</v>
      </c>
      <c r="AN35" s="48" t="str">
        <f>IFERROR(#REF!/#REF!,"-")</f>
        <v>-</v>
      </c>
      <c r="AO35" s="48">
        <f t="shared" si="18"/>
        <v>0</v>
      </c>
      <c r="AP35" s="48" t="str">
        <f t="shared" ca="1" si="19"/>
        <v>0 - 28%</v>
      </c>
      <c r="AQ35" s="48" t="str">
        <f>IFERROR(AC35/#REF!,"-")</f>
        <v>-</v>
      </c>
      <c r="AR35" s="48">
        <f t="shared" si="20"/>
        <v>0</v>
      </c>
      <c r="AS35" s="48" t="str">
        <f>IFERROR(#REF!/#REF!,"_")</f>
        <v>_</v>
      </c>
      <c r="AT35" s="48">
        <f t="shared" si="21"/>
        <v>0</v>
      </c>
      <c r="AU35" s="48" t="str">
        <f>IFERROR(#REF!/#REF!,"-")</f>
        <v>-</v>
      </c>
      <c r="AV35" s="48" t="str">
        <f t="shared" si="22"/>
        <v>-</v>
      </c>
      <c r="AW35" s="48" t="str">
        <f>IFERROR(#REF!/#REF!,"-")</f>
        <v>-</v>
      </c>
      <c r="AX35" s="48" t="str">
        <f t="shared" si="23"/>
        <v>-</v>
      </c>
      <c r="AY35" s="48" t="str">
        <f>IFERROR(#REF!/#REF!,"-")</f>
        <v>-</v>
      </c>
      <c r="AZ35" s="48" t="str">
        <f t="shared" si="30"/>
        <v>-</v>
      </c>
      <c r="BA35" s="48" t="str">
        <f t="shared" si="31"/>
        <v>-</v>
      </c>
      <c r="BB35" s="48" t="b">
        <f t="shared" si="24"/>
        <v>0</v>
      </c>
      <c r="BC35">
        <f t="shared" si="25"/>
        <v>11</v>
      </c>
      <c r="BD35" s="48">
        <f t="shared" si="26"/>
        <v>1</v>
      </c>
    </row>
    <row r="36" spans="1:56" x14ac:dyDescent="0.3">
      <c r="A36" s="25" t="str">
        <f>Råstatistik!A30</f>
        <v>ARJEPLOGS KOMMUN</v>
      </c>
      <c r="B36" t="b">
        <f t="shared" si="0"/>
        <v>1</v>
      </c>
      <c r="C36">
        <f>Råstatistik!F30</f>
        <v>0</v>
      </c>
      <c r="D36">
        <f ca="1">IF(Råstatistik!D30=999,IF(simulera09,RANDBETWEEN(1,9),9),0)</f>
        <v>9</v>
      </c>
      <c r="E36">
        <f>Råstatistik!K30</f>
        <v>0</v>
      </c>
      <c r="F36">
        <f ca="1">IF(Råstatistik!I30=999,IF(simulera09,RANDBETWEEN(1,9),9),0)</f>
        <v>0</v>
      </c>
      <c r="G36">
        <f>Råstatistik!P30</f>
        <v>0</v>
      </c>
      <c r="H36">
        <f ca="1">IF(Råstatistik!N30=999,IF(simulera09,RANDBETWEEN(1,9),9),0)</f>
        <v>0</v>
      </c>
      <c r="I36">
        <f>Råstatistik!U30</f>
        <v>14</v>
      </c>
      <c r="J36">
        <f ca="1">IF(Råstatistik!S30=999,IF(simulera09,RANDBETWEEN(1,9),9),0)</f>
        <v>0</v>
      </c>
      <c r="K36">
        <f t="shared" si="1"/>
        <v>14</v>
      </c>
      <c r="L36">
        <f t="shared" ca="1" si="2"/>
        <v>9</v>
      </c>
      <c r="M36" s="26" t="str">
        <f t="shared" ca="1" si="27"/>
        <v>14-23</v>
      </c>
      <c r="N36" s="26">
        <f t="shared" ca="1" si="28"/>
        <v>19</v>
      </c>
      <c r="O36" s="26">
        <f t="shared" si="3"/>
        <v>0</v>
      </c>
      <c r="P36" s="26">
        <f t="shared" ca="1" si="4"/>
        <v>9</v>
      </c>
      <c r="Q36" s="26">
        <f t="shared" ca="1" si="5"/>
        <v>5</v>
      </c>
      <c r="R36" s="43">
        <f>IF(Råstatistik!G30=".",0,Råstatistik!G30)</f>
        <v>0</v>
      </c>
      <c r="S36" s="44">
        <f ca="1">IF(Råstatistik!E30=999,IF(simulera09,RANDBETWEEN(1,9),9),0)</f>
        <v>9</v>
      </c>
      <c r="T36" s="43">
        <f>IF(Råstatistik!L30=".",0,Råstatistik!L30)</f>
        <v>0</v>
      </c>
      <c r="U36" s="44">
        <f ca="1">IF(Råstatistik!J30=999,IF(simulera09,RANDBETWEEN(1,9),9),0)</f>
        <v>0</v>
      </c>
      <c r="V36">
        <f>IF(Råstatistik!Q30=".",0,Råstatistik!Q30)</f>
        <v>0</v>
      </c>
      <c r="W36">
        <f ca="1">IF(Råstatistik!O30=999,IF(simulera09,RANDBETWEEN(1,9),9),0)</f>
        <v>0</v>
      </c>
      <c r="X36">
        <f>IF(Råstatistik!V30=".",0,Råstatistik!V30)</f>
        <v>0</v>
      </c>
      <c r="Y36">
        <f ca="1">IF(Råstatistik!T30=999,IF(simulera09,RANDBETWEEN(1,9),9),0)</f>
        <v>9</v>
      </c>
      <c r="Z36">
        <f t="shared" si="6"/>
        <v>0</v>
      </c>
      <c r="AA36">
        <f t="shared" ca="1" si="7"/>
        <v>18</v>
      </c>
      <c r="AB36" s="26" t="str">
        <f t="shared" ca="1" si="29"/>
        <v>0-18</v>
      </c>
      <c r="AC36" s="26" t="b">
        <f>Råstatistik!B30</f>
        <v>0</v>
      </c>
      <c r="AD36" s="26">
        <f t="shared" si="8"/>
        <v>0</v>
      </c>
      <c r="AE36" s="26">
        <f t="shared" ca="1" si="9"/>
        <v>0</v>
      </c>
      <c r="AF36" s="26">
        <f t="shared" si="10"/>
        <v>0</v>
      </c>
      <c r="AG36" s="26">
        <f t="shared" ca="1" si="11"/>
        <v>0</v>
      </c>
      <c r="AH36" s="26">
        <f t="shared" si="12"/>
        <v>0</v>
      </c>
      <c r="AI36" s="26">
        <f t="shared" ca="1" si="13"/>
        <v>0</v>
      </c>
      <c r="AJ36" s="26">
        <f t="shared" si="14"/>
        <v>14</v>
      </c>
      <c r="AK36" s="26">
        <f t="shared" ca="1" si="15"/>
        <v>0</v>
      </c>
      <c r="AL36" s="48">
        <f t="shared" si="16"/>
        <v>0</v>
      </c>
      <c r="AM36" s="48" t="str">
        <f t="shared" ca="1" si="17"/>
        <v>0 - 47%</v>
      </c>
      <c r="AN36" s="48" t="str">
        <f>IFERROR(#REF!/#REF!,"-")</f>
        <v>-</v>
      </c>
      <c r="AO36" s="48">
        <f t="shared" si="18"/>
        <v>0</v>
      </c>
      <c r="AP36" s="48" t="str">
        <f t="shared" ca="1" si="19"/>
        <v>0 - 95%</v>
      </c>
      <c r="AQ36" s="48" t="str">
        <f>IFERROR(AC36/#REF!,"-")</f>
        <v>-</v>
      </c>
      <c r="AR36" s="48" t="str">
        <f t="shared" si="20"/>
        <v>-</v>
      </c>
      <c r="AS36" s="48" t="str">
        <f>IFERROR(#REF!/#REF!,"_")</f>
        <v>_</v>
      </c>
      <c r="AT36" s="48" t="str">
        <f t="shared" si="21"/>
        <v>-</v>
      </c>
      <c r="AU36" s="48" t="str">
        <f>IFERROR(#REF!/#REF!,"-")</f>
        <v>-</v>
      </c>
      <c r="AV36" s="48" t="str">
        <f t="shared" si="22"/>
        <v>-</v>
      </c>
      <c r="AW36" s="48" t="str">
        <f>IFERROR(#REF!/#REF!,"-")</f>
        <v>-</v>
      </c>
      <c r="AX36" s="48" t="str">
        <f t="shared" si="23"/>
        <v>-</v>
      </c>
      <c r="AY36" s="48" t="str">
        <f>IFERROR(#REF!/#REF!,"-")</f>
        <v>-</v>
      </c>
      <c r="AZ36" s="48" t="str">
        <f t="shared" si="30"/>
        <v>-</v>
      </c>
      <c r="BA36" s="48" t="str">
        <f t="shared" si="31"/>
        <v>-</v>
      </c>
      <c r="BB36" s="48" t="b">
        <f t="shared" si="24"/>
        <v>0</v>
      </c>
      <c r="BC36">
        <f t="shared" si="25"/>
        <v>0</v>
      </c>
      <c r="BD36" s="48" t="str">
        <f t="shared" si="26"/>
        <v>-</v>
      </c>
    </row>
    <row r="37" spans="1:56" x14ac:dyDescent="0.3">
      <c r="A37" s="25" t="str">
        <f>Råstatistik!A31</f>
        <v>ARVIDSJAURS KOMMUN</v>
      </c>
      <c r="B37" t="b">
        <f t="shared" si="0"/>
        <v>1</v>
      </c>
      <c r="C37">
        <f>Råstatistik!F31</f>
        <v>0</v>
      </c>
      <c r="D37">
        <f ca="1">IF(Råstatistik!D31=999,IF(simulera09,RANDBETWEEN(1,9),9),0)</f>
        <v>9</v>
      </c>
      <c r="E37">
        <f>Råstatistik!K31</f>
        <v>0</v>
      </c>
      <c r="F37">
        <f ca="1">IF(Råstatistik!I31=999,IF(simulera09,RANDBETWEEN(1,9),9),0)</f>
        <v>9</v>
      </c>
      <c r="G37">
        <f>Råstatistik!P31</f>
        <v>11</v>
      </c>
      <c r="H37">
        <f ca="1">IF(Råstatistik!N31=999,IF(simulera09,RANDBETWEEN(1,9),9),0)</f>
        <v>0</v>
      </c>
      <c r="I37">
        <f>Råstatistik!U31</f>
        <v>32</v>
      </c>
      <c r="J37">
        <f ca="1">IF(Råstatistik!S31=999,IF(simulera09,RANDBETWEEN(1,9),9),0)</f>
        <v>0</v>
      </c>
      <c r="K37">
        <f t="shared" si="1"/>
        <v>43</v>
      </c>
      <c r="L37">
        <f t="shared" ca="1" si="2"/>
        <v>18</v>
      </c>
      <c r="M37" s="26" t="str">
        <f t="shared" ca="1" si="27"/>
        <v>43-61</v>
      </c>
      <c r="N37" s="26">
        <f t="shared" ca="1" si="28"/>
        <v>52</v>
      </c>
      <c r="O37" s="26">
        <f t="shared" si="3"/>
        <v>0</v>
      </c>
      <c r="P37" s="26">
        <f t="shared" ca="1" si="4"/>
        <v>18</v>
      </c>
      <c r="Q37" s="26">
        <f t="shared" ca="1" si="5"/>
        <v>9</v>
      </c>
      <c r="R37" s="43">
        <f>IF(Råstatistik!G31=".",0,Råstatistik!G31)</f>
        <v>0</v>
      </c>
      <c r="S37" s="44">
        <f ca="1">IF(Råstatistik!E31=999,IF(simulera09,RANDBETWEEN(1,9),9),0)</f>
        <v>9</v>
      </c>
      <c r="T37" s="43">
        <f>IF(Råstatistik!L31=".",0,Råstatistik!L31)</f>
        <v>0</v>
      </c>
      <c r="U37" s="44">
        <f ca="1">IF(Råstatistik!J31=999,IF(simulera09,RANDBETWEEN(1,9),9),0)</f>
        <v>9</v>
      </c>
      <c r="V37">
        <f>IF(Råstatistik!Q31=".",0,Råstatistik!Q31)</f>
        <v>0</v>
      </c>
      <c r="W37">
        <f ca="1">IF(Råstatistik!O31=999,IF(simulera09,RANDBETWEEN(1,9),9),0)</f>
        <v>9</v>
      </c>
      <c r="X37">
        <f>IF(Råstatistik!V31=".",0,Råstatistik!V31)</f>
        <v>0</v>
      </c>
      <c r="Y37">
        <f ca="1">IF(Råstatistik!T31=999,IF(simulera09,RANDBETWEEN(1,9),9),0)</f>
        <v>9</v>
      </c>
      <c r="Z37">
        <f t="shared" si="6"/>
        <v>0</v>
      </c>
      <c r="AA37">
        <f t="shared" ca="1" si="7"/>
        <v>36</v>
      </c>
      <c r="AB37" s="26" t="str">
        <f t="shared" ca="1" si="29"/>
        <v>0-36</v>
      </c>
      <c r="AC37" s="26" t="b">
        <f>Råstatistik!B31</f>
        <v>0</v>
      </c>
      <c r="AD37" s="26">
        <f t="shared" si="8"/>
        <v>0</v>
      </c>
      <c r="AE37" s="26">
        <f t="shared" ca="1" si="9"/>
        <v>0</v>
      </c>
      <c r="AF37" s="26">
        <f t="shared" si="10"/>
        <v>0</v>
      </c>
      <c r="AG37" s="26">
        <f t="shared" ca="1" si="11"/>
        <v>0</v>
      </c>
      <c r="AH37" s="26">
        <f t="shared" si="12"/>
        <v>11</v>
      </c>
      <c r="AI37" s="26">
        <f t="shared" ca="1" si="13"/>
        <v>0</v>
      </c>
      <c r="AJ37" s="26">
        <f t="shared" si="14"/>
        <v>32</v>
      </c>
      <c r="AK37" s="26">
        <f t="shared" ca="1" si="15"/>
        <v>0</v>
      </c>
      <c r="AL37" s="48">
        <f t="shared" si="16"/>
        <v>0</v>
      </c>
      <c r="AM37" s="48" t="str">
        <f t="shared" ca="1" si="17"/>
        <v>0 - 35%</v>
      </c>
      <c r="AN37" s="48" t="str">
        <f>IFERROR(#REF!/#REF!,"-")</f>
        <v>-</v>
      </c>
      <c r="AO37" s="48">
        <f t="shared" si="18"/>
        <v>0</v>
      </c>
      <c r="AP37" s="48" t="str">
        <f t="shared" ca="1" si="19"/>
        <v>0 - 69%</v>
      </c>
      <c r="AQ37" s="48" t="str">
        <f>IFERROR(AC37/#REF!,"-")</f>
        <v>-</v>
      </c>
      <c r="AR37" s="48" t="str">
        <f t="shared" si="20"/>
        <v>-</v>
      </c>
      <c r="AS37" s="48" t="str">
        <f>IFERROR(#REF!/#REF!,"_")</f>
        <v>_</v>
      </c>
      <c r="AT37" s="48" t="str">
        <f t="shared" si="21"/>
        <v>-</v>
      </c>
      <c r="AU37" s="48" t="str">
        <f>IFERROR(#REF!/#REF!,"-")</f>
        <v>-</v>
      </c>
      <c r="AV37" s="48" t="str">
        <f t="shared" si="22"/>
        <v>-</v>
      </c>
      <c r="AW37" s="48" t="str">
        <f>IFERROR(#REF!/#REF!,"-")</f>
        <v>-</v>
      </c>
      <c r="AX37" s="48" t="str">
        <f t="shared" si="23"/>
        <v>-</v>
      </c>
      <c r="AY37" s="48" t="str">
        <f>IFERROR(#REF!/#REF!,"-")</f>
        <v>-</v>
      </c>
      <c r="AZ37" s="48" t="str">
        <f t="shared" si="30"/>
        <v>-</v>
      </c>
      <c r="BA37" s="48" t="str">
        <f t="shared" si="31"/>
        <v>-</v>
      </c>
      <c r="BB37" s="48" t="b">
        <f t="shared" si="24"/>
        <v>0</v>
      </c>
      <c r="BC37">
        <f t="shared" si="25"/>
        <v>0</v>
      </c>
      <c r="BD37" s="48" t="str">
        <f t="shared" si="26"/>
        <v>-</v>
      </c>
    </row>
    <row r="38" spans="1:56" x14ac:dyDescent="0.3">
      <c r="A38" s="25" t="str">
        <f>Råstatistik!A32</f>
        <v>ARVIKA KOMMUN</v>
      </c>
      <c r="B38" t="b">
        <f t="shared" si="0"/>
        <v>1</v>
      </c>
      <c r="C38">
        <f>Råstatistik!F32</f>
        <v>28</v>
      </c>
      <c r="D38">
        <f ca="1">IF(Råstatistik!D32=999,IF(simulera09,RANDBETWEEN(1,9),9),0)</f>
        <v>0</v>
      </c>
      <c r="E38">
        <f>Råstatistik!K32</f>
        <v>18</v>
      </c>
      <c r="F38">
        <f ca="1">IF(Råstatistik!I32=999,IF(simulera09,RANDBETWEEN(1,9),9),0)</f>
        <v>0</v>
      </c>
      <c r="G38">
        <f>Råstatistik!P32</f>
        <v>19</v>
      </c>
      <c r="H38">
        <f ca="1">IF(Råstatistik!N32=999,IF(simulera09,RANDBETWEEN(1,9),9),0)</f>
        <v>0</v>
      </c>
      <c r="I38">
        <f>Råstatistik!U32</f>
        <v>148</v>
      </c>
      <c r="J38">
        <f ca="1">IF(Råstatistik!S32=999,IF(simulera09,RANDBETWEEN(1,9),9),0)</f>
        <v>0</v>
      </c>
      <c r="K38">
        <f t="shared" si="1"/>
        <v>213</v>
      </c>
      <c r="L38">
        <f t="shared" ca="1" si="2"/>
        <v>0</v>
      </c>
      <c r="M38" s="26" t="str">
        <f t="shared" ca="1" si="27"/>
        <v>213</v>
      </c>
      <c r="N38" s="26">
        <f t="shared" ca="1" si="28"/>
        <v>213</v>
      </c>
      <c r="O38" s="26">
        <f t="shared" si="3"/>
        <v>46</v>
      </c>
      <c r="P38" s="26">
        <f t="shared" ca="1" si="4"/>
        <v>0</v>
      </c>
      <c r="Q38" s="26">
        <f t="shared" ca="1" si="5"/>
        <v>46</v>
      </c>
      <c r="R38" s="43">
        <f>IF(Råstatistik!G32=".",0,Råstatistik!G32)</f>
        <v>20</v>
      </c>
      <c r="S38" s="44">
        <f ca="1">IF(Råstatistik!E32=999,IF(simulera09,RANDBETWEEN(1,9),9),0)</f>
        <v>0</v>
      </c>
      <c r="T38" s="43">
        <f>IF(Råstatistik!L32=".",0,Råstatistik!L32)</f>
        <v>0</v>
      </c>
      <c r="U38" s="44">
        <f ca="1">IF(Råstatistik!J32=999,IF(simulera09,RANDBETWEEN(1,9),9),0)</f>
        <v>9</v>
      </c>
      <c r="V38">
        <f>IF(Råstatistik!Q32=".",0,Råstatistik!Q32)</f>
        <v>0</v>
      </c>
      <c r="W38">
        <f ca="1">IF(Råstatistik!O32=999,IF(simulera09,RANDBETWEEN(1,9),9),0)</f>
        <v>9</v>
      </c>
      <c r="X38">
        <f>IF(Råstatistik!V32=".",0,Råstatistik!V32)</f>
        <v>0</v>
      </c>
      <c r="Y38">
        <f ca="1">IF(Råstatistik!T32=999,IF(simulera09,RANDBETWEEN(1,9),9),0)</f>
        <v>9</v>
      </c>
      <c r="Z38">
        <f t="shared" si="6"/>
        <v>20</v>
      </c>
      <c r="AA38">
        <f t="shared" ca="1" si="7"/>
        <v>27</v>
      </c>
      <c r="AB38" s="26" t="str">
        <f t="shared" ca="1" si="29"/>
        <v>20-47</v>
      </c>
      <c r="AC38" s="26" t="b">
        <f>Råstatistik!B32</f>
        <v>0</v>
      </c>
      <c r="AD38" s="26">
        <f t="shared" si="8"/>
        <v>8</v>
      </c>
      <c r="AE38" s="26">
        <f t="shared" ca="1" si="9"/>
        <v>0</v>
      </c>
      <c r="AF38" s="26">
        <f t="shared" si="10"/>
        <v>18</v>
      </c>
      <c r="AG38" s="26">
        <f t="shared" ca="1" si="11"/>
        <v>0</v>
      </c>
      <c r="AH38" s="26">
        <f t="shared" si="12"/>
        <v>19</v>
      </c>
      <c r="AI38" s="26">
        <f t="shared" ca="1" si="13"/>
        <v>0</v>
      </c>
      <c r="AJ38" s="26">
        <f t="shared" si="14"/>
        <v>148</v>
      </c>
      <c r="AK38" s="26">
        <f t="shared" ca="1" si="15"/>
        <v>0</v>
      </c>
      <c r="AL38" s="48">
        <f t="shared" si="16"/>
        <v>0.215962441314554</v>
      </c>
      <c r="AM38" s="48" t="str">
        <f t="shared" ca="1" si="17"/>
        <v>22 - 0%</v>
      </c>
      <c r="AN38" s="48" t="str">
        <f>IFERROR(#REF!/#REF!,"-")</f>
        <v>-</v>
      </c>
      <c r="AO38" s="48">
        <f t="shared" si="18"/>
        <v>9.3896713615023469E-2</v>
      </c>
      <c r="AP38" s="48" t="str">
        <f t="shared" ca="1" si="19"/>
        <v>9 - 13%</v>
      </c>
      <c r="AQ38" s="48" t="str">
        <f>IFERROR(AC38/#REF!,"-")</f>
        <v>-</v>
      </c>
      <c r="AR38" s="48">
        <f t="shared" si="20"/>
        <v>0.43478260869565216</v>
      </c>
      <c r="AS38" s="48" t="str">
        <f>IFERROR(#REF!/#REF!,"_")</f>
        <v>_</v>
      </c>
      <c r="AT38" s="48">
        <f t="shared" si="21"/>
        <v>0.39130434782608697</v>
      </c>
      <c r="AU38" s="48" t="str">
        <f>IFERROR(#REF!/#REF!,"-")</f>
        <v>-</v>
      </c>
      <c r="AV38" s="48">
        <f t="shared" si="22"/>
        <v>0</v>
      </c>
      <c r="AW38" s="48" t="str">
        <f>IFERROR(#REF!/#REF!,"-")</f>
        <v>-</v>
      </c>
      <c r="AX38" s="48">
        <f t="shared" si="23"/>
        <v>0</v>
      </c>
      <c r="AY38" s="48" t="str">
        <f>IFERROR(#REF!/#REF!,"-")</f>
        <v>-</v>
      </c>
      <c r="AZ38" s="48">
        <f t="shared" si="30"/>
        <v>0</v>
      </c>
      <c r="BA38" s="48" t="str">
        <f t="shared" si="31"/>
        <v>-</v>
      </c>
      <c r="BB38" s="48" t="b">
        <f t="shared" si="24"/>
        <v>0</v>
      </c>
      <c r="BC38">
        <f t="shared" si="25"/>
        <v>8</v>
      </c>
      <c r="BD38" s="48">
        <f t="shared" si="26"/>
        <v>0.30769230769230771</v>
      </c>
    </row>
    <row r="39" spans="1:56" x14ac:dyDescent="0.3">
      <c r="A39" s="25" t="str">
        <f>Råstatistik!A33</f>
        <v>ASKERSUNDS KOMMUN</v>
      </c>
      <c r="B39" t="b">
        <f t="shared" si="0"/>
        <v>1</v>
      </c>
      <c r="C39">
        <f>Råstatistik!F33</f>
        <v>17</v>
      </c>
      <c r="D39">
        <f ca="1">IF(Råstatistik!D33=999,IF(simulera09,RANDBETWEEN(1,9),9),0)</f>
        <v>0</v>
      </c>
      <c r="E39">
        <f>Råstatistik!K33</f>
        <v>0</v>
      </c>
      <c r="F39">
        <f ca="1">IF(Råstatistik!I33=999,IF(simulera09,RANDBETWEEN(1,9),9),0)</f>
        <v>9</v>
      </c>
      <c r="G39">
        <f>Råstatistik!P33</f>
        <v>0</v>
      </c>
      <c r="H39">
        <f ca="1">IF(Råstatistik!N33=999,IF(simulera09,RANDBETWEEN(1,9),9),0)</f>
        <v>9</v>
      </c>
      <c r="I39">
        <f>Råstatistik!U33</f>
        <v>74</v>
      </c>
      <c r="J39">
        <f ca="1">IF(Råstatistik!S33=999,IF(simulera09,RANDBETWEEN(1,9),9),0)</f>
        <v>0</v>
      </c>
      <c r="K39">
        <f t="shared" si="1"/>
        <v>91</v>
      </c>
      <c r="L39">
        <f t="shared" ca="1" si="2"/>
        <v>18</v>
      </c>
      <c r="M39" s="26" t="str">
        <f t="shared" ca="1" si="27"/>
        <v>91-109</v>
      </c>
      <c r="N39" s="26">
        <f t="shared" ca="1" si="28"/>
        <v>100</v>
      </c>
      <c r="O39" s="26">
        <f t="shared" si="3"/>
        <v>17</v>
      </c>
      <c r="P39" s="26">
        <f t="shared" ca="1" si="4"/>
        <v>9</v>
      </c>
      <c r="Q39" s="26">
        <f t="shared" ca="1" si="5"/>
        <v>22</v>
      </c>
      <c r="R39" s="43">
        <f>IF(Råstatistik!G33=".",0,Råstatistik!G33)</f>
        <v>15</v>
      </c>
      <c r="S39" s="44">
        <f ca="1">IF(Råstatistik!E33=999,IF(simulera09,RANDBETWEEN(1,9),9),0)</f>
        <v>0</v>
      </c>
      <c r="T39" s="43">
        <f>IF(Råstatistik!L33=".",0,Råstatistik!L33)</f>
        <v>0</v>
      </c>
      <c r="U39" s="44">
        <f ca="1">IF(Råstatistik!J33=999,IF(simulera09,RANDBETWEEN(1,9),9),0)</f>
        <v>9</v>
      </c>
      <c r="V39">
        <f>IF(Råstatistik!Q33=".",0,Råstatistik!Q33)</f>
        <v>0</v>
      </c>
      <c r="W39">
        <f ca="1">IF(Råstatistik!O33=999,IF(simulera09,RANDBETWEEN(1,9),9),0)</f>
        <v>9</v>
      </c>
      <c r="X39">
        <f>IF(Råstatistik!V33=".",0,Råstatistik!V33)</f>
        <v>0</v>
      </c>
      <c r="Y39">
        <f ca="1">IF(Råstatistik!T33=999,IF(simulera09,RANDBETWEEN(1,9),9),0)</f>
        <v>9</v>
      </c>
      <c r="Z39">
        <f t="shared" si="6"/>
        <v>15</v>
      </c>
      <c r="AA39">
        <f t="shared" ca="1" si="7"/>
        <v>27</v>
      </c>
      <c r="AB39" s="26" t="str">
        <f t="shared" ca="1" si="29"/>
        <v>15-42</v>
      </c>
      <c r="AC39" s="26" t="b">
        <f>Råstatistik!B33</f>
        <v>0</v>
      </c>
      <c r="AD39" s="26">
        <f t="shared" si="8"/>
        <v>2</v>
      </c>
      <c r="AE39" s="26">
        <f t="shared" ca="1" si="9"/>
        <v>0</v>
      </c>
      <c r="AF39" s="26">
        <f t="shared" si="10"/>
        <v>0</v>
      </c>
      <c r="AG39" s="26">
        <f t="shared" ca="1" si="11"/>
        <v>0</v>
      </c>
      <c r="AH39" s="26">
        <f t="shared" si="12"/>
        <v>0</v>
      </c>
      <c r="AI39" s="26">
        <f t="shared" ca="1" si="13"/>
        <v>0</v>
      </c>
      <c r="AJ39" s="26">
        <f t="shared" si="14"/>
        <v>74</v>
      </c>
      <c r="AK39" s="26">
        <f t="shared" ca="1" si="15"/>
        <v>0</v>
      </c>
      <c r="AL39" s="48">
        <f t="shared" si="16"/>
        <v>0.18681318681318682</v>
      </c>
      <c r="AM39" s="48" t="str">
        <f t="shared" ca="1" si="17"/>
        <v>17 - 9%</v>
      </c>
      <c r="AN39" s="48" t="str">
        <f>IFERROR(#REF!/#REF!,"-")</f>
        <v>-</v>
      </c>
      <c r="AO39" s="48">
        <f t="shared" si="18"/>
        <v>0.16483516483516483</v>
      </c>
      <c r="AP39" s="48" t="str">
        <f t="shared" ca="1" si="19"/>
        <v>15 - 27%</v>
      </c>
      <c r="AQ39" s="48" t="str">
        <f>IFERROR(AC39/#REF!,"-")</f>
        <v>-</v>
      </c>
      <c r="AR39" s="48">
        <f t="shared" si="20"/>
        <v>0.88235294117647056</v>
      </c>
      <c r="AS39" s="48" t="str">
        <f>IFERROR(#REF!/#REF!,"_")</f>
        <v>_</v>
      </c>
      <c r="AT39" s="48">
        <f t="shared" si="21"/>
        <v>0</v>
      </c>
      <c r="AU39" s="48" t="str">
        <f>IFERROR(#REF!/#REF!,"-")</f>
        <v>-</v>
      </c>
      <c r="AV39" s="48">
        <f t="shared" si="22"/>
        <v>0</v>
      </c>
      <c r="AW39" s="48" t="str">
        <f>IFERROR(#REF!/#REF!,"-")</f>
        <v>-</v>
      </c>
      <c r="AX39" s="48">
        <f t="shared" si="23"/>
        <v>0</v>
      </c>
      <c r="AY39" s="48" t="str">
        <f>IFERROR(#REF!/#REF!,"-")</f>
        <v>-</v>
      </c>
      <c r="AZ39" s="48">
        <f t="shared" si="30"/>
        <v>0</v>
      </c>
      <c r="BA39" s="48" t="str">
        <f t="shared" si="31"/>
        <v>-</v>
      </c>
      <c r="BB39" s="48" t="b">
        <f t="shared" si="24"/>
        <v>0</v>
      </c>
      <c r="BC39">
        <f t="shared" si="25"/>
        <v>2</v>
      </c>
      <c r="BD39" s="48">
        <f t="shared" si="26"/>
        <v>1</v>
      </c>
    </row>
    <row r="40" spans="1:56" x14ac:dyDescent="0.3">
      <c r="A40" s="25" t="str">
        <f>Råstatistik!A34</f>
        <v>Aspdammskolan AB</v>
      </c>
      <c r="B40" t="b">
        <f t="shared" si="0"/>
        <v>0</v>
      </c>
      <c r="C40">
        <f>Råstatistik!F34</f>
        <v>0</v>
      </c>
      <c r="D40">
        <f ca="1">IF(Råstatistik!D34=999,IF(simulera09,RANDBETWEEN(1,9),9),0)</f>
        <v>9</v>
      </c>
      <c r="E40">
        <f>Råstatistik!K34</f>
        <v>0</v>
      </c>
      <c r="F40">
        <f ca="1">IF(Råstatistik!I34=999,IF(simulera09,RANDBETWEEN(1,9),9),0)</f>
        <v>9</v>
      </c>
      <c r="G40">
        <f>Råstatistik!P34</f>
        <v>0</v>
      </c>
      <c r="H40">
        <f ca="1">IF(Råstatistik!N34=999,IF(simulera09,RANDBETWEEN(1,9),9),0)</f>
        <v>0</v>
      </c>
      <c r="I40">
        <f>Råstatistik!U34</f>
        <v>0</v>
      </c>
      <c r="J40">
        <f ca="1">IF(Råstatistik!S34=999,IF(simulera09,RANDBETWEEN(1,9),9),0)</f>
        <v>0</v>
      </c>
      <c r="K40">
        <f t="shared" si="1"/>
        <v>0</v>
      </c>
      <c r="L40">
        <f t="shared" ca="1" si="2"/>
        <v>18</v>
      </c>
      <c r="M40" s="26" t="str">
        <f t="shared" ca="1" si="27"/>
        <v>0-18</v>
      </c>
      <c r="N40" s="26">
        <f t="shared" ca="1" si="28"/>
        <v>9</v>
      </c>
      <c r="O40" s="26">
        <f t="shared" si="3"/>
        <v>0</v>
      </c>
      <c r="P40" s="26">
        <f t="shared" ca="1" si="4"/>
        <v>18</v>
      </c>
      <c r="Q40" s="26">
        <f t="shared" ca="1" si="5"/>
        <v>9</v>
      </c>
      <c r="R40" s="43">
        <f>IF(Råstatistik!G34=".",0,Råstatistik!G34)</f>
        <v>0</v>
      </c>
      <c r="S40" s="44">
        <f ca="1">IF(Råstatistik!E34=999,IF(simulera09,RANDBETWEEN(1,9),9),0)</f>
        <v>9</v>
      </c>
      <c r="T40" s="43">
        <f>IF(Råstatistik!L34=".",0,Råstatistik!L34)</f>
        <v>0</v>
      </c>
      <c r="U40" s="44">
        <f ca="1">IF(Råstatistik!J34=999,IF(simulera09,RANDBETWEEN(1,9),9),0)</f>
        <v>9</v>
      </c>
      <c r="V40">
        <f>IF(Råstatistik!Q34=".",0,Råstatistik!Q34)</f>
        <v>0</v>
      </c>
      <c r="W40">
        <f ca="1">IF(Råstatistik!O34=999,IF(simulera09,RANDBETWEEN(1,9),9),0)</f>
        <v>0</v>
      </c>
      <c r="X40">
        <f>IF(Råstatistik!V34=".",0,Råstatistik!V34)</f>
        <v>0</v>
      </c>
      <c r="Y40">
        <f ca="1">IF(Råstatistik!T34=999,IF(simulera09,RANDBETWEEN(1,9),9),0)</f>
        <v>0</v>
      </c>
      <c r="Z40">
        <f t="shared" si="6"/>
        <v>0</v>
      </c>
      <c r="AA40">
        <f t="shared" ca="1" si="7"/>
        <v>18</v>
      </c>
      <c r="AB40" s="26" t="str">
        <f t="shared" ca="1" si="29"/>
        <v>0-18</v>
      </c>
      <c r="AC40" s="26" t="b">
        <f>Råstatistik!B34</f>
        <v>0</v>
      </c>
      <c r="AD40" s="26">
        <f t="shared" si="8"/>
        <v>0</v>
      </c>
      <c r="AE40" s="26">
        <f t="shared" ca="1" si="9"/>
        <v>0</v>
      </c>
      <c r="AF40" s="26">
        <f t="shared" si="10"/>
        <v>0</v>
      </c>
      <c r="AG40" s="26">
        <f t="shared" ca="1" si="11"/>
        <v>0</v>
      </c>
      <c r="AH40" s="26">
        <f t="shared" si="12"/>
        <v>0</v>
      </c>
      <c r="AI40" s="26">
        <f t="shared" ca="1" si="13"/>
        <v>0</v>
      </c>
      <c r="AJ40" s="26">
        <f t="shared" si="14"/>
        <v>0</v>
      </c>
      <c r="AK40" s="26">
        <f t="shared" ca="1" si="15"/>
        <v>0</v>
      </c>
      <c r="AL40" s="48" t="str">
        <f t="shared" si="16"/>
        <v>-</v>
      </c>
      <c r="AM40" s="48" t="str">
        <f t="shared" ca="1" si="17"/>
        <v>0 - 200%</v>
      </c>
      <c r="AN40" s="48" t="str">
        <f>IFERROR(#REF!/#REF!,"-")</f>
        <v>-</v>
      </c>
      <c r="AO40" s="48" t="str">
        <f t="shared" si="18"/>
        <v>-</v>
      </c>
      <c r="AP40" s="48" t="str">
        <f t="shared" ca="1" si="19"/>
        <v>0 - 200%</v>
      </c>
      <c r="AQ40" s="48" t="str">
        <f>IFERROR(AC40/#REF!,"-")</f>
        <v>-</v>
      </c>
      <c r="AR40" s="48" t="str">
        <f t="shared" si="20"/>
        <v>-</v>
      </c>
      <c r="AS40" s="48" t="str">
        <f>IFERROR(#REF!/#REF!,"_")</f>
        <v>_</v>
      </c>
      <c r="AT40" s="48" t="str">
        <f t="shared" si="21"/>
        <v>-</v>
      </c>
      <c r="AU40" s="48" t="str">
        <f>IFERROR(#REF!/#REF!,"-")</f>
        <v>-</v>
      </c>
      <c r="AV40" s="48" t="str">
        <f t="shared" si="22"/>
        <v>-</v>
      </c>
      <c r="AW40" s="48" t="str">
        <f>IFERROR(#REF!/#REF!,"-")</f>
        <v>-</v>
      </c>
      <c r="AX40" s="48" t="str">
        <f t="shared" si="23"/>
        <v>-</v>
      </c>
      <c r="AY40" s="48" t="str">
        <f>IFERROR(#REF!/#REF!,"-")</f>
        <v>-</v>
      </c>
      <c r="AZ40" s="48" t="str">
        <f t="shared" si="30"/>
        <v>-</v>
      </c>
      <c r="BA40" s="48" t="str">
        <f t="shared" si="31"/>
        <v>-</v>
      </c>
      <c r="BB40" s="48" t="b">
        <f t="shared" si="24"/>
        <v>0</v>
      </c>
      <c r="BC40">
        <f t="shared" si="25"/>
        <v>0</v>
      </c>
      <c r="BD40" s="48" t="str">
        <f t="shared" si="26"/>
        <v>-</v>
      </c>
    </row>
    <row r="41" spans="1:56" x14ac:dyDescent="0.3">
      <c r="A41" s="25" t="str">
        <f>Råstatistik!A35</f>
        <v>ASSAREDS SKOLKOOPERATIV EK FÖR.</v>
      </c>
      <c r="B41" t="b">
        <f t="shared" si="0"/>
        <v>0</v>
      </c>
      <c r="C41">
        <f>Råstatistik!F35</f>
        <v>0</v>
      </c>
      <c r="D41">
        <f ca="1">IF(Råstatistik!D35=999,IF(simulera09,RANDBETWEEN(1,9),9),0)</f>
        <v>9</v>
      </c>
      <c r="E41">
        <f>Råstatistik!K35</f>
        <v>0</v>
      </c>
      <c r="F41">
        <f ca="1">IF(Råstatistik!I35=999,IF(simulera09,RANDBETWEEN(1,9),9),0)</f>
        <v>9</v>
      </c>
      <c r="G41">
        <f>Råstatistik!P35</f>
        <v>0</v>
      </c>
      <c r="H41">
        <f ca="1">IF(Råstatistik!N35=999,IF(simulera09,RANDBETWEEN(1,9),9),0)</f>
        <v>9</v>
      </c>
      <c r="I41">
        <f>Råstatistik!U35</f>
        <v>13</v>
      </c>
      <c r="J41">
        <f ca="1">IF(Råstatistik!S35=999,IF(simulera09,RANDBETWEEN(1,9),9),0)</f>
        <v>0</v>
      </c>
      <c r="K41">
        <f t="shared" si="1"/>
        <v>13</v>
      </c>
      <c r="L41">
        <f t="shared" ca="1" si="2"/>
        <v>27</v>
      </c>
      <c r="M41" s="26" t="str">
        <f t="shared" ca="1" si="27"/>
        <v>13-40</v>
      </c>
      <c r="N41" s="26">
        <f t="shared" ca="1" si="28"/>
        <v>27</v>
      </c>
      <c r="O41" s="26">
        <f t="shared" si="3"/>
        <v>0</v>
      </c>
      <c r="P41" s="26">
        <f t="shared" ca="1" si="4"/>
        <v>18</v>
      </c>
      <c r="Q41" s="26">
        <f t="shared" ca="1" si="5"/>
        <v>9</v>
      </c>
      <c r="R41" s="43">
        <f>IF(Råstatistik!G35=".",0,Råstatistik!G35)</f>
        <v>0</v>
      </c>
      <c r="S41" s="44">
        <f ca="1">IF(Råstatistik!E35=999,IF(simulera09,RANDBETWEEN(1,9),9),0)</f>
        <v>9</v>
      </c>
      <c r="T41" s="43">
        <f>IF(Råstatistik!L35=".",0,Råstatistik!L35)</f>
        <v>0</v>
      </c>
      <c r="U41" s="44">
        <f ca="1">IF(Råstatistik!J35=999,IF(simulera09,RANDBETWEEN(1,9),9),0)</f>
        <v>9</v>
      </c>
      <c r="V41">
        <f>IF(Råstatistik!Q35=".",0,Råstatistik!Q35)</f>
        <v>0</v>
      </c>
      <c r="W41">
        <f ca="1">IF(Råstatistik!O35=999,IF(simulera09,RANDBETWEEN(1,9),9),0)</f>
        <v>9</v>
      </c>
      <c r="X41">
        <f>IF(Råstatistik!V35=".",0,Råstatistik!V35)</f>
        <v>0</v>
      </c>
      <c r="Y41">
        <f ca="1">IF(Råstatistik!T35=999,IF(simulera09,RANDBETWEEN(1,9),9),0)</f>
        <v>0</v>
      </c>
      <c r="Z41">
        <f t="shared" si="6"/>
        <v>0</v>
      </c>
      <c r="AA41">
        <f t="shared" ca="1" si="7"/>
        <v>27</v>
      </c>
      <c r="AB41" s="26" t="str">
        <f t="shared" ca="1" si="29"/>
        <v>0-27</v>
      </c>
      <c r="AC41" s="26" t="b">
        <f>Råstatistik!B35</f>
        <v>0</v>
      </c>
      <c r="AD41" s="26">
        <f t="shared" si="8"/>
        <v>0</v>
      </c>
      <c r="AE41" s="26">
        <f t="shared" ca="1" si="9"/>
        <v>0</v>
      </c>
      <c r="AF41" s="26">
        <f t="shared" si="10"/>
        <v>0</v>
      </c>
      <c r="AG41" s="26">
        <f t="shared" ca="1" si="11"/>
        <v>0</v>
      </c>
      <c r="AH41" s="26">
        <f t="shared" si="12"/>
        <v>0</v>
      </c>
      <c r="AI41" s="26">
        <f t="shared" ca="1" si="13"/>
        <v>0</v>
      </c>
      <c r="AJ41" s="26">
        <f t="shared" si="14"/>
        <v>13</v>
      </c>
      <c r="AK41" s="26">
        <f t="shared" ca="1" si="15"/>
        <v>0</v>
      </c>
      <c r="AL41" s="48">
        <f t="shared" si="16"/>
        <v>0</v>
      </c>
      <c r="AM41" s="48" t="str">
        <f t="shared" ca="1" si="17"/>
        <v>0 - 67%</v>
      </c>
      <c r="AN41" s="48" t="str">
        <f>IFERROR(#REF!/#REF!,"-")</f>
        <v>-</v>
      </c>
      <c r="AO41" s="48">
        <f t="shared" si="18"/>
        <v>0</v>
      </c>
      <c r="AP41" s="48" t="str">
        <f t="shared" ca="1" si="19"/>
        <v>0 - 100%</v>
      </c>
      <c r="AQ41" s="48" t="str">
        <f>IFERROR(AC41/#REF!,"-")</f>
        <v>-</v>
      </c>
      <c r="AR41" s="48" t="str">
        <f t="shared" si="20"/>
        <v>-</v>
      </c>
      <c r="AS41" s="48" t="str">
        <f>IFERROR(#REF!/#REF!,"_")</f>
        <v>_</v>
      </c>
      <c r="AT41" s="48" t="str">
        <f t="shared" si="21"/>
        <v>-</v>
      </c>
      <c r="AU41" s="48" t="str">
        <f>IFERROR(#REF!/#REF!,"-")</f>
        <v>-</v>
      </c>
      <c r="AV41" s="48" t="str">
        <f t="shared" si="22"/>
        <v>-</v>
      </c>
      <c r="AW41" s="48" t="str">
        <f>IFERROR(#REF!/#REF!,"-")</f>
        <v>-</v>
      </c>
      <c r="AX41" s="48" t="str">
        <f t="shared" si="23"/>
        <v>-</v>
      </c>
      <c r="AY41" s="48" t="str">
        <f>IFERROR(#REF!/#REF!,"-")</f>
        <v>-</v>
      </c>
      <c r="AZ41" s="48" t="str">
        <f t="shared" si="30"/>
        <v>-</v>
      </c>
      <c r="BA41" s="48" t="str">
        <f t="shared" si="31"/>
        <v>-</v>
      </c>
      <c r="BB41" s="48" t="b">
        <f t="shared" si="24"/>
        <v>0</v>
      </c>
      <c r="BC41">
        <f t="shared" si="25"/>
        <v>0</v>
      </c>
      <c r="BD41" s="48" t="str">
        <f t="shared" si="26"/>
        <v>-</v>
      </c>
    </row>
    <row r="42" spans="1:56" x14ac:dyDescent="0.3">
      <c r="A42" s="25" t="str">
        <f>Råstatistik!A36</f>
        <v>Attendo Individ och familj AB</v>
      </c>
      <c r="B42" t="b">
        <f t="shared" si="0"/>
        <v>0</v>
      </c>
      <c r="C42">
        <f>Råstatistik!F36</f>
        <v>0</v>
      </c>
      <c r="D42">
        <f ca="1">IF(Råstatistik!D36=999,IF(simulera09,RANDBETWEEN(1,9),9),0)</f>
        <v>9</v>
      </c>
      <c r="E42">
        <f>Råstatistik!K36</f>
        <v>0</v>
      </c>
      <c r="F42">
        <f ca="1">IF(Råstatistik!I36=999,IF(simulera09,RANDBETWEEN(1,9),9),0)</f>
        <v>0</v>
      </c>
      <c r="G42">
        <f>Råstatistik!P36</f>
        <v>0</v>
      </c>
      <c r="H42">
        <f ca="1">IF(Råstatistik!N36=999,IF(simulera09,RANDBETWEEN(1,9),9),0)</f>
        <v>9</v>
      </c>
      <c r="I42">
        <f>Råstatistik!U36</f>
        <v>0</v>
      </c>
      <c r="J42">
        <f ca="1">IF(Råstatistik!S36=999,IF(simulera09,RANDBETWEEN(1,9),9),0)</f>
        <v>9</v>
      </c>
      <c r="K42">
        <f t="shared" si="1"/>
        <v>0</v>
      </c>
      <c r="L42">
        <f t="shared" ca="1" si="2"/>
        <v>27</v>
      </c>
      <c r="M42" s="26" t="str">
        <f t="shared" ca="1" si="27"/>
        <v>0-27</v>
      </c>
      <c r="N42" s="26">
        <f t="shared" ca="1" si="28"/>
        <v>14</v>
      </c>
      <c r="O42" s="26">
        <f t="shared" si="3"/>
        <v>0</v>
      </c>
      <c r="P42" s="26">
        <f t="shared" ca="1" si="4"/>
        <v>9</v>
      </c>
      <c r="Q42" s="26">
        <f t="shared" ca="1" si="5"/>
        <v>5</v>
      </c>
      <c r="R42" s="43">
        <f>IF(Råstatistik!G36=".",0,Råstatistik!G36)</f>
        <v>0</v>
      </c>
      <c r="S42" s="44">
        <f ca="1">IF(Råstatistik!E36=999,IF(simulera09,RANDBETWEEN(1,9),9),0)</f>
        <v>9</v>
      </c>
      <c r="T42" s="43">
        <f>IF(Råstatistik!L36=".",0,Råstatistik!L36)</f>
        <v>0</v>
      </c>
      <c r="U42" s="44">
        <f ca="1">IF(Råstatistik!J36=999,IF(simulera09,RANDBETWEEN(1,9),9),0)</f>
        <v>0</v>
      </c>
      <c r="V42">
        <f>IF(Råstatistik!Q36=".",0,Råstatistik!Q36)</f>
        <v>0</v>
      </c>
      <c r="W42">
        <f ca="1">IF(Råstatistik!O36=999,IF(simulera09,RANDBETWEEN(1,9),9),0)</f>
        <v>9</v>
      </c>
      <c r="X42">
        <f>IF(Råstatistik!V36=".",0,Råstatistik!V36)</f>
        <v>0</v>
      </c>
      <c r="Y42">
        <f ca="1">IF(Råstatistik!T36=999,IF(simulera09,RANDBETWEEN(1,9),9),0)</f>
        <v>9</v>
      </c>
      <c r="Z42">
        <f t="shared" si="6"/>
        <v>0</v>
      </c>
      <c r="AA42">
        <f t="shared" ca="1" si="7"/>
        <v>27</v>
      </c>
      <c r="AB42" s="26" t="str">
        <f t="shared" ca="1" si="29"/>
        <v>0-27</v>
      </c>
      <c r="AC42" s="26" t="b">
        <f>Råstatistik!B36</f>
        <v>0</v>
      </c>
      <c r="AD42" s="26">
        <f t="shared" si="8"/>
        <v>0</v>
      </c>
      <c r="AE42" s="26">
        <f t="shared" ca="1" si="9"/>
        <v>0</v>
      </c>
      <c r="AF42" s="26">
        <f t="shared" si="10"/>
        <v>0</v>
      </c>
      <c r="AG42" s="26">
        <f t="shared" ca="1" si="11"/>
        <v>0</v>
      </c>
      <c r="AH42" s="26">
        <f t="shared" si="12"/>
        <v>0</v>
      </c>
      <c r="AI42" s="26">
        <f t="shared" ca="1" si="13"/>
        <v>0</v>
      </c>
      <c r="AJ42" s="26">
        <f t="shared" si="14"/>
        <v>0</v>
      </c>
      <c r="AK42" s="26">
        <f t="shared" ca="1" si="15"/>
        <v>0</v>
      </c>
      <c r="AL42" s="48" t="str">
        <f t="shared" si="16"/>
        <v>-</v>
      </c>
      <c r="AM42" s="48" t="str">
        <f t="shared" ca="1" si="17"/>
        <v>0 - 64%</v>
      </c>
      <c r="AN42" s="48" t="str">
        <f>IFERROR(#REF!/#REF!,"-")</f>
        <v>-</v>
      </c>
      <c r="AO42" s="48" t="str">
        <f t="shared" si="18"/>
        <v>-</v>
      </c>
      <c r="AP42" s="48" t="str">
        <f t="shared" ca="1" si="19"/>
        <v>0 - 193%</v>
      </c>
      <c r="AQ42" s="48" t="str">
        <f>IFERROR(AC42/#REF!,"-")</f>
        <v>-</v>
      </c>
      <c r="AR42" s="48" t="str">
        <f t="shared" si="20"/>
        <v>-</v>
      </c>
      <c r="AS42" s="48" t="str">
        <f>IFERROR(#REF!/#REF!,"_")</f>
        <v>_</v>
      </c>
      <c r="AT42" s="48" t="str">
        <f t="shared" si="21"/>
        <v>-</v>
      </c>
      <c r="AU42" s="48" t="str">
        <f>IFERROR(#REF!/#REF!,"-")</f>
        <v>-</v>
      </c>
      <c r="AV42" s="48" t="str">
        <f t="shared" si="22"/>
        <v>-</v>
      </c>
      <c r="AW42" s="48" t="str">
        <f>IFERROR(#REF!/#REF!,"-")</f>
        <v>-</v>
      </c>
      <c r="AX42" s="48" t="str">
        <f t="shared" si="23"/>
        <v>-</v>
      </c>
      <c r="AY42" s="48" t="str">
        <f>IFERROR(#REF!/#REF!,"-")</f>
        <v>-</v>
      </c>
      <c r="AZ42" s="48" t="str">
        <f t="shared" si="30"/>
        <v>-</v>
      </c>
      <c r="BA42" s="48" t="str">
        <f t="shared" si="31"/>
        <v>-</v>
      </c>
      <c r="BB42" s="48" t="b">
        <f t="shared" si="24"/>
        <v>0</v>
      </c>
      <c r="BC42">
        <f t="shared" si="25"/>
        <v>0</v>
      </c>
      <c r="BD42" s="48" t="str">
        <f t="shared" si="26"/>
        <v>-</v>
      </c>
    </row>
    <row r="43" spans="1:56" x14ac:dyDescent="0.3">
      <c r="A43" s="25" t="str">
        <f>Råstatistik!A37</f>
        <v>Attendo Samsa AB</v>
      </c>
      <c r="B43" t="b">
        <f t="shared" si="0"/>
        <v>0</v>
      </c>
      <c r="C43">
        <f>Råstatistik!F37</f>
        <v>0</v>
      </c>
      <c r="D43">
        <f ca="1">IF(Råstatistik!D37=999,IF(simulera09,RANDBETWEEN(1,9),9),0)</f>
        <v>9</v>
      </c>
      <c r="E43">
        <f>Råstatistik!K37</f>
        <v>0</v>
      </c>
      <c r="F43">
        <f ca="1">IF(Råstatistik!I37=999,IF(simulera09,RANDBETWEEN(1,9),9),0)</f>
        <v>0</v>
      </c>
      <c r="G43">
        <f>Råstatistik!P37</f>
        <v>0</v>
      </c>
      <c r="H43">
        <f ca="1">IF(Råstatistik!N37=999,IF(simulera09,RANDBETWEEN(1,9),9),0)</f>
        <v>9</v>
      </c>
      <c r="I43">
        <f>Råstatistik!U37</f>
        <v>0</v>
      </c>
      <c r="J43">
        <f ca="1">IF(Råstatistik!S37=999,IF(simulera09,RANDBETWEEN(1,9),9),0)</f>
        <v>0</v>
      </c>
      <c r="K43">
        <f t="shared" si="1"/>
        <v>0</v>
      </c>
      <c r="L43">
        <f t="shared" ca="1" si="2"/>
        <v>18</v>
      </c>
      <c r="M43" s="26" t="str">
        <f t="shared" ca="1" si="27"/>
        <v>0-18</v>
      </c>
      <c r="N43" s="26">
        <f t="shared" ca="1" si="28"/>
        <v>9</v>
      </c>
      <c r="O43" s="26">
        <f t="shared" si="3"/>
        <v>0</v>
      </c>
      <c r="P43" s="26">
        <f t="shared" ca="1" si="4"/>
        <v>9</v>
      </c>
      <c r="Q43" s="26">
        <f t="shared" ca="1" si="5"/>
        <v>5</v>
      </c>
      <c r="R43" s="43">
        <f>IF(Råstatistik!G37=".",0,Råstatistik!G37)</f>
        <v>0</v>
      </c>
      <c r="S43" s="44">
        <f ca="1">IF(Råstatistik!E37=999,IF(simulera09,RANDBETWEEN(1,9),9),0)</f>
        <v>9</v>
      </c>
      <c r="T43" s="43">
        <f>IF(Råstatistik!L37=".",0,Råstatistik!L37)</f>
        <v>0</v>
      </c>
      <c r="U43" s="44">
        <f ca="1">IF(Råstatistik!J37=999,IF(simulera09,RANDBETWEEN(1,9),9),0)</f>
        <v>0</v>
      </c>
      <c r="V43">
        <f>IF(Råstatistik!Q37=".",0,Råstatistik!Q37)</f>
        <v>0</v>
      </c>
      <c r="W43">
        <f ca="1">IF(Råstatistik!O37=999,IF(simulera09,RANDBETWEEN(1,9),9),0)</f>
        <v>9</v>
      </c>
      <c r="X43">
        <f>IF(Råstatistik!V37=".",0,Råstatistik!V37)</f>
        <v>0</v>
      </c>
      <c r="Y43">
        <f ca="1">IF(Råstatistik!T37=999,IF(simulera09,RANDBETWEEN(1,9),9),0)</f>
        <v>0</v>
      </c>
      <c r="Z43">
        <f t="shared" si="6"/>
        <v>0</v>
      </c>
      <c r="AA43">
        <f t="shared" ca="1" si="7"/>
        <v>18</v>
      </c>
      <c r="AB43" s="26" t="str">
        <f t="shared" ca="1" si="29"/>
        <v>0-18</v>
      </c>
      <c r="AC43" s="26" t="b">
        <f>Råstatistik!B37</f>
        <v>0</v>
      </c>
      <c r="AD43" s="26">
        <f t="shared" si="8"/>
        <v>0</v>
      </c>
      <c r="AE43" s="26">
        <f t="shared" ca="1" si="9"/>
        <v>0</v>
      </c>
      <c r="AF43" s="26">
        <f t="shared" si="10"/>
        <v>0</v>
      </c>
      <c r="AG43" s="26">
        <f t="shared" ca="1" si="11"/>
        <v>0</v>
      </c>
      <c r="AH43" s="26">
        <f t="shared" si="12"/>
        <v>0</v>
      </c>
      <c r="AI43" s="26">
        <f t="shared" ca="1" si="13"/>
        <v>0</v>
      </c>
      <c r="AJ43" s="26">
        <f t="shared" si="14"/>
        <v>0</v>
      </c>
      <c r="AK43" s="26">
        <f t="shared" ca="1" si="15"/>
        <v>0</v>
      </c>
      <c r="AL43" s="48" t="str">
        <f t="shared" si="16"/>
        <v>-</v>
      </c>
      <c r="AM43" s="48" t="str">
        <f t="shared" ca="1" si="17"/>
        <v>0 - 100%</v>
      </c>
      <c r="AN43" s="48" t="str">
        <f>IFERROR(#REF!/#REF!,"-")</f>
        <v>-</v>
      </c>
      <c r="AO43" s="48" t="str">
        <f t="shared" si="18"/>
        <v>-</v>
      </c>
      <c r="AP43" s="48" t="str">
        <f t="shared" ca="1" si="19"/>
        <v>0 - 200%</v>
      </c>
      <c r="AQ43" s="48" t="str">
        <f>IFERROR(AC43/#REF!,"-")</f>
        <v>-</v>
      </c>
      <c r="AR43" s="48" t="str">
        <f t="shared" si="20"/>
        <v>-</v>
      </c>
      <c r="AS43" s="48" t="str">
        <f>IFERROR(#REF!/#REF!,"_")</f>
        <v>_</v>
      </c>
      <c r="AT43" s="48" t="str">
        <f t="shared" si="21"/>
        <v>-</v>
      </c>
      <c r="AU43" s="48" t="str">
        <f>IFERROR(#REF!/#REF!,"-")</f>
        <v>-</v>
      </c>
      <c r="AV43" s="48" t="str">
        <f t="shared" si="22"/>
        <v>-</v>
      </c>
      <c r="AW43" s="48" t="str">
        <f>IFERROR(#REF!/#REF!,"-")</f>
        <v>-</v>
      </c>
      <c r="AX43" s="48" t="str">
        <f t="shared" si="23"/>
        <v>-</v>
      </c>
      <c r="AY43" s="48" t="str">
        <f>IFERROR(#REF!/#REF!,"-")</f>
        <v>-</v>
      </c>
      <c r="AZ43" s="48" t="str">
        <f t="shared" si="30"/>
        <v>-</v>
      </c>
      <c r="BA43" s="48" t="str">
        <f t="shared" si="31"/>
        <v>-</v>
      </c>
      <c r="BB43" s="48" t="b">
        <f t="shared" si="24"/>
        <v>0</v>
      </c>
      <c r="BC43">
        <f t="shared" si="25"/>
        <v>0</v>
      </c>
      <c r="BD43" s="48" t="str">
        <f t="shared" si="26"/>
        <v>-</v>
      </c>
    </row>
    <row r="44" spans="1:56" x14ac:dyDescent="0.3">
      <c r="A44" s="25" t="str">
        <f>Råstatistik!A38</f>
        <v>AVESTA KOMMUN</v>
      </c>
      <c r="B44" t="b">
        <f t="shared" si="0"/>
        <v>1</v>
      </c>
      <c r="C44">
        <f>Råstatistik!F38</f>
        <v>25</v>
      </c>
      <c r="D44">
        <f ca="1">IF(Råstatistik!D38=999,IF(simulera09,RANDBETWEEN(1,9),9),0)</f>
        <v>0</v>
      </c>
      <c r="E44">
        <f>Råstatistik!K38</f>
        <v>18</v>
      </c>
      <c r="F44">
        <f ca="1">IF(Råstatistik!I38=999,IF(simulera09,RANDBETWEEN(1,9),9),0)</f>
        <v>0</v>
      </c>
      <c r="G44">
        <f>Råstatistik!P38</f>
        <v>42</v>
      </c>
      <c r="H44">
        <f ca="1">IF(Råstatistik!N38=999,IF(simulera09,RANDBETWEEN(1,9),9),0)</f>
        <v>0</v>
      </c>
      <c r="I44">
        <f>Råstatistik!U38</f>
        <v>107</v>
      </c>
      <c r="J44">
        <f ca="1">IF(Råstatistik!S38=999,IF(simulera09,RANDBETWEEN(1,9),9),0)</f>
        <v>0</v>
      </c>
      <c r="K44">
        <f t="shared" si="1"/>
        <v>192</v>
      </c>
      <c r="L44">
        <f t="shared" ca="1" si="2"/>
        <v>0</v>
      </c>
      <c r="M44" s="26" t="str">
        <f t="shared" ca="1" si="27"/>
        <v>192</v>
      </c>
      <c r="N44" s="26">
        <f t="shared" ca="1" si="28"/>
        <v>192</v>
      </c>
      <c r="O44" s="26">
        <f t="shared" si="3"/>
        <v>43</v>
      </c>
      <c r="P44" s="26">
        <f t="shared" ca="1" si="4"/>
        <v>0</v>
      </c>
      <c r="Q44" s="26">
        <f t="shared" ca="1" si="5"/>
        <v>43</v>
      </c>
      <c r="R44" s="43">
        <f>IF(Råstatistik!G38=".",0,Råstatistik!G38)</f>
        <v>0</v>
      </c>
      <c r="S44" s="44">
        <f ca="1">IF(Råstatistik!E38=999,IF(simulera09,RANDBETWEEN(1,9),9),0)</f>
        <v>9</v>
      </c>
      <c r="T44" s="43">
        <f>IF(Råstatistik!L38=".",0,Råstatistik!L38)</f>
        <v>0</v>
      </c>
      <c r="U44" s="44">
        <f ca="1">IF(Råstatistik!J38=999,IF(simulera09,RANDBETWEEN(1,9),9),0)</f>
        <v>9</v>
      </c>
      <c r="V44">
        <f>IF(Råstatistik!Q38=".",0,Råstatistik!Q38)</f>
        <v>0</v>
      </c>
      <c r="W44">
        <f ca="1">IF(Råstatistik!O38=999,IF(simulera09,RANDBETWEEN(1,9),9),0)</f>
        <v>9</v>
      </c>
      <c r="X44">
        <f>IF(Råstatistik!V38=".",0,Råstatistik!V38)</f>
        <v>0</v>
      </c>
      <c r="Y44">
        <f ca="1">IF(Råstatistik!T38=999,IF(simulera09,RANDBETWEEN(1,9),9),0)</f>
        <v>9</v>
      </c>
      <c r="Z44">
        <f t="shared" si="6"/>
        <v>0</v>
      </c>
      <c r="AA44">
        <f t="shared" ca="1" si="7"/>
        <v>36</v>
      </c>
      <c r="AB44" s="26" t="str">
        <f t="shared" ca="1" si="29"/>
        <v>0-36</v>
      </c>
      <c r="AC44" s="26" t="b">
        <f>Råstatistik!B38</f>
        <v>0</v>
      </c>
      <c r="AD44" s="26">
        <f t="shared" si="8"/>
        <v>25</v>
      </c>
      <c r="AE44" s="26">
        <f t="shared" ca="1" si="9"/>
        <v>0</v>
      </c>
      <c r="AF44" s="26">
        <f t="shared" si="10"/>
        <v>18</v>
      </c>
      <c r="AG44" s="26">
        <f t="shared" ca="1" si="11"/>
        <v>0</v>
      </c>
      <c r="AH44" s="26">
        <f t="shared" si="12"/>
        <v>42</v>
      </c>
      <c r="AI44" s="26">
        <f t="shared" ca="1" si="13"/>
        <v>0</v>
      </c>
      <c r="AJ44" s="26">
        <f t="shared" si="14"/>
        <v>107</v>
      </c>
      <c r="AK44" s="26">
        <f t="shared" ca="1" si="15"/>
        <v>0</v>
      </c>
      <c r="AL44" s="48">
        <f t="shared" si="16"/>
        <v>0.22395833333333334</v>
      </c>
      <c r="AM44" s="48" t="str">
        <f t="shared" ca="1" si="17"/>
        <v>22 - 0%</v>
      </c>
      <c r="AN44" s="48" t="str">
        <f>IFERROR(#REF!/#REF!,"-")</f>
        <v>-</v>
      </c>
      <c r="AO44" s="48">
        <f t="shared" si="18"/>
        <v>0</v>
      </c>
      <c r="AP44" s="48" t="str">
        <f t="shared" ca="1" si="19"/>
        <v>0 - 19%</v>
      </c>
      <c r="AQ44" s="48" t="str">
        <f>IFERROR(AC44/#REF!,"-")</f>
        <v>-</v>
      </c>
      <c r="AR44" s="48">
        <f t="shared" si="20"/>
        <v>0</v>
      </c>
      <c r="AS44" s="48" t="str">
        <f>IFERROR(#REF!/#REF!,"_")</f>
        <v>_</v>
      </c>
      <c r="AT44" s="48">
        <f t="shared" si="21"/>
        <v>0.41860465116279072</v>
      </c>
      <c r="AU44" s="48" t="str">
        <f>IFERROR(#REF!/#REF!,"-")</f>
        <v>-</v>
      </c>
      <c r="AV44" s="48" t="str">
        <f t="shared" si="22"/>
        <v>-</v>
      </c>
      <c r="AW44" s="48" t="str">
        <f>IFERROR(#REF!/#REF!,"-")</f>
        <v>-</v>
      </c>
      <c r="AX44" s="48" t="str">
        <f t="shared" si="23"/>
        <v>-</v>
      </c>
      <c r="AY44" s="48" t="str">
        <f>IFERROR(#REF!/#REF!,"-")</f>
        <v>-</v>
      </c>
      <c r="AZ44" s="48" t="str">
        <f t="shared" si="30"/>
        <v>-</v>
      </c>
      <c r="BA44" s="48" t="str">
        <f t="shared" si="31"/>
        <v>-</v>
      </c>
      <c r="BB44" s="48" t="b">
        <f t="shared" si="24"/>
        <v>0</v>
      </c>
      <c r="BC44">
        <f t="shared" si="25"/>
        <v>25</v>
      </c>
      <c r="BD44" s="48">
        <f t="shared" si="26"/>
        <v>0.58139534883720934</v>
      </c>
    </row>
    <row r="45" spans="1:56" x14ac:dyDescent="0.3">
      <c r="A45" s="25" t="str">
        <f>Råstatistik!A39</f>
        <v>AXONA DENDRON AB</v>
      </c>
      <c r="B45" t="b">
        <f t="shared" si="0"/>
        <v>0</v>
      </c>
      <c r="C45">
        <f>Råstatistik!F39</f>
        <v>0</v>
      </c>
      <c r="D45">
        <f ca="1">IF(Råstatistik!D39=999,IF(simulera09,RANDBETWEEN(1,9),9),0)</f>
        <v>0</v>
      </c>
      <c r="E45">
        <f>Råstatistik!K39</f>
        <v>0</v>
      </c>
      <c r="F45">
        <f ca="1">IF(Råstatistik!I39=999,IF(simulera09,RANDBETWEEN(1,9),9),0)</f>
        <v>0</v>
      </c>
      <c r="G45">
        <f>Råstatistik!P39</f>
        <v>0</v>
      </c>
      <c r="H45">
        <f ca="1">IF(Råstatistik!N39=999,IF(simulera09,RANDBETWEEN(1,9),9),0)</f>
        <v>0</v>
      </c>
      <c r="I45">
        <f>Råstatistik!U39</f>
        <v>0</v>
      </c>
      <c r="J45">
        <f ca="1">IF(Råstatistik!S39=999,IF(simulera09,RANDBETWEEN(1,9),9),0)</f>
        <v>9</v>
      </c>
      <c r="K45">
        <f t="shared" si="1"/>
        <v>0</v>
      </c>
      <c r="L45">
        <f t="shared" ca="1" si="2"/>
        <v>9</v>
      </c>
      <c r="M45" s="26" t="str">
        <f t="shared" ca="1" si="27"/>
        <v>0-9</v>
      </c>
      <c r="N45" s="26">
        <f t="shared" ca="1" si="28"/>
        <v>5</v>
      </c>
      <c r="O45" s="26">
        <f t="shared" si="3"/>
        <v>0</v>
      </c>
      <c r="P45" s="26">
        <f t="shared" ca="1" si="4"/>
        <v>0</v>
      </c>
      <c r="Q45" s="26">
        <f t="shared" ca="1" si="5"/>
        <v>0</v>
      </c>
      <c r="R45" s="43">
        <f>IF(Råstatistik!G39=".",0,Råstatistik!G39)</f>
        <v>0</v>
      </c>
      <c r="S45" s="44">
        <f ca="1">IF(Råstatistik!E39=999,IF(simulera09,RANDBETWEEN(1,9),9),0)</f>
        <v>0</v>
      </c>
      <c r="T45" s="43">
        <f>IF(Råstatistik!L39=".",0,Råstatistik!L39)</f>
        <v>0</v>
      </c>
      <c r="U45" s="44">
        <f ca="1">IF(Råstatistik!J39=999,IF(simulera09,RANDBETWEEN(1,9),9),0)</f>
        <v>0</v>
      </c>
      <c r="V45">
        <f>IF(Råstatistik!Q39=".",0,Råstatistik!Q39)</f>
        <v>0</v>
      </c>
      <c r="W45">
        <f ca="1">IF(Råstatistik!O39=999,IF(simulera09,RANDBETWEEN(1,9),9),0)</f>
        <v>0</v>
      </c>
      <c r="X45">
        <f>IF(Råstatistik!V39=".",0,Råstatistik!V39)</f>
        <v>0</v>
      </c>
      <c r="Y45">
        <f ca="1">IF(Råstatistik!T39=999,IF(simulera09,RANDBETWEEN(1,9),9),0)</f>
        <v>9</v>
      </c>
      <c r="Z45">
        <f t="shared" si="6"/>
        <v>0</v>
      </c>
      <c r="AA45">
        <f t="shared" ca="1" si="7"/>
        <v>9</v>
      </c>
      <c r="AB45" s="26" t="str">
        <f t="shared" ca="1" si="29"/>
        <v>0-9</v>
      </c>
      <c r="AC45" s="26" t="b">
        <f>Råstatistik!B39</f>
        <v>0</v>
      </c>
      <c r="AD45" s="26">
        <f t="shared" si="8"/>
        <v>0</v>
      </c>
      <c r="AE45" s="26">
        <f t="shared" ca="1" si="9"/>
        <v>0</v>
      </c>
      <c r="AF45" s="26">
        <f t="shared" si="10"/>
        <v>0</v>
      </c>
      <c r="AG45" s="26">
        <f t="shared" ca="1" si="11"/>
        <v>0</v>
      </c>
      <c r="AH45" s="26">
        <f t="shared" si="12"/>
        <v>0</v>
      </c>
      <c r="AI45" s="26">
        <f t="shared" ca="1" si="13"/>
        <v>0</v>
      </c>
      <c r="AJ45" s="26">
        <f t="shared" si="14"/>
        <v>0</v>
      </c>
      <c r="AK45" s="26">
        <f t="shared" ca="1" si="15"/>
        <v>0</v>
      </c>
      <c r="AL45" s="48" t="str">
        <f t="shared" si="16"/>
        <v>-</v>
      </c>
      <c r="AM45" s="48" t="str">
        <f t="shared" ca="1" si="17"/>
        <v>0 - 0%</v>
      </c>
      <c r="AN45" s="48" t="str">
        <f>IFERROR(#REF!/#REF!,"-")</f>
        <v>-</v>
      </c>
      <c r="AO45" s="48" t="str">
        <f t="shared" si="18"/>
        <v>-</v>
      </c>
      <c r="AP45" s="48" t="str">
        <f t="shared" ca="1" si="19"/>
        <v>0 - 180%</v>
      </c>
      <c r="AQ45" s="48" t="str">
        <f>IFERROR(AC45/#REF!,"-")</f>
        <v>-</v>
      </c>
      <c r="AR45" s="48" t="str">
        <f t="shared" si="20"/>
        <v>-</v>
      </c>
      <c r="AS45" s="48" t="str">
        <f>IFERROR(#REF!/#REF!,"_")</f>
        <v>_</v>
      </c>
      <c r="AT45" s="48" t="str">
        <f t="shared" si="21"/>
        <v>-</v>
      </c>
      <c r="AU45" s="48" t="str">
        <f>IFERROR(#REF!/#REF!,"-")</f>
        <v>-</v>
      </c>
      <c r="AV45" s="48" t="str">
        <f t="shared" si="22"/>
        <v>-</v>
      </c>
      <c r="AW45" s="48" t="str">
        <f>IFERROR(#REF!/#REF!,"-")</f>
        <v>-</v>
      </c>
      <c r="AX45" s="48" t="str">
        <f t="shared" si="23"/>
        <v>-</v>
      </c>
      <c r="AY45" s="48" t="str">
        <f>IFERROR(#REF!/#REF!,"-")</f>
        <v>-</v>
      </c>
      <c r="AZ45" s="48" t="str">
        <f t="shared" si="30"/>
        <v>-</v>
      </c>
      <c r="BA45" s="48" t="str">
        <f t="shared" si="31"/>
        <v>-</v>
      </c>
      <c r="BB45" s="48" t="b">
        <f t="shared" si="24"/>
        <v>0</v>
      </c>
      <c r="BC45">
        <f t="shared" si="25"/>
        <v>0</v>
      </c>
      <c r="BD45" s="48" t="str">
        <f t="shared" si="26"/>
        <v>-</v>
      </c>
    </row>
    <row r="46" spans="1:56" x14ac:dyDescent="0.3">
      <c r="A46" s="25" t="str">
        <f>Råstatistik!A40</f>
        <v>BARSEBÄCKS MONTESSORI EKONOMISK FÖRENING</v>
      </c>
      <c r="B46" t="b">
        <f t="shared" si="0"/>
        <v>0</v>
      </c>
      <c r="C46">
        <f>Råstatistik!F40</f>
        <v>0</v>
      </c>
      <c r="D46">
        <f ca="1">IF(Råstatistik!D40=999,IF(simulera09,RANDBETWEEN(1,9),9),0)</f>
        <v>0</v>
      </c>
      <c r="E46">
        <f>Råstatistik!K40</f>
        <v>0</v>
      </c>
      <c r="F46">
        <f ca="1">IF(Råstatistik!I40=999,IF(simulera09,RANDBETWEEN(1,9),9),0)</f>
        <v>9</v>
      </c>
      <c r="G46">
        <f>Råstatistik!P40</f>
        <v>0</v>
      </c>
      <c r="H46">
        <f ca="1">IF(Råstatistik!N40=999,IF(simulera09,RANDBETWEEN(1,9),9),0)</f>
        <v>0</v>
      </c>
      <c r="I46">
        <f>Råstatistik!U40</f>
        <v>0</v>
      </c>
      <c r="J46">
        <f ca="1">IF(Råstatistik!S40=999,IF(simulera09,RANDBETWEEN(1,9),9),0)</f>
        <v>9</v>
      </c>
      <c r="K46">
        <f t="shared" si="1"/>
        <v>0</v>
      </c>
      <c r="L46">
        <f t="shared" ca="1" si="2"/>
        <v>18</v>
      </c>
      <c r="M46" s="26" t="str">
        <f t="shared" ca="1" si="27"/>
        <v>0-18</v>
      </c>
      <c r="N46" s="26">
        <f t="shared" ca="1" si="28"/>
        <v>9</v>
      </c>
      <c r="O46" s="26">
        <f t="shared" si="3"/>
        <v>0</v>
      </c>
      <c r="P46" s="26">
        <f t="shared" ca="1" si="4"/>
        <v>9</v>
      </c>
      <c r="Q46" s="26">
        <f t="shared" ca="1" si="5"/>
        <v>5</v>
      </c>
      <c r="R46" s="43">
        <f>IF(Råstatistik!G40=".",0,Råstatistik!G40)</f>
        <v>0</v>
      </c>
      <c r="S46" s="44">
        <f ca="1">IF(Råstatistik!E40=999,IF(simulera09,RANDBETWEEN(1,9),9),0)</f>
        <v>0</v>
      </c>
      <c r="T46" s="43">
        <f>IF(Råstatistik!L40=".",0,Råstatistik!L40)</f>
        <v>0</v>
      </c>
      <c r="U46" s="44">
        <f ca="1">IF(Råstatistik!J40=999,IF(simulera09,RANDBETWEEN(1,9),9),0)</f>
        <v>9</v>
      </c>
      <c r="V46">
        <f>IF(Råstatistik!Q40=".",0,Råstatistik!Q40)</f>
        <v>0</v>
      </c>
      <c r="W46">
        <f ca="1">IF(Råstatistik!O40=999,IF(simulera09,RANDBETWEEN(1,9),9),0)</f>
        <v>0</v>
      </c>
      <c r="X46">
        <f>IF(Råstatistik!V40=".",0,Råstatistik!V40)</f>
        <v>0</v>
      </c>
      <c r="Y46">
        <f ca="1">IF(Råstatistik!T40=999,IF(simulera09,RANDBETWEEN(1,9),9),0)</f>
        <v>9</v>
      </c>
      <c r="Z46">
        <f t="shared" si="6"/>
        <v>0</v>
      </c>
      <c r="AA46">
        <f t="shared" ca="1" si="7"/>
        <v>18</v>
      </c>
      <c r="AB46" s="26" t="str">
        <f t="shared" ca="1" si="29"/>
        <v>0-18</v>
      </c>
      <c r="AC46" s="26" t="b">
        <f>Råstatistik!B40</f>
        <v>0</v>
      </c>
      <c r="AD46" s="26">
        <f t="shared" si="8"/>
        <v>0</v>
      </c>
      <c r="AE46" s="26">
        <f t="shared" ca="1" si="9"/>
        <v>0</v>
      </c>
      <c r="AF46" s="26">
        <f t="shared" si="10"/>
        <v>0</v>
      </c>
      <c r="AG46" s="26">
        <f t="shared" ca="1" si="11"/>
        <v>0</v>
      </c>
      <c r="AH46" s="26">
        <f t="shared" si="12"/>
        <v>0</v>
      </c>
      <c r="AI46" s="26">
        <f t="shared" ca="1" si="13"/>
        <v>0</v>
      </c>
      <c r="AJ46" s="26">
        <f t="shared" si="14"/>
        <v>0</v>
      </c>
      <c r="AK46" s="26">
        <f t="shared" ca="1" si="15"/>
        <v>0</v>
      </c>
      <c r="AL46" s="48" t="str">
        <f t="shared" si="16"/>
        <v>-</v>
      </c>
      <c r="AM46" s="48" t="str">
        <f t="shared" ca="1" si="17"/>
        <v>0 - 100%</v>
      </c>
      <c r="AN46" s="48" t="str">
        <f>IFERROR(#REF!/#REF!,"-")</f>
        <v>-</v>
      </c>
      <c r="AO46" s="48" t="str">
        <f t="shared" si="18"/>
        <v>-</v>
      </c>
      <c r="AP46" s="48" t="str">
        <f t="shared" ca="1" si="19"/>
        <v>0 - 200%</v>
      </c>
      <c r="AQ46" s="48" t="str">
        <f>IFERROR(AC46/#REF!,"-")</f>
        <v>-</v>
      </c>
      <c r="AR46" s="48" t="str">
        <f t="shared" si="20"/>
        <v>-</v>
      </c>
      <c r="AS46" s="48" t="str">
        <f>IFERROR(#REF!/#REF!,"_")</f>
        <v>_</v>
      </c>
      <c r="AT46" s="48" t="str">
        <f t="shared" si="21"/>
        <v>-</v>
      </c>
      <c r="AU46" s="48" t="str">
        <f>IFERROR(#REF!/#REF!,"-")</f>
        <v>-</v>
      </c>
      <c r="AV46" s="48" t="str">
        <f t="shared" si="22"/>
        <v>-</v>
      </c>
      <c r="AW46" s="48" t="str">
        <f>IFERROR(#REF!/#REF!,"-")</f>
        <v>-</v>
      </c>
      <c r="AX46" s="48" t="str">
        <f t="shared" si="23"/>
        <v>-</v>
      </c>
      <c r="AY46" s="48" t="str">
        <f>IFERROR(#REF!/#REF!,"-")</f>
        <v>-</v>
      </c>
      <c r="AZ46" s="48" t="str">
        <f t="shared" si="30"/>
        <v>-</v>
      </c>
      <c r="BA46" s="48" t="str">
        <f t="shared" si="31"/>
        <v>-</v>
      </c>
      <c r="BB46" s="48" t="b">
        <f t="shared" si="24"/>
        <v>0</v>
      </c>
      <c r="BC46">
        <f t="shared" si="25"/>
        <v>0</v>
      </c>
      <c r="BD46" s="48" t="str">
        <f t="shared" si="26"/>
        <v>-</v>
      </c>
    </row>
    <row r="47" spans="1:56" x14ac:dyDescent="0.3">
      <c r="A47" s="25" t="str">
        <f>Råstatistik!A41</f>
        <v>BELLEVUESKOLAN AKTIEBOLAG</v>
      </c>
      <c r="B47" t="b">
        <f t="shared" si="0"/>
        <v>0</v>
      </c>
      <c r="C47">
        <f>Råstatistik!F41</f>
        <v>0</v>
      </c>
      <c r="D47">
        <f ca="1">IF(Råstatistik!D41=999,IF(simulera09,RANDBETWEEN(1,9),9),0)</f>
        <v>9</v>
      </c>
      <c r="E47">
        <f>Råstatistik!K41</f>
        <v>0</v>
      </c>
      <c r="F47">
        <f ca="1">IF(Råstatistik!I41=999,IF(simulera09,RANDBETWEEN(1,9),9),0)</f>
        <v>9</v>
      </c>
      <c r="G47">
        <f>Råstatistik!P41</f>
        <v>0</v>
      </c>
      <c r="H47">
        <f ca="1">IF(Råstatistik!N41=999,IF(simulera09,RANDBETWEEN(1,9),9),0)</f>
        <v>0</v>
      </c>
      <c r="I47">
        <f>Råstatistik!U41</f>
        <v>0</v>
      </c>
      <c r="J47">
        <f ca="1">IF(Råstatistik!S41=999,IF(simulera09,RANDBETWEEN(1,9),9),0)</f>
        <v>0</v>
      </c>
      <c r="K47">
        <f t="shared" si="1"/>
        <v>0</v>
      </c>
      <c r="L47">
        <f t="shared" ca="1" si="2"/>
        <v>18</v>
      </c>
      <c r="M47" s="26" t="str">
        <f t="shared" ca="1" si="27"/>
        <v>0-18</v>
      </c>
      <c r="N47" s="26">
        <f t="shared" ca="1" si="28"/>
        <v>9</v>
      </c>
      <c r="O47" s="26">
        <f t="shared" si="3"/>
        <v>0</v>
      </c>
      <c r="P47" s="26">
        <f t="shared" ca="1" si="4"/>
        <v>18</v>
      </c>
      <c r="Q47" s="26">
        <f t="shared" ca="1" si="5"/>
        <v>9</v>
      </c>
      <c r="R47" s="43">
        <f>IF(Råstatistik!G41=".",0,Råstatistik!G41)</f>
        <v>0</v>
      </c>
      <c r="S47" s="44">
        <f ca="1">IF(Råstatistik!E41=999,IF(simulera09,RANDBETWEEN(1,9),9),0)</f>
        <v>9</v>
      </c>
      <c r="T47" s="43">
        <f>IF(Råstatistik!L41=".",0,Råstatistik!L41)</f>
        <v>0</v>
      </c>
      <c r="U47" s="44">
        <f ca="1">IF(Råstatistik!J41=999,IF(simulera09,RANDBETWEEN(1,9),9),0)</f>
        <v>9</v>
      </c>
      <c r="V47">
        <f>IF(Råstatistik!Q41=".",0,Råstatistik!Q41)</f>
        <v>0</v>
      </c>
      <c r="W47">
        <f ca="1">IF(Råstatistik!O41=999,IF(simulera09,RANDBETWEEN(1,9),9),0)</f>
        <v>0</v>
      </c>
      <c r="X47">
        <f>IF(Råstatistik!V41=".",0,Råstatistik!V41)</f>
        <v>0</v>
      </c>
      <c r="Y47">
        <f ca="1">IF(Råstatistik!T41=999,IF(simulera09,RANDBETWEEN(1,9),9),0)</f>
        <v>0</v>
      </c>
      <c r="Z47">
        <f t="shared" si="6"/>
        <v>0</v>
      </c>
      <c r="AA47">
        <f t="shared" ca="1" si="7"/>
        <v>18</v>
      </c>
      <c r="AB47" s="26" t="str">
        <f t="shared" ca="1" si="29"/>
        <v>0-18</v>
      </c>
      <c r="AC47" s="26" t="b">
        <f>Råstatistik!B41</f>
        <v>0</v>
      </c>
      <c r="AD47" s="26">
        <f t="shared" si="8"/>
        <v>0</v>
      </c>
      <c r="AE47" s="26">
        <f t="shared" ca="1" si="9"/>
        <v>0</v>
      </c>
      <c r="AF47" s="26">
        <f t="shared" si="10"/>
        <v>0</v>
      </c>
      <c r="AG47" s="26">
        <f t="shared" ca="1" si="11"/>
        <v>0</v>
      </c>
      <c r="AH47" s="26">
        <f t="shared" si="12"/>
        <v>0</v>
      </c>
      <c r="AI47" s="26">
        <f t="shared" ca="1" si="13"/>
        <v>0</v>
      </c>
      <c r="AJ47" s="26">
        <f t="shared" si="14"/>
        <v>0</v>
      </c>
      <c r="AK47" s="26">
        <f t="shared" ca="1" si="15"/>
        <v>0</v>
      </c>
      <c r="AL47" s="48" t="str">
        <f t="shared" si="16"/>
        <v>-</v>
      </c>
      <c r="AM47" s="48" t="str">
        <f t="shared" ca="1" si="17"/>
        <v>0 - 200%</v>
      </c>
      <c r="AN47" s="48" t="str">
        <f>IFERROR(#REF!/#REF!,"-")</f>
        <v>-</v>
      </c>
      <c r="AO47" s="48" t="str">
        <f t="shared" si="18"/>
        <v>-</v>
      </c>
      <c r="AP47" s="48" t="str">
        <f t="shared" ca="1" si="19"/>
        <v>0 - 200%</v>
      </c>
      <c r="AQ47" s="48" t="str">
        <f>IFERROR(AC47/#REF!,"-")</f>
        <v>-</v>
      </c>
      <c r="AR47" s="48" t="str">
        <f t="shared" si="20"/>
        <v>-</v>
      </c>
      <c r="AS47" s="48" t="str">
        <f>IFERROR(#REF!/#REF!,"_")</f>
        <v>_</v>
      </c>
      <c r="AT47" s="48" t="str">
        <f t="shared" si="21"/>
        <v>-</v>
      </c>
      <c r="AU47" s="48" t="str">
        <f>IFERROR(#REF!/#REF!,"-")</f>
        <v>-</v>
      </c>
      <c r="AV47" s="48" t="str">
        <f t="shared" si="22"/>
        <v>-</v>
      </c>
      <c r="AW47" s="48" t="str">
        <f>IFERROR(#REF!/#REF!,"-")</f>
        <v>-</v>
      </c>
      <c r="AX47" s="48" t="str">
        <f t="shared" si="23"/>
        <v>-</v>
      </c>
      <c r="AY47" s="48" t="str">
        <f>IFERROR(#REF!/#REF!,"-")</f>
        <v>-</v>
      </c>
      <c r="AZ47" s="48" t="str">
        <f t="shared" si="30"/>
        <v>-</v>
      </c>
      <c r="BA47" s="48" t="str">
        <f t="shared" si="31"/>
        <v>-</v>
      </c>
      <c r="BB47" s="48" t="b">
        <f t="shared" si="24"/>
        <v>0</v>
      </c>
      <c r="BC47">
        <f t="shared" si="25"/>
        <v>0</v>
      </c>
      <c r="BD47" s="48" t="str">
        <f t="shared" si="26"/>
        <v>-</v>
      </c>
    </row>
    <row r="48" spans="1:56" x14ac:dyDescent="0.3">
      <c r="A48" s="25" t="str">
        <f>Råstatistik!A42</f>
        <v>BENGTSFORS KOMMUN</v>
      </c>
      <c r="B48" t="b">
        <f t="shared" si="0"/>
        <v>1</v>
      </c>
      <c r="C48">
        <f>Råstatistik!F42</f>
        <v>17</v>
      </c>
      <c r="D48">
        <f ca="1">IF(Råstatistik!D42=999,IF(simulera09,RANDBETWEEN(1,9),9),0)</f>
        <v>0</v>
      </c>
      <c r="E48">
        <f>Råstatistik!K42</f>
        <v>0</v>
      </c>
      <c r="F48">
        <f ca="1">IF(Råstatistik!I42=999,IF(simulera09,RANDBETWEEN(1,9),9),0)</f>
        <v>9</v>
      </c>
      <c r="G48">
        <f>Råstatistik!P42</f>
        <v>0</v>
      </c>
      <c r="H48">
        <f ca="1">IF(Råstatistik!N42=999,IF(simulera09,RANDBETWEEN(1,9),9),0)</f>
        <v>9</v>
      </c>
      <c r="I48">
        <f>Råstatistik!U42</f>
        <v>33</v>
      </c>
      <c r="J48">
        <f ca="1">IF(Råstatistik!S42=999,IF(simulera09,RANDBETWEEN(1,9),9),0)</f>
        <v>0</v>
      </c>
      <c r="K48">
        <f t="shared" si="1"/>
        <v>50</v>
      </c>
      <c r="L48">
        <f t="shared" ca="1" si="2"/>
        <v>18</v>
      </c>
      <c r="M48" s="26" t="str">
        <f t="shared" ca="1" si="27"/>
        <v>50-68</v>
      </c>
      <c r="N48" s="26">
        <f t="shared" ca="1" si="28"/>
        <v>59</v>
      </c>
      <c r="O48" s="26">
        <f t="shared" si="3"/>
        <v>17</v>
      </c>
      <c r="P48" s="26">
        <f t="shared" ca="1" si="4"/>
        <v>9</v>
      </c>
      <c r="Q48" s="26">
        <f t="shared" ca="1" si="5"/>
        <v>22</v>
      </c>
      <c r="R48" s="43">
        <f>IF(Råstatistik!G42=".",0,Råstatistik!G42)</f>
        <v>16</v>
      </c>
      <c r="S48" s="44">
        <f ca="1">IF(Råstatistik!E42=999,IF(simulera09,RANDBETWEEN(1,9),9),0)</f>
        <v>0</v>
      </c>
      <c r="T48" s="43">
        <f>IF(Råstatistik!L42=".",0,Råstatistik!L42)</f>
        <v>0</v>
      </c>
      <c r="U48" s="44">
        <f ca="1">IF(Råstatistik!J42=999,IF(simulera09,RANDBETWEEN(1,9),9),0)</f>
        <v>9</v>
      </c>
      <c r="V48">
        <f>IF(Råstatistik!Q42=".",0,Råstatistik!Q42)</f>
        <v>0</v>
      </c>
      <c r="W48">
        <f ca="1">IF(Råstatistik!O42=999,IF(simulera09,RANDBETWEEN(1,9),9),0)</f>
        <v>9</v>
      </c>
      <c r="X48">
        <f>IF(Råstatistik!V42=".",0,Råstatistik!V42)</f>
        <v>0</v>
      </c>
      <c r="Y48">
        <f ca="1">IF(Råstatistik!T42=999,IF(simulera09,RANDBETWEEN(1,9),9),0)</f>
        <v>9</v>
      </c>
      <c r="Z48">
        <f t="shared" si="6"/>
        <v>16</v>
      </c>
      <c r="AA48">
        <f t="shared" ca="1" si="7"/>
        <v>27</v>
      </c>
      <c r="AB48" s="26" t="str">
        <f t="shared" ca="1" si="29"/>
        <v>16-43</v>
      </c>
      <c r="AC48" s="26" t="b">
        <f>Råstatistik!B42</f>
        <v>0</v>
      </c>
      <c r="AD48" s="26">
        <f t="shared" si="8"/>
        <v>1</v>
      </c>
      <c r="AE48" s="26">
        <f t="shared" ca="1" si="9"/>
        <v>0</v>
      </c>
      <c r="AF48" s="26">
        <f t="shared" si="10"/>
        <v>0</v>
      </c>
      <c r="AG48" s="26">
        <f t="shared" ca="1" si="11"/>
        <v>0</v>
      </c>
      <c r="AH48" s="26">
        <f t="shared" si="12"/>
        <v>0</v>
      </c>
      <c r="AI48" s="26">
        <f t="shared" ca="1" si="13"/>
        <v>0</v>
      </c>
      <c r="AJ48" s="26">
        <f t="shared" si="14"/>
        <v>33</v>
      </c>
      <c r="AK48" s="26">
        <f t="shared" ca="1" si="15"/>
        <v>0</v>
      </c>
      <c r="AL48" s="48">
        <f t="shared" si="16"/>
        <v>0.34</v>
      </c>
      <c r="AM48" s="48" t="str">
        <f t="shared" ca="1" si="17"/>
        <v>29 - 15%</v>
      </c>
      <c r="AN48" s="48" t="str">
        <f>IFERROR(#REF!/#REF!,"-")</f>
        <v>-</v>
      </c>
      <c r="AO48" s="48">
        <f t="shared" si="18"/>
        <v>0.32</v>
      </c>
      <c r="AP48" s="48" t="str">
        <f t="shared" ca="1" si="19"/>
        <v>27 - 46%</v>
      </c>
      <c r="AQ48" s="48" t="str">
        <f>IFERROR(AC48/#REF!,"-")</f>
        <v>-</v>
      </c>
      <c r="AR48" s="48">
        <f t="shared" si="20"/>
        <v>0.94117647058823528</v>
      </c>
      <c r="AS48" s="48" t="str">
        <f>IFERROR(#REF!/#REF!,"_")</f>
        <v>_</v>
      </c>
      <c r="AT48" s="48">
        <f t="shared" si="21"/>
        <v>0</v>
      </c>
      <c r="AU48" s="48" t="str">
        <f>IFERROR(#REF!/#REF!,"-")</f>
        <v>-</v>
      </c>
      <c r="AV48" s="48">
        <f t="shared" si="22"/>
        <v>0</v>
      </c>
      <c r="AW48" s="48" t="str">
        <f>IFERROR(#REF!/#REF!,"-")</f>
        <v>-</v>
      </c>
      <c r="AX48" s="48">
        <f t="shared" si="23"/>
        <v>0</v>
      </c>
      <c r="AY48" s="48" t="str">
        <f>IFERROR(#REF!/#REF!,"-")</f>
        <v>-</v>
      </c>
      <c r="AZ48" s="48">
        <f t="shared" si="30"/>
        <v>0</v>
      </c>
      <c r="BA48" s="48" t="str">
        <f t="shared" si="31"/>
        <v>-</v>
      </c>
      <c r="BB48" s="48" t="b">
        <f t="shared" si="24"/>
        <v>0</v>
      </c>
      <c r="BC48">
        <f t="shared" si="25"/>
        <v>1</v>
      </c>
      <c r="BD48" s="48">
        <f t="shared" si="26"/>
        <v>1</v>
      </c>
    </row>
    <row r="49" spans="1:56" x14ac:dyDescent="0.3">
      <c r="A49" s="25" t="str">
        <f>Råstatistik!A43</f>
        <v>BERGS KOMMUN</v>
      </c>
      <c r="B49" t="b">
        <f t="shared" si="0"/>
        <v>1</v>
      </c>
      <c r="C49">
        <f>Råstatistik!F43</f>
        <v>10</v>
      </c>
      <c r="D49">
        <f ca="1">IF(Råstatistik!D43=999,IF(simulera09,RANDBETWEEN(1,9),9),0)</f>
        <v>0</v>
      </c>
      <c r="E49">
        <f>Råstatistik!K43</f>
        <v>0</v>
      </c>
      <c r="F49">
        <f ca="1">IF(Råstatistik!I43=999,IF(simulera09,RANDBETWEEN(1,9),9),0)</f>
        <v>9</v>
      </c>
      <c r="G49">
        <f>Råstatistik!P43</f>
        <v>0</v>
      </c>
      <c r="H49">
        <f ca="1">IF(Råstatistik!N43=999,IF(simulera09,RANDBETWEEN(1,9),9),0)</f>
        <v>9</v>
      </c>
      <c r="I49">
        <f>Råstatistik!U43</f>
        <v>41</v>
      </c>
      <c r="J49">
        <f ca="1">IF(Råstatistik!S43=999,IF(simulera09,RANDBETWEEN(1,9),9),0)</f>
        <v>0</v>
      </c>
      <c r="K49">
        <f t="shared" si="1"/>
        <v>51</v>
      </c>
      <c r="L49">
        <f t="shared" ca="1" si="2"/>
        <v>18</v>
      </c>
      <c r="M49" s="26" t="str">
        <f t="shared" ca="1" si="27"/>
        <v>51-69</v>
      </c>
      <c r="N49" s="26">
        <f t="shared" ca="1" si="28"/>
        <v>60</v>
      </c>
      <c r="O49" s="26">
        <f t="shared" si="3"/>
        <v>10</v>
      </c>
      <c r="P49" s="26">
        <f t="shared" ca="1" si="4"/>
        <v>9</v>
      </c>
      <c r="Q49" s="26">
        <f t="shared" ca="1" si="5"/>
        <v>15</v>
      </c>
      <c r="R49" s="43">
        <f>IF(Råstatistik!G43=".",0,Råstatistik!G43)</f>
        <v>0</v>
      </c>
      <c r="S49" s="44">
        <f ca="1">IF(Råstatistik!E43=999,IF(simulera09,RANDBETWEEN(1,9),9),0)</f>
        <v>9</v>
      </c>
      <c r="T49" s="43">
        <f>IF(Råstatistik!L43=".",0,Råstatistik!L43)</f>
        <v>0</v>
      </c>
      <c r="U49" s="44">
        <f ca="1">IF(Råstatistik!J43=999,IF(simulera09,RANDBETWEEN(1,9),9),0)</f>
        <v>9</v>
      </c>
      <c r="V49">
        <f>IF(Råstatistik!Q43=".",0,Råstatistik!Q43)</f>
        <v>0</v>
      </c>
      <c r="W49">
        <f ca="1">IF(Råstatistik!O43=999,IF(simulera09,RANDBETWEEN(1,9),9),0)</f>
        <v>9</v>
      </c>
      <c r="X49">
        <f>IF(Råstatistik!V43=".",0,Råstatistik!V43)</f>
        <v>0</v>
      </c>
      <c r="Y49">
        <f ca="1">IF(Råstatistik!T43=999,IF(simulera09,RANDBETWEEN(1,9),9),0)</f>
        <v>9</v>
      </c>
      <c r="Z49">
        <f t="shared" si="6"/>
        <v>0</v>
      </c>
      <c r="AA49">
        <f t="shared" ca="1" si="7"/>
        <v>36</v>
      </c>
      <c r="AB49" s="26" t="str">
        <f t="shared" ca="1" si="29"/>
        <v>0-36</v>
      </c>
      <c r="AC49" s="26" t="b">
        <f>Råstatistik!B43</f>
        <v>0</v>
      </c>
      <c r="AD49" s="26">
        <f t="shared" si="8"/>
        <v>10</v>
      </c>
      <c r="AE49" s="26">
        <f t="shared" ca="1" si="9"/>
        <v>0</v>
      </c>
      <c r="AF49" s="26">
        <f t="shared" si="10"/>
        <v>0</v>
      </c>
      <c r="AG49" s="26">
        <f t="shared" ca="1" si="11"/>
        <v>0</v>
      </c>
      <c r="AH49" s="26">
        <f t="shared" si="12"/>
        <v>0</v>
      </c>
      <c r="AI49" s="26">
        <f t="shared" ca="1" si="13"/>
        <v>0</v>
      </c>
      <c r="AJ49" s="26">
        <f t="shared" si="14"/>
        <v>41</v>
      </c>
      <c r="AK49" s="26">
        <f t="shared" ca="1" si="15"/>
        <v>0</v>
      </c>
      <c r="AL49" s="48">
        <f t="shared" si="16"/>
        <v>0.19607843137254902</v>
      </c>
      <c r="AM49" s="48" t="str">
        <f t="shared" ca="1" si="17"/>
        <v>17 - 15%</v>
      </c>
      <c r="AN49" s="48" t="str">
        <f>IFERROR(#REF!/#REF!,"-")</f>
        <v>-</v>
      </c>
      <c r="AO49" s="48">
        <f t="shared" si="18"/>
        <v>0</v>
      </c>
      <c r="AP49" s="48" t="str">
        <f t="shared" ca="1" si="19"/>
        <v>0 - 60%</v>
      </c>
      <c r="AQ49" s="48" t="str">
        <f>IFERROR(AC49/#REF!,"-")</f>
        <v>-</v>
      </c>
      <c r="AR49" s="48">
        <f t="shared" si="20"/>
        <v>0</v>
      </c>
      <c r="AS49" s="48" t="str">
        <f>IFERROR(#REF!/#REF!,"_")</f>
        <v>_</v>
      </c>
      <c r="AT49" s="48">
        <f t="shared" si="21"/>
        <v>0</v>
      </c>
      <c r="AU49" s="48" t="str">
        <f>IFERROR(#REF!/#REF!,"-")</f>
        <v>-</v>
      </c>
      <c r="AV49" s="48" t="str">
        <f t="shared" si="22"/>
        <v>-</v>
      </c>
      <c r="AW49" s="48" t="str">
        <f>IFERROR(#REF!/#REF!,"-")</f>
        <v>-</v>
      </c>
      <c r="AX49" s="48" t="str">
        <f t="shared" si="23"/>
        <v>-</v>
      </c>
      <c r="AY49" s="48" t="str">
        <f>IFERROR(#REF!/#REF!,"-")</f>
        <v>-</v>
      </c>
      <c r="AZ49" s="48" t="str">
        <f t="shared" si="30"/>
        <v>-</v>
      </c>
      <c r="BA49" s="48" t="str">
        <f t="shared" si="31"/>
        <v>-</v>
      </c>
      <c r="BB49" s="48" t="b">
        <f t="shared" si="24"/>
        <v>0</v>
      </c>
      <c r="BC49">
        <f t="shared" si="25"/>
        <v>10</v>
      </c>
      <c r="BD49" s="48">
        <f t="shared" si="26"/>
        <v>1</v>
      </c>
    </row>
    <row r="50" spans="1:56" x14ac:dyDescent="0.3">
      <c r="A50" s="25" t="str">
        <f>Råstatistik!A44</f>
        <v>Betaschool Handelsbolag</v>
      </c>
      <c r="B50" t="b">
        <f t="shared" si="0"/>
        <v>0</v>
      </c>
      <c r="C50">
        <f>Råstatistik!F44</f>
        <v>0</v>
      </c>
      <c r="D50">
        <f ca="1">IF(Råstatistik!D44=999,IF(simulera09,RANDBETWEEN(1,9),9),0)</f>
        <v>0</v>
      </c>
      <c r="E50">
        <f>Råstatistik!K44</f>
        <v>0</v>
      </c>
      <c r="F50">
        <f ca="1">IF(Råstatistik!I44=999,IF(simulera09,RANDBETWEEN(1,9),9),0)</f>
        <v>9</v>
      </c>
      <c r="G50">
        <f>Råstatistik!P44</f>
        <v>0</v>
      </c>
      <c r="H50">
        <f ca="1">IF(Råstatistik!N44=999,IF(simulera09,RANDBETWEEN(1,9),9),0)</f>
        <v>0</v>
      </c>
      <c r="I50">
        <f>Råstatistik!U44</f>
        <v>0</v>
      </c>
      <c r="J50">
        <f ca="1">IF(Råstatistik!S44=999,IF(simulera09,RANDBETWEEN(1,9),9),0)</f>
        <v>9</v>
      </c>
      <c r="K50">
        <f t="shared" si="1"/>
        <v>0</v>
      </c>
      <c r="L50">
        <f t="shared" ca="1" si="2"/>
        <v>18</v>
      </c>
      <c r="M50" s="26" t="str">
        <f t="shared" ca="1" si="27"/>
        <v>0-18</v>
      </c>
      <c r="N50" s="26">
        <f t="shared" ca="1" si="28"/>
        <v>9</v>
      </c>
      <c r="O50" s="26">
        <f t="shared" si="3"/>
        <v>0</v>
      </c>
      <c r="P50" s="26">
        <f t="shared" ca="1" si="4"/>
        <v>9</v>
      </c>
      <c r="Q50" s="26">
        <f t="shared" ca="1" si="5"/>
        <v>5</v>
      </c>
      <c r="R50" s="43">
        <f>IF(Råstatistik!G44=".",0,Råstatistik!G44)</f>
        <v>0</v>
      </c>
      <c r="S50" s="44">
        <f ca="1">IF(Råstatistik!E44=999,IF(simulera09,RANDBETWEEN(1,9),9),0)</f>
        <v>0</v>
      </c>
      <c r="T50" s="43">
        <f>IF(Råstatistik!L44=".",0,Råstatistik!L44)</f>
        <v>0</v>
      </c>
      <c r="U50" s="44">
        <f ca="1">IF(Råstatistik!J44=999,IF(simulera09,RANDBETWEEN(1,9),9),0)</f>
        <v>9</v>
      </c>
      <c r="V50">
        <f>IF(Råstatistik!Q44=".",0,Råstatistik!Q44)</f>
        <v>0</v>
      </c>
      <c r="W50">
        <f ca="1">IF(Råstatistik!O44=999,IF(simulera09,RANDBETWEEN(1,9),9),0)</f>
        <v>0</v>
      </c>
      <c r="X50">
        <f>IF(Råstatistik!V44=".",0,Råstatistik!V44)</f>
        <v>0</v>
      </c>
      <c r="Y50">
        <f ca="1">IF(Råstatistik!T44=999,IF(simulera09,RANDBETWEEN(1,9),9),0)</f>
        <v>9</v>
      </c>
      <c r="Z50">
        <f t="shared" si="6"/>
        <v>0</v>
      </c>
      <c r="AA50">
        <f t="shared" ca="1" si="7"/>
        <v>18</v>
      </c>
      <c r="AB50" s="26" t="str">
        <f t="shared" ca="1" si="29"/>
        <v>0-18</v>
      </c>
      <c r="AC50" s="26" t="b">
        <f>Råstatistik!B44</f>
        <v>0</v>
      </c>
      <c r="AD50" s="26">
        <f t="shared" si="8"/>
        <v>0</v>
      </c>
      <c r="AE50" s="26">
        <f t="shared" ca="1" si="9"/>
        <v>0</v>
      </c>
      <c r="AF50" s="26">
        <f t="shared" si="10"/>
        <v>0</v>
      </c>
      <c r="AG50" s="26">
        <f t="shared" ca="1" si="11"/>
        <v>0</v>
      </c>
      <c r="AH50" s="26">
        <f t="shared" si="12"/>
        <v>0</v>
      </c>
      <c r="AI50" s="26">
        <f t="shared" ca="1" si="13"/>
        <v>0</v>
      </c>
      <c r="AJ50" s="26">
        <f t="shared" si="14"/>
        <v>0</v>
      </c>
      <c r="AK50" s="26">
        <f t="shared" ca="1" si="15"/>
        <v>0</v>
      </c>
      <c r="AL50" s="48" t="str">
        <f t="shared" si="16"/>
        <v>-</v>
      </c>
      <c r="AM50" s="48" t="str">
        <f t="shared" ca="1" si="17"/>
        <v>0 - 100%</v>
      </c>
      <c r="AN50" s="48" t="str">
        <f>IFERROR(#REF!/#REF!,"-")</f>
        <v>-</v>
      </c>
      <c r="AO50" s="48" t="str">
        <f t="shared" si="18"/>
        <v>-</v>
      </c>
      <c r="AP50" s="48" t="str">
        <f t="shared" ca="1" si="19"/>
        <v>0 - 200%</v>
      </c>
      <c r="AQ50" s="48" t="str">
        <f>IFERROR(AC50/#REF!,"-")</f>
        <v>-</v>
      </c>
      <c r="AR50" s="48" t="str">
        <f t="shared" si="20"/>
        <v>-</v>
      </c>
      <c r="AS50" s="48" t="str">
        <f>IFERROR(#REF!/#REF!,"_")</f>
        <v>_</v>
      </c>
      <c r="AT50" s="48" t="str">
        <f t="shared" si="21"/>
        <v>-</v>
      </c>
      <c r="AU50" s="48" t="str">
        <f>IFERROR(#REF!/#REF!,"-")</f>
        <v>-</v>
      </c>
      <c r="AV50" s="48" t="str">
        <f t="shared" si="22"/>
        <v>-</v>
      </c>
      <c r="AW50" s="48" t="str">
        <f>IFERROR(#REF!/#REF!,"-")</f>
        <v>-</v>
      </c>
      <c r="AX50" s="48" t="str">
        <f t="shared" si="23"/>
        <v>-</v>
      </c>
      <c r="AY50" s="48" t="str">
        <f>IFERROR(#REF!/#REF!,"-")</f>
        <v>-</v>
      </c>
      <c r="AZ50" s="48" t="str">
        <f t="shared" si="30"/>
        <v>-</v>
      </c>
      <c r="BA50" s="48" t="str">
        <f t="shared" si="31"/>
        <v>-</v>
      </c>
      <c r="BB50" s="48" t="b">
        <f t="shared" si="24"/>
        <v>0</v>
      </c>
      <c r="BC50">
        <f t="shared" si="25"/>
        <v>0</v>
      </c>
      <c r="BD50" s="48" t="str">
        <f t="shared" si="26"/>
        <v>-</v>
      </c>
    </row>
    <row r="51" spans="1:56" x14ac:dyDescent="0.3">
      <c r="A51" s="25" t="str">
        <f>Råstatistik!A45</f>
        <v>BETELFÖRSAMLINGENS SKOLSTIFTELSE</v>
      </c>
      <c r="B51" t="b">
        <f t="shared" si="0"/>
        <v>0</v>
      </c>
      <c r="C51">
        <f>Råstatistik!F45</f>
        <v>0</v>
      </c>
      <c r="D51">
        <f ca="1">IF(Råstatistik!D45=999,IF(simulera09,RANDBETWEEN(1,9),9),0)</f>
        <v>0</v>
      </c>
      <c r="E51">
        <f>Råstatistik!K45</f>
        <v>0</v>
      </c>
      <c r="F51">
        <f ca="1">IF(Råstatistik!I45=999,IF(simulera09,RANDBETWEEN(1,9),9),0)</f>
        <v>0</v>
      </c>
      <c r="G51">
        <f>Råstatistik!P45</f>
        <v>0</v>
      </c>
      <c r="H51">
        <f ca="1">IF(Råstatistik!N45=999,IF(simulera09,RANDBETWEEN(1,9),9),0)</f>
        <v>9</v>
      </c>
      <c r="I51">
        <f>Råstatistik!U45</f>
        <v>0</v>
      </c>
      <c r="J51">
        <f ca="1">IF(Råstatistik!S45=999,IF(simulera09,RANDBETWEEN(1,9),9),0)</f>
        <v>0</v>
      </c>
      <c r="K51">
        <f t="shared" si="1"/>
        <v>0</v>
      </c>
      <c r="L51">
        <f t="shared" ca="1" si="2"/>
        <v>9</v>
      </c>
      <c r="M51" s="26" t="str">
        <f t="shared" ca="1" si="27"/>
        <v>0-9</v>
      </c>
      <c r="N51" s="26">
        <f t="shared" ca="1" si="28"/>
        <v>5</v>
      </c>
      <c r="O51" s="26">
        <f t="shared" si="3"/>
        <v>0</v>
      </c>
      <c r="P51" s="26">
        <f t="shared" ca="1" si="4"/>
        <v>0</v>
      </c>
      <c r="Q51" s="26">
        <f t="shared" ca="1" si="5"/>
        <v>0</v>
      </c>
      <c r="R51" s="43">
        <f>IF(Råstatistik!G45=".",0,Råstatistik!G45)</f>
        <v>0</v>
      </c>
      <c r="S51" s="44">
        <f ca="1">IF(Råstatistik!E45=999,IF(simulera09,RANDBETWEEN(1,9),9),0)</f>
        <v>0</v>
      </c>
      <c r="T51" s="43">
        <f>IF(Råstatistik!L45=".",0,Råstatistik!L45)</f>
        <v>0</v>
      </c>
      <c r="U51" s="44">
        <f ca="1">IF(Råstatistik!J45=999,IF(simulera09,RANDBETWEEN(1,9),9),0)</f>
        <v>0</v>
      </c>
      <c r="V51">
        <f>IF(Råstatistik!Q45=".",0,Råstatistik!Q45)</f>
        <v>0</v>
      </c>
      <c r="W51">
        <f ca="1">IF(Råstatistik!O45=999,IF(simulera09,RANDBETWEEN(1,9),9),0)</f>
        <v>9</v>
      </c>
      <c r="X51">
        <f>IF(Råstatistik!V45=".",0,Råstatistik!V45)</f>
        <v>0</v>
      </c>
      <c r="Y51">
        <f ca="1">IF(Råstatistik!T45=999,IF(simulera09,RANDBETWEEN(1,9),9),0)</f>
        <v>0</v>
      </c>
      <c r="Z51">
        <f t="shared" si="6"/>
        <v>0</v>
      </c>
      <c r="AA51">
        <f t="shared" ca="1" si="7"/>
        <v>9</v>
      </c>
      <c r="AB51" s="26" t="str">
        <f t="shared" ca="1" si="29"/>
        <v>0-9</v>
      </c>
      <c r="AC51" s="26" t="b">
        <f>Råstatistik!B45</f>
        <v>1</v>
      </c>
      <c r="AD51" s="26">
        <f t="shared" si="8"/>
        <v>0</v>
      </c>
      <c r="AE51" s="26">
        <f t="shared" ca="1" si="9"/>
        <v>0</v>
      </c>
      <c r="AF51" s="26">
        <f t="shared" si="10"/>
        <v>0</v>
      </c>
      <c r="AG51" s="26">
        <f t="shared" ca="1" si="11"/>
        <v>0</v>
      </c>
      <c r="AH51" s="26">
        <f t="shared" si="12"/>
        <v>0</v>
      </c>
      <c r="AI51" s="26">
        <f t="shared" ca="1" si="13"/>
        <v>0</v>
      </c>
      <c r="AJ51" s="26">
        <f t="shared" si="14"/>
        <v>0</v>
      </c>
      <c r="AK51" s="26">
        <f t="shared" ca="1" si="15"/>
        <v>0</v>
      </c>
      <c r="AL51" s="48" t="str">
        <f t="shared" si="16"/>
        <v>-</v>
      </c>
      <c r="AM51" s="48" t="str">
        <f t="shared" ca="1" si="17"/>
        <v>0 - 0%</v>
      </c>
      <c r="AN51" s="48" t="str">
        <f>IFERROR(#REF!/#REF!,"-")</f>
        <v>-</v>
      </c>
      <c r="AO51" s="48" t="str">
        <f t="shared" si="18"/>
        <v>-</v>
      </c>
      <c r="AP51" s="48" t="str">
        <f t="shared" ca="1" si="19"/>
        <v>0 - 180%</v>
      </c>
      <c r="AQ51" s="48" t="str">
        <f>IFERROR(AC51/#REF!,"-")</f>
        <v>-</v>
      </c>
      <c r="AR51" s="48" t="str">
        <f t="shared" si="20"/>
        <v>-</v>
      </c>
      <c r="AS51" s="48" t="str">
        <f>IFERROR(#REF!/#REF!,"_")</f>
        <v>_</v>
      </c>
      <c r="AT51" s="48" t="str">
        <f t="shared" si="21"/>
        <v>-</v>
      </c>
      <c r="AU51" s="48" t="str">
        <f>IFERROR(#REF!/#REF!,"-")</f>
        <v>-</v>
      </c>
      <c r="AV51" s="48" t="str">
        <f t="shared" si="22"/>
        <v>-</v>
      </c>
      <c r="AW51" s="48" t="str">
        <f>IFERROR(#REF!/#REF!,"-")</f>
        <v>-</v>
      </c>
      <c r="AX51" s="48" t="str">
        <f t="shared" si="23"/>
        <v>-</v>
      </c>
      <c r="AY51" s="48" t="str">
        <f>IFERROR(#REF!/#REF!,"-")</f>
        <v>-</v>
      </c>
      <c r="AZ51" s="48" t="str">
        <f t="shared" si="30"/>
        <v>-</v>
      </c>
      <c r="BA51" s="48" t="str">
        <f t="shared" si="31"/>
        <v>-</v>
      </c>
      <c r="BB51" s="48" t="b">
        <f t="shared" si="24"/>
        <v>1</v>
      </c>
      <c r="BC51">
        <f t="shared" si="25"/>
        <v>0</v>
      </c>
      <c r="BD51" s="48" t="str">
        <f t="shared" si="26"/>
        <v>-</v>
      </c>
    </row>
    <row r="52" spans="1:56" x14ac:dyDescent="0.3">
      <c r="A52" s="25" t="str">
        <f>Råstatistik!A46</f>
        <v>BILD OCH FORM I GÖTEBORG AKTIEBOLAG</v>
      </c>
      <c r="B52" t="b">
        <f t="shared" si="0"/>
        <v>0</v>
      </c>
      <c r="C52">
        <f>Råstatistik!F46</f>
        <v>0</v>
      </c>
      <c r="D52">
        <f ca="1">IF(Råstatistik!D46=999,IF(simulera09,RANDBETWEEN(1,9),9),0)</f>
        <v>9</v>
      </c>
      <c r="E52">
        <f>Råstatistik!K46</f>
        <v>0</v>
      </c>
      <c r="F52">
        <f ca="1">IF(Råstatistik!I46=999,IF(simulera09,RANDBETWEEN(1,9),9),0)</f>
        <v>9</v>
      </c>
      <c r="G52">
        <f>Råstatistik!P46</f>
        <v>0</v>
      </c>
      <c r="H52">
        <f ca="1">IF(Råstatistik!N46=999,IF(simulera09,RANDBETWEEN(1,9),9),0)</f>
        <v>9</v>
      </c>
      <c r="I52">
        <f>Råstatistik!U46</f>
        <v>20</v>
      </c>
      <c r="J52">
        <f ca="1">IF(Råstatistik!S46=999,IF(simulera09,RANDBETWEEN(1,9),9),0)</f>
        <v>0</v>
      </c>
      <c r="K52">
        <f t="shared" si="1"/>
        <v>20</v>
      </c>
      <c r="L52">
        <f t="shared" ca="1" si="2"/>
        <v>27</v>
      </c>
      <c r="M52" s="26" t="str">
        <f t="shared" ca="1" si="27"/>
        <v>20-47</v>
      </c>
      <c r="N52" s="26">
        <f t="shared" ca="1" si="28"/>
        <v>34</v>
      </c>
      <c r="O52" s="26">
        <f t="shared" si="3"/>
        <v>0</v>
      </c>
      <c r="P52" s="26">
        <f t="shared" ca="1" si="4"/>
        <v>18</v>
      </c>
      <c r="Q52" s="26">
        <f t="shared" ca="1" si="5"/>
        <v>9</v>
      </c>
      <c r="R52" s="43">
        <f>IF(Råstatistik!G46=".",0,Råstatistik!G46)</f>
        <v>0</v>
      </c>
      <c r="S52" s="44">
        <f ca="1">IF(Råstatistik!E46=999,IF(simulera09,RANDBETWEEN(1,9),9),0)</f>
        <v>9</v>
      </c>
      <c r="T52" s="43">
        <f>IF(Råstatistik!L46=".",0,Råstatistik!L46)</f>
        <v>0</v>
      </c>
      <c r="U52" s="44">
        <f ca="1">IF(Råstatistik!J46=999,IF(simulera09,RANDBETWEEN(1,9),9),0)</f>
        <v>9</v>
      </c>
      <c r="V52">
        <f>IF(Råstatistik!Q46=".",0,Råstatistik!Q46)</f>
        <v>0</v>
      </c>
      <c r="W52">
        <f ca="1">IF(Råstatistik!O46=999,IF(simulera09,RANDBETWEEN(1,9),9),0)</f>
        <v>9</v>
      </c>
      <c r="X52">
        <f>IF(Råstatistik!V46=".",0,Råstatistik!V46)</f>
        <v>0</v>
      </c>
      <c r="Y52">
        <f ca="1">IF(Råstatistik!T46=999,IF(simulera09,RANDBETWEEN(1,9),9),0)</f>
        <v>0</v>
      </c>
      <c r="Z52">
        <f t="shared" si="6"/>
        <v>0</v>
      </c>
      <c r="AA52">
        <f t="shared" ca="1" si="7"/>
        <v>27</v>
      </c>
      <c r="AB52" s="26" t="str">
        <f t="shared" ca="1" si="29"/>
        <v>0-27</v>
      </c>
      <c r="AC52" s="26" t="b">
        <f>Råstatistik!B46</f>
        <v>0</v>
      </c>
      <c r="AD52" s="26">
        <f t="shared" si="8"/>
        <v>0</v>
      </c>
      <c r="AE52" s="26">
        <f t="shared" ca="1" si="9"/>
        <v>0</v>
      </c>
      <c r="AF52" s="26">
        <f t="shared" si="10"/>
        <v>0</v>
      </c>
      <c r="AG52" s="26">
        <f t="shared" ca="1" si="11"/>
        <v>0</v>
      </c>
      <c r="AH52" s="26">
        <f t="shared" si="12"/>
        <v>0</v>
      </c>
      <c r="AI52" s="26">
        <f t="shared" ca="1" si="13"/>
        <v>0</v>
      </c>
      <c r="AJ52" s="26">
        <f t="shared" si="14"/>
        <v>20</v>
      </c>
      <c r="AK52" s="26">
        <f t="shared" ca="1" si="15"/>
        <v>0</v>
      </c>
      <c r="AL52" s="48">
        <f t="shared" si="16"/>
        <v>0</v>
      </c>
      <c r="AM52" s="48" t="str">
        <f t="shared" ca="1" si="17"/>
        <v>0 - 53%</v>
      </c>
      <c r="AN52" s="48" t="str">
        <f>IFERROR(#REF!/#REF!,"-")</f>
        <v>-</v>
      </c>
      <c r="AO52" s="48">
        <f t="shared" si="18"/>
        <v>0</v>
      </c>
      <c r="AP52" s="48" t="str">
        <f t="shared" ca="1" si="19"/>
        <v>0 - 79%</v>
      </c>
      <c r="AQ52" s="48" t="str">
        <f>IFERROR(AC52/#REF!,"-")</f>
        <v>-</v>
      </c>
      <c r="AR52" s="48" t="str">
        <f t="shared" si="20"/>
        <v>-</v>
      </c>
      <c r="AS52" s="48" t="str">
        <f>IFERROR(#REF!/#REF!,"_")</f>
        <v>_</v>
      </c>
      <c r="AT52" s="48" t="str">
        <f t="shared" si="21"/>
        <v>-</v>
      </c>
      <c r="AU52" s="48" t="str">
        <f>IFERROR(#REF!/#REF!,"-")</f>
        <v>-</v>
      </c>
      <c r="AV52" s="48" t="str">
        <f t="shared" si="22"/>
        <v>-</v>
      </c>
      <c r="AW52" s="48" t="str">
        <f>IFERROR(#REF!/#REF!,"-")</f>
        <v>-</v>
      </c>
      <c r="AX52" s="48" t="str">
        <f t="shared" si="23"/>
        <v>-</v>
      </c>
      <c r="AY52" s="48" t="str">
        <f>IFERROR(#REF!/#REF!,"-")</f>
        <v>-</v>
      </c>
      <c r="AZ52" s="48" t="str">
        <f t="shared" si="30"/>
        <v>-</v>
      </c>
      <c r="BA52" s="48" t="str">
        <f t="shared" si="31"/>
        <v>-</v>
      </c>
      <c r="BB52" s="48" t="b">
        <f t="shared" si="24"/>
        <v>0</v>
      </c>
      <c r="BC52">
        <f t="shared" si="25"/>
        <v>0</v>
      </c>
      <c r="BD52" s="48" t="str">
        <f t="shared" si="26"/>
        <v>-</v>
      </c>
    </row>
    <row r="53" spans="1:56" x14ac:dyDescent="0.3">
      <c r="A53" s="25" t="str">
        <f>Råstatistik!A47</f>
        <v>BJURHOLMS KOMMUN</v>
      </c>
      <c r="B53" t="b">
        <f t="shared" si="0"/>
        <v>1</v>
      </c>
      <c r="C53">
        <f>Råstatistik!F47</f>
        <v>0</v>
      </c>
      <c r="D53">
        <f ca="1">IF(Råstatistik!D47=999,IF(simulera09,RANDBETWEEN(1,9),9),0)</f>
        <v>9</v>
      </c>
      <c r="E53">
        <f>Råstatistik!K47</f>
        <v>0</v>
      </c>
      <c r="F53">
        <f ca="1">IF(Råstatistik!I47=999,IF(simulera09,RANDBETWEEN(1,9),9),0)</f>
        <v>9</v>
      </c>
      <c r="G53">
        <f>Råstatistik!P47</f>
        <v>0</v>
      </c>
      <c r="H53">
        <f ca="1">IF(Råstatistik!N47=999,IF(simulera09,RANDBETWEEN(1,9),9),0)</f>
        <v>9</v>
      </c>
      <c r="I53">
        <f>Råstatistik!U47</f>
        <v>19</v>
      </c>
      <c r="J53">
        <f ca="1">IF(Råstatistik!S47=999,IF(simulera09,RANDBETWEEN(1,9),9),0)</f>
        <v>0</v>
      </c>
      <c r="K53">
        <f t="shared" si="1"/>
        <v>19</v>
      </c>
      <c r="L53">
        <f t="shared" ca="1" si="2"/>
        <v>27</v>
      </c>
      <c r="M53" s="26" t="str">
        <f t="shared" ca="1" si="27"/>
        <v>19-46</v>
      </c>
      <c r="N53" s="26">
        <f t="shared" ca="1" si="28"/>
        <v>33</v>
      </c>
      <c r="O53" s="26">
        <f t="shared" si="3"/>
        <v>0</v>
      </c>
      <c r="P53" s="26">
        <f t="shared" ca="1" si="4"/>
        <v>18</v>
      </c>
      <c r="Q53" s="26">
        <f t="shared" ca="1" si="5"/>
        <v>9</v>
      </c>
      <c r="R53" s="43">
        <f>IF(Råstatistik!G47=".",0,Råstatistik!G47)</f>
        <v>0</v>
      </c>
      <c r="S53" s="44">
        <f ca="1">IF(Råstatistik!E47=999,IF(simulera09,RANDBETWEEN(1,9),9),0)</f>
        <v>9</v>
      </c>
      <c r="T53" s="43">
        <f>IF(Råstatistik!L47=".",0,Råstatistik!L47)</f>
        <v>0</v>
      </c>
      <c r="U53" s="44">
        <f ca="1">IF(Råstatistik!J47=999,IF(simulera09,RANDBETWEEN(1,9),9),0)</f>
        <v>9</v>
      </c>
      <c r="V53">
        <f>IF(Råstatistik!Q47=".",0,Råstatistik!Q47)</f>
        <v>0</v>
      </c>
      <c r="W53">
        <f ca="1">IF(Råstatistik!O47=999,IF(simulera09,RANDBETWEEN(1,9),9),0)</f>
        <v>9</v>
      </c>
      <c r="X53">
        <f>IF(Råstatistik!V47=".",0,Råstatistik!V47)</f>
        <v>0</v>
      </c>
      <c r="Y53">
        <f ca="1">IF(Råstatistik!T47=999,IF(simulera09,RANDBETWEEN(1,9),9),0)</f>
        <v>9</v>
      </c>
      <c r="Z53">
        <f t="shared" si="6"/>
        <v>0</v>
      </c>
      <c r="AA53">
        <f t="shared" ca="1" si="7"/>
        <v>36</v>
      </c>
      <c r="AB53" s="26" t="str">
        <f t="shared" ca="1" si="29"/>
        <v>0-36</v>
      </c>
      <c r="AC53" s="26" t="b">
        <f>Råstatistik!B47</f>
        <v>0</v>
      </c>
      <c r="AD53" s="26">
        <f t="shared" si="8"/>
        <v>0</v>
      </c>
      <c r="AE53" s="26">
        <f t="shared" ca="1" si="9"/>
        <v>0</v>
      </c>
      <c r="AF53" s="26">
        <f t="shared" si="10"/>
        <v>0</v>
      </c>
      <c r="AG53" s="26">
        <f t="shared" ca="1" si="11"/>
        <v>0</v>
      </c>
      <c r="AH53" s="26">
        <f t="shared" si="12"/>
        <v>0</v>
      </c>
      <c r="AI53" s="26">
        <f t="shared" ca="1" si="13"/>
        <v>0</v>
      </c>
      <c r="AJ53" s="26">
        <f t="shared" si="14"/>
        <v>19</v>
      </c>
      <c r="AK53" s="26">
        <f t="shared" ca="1" si="15"/>
        <v>0</v>
      </c>
      <c r="AL53" s="48">
        <f t="shared" si="16"/>
        <v>0</v>
      </c>
      <c r="AM53" s="48" t="str">
        <f t="shared" ca="1" si="17"/>
        <v>0 - 55%</v>
      </c>
      <c r="AN53" s="48" t="str">
        <f>IFERROR(#REF!/#REF!,"-")</f>
        <v>-</v>
      </c>
      <c r="AO53" s="48">
        <f t="shared" si="18"/>
        <v>0</v>
      </c>
      <c r="AP53" s="48" t="str">
        <f t="shared" ca="1" si="19"/>
        <v>0 - 109%</v>
      </c>
      <c r="AQ53" s="48" t="str">
        <f>IFERROR(AC53/#REF!,"-")</f>
        <v>-</v>
      </c>
      <c r="AR53" s="48" t="str">
        <f t="shared" si="20"/>
        <v>-</v>
      </c>
      <c r="AS53" s="48" t="str">
        <f>IFERROR(#REF!/#REF!,"_")</f>
        <v>_</v>
      </c>
      <c r="AT53" s="48" t="str">
        <f t="shared" si="21"/>
        <v>-</v>
      </c>
      <c r="AU53" s="48" t="str">
        <f>IFERROR(#REF!/#REF!,"-")</f>
        <v>-</v>
      </c>
      <c r="AV53" s="48" t="str">
        <f t="shared" si="22"/>
        <v>-</v>
      </c>
      <c r="AW53" s="48" t="str">
        <f>IFERROR(#REF!/#REF!,"-")</f>
        <v>-</v>
      </c>
      <c r="AX53" s="48" t="str">
        <f t="shared" si="23"/>
        <v>-</v>
      </c>
      <c r="AY53" s="48" t="str">
        <f>IFERROR(#REF!/#REF!,"-")</f>
        <v>-</v>
      </c>
      <c r="AZ53" s="48" t="str">
        <f t="shared" si="30"/>
        <v>-</v>
      </c>
      <c r="BA53" s="48" t="str">
        <f t="shared" si="31"/>
        <v>-</v>
      </c>
      <c r="BB53" s="48" t="b">
        <f t="shared" si="24"/>
        <v>0</v>
      </c>
      <c r="BC53">
        <f t="shared" si="25"/>
        <v>0</v>
      </c>
      <c r="BD53" s="48" t="str">
        <f t="shared" si="26"/>
        <v>-</v>
      </c>
    </row>
    <row r="54" spans="1:56" x14ac:dyDescent="0.3">
      <c r="A54" s="25" t="str">
        <f>Råstatistik!A48</f>
        <v>BJUVS KOMMUN</v>
      </c>
      <c r="B54" t="b">
        <f t="shared" si="0"/>
        <v>1</v>
      </c>
      <c r="C54">
        <f>Råstatistik!F48</f>
        <v>25</v>
      </c>
      <c r="D54">
        <f ca="1">IF(Råstatistik!D48=999,IF(simulera09,RANDBETWEEN(1,9),9),0)</f>
        <v>0</v>
      </c>
      <c r="E54">
        <f>Råstatistik!K48</f>
        <v>19</v>
      </c>
      <c r="F54">
        <f ca="1">IF(Råstatistik!I48=999,IF(simulera09,RANDBETWEEN(1,9),9),0)</f>
        <v>0</v>
      </c>
      <c r="G54">
        <f>Råstatistik!P48</f>
        <v>17</v>
      </c>
      <c r="H54">
        <f ca="1">IF(Råstatistik!N48=999,IF(simulera09,RANDBETWEEN(1,9),9),0)</f>
        <v>0</v>
      </c>
      <c r="I54">
        <f>Råstatistik!U48</f>
        <v>101</v>
      </c>
      <c r="J54">
        <f ca="1">IF(Råstatistik!S48=999,IF(simulera09,RANDBETWEEN(1,9),9),0)</f>
        <v>0</v>
      </c>
      <c r="K54">
        <f t="shared" si="1"/>
        <v>162</v>
      </c>
      <c r="L54">
        <f t="shared" ca="1" si="2"/>
        <v>0</v>
      </c>
      <c r="M54" s="26" t="str">
        <f t="shared" ca="1" si="27"/>
        <v>162</v>
      </c>
      <c r="N54" s="26">
        <f t="shared" ca="1" si="28"/>
        <v>162</v>
      </c>
      <c r="O54" s="26">
        <f t="shared" si="3"/>
        <v>44</v>
      </c>
      <c r="P54" s="26">
        <f t="shared" ca="1" si="4"/>
        <v>0</v>
      </c>
      <c r="Q54" s="26">
        <f t="shared" ca="1" si="5"/>
        <v>44</v>
      </c>
      <c r="R54" s="43">
        <f>IF(Råstatistik!G48=".",0,Råstatistik!G48)</f>
        <v>0</v>
      </c>
      <c r="S54" s="44">
        <f ca="1">IF(Råstatistik!E48=999,IF(simulera09,RANDBETWEEN(1,9),9),0)</f>
        <v>9</v>
      </c>
      <c r="T54" s="43">
        <f>IF(Råstatistik!L48=".",0,Råstatistik!L48)</f>
        <v>0</v>
      </c>
      <c r="U54" s="44">
        <f ca="1">IF(Råstatistik!J48=999,IF(simulera09,RANDBETWEEN(1,9),9),0)</f>
        <v>9</v>
      </c>
      <c r="V54">
        <f>IF(Råstatistik!Q48=".",0,Råstatistik!Q48)</f>
        <v>0</v>
      </c>
      <c r="W54">
        <f ca="1">IF(Råstatistik!O48=999,IF(simulera09,RANDBETWEEN(1,9),9),0)</f>
        <v>0</v>
      </c>
      <c r="X54">
        <f>IF(Råstatistik!V48=".",0,Råstatistik!V48)</f>
        <v>0</v>
      </c>
      <c r="Y54">
        <f ca="1">IF(Råstatistik!T48=999,IF(simulera09,RANDBETWEEN(1,9),9),0)</f>
        <v>0</v>
      </c>
      <c r="Z54">
        <f t="shared" si="6"/>
        <v>0</v>
      </c>
      <c r="AA54">
        <f t="shared" ca="1" si="7"/>
        <v>18</v>
      </c>
      <c r="AB54" s="26" t="str">
        <f t="shared" ca="1" si="29"/>
        <v>0-18</v>
      </c>
      <c r="AC54" s="26" t="b">
        <f>Råstatistik!B48</f>
        <v>0</v>
      </c>
      <c r="AD54" s="26">
        <f t="shared" si="8"/>
        <v>25</v>
      </c>
      <c r="AE54" s="26">
        <f t="shared" ca="1" si="9"/>
        <v>0</v>
      </c>
      <c r="AF54" s="26">
        <f t="shared" si="10"/>
        <v>19</v>
      </c>
      <c r="AG54" s="26">
        <f t="shared" ca="1" si="11"/>
        <v>0</v>
      </c>
      <c r="AH54" s="26">
        <f t="shared" si="12"/>
        <v>17</v>
      </c>
      <c r="AI54" s="26">
        <f t="shared" ca="1" si="13"/>
        <v>0</v>
      </c>
      <c r="AJ54" s="26">
        <f t="shared" si="14"/>
        <v>101</v>
      </c>
      <c r="AK54" s="26">
        <f t="shared" ca="1" si="15"/>
        <v>0</v>
      </c>
      <c r="AL54" s="48">
        <f t="shared" si="16"/>
        <v>0.27160493827160492</v>
      </c>
      <c r="AM54" s="48" t="str">
        <f t="shared" ca="1" si="17"/>
        <v>27 - 0%</v>
      </c>
      <c r="AN54" s="48" t="str">
        <f>IFERROR(#REF!/#REF!,"-")</f>
        <v>-</v>
      </c>
      <c r="AO54" s="48">
        <f t="shared" si="18"/>
        <v>0</v>
      </c>
      <c r="AP54" s="48" t="str">
        <f t="shared" ca="1" si="19"/>
        <v>0 - 11%</v>
      </c>
      <c r="AQ54" s="48" t="str">
        <f>IFERROR(AC54/#REF!,"-")</f>
        <v>-</v>
      </c>
      <c r="AR54" s="48">
        <f t="shared" si="20"/>
        <v>0</v>
      </c>
      <c r="AS54" s="48" t="str">
        <f>IFERROR(#REF!/#REF!,"_")</f>
        <v>_</v>
      </c>
      <c r="AT54" s="48">
        <f t="shared" si="21"/>
        <v>0.43181818181818182</v>
      </c>
      <c r="AU54" s="48" t="str">
        <f>IFERROR(#REF!/#REF!,"-")</f>
        <v>-</v>
      </c>
      <c r="AV54" s="48" t="str">
        <f t="shared" si="22"/>
        <v>-</v>
      </c>
      <c r="AW54" s="48" t="str">
        <f>IFERROR(#REF!/#REF!,"-")</f>
        <v>-</v>
      </c>
      <c r="AX54" s="48" t="str">
        <f t="shared" si="23"/>
        <v>-</v>
      </c>
      <c r="AY54" s="48" t="str">
        <f>IFERROR(#REF!/#REF!,"-")</f>
        <v>-</v>
      </c>
      <c r="AZ54" s="48" t="str">
        <f t="shared" si="30"/>
        <v>-</v>
      </c>
      <c r="BA54" s="48" t="str">
        <f t="shared" si="31"/>
        <v>-</v>
      </c>
      <c r="BB54" s="48" t="b">
        <f t="shared" si="24"/>
        <v>0</v>
      </c>
      <c r="BC54">
        <f t="shared" si="25"/>
        <v>25</v>
      </c>
      <c r="BD54" s="48">
        <f t="shared" si="26"/>
        <v>0.56818181818181823</v>
      </c>
    </row>
    <row r="55" spans="1:56" x14ac:dyDescent="0.3">
      <c r="A55" s="25" t="str">
        <f>Råstatistik!A49</f>
        <v>BLADINS SKOLA, STIFTELSEN</v>
      </c>
      <c r="B55" t="b">
        <f t="shared" si="0"/>
        <v>0</v>
      </c>
      <c r="C55">
        <f>Råstatistik!F49</f>
        <v>0</v>
      </c>
      <c r="D55">
        <f ca="1">IF(Råstatistik!D49=999,IF(simulera09,RANDBETWEEN(1,9),9),0)</f>
        <v>9</v>
      </c>
      <c r="E55">
        <f>Råstatistik!K49</f>
        <v>0</v>
      </c>
      <c r="F55">
        <f ca="1">IF(Råstatistik!I49=999,IF(simulera09,RANDBETWEEN(1,9),9),0)</f>
        <v>9</v>
      </c>
      <c r="G55">
        <f>Råstatistik!P49</f>
        <v>0</v>
      </c>
      <c r="H55">
        <f ca="1">IF(Råstatistik!N49=999,IF(simulera09,RANDBETWEEN(1,9),9),0)</f>
        <v>0</v>
      </c>
      <c r="I55">
        <f>Råstatistik!U49</f>
        <v>50</v>
      </c>
      <c r="J55">
        <f ca="1">IF(Råstatistik!S49=999,IF(simulera09,RANDBETWEEN(1,9),9),0)</f>
        <v>0</v>
      </c>
      <c r="K55">
        <f t="shared" si="1"/>
        <v>50</v>
      </c>
      <c r="L55">
        <f t="shared" ca="1" si="2"/>
        <v>18</v>
      </c>
      <c r="M55" s="26" t="str">
        <f t="shared" ca="1" si="27"/>
        <v>50-68</v>
      </c>
      <c r="N55" s="26">
        <f t="shared" ca="1" si="28"/>
        <v>59</v>
      </c>
      <c r="O55" s="26">
        <f t="shared" si="3"/>
        <v>0</v>
      </c>
      <c r="P55" s="26">
        <f t="shared" ca="1" si="4"/>
        <v>18</v>
      </c>
      <c r="Q55" s="26">
        <f t="shared" ca="1" si="5"/>
        <v>9</v>
      </c>
      <c r="R55" s="43">
        <f>IF(Råstatistik!G49=".",0,Råstatistik!G49)</f>
        <v>0</v>
      </c>
      <c r="S55" s="44">
        <f ca="1">IF(Råstatistik!E49=999,IF(simulera09,RANDBETWEEN(1,9),9),0)</f>
        <v>9</v>
      </c>
      <c r="T55" s="43">
        <f>IF(Råstatistik!L49=".",0,Råstatistik!L49)</f>
        <v>0</v>
      </c>
      <c r="U55" s="44">
        <f ca="1">IF(Råstatistik!J49=999,IF(simulera09,RANDBETWEEN(1,9),9),0)</f>
        <v>9</v>
      </c>
      <c r="V55">
        <f>IF(Råstatistik!Q49=".",0,Råstatistik!Q49)</f>
        <v>0</v>
      </c>
      <c r="W55">
        <f ca="1">IF(Råstatistik!O49=999,IF(simulera09,RANDBETWEEN(1,9),9),0)</f>
        <v>0</v>
      </c>
      <c r="X55">
        <f>IF(Råstatistik!V49=".",0,Råstatistik!V49)</f>
        <v>0</v>
      </c>
      <c r="Y55">
        <f ca="1">IF(Råstatistik!T49=999,IF(simulera09,RANDBETWEEN(1,9),9),0)</f>
        <v>9</v>
      </c>
      <c r="Z55">
        <f t="shared" si="6"/>
        <v>0</v>
      </c>
      <c r="AA55">
        <f t="shared" ca="1" si="7"/>
        <v>27</v>
      </c>
      <c r="AB55" s="26" t="str">
        <f t="shared" ca="1" si="29"/>
        <v>0-27</v>
      </c>
      <c r="AC55" s="26" t="b">
        <f>Råstatistik!B49</f>
        <v>0</v>
      </c>
      <c r="AD55" s="26">
        <f t="shared" si="8"/>
        <v>0</v>
      </c>
      <c r="AE55" s="26">
        <f t="shared" ca="1" si="9"/>
        <v>0</v>
      </c>
      <c r="AF55" s="26">
        <f t="shared" si="10"/>
        <v>0</v>
      </c>
      <c r="AG55" s="26">
        <f t="shared" ca="1" si="11"/>
        <v>0</v>
      </c>
      <c r="AH55" s="26">
        <f t="shared" si="12"/>
        <v>0</v>
      </c>
      <c r="AI55" s="26">
        <f t="shared" ca="1" si="13"/>
        <v>0</v>
      </c>
      <c r="AJ55" s="26">
        <f t="shared" si="14"/>
        <v>50</v>
      </c>
      <c r="AK55" s="26">
        <f t="shared" ca="1" si="15"/>
        <v>0</v>
      </c>
      <c r="AL55" s="48">
        <f t="shared" si="16"/>
        <v>0</v>
      </c>
      <c r="AM55" s="48" t="str">
        <f t="shared" ca="1" si="17"/>
        <v>0 - 31%</v>
      </c>
      <c r="AN55" s="48" t="str">
        <f>IFERROR(#REF!/#REF!,"-")</f>
        <v>-</v>
      </c>
      <c r="AO55" s="48">
        <f t="shared" si="18"/>
        <v>0</v>
      </c>
      <c r="AP55" s="48" t="str">
        <f t="shared" ca="1" si="19"/>
        <v>0 - 46%</v>
      </c>
      <c r="AQ55" s="48" t="str">
        <f>IFERROR(AC55/#REF!,"-")</f>
        <v>-</v>
      </c>
      <c r="AR55" s="48" t="str">
        <f t="shared" si="20"/>
        <v>-</v>
      </c>
      <c r="AS55" s="48" t="str">
        <f>IFERROR(#REF!/#REF!,"_")</f>
        <v>_</v>
      </c>
      <c r="AT55" s="48" t="str">
        <f t="shared" si="21"/>
        <v>-</v>
      </c>
      <c r="AU55" s="48" t="str">
        <f>IFERROR(#REF!/#REF!,"-")</f>
        <v>-</v>
      </c>
      <c r="AV55" s="48" t="str">
        <f t="shared" si="22"/>
        <v>-</v>
      </c>
      <c r="AW55" s="48" t="str">
        <f>IFERROR(#REF!/#REF!,"-")</f>
        <v>-</v>
      </c>
      <c r="AX55" s="48" t="str">
        <f t="shared" si="23"/>
        <v>-</v>
      </c>
      <c r="AY55" s="48" t="str">
        <f>IFERROR(#REF!/#REF!,"-")</f>
        <v>-</v>
      </c>
      <c r="AZ55" s="48" t="str">
        <f t="shared" si="30"/>
        <v>-</v>
      </c>
      <c r="BA55" s="48" t="str">
        <f t="shared" si="31"/>
        <v>-</v>
      </c>
      <c r="BB55" s="48" t="b">
        <f t="shared" si="24"/>
        <v>0</v>
      </c>
      <c r="BC55">
        <f t="shared" si="25"/>
        <v>0</v>
      </c>
      <c r="BD55" s="48" t="str">
        <f t="shared" si="26"/>
        <v>-</v>
      </c>
    </row>
    <row r="56" spans="1:56" x14ac:dyDescent="0.3">
      <c r="A56" s="25" t="str">
        <f>Råstatistik!A50</f>
        <v>Blichergruppen AB</v>
      </c>
      <c r="B56" t="b">
        <f t="shared" si="0"/>
        <v>0</v>
      </c>
      <c r="C56">
        <f>Råstatistik!F50</f>
        <v>0</v>
      </c>
      <c r="D56">
        <f ca="1">IF(Råstatistik!D50=999,IF(simulera09,RANDBETWEEN(1,9),9),0)</f>
        <v>9</v>
      </c>
      <c r="E56">
        <f>Råstatistik!K50</f>
        <v>0</v>
      </c>
      <c r="F56">
        <f ca="1">IF(Råstatistik!I50=999,IF(simulera09,RANDBETWEEN(1,9),9),0)</f>
        <v>9</v>
      </c>
      <c r="G56">
        <f>Råstatistik!P50</f>
        <v>0</v>
      </c>
      <c r="H56">
        <f ca="1">IF(Råstatistik!N50=999,IF(simulera09,RANDBETWEEN(1,9),9),0)</f>
        <v>0</v>
      </c>
      <c r="I56">
        <f>Råstatistik!U50</f>
        <v>0</v>
      </c>
      <c r="J56">
        <f ca="1">IF(Råstatistik!S50=999,IF(simulera09,RANDBETWEEN(1,9),9),0)</f>
        <v>9</v>
      </c>
      <c r="K56">
        <f t="shared" si="1"/>
        <v>0</v>
      </c>
      <c r="L56">
        <f t="shared" ca="1" si="2"/>
        <v>27</v>
      </c>
      <c r="M56" s="26" t="str">
        <f t="shared" ca="1" si="27"/>
        <v>0-27</v>
      </c>
      <c r="N56" s="26">
        <f t="shared" ca="1" si="28"/>
        <v>14</v>
      </c>
      <c r="O56" s="26">
        <f t="shared" si="3"/>
        <v>0</v>
      </c>
      <c r="P56" s="26">
        <f t="shared" ca="1" si="4"/>
        <v>18</v>
      </c>
      <c r="Q56" s="26">
        <f t="shared" ca="1" si="5"/>
        <v>9</v>
      </c>
      <c r="R56" s="43">
        <f>IF(Råstatistik!G50=".",0,Råstatistik!G50)</f>
        <v>0</v>
      </c>
      <c r="S56" s="44">
        <f ca="1">IF(Råstatistik!E50=999,IF(simulera09,RANDBETWEEN(1,9),9),0)</f>
        <v>9</v>
      </c>
      <c r="T56" s="43">
        <f>IF(Råstatistik!L50=".",0,Råstatistik!L50)</f>
        <v>0</v>
      </c>
      <c r="U56" s="44">
        <f ca="1">IF(Råstatistik!J50=999,IF(simulera09,RANDBETWEEN(1,9),9),0)</f>
        <v>9</v>
      </c>
      <c r="V56">
        <f>IF(Råstatistik!Q50=".",0,Råstatistik!Q50)</f>
        <v>0</v>
      </c>
      <c r="W56">
        <f ca="1">IF(Råstatistik!O50=999,IF(simulera09,RANDBETWEEN(1,9),9),0)</f>
        <v>0</v>
      </c>
      <c r="X56">
        <f>IF(Råstatistik!V50=".",0,Råstatistik!V50)</f>
        <v>0</v>
      </c>
      <c r="Y56">
        <f ca="1">IF(Råstatistik!T50=999,IF(simulera09,RANDBETWEEN(1,9),9),0)</f>
        <v>9</v>
      </c>
      <c r="Z56">
        <f t="shared" si="6"/>
        <v>0</v>
      </c>
      <c r="AA56">
        <f t="shared" ca="1" si="7"/>
        <v>27</v>
      </c>
      <c r="AB56" s="26" t="str">
        <f t="shared" ca="1" si="29"/>
        <v>0-27</v>
      </c>
      <c r="AC56" s="26" t="b">
        <f>Råstatistik!B50</f>
        <v>0</v>
      </c>
      <c r="AD56" s="26">
        <f t="shared" si="8"/>
        <v>0</v>
      </c>
      <c r="AE56" s="26">
        <f t="shared" ca="1" si="9"/>
        <v>0</v>
      </c>
      <c r="AF56" s="26">
        <f t="shared" si="10"/>
        <v>0</v>
      </c>
      <c r="AG56" s="26">
        <f t="shared" ca="1" si="11"/>
        <v>0</v>
      </c>
      <c r="AH56" s="26">
        <f t="shared" si="12"/>
        <v>0</v>
      </c>
      <c r="AI56" s="26">
        <f t="shared" ca="1" si="13"/>
        <v>0</v>
      </c>
      <c r="AJ56" s="26">
        <f t="shared" si="14"/>
        <v>0</v>
      </c>
      <c r="AK56" s="26">
        <f t="shared" ca="1" si="15"/>
        <v>0</v>
      </c>
      <c r="AL56" s="48" t="str">
        <f t="shared" si="16"/>
        <v>-</v>
      </c>
      <c r="AM56" s="48" t="str">
        <f t="shared" ca="1" si="17"/>
        <v>0 - 129%</v>
      </c>
      <c r="AN56" s="48" t="str">
        <f>IFERROR(#REF!/#REF!,"-")</f>
        <v>-</v>
      </c>
      <c r="AO56" s="48" t="str">
        <f t="shared" si="18"/>
        <v>-</v>
      </c>
      <c r="AP56" s="48" t="str">
        <f t="shared" ca="1" si="19"/>
        <v>0 - 193%</v>
      </c>
      <c r="AQ56" s="48" t="str">
        <f>IFERROR(AC56/#REF!,"-")</f>
        <v>-</v>
      </c>
      <c r="AR56" s="48" t="str">
        <f t="shared" si="20"/>
        <v>-</v>
      </c>
      <c r="AS56" s="48" t="str">
        <f>IFERROR(#REF!/#REF!,"_")</f>
        <v>_</v>
      </c>
      <c r="AT56" s="48" t="str">
        <f t="shared" si="21"/>
        <v>-</v>
      </c>
      <c r="AU56" s="48" t="str">
        <f>IFERROR(#REF!/#REF!,"-")</f>
        <v>-</v>
      </c>
      <c r="AV56" s="48" t="str">
        <f t="shared" si="22"/>
        <v>-</v>
      </c>
      <c r="AW56" s="48" t="str">
        <f>IFERROR(#REF!/#REF!,"-")</f>
        <v>-</v>
      </c>
      <c r="AX56" s="48" t="str">
        <f t="shared" si="23"/>
        <v>-</v>
      </c>
      <c r="AY56" s="48" t="str">
        <f>IFERROR(#REF!/#REF!,"-")</f>
        <v>-</v>
      </c>
      <c r="AZ56" s="48" t="str">
        <f t="shared" si="30"/>
        <v>-</v>
      </c>
      <c r="BA56" s="48" t="str">
        <f t="shared" si="31"/>
        <v>-</v>
      </c>
      <c r="BB56" s="48" t="b">
        <f t="shared" si="24"/>
        <v>0</v>
      </c>
      <c r="BC56">
        <f t="shared" si="25"/>
        <v>0</v>
      </c>
      <c r="BD56" s="48" t="str">
        <f t="shared" si="26"/>
        <v>-</v>
      </c>
    </row>
    <row r="57" spans="1:56" x14ac:dyDescent="0.3">
      <c r="A57" s="25" t="str">
        <f>Råstatistik!A51</f>
        <v>BODENS KOMMUN</v>
      </c>
      <c r="B57" t="b">
        <f t="shared" si="0"/>
        <v>1</v>
      </c>
      <c r="C57">
        <f>Råstatistik!F51</f>
        <v>0</v>
      </c>
      <c r="D57">
        <f ca="1">IF(Råstatistik!D51=999,IF(simulera09,RANDBETWEEN(1,9),9),0)</f>
        <v>9</v>
      </c>
      <c r="E57">
        <f>Råstatistik!K51</f>
        <v>0</v>
      </c>
      <c r="F57">
        <f ca="1">IF(Råstatistik!I51=999,IF(simulera09,RANDBETWEEN(1,9),9),0)</f>
        <v>9</v>
      </c>
      <c r="G57">
        <f>Råstatistik!P51</f>
        <v>15</v>
      </c>
      <c r="H57">
        <f ca="1">IF(Råstatistik!N51=999,IF(simulera09,RANDBETWEEN(1,9),9),0)</f>
        <v>0</v>
      </c>
      <c r="I57">
        <f>Råstatistik!U51</f>
        <v>114</v>
      </c>
      <c r="J57">
        <f ca="1">IF(Råstatistik!S51=999,IF(simulera09,RANDBETWEEN(1,9),9),0)</f>
        <v>0</v>
      </c>
      <c r="K57">
        <f t="shared" si="1"/>
        <v>129</v>
      </c>
      <c r="L57">
        <f t="shared" ca="1" si="2"/>
        <v>18</v>
      </c>
      <c r="M57" s="26" t="str">
        <f t="shared" ca="1" si="27"/>
        <v>129-147</v>
      </c>
      <c r="N57" s="26">
        <f t="shared" ca="1" si="28"/>
        <v>138</v>
      </c>
      <c r="O57" s="26">
        <f t="shared" si="3"/>
        <v>0</v>
      </c>
      <c r="P57" s="26">
        <f t="shared" ca="1" si="4"/>
        <v>18</v>
      </c>
      <c r="Q57" s="26">
        <f t="shared" ca="1" si="5"/>
        <v>9</v>
      </c>
      <c r="R57" s="43">
        <f>IF(Råstatistik!G51=".",0,Råstatistik!G51)</f>
        <v>0</v>
      </c>
      <c r="S57" s="44">
        <f ca="1">IF(Råstatistik!E51=999,IF(simulera09,RANDBETWEEN(1,9),9),0)</f>
        <v>9</v>
      </c>
      <c r="T57" s="43">
        <f>IF(Råstatistik!L51=".",0,Råstatistik!L51)</f>
        <v>0</v>
      </c>
      <c r="U57" s="44">
        <f ca="1">IF(Råstatistik!J51=999,IF(simulera09,RANDBETWEEN(1,9),9),0)</f>
        <v>9</v>
      </c>
      <c r="V57">
        <f>IF(Råstatistik!Q51=".",0,Råstatistik!Q51)</f>
        <v>0</v>
      </c>
      <c r="W57">
        <f ca="1">IF(Råstatistik!O51=999,IF(simulera09,RANDBETWEEN(1,9),9),0)</f>
        <v>9</v>
      </c>
      <c r="X57">
        <f>IF(Råstatistik!V51=".",0,Råstatistik!V51)</f>
        <v>0</v>
      </c>
      <c r="Y57">
        <f ca="1">IF(Råstatistik!T51=999,IF(simulera09,RANDBETWEEN(1,9),9),0)</f>
        <v>9</v>
      </c>
      <c r="Z57">
        <f t="shared" si="6"/>
        <v>0</v>
      </c>
      <c r="AA57">
        <f t="shared" ca="1" si="7"/>
        <v>36</v>
      </c>
      <c r="AB57" s="26" t="str">
        <f t="shared" ca="1" si="29"/>
        <v>0-36</v>
      </c>
      <c r="AC57" s="26" t="b">
        <f>Råstatistik!B51</f>
        <v>0</v>
      </c>
      <c r="AD57" s="26">
        <f t="shared" si="8"/>
        <v>0</v>
      </c>
      <c r="AE57" s="26">
        <f t="shared" ca="1" si="9"/>
        <v>0</v>
      </c>
      <c r="AF57" s="26">
        <f t="shared" si="10"/>
        <v>0</v>
      </c>
      <c r="AG57" s="26">
        <f t="shared" ca="1" si="11"/>
        <v>0</v>
      </c>
      <c r="AH57" s="26">
        <f t="shared" si="12"/>
        <v>15</v>
      </c>
      <c r="AI57" s="26">
        <f t="shared" ca="1" si="13"/>
        <v>0</v>
      </c>
      <c r="AJ57" s="26">
        <f t="shared" si="14"/>
        <v>114</v>
      </c>
      <c r="AK57" s="26">
        <f t="shared" ca="1" si="15"/>
        <v>0</v>
      </c>
      <c r="AL57" s="48">
        <f t="shared" si="16"/>
        <v>0</v>
      </c>
      <c r="AM57" s="48" t="str">
        <f t="shared" ca="1" si="17"/>
        <v>0 - 13%</v>
      </c>
      <c r="AN57" s="48" t="str">
        <f>IFERROR(#REF!/#REF!,"-")</f>
        <v>-</v>
      </c>
      <c r="AO57" s="48">
        <f t="shared" si="18"/>
        <v>0</v>
      </c>
      <c r="AP57" s="48" t="str">
        <f t="shared" ca="1" si="19"/>
        <v>0 - 26%</v>
      </c>
      <c r="AQ57" s="48" t="str">
        <f>IFERROR(AC57/#REF!,"-")</f>
        <v>-</v>
      </c>
      <c r="AR57" s="48" t="str">
        <f t="shared" si="20"/>
        <v>-</v>
      </c>
      <c r="AS57" s="48" t="str">
        <f>IFERROR(#REF!/#REF!,"_")</f>
        <v>_</v>
      </c>
      <c r="AT57" s="48" t="str">
        <f t="shared" si="21"/>
        <v>-</v>
      </c>
      <c r="AU57" s="48" t="str">
        <f>IFERROR(#REF!/#REF!,"-")</f>
        <v>-</v>
      </c>
      <c r="AV57" s="48" t="str">
        <f t="shared" si="22"/>
        <v>-</v>
      </c>
      <c r="AW57" s="48" t="str">
        <f>IFERROR(#REF!/#REF!,"-")</f>
        <v>-</v>
      </c>
      <c r="AX57" s="48" t="str">
        <f t="shared" si="23"/>
        <v>-</v>
      </c>
      <c r="AY57" s="48" t="str">
        <f>IFERROR(#REF!/#REF!,"-")</f>
        <v>-</v>
      </c>
      <c r="AZ57" s="48" t="str">
        <f t="shared" si="30"/>
        <v>-</v>
      </c>
      <c r="BA57" s="48" t="str">
        <f t="shared" si="31"/>
        <v>-</v>
      </c>
      <c r="BB57" s="48" t="b">
        <f t="shared" si="24"/>
        <v>0</v>
      </c>
      <c r="BC57">
        <f t="shared" si="25"/>
        <v>0</v>
      </c>
      <c r="BD57" s="48" t="str">
        <f t="shared" si="26"/>
        <v>-</v>
      </c>
    </row>
    <row r="58" spans="1:56" x14ac:dyDescent="0.3">
      <c r="A58" s="25" t="str">
        <f>Råstatistik!A52</f>
        <v>BOLLEBYGDS KOMMUN</v>
      </c>
      <c r="B58" t="b">
        <f t="shared" si="0"/>
        <v>1</v>
      </c>
      <c r="C58">
        <f>Råstatistik!F52</f>
        <v>0</v>
      </c>
      <c r="D58">
        <f ca="1">IF(Råstatistik!D52=999,IF(simulera09,RANDBETWEEN(1,9),9),0)</f>
        <v>9</v>
      </c>
      <c r="E58">
        <f>Råstatistik!K52</f>
        <v>0</v>
      </c>
      <c r="F58">
        <f ca="1">IF(Råstatistik!I52=999,IF(simulera09,RANDBETWEEN(1,9),9),0)</f>
        <v>9</v>
      </c>
      <c r="G58">
        <f>Råstatistik!P52</f>
        <v>0</v>
      </c>
      <c r="H58">
        <f ca="1">IF(Råstatistik!N52=999,IF(simulera09,RANDBETWEEN(1,9),9),0)</f>
        <v>9</v>
      </c>
      <c r="I58">
        <f>Råstatistik!U52</f>
        <v>86</v>
      </c>
      <c r="J58">
        <f ca="1">IF(Råstatistik!S52=999,IF(simulera09,RANDBETWEEN(1,9),9),0)</f>
        <v>0</v>
      </c>
      <c r="K58">
        <f t="shared" si="1"/>
        <v>86</v>
      </c>
      <c r="L58">
        <f t="shared" ca="1" si="2"/>
        <v>27</v>
      </c>
      <c r="M58" s="26" t="str">
        <f t="shared" ca="1" si="27"/>
        <v>86-113</v>
      </c>
      <c r="N58" s="26">
        <f t="shared" ca="1" si="28"/>
        <v>100</v>
      </c>
      <c r="O58" s="26">
        <f t="shared" si="3"/>
        <v>0</v>
      </c>
      <c r="P58" s="26">
        <f t="shared" ca="1" si="4"/>
        <v>18</v>
      </c>
      <c r="Q58" s="26">
        <f t="shared" ca="1" si="5"/>
        <v>9</v>
      </c>
      <c r="R58" s="43">
        <f>IF(Råstatistik!G52=".",0,Råstatistik!G52)</f>
        <v>0</v>
      </c>
      <c r="S58" s="44">
        <f ca="1">IF(Råstatistik!E52=999,IF(simulera09,RANDBETWEEN(1,9),9),0)</f>
        <v>9</v>
      </c>
      <c r="T58" s="43">
        <f>IF(Råstatistik!L52=".",0,Råstatistik!L52)</f>
        <v>0</v>
      </c>
      <c r="U58" s="44">
        <f ca="1">IF(Råstatistik!J52=999,IF(simulera09,RANDBETWEEN(1,9),9),0)</f>
        <v>9</v>
      </c>
      <c r="V58">
        <f>IF(Råstatistik!Q52=".",0,Råstatistik!Q52)</f>
        <v>0</v>
      </c>
      <c r="W58">
        <f ca="1">IF(Råstatistik!O52=999,IF(simulera09,RANDBETWEEN(1,9),9),0)</f>
        <v>9</v>
      </c>
      <c r="X58">
        <f>IF(Råstatistik!V52=".",0,Råstatistik!V52)</f>
        <v>0</v>
      </c>
      <c r="Y58">
        <f ca="1">IF(Råstatistik!T52=999,IF(simulera09,RANDBETWEEN(1,9),9),0)</f>
        <v>9</v>
      </c>
      <c r="Z58">
        <f t="shared" si="6"/>
        <v>0</v>
      </c>
      <c r="AA58">
        <f t="shared" ca="1" si="7"/>
        <v>36</v>
      </c>
      <c r="AB58" s="26" t="str">
        <f t="shared" ca="1" si="29"/>
        <v>0-36</v>
      </c>
      <c r="AC58" s="26" t="b">
        <f>Råstatistik!B52</f>
        <v>0</v>
      </c>
      <c r="AD58" s="26">
        <f t="shared" si="8"/>
        <v>0</v>
      </c>
      <c r="AE58" s="26">
        <f t="shared" ca="1" si="9"/>
        <v>0</v>
      </c>
      <c r="AF58" s="26">
        <f t="shared" si="10"/>
        <v>0</v>
      </c>
      <c r="AG58" s="26">
        <f t="shared" ca="1" si="11"/>
        <v>0</v>
      </c>
      <c r="AH58" s="26">
        <f t="shared" si="12"/>
        <v>0</v>
      </c>
      <c r="AI58" s="26">
        <f t="shared" ca="1" si="13"/>
        <v>0</v>
      </c>
      <c r="AJ58" s="26">
        <f t="shared" si="14"/>
        <v>86</v>
      </c>
      <c r="AK58" s="26">
        <f t="shared" ca="1" si="15"/>
        <v>0</v>
      </c>
      <c r="AL58" s="48">
        <f t="shared" si="16"/>
        <v>0</v>
      </c>
      <c r="AM58" s="48" t="str">
        <f t="shared" ca="1" si="17"/>
        <v>0 - 18%</v>
      </c>
      <c r="AN58" s="48" t="str">
        <f>IFERROR(#REF!/#REF!,"-")</f>
        <v>-</v>
      </c>
      <c r="AO58" s="48">
        <f t="shared" si="18"/>
        <v>0</v>
      </c>
      <c r="AP58" s="48" t="str">
        <f t="shared" ca="1" si="19"/>
        <v>0 - 36%</v>
      </c>
      <c r="AQ58" s="48" t="str">
        <f>IFERROR(AC58/#REF!,"-")</f>
        <v>-</v>
      </c>
      <c r="AR58" s="48" t="str">
        <f t="shared" si="20"/>
        <v>-</v>
      </c>
      <c r="AS58" s="48" t="str">
        <f>IFERROR(#REF!/#REF!,"_")</f>
        <v>_</v>
      </c>
      <c r="AT58" s="48" t="str">
        <f t="shared" si="21"/>
        <v>-</v>
      </c>
      <c r="AU58" s="48" t="str">
        <f>IFERROR(#REF!/#REF!,"-")</f>
        <v>-</v>
      </c>
      <c r="AV58" s="48" t="str">
        <f t="shared" si="22"/>
        <v>-</v>
      </c>
      <c r="AW58" s="48" t="str">
        <f>IFERROR(#REF!/#REF!,"-")</f>
        <v>-</v>
      </c>
      <c r="AX58" s="48" t="str">
        <f t="shared" si="23"/>
        <v>-</v>
      </c>
      <c r="AY58" s="48" t="str">
        <f>IFERROR(#REF!/#REF!,"-")</f>
        <v>-</v>
      </c>
      <c r="AZ58" s="48" t="str">
        <f t="shared" si="30"/>
        <v>-</v>
      </c>
      <c r="BA58" s="48" t="str">
        <f t="shared" si="31"/>
        <v>-</v>
      </c>
      <c r="BB58" s="48" t="b">
        <f t="shared" si="24"/>
        <v>0</v>
      </c>
      <c r="BC58">
        <f t="shared" si="25"/>
        <v>0</v>
      </c>
      <c r="BD58" s="48" t="str">
        <f t="shared" si="26"/>
        <v>-</v>
      </c>
    </row>
    <row r="59" spans="1:56" x14ac:dyDescent="0.3">
      <c r="A59" s="25" t="str">
        <f>Råstatistik!A53</f>
        <v>BOLLNÄS KOMMUN</v>
      </c>
      <c r="B59" t="b">
        <f t="shared" si="0"/>
        <v>1</v>
      </c>
      <c r="C59">
        <f>Råstatistik!F53</f>
        <v>22</v>
      </c>
      <c r="D59">
        <f ca="1">IF(Råstatistik!D53=999,IF(simulera09,RANDBETWEEN(1,9),9),0)</f>
        <v>0</v>
      </c>
      <c r="E59">
        <f>Råstatistik!K53</f>
        <v>17</v>
      </c>
      <c r="F59">
        <f ca="1">IF(Råstatistik!I53=999,IF(simulera09,RANDBETWEEN(1,9),9),0)</f>
        <v>0</v>
      </c>
      <c r="G59">
        <f>Råstatistik!P53</f>
        <v>17</v>
      </c>
      <c r="H59">
        <f ca="1">IF(Råstatistik!N53=999,IF(simulera09,RANDBETWEEN(1,9),9),0)</f>
        <v>0</v>
      </c>
      <c r="I59">
        <f>Råstatistik!U53</f>
        <v>49</v>
      </c>
      <c r="J59">
        <f ca="1">IF(Råstatistik!S53=999,IF(simulera09,RANDBETWEEN(1,9),9),0)</f>
        <v>0</v>
      </c>
      <c r="K59">
        <f t="shared" si="1"/>
        <v>105</v>
      </c>
      <c r="L59">
        <f t="shared" ca="1" si="2"/>
        <v>0</v>
      </c>
      <c r="M59" s="26" t="str">
        <f t="shared" ca="1" si="27"/>
        <v>105</v>
      </c>
      <c r="N59" s="26">
        <f t="shared" ca="1" si="28"/>
        <v>105</v>
      </c>
      <c r="O59" s="26">
        <f t="shared" si="3"/>
        <v>39</v>
      </c>
      <c r="P59" s="26">
        <f t="shared" ca="1" si="4"/>
        <v>0</v>
      </c>
      <c r="Q59" s="26">
        <f t="shared" ca="1" si="5"/>
        <v>39</v>
      </c>
      <c r="R59" s="43">
        <f>IF(Råstatistik!G53=".",0,Råstatistik!G53)</f>
        <v>0</v>
      </c>
      <c r="S59" s="44">
        <f ca="1">IF(Råstatistik!E53=999,IF(simulera09,RANDBETWEEN(1,9),9),0)</f>
        <v>9</v>
      </c>
      <c r="T59" s="43">
        <f>IF(Råstatistik!L53=".",0,Råstatistik!L53)</f>
        <v>0</v>
      </c>
      <c r="U59" s="44">
        <f ca="1">IF(Råstatistik!J53=999,IF(simulera09,RANDBETWEEN(1,9),9),0)</f>
        <v>9</v>
      </c>
      <c r="V59">
        <f>IF(Råstatistik!Q53=".",0,Råstatistik!Q53)</f>
        <v>0</v>
      </c>
      <c r="W59">
        <f ca="1">IF(Råstatistik!O53=999,IF(simulera09,RANDBETWEEN(1,9),9),0)</f>
        <v>9</v>
      </c>
      <c r="X59">
        <f>IF(Råstatistik!V53=".",0,Råstatistik!V53)</f>
        <v>0</v>
      </c>
      <c r="Y59">
        <f ca="1">IF(Råstatistik!T53=999,IF(simulera09,RANDBETWEEN(1,9),9),0)</f>
        <v>9</v>
      </c>
      <c r="Z59">
        <f t="shared" si="6"/>
        <v>0</v>
      </c>
      <c r="AA59">
        <f t="shared" ca="1" si="7"/>
        <v>36</v>
      </c>
      <c r="AB59" s="26" t="str">
        <f t="shared" ca="1" si="29"/>
        <v>0-36</v>
      </c>
      <c r="AC59" s="26" t="b">
        <f>Råstatistik!B53</f>
        <v>0</v>
      </c>
      <c r="AD59" s="26">
        <f t="shared" si="8"/>
        <v>22</v>
      </c>
      <c r="AE59" s="26">
        <f t="shared" ca="1" si="9"/>
        <v>0</v>
      </c>
      <c r="AF59" s="26">
        <f t="shared" si="10"/>
        <v>17</v>
      </c>
      <c r="AG59" s="26">
        <f t="shared" ca="1" si="11"/>
        <v>0</v>
      </c>
      <c r="AH59" s="26">
        <f t="shared" si="12"/>
        <v>17</v>
      </c>
      <c r="AI59" s="26">
        <f t="shared" ca="1" si="13"/>
        <v>0</v>
      </c>
      <c r="AJ59" s="26">
        <f t="shared" si="14"/>
        <v>49</v>
      </c>
      <c r="AK59" s="26">
        <f t="shared" ca="1" si="15"/>
        <v>0</v>
      </c>
      <c r="AL59" s="48">
        <f t="shared" si="16"/>
        <v>0.37142857142857144</v>
      </c>
      <c r="AM59" s="48" t="str">
        <f t="shared" ca="1" si="17"/>
        <v>37 - 0%</v>
      </c>
      <c r="AN59" s="48" t="str">
        <f>IFERROR(#REF!/#REF!,"-")</f>
        <v>-</v>
      </c>
      <c r="AO59" s="48">
        <f t="shared" si="18"/>
        <v>0</v>
      </c>
      <c r="AP59" s="48" t="str">
        <f t="shared" ca="1" si="19"/>
        <v>0 - 34%</v>
      </c>
      <c r="AQ59" s="48" t="str">
        <f>IFERROR(AC59/#REF!,"-")</f>
        <v>-</v>
      </c>
      <c r="AR59" s="48">
        <f t="shared" si="20"/>
        <v>0</v>
      </c>
      <c r="AS59" s="48" t="str">
        <f>IFERROR(#REF!/#REF!,"_")</f>
        <v>_</v>
      </c>
      <c r="AT59" s="48">
        <f t="shared" si="21"/>
        <v>0.4358974358974359</v>
      </c>
      <c r="AU59" s="48" t="str">
        <f>IFERROR(#REF!/#REF!,"-")</f>
        <v>-</v>
      </c>
      <c r="AV59" s="48" t="str">
        <f t="shared" si="22"/>
        <v>-</v>
      </c>
      <c r="AW59" s="48" t="str">
        <f>IFERROR(#REF!/#REF!,"-")</f>
        <v>-</v>
      </c>
      <c r="AX59" s="48" t="str">
        <f t="shared" si="23"/>
        <v>-</v>
      </c>
      <c r="AY59" s="48" t="str">
        <f>IFERROR(#REF!/#REF!,"-")</f>
        <v>-</v>
      </c>
      <c r="AZ59" s="48" t="str">
        <f t="shared" si="30"/>
        <v>-</v>
      </c>
      <c r="BA59" s="48" t="str">
        <f t="shared" si="31"/>
        <v>-</v>
      </c>
      <c r="BB59" s="48" t="b">
        <f t="shared" si="24"/>
        <v>0</v>
      </c>
      <c r="BC59">
        <f t="shared" si="25"/>
        <v>22</v>
      </c>
      <c r="BD59" s="48">
        <f t="shared" si="26"/>
        <v>0.5641025641025641</v>
      </c>
    </row>
    <row r="60" spans="1:56" x14ac:dyDescent="0.3">
      <c r="A60" s="25" t="str">
        <f>Råstatistik!A54</f>
        <v>BORGHOLMS KOMMUN</v>
      </c>
      <c r="B60" t="b">
        <f t="shared" si="0"/>
        <v>1</v>
      </c>
      <c r="C60">
        <f>Råstatistik!F54</f>
        <v>0</v>
      </c>
      <c r="D60">
        <f ca="1">IF(Råstatistik!D54=999,IF(simulera09,RANDBETWEEN(1,9),9),0)</f>
        <v>9</v>
      </c>
      <c r="E60">
        <f>Råstatistik!K54</f>
        <v>0</v>
      </c>
      <c r="F60">
        <f ca="1">IF(Råstatistik!I54=999,IF(simulera09,RANDBETWEEN(1,9),9),0)</f>
        <v>9</v>
      </c>
      <c r="G60">
        <f>Råstatistik!P54</f>
        <v>0</v>
      </c>
      <c r="H60">
        <f ca="1">IF(Råstatistik!N54=999,IF(simulera09,RANDBETWEEN(1,9),9),0)</f>
        <v>9</v>
      </c>
      <c r="I60">
        <f>Råstatistik!U54</f>
        <v>82</v>
      </c>
      <c r="J60">
        <f ca="1">IF(Råstatistik!S54=999,IF(simulera09,RANDBETWEEN(1,9),9),0)</f>
        <v>0</v>
      </c>
      <c r="K60">
        <f t="shared" si="1"/>
        <v>82</v>
      </c>
      <c r="L60">
        <f t="shared" ca="1" si="2"/>
        <v>27</v>
      </c>
      <c r="M60" s="26" t="str">
        <f t="shared" ca="1" si="27"/>
        <v>82-109</v>
      </c>
      <c r="N60" s="26">
        <f t="shared" ca="1" si="28"/>
        <v>96</v>
      </c>
      <c r="O60" s="26">
        <f t="shared" si="3"/>
        <v>0</v>
      </c>
      <c r="P60" s="26">
        <f t="shared" ca="1" si="4"/>
        <v>18</v>
      </c>
      <c r="Q60" s="26">
        <f t="shared" ca="1" si="5"/>
        <v>9</v>
      </c>
      <c r="R60" s="43">
        <f>IF(Råstatistik!G54=".",0,Råstatistik!G54)</f>
        <v>0</v>
      </c>
      <c r="S60" s="44">
        <f ca="1">IF(Råstatistik!E54=999,IF(simulera09,RANDBETWEEN(1,9),9),0)</f>
        <v>9</v>
      </c>
      <c r="T60" s="43">
        <f>IF(Råstatistik!L54=".",0,Råstatistik!L54)</f>
        <v>0</v>
      </c>
      <c r="U60" s="44">
        <f ca="1">IF(Råstatistik!J54=999,IF(simulera09,RANDBETWEEN(1,9),9),0)</f>
        <v>9</v>
      </c>
      <c r="V60">
        <f>IF(Råstatistik!Q54=".",0,Råstatistik!Q54)</f>
        <v>0</v>
      </c>
      <c r="W60">
        <f ca="1">IF(Råstatistik!O54=999,IF(simulera09,RANDBETWEEN(1,9),9),0)</f>
        <v>9</v>
      </c>
      <c r="X60">
        <f>IF(Råstatistik!V54=".",0,Råstatistik!V54)</f>
        <v>0</v>
      </c>
      <c r="Y60">
        <f ca="1">IF(Råstatistik!T54=999,IF(simulera09,RANDBETWEEN(1,9),9),0)</f>
        <v>9</v>
      </c>
      <c r="Z60">
        <f t="shared" si="6"/>
        <v>0</v>
      </c>
      <c r="AA60">
        <f t="shared" ca="1" si="7"/>
        <v>36</v>
      </c>
      <c r="AB60" s="26" t="str">
        <f t="shared" ca="1" si="29"/>
        <v>0-36</v>
      </c>
      <c r="AC60" s="26" t="b">
        <f>Råstatistik!B54</f>
        <v>0</v>
      </c>
      <c r="AD60" s="26">
        <f t="shared" si="8"/>
        <v>0</v>
      </c>
      <c r="AE60" s="26">
        <f t="shared" ca="1" si="9"/>
        <v>0</v>
      </c>
      <c r="AF60" s="26">
        <f t="shared" si="10"/>
        <v>0</v>
      </c>
      <c r="AG60" s="26">
        <f t="shared" ca="1" si="11"/>
        <v>0</v>
      </c>
      <c r="AH60" s="26">
        <f t="shared" si="12"/>
        <v>0</v>
      </c>
      <c r="AI60" s="26">
        <f t="shared" ca="1" si="13"/>
        <v>0</v>
      </c>
      <c r="AJ60" s="26">
        <f t="shared" si="14"/>
        <v>82</v>
      </c>
      <c r="AK60" s="26">
        <f t="shared" ca="1" si="15"/>
        <v>0</v>
      </c>
      <c r="AL60" s="48">
        <f t="shared" si="16"/>
        <v>0</v>
      </c>
      <c r="AM60" s="48" t="str">
        <f t="shared" ca="1" si="17"/>
        <v>0 - 19%</v>
      </c>
      <c r="AN60" s="48" t="str">
        <f>IFERROR(#REF!/#REF!,"-")</f>
        <v>-</v>
      </c>
      <c r="AO60" s="48">
        <f t="shared" si="18"/>
        <v>0</v>
      </c>
      <c r="AP60" s="48" t="str">
        <f t="shared" ca="1" si="19"/>
        <v>0 - 38%</v>
      </c>
      <c r="AQ60" s="48" t="str">
        <f>IFERROR(AC60/#REF!,"-")</f>
        <v>-</v>
      </c>
      <c r="AR60" s="48" t="str">
        <f t="shared" si="20"/>
        <v>-</v>
      </c>
      <c r="AS60" s="48" t="str">
        <f>IFERROR(#REF!/#REF!,"_")</f>
        <v>_</v>
      </c>
      <c r="AT60" s="48" t="str">
        <f t="shared" si="21"/>
        <v>-</v>
      </c>
      <c r="AU60" s="48" t="str">
        <f>IFERROR(#REF!/#REF!,"-")</f>
        <v>-</v>
      </c>
      <c r="AV60" s="48" t="str">
        <f t="shared" si="22"/>
        <v>-</v>
      </c>
      <c r="AW60" s="48" t="str">
        <f>IFERROR(#REF!/#REF!,"-")</f>
        <v>-</v>
      </c>
      <c r="AX60" s="48" t="str">
        <f t="shared" si="23"/>
        <v>-</v>
      </c>
      <c r="AY60" s="48" t="str">
        <f>IFERROR(#REF!/#REF!,"-")</f>
        <v>-</v>
      </c>
      <c r="AZ60" s="48" t="str">
        <f t="shared" si="30"/>
        <v>-</v>
      </c>
      <c r="BA60" s="48" t="str">
        <f t="shared" si="31"/>
        <v>-</v>
      </c>
      <c r="BB60" s="48" t="b">
        <f t="shared" si="24"/>
        <v>0</v>
      </c>
      <c r="BC60">
        <f t="shared" si="25"/>
        <v>0</v>
      </c>
      <c r="BD60" s="48" t="str">
        <f t="shared" si="26"/>
        <v>-</v>
      </c>
    </row>
    <row r="61" spans="1:56" x14ac:dyDescent="0.3">
      <c r="A61" s="25" t="str">
        <f>Råstatistik!A55</f>
        <v>BORLÄNGE KOMMUN</v>
      </c>
      <c r="B61" t="b">
        <f t="shared" si="0"/>
        <v>1</v>
      </c>
      <c r="C61">
        <f>Råstatistik!F55</f>
        <v>88</v>
      </c>
      <c r="D61">
        <f ca="1">IF(Råstatistik!D55=999,IF(simulera09,RANDBETWEEN(1,9),9),0)</f>
        <v>0</v>
      </c>
      <c r="E61">
        <f>Råstatistik!K55</f>
        <v>70</v>
      </c>
      <c r="F61">
        <f ca="1">IF(Råstatistik!I55=999,IF(simulera09,RANDBETWEEN(1,9),9),0)</f>
        <v>0</v>
      </c>
      <c r="G61">
        <f>Råstatistik!P55</f>
        <v>53</v>
      </c>
      <c r="H61">
        <f ca="1">IF(Råstatistik!N55=999,IF(simulera09,RANDBETWEEN(1,9),9),0)</f>
        <v>0</v>
      </c>
      <c r="I61">
        <f>Råstatistik!U55</f>
        <v>262</v>
      </c>
      <c r="J61">
        <f ca="1">IF(Råstatistik!S55=999,IF(simulera09,RANDBETWEEN(1,9),9),0)</f>
        <v>0</v>
      </c>
      <c r="K61">
        <f t="shared" si="1"/>
        <v>473</v>
      </c>
      <c r="L61">
        <f t="shared" ca="1" si="2"/>
        <v>0</v>
      </c>
      <c r="M61" s="26" t="str">
        <f t="shared" ca="1" si="27"/>
        <v>473</v>
      </c>
      <c r="N61" s="26">
        <f t="shared" ca="1" si="28"/>
        <v>473</v>
      </c>
      <c r="O61" s="26">
        <f t="shared" si="3"/>
        <v>158</v>
      </c>
      <c r="P61" s="26">
        <f t="shared" ca="1" si="4"/>
        <v>0</v>
      </c>
      <c r="Q61" s="26">
        <f t="shared" ca="1" si="5"/>
        <v>158</v>
      </c>
      <c r="R61" s="43">
        <f>IF(Råstatistik!G55=".",0,Råstatistik!G55)</f>
        <v>23</v>
      </c>
      <c r="S61" s="44">
        <f ca="1">IF(Råstatistik!E55=999,IF(simulera09,RANDBETWEEN(1,9),9),0)</f>
        <v>0</v>
      </c>
      <c r="T61" s="43">
        <f>IF(Råstatistik!L55=".",0,Råstatistik!L55)</f>
        <v>0</v>
      </c>
      <c r="U61" s="44">
        <f ca="1">IF(Råstatistik!J55=999,IF(simulera09,RANDBETWEEN(1,9),9),0)</f>
        <v>9</v>
      </c>
      <c r="V61">
        <f>IF(Råstatistik!Q55=".",0,Råstatistik!Q55)</f>
        <v>12</v>
      </c>
      <c r="W61">
        <f ca="1">IF(Råstatistik!O55=999,IF(simulera09,RANDBETWEEN(1,9),9),0)</f>
        <v>0</v>
      </c>
      <c r="X61">
        <f>IF(Råstatistik!V55=".",0,Råstatistik!V55)</f>
        <v>0</v>
      </c>
      <c r="Y61">
        <f ca="1">IF(Råstatistik!T55=999,IF(simulera09,RANDBETWEEN(1,9),9),0)</f>
        <v>9</v>
      </c>
      <c r="Z61">
        <f t="shared" si="6"/>
        <v>35</v>
      </c>
      <c r="AA61">
        <f t="shared" ca="1" si="7"/>
        <v>18</v>
      </c>
      <c r="AB61" s="26" t="str">
        <f t="shared" ca="1" si="29"/>
        <v>35-53</v>
      </c>
      <c r="AC61" s="26" t="b">
        <f>Råstatistik!B55</f>
        <v>0</v>
      </c>
      <c r="AD61" s="26">
        <f t="shared" si="8"/>
        <v>65</v>
      </c>
      <c r="AE61" s="26">
        <f t="shared" ca="1" si="9"/>
        <v>0</v>
      </c>
      <c r="AF61" s="26">
        <f t="shared" si="10"/>
        <v>70</v>
      </c>
      <c r="AG61" s="26">
        <f t="shared" ca="1" si="11"/>
        <v>0</v>
      </c>
      <c r="AH61" s="26">
        <f t="shared" si="12"/>
        <v>41</v>
      </c>
      <c r="AI61" s="26">
        <f t="shared" ca="1" si="13"/>
        <v>0</v>
      </c>
      <c r="AJ61" s="26">
        <f t="shared" si="14"/>
        <v>262</v>
      </c>
      <c r="AK61" s="26">
        <f t="shared" ca="1" si="15"/>
        <v>0</v>
      </c>
      <c r="AL61" s="48">
        <f t="shared" si="16"/>
        <v>0.33403805496828753</v>
      </c>
      <c r="AM61" s="48" t="str">
        <f t="shared" ca="1" si="17"/>
        <v>33 - 0%</v>
      </c>
      <c r="AN61" s="48" t="str">
        <f>IFERROR(#REF!/#REF!,"-")</f>
        <v>-</v>
      </c>
      <c r="AO61" s="48">
        <f t="shared" si="18"/>
        <v>7.399577167019028E-2</v>
      </c>
      <c r="AP61" s="48" t="str">
        <f t="shared" ca="1" si="19"/>
        <v>7 - 4%</v>
      </c>
      <c r="AQ61" s="48" t="str">
        <f>IFERROR(AC61/#REF!,"-")</f>
        <v>-</v>
      </c>
      <c r="AR61" s="48">
        <f t="shared" si="20"/>
        <v>0.22151898734177214</v>
      </c>
      <c r="AS61" s="48" t="str">
        <f>IFERROR(#REF!/#REF!,"_")</f>
        <v>_</v>
      </c>
      <c r="AT61" s="48">
        <f t="shared" si="21"/>
        <v>0.44303797468354428</v>
      </c>
      <c r="AU61" s="48" t="str">
        <f>IFERROR(#REF!/#REF!,"-")</f>
        <v>-</v>
      </c>
      <c r="AV61" s="48">
        <f t="shared" si="22"/>
        <v>0</v>
      </c>
      <c r="AW61" s="48" t="str">
        <f>IFERROR(#REF!/#REF!,"-")</f>
        <v>-</v>
      </c>
      <c r="AX61" s="48">
        <f t="shared" si="23"/>
        <v>0</v>
      </c>
      <c r="AY61" s="48" t="str">
        <f>IFERROR(#REF!/#REF!,"-")</f>
        <v>-</v>
      </c>
      <c r="AZ61" s="48">
        <f t="shared" si="30"/>
        <v>0</v>
      </c>
      <c r="BA61" s="48" t="str">
        <f t="shared" si="31"/>
        <v>-</v>
      </c>
      <c r="BB61" s="48" t="b">
        <f t="shared" si="24"/>
        <v>0</v>
      </c>
      <c r="BC61">
        <f t="shared" si="25"/>
        <v>65</v>
      </c>
      <c r="BD61" s="48">
        <f t="shared" si="26"/>
        <v>0.48148148148148145</v>
      </c>
    </row>
    <row r="62" spans="1:56" x14ac:dyDescent="0.3">
      <c r="A62" s="25" t="str">
        <f>Råstatistik!A56</f>
        <v>BORÅS KOMMUN</v>
      </c>
      <c r="B62" t="b">
        <f t="shared" si="0"/>
        <v>1</v>
      </c>
      <c r="C62">
        <f>Råstatistik!F56</f>
        <v>110</v>
      </c>
      <c r="D62">
        <f ca="1">IF(Råstatistik!D56=999,IF(simulera09,RANDBETWEEN(1,9),9),0)</f>
        <v>0</v>
      </c>
      <c r="E62">
        <f>Råstatistik!K56</f>
        <v>51</v>
      </c>
      <c r="F62">
        <f ca="1">IF(Råstatistik!I56=999,IF(simulera09,RANDBETWEEN(1,9),9),0)</f>
        <v>0</v>
      </c>
      <c r="G62">
        <f>Råstatistik!P56</f>
        <v>104</v>
      </c>
      <c r="H62">
        <f ca="1">IF(Råstatistik!N56=999,IF(simulera09,RANDBETWEEN(1,9),9),0)</f>
        <v>0</v>
      </c>
      <c r="I62">
        <f>Råstatistik!U56</f>
        <v>607</v>
      </c>
      <c r="J62">
        <f ca="1">IF(Råstatistik!S56=999,IF(simulera09,RANDBETWEEN(1,9),9),0)</f>
        <v>0</v>
      </c>
      <c r="K62">
        <f t="shared" si="1"/>
        <v>872</v>
      </c>
      <c r="L62">
        <f t="shared" ca="1" si="2"/>
        <v>0</v>
      </c>
      <c r="M62" s="26" t="str">
        <f t="shared" ca="1" si="27"/>
        <v>872</v>
      </c>
      <c r="N62" s="26">
        <f t="shared" ca="1" si="28"/>
        <v>872</v>
      </c>
      <c r="O62" s="26">
        <f t="shared" si="3"/>
        <v>161</v>
      </c>
      <c r="P62" s="26">
        <f t="shared" ca="1" si="4"/>
        <v>0</v>
      </c>
      <c r="Q62" s="26">
        <f t="shared" ca="1" si="5"/>
        <v>161</v>
      </c>
      <c r="R62" s="43">
        <f>IF(Råstatistik!G56=".",0,Råstatistik!G56)</f>
        <v>28</v>
      </c>
      <c r="S62" s="44">
        <f ca="1">IF(Råstatistik!E56=999,IF(simulera09,RANDBETWEEN(1,9),9),0)</f>
        <v>0</v>
      </c>
      <c r="T62" s="43">
        <f>IF(Råstatistik!L56=".",0,Råstatistik!L56)</f>
        <v>0</v>
      </c>
      <c r="U62" s="44">
        <f ca="1">IF(Råstatistik!J56=999,IF(simulera09,RANDBETWEEN(1,9),9),0)</f>
        <v>9</v>
      </c>
      <c r="V62">
        <f>IF(Råstatistik!Q56=".",0,Råstatistik!Q56)</f>
        <v>10</v>
      </c>
      <c r="W62">
        <f ca="1">IF(Råstatistik!O56=999,IF(simulera09,RANDBETWEEN(1,9),9),0)</f>
        <v>0</v>
      </c>
      <c r="X62">
        <f>IF(Råstatistik!V56=".",0,Råstatistik!V56)</f>
        <v>0</v>
      </c>
      <c r="Y62">
        <f ca="1">IF(Råstatistik!T56=999,IF(simulera09,RANDBETWEEN(1,9),9),0)</f>
        <v>9</v>
      </c>
      <c r="Z62">
        <f t="shared" si="6"/>
        <v>38</v>
      </c>
      <c r="AA62">
        <f t="shared" ca="1" si="7"/>
        <v>18</v>
      </c>
      <c r="AB62" s="26" t="str">
        <f t="shared" ca="1" si="29"/>
        <v>38-56</v>
      </c>
      <c r="AC62" s="26" t="b">
        <f>Råstatistik!B56</f>
        <v>0</v>
      </c>
      <c r="AD62" s="26">
        <f t="shared" si="8"/>
        <v>82</v>
      </c>
      <c r="AE62" s="26">
        <f t="shared" ca="1" si="9"/>
        <v>0</v>
      </c>
      <c r="AF62" s="26">
        <f t="shared" si="10"/>
        <v>51</v>
      </c>
      <c r="AG62" s="26">
        <f t="shared" ca="1" si="11"/>
        <v>0</v>
      </c>
      <c r="AH62" s="26">
        <f t="shared" si="12"/>
        <v>94</v>
      </c>
      <c r="AI62" s="26">
        <f t="shared" ca="1" si="13"/>
        <v>0</v>
      </c>
      <c r="AJ62" s="26">
        <f t="shared" si="14"/>
        <v>607</v>
      </c>
      <c r="AK62" s="26">
        <f t="shared" ca="1" si="15"/>
        <v>0</v>
      </c>
      <c r="AL62" s="48">
        <f t="shared" si="16"/>
        <v>0.18463302752293578</v>
      </c>
      <c r="AM62" s="48" t="str">
        <f t="shared" ca="1" si="17"/>
        <v>18 - 0%</v>
      </c>
      <c r="AN62" s="48" t="str">
        <f>IFERROR(#REF!/#REF!,"-")</f>
        <v>-</v>
      </c>
      <c r="AO62" s="48">
        <f t="shared" si="18"/>
        <v>4.3577981651376149E-2</v>
      </c>
      <c r="AP62" s="48" t="str">
        <f t="shared" ca="1" si="19"/>
        <v>4 - 2%</v>
      </c>
      <c r="AQ62" s="48" t="str">
        <f>IFERROR(AC62/#REF!,"-")</f>
        <v>-</v>
      </c>
      <c r="AR62" s="48">
        <f t="shared" si="20"/>
        <v>0.2360248447204969</v>
      </c>
      <c r="AS62" s="48" t="str">
        <f>IFERROR(#REF!/#REF!,"_")</f>
        <v>_</v>
      </c>
      <c r="AT62" s="48">
        <f t="shared" si="21"/>
        <v>0.31677018633540371</v>
      </c>
      <c r="AU62" s="48" t="str">
        <f>IFERROR(#REF!/#REF!,"-")</f>
        <v>-</v>
      </c>
      <c r="AV62" s="48">
        <f t="shared" si="22"/>
        <v>0</v>
      </c>
      <c r="AW62" s="48" t="str">
        <f>IFERROR(#REF!/#REF!,"-")</f>
        <v>-</v>
      </c>
      <c r="AX62" s="48">
        <f t="shared" si="23"/>
        <v>0</v>
      </c>
      <c r="AY62" s="48" t="str">
        <f>IFERROR(#REF!/#REF!,"-")</f>
        <v>-</v>
      </c>
      <c r="AZ62" s="48">
        <f t="shared" si="30"/>
        <v>0</v>
      </c>
      <c r="BA62" s="48" t="str">
        <f t="shared" si="31"/>
        <v>-</v>
      </c>
      <c r="BB62" s="48" t="b">
        <f t="shared" si="24"/>
        <v>0</v>
      </c>
      <c r="BC62">
        <f t="shared" si="25"/>
        <v>82</v>
      </c>
      <c r="BD62" s="48">
        <f t="shared" si="26"/>
        <v>0.61654135338345861</v>
      </c>
    </row>
    <row r="63" spans="1:56" x14ac:dyDescent="0.3">
      <c r="A63" s="25" t="str">
        <f>Råstatistik!A57</f>
        <v>BOTKYRKA KOMMUN</v>
      </c>
      <c r="B63" t="b">
        <f t="shared" si="0"/>
        <v>1</v>
      </c>
      <c r="C63">
        <f>Råstatistik!F57</f>
        <v>130</v>
      </c>
      <c r="D63">
        <f ca="1">IF(Råstatistik!D57=999,IF(simulera09,RANDBETWEEN(1,9),9),0)</f>
        <v>0</v>
      </c>
      <c r="E63">
        <f>Råstatistik!K57</f>
        <v>112</v>
      </c>
      <c r="F63">
        <f ca="1">IF(Råstatistik!I57=999,IF(simulera09,RANDBETWEEN(1,9),9),0)</f>
        <v>0</v>
      </c>
      <c r="G63">
        <f>Råstatistik!P57</f>
        <v>55</v>
      </c>
      <c r="H63">
        <f ca="1">IF(Råstatistik!N57=999,IF(simulera09,RANDBETWEEN(1,9),9),0)</f>
        <v>0</v>
      </c>
      <c r="I63">
        <f>Råstatistik!U57</f>
        <v>419</v>
      </c>
      <c r="J63">
        <f ca="1">IF(Råstatistik!S57=999,IF(simulera09,RANDBETWEEN(1,9),9),0)</f>
        <v>0</v>
      </c>
      <c r="K63">
        <f t="shared" si="1"/>
        <v>716</v>
      </c>
      <c r="L63">
        <f t="shared" ca="1" si="2"/>
        <v>0</v>
      </c>
      <c r="M63" s="26" t="str">
        <f t="shared" ca="1" si="27"/>
        <v>716</v>
      </c>
      <c r="N63" s="26">
        <f t="shared" ca="1" si="28"/>
        <v>716</v>
      </c>
      <c r="O63" s="26">
        <f t="shared" si="3"/>
        <v>242</v>
      </c>
      <c r="P63" s="26">
        <f t="shared" ca="1" si="4"/>
        <v>0</v>
      </c>
      <c r="Q63" s="26">
        <f t="shared" ca="1" si="5"/>
        <v>242</v>
      </c>
      <c r="R63" s="43">
        <f>IF(Råstatistik!G57=".",0,Råstatistik!G57)</f>
        <v>45</v>
      </c>
      <c r="S63" s="44">
        <f ca="1">IF(Råstatistik!E57=999,IF(simulera09,RANDBETWEEN(1,9),9),0)</f>
        <v>0</v>
      </c>
      <c r="T63" s="43">
        <f>IF(Råstatistik!L57=".",0,Råstatistik!L57)</f>
        <v>31</v>
      </c>
      <c r="U63" s="44">
        <f ca="1">IF(Råstatistik!J57=999,IF(simulera09,RANDBETWEEN(1,9),9),0)</f>
        <v>0</v>
      </c>
      <c r="V63">
        <f>IF(Råstatistik!Q57=".",0,Råstatistik!Q57)</f>
        <v>0</v>
      </c>
      <c r="W63">
        <f ca="1">IF(Råstatistik!O57=999,IF(simulera09,RANDBETWEEN(1,9),9),0)</f>
        <v>9</v>
      </c>
      <c r="X63">
        <f>IF(Råstatistik!V57=".",0,Råstatistik!V57)</f>
        <v>15</v>
      </c>
      <c r="Y63">
        <f ca="1">IF(Råstatistik!T57=999,IF(simulera09,RANDBETWEEN(1,9),9),0)</f>
        <v>0</v>
      </c>
      <c r="Z63">
        <f t="shared" si="6"/>
        <v>91</v>
      </c>
      <c r="AA63">
        <f t="shared" ca="1" si="7"/>
        <v>9</v>
      </c>
      <c r="AB63" s="26" t="str">
        <f t="shared" ca="1" si="29"/>
        <v>91-100</v>
      </c>
      <c r="AC63" s="26" t="b">
        <f>Råstatistik!B57</f>
        <v>0</v>
      </c>
      <c r="AD63" s="26">
        <f t="shared" si="8"/>
        <v>85</v>
      </c>
      <c r="AE63" s="26">
        <f t="shared" ca="1" si="9"/>
        <v>0</v>
      </c>
      <c r="AF63" s="26">
        <f t="shared" si="10"/>
        <v>81</v>
      </c>
      <c r="AG63" s="26">
        <f t="shared" ca="1" si="11"/>
        <v>0</v>
      </c>
      <c r="AH63" s="26">
        <f t="shared" si="12"/>
        <v>55</v>
      </c>
      <c r="AI63" s="26">
        <f t="shared" ca="1" si="13"/>
        <v>0</v>
      </c>
      <c r="AJ63" s="26">
        <f t="shared" si="14"/>
        <v>404</v>
      </c>
      <c r="AK63" s="26">
        <f t="shared" ca="1" si="15"/>
        <v>0</v>
      </c>
      <c r="AL63" s="48">
        <f t="shared" si="16"/>
        <v>0.33798882681564246</v>
      </c>
      <c r="AM63" s="48" t="str">
        <f t="shared" ca="1" si="17"/>
        <v>34 - 0%</v>
      </c>
      <c r="AN63" s="48" t="str">
        <f>IFERROR(#REF!/#REF!,"-")</f>
        <v>-</v>
      </c>
      <c r="AO63" s="48">
        <f t="shared" si="18"/>
        <v>0.1270949720670391</v>
      </c>
      <c r="AP63" s="48" t="str">
        <f t="shared" ca="1" si="19"/>
        <v>13 - 1%</v>
      </c>
      <c r="AQ63" s="48" t="str">
        <f>IFERROR(AC63/#REF!,"-")</f>
        <v>-</v>
      </c>
      <c r="AR63" s="48">
        <f t="shared" si="20"/>
        <v>0.37603305785123969</v>
      </c>
      <c r="AS63" s="48" t="str">
        <f>IFERROR(#REF!/#REF!,"_")</f>
        <v>_</v>
      </c>
      <c r="AT63" s="48">
        <f t="shared" si="21"/>
        <v>0.46280991735537191</v>
      </c>
      <c r="AU63" s="48" t="str">
        <f>IFERROR(#REF!/#REF!,"-")</f>
        <v>-</v>
      </c>
      <c r="AV63" s="48">
        <f t="shared" si="22"/>
        <v>0.34065934065934067</v>
      </c>
      <c r="AW63" s="48" t="str">
        <f>IFERROR(#REF!/#REF!,"-")</f>
        <v>-</v>
      </c>
      <c r="AX63" s="48">
        <f t="shared" si="23"/>
        <v>0.16483516483516483</v>
      </c>
      <c r="AY63" s="48" t="str">
        <f>IFERROR(#REF!/#REF!,"-")</f>
        <v>-</v>
      </c>
      <c r="AZ63" s="48">
        <f t="shared" si="30"/>
        <v>0.50549450549450547</v>
      </c>
      <c r="BA63" s="48" t="str">
        <f t="shared" si="31"/>
        <v>-</v>
      </c>
      <c r="BB63" s="48" t="b">
        <f t="shared" si="24"/>
        <v>0</v>
      </c>
      <c r="BC63">
        <f t="shared" si="25"/>
        <v>85</v>
      </c>
      <c r="BD63" s="48">
        <f t="shared" si="26"/>
        <v>0.51204819277108438</v>
      </c>
    </row>
    <row r="64" spans="1:56" x14ac:dyDescent="0.3">
      <c r="A64" s="25" t="str">
        <f>Råstatistik!A58</f>
        <v>Boukefs Privatskola AB</v>
      </c>
      <c r="B64" t="b">
        <f t="shared" si="0"/>
        <v>0</v>
      </c>
      <c r="C64">
        <f>Råstatistik!F58</f>
        <v>0</v>
      </c>
      <c r="D64">
        <f ca="1">IF(Råstatistik!D58=999,IF(simulera09,RANDBETWEEN(1,9),9),0)</f>
        <v>9</v>
      </c>
      <c r="E64">
        <f>Råstatistik!K58</f>
        <v>0</v>
      </c>
      <c r="F64">
        <f ca="1">IF(Råstatistik!I58=999,IF(simulera09,RANDBETWEEN(1,9),9),0)</f>
        <v>9</v>
      </c>
      <c r="G64">
        <f>Råstatistik!P58</f>
        <v>0</v>
      </c>
      <c r="H64">
        <f ca="1">IF(Råstatistik!N58=999,IF(simulera09,RANDBETWEEN(1,9),9),0)</f>
        <v>9</v>
      </c>
      <c r="I64">
        <f>Råstatistik!U58</f>
        <v>10</v>
      </c>
      <c r="J64">
        <f ca="1">IF(Råstatistik!S58=999,IF(simulera09,RANDBETWEEN(1,9),9),0)</f>
        <v>0</v>
      </c>
      <c r="K64">
        <f t="shared" si="1"/>
        <v>10</v>
      </c>
      <c r="L64">
        <f t="shared" ca="1" si="2"/>
        <v>27</v>
      </c>
      <c r="M64" s="26" t="str">
        <f t="shared" ca="1" si="27"/>
        <v>10-37</v>
      </c>
      <c r="N64" s="26">
        <f t="shared" ca="1" si="28"/>
        <v>24</v>
      </c>
      <c r="O64" s="26">
        <f t="shared" si="3"/>
        <v>0</v>
      </c>
      <c r="P64" s="26">
        <f t="shared" ca="1" si="4"/>
        <v>18</v>
      </c>
      <c r="Q64" s="26">
        <f t="shared" ca="1" si="5"/>
        <v>9</v>
      </c>
      <c r="R64" s="43">
        <f>IF(Råstatistik!G58=".",0,Råstatistik!G58)</f>
        <v>0</v>
      </c>
      <c r="S64" s="44">
        <f ca="1">IF(Råstatistik!E58=999,IF(simulera09,RANDBETWEEN(1,9),9),0)</f>
        <v>9</v>
      </c>
      <c r="T64" s="43">
        <f>IF(Råstatistik!L58=".",0,Råstatistik!L58)</f>
        <v>0</v>
      </c>
      <c r="U64" s="44">
        <f ca="1">IF(Råstatistik!J58=999,IF(simulera09,RANDBETWEEN(1,9),9),0)</f>
        <v>9</v>
      </c>
      <c r="V64">
        <f>IF(Råstatistik!Q58=".",0,Råstatistik!Q58)</f>
        <v>0</v>
      </c>
      <c r="W64">
        <f ca="1">IF(Råstatistik!O58=999,IF(simulera09,RANDBETWEEN(1,9),9),0)</f>
        <v>9</v>
      </c>
      <c r="X64">
        <f>IF(Råstatistik!V58=".",0,Råstatistik!V58)</f>
        <v>0</v>
      </c>
      <c r="Y64">
        <f ca="1">IF(Råstatistik!T58=999,IF(simulera09,RANDBETWEEN(1,9),9),0)</f>
        <v>0</v>
      </c>
      <c r="Z64">
        <f t="shared" si="6"/>
        <v>0</v>
      </c>
      <c r="AA64">
        <f t="shared" ca="1" si="7"/>
        <v>27</v>
      </c>
      <c r="AB64" s="26" t="str">
        <f t="shared" ca="1" si="29"/>
        <v>0-27</v>
      </c>
      <c r="AC64" s="26" t="b">
        <f>Råstatistik!B58</f>
        <v>0</v>
      </c>
      <c r="AD64" s="26">
        <f t="shared" si="8"/>
        <v>0</v>
      </c>
      <c r="AE64" s="26">
        <f t="shared" ca="1" si="9"/>
        <v>0</v>
      </c>
      <c r="AF64" s="26">
        <f t="shared" si="10"/>
        <v>0</v>
      </c>
      <c r="AG64" s="26">
        <f t="shared" ca="1" si="11"/>
        <v>0</v>
      </c>
      <c r="AH64" s="26">
        <f t="shared" si="12"/>
        <v>0</v>
      </c>
      <c r="AI64" s="26">
        <f t="shared" ca="1" si="13"/>
        <v>0</v>
      </c>
      <c r="AJ64" s="26">
        <f t="shared" si="14"/>
        <v>10</v>
      </c>
      <c r="AK64" s="26">
        <f t="shared" ca="1" si="15"/>
        <v>0</v>
      </c>
      <c r="AL64" s="48">
        <f t="shared" si="16"/>
        <v>0</v>
      </c>
      <c r="AM64" s="48" t="str">
        <f t="shared" ca="1" si="17"/>
        <v>0 - 75%</v>
      </c>
      <c r="AN64" s="48" t="str">
        <f>IFERROR(#REF!/#REF!,"-")</f>
        <v>-</v>
      </c>
      <c r="AO64" s="48">
        <f t="shared" si="18"/>
        <v>0</v>
      </c>
      <c r="AP64" s="48" t="str">
        <f t="shared" ca="1" si="19"/>
        <v>0 - 113%</v>
      </c>
      <c r="AQ64" s="48" t="str">
        <f>IFERROR(AC64/#REF!,"-")</f>
        <v>-</v>
      </c>
      <c r="AR64" s="48" t="str">
        <f t="shared" si="20"/>
        <v>-</v>
      </c>
      <c r="AS64" s="48" t="str">
        <f>IFERROR(#REF!/#REF!,"_")</f>
        <v>_</v>
      </c>
      <c r="AT64" s="48" t="str">
        <f t="shared" si="21"/>
        <v>-</v>
      </c>
      <c r="AU64" s="48" t="str">
        <f>IFERROR(#REF!/#REF!,"-")</f>
        <v>-</v>
      </c>
      <c r="AV64" s="48" t="str">
        <f t="shared" si="22"/>
        <v>-</v>
      </c>
      <c r="AW64" s="48" t="str">
        <f>IFERROR(#REF!/#REF!,"-")</f>
        <v>-</v>
      </c>
      <c r="AX64" s="48" t="str">
        <f t="shared" si="23"/>
        <v>-</v>
      </c>
      <c r="AY64" s="48" t="str">
        <f>IFERROR(#REF!/#REF!,"-")</f>
        <v>-</v>
      </c>
      <c r="AZ64" s="48" t="str">
        <f t="shared" si="30"/>
        <v>-</v>
      </c>
      <c r="BA64" s="48" t="str">
        <f t="shared" si="31"/>
        <v>-</v>
      </c>
      <c r="BB64" s="48" t="b">
        <f t="shared" si="24"/>
        <v>0</v>
      </c>
      <c r="BC64">
        <f t="shared" si="25"/>
        <v>0</v>
      </c>
      <c r="BD64" s="48" t="str">
        <f t="shared" si="26"/>
        <v>-</v>
      </c>
    </row>
    <row r="65" spans="1:56" x14ac:dyDescent="0.3">
      <c r="A65" s="25" t="str">
        <f>Råstatistik!A59</f>
        <v>BOXHOLMS KOMMUN</v>
      </c>
      <c r="B65" t="b">
        <f t="shared" si="0"/>
        <v>1</v>
      </c>
      <c r="C65">
        <f>Råstatistik!F59</f>
        <v>0</v>
      </c>
      <c r="D65">
        <f ca="1">IF(Råstatistik!D59=999,IF(simulera09,RANDBETWEEN(1,9),9),0)</f>
        <v>9</v>
      </c>
      <c r="E65">
        <f>Råstatistik!K59</f>
        <v>0</v>
      </c>
      <c r="F65">
        <f ca="1">IF(Råstatistik!I59=999,IF(simulera09,RANDBETWEEN(1,9),9),0)</f>
        <v>9</v>
      </c>
      <c r="G65">
        <f>Råstatistik!P59</f>
        <v>0</v>
      </c>
      <c r="H65">
        <f ca="1">IF(Råstatistik!N59=999,IF(simulera09,RANDBETWEEN(1,9),9),0)</f>
        <v>9</v>
      </c>
      <c r="I65">
        <f>Råstatistik!U59</f>
        <v>39</v>
      </c>
      <c r="J65">
        <f ca="1">IF(Råstatistik!S59=999,IF(simulera09,RANDBETWEEN(1,9),9),0)</f>
        <v>0</v>
      </c>
      <c r="K65">
        <f t="shared" si="1"/>
        <v>39</v>
      </c>
      <c r="L65">
        <f t="shared" ca="1" si="2"/>
        <v>27</v>
      </c>
      <c r="M65" s="26" t="str">
        <f t="shared" ca="1" si="27"/>
        <v>39-66</v>
      </c>
      <c r="N65" s="26">
        <f t="shared" ca="1" si="28"/>
        <v>53</v>
      </c>
      <c r="O65" s="26">
        <f t="shared" si="3"/>
        <v>0</v>
      </c>
      <c r="P65" s="26">
        <f t="shared" ca="1" si="4"/>
        <v>18</v>
      </c>
      <c r="Q65" s="26">
        <f t="shared" ca="1" si="5"/>
        <v>9</v>
      </c>
      <c r="R65" s="43">
        <f>IF(Råstatistik!G59=".",0,Råstatistik!G59)</f>
        <v>0</v>
      </c>
      <c r="S65" s="44">
        <f ca="1">IF(Råstatistik!E59=999,IF(simulera09,RANDBETWEEN(1,9),9),0)</f>
        <v>9</v>
      </c>
      <c r="T65" s="43">
        <f>IF(Råstatistik!L59=".",0,Råstatistik!L59)</f>
        <v>0</v>
      </c>
      <c r="U65" s="44">
        <f ca="1">IF(Råstatistik!J59=999,IF(simulera09,RANDBETWEEN(1,9),9),0)</f>
        <v>9</v>
      </c>
      <c r="V65">
        <f>IF(Råstatistik!Q59=".",0,Råstatistik!Q59)</f>
        <v>0</v>
      </c>
      <c r="W65">
        <f ca="1">IF(Råstatistik!O59=999,IF(simulera09,RANDBETWEEN(1,9),9),0)</f>
        <v>9</v>
      </c>
      <c r="X65">
        <f>IF(Råstatistik!V59=".",0,Råstatistik!V59)</f>
        <v>0</v>
      </c>
      <c r="Y65">
        <f ca="1">IF(Råstatistik!T59=999,IF(simulera09,RANDBETWEEN(1,9),9),0)</f>
        <v>9</v>
      </c>
      <c r="Z65">
        <f t="shared" si="6"/>
        <v>0</v>
      </c>
      <c r="AA65">
        <f t="shared" ca="1" si="7"/>
        <v>36</v>
      </c>
      <c r="AB65" s="26" t="str">
        <f t="shared" ca="1" si="29"/>
        <v>0-36</v>
      </c>
      <c r="AC65" s="26" t="b">
        <f>Råstatistik!B59</f>
        <v>0</v>
      </c>
      <c r="AD65" s="26">
        <f t="shared" si="8"/>
        <v>0</v>
      </c>
      <c r="AE65" s="26">
        <f t="shared" ca="1" si="9"/>
        <v>0</v>
      </c>
      <c r="AF65" s="26">
        <f t="shared" si="10"/>
        <v>0</v>
      </c>
      <c r="AG65" s="26">
        <f t="shared" ca="1" si="11"/>
        <v>0</v>
      </c>
      <c r="AH65" s="26">
        <f t="shared" si="12"/>
        <v>0</v>
      </c>
      <c r="AI65" s="26">
        <f t="shared" ca="1" si="13"/>
        <v>0</v>
      </c>
      <c r="AJ65" s="26">
        <f t="shared" si="14"/>
        <v>39</v>
      </c>
      <c r="AK65" s="26">
        <f t="shared" ca="1" si="15"/>
        <v>0</v>
      </c>
      <c r="AL65" s="48">
        <f t="shared" si="16"/>
        <v>0</v>
      </c>
      <c r="AM65" s="48" t="str">
        <f t="shared" ca="1" si="17"/>
        <v>0 - 34%</v>
      </c>
      <c r="AN65" s="48" t="str">
        <f>IFERROR(#REF!/#REF!,"-")</f>
        <v>-</v>
      </c>
      <c r="AO65" s="48">
        <f t="shared" si="18"/>
        <v>0</v>
      </c>
      <c r="AP65" s="48" t="str">
        <f t="shared" ca="1" si="19"/>
        <v>0 - 68%</v>
      </c>
      <c r="AQ65" s="48" t="str">
        <f>IFERROR(AC65/#REF!,"-")</f>
        <v>-</v>
      </c>
      <c r="AR65" s="48" t="str">
        <f t="shared" si="20"/>
        <v>-</v>
      </c>
      <c r="AS65" s="48" t="str">
        <f>IFERROR(#REF!/#REF!,"_")</f>
        <v>_</v>
      </c>
      <c r="AT65" s="48" t="str">
        <f t="shared" si="21"/>
        <v>-</v>
      </c>
      <c r="AU65" s="48" t="str">
        <f>IFERROR(#REF!/#REF!,"-")</f>
        <v>-</v>
      </c>
      <c r="AV65" s="48" t="str">
        <f t="shared" si="22"/>
        <v>-</v>
      </c>
      <c r="AW65" s="48" t="str">
        <f>IFERROR(#REF!/#REF!,"-")</f>
        <v>-</v>
      </c>
      <c r="AX65" s="48" t="str">
        <f t="shared" si="23"/>
        <v>-</v>
      </c>
      <c r="AY65" s="48" t="str">
        <f>IFERROR(#REF!/#REF!,"-")</f>
        <v>-</v>
      </c>
      <c r="AZ65" s="48" t="str">
        <f t="shared" si="30"/>
        <v>-</v>
      </c>
      <c r="BA65" s="48" t="str">
        <f t="shared" si="31"/>
        <v>-</v>
      </c>
      <c r="BB65" s="48" t="b">
        <f t="shared" si="24"/>
        <v>0</v>
      </c>
      <c r="BC65">
        <f t="shared" si="25"/>
        <v>0</v>
      </c>
      <c r="BD65" s="48" t="str">
        <f t="shared" si="26"/>
        <v>-</v>
      </c>
    </row>
    <row r="66" spans="1:56" x14ac:dyDescent="0.3">
      <c r="A66" s="25" t="str">
        <f>Råstatistik!A60</f>
        <v>BRICKEBERGSKYRKANS SKOLSTIFTELSE</v>
      </c>
      <c r="B66" t="b">
        <f t="shared" si="0"/>
        <v>0</v>
      </c>
      <c r="C66">
        <f>Råstatistik!F60</f>
        <v>0</v>
      </c>
      <c r="D66">
        <f ca="1">IF(Råstatistik!D60=999,IF(simulera09,RANDBETWEEN(1,9),9),0)</f>
        <v>0</v>
      </c>
      <c r="E66">
        <f>Råstatistik!K60</f>
        <v>0</v>
      </c>
      <c r="F66">
        <f ca="1">IF(Råstatistik!I60=999,IF(simulera09,RANDBETWEEN(1,9),9),0)</f>
        <v>9</v>
      </c>
      <c r="G66">
        <f>Råstatistik!P60</f>
        <v>0</v>
      </c>
      <c r="H66">
        <f ca="1">IF(Råstatistik!N60=999,IF(simulera09,RANDBETWEEN(1,9),9),0)</f>
        <v>0</v>
      </c>
      <c r="I66">
        <f>Råstatistik!U60</f>
        <v>0</v>
      </c>
      <c r="J66">
        <f ca="1">IF(Råstatistik!S60=999,IF(simulera09,RANDBETWEEN(1,9),9),0)</f>
        <v>9</v>
      </c>
      <c r="K66">
        <f t="shared" si="1"/>
        <v>0</v>
      </c>
      <c r="L66">
        <f t="shared" ca="1" si="2"/>
        <v>18</v>
      </c>
      <c r="M66" s="26" t="str">
        <f t="shared" ca="1" si="27"/>
        <v>0-18</v>
      </c>
      <c r="N66" s="26">
        <f t="shared" ca="1" si="28"/>
        <v>9</v>
      </c>
      <c r="O66" s="26">
        <f t="shared" si="3"/>
        <v>0</v>
      </c>
      <c r="P66" s="26">
        <f t="shared" ca="1" si="4"/>
        <v>9</v>
      </c>
      <c r="Q66" s="26">
        <f t="shared" ca="1" si="5"/>
        <v>5</v>
      </c>
      <c r="R66" s="43">
        <f>IF(Råstatistik!G60=".",0,Råstatistik!G60)</f>
        <v>0</v>
      </c>
      <c r="S66" s="44">
        <f ca="1">IF(Råstatistik!E60=999,IF(simulera09,RANDBETWEEN(1,9),9),0)</f>
        <v>0</v>
      </c>
      <c r="T66" s="43">
        <f>IF(Råstatistik!L60=".",0,Råstatistik!L60)</f>
        <v>0</v>
      </c>
      <c r="U66" s="44">
        <f ca="1">IF(Råstatistik!J60=999,IF(simulera09,RANDBETWEEN(1,9),9),0)</f>
        <v>9</v>
      </c>
      <c r="V66">
        <f>IF(Råstatistik!Q60=".",0,Råstatistik!Q60)</f>
        <v>0</v>
      </c>
      <c r="W66">
        <f ca="1">IF(Råstatistik!O60=999,IF(simulera09,RANDBETWEEN(1,9),9),0)</f>
        <v>0</v>
      </c>
      <c r="X66">
        <f>IF(Råstatistik!V60=".",0,Råstatistik!V60)</f>
        <v>0</v>
      </c>
      <c r="Y66">
        <f ca="1">IF(Råstatistik!T60=999,IF(simulera09,RANDBETWEEN(1,9),9),0)</f>
        <v>9</v>
      </c>
      <c r="Z66">
        <f t="shared" si="6"/>
        <v>0</v>
      </c>
      <c r="AA66">
        <f t="shared" ca="1" si="7"/>
        <v>18</v>
      </c>
      <c r="AB66" s="26" t="str">
        <f t="shared" ca="1" si="29"/>
        <v>0-18</v>
      </c>
      <c r="AC66" s="26" t="b">
        <f>Råstatistik!B60</f>
        <v>1</v>
      </c>
      <c r="AD66" s="26">
        <f t="shared" si="8"/>
        <v>0</v>
      </c>
      <c r="AE66" s="26">
        <f t="shared" ca="1" si="9"/>
        <v>0</v>
      </c>
      <c r="AF66" s="26">
        <f t="shared" si="10"/>
        <v>0</v>
      </c>
      <c r="AG66" s="26">
        <f t="shared" ca="1" si="11"/>
        <v>0</v>
      </c>
      <c r="AH66" s="26">
        <f t="shared" si="12"/>
        <v>0</v>
      </c>
      <c r="AI66" s="26">
        <f t="shared" ca="1" si="13"/>
        <v>0</v>
      </c>
      <c r="AJ66" s="26">
        <f t="shared" si="14"/>
        <v>0</v>
      </c>
      <c r="AK66" s="26">
        <f t="shared" ca="1" si="15"/>
        <v>0</v>
      </c>
      <c r="AL66" s="48" t="str">
        <f t="shared" si="16"/>
        <v>-</v>
      </c>
      <c r="AM66" s="48" t="str">
        <f t="shared" ca="1" si="17"/>
        <v>0 - 100%</v>
      </c>
      <c r="AN66" s="48" t="str">
        <f>IFERROR(#REF!/#REF!,"-")</f>
        <v>-</v>
      </c>
      <c r="AO66" s="48" t="str">
        <f t="shared" si="18"/>
        <v>-</v>
      </c>
      <c r="AP66" s="48" t="str">
        <f t="shared" ca="1" si="19"/>
        <v>0 - 200%</v>
      </c>
      <c r="AQ66" s="48" t="str">
        <f>IFERROR(AC66/#REF!,"-")</f>
        <v>-</v>
      </c>
      <c r="AR66" s="48" t="str">
        <f t="shared" si="20"/>
        <v>-</v>
      </c>
      <c r="AS66" s="48" t="str">
        <f>IFERROR(#REF!/#REF!,"_")</f>
        <v>_</v>
      </c>
      <c r="AT66" s="48" t="str">
        <f t="shared" si="21"/>
        <v>-</v>
      </c>
      <c r="AU66" s="48" t="str">
        <f>IFERROR(#REF!/#REF!,"-")</f>
        <v>-</v>
      </c>
      <c r="AV66" s="48" t="str">
        <f t="shared" si="22"/>
        <v>-</v>
      </c>
      <c r="AW66" s="48" t="str">
        <f>IFERROR(#REF!/#REF!,"-")</f>
        <v>-</v>
      </c>
      <c r="AX66" s="48" t="str">
        <f t="shared" si="23"/>
        <v>-</v>
      </c>
      <c r="AY66" s="48" t="str">
        <f>IFERROR(#REF!/#REF!,"-")</f>
        <v>-</v>
      </c>
      <c r="AZ66" s="48" t="str">
        <f t="shared" si="30"/>
        <v>-</v>
      </c>
      <c r="BA66" s="48" t="str">
        <f t="shared" si="31"/>
        <v>-</v>
      </c>
      <c r="BB66" s="48" t="b">
        <f t="shared" si="24"/>
        <v>1</v>
      </c>
      <c r="BC66">
        <f t="shared" si="25"/>
        <v>0</v>
      </c>
      <c r="BD66" s="48" t="str">
        <f t="shared" si="26"/>
        <v>-</v>
      </c>
    </row>
    <row r="67" spans="1:56" x14ac:dyDescent="0.3">
      <c r="A67" s="25" t="str">
        <f>Råstatistik!A61</f>
        <v>British Schools AB</v>
      </c>
      <c r="B67" t="b">
        <f t="shared" si="0"/>
        <v>0</v>
      </c>
      <c r="C67">
        <f>Råstatistik!F61</f>
        <v>0</v>
      </c>
      <c r="D67">
        <f ca="1">IF(Råstatistik!D61=999,IF(simulera09,RANDBETWEEN(1,9),9),0)</f>
        <v>9</v>
      </c>
      <c r="E67">
        <f>Råstatistik!K61</f>
        <v>0</v>
      </c>
      <c r="F67">
        <f ca="1">IF(Råstatistik!I61=999,IF(simulera09,RANDBETWEEN(1,9),9),0)</f>
        <v>9</v>
      </c>
      <c r="G67">
        <f>Råstatistik!P61</f>
        <v>0</v>
      </c>
      <c r="H67">
        <f ca="1">IF(Råstatistik!N61=999,IF(simulera09,RANDBETWEEN(1,9),9),0)</f>
        <v>0</v>
      </c>
      <c r="I67">
        <f>Råstatistik!U61</f>
        <v>29</v>
      </c>
      <c r="J67">
        <f ca="1">IF(Råstatistik!S61=999,IF(simulera09,RANDBETWEEN(1,9),9),0)</f>
        <v>0</v>
      </c>
      <c r="K67">
        <f t="shared" si="1"/>
        <v>29</v>
      </c>
      <c r="L67">
        <f t="shared" ca="1" si="2"/>
        <v>18</v>
      </c>
      <c r="M67" s="26" t="str">
        <f t="shared" ca="1" si="27"/>
        <v>29-47</v>
      </c>
      <c r="N67" s="26">
        <f t="shared" ca="1" si="28"/>
        <v>38</v>
      </c>
      <c r="O67" s="26">
        <f t="shared" si="3"/>
        <v>0</v>
      </c>
      <c r="P67" s="26">
        <f t="shared" ca="1" si="4"/>
        <v>18</v>
      </c>
      <c r="Q67" s="26">
        <f t="shared" ca="1" si="5"/>
        <v>9</v>
      </c>
      <c r="R67" s="43">
        <f>IF(Råstatistik!G61=".",0,Råstatistik!G61)</f>
        <v>0</v>
      </c>
      <c r="S67" s="44">
        <f ca="1">IF(Råstatistik!E61=999,IF(simulera09,RANDBETWEEN(1,9),9),0)</f>
        <v>9</v>
      </c>
      <c r="T67" s="43">
        <f>IF(Råstatistik!L61=".",0,Råstatistik!L61)</f>
        <v>0</v>
      </c>
      <c r="U67" s="44">
        <f ca="1">IF(Råstatistik!J61=999,IF(simulera09,RANDBETWEEN(1,9),9),0)</f>
        <v>9</v>
      </c>
      <c r="V67">
        <f>IF(Råstatistik!Q61=".",0,Råstatistik!Q61)</f>
        <v>0</v>
      </c>
      <c r="W67">
        <f ca="1">IF(Råstatistik!O61=999,IF(simulera09,RANDBETWEEN(1,9),9),0)</f>
        <v>0</v>
      </c>
      <c r="X67">
        <f>IF(Råstatistik!V61=".",0,Råstatistik!V61)</f>
        <v>0</v>
      </c>
      <c r="Y67">
        <f ca="1">IF(Råstatistik!T61=999,IF(simulera09,RANDBETWEEN(1,9),9),0)</f>
        <v>9</v>
      </c>
      <c r="Z67">
        <f t="shared" si="6"/>
        <v>0</v>
      </c>
      <c r="AA67">
        <f t="shared" ca="1" si="7"/>
        <v>27</v>
      </c>
      <c r="AB67" s="26" t="str">
        <f t="shared" ca="1" si="29"/>
        <v>0-27</v>
      </c>
      <c r="AC67" s="26" t="b">
        <f>Råstatistik!B61</f>
        <v>0</v>
      </c>
      <c r="AD67" s="26">
        <f t="shared" si="8"/>
        <v>0</v>
      </c>
      <c r="AE67" s="26">
        <f t="shared" ca="1" si="9"/>
        <v>0</v>
      </c>
      <c r="AF67" s="26">
        <f t="shared" si="10"/>
        <v>0</v>
      </c>
      <c r="AG67" s="26">
        <f t="shared" ca="1" si="11"/>
        <v>0</v>
      </c>
      <c r="AH67" s="26">
        <f t="shared" si="12"/>
        <v>0</v>
      </c>
      <c r="AI67" s="26">
        <f t="shared" ca="1" si="13"/>
        <v>0</v>
      </c>
      <c r="AJ67" s="26">
        <f t="shared" si="14"/>
        <v>29</v>
      </c>
      <c r="AK67" s="26">
        <f t="shared" ca="1" si="15"/>
        <v>0</v>
      </c>
      <c r="AL67" s="48">
        <f t="shared" si="16"/>
        <v>0</v>
      </c>
      <c r="AM67" s="48" t="str">
        <f t="shared" ca="1" si="17"/>
        <v>0 - 47%</v>
      </c>
      <c r="AN67" s="48" t="str">
        <f>IFERROR(#REF!/#REF!,"-")</f>
        <v>-</v>
      </c>
      <c r="AO67" s="48">
        <f t="shared" si="18"/>
        <v>0</v>
      </c>
      <c r="AP67" s="48" t="str">
        <f t="shared" ca="1" si="19"/>
        <v>0 - 71%</v>
      </c>
      <c r="AQ67" s="48" t="str">
        <f>IFERROR(AC67/#REF!,"-")</f>
        <v>-</v>
      </c>
      <c r="AR67" s="48" t="str">
        <f t="shared" si="20"/>
        <v>-</v>
      </c>
      <c r="AS67" s="48" t="str">
        <f>IFERROR(#REF!/#REF!,"_")</f>
        <v>_</v>
      </c>
      <c r="AT67" s="48" t="str">
        <f t="shared" si="21"/>
        <v>-</v>
      </c>
      <c r="AU67" s="48" t="str">
        <f>IFERROR(#REF!/#REF!,"-")</f>
        <v>-</v>
      </c>
      <c r="AV67" s="48" t="str">
        <f t="shared" si="22"/>
        <v>-</v>
      </c>
      <c r="AW67" s="48" t="str">
        <f>IFERROR(#REF!/#REF!,"-")</f>
        <v>-</v>
      </c>
      <c r="AX67" s="48" t="str">
        <f t="shared" si="23"/>
        <v>-</v>
      </c>
      <c r="AY67" s="48" t="str">
        <f>IFERROR(#REF!/#REF!,"-")</f>
        <v>-</v>
      </c>
      <c r="AZ67" s="48" t="str">
        <f t="shared" si="30"/>
        <v>-</v>
      </c>
      <c r="BA67" s="48" t="str">
        <f t="shared" si="31"/>
        <v>-</v>
      </c>
      <c r="BB67" s="48" t="b">
        <f t="shared" si="24"/>
        <v>0</v>
      </c>
      <c r="BC67">
        <f t="shared" si="25"/>
        <v>0</v>
      </c>
      <c r="BD67" s="48" t="str">
        <f t="shared" si="26"/>
        <v>-</v>
      </c>
    </row>
    <row r="68" spans="1:56" x14ac:dyDescent="0.3">
      <c r="A68" s="25" t="str">
        <f>Råstatistik!A62</f>
        <v>Broholmskolans ekonomiska förening</v>
      </c>
      <c r="B68" t="b">
        <f t="shared" si="0"/>
        <v>0</v>
      </c>
      <c r="C68">
        <f>Råstatistik!F62</f>
        <v>0</v>
      </c>
      <c r="D68">
        <f ca="1">IF(Råstatistik!D62=999,IF(simulera09,RANDBETWEEN(1,9),9),0)</f>
        <v>0</v>
      </c>
      <c r="E68">
        <f>Råstatistik!K62</f>
        <v>0</v>
      </c>
      <c r="F68">
        <f ca="1">IF(Råstatistik!I62=999,IF(simulera09,RANDBETWEEN(1,9),9),0)</f>
        <v>9</v>
      </c>
      <c r="G68">
        <f>Råstatistik!P62</f>
        <v>0</v>
      </c>
      <c r="H68">
        <f ca="1">IF(Råstatistik!N62=999,IF(simulera09,RANDBETWEEN(1,9),9),0)</f>
        <v>0</v>
      </c>
      <c r="I68">
        <f>Råstatistik!U62</f>
        <v>35</v>
      </c>
      <c r="J68">
        <f ca="1">IF(Råstatistik!S62=999,IF(simulera09,RANDBETWEEN(1,9),9),0)</f>
        <v>0</v>
      </c>
      <c r="K68">
        <f t="shared" si="1"/>
        <v>35</v>
      </c>
      <c r="L68">
        <f t="shared" ca="1" si="2"/>
        <v>9</v>
      </c>
      <c r="M68" s="26" t="str">
        <f t="shared" ca="1" si="27"/>
        <v>35-44</v>
      </c>
      <c r="N68" s="26">
        <f t="shared" ca="1" si="28"/>
        <v>40</v>
      </c>
      <c r="O68" s="26">
        <f t="shared" si="3"/>
        <v>0</v>
      </c>
      <c r="P68" s="26">
        <f t="shared" ca="1" si="4"/>
        <v>9</v>
      </c>
      <c r="Q68" s="26">
        <f t="shared" ca="1" si="5"/>
        <v>5</v>
      </c>
      <c r="R68" s="43">
        <f>IF(Råstatistik!G62=".",0,Råstatistik!G62)</f>
        <v>0</v>
      </c>
      <c r="S68" s="44">
        <f ca="1">IF(Råstatistik!E62=999,IF(simulera09,RANDBETWEEN(1,9),9),0)</f>
        <v>0</v>
      </c>
      <c r="T68" s="43">
        <f>IF(Råstatistik!L62=".",0,Råstatistik!L62)</f>
        <v>0</v>
      </c>
      <c r="U68" s="44">
        <f ca="1">IF(Råstatistik!J62=999,IF(simulera09,RANDBETWEEN(1,9),9),0)</f>
        <v>9</v>
      </c>
      <c r="V68">
        <f>IF(Råstatistik!Q62=".",0,Råstatistik!Q62)</f>
        <v>0</v>
      </c>
      <c r="W68">
        <f ca="1">IF(Råstatistik!O62=999,IF(simulera09,RANDBETWEEN(1,9),9),0)</f>
        <v>0</v>
      </c>
      <c r="X68">
        <f>IF(Råstatistik!V62=".",0,Råstatistik!V62)</f>
        <v>0</v>
      </c>
      <c r="Y68">
        <f ca="1">IF(Råstatistik!T62=999,IF(simulera09,RANDBETWEEN(1,9),9),0)</f>
        <v>9</v>
      </c>
      <c r="Z68">
        <f t="shared" si="6"/>
        <v>0</v>
      </c>
      <c r="AA68">
        <f t="shared" ca="1" si="7"/>
        <v>18</v>
      </c>
      <c r="AB68" s="26" t="str">
        <f t="shared" ca="1" si="29"/>
        <v>0-18</v>
      </c>
      <c r="AC68" s="26" t="b">
        <f>Råstatistik!B62</f>
        <v>0</v>
      </c>
      <c r="AD68" s="26">
        <f t="shared" si="8"/>
        <v>0</v>
      </c>
      <c r="AE68" s="26">
        <f t="shared" ca="1" si="9"/>
        <v>0</v>
      </c>
      <c r="AF68" s="26">
        <f t="shared" si="10"/>
        <v>0</v>
      </c>
      <c r="AG68" s="26">
        <f t="shared" ca="1" si="11"/>
        <v>0</v>
      </c>
      <c r="AH68" s="26">
        <f t="shared" si="12"/>
        <v>0</v>
      </c>
      <c r="AI68" s="26">
        <f t="shared" ca="1" si="13"/>
        <v>0</v>
      </c>
      <c r="AJ68" s="26">
        <f t="shared" si="14"/>
        <v>35</v>
      </c>
      <c r="AK68" s="26">
        <f t="shared" ca="1" si="15"/>
        <v>0</v>
      </c>
      <c r="AL68" s="48">
        <f t="shared" si="16"/>
        <v>0</v>
      </c>
      <c r="AM68" s="48" t="str">
        <f t="shared" ca="1" si="17"/>
        <v>0 - 23%</v>
      </c>
      <c r="AN68" s="48" t="str">
        <f>IFERROR(#REF!/#REF!,"-")</f>
        <v>-</v>
      </c>
      <c r="AO68" s="48">
        <f t="shared" si="18"/>
        <v>0</v>
      </c>
      <c r="AP68" s="48" t="str">
        <f t="shared" ca="1" si="19"/>
        <v>0 - 45%</v>
      </c>
      <c r="AQ68" s="48" t="str">
        <f>IFERROR(AC68/#REF!,"-")</f>
        <v>-</v>
      </c>
      <c r="AR68" s="48" t="str">
        <f t="shared" si="20"/>
        <v>-</v>
      </c>
      <c r="AS68" s="48" t="str">
        <f>IFERROR(#REF!/#REF!,"_")</f>
        <v>_</v>
      </c>
      <c r="AT68" s="48" t="str">
        <f t="shared" si="21"/>
        <v>-</v>
      </c>
      <c r="AU68" s="48" t="str">
        <f>IFERROR(#REF!/#REF!,"-")</f>
        <v>-</v>
      </c>
      <c r="AV68" s="48" t="str">
        <f t="shared" si="22"/>
        <v>-</v>
      </c>
      <c r="AW68" s="48" t="str">
        <f>IFERROR(#REF!/#REF!,"-")</f>
        <v>-</v>
      </c>
      <c r="AX68" s="48" t="str">
        <f t="shared" si="23"/>
        <v>-</v>
      </c>
      <c r="AY68" s="48" t="str">
        <f>IFERROR(#REF!/#REF!,"-")</f>
        <v>-</v>
      </c>
      <c r="AZ68" s="48" t="str">
        <f t="shared" si="30"/>
        <v>-</v>
      </c>
      <c r="BA68" s="48" t="str">
        <f t="shared" si="31"/>
        <v>-</v>
      </c>
      <c r="BB68" s="48" t="b">
        <f t="shared" si="24"/>
        <v>0</v>
      </c>
      <c r="BC68">
        <f t="shared" si="25"/>
        <v>0</v>
      </c>
      <c r="BD68" s="48" t="str">
        <f t="shared" si="26"/>
        <v>-</v>
      </c>
    </row>
    <row r="69" spans="1:56" x14ac:dyDescent="0.3">
      <c r="A69" s="25" t="str">
        <f>Råstatistik!A63</f>
        <v>BROMÖLLA KOMMUN</v>
      </c>
      <c r="B69" t="b">
        <f t="shared" si="0"/>
        <v>1</v>
      </c>
      <c r="C69">
        <f>Råstatistik!F63</f>
        <v>23</v>
      </c>
      <c r="D69">
        <f ca="1">IF(Råstatistik!D63=999,IF(simulera09,RANDBETWEEN(1,9),9),0)</f>
        <v>0</v>
      </c>
      <c r="E69">
        <f>Råstatistik!K63</f>
        <v>10</v>
      </c>
      <c r="F69">
        <f ca="1">IF(Råstatistik!I63=999,IF(simulera09,RANDBETWEEN(1,9),9),0)</f>
        <v>0</v>
      </c>
      <c r="G69">
        <f>Råstatistik!P63</f>
        <v>14</v>
      </c>
      <c r="H69">
        <f ca="1">IF(Råstatistik!N63=999,IF(simulera09,RANDBETWEEN(1,9),9),0)</f>
        <v>0</v>
      </c>
      <c r="I69">
        <f>Råstatistik!U63</f>
        <v>67</v>
      </c>
      <c r="J69">
        <f ca="1">IF(Råstatistik!S63=999,IF(simulera09,RANDBETWEEN(1,9),9),0)</f>
        <v>0</v>
      </c>
      <c r="K69">
        <f t="shared" si="1"/>
        <v>114</v>
      </c>
      <c r="L69">
        <f t="shared" ca="1" si="2"/>
        <v>0</v>
      </c>
      <c r="M69" s="26" t="str">
        <f t="shared" ca="1" si="27"/>
        <v>114</v>
      </c>
      <c r="N69" s="26">
        <f t="shared" ca="1" si="28"/>
        <v>114</v>
      </c>
      <c r="O69" s="26">
        <f t="shared" si="3"/>
        <v>33</v>
      </c>
      <c r="P69" s="26">
        <f t="shared" ca="1" si="4"/>
        <v>0</v>
      </c>
      <c r="Q69" s="26">
        <f t="shared" ca="1" si="5"/>
        <v>33</v>
      </c>
      <c r="R69" s="43">
        <f>IF(Råstatistik!G63=".",0,Råstatistik!G63)</f>
        <v>0</v>
      </c>
      <c r="S69" s="44">
        <f ca="1">IF(Råstatistik!E63=999,IF(simulera09,RANDBETWEEN(1,9),9),0)</f>
        <v>9</v>
      </c>
      <c r="T69" s="43">
        <f>IF(Råstatistik!L63=".",0,Råstatistik!L63)</f>
        <v>0</v>
      </c>
      <c r="U69" s="44">
        <f ca="1">IF(Råstatistik!J63=999,IF(simulera09,RANDBETWEEN(1,9),9),0)</f>
        <v>9</v>
      </c>
      <c r="V69">
        <f>IF(Råstatistik!Q63=".",0,Råstatistik!Q63)</f>
        <v>0</v>
      </c>
      <c r="W69">
        <f ca="1">IF(Råstatistik!O63=999,IF(simulera09,RANDBETWEEN(1,9),9),0)</f>
        <v>9</v>
      </c>
      <c r="X69">
        <f>IF(Råstatistik!V63=".",0,Råstatistik!V63)</f>
        <v>0</v>
      </c>
      <c r="Y69">
        <f ca="1">IF(Råstatistik!T63=999,IF(simulera09,RANDBETWEEN(1,9),9),0)</f>
        <v>9</v>
      </c>
      <c r="Z69">
        <f t="shared" si="6"/>
        <v>0</v>
      </c>
      <c r="AA69">
        <f t="shared" ca="1" si="7"/>
        <v>36</v>
      </c>
      <c r="AB69" s="26" t="str">
        <f t="shared" ca="1" si="29"/>
        <v>0-36</v>
      </c>
      <c r="AC69" s="26" t="b">
        <f>Råstatistik!B63</f>
        <v>0</v>
      </c>
      <c r="AD69" s="26">
        <f t="shared" si="8"/>
        <v>23</v>
      </c>
      <c r="AE69" s="26">
        <f t="shared" ca="1" si="9"/>
        <v>0</v>
      </c>
      <c r="AF69" s="26">
        <f t="shared" si="10"/>
        <v>10</v>
      </c>
      <c r="AG69" s="26">
        <f t="shared" ca="1" si="11"/>
        <v>0</v>
      </c>
      <c r="AH69" s="26">
        <f t="shared" si="12"/>
        <v>14</v>
      </c>
      <c r="AI69" s="26">
        <f t="shared" ca="1" si="13"/>
        <v>0</v>
      </c>
      <c r="AJ69" s="26">
        <f t="shared" si="14"/>
        <v>67</v>
      </c>
      <c r="AK69" s="26">
        <f t="shared" ca="1" si="15"/>
        <v>0</v>
      </c>
      <c r="AL69" s="48">
        <f t="shared" si="16"/>
        <v>0.28947368421052633</v>
      </c>
      <c r="AM69" s="48" t="str">
        <f t="shared" ca="1" si="17"/>
        <v>29 - 0%</v>
      </c>
      <c r="AN69" s="48" t="str">
        <f>IFERROR(#REF!/#REF!,"-")</f>
        <v>-</v>
      </c>
      <c r="AO69" s="48">
        <f t="shared" si="18"/>
        <v>0</v>
      </c>
      <c r="AP69" s="48" t="str">
        <f t="shared" ca="1" si="19"/>
        <v>0 - 32%</v>
      </c>
      <c r="AQ69" s="48" t="str">
        <f>IFERROR(AC69/#REF!,"-")</f>
        <v>-</v>
      </c>
      <c r="AR69" s="48">
        <f t="shared" si="20"/>
        <v>0</v>
      </c>
      <c r="AS69" s="48" t="str">
        <f>IFERROR(#REF!/#REF!,"_")</f>
        <v>_</v>
      </c>
      <c r="AT69" s="48">
        <f t="shared" si="21"/>
        <v>0.30303030303030304</v>
      </c>
      <c r="AU69" s="48" t="str">
        <f>IFERROR(#REF!/#REF!,"-")</f>
        <v>-</v>
      </c>
      <c r="AV69" s="48" t="str">
        <f t="shared" si="22"/>
        <v>-</v>
      </c>
      <c r="AW69" s="48" t="str">
        <f>IFERROR(#REF!/#REF!,"-")</f>
        <v>-</v>
      </c>
      <c r="AX69" s="48" t="str">
        <f t="shared" si="23"/>
        <v>-</v>
      </c>
      <c r="AY69" s="48" t="str">
        <f>IFERROR(#REF!/#REF!,"-")</f>
        <v>-</v>
      </c>
      <c r="AZ69" s="48" t="str">
        <f t="shared" si="30"/>
        <v>-</v>
      </c>
      <c r="BA69" s="48" t="str">
        <f t="shared" si="31"/>
        <v>-</v>
      </c>
      <c r="BB69" s="48" t="b">
        <f t="shared" si="24"/>
        <v>0</v>
      </c>
      <c r="BC69">
        <f t="shared" si="25"/>
        <v>23</v>
      </c>
      <c r="BD69" s="48">
        <f t="shared" si="26"/>
        <v>0.69696969696969702</v>
      </c>
    </row>
    <row r="70" spans="1:56" x14ac:dyDescent="0.3">
      <c r="A70" s="25" t="str">
        <f>Råstatistik!A64</f>
        <v>Broskolan AB</v>
      </c>
      <c r="B70" t="b">
        <f t="shared" si="0"/>
        <v>0</v>
      </c>
      <c r="C70">
        <f>Råstatistik!F64</f>
        <v>0</v>
      </c>
      <c r="D70">
        <f ca="1">IF(Råstatistik!D64=999,IF(simulera09,RANDBETWEEN(1,9),9),0)</f>
        <v>0</v>
      </c>
      <c r="E70">
        <f>Råstatistik!K64</f>
        <v>0</v>
      </c>
      <c r="F70">
        <f ca="1">IF(Råstatistik!I64=999,IF(simulera09,RANDBETWEEN(1,9),9),0)</f>
        <v>0</v>
      </c>
      <c r="G70">
        <f>Råstatistik!P64</f>
        <v>0</v>
      </c>
      <c r="H70">
        <f ca="1">IF(Råstatistik!N64=999,IF(simulera09,RANDBETWEEN(1,9),9),0)</f>
        <v>0</v>
      </c>
      <c r="I70">
        <f>Råstatistik!U64</f>
        <v>0</v>
      </c>
      <c r="J70">
        <f ca="1">IF(Råstatistik!S64=999,IF(simulera09,RANDBETWEEN(1,9),9),0)</f>
        <v>9</v>
      </c>
      <c r="K70">
        <f t="shared" si="1"/>
        <v>0</v>
      </c>
      <c r="L70">
        <f t="shared" ca="1" si="2"/>
        <v>9</v>
      </c>
      <c r="M70" s="26" t="str">
        <f t="shared" ca="1" si="27"/>
        <v>0-9</v>
      </c>
      <c r="N70" s="26">
        <f t="shared" ca="1" si="28"/>
        <v>5</v>
      </c>
      <c r="O70" s="26">
        <f t="shared" si="3"/>
        <v>0</v>
      </c>
      <c r="P70" s="26">
        <f t="shared" ca="1" si="4"/>
        <v>0</v>
      </c>
      <c r="Q70" s="26">
        <f t="shared" ca="1" si="5"/>
        <v>0</v>
      </c>
      <c r="R70" s="43">
        <f>IF(Råstatistik!G64=".",0,Råstatistik!G64)</f>
        <v>0</v>
      </c>
      <c r="S70" s="44">
        <f ca="1">IF(Råstatistik!E64=999,IF(simulera09,RANDBETWEEN(1,9),9),0)</f>
        <v>0</v>
      </c>
      <c r="T70" s="43">
        <f>IF(Råstatistik!L64=".",0,Råstatistik!L64)</f>
        <v>0</v>
      </c>
      <c r="U70" s="44">
        <f ca="1">IF(Råstatistik!J64=999,IF(simulera09,RANDBETWEEN(1,9),9),0)</f>
        <v>0</v>
      </c>
      <c r="V70">
        <f>IF(Råstatistik!Q64=".",0,Råstatistik!Q64)</f>
        <v>0</v>
      </c>
      <c r="W70">
        <f ca="1">IF(Råstatistik!O64=999,IF(simulera09,RANDBETWEEN(1,9),9),0)</f>
        <v>0</v>
      </c>
      <c r="X70">
        <f>IF(Råstatistik!V64=".",0,Råstatistik!V64)</f>
        <v>0</v>
      </c>
      <c r="Y70">
        <f ca="1">IF(Råstatistik!T64=999,IF(simulera09,RANDBETWEEN(1,9),9),0)</f>
        <v>9</v>
      </c>
      <c r="Z70">
        <f t="shared" si="6"/>
        <v>0</v>
      </c>
      <c r="AA70">
        <f t="shared" ca="1" si="7"/>
        <v>9</v>
      </c>
      <c r="AB70" s="26" t="str">
        <f t="shared" ca="1" si="29"/>
        <v>0-9</v>
      </c>
      <c r="AC70" s="26" t="b">
        <f>Råstatistik!B64</f>
        <v>0</v>
      </c>
      <c r="AD70" s="26">
        <f t="shared" si="8"/>
        <v>0</v>
      </c>
      <c r="AE70" s="26">
        <f t="shared" ca="1" si="9"/>
        <v>0</v>
      </c>
      <c r="AF70" s="26">
        <f t="shared" si="10"/>
        <v>0</v>
      </c>
      <c r="AG70" s="26">
        <f t="shared" ca="1" si="11"/>
        <v>0</v>
      </c>
      <c r="AH70" s="26">
        <f t="shared" si="12"/>
        <v>0</v>
      </c>
      <c r="AI70" s="26">
        <f t="shared" ca="1" si="13"/>
        <v>0</v>
      </c>
      <c r="AJ70" s="26">
        <f t="shared" si="14"/>
        <v>0</v>
      </c>
      <c r="AK70" s="26">
        <f t="shared" ca="1" si="15"/>
        <v>0</v>
      </c>
      <c r="AL70" s="48" t="str">
        <f t="shared" si="16"/>
        <v>-</v>
      </c>
      <c r="AM70" s="48" t="str">
        <f t="shared" ca="1" si="17"/>
        <v>0 - 0%</v>
      </c>
      <c r="AN70" s="48" t="str">
        <f>IFERROR(#REF!/#REF!,"-")</f>
        <v>-</v>
      </c>
      <c r="AO70" s="48" t="str">
        <f t="shared" si="18"/>
        <v>-</v>
      </c>
      <c r="AP70" s="48" t="str">
        <f t="shared" ca="1" si="19"/>
        <v>0 - 180%</v>
      </c>
      <c r="AQ70" s="48" t="str">
        <f>IFERROR(AC70/#REF!,"-")</f>
        <v>-</v>
      </c>
      <c r="AR70" s="48" t="str">
        <f t="shared" si="20"/>
        <v>-</v>
      </c>
      <c r="AS70" s="48" t="str">
        <f>IFERROR(#REF!/#REF!,"_")</f>
        <v>_</v>
      </c>
      <c r="AT70" s="48" t="str">
        <f t="shared" si="21"/>
        <v>-</v>
      </c>
      <c r="AU70" s="48" t="str">
        <f>IFERROR(#REF!/#REF!,"-")</f>
        <v>-</v>
      </c>
      <c r="AV70" s="48" t="str">
        <f t="shared" si="22"/>
        <v>-</v>
      </c>
      <c r="AW70" s="48" t="str">
        <f>IFERROR(#REF!/#REF!,"-")</f>
        <v>-</v>
      </c>
      <c r="AX70" s="48" t="str">
        <f t="shared" si="23"/>
        <v>-</v>
      </c>
      <c r="AY70" s="48" t="str">
        <f>IFERROR(#REF!/#REF!,"-")</f>
        <v>-</v>
      </c>
      <c r="AZ70" s="48" t="str">
        <f t="shared" si="30"/>
        <v>-</v>
      </c>
      <c r="BA70" s="48" t="str">
        <f t="shared" si="31"/>
        <v>-</v>
      </c>
      <c r="BB70" s="48" t="b">
        <f t="shared" si="24"/>
        <v>0</v>
      </c>
      <c r="BC70">
        <f t="shared" si="25"/>
        <v>0</v>
      </c>
      <c r="BD70" s="48" t="str">
        <f t="shared" si="26"/>
        <v>-</v>
      </c>
    </row>
    <row r="71" spans="1:56" x14ac:dyDescent="0.3">
      <c r="A71" s="25" t="str">
        <f>Råstatistik!A65</f>
        <v>BRUNNBY SKOLA M-I HANDELSBOLAG</v>
      </c>
      <c r="B71" t="b">
        <f t="shared" si="0"/>
        <v>0</v>
      </c>
      <c r="C71">
        <f>Råstatistik!F65</f>
        <v>0</v>
      </c>
      <c r="D71">
        <f ca="1">IF(Råstatistik!D65=999,IF(simulera09,RANDBETWEEN(1,9),9),0)</f>
        <v>0</v>
      </c>
      <c r="E71">
        <f>Råstatistik!K65</f>
        <v>0</v>
      </c>
      <c r="F71">
        <f ca="1">IF(Råstatistik!I65=999,IF(simulera09,RANDBETWEEN(1,9),9),0)</f>
        <v>0</v>
      </c>
      <c r="G71">
        <f>Råstatistik!P65</f>
        <v>0</v>
      </c>
      <c r="H71">
        <f ca="1">IF(Råstatistik!N65=999,IF(simulera09,RANDBETWEEN(1,9),9),0)</f>
        <v>0</v>
      </c>
      <c r="I71">
        <f>Råstatistik!U65</f>
        <v>0</v>
      </c>
      <c r="J71">
        <f ca="1">IF(Råstatistik!S65=999,IF(simulera09,RANDBETWEEN(1,9),9),0)</f>
        <v>9</v>
      </c>
      <c r="K71">
        <f t="shared" si="1"/>
        <v>0</v>
      </c>
      <c r="L71">
        <f t="shared" ca="1" si="2"/>
        <v>9</v>
      </c>
      <c r="M71" s="26" t="str">
        <f t="shared" ca="1" si="27"/>
        <v>0-9</v>
      </c>
      <c r="N71" s="26">
        <f t="shared" ca="1" si="28"/>
        <v>5</v>
      </c>
      <c r="O71" s="26">
        <f t="shared" si="3"/>
        <v>0</v>
      </c>
      <c r="P71" s="26">
        <f t="shared" ca="1" si="4"/>
        <v>0</v>
      </c>
      <c r="Q71" s="26">
        <f t="shared" ca="1" si="5"/>
        <v>0</v>
      </c>
      <c r="R71" s="43">
        <f>IF(Råstatistik!G65=".",0,Råstatistik!G65)</f>
        <v>0</v>
      </c>
      <c r="S71" s="44">
        <f ca="1">IF(Råstatistik!E65=999,IF(simulera09,RANDBETWEEN(1,9),9),0)</f>
        <v>0</v>
      </c>
      <c r="T71" s="43">
        <f>IF(Råstatistik!L65=".",0,Råstatistik!L65)</f>
        <v>0</v>
      </c>
      <c r="U71" s="44">
        <f ca="1">IF(Råstatistik!J65=999,IF(simulera09,RANDBETWEEN(1,9),9),0)</f>
        <v>0</v>
      </c>
      <c r="V71">
        <f>IF(Råstatistik!Q65=".",0,Råstatistik!Q65)</f>
        <v>0</v>
      </c>
      <c r="W71">
        <f ca="1">IF(Råstatistik!O65=999,IF(simulera09,RANDBETWEEN(1,9),9),0)</f>
        <v>0</v>
      </c>
      <c r="X71">
        <f>IF(Råstatistik!V65=".",0,Råstatistik!V65)</f>
        <v>0</v>
      </c>
      <c r="Y71">
        <f ca="1">IF(Råstatistik!T65=999,IF(simulera09,RANDBETWEEN(1,9),9),0)</f>
        <v>9</v>
      </c>
      <c r="Z71">
        <f t="shared" si="6"/>
        <v>0</v>
      </c>
      <c r="AA71">
        <f t="shared" ca="1" si="7"/>
        <v>9</v>
      </c>
      <c r="AB71" s="26" t="str">
        <f t="shared" ca="1" si="29"/>
        <v>0-9</v>
      </c>
      <c r="AC71" s="26" t="b">
        <f>Råstatistik!B65</f>
        <v>0</v>
      </c>
      <c r="AD71" s="26">
        <f t="shared" si="8"/>
        <v>0</v>
      </c>
      <c r="AE71" s="26">
        <f t="shared" ca="1" si="9"/>
        <v>0</v>
      </c>
      <c r="AF71" s="26">
        <f t="shared" si="10"/>
        <v>0</v>
      </c>
      <c r="AG71" s="26">
        <f t="shared" ca="1" si="11"/>
        <v>0</v>
      </c>
      <c r="AH71" s="26">
        <f t="shared" si="12"/>
        <v>0</v>
      </c>
      <c r="AI71" s="26">
        <f t="shared" ca="1" si="13"/>
        <v>0</v>
      </c>
      <c r="AJ71" s="26">
        <f t="shared" si="14"/>
        <v>0</v>
      </c>
      <c r="AK71" s="26">
        <f t="shared" ca="1" si="15"/>
        <v>0</v>
      </c>
      <c r="AL71" s="48" t="str">
        <f t="shared" si="16"/>
        <v>-</v>
      </c>
      <c r="AM71" s="48" t="str">
        <f t="shared" ca="1" si="17"/>
        <v>0 - 0%</v>
      </c>
      <c r="AN71" s="48" t="str">
        <f>IFERROR(#REF!/#REF!,"-")</f>
        <v>-</v>
      </c>
      <c r="AO71" s="48" t="str">
        <f t="shared" si="18"/>
        <v>-</v>
      </c>
      <c r="AP71" s="48" t="str">
        <f t="shared" ca="1" si="19"/>
        <v>0 - 180%</v>
      </c>
      <c r="AQ71" s="48" t="str">
        <f>IFERROR(AC71/#REF!,"-")</f>
        <v>-</v>
      </c>
      <c r="AR71" s="48" t="str">
        <f t="shared" si="20"/>
        <v>-</v>
      </c>
      <c r="AS71" s="48" t="str">
        <f>IFERROR(#REF!/#REF!,"_")</f>
        <v>_</v>
      </c>
      <c r="AT71" s="48" t="str">
        <f t="shared" si="21"/>
        <v>-</v>
      </c>
      <c r="AU71" s="48" t="str">
        <f>IFERROR(#REF!/#REF!,"-")</f>
        <v>-</v>
      </c>
      <c r="AV71" s="48" t="str">
        <f t="shared" si="22"/>
        <v>-</v>
      </c>
      <c r="AW71" s="48" t="str">
        <f>IFERROR(#REF!/#REF!,"-")</f>
        <v>-</v>
      </c>
      <c r="AX71" s="48" t="str">
        <f t="shared" si="23"/>
        <v>-</v>
      </c>
      <c r="AY71" s="48" t="str">
        <f>IFERROR(#REF!/#REF!,"-")</f>
        <v>-</v>
      </c>
      <c r="AZ71" s="48" t="str">
        <f t="shared" si="30"/>
        <v>-</v>
      </c>
      <c r="BA71" s="48" t="str">
        <f t="shared" si="31"/>
        <v>-</v>
      </c>
      <c r="BB71" s="48" t="b">
        <f t="shared" si="24"/>
        <v>0</v>
      </c>
      <c r="BC71">
        <f t="shared" si="25"/>
        <v>0</v>
      </c>
      <c r="BD71" s="48" t="str">
        <f t="shared" si="26"/>
        <v>-</v>
      </c>
    </row>
    <row r="72" spans="1:56" x14ac:dyDescent="0.3">
      <c r="A72" s="25" t="str">
        <f>Råstatistik!A66</f>
        <v>BRÄCKE KOMMUN</v>
      </c>
      <c r="B72" t="b">
        <f t="shared" si="0"/>
        <v>1</v>
      </c>
      <c r="C72">
        <f>Råstatistik!F66</f>
        <v>0</v>
      </c>
      <c r="D72">
        <f ca="1">IF(Råstatistik!D66=999,IF(simulera09,RANDBETWEEN(1,9),9),0)</f>
        <v>9</v>
      </c>
      <c r="E72">
        <f>Råstatistik!K66</f>
        <v>14</v>
      </c>
      <c r="F72">
        <f ca="1">IF(Råstatistik!I66=999,IF(simulera09,RANDBETWEEN(1,9),9),0)</f>
        <v>0</v>
      </c>
      <c r="G72">
        <f>Råstatistik!P66</f>
        <v>0</v>
      </c>
      <c r="H72">
        <f ca="1">IF(Råstatistik!N66=999,IF(simulera09,RANDBETWEEN(1,9),9),0)</f>
        <v>9</v>
      </c>
      <c r="I72">
        <f>Råstatistik!U66</f>
        <v>43</v>
      </c>
      <c r="J72">
        <f ca="1">IF(Råstatistik!S66=999,IF(simulera09,RANDBETWEEN(1,9),9),0)</f>
        <v>0</v>
      </c>
      <c r="K72">
        <f t="shared" si="1"/>
        <v>57</v>
      </c>
      <c r="L72">
        <f t="shared" ca="1" si="2"/>
        <v>18</v>
      </c>
      <c r="M72" s="26" t="str">
        <f t="shared" ca="1" si="27"/>
        <v>57-75</v>
      </c>
      <c r="N72" s="26">
        <f t="shared" ca="1" si="28"/>
        <v>66</v>
      </c>
      <c r="O72" s="26">
        <f t="shared" si="3"/>
        <v>14</v>
      </c>
      <c r="P72" s="26">
        <f t="shared" ca="1" si="4"/>
        <v>9</v>
      </c>
      <c r="Q72" s="26">
        <f t="shared" ca="1" si="5"/>
        <v>19</v>
      </c>
      <c r="R72" s="43">
        <f>IF(Råstatistik!G66=".",0,Råstatistik!G66)</f>
        <v>0</v>
      </c>
      <c r="S72" s="44">
        <f ca="1">IF(Råstatistik!E66=999,IF(simulera09,RANDBETWEEN(1,9),9),0)</f>
        <v>9</v>
      </c>
      <c r="T72" s="43">
        <f>IF(Råstatistik!L66=".",0,Råstatistik!L66)</f>
        <v>0</v>
      </c>
      <c r="U72" s="44">
        <f ca="1">IF(Råstatistik!J66=999,IF(simulera09,RANDBETWEEN(1,9),9),0)</f>
        <v>9</v>
      </c>
      <c r="V72">
        <f>IF(Råstatistik!Q66=".",0,Råstatistik!Q66)</f>
        <v>0</v>
      </c>
      <c r="W72">
        <f ca="1">IF(Råstatistik!O66=999,IF(simulera09,RANDBETWEEN(1,9),9),0)</f>
        <v>9</v>
      </c>
      <c r="X72">
        <f>IF(Råstatistik!V66=".",0,Råstatistik!V66)</f>
        <v>0</v>
      </c>
      <c r="Y72">
        <f ca="1">IF(Råstatistik!T66=999,IF(simulera09,RANDBETWEEN(1,9),9),0)</f>
        <v>9</v>
      </c>
      <c r="Z72">
        <f t="shared" si="6"/>
        <v>0</v>
      </c>
      <c r="AA72">
        <f t="shared" ca="1" si="7"/>
        <v>36</v>
      </c>
      <c r="AB72" s="26" t="str">
        <f t="shared" ca="1" si="29"/>
        <v>0-36</v>
      </c>
      <c r="AC72" s="26" t="b">
        <f>Råstatistik!B66</f>
        <v>0</v>
      </c>
      <c r="AD72" s="26">
        <f t="shared" si="8"/>
        <v>0</v>
      </c>
      <c r="AE72" s="26">
        <f t="shared" ca="1" si="9"/>
        <v>0</v>
      </c>
      <c r="AF72" s="26">
        <f t="shared" si="10"/>
        <v>14</v>
      </c>
      <c r="AG72" s="26">
        <f t="shared" ca="1" si="11"/>
        <v>0</v>
      </c>
      <c r="AH72" s="26">
        <f t="shared" si="12"/>
        <v>0</v>
      </c>
      <c r="AI72" s="26">
        <f t="shared" ca="1" si="13"/>
        <v>0</v>
      </c>
      <c r="AJ72" s="26">
        <f t="shared" si="14"/>
        <v>43</v>
      </c>
      <c r="AK72" s="26">
        <f t="shared" ca="1" si="15"/>
        <v>0</v>
      </c>
      <c r="AL72" s="48">
        <f t="shared" si="16"/>
        <v>0.24561403508771928</v>
      </c>
      <c r="AM72" s="48" t="str">
        <f t="shared" ca="1" si="17"/>
        <v>21 - 14%</v>
      </c>
      <c r="AN72" s="48" t="str">
        <f>IFERROR(#REF!/#REF!,"-")</f>
        <v>-</v>
      </c>
      <c r="AO72" s="48">
        <f t="shared" si="18"/>
        <v>0</v>
      </c>
      <c r="AP72" s="48" t="str">
        <f t="shared" ca="1" si="19"/>
        <v>0 - 55%</v>
      </c>
      <c r="AQ72" s="48" t="str">
        <f>IFERROR(AC72/#REF!,"-")</f>
        <v>-</v>
      </c>
      <c r="AR72" s="48">
        <f t="shared" si="20"/>
        <v>0</v>
      </c>
      <c r="AS72" s="48" t="str">
        <f>IFERROR(#REF!/#REF!,"_")</f>
        <v>_</v>
      </c>
      <c r="AT72" s="48">
        <f t="shared" si="21"/>
        <v>1</v>
      </c>
      <c r="AU72" s="48" t="str">
        <f>IFERROR(#REF!/#REF!,"-")</f>
        <v>-</v>
      </c>
      <c r="AV72" s="48" t="str">
        <f t="shared" si="22"/>
        <v>-</v>
      </c>
      <c r="AW72" s="48" t="str">
        <f>IFERROR(#REF!/#REF!,"-")</f>
        <v>-</v>
      </c>
      <c r="AX72" s="48" t="str">
        <f t="shared" si="23"/>
        <v>-</v>
      </c>
      <c r="AY72" s="48" t="str">
        <f>IFERROR(#REF!/#REF!,"-")</f>
        <v>-</v>
      </c>
      <c r="AZ72" s="48" t="str">
        <f t="shared" si="30"/>
        <v>-</v>
      </c>
      <c r="BA72" s="48" t="str">
        <f t="shared" si="31"/>
        <v>-</v>
      </c>
      <c r="BB72" s="48" t="b">
        <f t="shared" si="24"/>
        <v>0</v>
      </c>
      <c r="BC72">
        <f t="shared" si="25"/>
        <v>0</v>
      </c>
      <c r="BD72" s="48">
        <f t="shared" si="26"/>
        <v>0</v>
      </c>
    </row>
    <row r="73" spans="1:56" x14ac:dyDescent="0.3">
      <c r="A73" s="25" t="str">
        <f>Råstatistik!A67</f>
        <v>BURLÖVS KOMMUN</v>
      </c>
      <c r="B73" t="b">
        <f t="shared" si="0"/>
        <v>1</v>
      </c>
      <c r="C73">
        <f>Råstatistik!F67</f>
        <v>26</v>
      </c>
      <c r="D73">
        <f ca="1">IF(Råstatistik!D67=999,IF(simulera09,RANDBETWEEN(1,9),9),0)</f>
        <v>0</v>
      </c>
      <c r="E73">
        <f>Råstatistik!K67</f>
        <v>20</v>
      </c>
      <c r="F73">
        <f ca="1">IF(Råstatistik!I67=999,IF(simulera09,RANDBETWEEN(1,9),9),0)</f>
        <v>0</v>
      </c>
      <c r="G73">
        <f>Råstatistik!P67</f>
        <v>0</v>
      </c>
      <c r="H73">
        <f ca="1">IF(Råstatistik!N67=999,IF(simulera09,RANDBETWEEN(1,9),9),0)</f>
        <v>9</v>
      </c>
      <c r="I73">
        <f>Råstatistik!U67</f>
        <v>96</v>
      </c>
      <c r="J73">
        <f ca="1">IF(Råstatistik!S67=999,IF(simulera09,RANDBETWEEN(1,9),9),0)</f>
        <v>0</v>
      </c>
      <c r="K73">
        <f t="shared" si="1"/>
        <v>142</v>
      </c>
      <c r="L73">
        <f t="shared" ca="1" si="2"/>
        <v>9</v>
      </c>
      <c r="M73" s="26" t="str">
        <f t="shared" ca="1" si="27"/>
        <v>142-151</v>
      </c>
      <c r="N73" s="26">
        <f t="shared" ca="1" si="28"/>
        <v>147</v>
      </c>
      <c r="O73" s="26">
        <f t="shared" si="3"/>
        <v>46</v>
      </c>
      <c r="P73" s="26">
        <f t="shared" ca="1" si="4"/>
        <v>0</v>
      </c>
      <c r="Q73" s="26">
        <f t="shared" ca="1" si="5"/>
        <v>46</v>
      </c>
      <c r="R73" s="43">
        <f>IF(Råstatistik!G67=".",0,Råstatistik!G67)</f>
        <v>0</v>
      </c>
      <c r="S73" s="44">
        <f ca="1">IF(Råstatistik!E67=999,IF(simulera09,RANDBETWEEN(1,9),9),0)</f>
        <v>9</v>
      </c>
      <c r="T73" s="43">
        <f>IF(Råstatistik!L67=".",0,Råstatistik!L67)</f>
        <v>0</v>
      </c>
      <c r="U73" s="44">
        <f ca="1">IF(Råstatistik!J67=999,IF(simulera09,RANDBETWEEN(1,9),9),0)</f>
        <v>9</v>
      </c>
      <c r="V73">
        <f>IF(Råstatistik!Q67=".",0,Råstatistik!Q67)</f>
        <v>0</v>
      </c>
      <c r="W73">
        <f ca="1">IF(Råstatistik!O67=999,IF(simulera09,RANDBETWEEN(1,9),9),0)</f>
        <v>9</v>
      </c>
      <c r="X73">
        <f>IF(Råstatistik!V67=".",0,Råstatistik!V67)</f>
        <v>0</v>
      </c>
      <c r="Y73">
        <f ca="1">IF(Råstatistik!T67=999,IF(simulera09,RANDBETWEEN(1,9),9),0)</f>
        <v>9</v>
      </c>
      <c r="Z73">
        <f t="shared" si="6"/>
        <v>0</v>
      </c>
      <c r="AA73">
        <f t="shared" ca="1" si="7"/>
        <v>36</v>
      </c>
      <c r="AB73" s="26" t="str">
        <f t="shared" ca="1" si="29"/>
        <v>0-36</v>
      </c>
      <c r="AC73" s="26" t="b">
        <f>Råstatistik!B67</f>
        <v>0</v>
      </c>
      <c r="AD73" s="26">
        <f t="shared" si="8"/>
        <v>26</v>
      </c>
      <c r="AE73" s="26">
        <f t="shared" ca="1" si="9"/>
        <v>0</v>
      </c>
      <c r="AF73" s="26">
        <f t="shared" si="10"/>
        <v>20</v>
      </c>
      <c r="AG73" s="26">
        <f t="shared" ca="1" si="11"/>
        <v>0</v>
      </c>
      <c r="AH73" s="26">
        <f t="shared" si="12"/>
        <v>0</v>
      </c>
      <c r="AI73" s="26">
        <f t="shared" ca="1" si="13"/>
        <v>0</v>
      </c>
      <c r="AJ73" s="26">
        <f t="shared" si="14"/>
        <v>96</v>
      </c>
      <c r="AK73" s="26">
        <f t="shared" ca="1" si="15"/>
        <v>0</v>
      </c>
      <c r="AL73" s="48">
        <f t="shared" si="16"/>
        <v>0.323943661971831</v>
      </c>
      <c r="AM73" s="48" t="str">
        <f t="shared" ca="1" si="17"/>
        <v>31 - 0%</v>
      </c>
      <c r="AN73" s="48" t="str">
        <f>IFERROR(#REF!/#REF!,"-")</f>
        <v>-</v>
      </c>
      <c r="AO73" s="48">
        <f t="shared" si="18"/>
        <v>0</v>
      </c>
      <c r="AP73" s="48" t="str">
        <f t="shared" ca="1" si="19"/>
        <v>0 - 24%</v>
      </c>
      <c r="AQ73" s="48" t="str">
        <f>IFERROR(AC73/#REF!,"-")</f>
        <v>-</v>
      </c>
      <c r="AR73" s="48">
        <f t="shared" si="20"/>
        <v>0</v>
      </c>
      <c r="AS73" s="48" t="str">
        <f>IFERROR(#REF!/#REF!,"_")</f>
        <v>_</v>
      </c>
      <c r="AT73" s="48">
        <f t="shared" si="21"/>
        <v>0.43478260869565216</v>
      </c>
      <c r="AU73" s="48" t="str">
        <f>IFERROR(#REF!/#REF!,"-")</f>
        <v>-</v>
      </c>
      <c r="AV73" s="48" t="str">
        <f t="shared" si="22"/>
        <v>-</v>
      </c>
      <c r="AW73" s="48" t="str">
        <f>IFERROR(#REF!/#REF!,"-")</f>
        <v>-</v>
      </c>
      <c r="AX73" s="48" t="str">
        <f t="shared" si="23"/>
        <v>-</v>
      </c>
      <c r="AY73" s="48" t="str">
        <f>IFERROR(#REF!/#REF!,"-")</f>
        <v>-</v>
      </c>
      <c r="AZ73" s="48" t="str">
        <f t="shared" si="30"/>
        <v>-</v>
      </c>
      <c r="BA73" s="48" t="str">
        <f t="shared" si="31"/>
        <v>-</v>
      </c>
      <c r="BB73" s="48" t="b">
        <f t="shared" si="24"/>
        <v>0</v>
      </c>
      <c r="BC73">
        <f t="shared" si="25"/>
        <v>26</v>
      </c>
      <c r="BD73" s="48">
        <f t="shared" si="26"/>
        <v>0.56521739130434778</v>
      </c>
    </row>
    <row r="74" spans="1:56" x14ac:dyDescent="0.3">
      <c r="A74" s="25" t="str">
        <f>Råstatistik!A68</f>
        <v>Byängsskolan AB</v>
      </c>
      <c r="B74" t="b">
        <f t="shared" si="0"/>
        <v>0</v>
      </c>
      <c r="C74">
        <f>Råstatistik!F68</f>
        <v>0</v>
      </c>
      <c r="D74">
        <f ca="1">IF(Råstatistik!D68=999,IF(simulera09,RANDBETWEEN(1,9),9),0)</f>
        <v>9</v>
      </c>
      <c r="E74">
        <f>Råstatistik!K68</f>
        <v>0</v>
      </c>
      <c r="F74">
        <f ca="1">IF(Råstatistik!I68=999,IF(simulera09,RANDBETWEEN(1,9),9),0)</f>
        <v>9</v>
      </c>
      <c r="G74">
        <f>Råstatistik!P68</f>
        <v>0</v>
      </c>
      <c r="H74">
        <f ca="1">IF(Råstatistik!N68=999,IF(simulera09,RANDBETWEEN(1,9),9),0)</f>
        <v>9</v>
      </c>
      <c r="I74">
        <f>Råstatistik!U68</f>
        <v>64</v>
      </c>
      <c r="J74">
        <f ca="1">IF(Råstatistik!S68=999,IF(simulera09,RANDBETWEEN(1,9),9),0)</f>
        <v>0</v>
      </c>
      <c r="K74">
        <f t="shared" si="1"/>
        <v>64</v>
      </c>
      <c r="L74">
        <f t="shared" ca="1" si="2"/>
        <v>27</v>
      </c>
      <c r="M74" s="26" t="str">
        <f t="shared" ca="1" si="27"/>
        <v>64-91</v>
      </c>
      <c r="N74" s="26">
        <f t="shared" ca="1" si="28"/>
        <v>78</v>
      </c>
      <c r="O74" s="26">
        <f t="shared" si="3"/>
        <v>0</v>
      </c>
      <c r="P74" s="26">
        <f t="shared" ca="1" si="4"/>
        <v>18</v>
      </c>
      <c r="Q74" s="26">
        <f t="shared" ca="1" si="5"/>
        <v>9</v>
      </c>
      <c r="R74" s="43">
        <f>IF(Råstatistik!G68=".",0,Råstatistik!G68)</f>
        <v>0</v>
      </c>
      <c r="S74" s="44">
        <f ca="1">IF(Råstatistik!E68=999,IF(simulera09,RANDBETWEEN(1,9),9),0)</f>
        <v>9</v>
      </c>
      <c r="T74" s="43">
        <f>IF(Råstatistik!L68=".",0,Råstatistik!L68)</f>
        <v>0</v>
      </c>
      <c r="U74" s="44">
        <f ca="1">IF(Råstatistik!J68=999,IF(simulera09,RANDBETWEEN(1,9),9),0)</f>
        <v>9</v>
      </c>
      <c r="V74">
        <f>IF(Råstatistik!Q68=".",0,Råstatistik!Q68)</f>
        <v>0</v>
      </c>
      <c r="W74">
        <f ca="1">IF(Råstatistik!O68=999,IF(simulera09,RANDBETWEEN(1,9),9),0)</f>
        <v>9</v>
      </c>
      <c r="X74">
        <f>IF(Råstatistik!V68=".",0,Råstatistik!V68)</f>
        <v>0</v>
      </c>
      <c r="Y74">
        <f ca="1">IF(Råstatistik!T68=999,IF(simulera09,RANDBETWEEN(1,9),9),0)</f>
        <v>0</v>
      </c>
      <c r="Z74">
        <f t="shared" si="6"/>
        <v>0</v>
      </c>
      <c r="AA74">
        <f t="shared" ca="1" si="7"/>
        <v>27</v>
      </c>
      <c r="AB74" s="26" t="str">
        <f t="shared" ca="1" si="29"/>
        <v>0-27</v>
      </c>
      <c r="AC74" s="26" t="b">
        <f>Råstatistik!B68</f>
        <v>0</v>
      </c>
      <c r="AD74" s="26">
        <f t="shared" si="8"/>
        <v>0</v>
      </c>
      <c r="AE74" s="26">
        <f t="shared" ca="1" si="9"/>
        <v>0</v>
      </c>
      <c r="AF74" s="26">
        <f t="shared" si="10"/>
        <v>0</v>
      </c>
      <c r="AG74" s="26">
        <f t="shared" ca="1" si="11"/>
        <v>0</v>
      </c>
      <c r="AH74" s="26">
        <f t="shared" si="12"/>
        <v>0</v>
      </c>
      <c r="AI74" s="26">
        <f t="shared" ca="1" si="13"/>
        <v>0</v>
      </c>
      <c r="AJ74" s="26">
        <f t="shared" si="14"/>
        <v>64</v>
      </c>
      <c r="AK74" s="26">
        <f t="shared" ca="1" si="15"/>
        <v>0</v>
      </c>
      <c r="AL74" s="48">
        <f t="shared" si="16"/>
        <v>0</v>
      </c>
      <c r="AM74" s="48" t="str">
        <f t="shared" ca="1" si="17"/>
        <v>0 - 23%</v>
      </c>
      <c r="AN74" s="48" t="str">
        <f>IFERROR(#REF!/#REF!,"-")</f>
        <v>-</v>
      </c>
      <c r="AO74" s="48">
        <f t="shared" si="18"/>
        <v>0</v>
      </c>
      <c r="AP74" s="48" t="str">
        <f t="shared" ca="1" si="19"/>
        <v>0 - 35%</v>
      </c>
      <c r="AQ74" s="48" t="str">
        <f>IFERROR(AC74/#REF!,"-")</f>
        <v>-</v>
      </c>
      <c r="AR74" s="48" t="str">
        <f t="shared" si="20"/>
        <v>-</v>
      </c>
      <c r="AS74" s="48" t="str">
        <f>IFERROR(#REF!/#REF!,"_")</f>
        <v>_</v>
      </c>
      <c r="AT74" s="48" t="str">
        <f t="shared" si="21"/>
        <v>-</v>
      </c>
      <c r="AU74" s="48" t="str">
        <f>IFERROR(#REF!/#REF!,"-")</f>
        <v>-</v>
      </c>
      <c r="AV74" s="48" t="str">
        <f t="shared" si="22"/>
        <v>-</v>
      </c>
      <c r="AW74" s="48" t="str">
        <f>IFERROR(#REF!/#REF!,"-")</f>
        <v>-</v>
      </c>
      <c r="AX74" s="48" t="str">
        <f t="shared" si="23"/>
        <v>-</v>
      </c>
      <c r="AY74" s="48" t="str">
        <f>IFERROR(#REF!/#REF!,"-")</f>
        <v>-</v>
      </c>
      <c r="AZ74" s="48" t="str">
        <f t="shared" si="30"/>
        <v>-</v>
      </c>
      <c r="BA74" s="48" t="str">
        <f t="shared" si="31"/>
        <v>-</v>
      </c>
      <c r="BB74" s="48" t="b">
        <f t="shared" si="24"/>
        <v>0</v>
      </c>
      <c r="BC74">
        <f t="shared" si="25"/>
        <v>0</v>
      </c>
      <c r="BD74" s="48" t="str">
        <f t="shared" si="26"/>
        <v>-</v>
      </c>
    </row>
    <row r="75" spans="1:56" x14ac:dyDescent="0.3">
      <c r="A75" s="25" t="str">
        <f>Råstatistik!A69</f>
        <v>BÅSTAD KOMMUN</v>
      </c>
      <c r="B75" t="b">
        <f t="shared" ref="B75:B138" si="32">IFERROR(FIND(" KOMMUN",A75)&gt;-1,FALSE)</f>
        <v>1</v>
      </c>
      <c r="C75">
        <f>Råstatistik!F69</f>
        <v>0</v>
      </c>
      <c r="D75">
        <f ca="1">IF(Råstatistik!D69=999,IF(simulera09,RANDBETWEEN(1,9),9),0)</f>
        <v>9</v>
      </c>
      <c r="E75">
        <f>Råstatistik!K69</f>
        <v>0</v>
      </c>
      <c r="F75">
        <f ca="1">IF(Råstatistik!I69=999,IF(simulera09,RANDBETWEEN(1,9),9),0)</f>
        <v>9</v>
      </c>
      <c r="G75">
        <f>Råstatistik!P69</f>
        <v>0</v>
      </c>
      <c r="H75">
        <f ca="1">IF(Råstatistik!N69=999,IF(simulera09,RANDBETWEEN(1,9),9),0)</f>
        <v>9</v>
      </c>
      <c r="I75">
        <f>Råstatistik!U69</f>
        <v>88</v>
      </c>
      <c r="J75">
        <f ca="1">IF(Råstatistik!S69=999,IF(simulera09,RANDBETWEEN(1,9),9),0)</f>
        <v>0</v>
      </c>
      <c r="K75">
        <f t="shared" ref="K75:K138" si="33">C75+E75+G75+I75</f>
        <v>88</v>
      </c>
      <c r="L75">
        <f t="shared" ref="L75:L138" ca="1" si="34">D75+F75+H75+J75</f>
        <v>27</v>
      </c>
      <c r="M75" s="26" t="str">
        <f t="shared" ca="1" si="27"/>
        <v>88-115</v>
      </c>
      <c r="N75" s="26">
        <f t="shared" ca="1" si="28"/>
        <v>102</v>
      </c>
      <c r="O75" s="26">
        <f t="shared" ref="O75:O138" si="35">C75+E75</f>
        <v>0</v>
      </c>
      <c r="P75" s="26">
        <f t="shared" ref="P75:P138" ca="1" si="36">D75+F75</f>
        <v>18</v>
      </c>
      <c r="Q75" s="26">
        <f t="shared" ref="Q75:Q138" ca="1" si="37">ROUND(O75+(D75+F75)/2,0)</f>
        <v>9</v>
      </c>
      <c r="R75" s="43">
        <f>IF(Råstatistik!G69=".",0,Råstatistik!G69)</f>
        <v>0</v>
      </c>
      <c r="S75" s="44">
        <f ca="1">IF(Råstatistik!E69=999,IF(simulera09,RANDBETWEEN(1,9),9),0)</f>
        <v>9</v>
      </c>
      <c r="T75" s="43">
        <f>IF(Råstatistik!L69=".",0,Råstatistik!L69)</f>
        <v>0</v>
      </c>
      <c r="U75" s="44">
        <f ca="1">IF(Råstatistik!J69=999,IF(simulera09,RANDBETWEEN(1,9),9),0)</f>
        <v>9</v>
      </c>
      <c r="V75">
        <f>IF(Råstatistik!Q69=".",0,Råstatistik!Q69)</f>
        <v>0</v>
      </c>
      <c r="W75">
        <f ca="1">IF(Råstatistik!O69=999,IF(simulera09,RANDBETWEEN(1,9),9),0)</f>
        <v>9</v>
      </c>
      <c r="X75">
        <f>IF(Råstatistik!V69=".",0,Råstatistik!V69)</f>
        <v>0</v>
      </c>
      <c r="Y75">
        <f ca="1">IF(Råstatistik!T69=999,IF(simulera09,RANDBETWEEN(1,9),9),0)</f>
        <v>9</v>
      </c>
      <c r="Z75">
        <f t="shared" ref="Z75:Z138" si="38">R75+T75+V75+X75</f>
        <v>0</v>
      </c>
      <c r="AA75">
        <f t="shared" ref="AA75:AA138" ca="1" si="39">S75+U75+W75+Y75</f>
        <v>36</v>
      </c>
      <c r="AB75" s="26" t="str">
        <f t="shared" ca="1" si="29"/>
        <v>0-36</v>
      </c>
      <c r="AC75" s="26" t="b">
        <f>Råstatistik!B69</f>
        <v>0</v>
      </c>
      <c r="AD75" s="26">
        <f t="shared" ref="AD75:AD138" si="40">IF(C75-R75&lt;0,0,C75-R75)</f>
        <v>0</v>
      </c>
      <c r="AE75" s="26">
        <f t="shared" ref="AE75:AE138" ca="1" si="41">IF(D75-S75&lt;0,0,D75-S75)</f>
        <v>0</v>
      </c>
      <c r="AF75" s="26">
        <f t="shared" ref="AF75:AF138" si="42">IF(E75-T75&lt;0,0,E75-T75)</f>
        <v>0</v>
      </c>
      <c r="AG75" s="26">
        <f t="shared" ref="AG75:AG138" ca="1" si="43">IF(F75-U75&lt;0,0,F75-U75)</f>
        <v>0</v>
      </c>
      <c r="AH75" s="26">
        <f t="shared" ref="AH75:AH138" si="44">IF(G75-V75&lt;0,0,G75-V75)</f>
        <v>0</v>
      </c>
      <c r="AI75" s="26">
        <f t="shared" ref="AI75:AI138" ca="1" si="45">IF(H75-W75&lt;0,0,H75-W75)</f>
        <v>0</v>
      </c>
      <c r="AJ75" s="26">
        <f t="shared" ref="AJ75:AJ138" si="46">IF(I75-X75&lt;0,0,I75-X75)</f>
        <v>88</v>
      </c>
      <c r="AK75" s="26">
        <f t="shared" ref="AK75:AK138" ca="1" si="47">IF(J75-Y75&lt;0,0,J75-Y75)</f>
        <v>0</v>
      </c>
      <c r="AL75" s="48">
        <f t="shared" ref="AL75:AL138" si="48">IFERROR(O75/K75,"-")</f>
        <v>0</v>
      </c>
      <c r="AM75" s="48" t="str">
        <f t="shared" ref="AM75:AM138" ca="1" si="49">ROUND(O75/N75*100,0) &amp; " - " &amp; ROUND(P75/N75*100,0) &amp; "%"</f>
        <v>0 - 18%</v>
      </c>
      <c r="AN75" s="48" t="str">
        <f>IFERROR(#REF!/#REF!,"-")</f>
        <v>-</v>
      </c>
      <c r="AO75" s="48">
        <f t="shared" ref="AO75:AO138" si="50">IFERROR(Z75/K75,"-")</f>
        <v>0</v>
      </c>
      <c r="AP75" s="48" t="str">
        <f t="shared" ref="AP75:AP138" ca="1" si="51">ROUND(Z75/N75*100,0) &amp; " - " &amp; ROUND(AA75/N75*100,0) &amp; "%"</f>
        <v>0 - 35%</v>
      </c>
      <c r="AQ75" s="48" t="str">
        <f>IFERROR(AC75/#REF!,"-")</f>
        <v>-</v>
      </c>
      <c r="AR75" s="48" t="str">
        <f t="shared" ref="AR75:AR138" si="52">IFERROR(Z75/O75,"-")</f>
        <v>-</v>
      </c>
      <c r="AS75" s="48" t="str">
        <f>IFERROR(#REF!/#REF!,"_")</f>
        <v>_</v>
      </c>
      <c r="AT75" s="48" t="str">
        <f t="shared" ref="AT75:AT138" si="53">IFERROR(E75/O75,"-")</f>
        <v>-</v>
      </c>
      <c r="AU75" s="48" t="str">
        <f>IFERROR(#REF!/#REF!,"-")</f>
        <v>-</v>
      </c>
      <c r="AV75" s="48" t="str">
        <f t="shared" ref="AV75:AV138" si="54">IFERROR(T75/Z75,"-")</f>
        <v>-</v>
      </c>
      <c r="AW75" s="48" t="str">
        <f>IFERROR(#REF!/#REF!,"-")</f>
        <v>-</v>
      </c>
      <c r="AX75" s="48" t="str">
        <f t="shared" ref="AX75:AX138" si="55">IFERROR(X75/Z75,"-")</f>
        <v>-</v>
      </c>
      <c r="AY75" s="48" t="str">
        <f>IFERROR(#REF!/#REF!,"-")</f>
        <v>-</v>
      </c>
      <c r="AZ75" s="48" t="str">
        <f t="shared" si="30"/>
        <v>-</v>
      </c>
      <c r="BA75" s="48" t="str">
        <f t="shared" si="31"/>
        <v>-</v>
      </c>
      <c r="BB75" s="48" t="b">
        <f t="shared" ref="BB75:BB138" si="56">AC75</f>
        <v>0</v>
      </c>
      <c r="BC75">
        <f t="shared" si="25"/>
        <v>0</v>
      </c>
      <c r="BD75" s="48" t="str">
        <f t="shared" ref="BD75:BD138" si="57">IFERROR(AD75/(AD75+AF75),"-")</f>
        <v>-</v>
      </c>
    </row>
    <row r="76" spans="1:56" x14ac:dyDescent="0.3">
      <c r="A76" s="25" t="str">
        <f>Råstatistik!A70</f>
        <v>BÖSKOLANS FRISKOLA EK.FÖR.</v>
      </c>
      <c r="B76" t="b">
        <f t="shared" si="32"/>
        <v>0</v>
      </c>
      <c r="C76">
        <f>Råstatistik!F70</f>
        <v>0</v>
      </c>
      <c r="D76">
        <f ca="1">IF(Råstatistik!D70=999,IF(simulera09,RANDBETWEEN(1,9),9),0)</f>
        <v>9</v>
      </c>
      <c r="E76">
        <f>Råstatistik!K70</f>
        <v>0</v>
      </c>
      <c r="F76">
        <f ca="1">IF(Råstatistik!I70=999,IF(simulera09,RANDBETWEEN(1,9),9),0)</f>
        <v>9</v>
      </c>
      <c r="G76">
        <f>Råstatistik!P70</f>
        <v>0</v>
      </c>
      <c r="H76">
        <f ca="1">IF(Råstatistik!N70=999,IF(simulera09,RANDBETWEEN(1,9),9),0)</f>
        <v>9</v>
      </c>
      <c r="I76">
        <f>Råstatistik!U70</f>
        <v>40</v>
      </c>
      <c r="J76">
        <f ca="1">IF(Råstatistik!S70=999,IF(simulera09,RANDBETWEEN(1,9),9),0)</f>
        <v>0</v>
      </c>
      <c r="K76">
        <f t="shared" si="33"/>
        <v>40</v>
      </c>
      <c r="L76">
        <f t="shared" ca="1" si="34"/>
        <v>27</v>
      </c>
      <c r="M76" s="26" t="str">
        <f t="shared" ref="M76:M139" ca="1" si="58">IF(L76=0,K76&amp;"",K76&amp;"-"&amp;(K76+L76))</f>
        <v>40-67</v>
      </c>
      <c r="N76" s="26">
        <f t="shared" ref="N76:N139" ca="1" si="59">ROUND(K76+L76/2,0)</f>
        <v>54</v>
      </c>
      <c r="O76" s="26">
        <f t="shared" si="35"/>
        <v>0</v>
      </c>
      <c r="P76" s="26">
        <f t="shared" ca="1" si="36"/>
        <v>18</v>
      </c>
      <c r="Q76" s="26">
        <f t="shared" ca="1" si="37"/>
        <v>9</v>
      </c>
      <c r="R76" s="43">
        <f>IF(Råstatistik!G70=".",0,Råstatistik!G70)</f>
        <v>0</v>
      </c>
      <c r="S76" s="44">
        <f ca="1">IF(Råstatistik!E70=999,IF(simulera09,RANDBETWEEN(1,9),9),0)</f>
        <v>9</v>
      </c>
      <c r="T76" s="43">
        <f>IF(Råstatistik!L70=".",0,Råstatistik!L70)</f>
        <v>0</v>
      </c>
      <c r="U76" s="44">
        <f ca="1">IF(Råstatistik!J70=999,IF(simulera09,RANDBETWEEN(1,9),9),0)</f>
        <v>9</v>
      </c>
      <c r="V76">
        <f>IF(Råstatistik!Q70=".",0,Råstatistik!Q70)</f>
        <v>0</v>
      </c>
      <c r="W76">
        <f ca="1">IF(Råstatistik!O70=999,IF(simulera09,RANDBETWEEN(1,9),9),0)</f>
        <v>9</v>
      </c>
      <c r="X76">
        <f>IF(Råstatistik!V70=".",0,Råstatistik!V70)</f>
        <v>0</v>
      </c>
      <c r="Y76">
        <f ca="1">IF(Råstatistik!T70=999,IF(simulera09,RANDBETWEEN(1,9),9),0)</f>
        <v>9</v>
      </c>
      <c r="Z76">
        <f t="shared" si="38"/>
        <v>0</v>
      </c>
      <c r="AA76">
        <f t="shared" ca="1" si="39"/>
        <v>36</v>
      </c>
      <c r="AB76" s="26" t="str">
        <f t="shared" ref="AB76:AB139" ca="1" si="60">IF(AA76=0,Z76&amp;"",Z76&amp;"-"&amp;(Z76+AA76))</f>
        <v>0-36</v>
      </c>
      <c r="AC76" s="26" t="b">
        <f>Råstatistik!B70</f>
        <v>0</v>
      </c>
      <c r="AD76" s="26">
        <f t="shared" si="40"/>
        <v>0</v>
      </c>
      <c r="AE76" s="26">
        <f t="shared" ca="1" si="41"/>
        <v>0</v>
      </c>
      <c r="AF76" s="26">
        <f t="shared" si="42"/>
        <v>0</v>
      </c>
      <c r="AG76" s="26">
        <f t="shared" ca="1" si="43"/>
        <v>0</v>
      </c>
      <c r="AH76" s="26">
        <f t="shared" si="44"/>
        <v>0</v>
      </c>
      <c r="AI76" s="26">
        <f t="shared" ca="1" si="45"/>
        <v>0</v>
      </c>
      <c r="AJ76" s="26">
        <f t="shared" si="46"/>
        <v>40</v>
      </c>
      <c r="AK76" s="26">
        <f t="shared" ca="1" si="47"/>
        <v>0</v>
      </c>
      <c r="AL76" s="48">
        <f t="shared" si="48"/>
        <v>0</v>
      </c>
      <c r="AM76" s="48" t="str">
        <f t="shared" ca="1" si="49"/>
        <v>0 - 33%</v>
      </c>
      <c r="AN76" s="48" t="str">
        <f>IFERROR(#REF!/#REF!,"-")</f>
        <v>-</v>
      </c>
      <c r="AO76" s="48">
        <f t="shared" si="50"/>
        <v>0</v>
      </c>
      <c r="AP76" s="48" t="str">
        <f t="shared" ca="1" si="51"/>
        <v>0 - 67%</v>
      </c>
      <c r="AQ76" s="48" t="str">
        <f>IFERROR(AC76/#REF!,"-")</f>
        <v>-</v>
      </c>
      <c r="AR76" s="48" t="str">
        <f t="shared" si="52"/>
        <v>-</v>
      </c>
      <c r="AS76" s="48" t="str">
        <f>IFERROR(#REF!/#REF!,"_")</f>
        <v>_</v>
      </c>
      <c r="AT76" s="48" t="str">
        <f t="shared" si="53"/>
        <v>-</v>
      </c>
      <c r="AU76" s="48" t="str">
        <f>IFERROR(#REF!/#REF!,"-")</f>
        <v>-</v>
      </c>
      <c r="AV76" s="48" t="str">
        <f t="shared" si="54"/>
        <v>-</v>
      </c>
      <c r="AW76" s="48" t="str">
        <f>IFERROR(#REF!/#REF!,"-")</f>
        <v>-</v>
      </c>
      <c r="AX76" s="48" t="str">
        <f t="shared" si="55"/>
        <v>-</v>
      </c>
      <c r="AY76" s="48" t="str">
        <f>IFERROR(#REF!/#REF!,"-")</f>
        <v>-</v>
      </c>
      <c r="AZ76" s="48" t="str">
        <f t="shared" ref="AZ76:AZ139" si="61">IFERROR(AV76+AX76,"-")</f>
        <v>-</v>
      </c>
      <c r="BA76" s="48" t="str">
        <f t="shared" ref="BA76:BA139" si="62">IFERROR(AW76+AY76,"-")</f>
        <v>-</v>
      </c>
      <c r="BB76" s="48" t="b">
        <f t="shared" si="56"/>
        <v>0</v>
      </c>
      <c r="BC76">
        <f t="shared" ref="BC76:BC139" si="63">IFERROR(C76-R76,0)</f>
        <v>0</v>
      </c>
      <c r="BD76" s="48" t="str">
        <f t="shared" si="57"/>
        <v>-</v>
      </c>
    </row>
    <row r="77" spans="1:56" x14ac:dyDescent="0.3">
      <c r="A77" s="25" t="str">
        <f>Råstatistik!A71</f>
        <v>Campus Manilla Utbildning AB</v>
      </c>
      <c r="B77" t="b">
        <f t="shared" si="32"/>
        <v>0</v>
      </c>
      <c r="C77">
        <f>Råstatistik!F71</f>
        <v>0</v>
      </c>
      <c r="D77">
        <f ca="1">IF(Råstatistik!D71=999,IF(simulera09,RANDBETWEEN(1,9),9),0)</f>
        <v>0</v>
      </c>
      <c r="E77">
        <f>Råstatistik!K71</f>
        <v>0</v>
      </c>
      <c r="F77">
        <f ca="1">IF(Råstatistik!I71=999,IF(simulera09,RANDBETWEEN(1,9),9),0)</f>
        <v>9</v>
      </c>
      <c r="G77">
        <f>Råstatistik!P71</f>
        <v>0</v>
      </c>
      <c r="H77">
        <f ca="1">IF(Råstatistik!N71=999,IF(simulera09,RANDBETWEEN(1,9),9),0)</f>
        <v>0</v>
      </c>
      <c r="I77">
        <f>Råstatistik!U71</f>
        <v>25</v>
      </c>
      <c r="J77">
        <f ca="1">IF(Råstatistik!S71=999,IF(simulera09,RANDBETWEEN(1,9),9),0)</f>
        <v>0</v>
      </c>
      <c r="K77">
        <f t="shared" si="33"/>
        <v>25</v>
      </c>
      <c r="L77">
        <f t="shared" ca="1" si="34"/>
        <v>9</v>
      </c>
      <c r="M77" s="26" t="str">
        <f t="shared" ca="1" si="58"/>
        <v>25-34</v>
      </c>
      <c r="N77" s="26">
        <f t="shared" ca="1" si="59"/>
        <v>30</v>
      </c>
      <c r="O77" s="26">
        <f t="shared" si="35"/>
        <v>0</v>
      </c>
      <c r="P77" s="26">
        <f t="shared" ca="1" si="36"/>
        <v>9</v>
      </c>
      <c r="Q77" s="26">
        <f t="shared" ca="1" si="37"/>
        <v>5</v>
      </c>
      <c r="R77" s="43">
        <f>IF(Råstatistik!G71=".",0,Råstatistik!G71)</f>
        <v>0</v>
      </c>
      <c r="S77" s="44">
        <f ca="1">IF(Råstatistik!E71=999,IF(simulera09,RANDBETWEEN(1,9),9),0)</f>
        <v>0</v>
      </c>
      <c r="T77" s="43">
        <f>IF(Råstatistik!L71=".",0,Råstatistik!L71)</f>
        <v>0</v>
      </c>
      <c r="U77" s="44">
        <f ca="1">IF(Råstatistik!J71=999,IF(simulera09,RANDBETWEEN(1,9),9),0)</f>
        <v>9</v>
      </c>
      <c r="V77">
        <f>IF(Råstatistik!Q71=".",0,Råstatistik!Q71)</f>
        <v>0</v>
      </c>
      <c r="W77">
        <f ca="1">IF(Råstatistik!O71=999,IF(simulera09,RANDBETWEEN(1,9),9),0)</f>
        <v>0</v>
      </c>
      <c r="X77">
        <f>IF(Råstatistik!V71=".",0,Råstatistik!V71)</f>
        <v>0</v>
      </c>
      <c r="Y77">
        <f ca="1">IF(Råstatistik!T71=999,IF(simulera09,RANDBETWEEN(1,9),9),0)</f>
        <v>9</v>
      </c>
      <c r="Z77">
        <f t="shared" si="38"/>
        <v>0</v>
      </c>
      <c r="AA77">
        <f t="shared" ca="1" si="39"/>
        <v>18</v>
      </c>
      <c r="AB77" s="26" t="str">
        <f t="shared" ca="1" si="60"/>
        <v>0-18</v>
      </c>
      <c r="AC77" s="26" t="b">
        <f>Råstatistik!B71</f>
        <v>0</v>
      </c>
      <c r="AD77" s="26">
        <f t="shared" si="40"/>
        <v>0</v>
      </c>
      <c r="AE77" s="26">
        <f t="shared" ca="1" si="41"/>
        <v>0</v>
      </c>
      <c r="AF77" s="26">
        <f t="shared" si="42"/>
        <v>0</v>
      </c>
      <c r="AG77" s="26">
        <f t="shared" ca="1" si="43"/>
        <v>0</v>
      </c>
      <c r="AH77" s="26">
        <f t="shared" si="44"/>
        <v>0</v>
      </c>
      <c r="AI77" s="26">
        <f t="shared" ca="1" si="45"/>
        <v>0</v>
      </c>
      <c r="AJ77" s="26">
        <f t="shared" si="46"/>
        <v>25</v>
      </c>
      <c r="AK77" s="26">
        <f t="shared" ca="1" si="47"/>
        <v>0</v>
      </c>
      <c r="AL77" s="48">
        <f t="shared" si="48"/>
        <v>0</v>
      </c>
      <c r="AM77" s="48" t="str">
        <f t="shared" ca="1" si="49"/>
        <v>0 - 30%</v>
      </c>
      <c r="AN77" s="48" t="str">
        <f>IFERROR(#REF!/#REF!,"-")</f>
        <v>-</v>
      </c>
      <c r="AO77" s="48">
        <f t="shared" si="50"/>
        <v>0</v>
      </c>
      <c r="AP77" s="48" t="str">
        <f t="shared" ca="1" si="51"/>
        <v>0 - 60%</v>
      </c>
      <c r="AQ77" s="48" t="str">
        <f>IFERROR(AC77/#REF!,"-")</f>
        <v>-</v>
      </c>
      <c r="AR77" s="48" t="str">
        <f t="shared" si="52"/>
        <v>-</v>
      </c>
      <c r="AS77" s="48" t="str">
        <f>IFERROR(#REF!/#REF!,"_")</f>
        <v>_</v>
      </c>
      <c r="AT77" s="48" t="str">
        <f t="shared" si="53"/>
        <v>-</v>
      </c>
      <c r="AU77" s="48" t="str">
        <f>IFERROR(#REF!/#REF!,"-")</f>
        <v>-</v>
      </c>
      <c r="AV77" s="48" t="str">
        <f t="shared" si="54"/>
        <v>-</v>
      </c>
      <c r="AW77" s="48" t="str">
        <f>IFERROR(#REF!/#REF!,"-")</f>
        <v>-</v>
      </c>
      <c r="AX77" s="48" t="str">
        <f t="shared" si="55"/>
        <v>-</v>
      </c>
      <c r="AY77" s="48" t="str">
        <f>IFERROR(#REF!/#REF!,"-")</f>
        <v>-</v>
      </c>
      <c r="AZ77" s="48" t="str">
        <f t="shared" si="61"/>
        <v>-</v>
      </c>
      <c r="BA77" s="48" t="str">
        <f t="shared" si="62"/>
        <v>-</v>
      </c>
      <c r="BB77" s="48" t="b">
        <f t="shared" si="56"/>
        <v>0</v>
      </c>
      <c r="BC77">
        <f t="shared" si="63"/>
        <v>0</v>
      </c>
      <c r="BD77" s="48" t="str">
        <f t="shared" si="57"/>
        <v>-</v>
      </c>
    </row>
    <row r="78" spans="1:56" x14ac:dyDescent="0.3">
      <c r="A78" s="25" t="str">
        <f>Råstatistik!A72</f>
        <v>Centrina utbildning Aktiebolag</v>
      </c>
      <c r="B78" t="b">
        <f t="shared" si="32"/>
        <v>0</v>
      </c>
      <c r="C78">
        <f>Råstatistik!F72</f>
        <v>0</v>
      </c>
      <c r="D78">
        <f ca="1">IF(Råstatistik!D72=999,IF(simulera09,RANDBETWEEN(1,9),9),0)</f>
        <v>9</v>
      </c>
      <c r="E78">
        <f>Råstatistik!K72</f>
        <v>11</v>
      </c>
      <c r="F78">
        <f ca="1">IF(Råstatistik!I72=999,IF(simulera09,RANDBETWEEN(1,9),9),0)</f>
        <v>0</v>
      </c>
      <c r="G78">
        <f>Råstatistik!P72</f>
        <v>0</v>
      </c>
      <c r="H78">
        <f ca="1">IF(Råstatistik!N72=999,IF(simulera09,RANDBETWEEN(1,9),9),0)</f>
        <v>9</v>
      </c>
      <c r="I78">
        <f>Råstatistik!U72</f>
        <v>124</v>
      </c>
      <c r="J78">
        <f ca="1">IF(Råstatistik!S72=999,IF(simulera09,RANDBETWEEN(1,9),9),0)</f>
        <v>0</v>
      </c>
      <c r="K78">
        <f t="shared" si="33"/>
        <v>135</v>
      </c>
      <c r="L78">
        <f t="shared" ca="1" si="34"/>
        <v>18</v>
      </c>
      <c r="M78" s="26" t="str">
        <f t="shared" ca="1" si="58"/>
        <v>135-153</v>
      </c>
      <c r="N78" s="26">
        <f t="shared" ca="1" si="59"/>
        <v>144</v>
      </c>
      <c r="O78" s="26">
        <f t="shared" si="35"/>
        <v>11</v>
      </c>
      <c r="P78" s="26">
        <f t="shared" ca="1" si="36"/>
        <v>9</v>
      </c>
      <c r="Q78" s="26">
        <f t="shared" ca="1" si="37"/>
        <v>16</v>
      </c>
      <c r="R78" s="43">
        <f>IF(Råstatistik!G72=".",0,Råstatistik!G72)</f>
        <v>0</v>
      </c>
      <c r="S78" s="44">
        <f ca="1">IF(Råstatistik!E72=999,IF(simulera09,RANDBETWEEN(1,9),9),0)</f>
        <v>9</v>
      </c>
      <c r="T78" s="43">
        <f>IF(Råstatistik!L72=".",0,Råstatistik!L72)</f>
        <v>0</v>
      </c>
      <c r="U78" s="44">
        <f ca="1">IF(Råstatistik!J72=999,IF(simulera09,RANDBETWEEN(1,9),9),0)</f>
        <v>9</v>
      </c>
      <c r="V78">
        <f>IF(Råstatistik!Q72=".",0,Råstatistik!Q72)</f>
        <v>0</v>
      </c>
      <c r="W78">
        <f ca="1">IF(Råstatistik!O72=999,IF(simulera09,RANDBETWEEN(1,9),9),0)</f>
        <v>9</v>
      </c>
      <c r="X78">
        <f>IF(Råstatistik!V72=".",0,Råstatistik!V72)</f>
        <v>0</v>
      </c>
      <c r="Y78">
        <f ca="1">IF(Råstatistik!T72=999,IF(simulera09,RANDBETWEEN(1,9),9),0)</f>
        <v>9</v>
      </c>
      <c r="Z78">
        <f t="shared" si="38"/>
        <v>0</v>
      </c>
      <c r="AA78">
        <f t="shared" ca="1" si="39"/>
        <v>36</v>
      </c>
      <c r="AB78" s="26" t="str">
        <f t="shared" ca="1" si="60"/>
        <v>0-36</v>
      </c>
      <c r="AC78" s="26" t="b">
        <f>Råstatistik!B72</f>
        <v>0</v>
      </c>
      <c r="AD78" s="26">
        <f t="shared" si="40"/>
        <v>0</v>
      </c>
      <c r="AE78" s="26">
        <f t="shared" ca="1" si="41"/>
        <v>0</v>
      </c>
      <c r="AF78" s="26">
        <f t="shared" si="42"/>
        <v>11</v>
      </c>
      <c r="AG78" s="26">
        <f t="shared" ca="1" si="43"/>
        <v>0</v>
      </c>
      <c r="AH78" s="26">
        <f t="shared" si="44"/>
        <v>0</v>
      </c>
      <c r="AI78" s="26">
        <f t="shared" ca="1" si="45"/>
        <v>0</v>
      </c>
      <c r="AJ78" s="26">
        <f t="shared" si="46"/>
        <v>124</v>
      </c>
      <c r="AK78" s="26">
        <f t="shared" ca="1" si="47"/>
        <v>0</v>
      </c>
      <c r="AL78" s="48">
        <f t="shared" si="48"/>
        <v>8.1481481481481488E-2</v>
      </c>
      <c r="AM78" s="48" t="str">
        <f t="shared" ca="1" si="49"/>
        <v>8 - 6%</v>
      </c>
      <c r="AN78" s="48" t="str">
        <f>IFERROR(#REF!/#REF!,"-")</f>
        <v>-</v>
      </c>
      <c r="AO78" s="48">
        <f t="shared" si="50"/>
        <v>0</v>
      </c>
      <c r="AP78" s="48" t="str">
        <f t="shared" ca="1" si="51"/>
        <v>0 - 25%</v>
      </c>
      <c r="AQ78" s="48" t="str">
        <f>IFERROR(AC78/#REF!,"-")</f>
        <v>-</v>
      </c>
      <c r="AR78" s="48">
        <f t="shared" si="52"/>
        <v>0</v>
      </c>
      <c r="AS78" s="48" t="str">
        <f>IFERROR(#REF!/#REF!,"_")</f>
        <v>_</v>
      </c>
      <c r="AT78" s="48">
        <f t="shared" si="53"/>
        <v>1</v>
      </c>
      <c r="AU78" s="48" t="str">
        <f>IFERROR(#REF!/#REF!,"-")</f>
        <v>-</v>
      </c>
      <c r="AV78" s="48" t="str">
        <f t="shared" si="54"/>
        <v>-</v>
      </c>
      <c r="AW78" s="48" t="str">
        <f>IFERROR(#REF!/#REF!,"-")</f>
        <v>-</v>
      </c>
      <c r="AX78" s="48" t="str">
        <f t="shared" si="55"/>
        <v>-</v>
      </c>
      <c r="AY78" s="48" t="str">
        <f>IFERROR(#REF!/#REF!,"-")</f>
        <v>-</v>
      </c>
      <c r="AZ78" s="48" t="str">
        <f t="shared" si="61"/>
        <v>-</v>
      </c>
      <c r="BA78" s="48" t="str">
        <f t="shared" si="62"/>
        <v>-</v>
      </c>
      <c r="BB78" s="48" t="b">
        <f t="shared" si="56"/>
        <v>0</v>
      </c>
      <c r="BC78">
        <f t="shared" si="63"/>
        <v>0</v>
      </c>
      <c r="BD78" s="48">
        <f t="shared" si="57"/>
        <v>0</v>
      </c>
    </row>
    <row r="79" spans="1:56" x14ac:dyDescent="0.3">
      <c r="A79" s="25" t="str">
        <f>Råstatistik!A73</f>
        <v>CIS KALMAR AB</v>
      </c>
      <c r="B79" t="b">
        <f t="shared" si="32"/>
        <v>0</v>
      </c>
      <c r="C79">
        <f>Råstatistik!F73</f>
        <v>0</v>
      </c>
      <c r="D79">
        <f ca="1">IF(Råstatistik!D73=999,IF(simulera09,RANDBETWEEN(1,9),9),0)</f>
        <v>0</v>
      </c>
      <c r="E79">
        <f>Råstatistik!K73</f>
        <v>0</v>
      </c>
      <c r="F79">
        <f ca="1">IF(Råstatistik!I73=999,IF(simulera09,RANDBETWEEN(1,9),9),0)</f>
        <v>9</v>
      </c>
      <c r="G79">
        <f>Råstatistik!P73</f>
        <v>0</v>
      </c>
      <c r="H79">
        <f ca="1">IF(Råstatistik!N73=999,IF(simulera09,RANDBETWEEN(1,9),9),0)</f>
        <v>9</v>
      </c>
      <c r="I79">
        <f>Råstatistik!U73</f>
        <v>20</v>
      </c>
      <c r="J79">
        <f ca="1">IF(Råstatistik!S73=999,IF(simulera09,RANDBETWEEN(1,9),9),0)</f>
        <v>0</v>
      </c>
      <c r="K79">
        <f t="shared" si="33"/>
        <v>20</v>
      </c>
      <c r="L79">
        <f t="shared" ca="1" si="34"/>
        <v>18</v>
      </c>
      <c r="M79" s="26" t="str">
        <f t="shared" ca="1" si="58"/>
        <v>20-38</v>
      </c>
      <c r="N79" s="26">
        <f t="shared" ca="1" si="59"/>
        <v>29</v>
      </c>
      <c r="O79" s="26">
        <f t="shared" si="35"/>
        <v>0</v>
      </c>
      <c r="P79" s="26">
        <f t="shared" ca="1" si="36"/>
        <v>9</v>
      </c>
      <c r="Q79" s="26">
        <f t="shared" ca="1" si="37"/>
        <v>5</v>
      </c>
      <c r="R79" s="43">
        <f>IF(Råstatistik!G73=".",0,Råstatistik!G73)</f>
        <v>0</v>
      </c>
      <c r="S79" s="44">
        <f ca="1">IF(Råstatistik!E73=999,IF(simulera09,RANDBETWEEN(1,9),9),0)</f>
        <v>0</v>
      </c>
      <c r="T79" s="43">
        <f>IF(Råstatistik!L73=".",0,Råstatistik!L73)</f>
        <v>0</v>
      </c>
      <c r="U79" s="44">
        <f ca="1">IF(Råstatistik!J73=999,IF(simulera09,RANDBETWEEN(1,9),9),0)</f>
        <v>9</v>
      </c>
      <c r="V79">
        <f>IF(Råstatistik!Q73=".",0,Råstatistik!Q73)</f>
        <v>0</v>
      </c>
      <c r="W79">
        <f ca="1">IF(Råstatistik!O73=999,IF(simulera09,RANDBETWEEN(1,9),9),0)</f>
        <v>9</v>
      </c>
      <c r="X79">
        <f>IF(Råstatistik!V73=".",0,Råstatistik!V73)</f>
        <v>0</v>
      </c>
      <c r="Y79">
        <f ca="1">IF(Råstatistik!T73=999,IF(simulera09,RANDBETWEEN(1,9),9),0)</f>
        <v>0</v>
      </c>
      <c r="Z79">
        <f t="shared" si="38"/>
        <v>0</v>
      </c>
      <c r="AA79">
        <f t="shared" ca="1" si="39"/>
        <v>18</v>
      </c>
      <c r="AB79" s="26" t="str">
        <f t="shared" ca="1" si="60"/>
        <v>0-18</v>
      </c>
      <c r="AC79" s="26" t="b">
        <f>Råstatistik!B73</f>
        <v>0</v>
      </c>
      <c r="AD79" s="26">
        <f t="shared" si="40"/>
        <v>0</v>
      </c>
      <c r="AE79" s="26">
        <f t="shared" ca="1" si="41"/>
        <v>0</v>
      </c>
      <c r="AF79" s="26">
        <f t="shared" si="42"/>
        <v>0</v>
      </c>
      <c r="AG79" s="26">
        <f t="shared" ca="1" si="43"/>
        <v>0</v>
      </c>
      <c r="AH79" s="26">
        <f t="shared" si="44"/>
        <v>0</v>
      </c>
      <c r="AI79" s="26">
        <f t="shared" ca="1" si="45"/>
        <v>0</v>
      </c>
      <c r="AJ79" s="26">
        <f t="shared" si="46"/>
        <v>20</v>
      </c>
      <c r="AK79" s="26">
        <f t="shared" ca="1" si="47"/>
        <v>0</v>
      </c>
      <c r="AL79" s="48">
        <f t="shared" si="48"/>
        <v>0</v>
      </c>
      <c r="AM79" s="48" t="str">
        <f t="shared" ca="1" si="49"/>
        <v>0 - 31%</v>
      </c>
      <c r="AN79" s="48" t="str">
        <f>IFERROR(#REF!/#REF!,"-")</f>
        <v>-</v>
      </c>
      <c r="AO79" s="48">
        <f t="shared" si="50"/>
        <v>0</v>
      </c>
      <c r="AP79" s="48" t="str">
        <f t="shared" ca="1" si="51"/>
        <v>0 - 62%</v>
      </c>
      <c r="AQ79" s="48" t="str">
        <f>IFERROR(AC79/#REF!,"-")</f>
        <v>-</v>
      </c>
      <c r="AR79" s="48" t="str">
        <f t="shared" si="52"/>
        <v>-</v>
      </c>
      <c r="AS79" s="48" t="str">
        <f>IFERROR(#REF!/#REF!,"_")</f>
        <v>_</v>
      </c>
      <c r="AT79" s="48" t="str">
        <f t="shared" si="53"/>
        <v>-</v>
      </c>
      <c r="AU79" s="48" t="str">
        <f>IFERROR(#REF!/#REF!,"-")</f>
        <v>-</v>
      </c>
      <c r="AV79" s="48" t="str">
        <f t="shared" si="54"/>
        <v>-</v>
      </c>
      <c r="AW79" s="48" t="str">
        <f>IFERROR(#REF!/#REF!,"-")</f>
        <v>-</v>
      </c>
      <c r="AX79" s="48" t="str">
        <f t="shared" si="55"/>
        <v>-</v>
      </c>
      <c r="AY79" s="48" t="str">
        <f>IFERROR(#REF!/#REF!,"-")</f>
        <v>-</v>
      </c>
      <c r="AZ79" s="48" t="str">
        <f t="shared" si="61"/>
        <v>-</v>
      </c>
      <c r="BA79" s="48" t="str">
        <f t="shared" si="62"/>
        <v>-</v>
      </c>
      <c r="BB79" s="48" t="b">
        <f t="shared" si="56"/>
        <v>0</v>
      </c>
      <c r="BC79">
        <f t="shared" si="63"/>
        <v>0</v>
      </c>
      <c r="BD79" s="48" t="str">
        <f t="shared" si="57"/>
        <v>-</v>
      </c>
    </row>
    <row r="80" spans="1:56" x14ac:dyDescent="0.3">
      <c r="A80" s="25" t="str">
        <f>Råstatistik!A74</f>
        <v>CK Utbildning AB</v>
      </c>
      <c r="B80" t="b">
        <f t="shared" si="32"/>
        <v>0</v>
      </c>
      <c r="C80">
        <f>Råstatistik!F74</f>
        <v>0</v>
      </c>
      <c r="D80">
        <f ca="1">IF(Råstatistik!D74=999,IF(simulera09,RANDBETWEEN(1,9),9),0)</f>
        <v>9</v>
      </c>
      <c r="E80">
        <f>Råstatistik!K74</f>
        <v>0</v>
      </c>
      <c r="F80">
        <f ca="1">IF(Råstatistik!I74=999,IF(simulera09,RANDBETWEEN(1,9),9),0)</f>
        <v>9</v>
      </c>
      <c r="G80">
        <f>Råstatistik!P74</f>
        <v>0</v>
      </c>
      <c r="H80">
        <f ca="1">IF(Råstatistik!N74=999,IF(simulera09,RANDBETWEEN(1,9),9),0)</f>
        <v>9</v>
      </c>
      <c r="I80">
        <f>Råstatistik!U74</f>
        <v>0</v>
      </c>
      <c r="J80">
        <f ca="1">IF(Råstatistik!S74=999,IF(simulera09,RANDBETWEEN(1,9),9),0)</f>
        <v>9</v>
      </c>
      <c r="K80">
        <f t="shared" si="33"/>
        <v>0</v>
      </c>
      <c r="L80">
        <f t="shared" ca="1" si="34"/>
        <v>36</v>
      </c>
      <c r="M80" s="26" t="str">
        <f t="shared" ca="1" si="58"/>
        <v>0-36</v>
      </c>
      <c r="N80" s="26">
        <f t="shared" ca="1" si="59"/>
        <v>18</v>
      </c>
      <c r="O80" s="26">
        <f t="shared" si="35"/>
        <v>0</v>
      </c>
      <c r="P80" s="26">
        <f t="shared" ca="1" si="36"/>
        <v>18</v>
      </c>
      <c r="Q80" s="26">
        <f t="shared" ca="1" si="37"/>
        <v>9</v>
      </c>
      <c r="R80" s="43">
        <f>IF(Råstatistik!G74=".",0,Råstatistik!G74)</f>
        <v>0</v>
      </c>
      <c r="S80" s="44">
        <f ca="1">IF(Råstatistik!E74=999,IF(simulera09,RANDBETWEEN(1,9),9),0)</f>
        <v>9</v>
      </c>
      <c r="T80" s="43">
        <f>IF(Råstatistik!L74=".",0,Råstatistik!L74)</f>
        <v>0</v>
      </c>
      <c r="U80" s="44">
        <f ca="1">IF(Råstatistik!J74=999,IF(simulera09,RANDBETWEEN(1,9),9),0)</f>
        <v>9</v>
      </c>
      <c r="V80">
        <f>IF(Råstatistik!Q74=".",0,Råstatistik!Q74)</f>
        <v>0</v>
      </c>
      <c r="W80">
        <f ca="1">IF(Råstatistik!O74=999,IF(simulera09,RANDBETWEEN(1,9),9),0)</f>
        <v>9</v>
      </c>
      <c r="X80">
        <f>IF(Råstatistik!V74=".",0,Råstatistik!V74)</f>
        <v>0</v>
      </c>
      <c r="Y80">
        <f ca="1">IF(Råstatistik!T74=999,IF(simulera09,RANDBETWEEN(1,9),9),0)</f>
        <v>9</v>
      </c>
      <c r="Z80">
        <f t="shared" si="38"/>
        <v>0</v>
      </c>
      <c r="AA80">
        <f t="shared" ca="1" si="39"/>
        <v>36</v>
      </c>
      <c r="AB80" s="26" t="str">
        <f t="shared" ca="1" si="60"/>
        <v>0-36</v>
      </c>
      <c r="AC80" s="26" t="b">
        <f>Råstatistik!B74</f>
        <v>0</v>
      </c>
      <c r="AD80" s="26">
        <f t="shared" si="40"/>
        <v>0</v>
      </c>
      <c r="AE80" s="26">
        <f t="shared" ca="1" si="41"/>
        <v>0</v>
      </c>
      <c r="AF80" s="26">
        <f t="shared" si="42"/>
        <v>0</v>
      </c>
      <c r="AG80" s="26">
        <f t="shared" ca="1" si="43"/>
        <v>0</v>
      </c>
      <c r="AH80" s="26">
        <f t="shared" si="44"/>
        <v>0</v>
      </c>
      <c r="AI80" s="26">
        <f t="shared" ca="1" si="45"/>
        <v>0</v>
      </c>
      <c r="AJ80" s="26">
        <f t="shared" si="46"/>
        <v>0</v>
      </c>
      <c r="AK80" s="26">
        <f t="shared" ca="1" si="47"/>
        <v>0</v>
      </c>
      <c r="AL80" s="48" t="str">
        <f t="shared" si="48"/>
        <v>-</v>
      </c>
      <c r="AM80" s="48" t="str">
        <f t="shared" ca="1" si="49"/>
        <v>0 - 100%</v>
      </c>
      <c r="AN80" s="48" t="str">
        <f>IFERROR(#REF!/#REF!,"-")</f>
        <v>-</v>
      </c>
      <c r="AO80" s="48" t="str">
        <f t="shared" si="50"/>
        <v>-</v>
      </c>
      <c r="AP80" s="48" t="str">
        <f t="shared" ca="1" si="51"/>
        <v>0 - 200%</v>
      </c>
      <c r="AQ80" s="48" t="str">
        <f>IFERROR(AC80/#REF!,"-")</f>
        <v>-</v>
      </c>
      <c r="AR80" s="48" t="str">
        <f t="shared" si="52"/>
        <v>-</v>
      </c>
      <c r="AS80" s="48" t="str">
        <f>IFERROR(#REF!/#REF!,"_")</f>
        <v>_</v>
      </c>
      <c r="AT80" s="48" t="str">
        <f t="shared" si="53"/>
        <v>-</v>
      </c>
      <c r="AU80" s="48" t="str">
        <f>IFERROR(#REF!/#REF!,"-")</f>
        <v>-</v>
      </c>
      <c r="AV80" s="48" t="str">
        <f t="shared" si="54"/>
        <v>-</v>
      </c>
      <c r="AW80" s="48" t="str">
        <f>IFERROR(#REF!/#REF!,"-")</f>
        <v>-</v>
      </c>
      <c r="AX80" s="48" t="str">
        <f t="shared" si="55"/>
        <v>-</v>
      </c>
      <c r="AY80" s="48" t="str">
        <f>IFERROR(#REF!/#REF!,"-")</f>
        <v>-</v>
      </c>
      <c r="AZ80" s="48" t="str">
        <f t="shared" si="61"/>
        <v>-</v>
      </c>
      <c r="BA80" s="48" t="str">
        <f t="shared" si="62"/>
        <v>-</v>
      </c>
      <c r="BB80" s="48" t="b">
        <f t="shared" si="56"/>
        <v>0</v>
      </c>
      <c r="BC80">
        <f t="shared" si="63"/>
        <v>0</v>
      </c>
      <c r="BD80" s="48" t="str">
        <f t="shared" si="57"/>
        <v>-</v>
      </c>
    </row>
    <row r="81" spans="1:56" x14ac:dyDescent="0.3">
      <c r="A81" s="25" t="str">
        <f>Råstatistik!A75</f>
        <v>DAGGKÅPAN EKONOMISK FÖRENING</v>
      </c>
      <c r="B81" t="b">
        <f t="shared" si="32"/>
        <v>0</v>
      </c>
      <c r="C81">
        <f>Råstatistik!F75</f>
        <v>0</v>
      </c>
      <c r="D81">
        <f ca="1">IF(Råstatistik!D75=999,IF(simulera09,RANDBETWEEN(1,9),9),0)</f>
        <v>0</v>
      </c>
      <c r="E81">
        <f>Råstatistik!K75</f>
        <v>0</v>
      </c>
      <c r="F81">
        <f ca="1">IF(Råstatistik!I75=999,IF(simulera09,RANDBETWEEN(1,9),9),0)</f>
        <v>0</v>
      </c>
      <c r="G81">
        <f>Råstatistik!P75</f>
        <v>0</v>
      </c>
      <c r="H81">
        <f ca="1">IF(Råstatistik!N75=999,IF(simulera09,RANDBETWEEN(1,9),9),0)</f>
        <v>0</v>
      </c>
      <c r="I81">
        <f>Råstatistik!U75</f>
        <v>0</v>
      </c>
      <c r="J81">
        <f ca="1">IF(Råstatistik!S75=999,IF(simulera09,RANDBETWEEN(1,9),9),0)</f>
        <v>9</v>
      </c>
      <c r="K81">
        <f t="shared" si="33"/>
        <v>0</v>
      </c>
      <c r="L81">
        <f t="shared" ca="1" si="34"/>
        <v>9</v>
      </c>
      <c r="M81" s="26" t="str">
        <f t="shared" ca="1" si="58"/>
        <v>0-9</v>
      </c>
      <c r="N81" s="26">
        <f t="shared" ca="1" si="59"/>
        <v>5</v>
      </c>
      <c r="O81" s="26">
        <f t="shared" si="35"/>
        <v>0</v>
      </c>
      <c r="P81" s="26">
        <f t="shared" ca="1" si="36"/>
        <v>0</v>
      </c>
      <c r="Q81" s="26">
        <f t="shared" ca="1" si="37"/>
        <v>0</v>
      </c>
      <c r="R81" s="43">
        <f>IF(Råstatistik!G75=".",0,Råstatistik!G75)</f>
        <v>0</v>
      </c>
      <c r="S81" s="44">
        <f ca="1">IF(Råstatistik!E75=999,IF(simulera09,RANDBETWEEN(1,9),9),0)</f>
        <v>0</v>
      </c>
      <c r="T81" s="43">
        <f>IF(Råstatistik!L75=".",0,Råstatistik!L75)</f>
        <v>0</v>
      </c>
      <c r="U81" s="44">
        <f ca="1">IF(Råstatistik!J75=999,IF(simulera09,RANDBETWEEN(1,9),9),0)</f>
        <v>0</v>
      </c>
      <c r="V81">
        <f>IF(Råstatistik!Q75=".",0,Råstatistik!Q75)</f>
        <v>0</v>
      </c>
      <c r="W81">
        <f ca="1">IF(Råstatistik!O75=999,IF(simulera09,RANDBETWEEN(1,9),9),0)</f>
        <v>0</v>
      </c>
      <c r="X81">
        <f>IF(Råstatistik!V75=".",0,Råstatistik!V75)</f>
        <v>0</v>
      </c>
      <c r="Y81">
        <f ca="1">IF(Råstatistik!T75=999,IF(simulera09,RANDBETWEEN(1,9),9),0)</f>
        <v>9</v>
      </c>
      <c r="Z81">
        <f t="shared" si="38"/>
        <v>0</v>
      </c>
      <c r="AA81">
        <f t="shared" ca="1" si="39"/>
        <v>9</v>
      </c>
      <c r="AB81" s="26" t="str">
        <f t="shared" ca="1" si="60"/>
        <v>0-9</v>
      </c>
      <c r="AC81" s="26" t="b">
        <f>Råstatistik!B75</f>
        <v>1</v>
      </c>
      <c r="AD81" s="26">
        <f t="shared" si="40"/>
        <v>0</v>
      </c>
      <c r="AE81" s="26">
        <f t="shared" ca="1" si="41"/>
        <v>0</v>
      </c>
      <c r="AF81" s="26">
        <f t="shared" si="42"/>
        <v>0</v>
      </c>
      <c r="AG81" s="26">
        <f t="shared" ca="1" si="43"/>
        <v>0</v>
      </c>
      <c r="AH81" s="26">
        <f t="shared" si="44"/>
        <v>0</v>
      </c>
      <c r="AI81" s="26">
        <f t="shared" ca="1" si="45"/>
        <v>0</v>
      </c>
      <c r="AJ81" s="26">
        <f t="shared" si="46"/>
        <v>0</v>
      </c>
      <c r="AK81" s="26">
        <f t="shared" ca="1" si="47"/>
        <v>0</v>
      </c>
      <c r="AL81" s="48" t="str">
        <f t="shared" si="48"/>
        <v>-</v>
      </c>
      <c r="AM81" s="48" t="str">
        <f t="shared" ca="1" si="49"/>
        <v>0 - 0%</v>
      </c>
      <c r="AN81" s="48" t="str">
        <f>IFERROR(#REF!/#REF!,"-")</f>
        <v>-</v>
      </c>
      <c r="AO81" s="48" t="str">
        <f t="shared" si="50"/>
        <v>-</v>
      </c>
      <c r="AP81" s="48" t="str">
        <f t="shared" ca="1" si="51"/>
        <v>0 - 180%</v>
      </c>
      <c r="AQ81" s="48" t="str">
        <f>IFERROR(AC81/#REF!,"-")</f>
        <v>-</v>
      </c>
      <c r="AR81" s="48" t="str">
        <f t="shared" si="52"/>
        <v>-</v>
      </c>
      <c r="AS81" s="48" t="str">
        <f>IFERROR(#REF!/#REF!,"_")</f>
        <v>_</v>
      </c>
      <c r="AT81" s="48" t="str">
        <f t="shared" si="53"/>
        <v>-</v>
      </c>
      <c r="AU81" s="48" t="str">
        <f>IFERROR(#REF!/#REF!,"-")</f>
        <v>-</v>
      </c>
      <c r="AV81" s="48" t="str">
        <f t="shared" si="54"/>
        <v>-</v>
      </c>
      <c r="AW81" s="48" t="str">
        <f>IFERROR(#REF!/#REF!,"-")</f>
        <v>-</v>
      </c>
      <c r="AX81" s="48" t="str">
        <f t="shared" si="55"/>
        <v>-</v>
      </c>
      <c r="AY81" s="48" t="str">
        <f>IFERROR(#REF!/#REF!,"-")</f>
        <v>-</v>
      </c>
      <c r="AZ81" s="48" t="str">
        <f t="shared" si="61"/>
        <v>-</v>
      </c>
      <c r="BA81" s="48" t="str">
        <f t="shared" si="62"/>
        <v>-</v>
      </c>
      <c r="BB81" s="48" t="b">
        <f t="shared" si="56"/>
        <v>1</v>
      </c>
      <c r="BC81">
        <f t="shared" si="63"/>
        <v>0</v>
      </c>
      <c r="BD81" s="48" t="str">
        <f t="shared" si="57"/>
        <v>-</v>
      </c>
    </row>
    <row r="82" spans="1:56" x14ac:dyDescent="0.3">
      <c r="A82" s="25" t="str">
        <f>Råstatistik!A76</f>
        <v>DALS-EDS KOMMUN</v>
      </c>
      <c r="B82" t="b">
        <f t="shared" si="32"/>
        <v>1</v>
      </c>
      <c r="C82">
        <f>Råstatistik!F76</f>
        <v>0</v>
      </c>
      <c r="D82">
        <f ca="1">IF(Råstatistik!D76=999,IF(simulera09,RANDBETWEEN(1,9),9),0)</f>
        <v>9</v>
      </c>
      <c r="E82">
        <f>Råstatistik!K76</f>
        <v>0</v>
      </c>
      <c r="F82">
        <f ca="1">IF(Råstatistik!I76=999,IF(simulera09,RANDBETWEEN(1,9),9),0)</f>
        <v>9</v>
      </c>
      <c r="G82">
        <f>Råstatistik!P76</f>
        <v>0</v>
      </c>
      <c r="H82">
        <f ca="1">IF(Råstatistik!N76=999,IF(simulera09,RANDBETWEEN(1,9),9),0)</f>
        <v>9</v>
      </c>
      <c r="I82">
        <f>Råstatistik!U76</f>
        <v>28</v>
      </c>
      <c r="J82">
        <f ca="1">IF(Råstatistik!S76=999,IF(simulera09,RANDBETWEEN(1,9),9),0)</f>
        <v>0</v>
      </c>
      <c r="K82">
        <f t="shared" si="33"/>
        <v>28</v>
      </c>
      <c r="L82">
        <f t="shared" ca="1" si="34"/>
        <v>27</v>
      </c>
      <c r="M82" s="26" t="str">
        <f t="shared" ca="1" si="58"/>
        <v>28-55</v>
      </c>
      <c r="N82" s="26">
        <f t="shared" ca="1" si="59"/>
        <v>42</v>
      </c>
      <c r="O82" s="26">
        <f t="shared" si="35"/>
        <v>0</v>
      </c>
      <c r="P82" s="26">
        <f t="shared" ca="1" si="36"/>
        <v>18</v>
      </c>
      <c r="Q82" s="26">
        <f t="shared" ca="1" si="37"/>
        <v>9</v>
      </c>
      <c r="R82" s="43">
        <f>IF(Råstatistik!G76=".",0,Råstatistik!G76)</f>
        <v>0</v>
      </c>
      <c r="S82" s="44">
        <f ca="1">IF(Råstatistik!E76=999,IF(simulera09,RANDBETWEEN(1,9),9),0)</f>
        <v>9</v>
      </c>
      <c r="T82" s="43">
        <f>IF(Råstatistik!L76=".",0,Råstatistik!L76)</f>
        <v>0</v>
      </c>
      <c r="U82" s="44">
        <f ca="1">IF(Råstatistik!J76=999,IF(simulera09,RANDBETWEEN(1,9),9),0)</f>
        <v>9</v>
      </c>
      <c r="V82">
        <f>IF(Råstatistik!Q76=".",0,Råstatistik!Q76)</f>
        <v>0</v>
      </c>
      <c r="W82">
        <f ca="1">IF(Råstatistik!O76=999,IF(simulera09,RANDBETWEEN(1,9),9),0)</f>
        <v>9</v>
      </c>
      <c r="X82">
        <f>IF(Råstatistik!V76=".",0,Råstatistik!V76)</f>
        <v>0</v>
      </c>
      <c r="Y82">
        <f ca="1">IF(Råstatistik!T76=999,IF(simulera09,RANDBETWEEN(1,9),9),0)</f>
        <v>0</v>
      </c>
      <c r="Z82">
        <f t="shared" si="38"/>
        <v>0</v>
      </c>
      <c r="AA82">
        <f t="shared" ca="1" si="39"/>
        <v>27</v>
      </c>
      <c r="AB82" s="26" t="str">
        <f t="shared" ca="1" si="60"/>
        <v>0-27</v>
      </c>
      <c r="AC82" s="26" t="b">
        <f>Råstatistik!B76</f>
        <v>0</v>
      </c>
      <c r="AD82" s="26">
        <f t="shared" si="40"/>
        <v>0</v>
      </c>
      <c r="AE82" s="26">
        <f t="shared" ca="1" si="41"/>
        <v>0</v>
      </c>
      <c r="AF82" s="26">
        <f t="shared" si="42"/>
        <v>0</v>
      </c>
      <c r="AG82" s="26">
        <f t="shared" ca="1" si="43"/>
        <v>0</v>
      </c>
      <c r="AH82" s="26">
        <f t="shared" si="44"/>
        <v>0</v>
      </c>
      <c r="AI82" s="26">
        <f t="shared" ca="1" si="45"/>
        <v>0</v>
      </c>
      <c r="AJ82" s="26">
        <f t="shared" si="46"/>
        <v>28</v>
      </c>
      <c r="AK82" s="26">
        <f t="shared" ca="1" si="47"/>
        <v>0</v>
      </c>
      <c r="AL82" s="48">
        <f t="shared" si="48"/>
        <v>0</v>
      </c>
      <c r="AM82" s="48" t="str">
        <f t="shared" ca="1" si="49"/>
        <v>0 - 43%</v>
      </c>
      <c r="AN82" s="48" t="str">
        <f>IFERROR(#REF!/#REF!,"-")</f>
        <v>-</v>
      </c>
      <c r="AO82" s="48">
        <f t="shared" si="50"/>
        <v>0</v>
      </c>
      <c r="AP82" s="48" t="str">
        <f t="shared" ca="1" si="51"/>
        <v>0 - 64%</v>
      </c>
      <c r="AQ82" s="48" t="str">
        <f>IFERROR(AC82/#REF!,"-")</f>
        <v>-</v>
      </c>
      <c r="AR82" s="48" t="str">
        <f t="shared" si="52"/>
        <v>-</v>
      </c>
      <c r="AS82" s="48" t="str">
        <f>IFERROR(#REF!/#REF!,"_")</f>
        <v>_</v>
      </c>
      <c r="AT82" s="48" t="str">
        <f t="shared" si="53"/>
        <v>-</v>
      </c>
      <c r="AU82" s="48" t="str">
        <f>IFERROR(#REF!/#REF!,"-")</f>
        <v>-</v>
      </c>
      <c r="AV82" s="48" t="str">
        <f t="shared" si="54"/>
        <v>-</v>
      </c>
      <c r="AW82" s="48" t="str">
        <f>IFERROR(#REF!/#REF!,"-")</f>
        <v>-</v>
      </c>
      <c r="AX82" s="48" t="str">
        <f t="shared" si="55"/>
        <v>-</v>
      </c>
      <c r="AY82" s="48" t="str">
        <f>IFERROR(#REF!/#REF!,"-")</f>
        <v>-</v>
      </c>
      <c r="AZ82" s="48" t="str">
        <f t="shared" si="61"/>
        <v>-</v>
      </c>
      <c r="BA82" s="48" t="str">
        <f t="shared" si="62"/>
        <v>-</v>
      </c>
      <c r="BB82" s="48" t="b">
        <f t="shared" si="56"/>
        <v>0</v>
      </c>
      <c r="BC82">
        <f t="shared" si="63"/>
        <v>0</v>
      </c>
      <c r="BD82" s="48" t="str">
        <f t="shared" si="57"/>
        <v>-</v>
      </c>
    </row>
    <row r="83" spans="1:56" x14ac:dyDescent="0.3">
      <c r="A83" s="25" t="str">
        <f>Råstatistik!A77</f>
        <v>DANDERYDS KOMMUN</v>
      </c>
      <c r="B83" t="b">
        <f t="shared" si="32"/>
        <v>1</v>
      </c>
      <c r="C83">
        <f>Råstatistik!F77</f>
        <v>0</v>
      </c>
      <c r="D83">
        <f ca="1">IF(Råstatistik!D77=999,IF(simulera09,RANDBETWEEN(1,9),9),0)</f>
        <v>9</v>
      </c>
      <c r="E83">
        <f>Råstatistik!K77</f>
        <v>0</v>
      </c>
      <c r="F83">
        <f ca="1">IF(Råstatistik!I77=999,IF(simulera09,RANDBETWEEN(1,9),9),0)</f>
        <v>9</v>
      </c>
      <c r="G83">
        <f>Råstatistik!P77</f>
        <v>0</v>
      </c>
      <c r="H83">
        <f ca="1">IF(Råstatistik!N77=999,IF(simulera09,RANDBETWEEN(1,9),9),0)</f>
        <v>9</v>
      </c>
      <c r="I83">
        <f>Råstatistik!U77</f>
        <v>297</v>
      </c>
      <c r="J83">
        <f ca="1">IF(Råstatistik!S77=999,IF(simulera09,RANDBETWEEN(1,9),9),0)</f>
        <v>0</v>
      </c>
      <c r="K83">
        <f t="shared" si="33"/>
        <v>297</v>
      </c>
      <c r="L83">
        <f t="shared" ca="1" si="34"/>
        <v>27</v>
      </c>
      <c r="M83" s="26" t="str">
        <f t="shared" ca="1" si="58"/>
        <v>297-324</v>
      </c>
      <c r="N83" s="26">
        <f t="shared" ca="1" si="59"/>
        <v>311</v>
      </c>
      <c r="O83" s="26">
        <f t="shared" si="35"/>
        <v>0</v>
      </c>
      <c r="P83" s="26">
        <f t="shared" ca="1" si="36"/>
        <v>18</v>
      </c>
      <c r="Q83" s="26">
        <f t="shared" ca="1" si="37"/>
        <v>9</v>
      </c>
      <c r="R83" s="43">
        <f>IF(Råstatistik!G77=".",0,Råstatistik!G77)</f>
        <v>0</v>
      </c>
      <c r="S83" s="44">
        <f ca="1">IF(Råstatistik!E77=999,IF(simulera09,RANDBETWEEN(1,9),9),0)</f>
        <v>9</v>
      </c>
      <c r="T83" s="43">
        <f>IF(Råstatistik!L77=".",0,Råstatistik!L77)</f>
        <v>0</v>
      </c>
      <c r="U83" s="44">
        <f ca="1">IF(Råstatistik!J77=999,IF(simulera09,RANDBETWEEN(1,9),9),0)</f>
        <v>9</v>
      </c>
      <c r="V83">
        <f>IF(Råstatistik!Q77=".",0,Råstatistik!Q77)</f>
        <v>0</v>
      </c>
      <c r="W83">
        <f ca="1">IF(Råstatistik!O77=999,IF(simulera09,RANDBETWEEN(1,9),9),0)</f>
        <v>9</v>
      </c>
      <c r="X83">
        <f>IF(Råstatistik!V77=".",0,Råstatistik!V77)</f>
        <v>0</v>
      </c>
      <c r="Y83">
        <f ca="1">IF(Råstatistik!T77=999,IF(simulera09,RANDBETWEEN(1,9),9),0)</f>
        <v>9</v>
      </c>
      <c r="Z83">
        <f t="shared" si="38"/>
        <v>0</v>
      </c>
      <c r="AA83">
        <f t="shared" ca="1" si="39"/>
        <v>36</v>
      </c>
      <c r="AB83" s="26" t="str">
        <f t="shared" ca="1" si="60"/>
        <v>0-36</v>
      </c>
      <c r="AC83" s="26" t="b">
        <f>Råstatistik!B77</f>
        <v>0</v>
      </c>
      <c r="AD83" s="26">
        <f t="shared" si="40"/>
        <v>0</v>
      </c>
      <c r="AE83" s="26">
        <f t="shared" ca="1" si="41"/>
        <v>0</v>
      </c>
      <c r="AF83" s="26">
        <f t="shared" si="42"/>
        <v>0</v>
      </c>
      <c r="AG83" s="26">
        <f t="shared" ca="1" si="43"/>
        <v>0</v>
      </c>
      <c r="AH83" s="26">
        <f t="shared" si="44"/>
        <v>0</v>
      </c>
      <c r="AI83" s="26">
        <f t="shared" ca="1" si="45"/>
        <v>0</v>
      </c>
      <c r="AJ83" s="26">
        <f t="shared" si="46"/>
        <v>297</v>
      </c>
      <c r="AK83" s="26">
        <f t="shared" ca="1" si="47"/>
        <v>0</v>
      </c>
      <c r="AL83" s="48">
        <f t="shared" si="48"/>
        <v>0</v>
      </c>
      <c r="AM83" s="48" t="str">
        <f t="shared" ca="1" si="49"/>
        <v>0 - 6%</v>
      </c>
      <c r="AN83" s="48" t="str">
        <f>IFERROR(#REF!/#REF!,"-")</f>
        <v>-</v>
      </c>
      <c r="AO83" s="48">
        <f t="shared" si="50"/>
        <v>0</v>
      </c>
      <c r="AP83" s="48" t="str">
        <f t="shared" ca="1" si="51"/>
        <v>0 - 12%</v>
      </c>
      <c r="AQ83" s="48" t="str">
        <f>IFERROR(AC83/#REF!,"-")</f>
        <v>-</v>
      </c>
      <c r="AR83" s="48" t="str">
        <f t="shared" si="52"/>
        <v>-</v>
      </c>
      <c r="AS83" s="48" t="str">
        <f>IFERROR(#REF!/#REF!,"_")</f>
        <v>_</v>
      </c>
      <c r="AT83" s="48" t="str">
        <f t="shared" si="53"/>
        <v>-</v>
      </c>
      <c r="AU83" s="48" t="str">
        <f>IFERROR(#REF!/#REF!,"-")</f>
        <v>-</v>
      </c>
      <c r="AV83" s="48" t="str">
        <f t="shared" si="54"/>
        <v>-</v>
      </c>
      <c r="AW83" s="48" t="str">
        <f>IFERROR(#REF!/#REF!,"-")</f>
        <v>-</v>
      </c>
      <c r="AX83" s="48" t="str">
        <f t="shared" si="55"/>
        <v>-</v>
      </c>
      <c r="AY83" s="48" t="str">
        <f>IFERROR(#REF!/#REF!,"-")</f>
        <v>-</v>
      </c>
      <c r="AZ83" s="48" t="str">
        <f t="shared" si="61"/>
        <v>-</v>
      </c>
      <c r="BA83" s="48" t="str">
        <f t="shared" si="62"/>
        <v>-</v>
      </c>
      <c r="BB83" s="48" t="b">
        <f t="shared" si="56"/>
        <v>0</v>
      </c>
      <c r="BC83">
        <f t="shared" si="63"/>
        <v>0</v>
      </c>
      <c r="BD83" s="48" t="str">
        <f t="shared" si="57"/>
        <v>-</v>
      </c>
    </row>
    <row r="84" spans="1:56" x14ac:dyDescent="0.3">
      <c r="A84" s="25" t="str">
        <f>Råstatistik!A78</f>
        <v>DEGERFORS KOMMUN</v>
      </c>
      <c r="B84" t="b">
        <f t="shared" si="32"/>
        <v>1</v>
      </c>
      <c r="C84">
        <f>Råstatistik!F78</f>
        <v>16</v>
      </c>
      <c r="D84">
        <f ca="1">IF(Råstatistik!D78=999,IF(simulera09,RANDBETWEEN(1,9),9),0)</f>
        <v>0</v>
      </c>
      <c r="E84">
        <f>Råstatistik!K78</f>
        <v>0</v>
      </c>
      <c r="F84">
        <f ca="1">IF(Råstatistik!I78=999,IF(simulera09,RANDBETWEEN(1,9),9),0)</f>
        <v>9</v>
      </c>
      <c r="G84">
        <f>Råstatistik!P78</f>
        <v>14</v>
      </c>
      <c r="H84">
        <f ca="1">IF(Råstatistik!N78=999,IF(simulera09,RANDBETWEEN(1,9),9),0)</f>
        <v>0</v>
      </c>
      <c r="I84">
        <f>Råstatistik!U78</f>
        <v>58</v>
      </c>
      <c r="J84">
        <f ca="1">IF(Råstatistik!S78=999,IF(simulera09,RANDBETWEEN(1,9),9),0)</f>
        <v>0</v>
      </c>
      <c r="K84">
        <f t="shared" si="33"/>
        <v>88</v>
      </c>
      <c r="L84">
        <f t="shared" ca="1" si="34"/>
        <v>9</v>
      </c>
      <c r="M84" s="26" t="str">
        <f t="shared" ca="1" si="58"/>
        <v>88-97</v>
      </c>
      <c r="N84" s="26">
        <f t="shared" ca="1" si="59"/>
        <v>93</v>
      </c>
      <c r="O84" s="26">
        <f t="shared" si="35"/>
        <v>16</v>
      </c>
      <c r="P84" s="26">
        <f t="shared" ca="1" si="36"/>
        <v>9</v>
      </c>
      <c r="Q84" s="26">
        <f t="shared" ca="1" si="37"/>
        <v>21</v>
      </c>
      <c r="R84" s="43">
        <f>IF(Råstatistik!G78=".",0,Råstatistik!G78)</f>
        <v>10</v>
      </c>
      <c r="S84" s="44">
        <f ca="1">IF(Råstatistik!E78=999,IF(simulera09,RANDBETWEEN(1,9),9),0)</f>
        <v>0</v>
      </c>
      <c r="T84" s="43">
        <f>IF(Råstatistik!L78=".",0,Råstatistik!L78)</f>
        <v>0</v>
      </c>
      <c r="U84" s="44">
        <f ca="1">IF(Råstatistik!J78=999,IF(simulera09,RANDBETWEEN(1,9),9),0)</f>
        <v>9</v>
      </c>
      <c r="V84">
        <f>IF(Råstatistik!Q78=".",0,Råstatistik!Q78)</f>
        <v>0</v>
      </c>
      <c r="W84">
        <f ca="1">IF(Råstatistik!O78=999,IF(simulera09,RANDBETWEEN(1,9),9),0)</f>
        <v>0</v>
      </c>
      <c r="X84">
        <f>IF(Råstatistik!V78=".",0,Råstatistik!V78)</f>
        <v>0</v>
      </c>
      <c r="Y84">
        <f ca="1">IF(Råstatistik!T78=999,IF(simulera09,RANDBETWEEN(1,9),9),0)</f>
        <v>9</v>
      </c>
      <c r="Z84">
        <f t="shared" si="38"/>
        <v>10</v>
      </c>
      <c r="AA84">
        <f t="shared" ca="1" si="39"/>
        <v>18</v>
      </c>
      <c r="AB84" s="26" t="str">
        <f t="shared" ca="1" si="60"/>
        <v>10-28</v>
      </c>
      <c r="AC84" s="26" t="b">
        <f>Råstatistik!B78</f>
        <v>0</v>
      </c>
      <c r="AD84" s="26">
        <f t="shared" si="40"/>
        <v>6</v>
      </c>
      <c r="AE84" s="26">
        <f t="shared" ca="1" si="41"/>
        <v>0</v>
      </c>
      <c r="AF84" s="26">
        <f t="shared" si="42"/>
        <v>0</v>
      </c>
      <c r="AG84" s="26">
        <f t="shared" ca="1" si="43"/>
        <v>0</v>
      </c>
      <c r="AH84" s="26">
        <f t="shared" si="44"/>
        <v>14</v>
      </c>
      <c r="AI84" s="26">
        <f t="shared" ca="1" si="45"/>
        <v>0</v>
      </c>
      <c r="AJ84" s="26">
        <f t="shared" si="46"/>
        <v>58</v>
      </c>
      <c r="AK84" s="26">
        <f t="shared" ca="1" si="47"/>
        <v>0</v>
      </c>
      <c r="AL84" s="48">
        <f t="shared" si="48"/>
        <v>0.18181818181818182</v>
      </c>
      <c r="AM84" s="48" t="str">
        <f t="shared" ca="1" si="49"/>
        <v>17 - 10%</v>
      </c>
      <c r="AN84" s="48" t="str">
        <f>IFERROR(#REF!/#REF!,"-")</f>
        <v>-</v>
      </c>
      <c r="AO84" s="48">
        <f t="shared" si="50"/>
        <v>0.11363636363636363</v>
      </c>
      <c r="AP84" s="48" t="str">
        <f t="shared" ca="1" si="51"/>
        <v>11 - 19%</v>
      </c>
      <c r="AQ84" s="48" t="str">
        <f>IFERROR(AC84/#REF!,"-")</f>
        <v>-</v>
      </c>
      <c r="AR84" s="48">
        <f t="shared" si="52"/>
        <v>0.625</v>
      </c>
      <c r="AS84" s="48" t="str">
        <f>IFERROR(#REF!/#REF!,"_")</f>
        <v>_</v>
      </c>
      <c r="AT84" s="48">
        <f t="shared" si="53"/>
        <v>0</v>
      </c>
      <c r="AU84" s="48" t="str">
        <f>IFERROR(#REF!/#REF!,"-")</f>
        <v>-</v>
      </c>
      <c r="AV84" s="48">
        <f t="shared" si="54"/>
        <v>0</v>
      </c>
      <c r="AW84" s="48" t="str">
        <f>IFERROR(#REF!/#REF!,"-")</f>
        <v>-</v>
      </c>
      <c r="AX84" s="48">
        <f t="shared" si="55"/>
        <v>0</v>
      </c>
      <c r="AY84" s="48" t="str">
        <f>IFERROR(#REF!/#REF!,"-")</f>
        <v>-</v>
      </c>
      <c r="AZ84" s="48">
        <f t="shared" si="61"/>
        <v>0</v>
      </c>
      <c r="BA84" s="48" t="str">
        <f t="shared" si="62"/>
        <v>-</v>
      </c>
      <c r="BB84" s="48" t="b">
        <f t="shared" si="56"/>
        <v>0</v>
      </c>
      <c r="BC84">
        <f t="shared" si="63"/>
        <v>6</v>
      </c>
      <c r="BD84" s="48">
        <f t="shared" si="57"/>
        <v>1</v>
      </c>
    </row>
    <row r="85" spans="1:56" x14ac:dyDescent="0.3">
      <c r="A85" s="25" t="str">
        <f>Råstatistik!A79</f>
        <v>Deltaskolan AB</v>
      </c>
      <c r="B85" t="b">
        <f t="shared" si="32"/>
        <v>0</v>
      </c>
      <c r="C85">
        <f>Råstatistik!F79</f>
        <v>0</v>
      </c>
      <c r="D85">
        <f ca="1">IF(Råstatistik!D79=999,IF(simulera09,RANDBETWEEN(1,9),9),0)</f>
        <v>9</v>
      </c>
      <c r="E85">
        <f>Råstatistik!K79</f>
        <v>0</v>
      </c>
      <c r="F85">
        <f ca="1">IF(Råstatistik!I79=999,IF(simulera09,RANDBETWEEN(1,9),9),0)</f>
        <v>9</v>
      </c>
      <c r="G85">
        <f>Råstatistik!P79</f>
        <v>0</v>
      </c>
      <c r="H85">
        <f ca="1">IF(Råstatistik!N79=999,IF(simulera09,RANDBETWEEN(1,9),9),0)</f>
        <v>9</v>
      </c>
      <c r="I85">
        <f>Råstatistik!U79</f>
        <v>25</v>
      </c>
      <c r="J85">
        <f ca="1">IF(Råstatistik!S79=999,IF(simulera09,RANDBETWEEN(1,9),9),0)</f>
        <v>0</v>
      </c>
      <c r="K85">
        <f t="shared" si="33"/>
        <v>25</v>
      </c>
      <c r="L85">
        <f t="shared" ca="1" si="34"/>
        <v>27</v>
      </c>
      <c r="M85" s="26" t="str">
        <f t="shared" ca="1" si="58"/>
        <v>25-52</v>
      </c>
      <c r="N85" s="26">
        <f t="shared" ca="1" si="59"/>
        <v>39</v>
      </c>
      <c r="O85" s="26">
        <f t="shared" si="35"/>
        <v>0</v>
      </c>
      <c r="P85" s="26">
        <f t="shared" ca="1" si="36"/>
        <v>18</v>
      </c>
      <c r="Q85" s="26">
        <f t="shared" ca="1" si="37"/>
        <v>9</v>
      </c>
      <c r="R85" s="43">
        <f>IF(Råstatistik!G79=".",0,Råstatistik!G79)</f>
        <v>0</v>
      </c>
      <c r="S85" s="44">
        <f ca="1">IF(Råstatistik!E79=999,IF(simulera09,RANDBETWEEN(1,9),9),0)</f>
        <v>9</v>
      </c>
      <c r="T85" s="43">
        <f>IF(Råstatistik!L79=".",0,Råstatistik!L79)</f>
        <v>0</v>
      </c>
      <c r="U85" s="44">
        <f ca="1">IF(Råstatistik!J79=999,IF(simulera09,RANDBETWEEN(1,9),9),0)</f>
        <v>9</v>
      </c>
      <c r="V85">
        <f>IF(Råstatistik!Q79=".",0,Råstatistik!Q79)</f>
        <v>0</v>
      </c>
      <c r="W85">
        <f ca="1">IF(Råstatistik!O79=999,IF(simulera09,RANDBETWEEN(1,9),9),0)</f>
        <v>9</v>
      </c>
      <c r="X85">
        <f>IF(Råstatistik!V79=".",0,Råstatistik!V79)</f>
        <v>0</v>
      </c>
      <c r="Y85">
        <f ca="1">IF(Råstatistik!T79=999,IF(simulera09,RANDBETWEEN(1,9),9),0)</f>
        <v>0</v>
      </c>
      <c r="Z85">
        <f t="shared" si="38"/>
        <v>0</v>
      </c>
      <c r="AA85">
        <f t="shared" ca="1" si="39"/>
        <v>27</v>
      </c>
      <c r="AB85" s="26" t="str">
        <f t="shared" ca="1" si="60"/>
        <v>0-27</v>
      </c>
      <c r="AC85" s="26" t="b">
        <f>Råstatistik!B79</f>
        <v>0</v>
      </c>
      <c r="AD85" s="26">
        <f t="shared" si="40"/>
        <v>0</v>
      </c>
      <c r="AE85" s="26">
        <f t="shared" ca="1" si="41"/>
        <v>0</v>
      </c>
      <c r="AF85" s="26">
        <f t="shared" si="42"/>
        <v>0</v>
      </c>
      <c r="AG85" s="26">
        <f t="shared" ca="1" si="43"/>
        <v>0</v>
      </c>
      <c r="AH85" s="26">
        <f t="shared" si="44"/>
        <v>0</v>
      </c>
      <c r="AI85" s="26">
        <f t="shared" ca="1" si="45"/>
        <v>0</v>
      </c>
      <c r="AJ85" s="26">
        <f t="shared" si="46"/>
        <v>25</v>
      </c>
      <c r="AK85" s="26">
        <f t="shared" ca="1" si="47"/>
        <v>0</v>
      </c>
      <c r="AL85" s="48">
        <f t="shared" si="48"/>
        <v>0</v>
      </c>
      <c r="AM85" s="48" t="str">
        <f t="shared" ca="1" si="49"/>
        <v>0 - 46%</v>
      </c>
      <c r="AN85" s="48" t="str">
        <f>IFERROR(#REF!/#REF!,"-")</f>
        <v>-</v>
      </c>
      <c r="AO85" s="48">
        <f t="shared" si="50"/>
        <v>0</v>
      </c>
      <c r="AP85" s="48" t="str">
        <f t="shared" ca="1" si="51"/>
        <v>0 - 69%</v>
      </c>
      <c r="AQ85" s="48" t="str">
        <f>IFERROR(AC85/#REF!,"-")</f>
        <v>-</v>
      </c>
      <c r="AR85" s="48" t="str">
        <f t="shared" si="52"/>
        <v>-</v>
      </c>
      <c r="AS85" s="48" t="str">
        <f>IFERROR(#REF!/#REF!,"_")</f>
        <v>_</v>
      </c>
      <c r="AT85" s="48" t="str">
        <f t="shared" si="53"/>
        <v>-</v>
      </c>
      <c r="AU85" s="48" t="str">
        <f>IFERROR(#REF!/#REF!,"-")</f>
        <v>-</v>
      </c>
      <c r="AV85" s="48" t="str">
        <f t="shared" si="54"/>
        <v>-</v>
      </c>
      <c r="AW85" s="48" t="str">
        <f>IFERROR(#REF!/#REF!,"-")</f>
        <v>-</v>
      </c>
      <c r="AX85" s="48" t="str">
        <f t="shared" si="55"/>
        <v>-</v>
      </c>
      <c r="AY85" s="48" t="str">
        <f>IFERROR(#REF!/#REF!,"-")</f>
        <v>-</v>
      </c>
      <c r="AZ85" s="48" t="str">
        <f t="shared" si="61"/>
        <v>-</v>
      </c>
      <c r="BA85" s="48" t="str">
        <f t="shared" si="62"/>
        <v>-</v>
      </c>
      <c r="BB85" s="48" t="b">
        <f t="shared" si="56"/>
        <v>0</v>
      </c>
      <c r="BC85">
        <f t="shared" si="63"/>
        <v>0</v>
      </c>
      <c r="BD85" s="48" t="str">
        <f t="shared" si="57"/>
        <v>-</v>
      </c>
    </row>
    <row r="86" spans="1:56" x14ac:dyDescent="0.3">
      <c r="A86" s="25" t="str">
        <f>Råstatistik!A80</f>
        <v>DISTANS STRATEG SWEDEN AB</v>
      </c>
      <c r="B86" t="b">
        <f t="shared" si="32"/>
        <v>0</v>
      </c>
      <c r="C86">
        <f>Råstatistik!F80</f>
        <v>0</v>
      </c>
      <c r="D86">
        <f ca="1">IF(Råstatistik!D80=999,IF(simulera09,RANDBETWEEN(1,9),9),0)</f>
        <v>9</v>
      </c>
      <c r="E86">
        <f>Råstatistik!K80</f>
        <v>0</v>
      </c>
      <c r="F86">
        <f ca="1">IF(Råstatistik!I80=999,IF(simulera09,RANDBETWEEN(1,9),9),0)</f>
        <v>9</v>
      </c>
      <c r="G86">
        <f>Råstatistik!P80</f>
        <v>0</v>
      </c>
      <c r="H86">
        <f ca="1">IF(Råstatistik!N80=999,IF(simulera09,RANDBETWEEN(1,9),9),0)</f>
        <v>9</v>
      </c>
      <c r="I86">
        <f>Råstatistik!U80</f>
        <v>0</v>
      </c>
      <c r="J86">
        <f ca="1">IF(Råstatistik!S80=999,IF(simulera09,RANDBETWEEN(1,9),9),0)</f>
        <v>9</v>
      </c>
      <c r="K86">
        <f t="shared" si="33"/>
        <v>0</v>
      </c>
      <c r="L86">
        <f t="shared" ca="1" si="34"/>
        <v>36</v>
      </c>
      <c r="M86" s="26" t="str">
        <f t="shared" ca="1" si="58"/>
        <v>0-36</v>
      </c>
      <c r="N86" s="26">
        <f t="shared" ca="1" si="59"/>
        <v>18</v>
      </c>
      <c r="O86" s="26">
        <f t="shared" si="35"/>
        <v>0</v>
      </c>
      <c r="P86" s="26">
        <f t="shared" ca="1" si="36"/>
        <v>18</v>
      </c>
      <c r="Q86" s="26">
        <f t="shared" ca="1" si="37"/>
        <v>9</v>
      </c>
      <c r="R86" s="43">
        <f>IF(Råstatistik!G80=".",0,Råstatistik!G80)</f>
        <v>0</v>
      </c>
      <c r="S86" s="44">
        <f ca="1">IF(Råstatistik!E80=999,IF(simulera09,RANDBETWEEN(1,9),9),0)</f>
        <v>9</v>
      </c>
      <c r="T86" s="43">
        <f>IF(Råstatistik!L80=".",0,Råstatistik!L80)</f>
        <v>0</v>
      </c>
      <c r="U86" s="44">
        <f ca="1">IF(Råstatistik!J80=999,IF(simulera09,RANDBETWEEN(1,9),9),0)</f>
        <v>9</v>
      </c>
      <c r="V86">
        <f>IF(Råstatistik!Q80=".",0,Råstatistik!Q80)</f>
        <v>0</v>
      </c>
      <c r="W86">
        <f ca="1">IF(Råstatistik!O80=999,IF(simulera09,RANDBETWEEN(1,9),9),0)</f>
        <v>9</v>
      </c>
      <c r="X86">
        <f>IF(Råstatistik!V80=".",0,Råstatistik!V80)</f>
        <v>0</v>
      </c>
      <c r="Y86">
        <f ca="1">IF(Råstatistik!T80=999,IF(simulera09,RANDBETWEEN(1,9),9),0)</f>
        <v>9</v>
      </c>
      <c r="Z86">
        <f t="shared" si="38"/>
        <v>0</v>
      </c>
      <c r="AA86">
        <f t="shared" ca="1" si="39"/>
        <v>36</v>
      </c>
      <c r="AB86" s="26" t="str">
        <f t="shared" ca="1" si="60"/>
        <v>0-36</v>
      </c>
      <c r="AC86" s="26" t="b">
        <f>Råstatistik!B80</f>
        <v>0</v>
      </c>
      <c r="AD86" s="26">
        <f t="shared" si="40"/>
        <v>0</v>
      </c>
      <c r="AE86" s="26">
        <f t="shared" ca="1" si="41"/>
        <v>0</v>
      </c>
      <c r="AF86" s="26">
        <f t="shared" si="42"/>
        <v>0</v>
      </c>
      <c r="AG86" s="26">
        <f t="shared" ca="1" si="43"/>
        <v>0</v>
      </c>
      <c r="AH86" s="26">
        <f t="shared" si="44"/>
        <v>0</v>
      </c>
      <c r="AI86" s="26">
        <f t="shared" ca="1" si="45"/>
        <v>0</v>
      </c>
      <c r="AJ86" s="26">
        <f t="shared" si="46"/>
        <v>0</v>
      </c>
      <c r="AK86" s="26">
        <f t="shared" ca="1" si="47"/>
        <v>0</v>
      </c>
      <c r="AL86" s="48" t="str">
        <f t="shared" si="48"/>
        <v>-</v>
      </c>
      <c r="AM86" s="48" t="str">
        <f t="shared" ca="1" si="49"/>
        <v>0 - 100%</v>
      </c>
      <c r="AN86" s="48" t="str">
        <f>IFERROR(#REF!/#REF!,"-")</f>
        <v>-</v>
      </c>
      <c r="AO86" s="48" t="str">
        <f t="shared" si="50"/>
        <v>-</v>
      </c>
      <c r="AP86" s="48" t="str">
        <f t="shared" ca="1" si="51"/>
        <v>0 - 200%</v>
      </c>
      <c r="AQ86" s="48" t="str">
        <f>IFERROR(AC86/#REF!,"-")</f>
        <v>-</v>
      </c>
      <c r="AR86" s="48" t="str">
        <f t="shared" si="52"/>
        <v>-</v>
      </c>
      <c r="AS86" s="48" t="str">
        <f>IFERROR(#REF!/#REF!,"_")</f>
        <v>_</v>
      </c>
      <c r="AT86" s="48" t="str">
        <f t="shared" si="53"/>
        <v>-</v>
      </c>
      <c r="AU86" s="48" t="str">
        <f>IFERROR(#REF!/#REF!,"-")</f>
        <v>-</v>
      </c>
      <c r="AV86" s="48" t="str">
        <f t="shared" si="54"/>
        <v>-</v>
      </c>
      <c r="AW86" s="48" t="str">
        <f>IFERROR(#REF!/#REF!,"-")</f>
        <v>-</v>
      </c>
      <c r="AX86" s="48" t="str">
        <f t="shared" si="55"/>
        <v>-</v>
      </c>
      <c r="AY86" s="48" t="str">
        <f>IFERROR(#REF!/#REF!,"-")</f>
        <v>-</v>
      </c>
      <c r="AZ86" s="48" t="str">
        <f t="shared" si="61"/>
        <v>-</v>
      </c>
      <c r="BA86" s="48" t="str">
        <f t="shared" si="62"/>
        <v>-</v>
      </c>
      <c r="BB86" s="48" t="b">
        <f t="shared" si="56"/>
        <v>0</v>
      </c>
      <c r="BC86">
        <f t="shared" si="63"/>
        <v>0</v>
      </c>
      <c r="BD86" s="48" t="str">
        <f t="shared" si="57"/>
        <v>-</v>
      </c>
    </row>
    <row r="87" spans="1:56" x14ac:dyDescent="0.3">
      <c r="A87" s="25" t="str">
        <f>Råstatistik!A81</f>
        <v>DJURGÅRDENS WALDORFSKOLEFÖRENING</v>
      </c>
      <c r="B87" t="b">
        <f t="shared" si="32"/>
        <v>0</v>
      </c>
      <c r="C87">
        <f>Råstatistik!F81</f>
        <v>0</v>
      </c>
      <c r="D87">
        <f ca="1">IF(Råstatistik!D81=999,IF(simulera09,RANDBETWEEN(1,9),9),0)</f>
        <v>0</v>
      </c>
      <c r="E87">
        <f>Råstatistik!K81</f>
        <v>0</v>
      </c>
      <c r="F87">
        <f ca="1">IF(Råstatistik!I81=999,IF(simulera09,RANDBETWEEN(1,9),9),0)</f>
        <v>0</v>
      </c>
      <c r="G87">
        <f>Råstatistik!P81</f>
        <v>0</v>
      </c>
      <c r="H87">
        <f ca="1">IF(Råstatistik!N81=999,IF(simulera09,RANDBETWEEN(1,9),9),0)</f>
        <v>0</v>
      </c>
      <c r="I87">
        <f>Råstatistik!U81</f>
        <v>0</v>
      </c>
      <c r="J87">
        <f ca="1">IF(Råstatistik!S81=999,IF(simulera09,RANDBETWEEN(1,9),9),0)</f>
        <v>9</v>
      </c>
      <c r="K87">
        <f t="shared" si="33"/>
        <v>0</v>
      </c>
      <c r="L87">
        <f t="shared" ca="1" si="34"/>
        <v>9</v>
      </c>
      <c r="M87" s="26" t="str">
        <f t="shared" ca="1" si="58"/>
        <v>0-9</v>
      </c>
      <c r="N87" s="26">
        <f t="shared" ca="1" si="59"/>
        <v>5</v>
      </c>
      <c r="O87" s="26">
        <f t="shared" si="35"/>
        <v>0</v>
      </c>
      <c r="P87" s="26">
        <f t="shared" ca="1" si="36"/>
        <v>0</v>
      </c>
      <c r="Q87" s="26">
        <f t="shared" ca="1" si="37"/>
        <v>0</v>
      </c>
      <c r="R87" s="43">
        <f>IF(Råstatistik!G81=".",0,Råstatistik!G81)</f>
        <v>0</v>
      </c>
      <c r="S87" s="44">
        <f ca="1">IF(Råstatistik!E81=999,IF(simulera09,RANDBETWEEN(1,9),9),0)</f>
        <v>0</v>
      </c>
      <c r="T87" s="43">
        <f>IF(Råstatistik!L81=".",0,Råstatistik!L81)</f>
        <v>0</v>
      </c>
      <c r="U87" s="44">
        <f ca="1">IF(Råstatistik!J81=999,IF(simulera09,RANDBETWEEN(1,9),9),0)</f>
        <v>0</v>
      </c>
      <c r="V87">
        <f>IF(Råstatistik!Q81=".",0,Råstatistik!Q81)</f>
        <v>0</v>
      </c>
      <c r="W87">
        <f ca="1">IF(Råstatistik!O81=999,IF(simulera09,RANDBETWEEN(1,9),9),0)</f>
        <v>0</v>
      </c>
      <c r="X87">
        <f>IF(Råstatistik!V81=".",0,Råstatistik!V81)</f>
        <v>0</v>
      </c>
      <c r="Y87">
        <f ca="1">IF(Råstatistik!T81=999,IF(simulera09,RANDBETWEEN(1,9),9),0)</f>
        <v>9</v>
      </c>
      <c r="Z87">
        <f t="shared" si="38"/>
        <v>0</v>
      </c>
      <c r="AA87">
        <f t="shared" ca="1" si="39"/>
        <v>9</v>
      </c>
      <c r="AB87" s="26" t="str">
        <f t="shared" ca="1" si="60"/>
        <v>0-9</v>
      </c>
      <c r="AC87" s="26" t="b">
        <f>Råstatistik!B81</f>
        <v>0</v>
      </c>
      <c r="AD87" s="26">
        <f t="shared" si="40"/>
        <v>0</v>
      </c>
      <c r="AE87" s="26">
        <f t="shared" ca="1" si="41"/>
        <v>0</v>
      </c>
      <c r="AF87" s="26">
        <f t="shared" si="42"/>
        <v>0</v>
      </c>
      <c r="AG87" s="26">
        <f t="shared" ca="1" si="43"/>
        <v>0</v>
      </c>
      <c r="AH87" s="26">
        <f t="shared" si="44"/>
        <v>0</v>
      </c>
      <c r="AI87" s="26">
        <f t="shared" ca="1" si="45"/>
        <v>0</v>
      </c>
      <c r="AJ87" s="26">
        <f t="shared" si="46"/>
        <v>0</v>
      </c>
      <c r="AK87" s="26">
        <f t="shared" ca="1" si="47"/>
        <v>0</v>
      </c>
      <c r="AL87" s="48" t="str">
        <f t="shared" si="48"/>
        <v>-</v>
      </c>
      <c r="AM87" s="48" t="str">
        <f t="shared" ca="1" si="49"/>
        <v>0 - 0%</v>
      </c>
      <c r="AN87" s="48" t="str">
        <f>IFERROR(#REF!/#REF!,"-")</f>
        <v>-</v>
      </c>
      <c r="AO87" s="48" t="str">
        <f t="shared" si="50"/>
        <v>-</v>
      </c>
      <c r="AP87" s="48" t="str">
        <f t="shared" ca="1" si="51"/>
        <v>0 - 180%</v>
      </c>
      <c r="AQ87" s="48" t="str">
        <f>IFERROR(AC87/#REF!,"-")</f>
        <v>-</v>
      </c>
      <c r="AR87" s="48" t="str">
        <f t="shared" si="52"/>
        <v>-</v>
      </c>
      <c r="AS87" s="48" t="str">
        <f>IFERROR(#REF!/#REF!,"_")</f>
        <v>_</v>
      </c>
      <c r="AT87" s="48" t="str">
        <f t="shared" si="53"/>
        <v>-</v>
      </c>
      <c r="AU87" s="48" t="str">
        <f>IFERROR(#REF!/#REF!,"-")</f>
        <v>-</v>
      </c>
      <c r="AV87" s="48" t="str">
        <f t="shared" si="54"/>
        <v>-</v>
      </c>
      <c r="AW87" s="48" t="str">
        <f>IFERROR(#REF!/#REF!,"-")</f>
        <v>-</v>
      </c>
      <c r="AX87" s="48" t="str">
        <f t="shared" si="55"/>
        <v>-</v>
      </c>
      <c r="AY87" s="48" t="str">
        <f>IFERROR(#REF!/#REF!,"-")</f>
        <v>-</v>
      </c>
      <c r="AZ87" s="48" t="str">
        <f t="shared" si="61"/>
        <v>-</v>
      </c>
      <c r="BA87" s="48" t="str">
        <f t="shared" si="62"/>
        <v>-</v>
      </c>
      <c r="BB87" s="48" t="b">
        <f t="shared" si="56"/>
        <v>0</v>
      </c>
      <c r="BC87">
        <f t="shared" si="63"/>
        <v>0</v>
      </c>
      <c r="BD87" s="48" t="str">
        <f t="shared" si="57"/>
        <v>-</v>
      </c>
    </row>
    <row r="88" spans="1:56" x14ac:dyDescent="0.3">
      <c r="A88" s="25" t="str">
        <f>Råstatistik!A82</f>
        <v>EBBA PETTERSSONS PRIVATSKOLAS STIFTELSE</v>
      </c>
      <c r="B88" t="b">
        <f t="shared" si="32"/>
        <v>0</v>
      </c>
      <c r="C88">
        <f>Råstatistik!F82</f>
        <v>0</v>
      </c>
      <c r="D88">
        <f ca="1">IF(Råstatistik!D82=999,IF(simulera09,RANDBETWEEN(1,9),9),0)</f>
        <v>9</v>
      </c>
      <c r="E88">
        <f>Råstatistik!K82</f>
        <v>0</v>
      </c>
      <c r="F88">
        <f ca="1">IF(Råstatistik!I82=999,IF(simulera09,RANDBETWEEN(1,9),9),0)</f>
        <v>9</v>
      </c>
      <c r="G88">
        <f>Råstatistik!P82</f>
        <v>0</v>
      </c>
      <c r="H88">
        <f ca="1">IF(Råstatistik!N82=999,IF(simulera09,RANDBETWEEN(1,9),9),0)</f>
        <v>9</v>
      </c>
      <c r="I88">
        <f>Råstatistik!U82</f>
        <v>79</v>
      </c>
      <c r="J88">
        <f ca="1">IF(Råstatistik!S82=999,IF(simulera09,RANDBETWEEN(1,9),9),0)</f>
        <v>0</v>
      </c>
      <c r="K88">
        <f t="shared" si="33"/>
        <v>79</v>
      </c>
      <c r="L88">
        <f t="shared" ca="1" si="34"/>
        <v>27</v>
      </c>
      <c r="M88" s="26" t="str">
        <f t="shared" ca="1" si="58"/>
        <v>79-106</v>
      </c>
      <c r="N88" s="26">
        <f t="shared" ca="1" si="59"/>
        <v>93</v>
      </c>
      <c r="O88" s="26">
        <f t="shared" si="35"/>
        <v>0</v>
      </c>
      <c r="P88" s="26">
        <f t="shared" ca="1" si="36"/>
        <v>18</v>
      </c>
      <c r="Q88" s="26">
        <f t="shared" ca="1" si="37"/>
        <v>9</v>
      </c>
      <c r="R88" s="43">
        <f>IF(Råstatistik!G82=".",0,Råstatistik!G82)</f>
        <v>0</v>
      </c>
      <c r="S88" s="44">
        <f ca="1">IF(Råstatistik!E82=999,IF(simulera09,RANDBETWEEN(1,9),9),0)</f>
        <v>9</v>
      </c>
      <c r="T88" s="43">
        <f>IF(Råstatistik!L82=".",0,Råstatistik!L82)</f>
        <v>0</v>
      </c>
      <c r="U88" s="44">
        <f ca="1">IF(Råstatistik!J82=999,IF(simulera09,RANDBETWEEN(1,9),9),0)</f>
        <v>9</v>
      </c>
      <c r="V88">
        <f>IF(Råstatistik!Q82=".",0,Råstatistik!Q82)</f>
        <v>0</v>
      </c>
      <c r="W88">
        <f ca="1">IF(Råstatistik!O82=999,IF(simulera09,RANDBETWEEN(1,9),9),0)</f>
        <v>9</v>
      </c>
      <c r="X88">
        <f>IF(Råstatistik!V82=".",0,Råstatistik!V82)</f>
        <v>0</v>
      </c>
      <c r="Y88">
        <f ca="1">IF(Råstatistik!T82=999,IF(simulera09,RANDBETWEEN(1,9),9),0)</f>
        <v>0</v>
      </c>
      <c r="Z88">
        <f t="shared" si="38"/>
        <v>0</v>
      </c>
      <c r="AA88">
        <f t="shared" ca="1" si="39"/>
        <v>27</v>
      </c>
      <c r="AB88" s="26" t="str">
        <f t="shared" ca="1" si="60"/>
        <v>0-27</v>
      </c>
      <c r="AC88" s="26" t="b">
        <f>Råstatistik!B82</f>
        <v>0</v>
      </c>
      <c r="AD88" s="26">
        <f t="shared" si="40"/>
        <v>0</v>
      </c>
      <c r="AE88" s="26">
        <f t="shared" ca="1" si="41"/>
        <v>0</v>
      </c>
      <c r="AF88" s="26">
        <f t="shared" si="42"/>
        <v>0</v>
      </c>
      <c r="AG88" s="26">
        <f t="shared" ca="1" si="43"/>
        <v>0</v>
      </c>
      <c r="AH88" s="26">
        <f t="shared" si="44"/>
        <v>0</v>
      </c>
      <c r="AI88" s="26">
        <f t="shared" ca="1" si="45"/>
        <v>0</v>
      </c>
      <c r="AJ88" s="26">
        <f t="shared" si="46"/>
        <v>79</v>
      </c>
      <c r="AK88" s="26">
        <f t="shared" ca="1" si="47"/>
        <v>0</v>
      </c>
      <c r="AL88" s="48">
        <f t="shared" si="48"/>
        <v>0</v>
      </c>
      <c r="AM88" s="48" t="str">
        <f t="shared" ca="1" si="49"/>
        <v>0 - 19%</v>
      </c>
      <c r="AN88" s="48" t="str">
        <f>IFERROR(#REF!/#REF!,"-")</f>
        <v>-</v>
      </c>
      <c r="AO88" s="48">
        <f t="shared" si="50"/>
        <v>0</v>
      </c>
      <c r="AP88" s="48" t="str">
        <f t="shared" ca="1" si="51"/>
        <v>0 - 29%</v>
      </c>
      <c r="AQ88" s="48" t="str">
        <f>IFERROR(AC88/#REF!,"-")</f>
        <v>-</v>
      </c>
      <c r="AR88" s="48" t="str">
        <f t="shared" si="52"/>
        <v>-</v>
      </c>
      <c r="AS88" s="48" t="str">
        <f>IFERROR(#REF!/#REF!,"_")</f>
        <v>_</v>
      </c>
      <c r="AT88" s="48" t="str">
        <f t="shared" si="53"/>
        <v>-</v>
      </c>
      <c r="AU88" s="48" t="str">
        <f>IFERROR(#REF!/#REF!,"-")</f>
        <v>-</v>
      </c>
      <c r="AV88" s="48" t="str">
        <f t="shared" si="54"/>
        <v>-</v>
      </c>
      <c r="AW88" s="48" t="str">
        <f>IFERROR(#REF!/#REF!,"-")</f>
        <v>-</v>
      </c>
      <c r="AX88" s="48" t="str">
        <f t="shared" si="55"/>
        <v>-</v>
      </c>
      <c r="AY88" s="48" t="str">
        <f>IFERROR(#REF!/#REF!,"-")</f>
        <v>-</v>
      </c>
      <c r="AZ88" s="48" t="str">
        <f t="shared" si="61"/>
        <v>-</v>
      </c>
      <c r="BA88" s="48" t="str">
        <f t="shared" si="62"/>
        <v>-</v>
      </c>
      <c r="BB88" s="48" t="b">
        <f t="shared" si="56"/>
        <v>0</v>
      </c>
      <c r="BC88">
        <f t="shared" si="63"/>
        <v>0</v>
      </c>
      <c r="BD88" s="48" t="str">
        <f t="shared" si="57"/>
        <v>-</v>
      </c>
    </row>
    <row r="89" spans="1:56" x14ac:dyDescent="0.3">
      <c r="A89" s="25" t="str">
        <f>Råstatistik!A83</f>
        <v>EKEBYHOLMSSKOLAN AKTIEBOLAG</v>
      </c>
      <c r="B89" t="b">
        <f t="shared" si="32"/>
        <v>0</v>
      </c>
      <c r="C89">
        <f>Råstatistik!F83</f>
        <v>0</v>
      </c>
      <c r="D89">
        <f ca="1">IF(Råstatistik!D83=999,IF(simulera09,RANDBETWEEN(1,9),9),0)</f>
        <v>0</v>
      </c>
      <c r="E89">
        <f>Råstatistik!K83</f>
        <v>0</v>
      </c>
      <c r="F89">
        <f ca="1">IF(Råstatistik!I83=999,IF(simulera09,RANDBETWEEN(1,9),9),0)</f>
        <v>0</v>
      </c>
      <c r="G89">
        <f>Råstatistik!P83</f>
        <v>0</v>
      </c>
      <c r="H89">
        <f ca="1">IF(Råstatistik!N83=999,IF(simulera09,RANDBETWEEN(1,9),9),0)</f>
        <v>9</v>
      </c>
      <c r="I89">
        <f>Råstatistik!U83</f>
        <v>0</v>
      </c>
      <c r="J89">
        <f ca="1">IF(Råstatistik!S83=999,IF(simulera09,RANDBETWEEN(1,9),9),0)</f>
        <v>0</v>
      </c>
      <c r="K89">
        <f t="shared" si="33"/>
        <v>0</v>
      </c>
      <c r="L89">
        <f t="shared" ca="1" si="34"/>
        <v>9</v>
      </c>
      <c r="M89" s="26" t="str">
        <f t="shared" ca="1" si="58"/>
        <v>0-9</v>
      </c>
      <c r="N89" s="26">
        <f t="shared" ca="1" si="59"/>
        <v>5</v>
      </c>
      <c r="O89" s="26">
        <f t="shared" si="35"/>
        <v>0</v>
      </c>
      <c r="P89" s="26">
        <f t="shared" ca="1" si="36"/>
        <v>0</v>
      </c>
      <c r="Q89" s="26">
        <f t="shared" ca="1" si="37"/>
        <v>0</v>
      </c>
      <c r="R89" s="43">
        <f>IF(Råstatistik!G83=".",0,Råstatistik!G83)</f>
        <v>0</v>
      </c>
      <c r="S89" s="44">
        <f ca="1">IF(Råstatistik!E83=999,IF(simulera09,RANDBETWEEN(1,9),9),0)</f>
        <v>0</v>
      </c>
      <c r="T89" s="43">
        <f>IF(Råstatistik!L83=".",0,Råstatistik!L83)</f>
        <v>0</v>
      </c>
      <c r="U89" s="44">
        <f ca="1">IF(Råstatistik!J83=999,IF(simulera09,RANDBETWEEN(1,9),9),0)</f>
        <v>0</v>
      </c>
      <c r="V89">
        <f>IF(Råstatistik!Q83=".",0,Råstatistik!Q83)</f>
        <v>0</v>
      </c>
      <c r="W89">
        <f ca="1">IF(Råstatistik!O83=999,IF(simulera09,RANDBETWEEN(1,9),9),0)</f>
        <v>9</v>
      </c>
      <c r="X89">
        <f>IF(Råstatistik!V83=".",0,Råstatistik!V83)</f>
        <v>0</v>
      </c>
      <c r="Y89">
        <f ca="1">IF(Råstatistik!T83=999,IF(simulera09,RANDBETWEEN(1,9),9),0)</f>
        <v>0</v>
      </c>
      <c r="Z89">
        <f t="shared" si="38"/>
        <v>0</v>
      </c>
      <c r="AA89">
        <f t="shared" ca="1" si="39"/>
        <v>9</v>
      </c>
      <c r="AB89" s="26" t="str">
        <f t="shared" ca="1" si="60"/>
        <v>0-9</v>
      </c>
      <c r="AC89" s="26" t="b">
        <f>Råstatistik!B83</f>
        <v>0</v>
      </c>
      <c r="AD89" s="26">
        <f t="shared" si="40"/>
        <v>0</v>
      </c>
      <c r="AE89" s="26">
        <f t="shared" ca="1" si="41"/>
        <v>0</v>
      </c>
      <c r="AF89" s="26">
        <f t="shared" si="42"/>
        <v>0</v>
      </c>
      <c r="AG89" s="26">
        <f t="shared" ca="1" si="43"/>
        <v>0</v>
      </c>
      <c r="AH89" s="26">
        <f t="shared" si="44"/>
        <v>0</v>
      </c>
      <c r="AI89" s="26">
        <f t="shared" ca="1" si="45"/>
        <v>0</v>
      </c>
      <c r="AJ89" s="26">
        <f t="shared" si="46"/>
        <v>0</v>
      </c>
      <c r="AK89" s="26">
        <f t="shared" ca="1" si="47"/>
        <v>0</v>
      </c>
      <c r="AL89" s="48" t="str">
        <f t="shared" si="48"/>
        <v>-</v>
      </c>
      <c r="AM89" s="48" t="str">
        <f t="shared" ca="1" si="49"/>
        <v>0 - 0%</v>
      </c>
      <c r="AN89" s="48" t="str">
        <f>IFERROR(#REF!/#REF!,"-")</f>
        <v>-</v>
      </c>
      <c r="AO89" s="48" t="str">
        <f t="shared" si="50"/>
        <v>-</v>
      </c>
      <c r="AP89" s="48" t="str">
        <f t="shared" ca="1" si="51"/>
        <v>0 - 180%</v>
      </c>
      <c r="AQ89" s="48" t="str">
        <f>IFERROR(AC89/#REF!,"-")</f>
        <v>-</v>
      </c>
      <c r="AR89" s="48" t="str">
        <f t="shared" si="52"/>
        <v>-</v>
      </c>
      <c r="AS89" s="48" t="str">
        <f>IFERROR(#REF!/#REF!,"_")</f>
        <v>_</v>
      </c>
      <c r="AT89" s="48" t="str">
        <f t="shared" si="53"/>
        <v>-</v>
      </c>
      <c r="AU89" s="48" t="str">
        <f>IFERROR(#REF!/#REF!,"-")</f>
        <v>-</v>
      </c>
      <c r="AV89" s="48" t="str">
        <f t="shared" si="54"/>
        <v>-</v>
      </c>
      <c r="AW89" s="48" t="str">
        <f>IFERROR(#REF!/#REF!,"-")</f>
        <v>-</v>
      </c>
      <c r="AX89" s="48" t="str">
        <f t="shared" si="55"/>
        <v>-</v>
      </c>
      <c r="AY89" s="48" t="str">
        <f>IFERROR(#REF!/#REF!,"-")</f>
        <v>-</v>
      </c>
      <c r="AZ89" s="48" t="str">
        <f t="shared" si="61"/>
        <v>-</v>
      </c>
      <c r="BA89" s="48" t="str">
        <f t="shared" si="62"/>
        <v>-</v>
      </c>
      <c r="BB89" s="48" t="b">
        <f t="shared" si="56"/>
        <v>0</v>
      </c>
      <c r="BC89">
        <f t="shared" si="63"/>
        <v>0</v>
      </c>
      <c r="BD89" s="48" t="str">
        <f t="shared" si="57"/>
        <v>-</v>
      </c>
    </row>
    <row r="90" spans="1:56" x14ac:dyDescent="0.3">
      <c r="A90" s="25" t="str">
        <f>Råstatistik!A84</f>
        <v>EKERÖ KOMMUN</v>
      </c>
      <c r="B90" t="b">
        <f t="shared" si="32"/>
        <v>1</v>
      </c>
      <c r="C90">
        <f>Råstatistik!F84</f>
        <v>0</v>
      </c>
      <c r="D90">
        <f ca="1">IF(Råstatistik!D84=999,IF(simulera09,RANDBETWEEN(1,9),9),0)</f>
        <v>9</v>
      </c>
      <c r="E90">
        <f>Råstatistik!K84</f>
        <v>29</v>
      </c>
      <c r="F90">
        <f ca="1">IF(Råstatistik!I84=999,IF(simulera09,RANDBETWEEN(1,9),9),0)</f>
        <v>0</v>
      </c>
      <c r="G90">
        <f>Råstatistik!P84</f>
        <v>0</v>
      </c>
      <c r="H90">
        <f ca="1">IF(Råstatistik!N84=999,IF(simulera09,RANDBETWEEN(1,9),9),0)</f>
        <v>9</v>
      </c>
      <c r="I90">
        <f>Råstatistik!U84</f>
        <v>236</v>
      </c>
      <c r="J90">
        <f ca="1">IF(Råstatistik!S84=999,IF(simulera09,RANDBETWEEN(1,9),9),0)</f>
        <v>0</v>
      </c>
      <c r="K90">
        <f t="shared" si="33"/>
        <v>265</v>
      </c>
      <c r="L90">
        <f t="shared" ca="1" si="34"/>
        <v>18</v>
      </c>
      <c r="M90" s="26" t="str">
        <f t="shared" ca="1" si="58"/>
        <v>265-283</v>
      </c>
      <c r="N90" s="26">
        <f t="shared" ca="1" si="59"/>
        <v>274</v>
      </c>
      <c r="O90" s="26">
        <f t="shared" si="35"/>
        <v>29</v>
      </c>
      <c r="P90" s="26">
        <f t="shared" ca="1" si="36"/>
        <v>9</v>
      </c>
      <c r="Q90" s="26">
        <f t="shared" ca="1" si="37"/>
        <v>34</v>
      </c>
      <c r="R90" s="43">
        <f>IF(Råstatistik!G84=".",0,Råstatistik!G84)</f>
        <v>0</v>
      </c>
      <c r="S90" s="44">
        <f ca="1">IF(Råstatistik!E84=999,IF(simulera09,RANDBETWEEN(1,9),9),0)</f>
        <v>9</v>
      </c>
      <c r="T90" s="43">
        <f>IF(Råstatistik!L84=".",0,Råstatistik!L84)</f>
        <v>14</v>
      </c>
      <c r="U90" s="44">
        <f ca="1">IF(Råstatistik!J84=999,IF(simulera09,RANDBETWEEN(1,9),9),0)</f>
        <v>0</v>
      </c>
      <c r="V90">
        <f>IF(Råstatistik!Q84=".",0,Råstatistik!Q84)</f>
        <v>0</v>
      </c>
      <c r="W90">
        <f ca="1">IF(Råstatistik!O84=999,IF(simulera09,RANDBETWEEN(1,9),9),0)</f>
        <v>9</v>
      </c>
      <c r="X90">
        <f>IF(Råstatistik!V84=".",0,Råstatistik!V84)</f>
        <v>15</v>
      </c>
      <c r="Y90">
        <f ca="1">IF(Råstatistik!T84=999,IF(simulera09,RANDBETWEEN(1,9),9),0)</f>
        <v>0</v>
      </c>
      <c r="Z90">
        <f t="shared" si="38"/>
        <v>29</v>
      </c>
      <c r="AA90">
        <f t="shared" ca="1" si="39"/>
        <v>18</v>
      </c>
      <c r="AB90" s="26" t="str">
        <f t="shared" ca="1" si="60"/>
        <v>29-47</v>
      </c>
      <c r="AC90" s="26" t="b">
        <f>Råstatistik!B84</f>
        <v>0</v>
      </c>
      <c r="AD90" s="26">
        <f t="shared" si="40"/>
        <v>0</v>
      </c>
      <c r="AE90" s="26">
        <f t="shared" ca="1" si="41"/>
        <v>0</v>
      </c>
      <c r="AF90" s="26">
        <f t="shared" si="42"/>
        <v>15</v>
      </c>
      <c r="AG90" s="26">
        <f t="shared" ca="1" si="43"/>
        <v>0</v>
      </c>
      <c r="AH90" s="26">
        <f t="shared" si="44"/>
        <v>0</v>
      </c>
      <c r="AI90" s="26">
        <f t="shared" ca="1" si="45"/>
        <v>0</v>
      </c>
      <c r="AJ90" s="26">
        <f t="shared" si="46"/>
        <v>221</v>
      </c>
      <c r="AK90" s="26">
        <f t="shared" ca="1" si="47"/>
        <v>0</v>
      </c>
      <c r="AL90" s="48">
        <f t="shared" si="48"/>
        <v>0.10943396226415095</v>
      </c>
      <c r="AM90" s="48" t="str">
        <f t="shared" ca="1" si="49"/>
        <v>11 - 3%</v>
      </c>
      <c r="AN90" s="48" t="str">
        <f>IFERROR(#REF!/#REF!,"-")</f>
        <v>-</v>
      </c>
      <c r="AO90" s="48">
        <f t="shared" si="50"/>
        <v>0.10943396226415095</v>
      </c>
      <c r="AP90" s="48" t="str">
        <f t="shared" ca="1" si="51"/>
        <v>11 - 7%</v>
      </c>
      <c r="AQ90" s="48" t="str">
        <f>IFERROR(AC90/#REF!,"-")</f>
        <v>-</v>
      </c>
      <c r="AR90" s="48">
        <f t="shared" si="52"/>
        <v>1</v>
      </c>
      <c r="AS90" s="48" t="str">
        <f>IFERROR(#REF!/#REF!,"_")</f>
        <v>_</v>
      </c>
      <c r="AT90" s="48">
        <f t="shared" si="53"/>
        <v>1</v>
      </c>
      <c r="AU90" s="48" t="str">
        <f>IFERROR(#REF!/#REF!,"-")</f>
        <v>-</v>
      </c>
      <c r="AV90" s="48">
        <f t="shared" si="54"/>
        <v>0.48275862068965519</v>
      </c>
      <c r="AW90" s="48" t="str">
        <f>IFERROR(#REF!/#REF!,"-")</f>
        <v>-</v>
      </c>
      <c r="AX90" s="48">
        <f t="shared" si="55"/>
        <v>0.51724137931034486</v>
      </c>
      <c r="AY90" s="48" t="str">
        <f>IFERROR(#REF!/#REF!,"-")</f>
        <v>-</v>
      </c>
      <c r="AZ90" s="48">
        <f t="shared" si="61"/>
        <v>1</v>
      </c>
      <c r="BA90" s="48" t="str">
        <f t="shared" si="62"/>
        <v>-</v>
      </c>
      <c r="BB90" s="48" t="b">
        <f t="shared" si="56"/>
        <v>0</v>
      </c>
      <c r="BC90">
        <f t="shared" si="63"/>
        <v>0</v>
      </c>
      <c r="BD90" s="48">
        <f t="shared" si="57"/>
        <v>0</v>
      </c>
    </row>
    <row r="91" spans="1:56" x14ac:dyDescent="0.3">
      <c r="A91" s="25" t="str">
        <f>Råstatistik!A85</f>
        <v>EKSJÖ KOMMUN</v>
      </c>
      <c r="B91" t="b">
        <f t="shared" si="32"/>
        <v>1</v>
      </c>
      <c r="C91">
        <f>Råstatistik!F85</f>
        <v>17</v>
      </c>
      <c r="D91">
        <f ca="1">IF(Råstatistik!D85=999,IF(simulera09,RANDBETWEEN(1,9),9),0)</f>
        <v>0</v>
      </c>
      <c r="E91">
        <f>Råstatistik!K85</f>
        <v>0</v>
      </c>
      <c r="F91">
        <f ca="1">IF(Råstatistik!I85=999,IF(simulera09,RANDBETWEEN(1,9),9),0)</f>
        <v>9</v>
      </c>
      <c r="G91">
        <f>Råstatistik!P85</f>
        <v>0</v>
      </c>
      <c r="H91">
        <f ca="1">IF(Råstatistik!N85=999,IF(simulera09,RANDBETWEEN(1,9),9),0)</f>
        <v>9</v>
      </c>
      <c r="I91">
        <f>Råstatistik!U85</f>
        <v>157</v>
      </c>
      <c r="J91">
        <f ca="1">IF(Råstatistik!S85=999,IF(simulera09,RANDBETWEEN(1,9),9),0)</f>
        <v>0</v>
      </c>
      <c r="K91">
        <f t="shared" si="33"/>
        <v>174</v>
      </c>
      <c r="L91">
        <f t="shared" ca="1" si="34"/>
        <v>18</v>
      </c>
      <c r="M91" s="26" t="str">
        <f t="shared" ca="1" si="58"/>
        <v>174-192</v>
      </c>
      <c r="N91" s="26">
        <f t="shared" ca="1" si="59"/>
        <v>183</v>
      </c>
      <c r="O91" s="26">
        <f t="shared" si="35"/>
        <v>17</v>
      </c>
      <c r="P91" s="26">
        <f t="shared" ca="1" si="36"/>
        <v>9</v>
      </c>
      <c r="Q91" s="26">
        <f t="shared" ca="1" si="37"/>
        <v>22</v>
      </c>
      <c r="R91" s="43">
        <f>IF(Råstatistik!G85=".",0,Råstatistik!G85)</f>
        <v>10</v>
      </c>
      <c r="S91" s="44">
        <f ca="1">IF(Råstatistik!E85=999,IF(simulera09,RANDBETWEEN(1,9),9),0)</f>
        <v>0</v>
      </c>
      <c r="T91" s="43">
        <f>IF(Råstatistik!L85=".",0,Råstatistik!L85)</f>
        <v>0</v>
      </c>
      <c r="U91" s="44">
        <f ca="1">IF(Råstatistik!J85=999,IF(simulera09,RANDBETWEEN(1,9),9),0)</f>
        <v>9</v>
      </c>
      <c r="V91">
        <f>IF(Råstatistik!Q85=".",0,Råstatistik!Q85)</f>
        <v>0</v>
      </c>
      <c r="W91">
        <f ca="1">IF(Råstatistik!O85=999,IF(simulera09,RANDBETWEEN(1,9),9),0)</f>
        <v>9</v>
      </c>
      <c r="X91">
        <f>IF(Råstatistik!V85=".",0,Råstatistik!V85)</f>
        <v>0</v>
      </c>
      <c r="Y91">
        <f ca="1">IF(Råstatistik!T85=999,IF(simulera09,RANDBETWEEN(1,9),9),0)</f>
        <v>9</v>
      </c>
      <c r="Z91">
        <f t="shared" si="38"/>
        <v>10</v>
      </c>
      <c r="AA91">
        <f t="shared" ca="1" si="39"/>
        <v>27</v>
      </c>
      <c r="AB91" s="26" t="str">
        <f t="shared" ca="1" si="60"/>
        <v>10-37</v>
      </c>
      <c r="AC91" s="26" t="b">
        <f>Råstatistik!B85</f>
        <v>0</v>
      </c>
      <c r="AD91" s="26">
        <f t="shared" si="40"/>
        <v>7</v>
      </c>
      <c r="AE91" s="26">
        <f t="shared" ca="1" si="41"/>
        <v>0</v>
      </c>
      <c r="AF91" s="26">
        <f t="shared" si="42"/>
        <v>0</v>
      </c>
      <c r="AG91" s="26">
        <f t="shared" ca="1" si="43"/>
        <v>0</v>
      </c>
      <c r="AH91" s="26">
        <f t="shared" si="44"/>
        <v>0</v>
      </c>
      <c r="AI91" s="26">
        <f t="shared" ca="1" si="45"/>
        <v>0</v>
      </c>
      <c r="AJ91" s="26">
        <f t="shared" si="46"/>
        <v>157</v>
      </c>
      <c r="AK91" s="26">
        <f t="shared" ca="1" si="47"/>
        <v>0</v>
      </c>
      <c r="AL91" s="48">
        <f t="shared" si="48"/>
        <v>9.7701149425287362E-2</v>
      </c>
      <c r="AM91" s="48" t="str">
        <f t="shared" ca="1" si="49"/>
        <v>9 - 5%</v>
      </c>
      <c r="AN91" s="48" t="str">
        <f>IFERROR(#REF!/#REF!,"-")</f>
        <v>-</v>
      </c>
      <c r="AO91" s="48">
        <f t="shared" si="50"/>
        <v>5.7471264367816091E-2</v>
      </c>
      <c r="AP91" s="48" t="str">
        <f t="shared" ca="1" si="51"/>
        <v>5 - 15%</v>
      </c>
      <c r="AQ91" s="48" t="str">
        <f>IFERROR(AC91/#REF!,"-")</f>
        <v>-</v>
      </c>
      <c r="AR91" s="48">
        <f t="shared" si="52"/>
        <v>0.58823529411764708</v>
      </c>
      <c r="AS91" s="48" t="str">
        <f>IFERROR(#REF!/#REF!,"_")</f>
        <v>_</v>
      </c>
      <c r="AT91" s="48">
        <f t="shared" si="53"/>
        <v>0</v>
      </c>
      <c r="AU91" s="48" t="str">
        <f>IFERROR(#REF!/#REF!,"-")</f>
        <v>-</v>
      </c>
      <c r="AV91" s="48">
        <f t="shared" si="54"/>
        <v>0</v>
      </c>
      <c r="AW91" s="48" t="str">
        <f>IFERROR(#REF!/#REF!,"-")</f>
        <v>-</v>
      </c>
      <c r="AX91" s="48">
        <f t="shared" si="55"/>
        <v>0</v>
      </c>
      <c r="AY91" s="48" t="str">
        <f>IFERROR(#REF!/#REF!,"-")</f>
        <v>-</v>
      </c>
      <c r="AZ91" s="48">
        <f t="shared" si="61"/>
        <v>0</v>
      </c>
      <c r="BA91" s="48" t="str">
        <f t="shared" si="62"/>
        <v>-</v>
      </c>
      <c r="BB91" s="48" t="b">
        <f t="shared" si="56"/>
        <v>0</v>
      </c>
      <c r="BC91">
        <f t="shared" si="63"/>
        <v>7</v>
      </c>
      <c r="BD91" s="48">
        <f t="shared" si="57"/>
        <v>1</v>
      </c>
    </row>
    <row r="92" spans="1:56" x14ac:dyDescent="0.3">
      <c r="A92" s="25" t="str">
        <f>Råstatistik!A86</f>
        <v>Ellithan AB</v>
      </c>
      <c r="B92" t="b">
        <f t="shared" si="32"/>
        <v>0</v>
      </c>
      <c r="C92">
        <f>Råstatistik!F86</f>
        <v>0</v>
      </c>
      <c r="D92">
        <f ca="1">IF(Råstatistik!D86=999,IF(simulera09,RANDBETWEEN(1,9),9),0)</f>
        <v>9</v>
      </c>
      <c r="E92">
        <f>Råstatistik!K86</f>
        <v>0</v>
      </c>
      <c r="F92">
        <f ca="1">IF(Råstatistik!I86=999,IF(simulera09,RANDBETWEEN(1,9),9),0)</f>
        <v>0</v>
      </c>
      <c r="G92">
        <f>Råstatistik!P86</f>
        <v>0</v>
      </c>
      <c r="H92">
        <f ca="1">IF(Råstatistik!N86=999,IF(simulera09,RANDBETWEEN(1,9),9),0)</f>
        <v>9</v>
      </c>
      <c r="I92">
        <f>Råstatistik!U86</f>
        <v>0</v>
      </c>
      <c r="J92">
        <f ca="1">IF(Råstatistik!S86=999,IF(simulera09,RANDBETWEEN(1,9),9),0)</f>
        <v>9</v>
      </c>
      <c r="K92">
        <f t="shared" si="33"/>
        <v>0</v>
      </c>
      <c r="L92">
        <f t="shared" ca="1" si="34"/>
        <v>27</v>
      </c>
      <c r="M92" s="26" t="str">
        <f t="shared" ca="1" si="58"/>
        <v>0-27</v>
      </c>
      <c r="N92" s="26">
        <f t="shared" ca="1" si="59"/>
        <v>14</v>
      </c>
      <c r="O92" s="26">
        <f t="shared" si="35"/>
        <v>0</v>
      </c>
      <c r="P92" s="26">
        <f t="shared" ca="1" si="36"/>
        <v>9</v>
      </c>
      <c r="Q92" s="26">
        <f t="shared" ca="1" si="37"/>
        <v>5</v>
      </c>
      <c r="R92" s="43">
        <f>IF(Råstatistik!G86=".",0,Råstatistik!G86)</f>
        <v>0</v>
      </c>
      <c r="S92" s="44">
        <f ca="1">IF(Råstatistik!E86=999,IF(simulera09,RANDBETWEEN(1,9),9),0)</f>
        <v>9</v>
      </c>
      <c r="T92" s="43">
        <f>IF(Råstatistik!L86=".",0,Råstatistik!L86)</f>
        <v>0</v>
      </c>
      <c r="U92" s="44">
        <f ca="1">IF(Råstatistik!J86=999,IF(simulera09,RANDBETWEEN(1,9),9),0)</f>
        <v>0</v>
      </c>
      <c r="V92">
        <f>IF(Råstatistik!Q86=".",0,Råstatistik!Q86)</f>
        <v>0</v>
      </c>
      <c r="W92">
        <f ca="1">IF(Råstatistik!O86=999,IF(simulera09,RANDBETWEEN(1,9),9),0)</f>
        <v>9</v>
      </c>
      <c r="X92">
        <f>IF(Råstatistik!V86=".",0,Råstatistik!V86)</f>
        <v>0</v>
      </c>
      <c r="Y92">
        <f ca="1">IF(Råstatistik!T86=999,IF(simulera09,RANDBETWEEN(1,9),9),0)</f>
        <v>9</v>
      </c>
      <c r="Z92">
        <f t="shared" si="38"/>
        <v>0</v>
      </c>
      <c r="AA92">
        <f t="shared" ca="1" si="39"/>
        <v>27</v>
      </c>
      <c r="AB92" s="26" t="str">
        <f t="shared" ca="1" si="60"/>
        <v>0-27</v>
      </c>
      <c r="AC92" s="26" t="b">
        <f>Råstatistik!B86</f>
        <v>0</v>
      </c>
      <c r="AD92" s="26">
        <f t="shared" si="40"/>
        <v>0</v>
      </c>
      <c r="AE92" s="26">
        <f t="shared" ca="1" si="41"/>
        <v>0</v>
      </c>
      <c r="AF92" s="26">
        <f t="shared" si="42"/>
        <v>0</v>
      </c>
      <c r="AG92" s="26">
        <f t="shared" ca="1" si="43"/>
        <v>0</v>
      </c>
      <c r="AH92" s="26">
        <f t="shared" si="44"/>
        <v>0</v>
      </c>
      <c r="AI92" s="26">
        <f t="shared" ca="1" si="45"/>
        <v>0</v>
      </c>
      <c r="AJ92" s="26">
        <f t="shared" si="46"/>
        <v>0</v>
      </c>
      <c r="AK92" s="26">
        <f t="shared" ca="1" si="47"/>
        <v>0</v>
      </c>
      <c r="AL92" s="48" t="str">
        <f t="shared" si="48"/>
        <v>-</v>
      </c>
      <c r="AM92" s="48" t="str">
        <f t="shared" ca="1" si="49"/>
        <v>0 - 64%</v>
      </c>
      <c r="AN92" s="48" t="str">
        <f>IFERROR(#REF!/#REF!,"-")</f>
        <v>-</v>
      </c>
      <c r="AO92" s="48" t="str">
        <f t="shared" si="50"/>
        <v>-</v>
      </c>
      <c r="AP92" s="48" t="str">
        <f t="shared" ca="1" si="51"/>
        <v>0 - 193%</v>
      </c>
      <c r="AQ92" s="48" t="str">
        <f>IFERROR(AC92/#REF!,"-")</f>
        <v>-</v>
      </c>
      <c r="AR92" s="48" t="str">
        <f t="shared" si="52"/>
        <v>-</v>
      </c>
      <c r="AS92" s="48" t="str">
        <f>IFERROR(#REF!/#REF!,"_")</f>
        <v>_</v>
      </c>
      <c r="AT92" s="48" t="str">
        <f t="shared" si="53"/>
        <v>-</v>
      </c>
      <c r="AU92" s="48" t="str">
        <f>IFERROR(#REF!/#REF!,"-")</f>
        <v>-</v>
      </c>
      <c r="AV92" s="48" t="str">
        <f t="shared" si="54"/>
        <v>-</v>
      </c>
      <c r="AW92" s="48" t="str">
        <f>IFERROR(#REF!/#REF!,"-")</f>
        <v>-</v>
      </c>
      <c r="AX92" s="48" t="str">
        <f t="shared" si="55"/>
        <v>-</v>
      </c>
      <c r="AY92" s="48" t="str">
        <f>IFERROR(#REF!/#REF!,"-")</f>
        <v>-</v>
      </c>
      <c r="AZ92" s="48" t="str">
        <f t="shared" si="61"/>
        <v>-</v>
      </c>
      <c r="BA92" s="48" t="str">
        <f t="shared" si="62"/>
        <v>-</v>
      </c>
      <c r="BB92" s="48" t="b">
        <f t="shared" si="56"/>
        <v>0</v>
      </c>
      <c r="BC92">
        <f t="shared" si="63"/>
        <v>0</v>
      </c>
      <c r="BD92" s="48" t="str">
        <f t="shared" si="57"/>
        <v>-</v>
      </c>
    </row>
    <row r="93" spans="1:56" x14ac:dyDescent="0.3">
      <c r="A93" s="25" t="str">
        <f>Råstatistik!A87</f>
        <v>Elma School AB</v>
      </c>
      <c r="B93" t="b">
        <f t="shared" si="32"/>
        <v>0</v>
      </c>
      <c r="C93">
        <f>Råstatistik!F87</f>
        <v>0</v>
      </c>
      <c r="D93">
        <f ca="1">IF(Råstatistik!D87=999,IF(simulera09,RANDBETWEEN(1,9),9),0)</f>
        <v>9</v>
      </c>
      <c r="E93">
        <f>Råstatistik!K87</f>
        <v>0</v>
      </c>
      <c r="F93">
        <f ca="1">IF(Råstatistik!I87=999,IF(simulera09,RANDBETWEEN(1,9),9),0)</f>
        <v>9</v>
      </c>
      <c r="G93">
        <f>Råstatistik!P87</f>
        <v>0</v>
      </c>
      <c r="H93">
        <f ca="1">IF(Råstatistik!N87=999,IF(simulera09,RANDBETWEEN(1,9),9),0)</f>
        <v>0</v>
      </c>
      <c r="I93">
        <f>Råstatistik!U87</f>
        <v>0</v>
      </c>
      <c r="J93">
        <f ca="1">IF(Råstatistik!S87=999,IF(simulera09,RANDBETWEEN(1,9),9),0)</f>
        <v>9</v>
      </c>
      <c r="K93">
        <f t="shared" si="33"/>
        <v>0</v>
      </c>
      <c r="L93">
        <f t="shared" ca="1" si="34"/>
        <v>27</v>
      </c>
      <c r="M93" s="26" t="str">
        <f t="shared" ca="1" si="58"/>
        <v>0-27</v>
      </c>
      <c r="N93" s="26">
        <f t="shared" ca="1" si="59"/>
        <v>14</v>
      </c>
      <c r="O93" s="26">
        <f t="shared" si="35"/>
        <v>0</v>
      </c>
      <c r="P93" s="26">
        <f t="shared" ca="1" si="36"/>
        <v>18</v>
      </c>
      <c r="Q93" s="26">
        <f t="shared" ca="1" si="37"/>
        <v>9</v>
      </c>
      <c r="R93" s="43">
        <f>IF(Råstatistik!G87=".",0,Råstatistik!G87)</f>
        <v>0</v>
      </c>
      <c r="S93" s="44">
        <f ca="1">IF(Råstatistik!E87=999,IF(simulera09,RANDBETWEEN(1,9),9),0)</f>
        <v>9</v>
      </c>
      <c r="T93" s="43">
        <f>IF(Råstatistik!L87=".",0,Råstatistik!L87)</f>
        <v>0</v>
      </c>
      <c r="U93" s="44">
        <f ca="1">IF(Råstatistik!J87=999,IF(simulera09,RANDBETWEEN(1,9),9),0)</f>
        <v>9</v>
      </c>
      <c r="V93">
        <f>IF(Råstatistik!Q87=".",0,Råstatistik!Q87)</f>
        <v>0</v>
      </c>
      <c r="W93">
        <f ca="1">IF(Råstatistik!O87=999,IF(simulera09,RANDBETWEEN(1,9),9),0)</f>
        <v>0</v>
      </c>
      <c r="X93">
        <f>IF(Råstatistik!V87=".",0,Råstatistik!V87)</f>
        <v>0</v>
      </c>
      <c r="Y93">
        <f ca="1">IF(Råstatistik!T87=999,IF(simulera09,RANDBETWEEN(1,9),9),0)</f>
        <v>9</v>
      </c>
      <c r="Z93">
        <f t="shared" si="38"/>
        <v>0</v>
      </c>
      <c r="AA93">
        <f t="shared" ca="1" si="39"/>
        <v>27</v>
      </c>
      <c r="AB93" s="26" t="str">
        <f t="shared" ca="1" si="60"/>
        <v>0-27</v>
      </c>
      <c r="AC93" s="26" t="b">
        <f>Råstatistik!B87</f>
        <v>0</v>
      </c>
      <c r="AD93" s="26">
        <f t="shared" si="40"/>
        <v>0</v>
      </c>
      <c r="AE93" s="26">
        <f t="shared" ca="1" si="41"/>
        <v>0</v>
      </c>
      <c r="AF93" s="26">
        <f t="shared" si="42"/>
        <v>0</v>
      </c>
      <c r="AG93" s="26">
        <f t="shared" ca="1" si="43"/>
        <v>0</v>
      </c>
      <c r="AH93" s="26">
        <f t="shared" si="44"/>
        <v>0</v>
      </c>
      <c r="AI93" s="26">
        <f t="shared" ca="1" si="45"/>
        <v>0</v>
      </c>
      <c r="AJ93" s="26">
        <f t="shared" si="46"/>
        <v>0</v>
      </c>
      <c r="AK93" s="26">
        <f t="shared" ca="1" si="47"/>
        <v>0</v>
      </c>
      <c r="AL93" s="48" t="str">
        <f t="shared" si="48"/>
        <v>-</v>
      </c>
      <c r="AM93" s="48" t="str">
        <f t="shared" ca="1" si="49"/>
        <v>0 - 129%</v>
      </c>
      <c r="AN93" s="48" t="str">
        <f>IFERROR(#REF!/#REF!,"-")</f>
        <v>-</v>
      </c>
      <c r="AO93" s="48" t="str">
        <f t="shared" si="50"/>
        <v>-</v>
      </c>
      <c r="AP93" s="48" t="str">
        <f t="shared" ca="1" si="51"/>
        <v>0 - 193%</v>
      </c>
      <c r="AQ93" s="48" t="str">
        <f>IFERROR(AC93/#REF!,"-")</f>
        <v>-</v>
      </c>
      <c r="AR93" s="48" t="str">
        <f t="shared" si="52"/>
        <v>-</v>
      </c>
      <c r="AS93" s="48" t="str">
        <f>IFERROR(#REF!/#REF!,"_")</f>
        <v>_</v>
      </c>
      <c r="AT93" s="48" t="str">
        <f t="shared" si="53"/>
        <v>-</v>
      </c>
      <c r="AU93" s="48" t="str">
        <f>IFERROR(#REF!/#REF!,"-")</f>
        <v>-</v>
      </c>
      <c r="AV93" s="48" t="str">
        <f t="shared" si="54"/>
        <v>-</v>
      </c>
      <c r="AW93" s="48" t="str">
        <f>IFERROR(#REF!/#REF!,"-")</f>
        <v>-</v>
      </c>
      <c r="AX93" s="48" t="str">
        <f t="shared" si="55"/>
        <v>-</v>
      </c>
      <c r="AY93" s="48" t="str">
        <f>IFERROR(#REF!/#REF!,"-")</f>
        <v>-</v>
      </c>
      <c r="AZ93" s="48" t="str">
        <f t="shared" si="61"/>
        <v>-</v>
      </c>
      <c r="BA93" s="48" t="str">
        <f t="shared" si="62"/>
        <v>-</v>
      </c>
      <c r="BB93" s="48" t="b">
        <f t="shared" si="56"/>
        <v>0</v>
      </c>
      <c r="BC93">
        <f t="shared" si="63"/>
        <v>0</v>
      </c>
      <c r="BD93" s="48" t="str">
        <f t="shared" si="57"/>
        <v>-</v>
      </c>
    </row>
    <row r="94" spans="1:56" x14ac:dyDescent="0.3">
      <c r="A94" s="25" t="str">
        <f>Råstatistik!A88</f>
        <v>EMMABODA KOMMUN</v>
      </c>
      <c r="B94" t="b">
        <f t="shared" si="32"/>
        <v>1</v>
      </c>
      <c r="C94">
        <f>Råstatistik!F88</f>
        <v>10</v>
      </c>
      <c r="D94">
        <f ca="1">IF(Råstatistik!D88=999,IF(simulera09,RANDBETWEEN(1,9),9),0)</f>
        <v>0</v>
      </c>
      <c r="E94">
        <f>Råstatistik!K88</f>
        <v>0</v>
      </c>
      <c r="F94">
        <f ca="1">IF(Råstatistik!I88=999,IF(simulera09,RANDBETWEEN(1,9),9),0)</f>
        <v>9</v>
      </c>
      <c r="G94">
        <f>Råstatistik!P88</f>
        <v>14</v>
      </c>
      <c r="H94">
        <f ca="1">IF(Råstatistik!N88=999,IF(simulera09,RANDBETWEEN(1,9),9),0)</f>
        <v>0</v>
      </c>
      <c r="I94">
        <f>Råstatistik!U88</f>
        <v>45</v>
      </c>
      <c r="J94">
        <f ca="1">IF(Råstatistik!S88=999,IF(simulera09,RANDBETWEEN(1,9),9),0)</f>
        <v>0</v>
      </c>
      <c r="K94">
        <f t="shared" si="33"/>
        <v>69</v>
      </c>
      <c r="L94">
        <f t="shared" ca="1" si="34"/>
        <v>9</v>
      </c>
      <c r="M94" s="26" t="str">
        <f t="shared" ca="1" si="58"/>
        <v>69-78</v>
      </c>
      <c r="N94" s="26">
        <f t="shared" ca="1" si="59"/>
        <v>74</v>
      </c>
      <c r="O94" s="26">
        <f t="shared" si="35"/>
        <v>10</v>
      </c>
      <c r="P94" s="26">
        <f t="shared" ca="1" si="36"/>
        <v>9</v>
      </c>
      <c r="Q94" s="26">
        <f t="shared" ca="1" si="37"/>
        <v>15</v>
      </c>
      <c r="R94" s="43">
        <f>IF(Råstatistik!G88=".",0,Råstatistik!G88)</f>
        <v>0</v>
      </c>
      <c r="S94" s="44">
        <f ca="1">IF(Råstatistik!E88=999,IF(simulera09,RANDBETWEEN(1,9),9),0)</f>
        <v>9</v>
      </c>
      <c r="T94" s="43">
        <f>IF(Råstatistik!L88=".",0,Råstatistik!L88)</f>
        <v>0</v>
      </c>
      <c r="U94" s="44">
        <f ca="1">IF(Råstatistik!J88=999,IF(simulera09,RANDBETWEEN(1,9),9),0)</f>
        <v>9</v>
      </c>
      <c r="V94">
        <f>IF(Råstatistik!Q88=".",0,Råstatistik!Q88)</f>
        <v>0</v>
      </c>
      <c r="W94">
        <f ca="1">IF(Råstatistik!O88=999,IF(simulera09,RANDBETWEEN(1,9),9),0)</f>
        <v>9</v>
      </c>
      <c r="X94">
        <f>IF(Råstatistik!V88=".",0,Råstatistik!V88)</f>
        <v>0</v>
      </c>
      <c r="Y94">
        <f ca="1">IF(Råstatistik!T88=999,IF(simulera09,RANDBETWEEN(1,9),9),0)</f>
        <v>9</v>
      </c>
      <c r="Z94">
        <f t="shared" si="38"/>
        <v>0</v>
      </c>
      <c r="AA94">
        <f t="shared" ca="1" si="39"/>
        <v>36</v>
      </c>
      <c r="AB94" s="26" t="str">
        <f t="shared" ca="1" si="60"/>
        <v>0-36</v>
      </c>
      <c r="AC94" s="26" t="b">
        <f>Råstatistik!B88</f>
        <v>0</v>
      </c>
      <c r="AD94" s="26">
        <f t="shared" si="40"/>
        <v>10</v>
      </c>
      <c r="AE94" s="26">
        <f t="shared" ca="1" si="41"/>
        <v>0</v>
      </c>
      <c r="AF94" s="26">
        <f t="shared" si="42"/>
        <v>0</v>
      </c>
      <c r="AG94" s="26">
        <f t="shared" ca="1" si="43"/>
        <v>0</v>
      </c>
      <c r="AH94" s="26">
        <f t="shared" si="44"/>
        <v>14</v>
      </c>
      <c r="AI94" s="26">
        <f t="shared" ca="1" si="45"/>
        <v>0</v>
      </c>
      <c r="AJ94" s="26">
        <f t="shared" si="46"/>
        <v>45</v>
      </c>
      <c r="AK94" s="26">
        <f t="shared" ca="1" si="47"/>
        <v>0</v>
      </c>
      <c r="AL94" s="48">
        <f t="shared" si="48"/>
        <v>0.14492753623188406</v>
      </c>
      <c r="AM94" s="48" t="str">
        <f t="shared" ca="1" si="49"/>
        <v>14 - 12%</v>
      </c>
      <c r="AN94" s="48" t="str">
        <f>IFERROR(#REF!/#REF!,"-")</f>
        <v>-</v>
      </c>
      <c r="AO94" s="48">
        <f t="shared" si="50"/>
        <v>0</v>
      </c>
      <c r="AP94" s="48" t="str">
        <f t="shared" ca="1" si="51"/>
        <v>0 - 49%</v>
      </c>
      <c r="AQ94" s="48" t="str">
        <f>IFERROR(AC94/#REF!,"-")</f>
        <v>-</v>
      </c>
      <c r="AR94" s="48">
        <f t="shared" si="52"/>
        <v>0</v>
      </c>
      <c r="AS94" s="48" t="str">
        <f>IFERROR(#REF!/#REF!,"_")</f>
        <v>_</v>
      </c>
      <c r="AT94" s="48">
        <f t="shared" si="53"/>
        <v>0</v>
      </c>
      <c r="AU94" s="48" t="str">
        <f>IFERROR(#REF!/#REF!,"-")</f>
        <v>-</v>
      </c>
      <c r="AV94" s="48" t="str">
        <f t="shared" si="54"/>
        <v>-</v>
      </c>
      <c r="AW94" s="48" t="str">
        <f>IFERROR(#REF!/#REF!,"-")</f>
        <v>-</v>
      </c>
      <c r="AX94" s="48" t="str">
        <f t="shared" si="55"/>
        <v>-</v>
      </c>
      <c r="AY94" s="48" t="str">
        <f>IFERROR(#REF!/#REF!,"-")</f>
        <v>-</v>
      </c>
      <c r="AZ94" s="48" t="str">
        <f t="shared" si="61"/>
        <v>-</v>
      </c>
      <c r="BA94" s="48" t="str">
        <f t="shared" si="62"/>
        <v>-</v>
      </c>
      <c r="BB94" s="48" t="b">
        <f t="shared" si="56"/>
        <v>0</v>
      </c>
      <c r="BC94">
        <f t="shared" si="63"/>
        <v>10</v>
      </c>
      <c r="BD94" s="48">
        <f t="shared" si="57"/>
        <v>1</v>
      </c>
    </row>
    <row r="95" spans="1:56" x14ac:dyDescent="0.3">
      <c r="A95" s="25" t="str">
        <f>Råstatistik!A89</f>
        <v>ENKÖPINGS KOMMUN</v>
      </c>
      <c r="B95" t="b">
        <f t="shared" si="32"/>
        <v>1</v>
      </c>
      <c r="C95">
        <f>Råstatistik!F89</f>
        <v>37</v>
      </c>
      <c r="D95">
        <f ca="1">IF(Råstatistik!D89=999,IF(simulera09,RANDBETWEEN(1,9),9),0)</f>
        <v>0</v>
      </c>
      <c r="E95">
        <f>Råstatistik!K89</f>
        <v>28</v>
      </c>
      <c r="F95">
        <f ca="1">IF(Råstatistik!I89=999,IF(simulera09,RANDBETWEEN(1,9),9),0)</f>
        <v>0</v>
      </c>
      <c r="G95">
        <f>Råstatistik!P89</f>
        <v>31</v>
      </c>
      <c r="H95">
        <f ca="1">IF(Råstatistik!N89=999,IF(simulera09,RANDBETWEEN(1,9),9),0)</f>
        <v>0</v>
      </c>
      <c r="I95">
        <f>Råstatistik!U89</f>
        <v>234</v>
      </c>
      <c r="J95">
        <f ca="1">IF(Råstatistik!S89=999,IF(simulera09,RANDBETWEEN(1,9),9),0)</f>
        <v>0</v>
      </c>
      <c r="K95">
        <f t="shared" si="33"/>
        <v>330</v>
      </c>
      <c r="L95">
        <f t="shared" ca="1" si="34"/>
        <v>0</v>
      </c>
      <c r="M95" s="26" t="str">
        <f t="shared" ca="1" si="58"/>
        <v>330</v>
      </c>
      <c r="N95" s="26">
        <f t="shared" ca="1" si="59"/>
        <v>330</v>
      </c>
      <c r="O95" s="26">
        <f t="shared" si="35"/>
        <v>65</v>
      </c>
      <c r="P95" s="26">
        <f t="shared" ca="1" si="36"/>
        <v>0</v>
      </c>
      <c r="Q95" s="26">
        <f t="shared" ca="1" si="37"/>
        <v>65</v>
      </c>
      <c r="R95" s="43">
        <f>IF(Råstatistik!G89=".",0,Råstatistik!G89)</f>
        <v>19</v>
      </c>
      <c r="S95" s="44">
        <f ca="1">IF(Råstatistik!E89=999,IF(simulera09,RANDBETWEEN(1,9),9),0)</f>
        <v>0</v>
      </c>
      <c r="T95" s="43">
        <f>IF(Råstatistik!L89=".",0,Råstatistik!L89)</f>
        <v>0</v>
      </c>
      <c r="U95" s="44">
        <f ca="1">IF(Råstatistik!J89=999,IF(simulera09,RANDBETWEEN(1,9),9),0)</f>
        <v>9</v>
      </c>
      <c r="V95">
        <f>IF(Råstatistik!Q89=".",0,Råstatistik!Q89)</f>
        <v>0</v>
      </c>
      <c r="W95">
        <f ca="1">IF(Råstatistik!O89=999,IF(simulera09,RANDBETWEEN(1,9),9),0)</f>
        <v>9</v>
      </c>
      <c r="X95">
        <f>IF(Råstatistik!V89=".",0,Råstatistik!V89)</f>
        <v>0</v>
      </c>
      <c r="Y95">
        <f ca="1">IF(Råstatistik!T89=999,IF(simulera09,RANDBETWEEN(1,9),9),0)</f>
        <v>9</v>
      </c>
      <c r="Z95">
        <f t="shared" si="38"/>
        <v>19</v>
      </c>
      <c r="AA95">
        <f t="shared" ca="1" si="39"/>
        <v>27</v>
      </c>
      <c r="AB95" s="26" t="str">
        <f t="shared" ca="1" si="60"/>
        <v>19-46</v>
      </c>
      <c r="AC95" s="26" t="b">
        <f>Råstatistik!B89</f>
        <v>0</v>
      </c>
      <c r="AD95" s="26">
        <f t="shared" si="40"/>
        <v>18</v>
      </c>
      <c r="AE95" s="26">
        <f t="shared" ca="1" si="41"/>
        <v>0</v>
      </c>
      <c r="AF95" s="26">
        <f t="shared" si="42"/>
        <v>28</v>
      </c>
      <c r="AG95" s="26">
        <f t="shared" ca="1" si="43"/>
        <v>0</v>
      </c>
      <c r="AH95" s="26">
        <f t="shared" si="44"/>
        <v>31</v>
      </c>
      <c r="AI95" s="26">
        <f t="shared" ca="1" si="45"/>
        <v>0</v>
      </c>
      <c r="AJ95" s="26">
        <f t="shared" si="46"/>
        <v>234</v>
      </c>
      <c r="AK95" s="26">
        <f t="shared" ca="1" si="47"/>
        <v>0</v>
      </c>
      <c r="AL95" s="48">
        <f t="shared" si="48"/>
        <v>0.19696969696969696</v>
      </c>
      <c r="AM95" s="48" t="str">
        <f t="shared" ca="1" si="49"/>
        <v>20 - 0%</v>
      </c>
      <c r="AN95" s="48" t="str">
        <f>IFERROR(#REF!/#REF!,"-")</f>
        <v>-</v>
      </c>
      <c r="AO95" s="48">
        <f t="shared" si="50"/>
        <v>5.7575757575757579E-2</v>
      </c>
      <c r="AP95" s="48" t="str">
        <f t="shared" ca="1" si="51"/>
        <v>6 - 8%</v>
      </c>
      <c r="AQ95" s="48" t="str">
        <f>IFERROR(AC95/#REF!,"-")</f>
        <v>-</v>
      </c>
      <c r="AR95" s="48">
        <f t="shared" si="52"/>
        <v>0.29230769230769232</v>
      </c>
      <c r="AS95" s="48" t="str">
        <f>IFERROR(#REF!/#REF!,"_")</f>
        <v>_</v>
      </c>
      <c r="AT95" s="48">
        <f t="shared" si="53"/>
        <v>0.43076923076923079</v>
      </c>
      <c r="AU95" s="48" t="str">
        <f>IFERROR(#REF!/#REF!,"-")</f>
        <v>-</v>
      </c>
      <c r="AV95" s="48">
        <f t="shared" si="54"/>
        <v>0</v>
      </c>
      <c r="AW95" s="48" t="str">
        <f>IFERROR(#REF!/#REF!,"-")</f>
        <v>-</v>
      </c>
      <c r="AX95" s="48">
        <f t="shared" si="55"/>
        <v>0</v>
      </c>
      <c r="AY95" s="48" t="str">
        <f>IFERROR(#REF!/#REF!,"-")</f>
        <v>-</v>
      </c>
      <c r="AZ95" s="48">
        <f t="shared" si="61"/>
        <v>0</v>
      </c>
      <c r="BA95" s="48" t="str">
        <f t="shared" si="62"/>
        <v>-</v>
      </c>
      <c r="BB95" s="48" t="b">
        <f t="shared" si="56"/>
        <v>0</v>
      </c>
      <c r="BC95">
        <f t="shared" si="63"/>
        <v>18</v>
      </c>
      <c r="BD95" s="48">
        <f t="shared" si="57"/>
        <v>0.39130434782608697</v>
      </c>
    </row>
    <row r="96" spans="1:56" x14ac:dyDescent="0.3">
      <c r="A96" s="25" t="str">
        <f>Råstatistik!A90</f>
        <v>ENSKILDA GYMNASIET</v>
      </c>
      <c r="B96" t="b">
        <f t="shared" si="32"/>
        <v>0</v>
      </c>
      <c r="C96">
        <f>Råstatistik!F90</f>
        <v>0</v>
      </c>
      <c r="D96">
        <f ca="1">IF(Råstatistik!D90=999,IF(simulera09,RANDBETWEEN(1,9),9),0)</f>
        <v>9</v>
      </c>
      <c r="E96">
        <f>Råstatistik!K90</f>
        <v>0</v>
      </c>
      <c r="F96">
        <f ca="1">IF(Råstatistik!I90=999,IF(simulera09,RANDBETWEEN(1,9),9),0)</f>
        <v>0</v>
      </c>
      <c r="G96">
        <f>Råstatistik!P90</f>
        <v>0</v>
      </c>
      <c r="H96">
        <f ca="1">IF(Råstatistik!N90=999,IF(simulera09,RANDBETWEEN(1,9),9),0)</f>
        <v>9</v>
      </c>
      <c r="I96">
        <f>Råstatistik!U90</f>
        <v>57</v>
      </c>
      <c r="J96">
        <f ca="1">IF(Råstatistik!S90=999,IF(simulera09,RANDBETWEEN(1,9),9),0)</f>
        <v>0</v>
      </c>
      <c r="K96">
        <f t="shared" si="33"/>
        <v>57</v>
      </c>
      <c r="L96">
        <f t="shared" ca="1" si="34"/>
        <v>18</v>
      </c>
      <c r="M96" s="26" t="str">
        <f t="shared" ca="1" si="58"/>
        <v>57-75</v>
      </c>
      <c r="N96" s="26">
        <f t="shared" ca="1" si="59"/>
        <v>66</v>
      </c>
      <c r="O96" s="26">
        <f t="shared" si="35"/>
        <v>0</v>
      </c>
      <c r="P96" s="26">
        <f t="shared" ca="1" si="36"/>
        <v>9</v>
      </c>
      <c r="Q96" s="26">
        <f t="shared" ca="1" si="37"/>
        <v>5</v>
      </c>
      <c r="R96" s="43">
        <f>IF(Råstatistik!G90=".",0,Råstatistik!G90)</f>
        <v>0</v>
      </c>
      <c r="S96" s="44">
        <f ca="1">IF(Råstatistik!E90=999,IF(simulera09,RANDBETWEEN(1,9),9),0)</f>
        <v>9</v>
      </c>
      <c r="T96" s="43">
        <f>IF(Råstatistik!L90=".",0,Råstatistik!L90)</f>
        <v>0</v>
      </c>
      <c r="U96" s="44">
        <f ca="1">IF(Råstatistik!J90=999,IF(simulera09,RANDBETWEEN(1,9),9),0)</f>
        <v>0</v>
      </c>
      <c r="V96">
        <f>IF(Råstatistik!Q90=".",0,Råstatistik!Q90)</f>
        <v>0</v>
      </c>
      <c r="W96">
        <f ca="1">IF(Råstatistik!O90=999,IF(simulera09,RANDBETWEEN(1,9),9),0)</f>
        <v>9</v>
      </c>
      <c r="X96">
        <f>IF(Råstatistik!V90=".",0,Råstatistik!V90)</f>
        <v>0</v>
      </c>
      <c r="Y96">
        <f ca="1">IF(Råstatistik!T90=999,IF(simulera09,RANDBETWEEN(1,9),9),0)</f>
        <v>9</v>
      </c>
      <c r="Z96">
        <f t="shared" si="38"/>
        <v>0</v>
      </c>
      <c r="AA96">
        <f t="shared" ca="1" si="39"/>
        <v>27</v>
      </c>
      <c r="AB96" s="26" t="str">
        <f t="shared" ca="1" si="60"/>
        <v>0-27</v>
      </c>
      <c r="AC96" s="26" t="b">
        <f>Råstatistik!B90</f>
        <v>0</v>
      </c>
      <c r="AD96" s="26">
        <f t="shared" si="40"/>
        <v>0</v>
      </c>
      <c r="AE96" s="26">
        <f t="shared" ca="1" si="41"/>
        <v>0</v>
      </c>
      <c r="AF96" s="26">
        <f t="shared" si="42"/>
        <v>0</v>
      </c>
      <c r="AG96" s="26">
        <f t="shared" ca="1" si="43"/>
        <v>0</v>
      </c>
      <c r="AH96" s="26">
        <f t="shared" si="44"/>
        <v>0</v>
      </c>
      <c r="AI96" s="26">
        <f t="shared" ca="1" si="45"/>
        <v>0</v>
      </c>
      <c r="AJ96" s="26">
        <f t="shared" si="46"/>
        <v>57</v>
      </c>
      <c r="AK96" s="26">
        <f t="shared" ca="1" si="47"/>
        <v>0</v>
      </c>
      <c r="AL96" s="48">
        <f t="shared" si="48"/>
        <v>0</v>
      </c>
      <c r="AM96" s="48" t="str">
        <f t="shared" ca="1" si="49"/>
        <v>0 - 14%</v>
      </c>
      <c r="AN96" s="48" t="str">
        <f>IFERROR(#REF!/#REF!,"-")</f>
        <v>-</v>
      </c>
      <c r="AO96" s="48">
        <f t="shared" si="50"/>
        <v>0</v>
      </c>
      <c r="AP96" s="48" t="str">
        <f t="shared" ca="1" si="51"/>
        <v>0 - 41%</v>
      </c>
      <c r="AQ96" s="48" t="str">
        <f>IFERROR(AC96/#REF!,"-")</f>
        <v>-</v>
      </c>
      <c r="AR96" s="48" t="str">
        <f t="shared" si="52"/>
        <v>-</v>
      </c>
      <c r="AS96" s="48" t="str">
        <f>IFERROR(#REF!/#REF!,"_")</f>
        <v>_</v>
      </c>
      <c r="AT96" s="48" t="str">
        <f t="shared" si="53"/>
        <v>-</v>
      </c>
      <c r="AU96" s="48" t="str">
        <f>IFERROR(#REF!/#REF!,"-")</f>
        <v>-</v>
      </c>
      <c r="AV96" s="48" t="str">
        <f t="shared" si="54"/>
        <v>-</v>
      </c>
      <c r="AW96" s="48" t="str">
        <f>IFERROR(#REF!/#REF!,"-")</f>
        <v>-</v>
      </c>
      <c r="AX96" s="48" t="str">
        <f t="shared" si="55"/>
        <v>-</v>
      </c>
      <c r="AY96" s="48" t="str">
        <f>IFERROR(#REF!/#REF!,"-")</f>
        <v>-</v>
      </c>
      <c r="AZ96" s="48" t="str">
        <f t="shared" si="61"/>
        <v>-</v>
      </c>
      <c r="BA96" s="48" t="str">
        <f t="shared" si="62"/>
        <v>-</v>
      </c>
      <c r="BB96" s="48" t="b">
        <f t="shared" si="56"/>
        <v>0</v>
      </c>
      <c r="BC96">
        <f t="shared" si="63"/>
        <v>0</v>
      </c>
      <c r="BD96" s="48" t="str">
        <f t="shared" si="57"/>
        <v>-</v>
      </c>
    </row>
    <row r="97" spans="1:56" x14ac:dyDescent="0.3">
      <c r="A97" s="25" t="str">
        <f>Råstatistik!A91</f>
        <v>ESKILSTUNA KOMMUN</v>
      </c>
      <c r="B97" t="b">
        <f t="shared" si="32"/>
        <v>1</v>
      </c>
      <c r="C97">
        <f>Råstatistik!F91</f>
        <v>133</v>
      </c>
      <c r="D97">
        <f ca="1">IF(Råstatistik!D91=999,IF(simulera09,RANDBETWEEN(1,9),9),0)</f>
        <v>0</v>
      </c>
      <c r="E97">
        <f>Råstatistik!K91</f>
        <v>71</v>
      </c>
      <c r="F97">
        <f ca="1">IF(Råstatistik!I91=999,IF(simulera09,RANDBETWEEN(1,9),9),0)</f>
        <v>0</v>
      </c>
      <c r="G97">
        <f>Råstatistik!P91</f>
        <v>70</v>
      </c>
      <c r="H97">
        <f ca="1">IF(Råstatistik!N91=999,IF(simulera09,RANDBETWEEN(1,9),9),0)</f>
        <v>0</v>
      </c>
      <c r="I97">
        <f>Råstatistik!U91</f>
        <v>543</v>
      </c>
      <c r="J97">
        <f ca="1">IF(Råstatistik!S91=999,IF(simulera09,RANDBETWEEN(1,9),9),0)</f>
        <v>0</v>
      </c>
      <c r="K97">
        <f t="shared" si="33"/>
        <v>817</v>
      </c>
      <c r="L97">
        <f t="shared" ca="1" si="34"/>
        <v>0</v>
      </c>
      <c r="M97" s="26" t="str">
        <f t="shared" ca="1" si="58"/>
        <v>817</v>
      </c>
      <c r="N97" s="26">
        <f t="shared" ca="1" si="59"/>
        <v>817</v>
      </c>
      <c r="O97" s="26">
        <f t="shared" si="35"/>
        <v>204</v>
      </c>
      <c r="P97" s="26">
        <f t="shared" ca="1" si="36"/>
        <v>0</v>
      </c>
      <c r="Q97" s="26">
        <f t="shared" ca="1" si="37"/>
        <v>204</v>
      </c>
      <c r="R97" s="43">
        <f>IF(Råstatistik!G91=".",0,Råstatistik!G91)</f>
        <v>17</v>
      </c>
      <c r="S97" s="44">
        <f ca="1">IF(Råstatistik!E91=999,IF(simulera09,RANDBETWEEN(1,9),9),0)</f>
        <v>0</v>
      </c>
      <c r="T97" s="43">
        <f>IF(Råstatistik!L91=".",0,Råstatistik!L91)</f>
        <v>0</v>
      </c>
      <c r="U97" s="44">
        <f ca="1">IF(Råstatistik!J91=999,IF(simulera09,RANDBETWEEN(1,9),9),0)</f>
        <v>9</v>
      </c>
      <c r="V97">
        <f>IF(Råstatistik!Q91=".",0,Råstatistik!Q91)</f>
        <v>0</v>
      </c>
      <c r="W97">
        <f ca="1">IF(Råstatistik!O91=999,IF(simulera09,RANDBETWEEN(1,9),9),0)</f>
        <v>9</v>
      </c>
      <c r="X97">
        <f>IF(Råstatistik!V91=".",0,Råstatistik!V91)</f>
        <v>0</v>
      </c>
      <c r="Y97">
        <f ca="1">IF(Råstatistik!T91=999,IF(simulera09,RANDBETWEEN(1,9),9),0)</f>
        <v>9</v>
      </c>
      <c r="Z97">
        <f t="shared" si="38"/>
        <v>17</v>
      </c>
      <c r="AA97">
        <f t="shared" ca="1" si="39"/>
        <v>27</v>
      </c>
      <c r="AB97" s="26" t="str">
        <f t="shared" ca="1" si="60"/>
        <v>17-44</v>
      </c>
      <c r="AC97" s="26" t="b">
        <f>Råstatistik!B91</f>
        <v>0</v>
      </c>
      <c r="AD97" s="26">
        <f t="shared" si="40"/>
        <v>116</v>
      </c>
      <c r="AE97" s="26">
        <f t="shared" ca="1" si="41"/>
        <v>0</v>
      </c>
      <c r="AF97" s="26">
        <f t="shared" si="42"/>
        <v>71</v>
      </c>
      <c r="AG97" s="26">
        <f t="shared" ca="1" si="43"/>
        <v>0</v>
      </c>
      <c r="AH97" s="26">
        <f t="shared" si="44"/>
        <v>70</v>
      </c>
      <c r="AI97" s="26">
        <f t="shared" ca="1" si="45"/>
        <v>0</v>
      </c>
      <c r="AJ97" s="26">
        <f t="shared" si="46"/>
        <v>543</v>
      </c>
      <c r="AK97" s="26">
        <f t="shared" ca="1" si="47"/>
        <v>0</v>
      </c>
      <c r="AL97" s="48">
        <f t="shared" si="48"/>
        <v>0.24969400244798043</v>
      </c>
      <c r="AM97" s="48" t="str">
        <f t="shared" ca="1" si="49"/>
        <v>25 - 0%</v>
      </c>
      <c r="AN97" s="48" t="str">
        <f>IFERROR(#REF!/#REF!,"-")</f>
        <v>-</v>
      </c>
      <c r="AO97" s="48">
        <f t="shared" si="50"/>
        <v>2.0807833537331701E-2</v>
      </c>
      <c r="AP97" s="48" t="str">
        <f t="shared" ca="1" si="51"/>
        <v>2 - 3%</v>
      </c>
      <c r="AQ97" s="48" t="str">
        <f>IFERROR(AC97/#REF!,"-")</f>
        <v>-</v>
      </c>
      <c r="AR97" s="48">
        <f t="shared" si="52"/>
        <v>8.3333333333333329E-2</v>
      </c>
      <c r="AS97" s="48" t="str">
        <f>IFERROR(#REF!/#REF!,"_")</f>
        <v>_</v>
      </c>
      <c r="AT97" s="48">
        <f t="shared" si="53"/>
        <v>0.34803921568627449</v>
      </c>
      <c r="AU97" s="48" t="str">
        <f>IFERROR(#REF!/#REF!,"-")</f>
        <v>-</v>
      </c>
      <c r="AV97" s="48">
        <f t="shared" si="54"/>
        <v>0</v>
      </c>
      <c r="AW97" s="48" t="str">
        <f>IFERROR(#REF!/#REF!,"-")</f>
        <v>-</v>
      </c>
      <c r="AX97" s="48">
        <f t="shared" si="55"/>
        <v>0</v>
      </c>
      <c r="AY97" s="48" t="str">
        <f>IFERROR(#REF!/#REF!,"-")</f>
        <v>-</v>
      </c>
      <c r="AZ97" s="48">
        <f t="shared" si="61"/>
        <v>0</v>
      </c>
      <c r="BA97" s="48" t="str">
        <f t="shared" si="62"/>
        <v>-</v>
      </c>
      <c r="BB97" s="48" t="b">
        <f t="shared" si="56"/>
        <v>0</v>
      </c>
      <c r="BC97">
        <f t="shared" si="63"/>
        <v>116</v>
      </c>
      <c r="BD97" s="48">
        <f t="shared" si="57"/>
        <v>0.6203208556149733</v>
      </c>
    </row>
    <row r="98" spans="1:56" x14ac:dyDescent="0.3">
      <c r="A98" s="25" t="str">
        <f>Råstatistik!A92</f>
        <v>ESLÖVS KOMMUN</v>
      </c>
      <c r="B98" t="b">
        <f t="shared" si="32"/>
        <v>1</v>
      </c>
      <c r="C98">
        <f>Råstatistik!F92</f>
        <v>32</v>
      </c>
      <c r="D98">
        <f ca="1">IF(Råstatistik!D92=999,IF(simulera09,RANDBETWEEN(1,9),9),0)</f>
        <v>0</v>
      </c>
      <c r="E98">
        <f>Råstatistik!K92</f>
        <v>19</v>
      </c>
      <c r="F98">
        <f ca="1">IF(Råstatistik!I92=999,IF(simulera09,RANDBETWEEN(1,9),9),0)</f>
        <v>0</v>
      </c>
      <c r="G98">
        <f>Råstatistik!P92</f>
        <v>26</v>
      </c>
      <c r="H98">
        <f ca="1">IF(Råstatistik!N92=999,IF(simulera09,RANDBETWEEN(1,9),9),0)</f>
        <v>0</v>
      </c>
      <c r="I98">
        <f>Råstatistik!U92</f>
        <v>257</v>
      </c>
      <c r="J98">
        <f ca="1">IF(Råstatistik!S92=999,IF(simulera09,RANDBETWEEN(1,9),9),0)</f>
        <v>0</v>
      </c>
      <c r="K98">
        <f t="shared" si="33"/>
        <v>334</v>
      </c>
      <c r="L98">
        <f t="shared" ca="1" si="34"/>
        <v>0</v>
      </c>
      <c r="M98" s="26" t="str">
        <f t="shared" ca="1" si="58"/>
        <v>334</v>
      </c>
      <c r="N98" s="26">
        <f t="shared" ca="1" si="59"/>
        <v>334</v>
      </c>
      <c r="O98" s="26">
        <f t="shared" si="35"/>
        <v>51</v>
      </c>
      <c r="P98" s="26">
        <f t="shared" ca="1" si="36"/>
        <v>0</v>
      </c>
      <c r="Q98" s="26">
        <f t="shared" ca="1" si="37"/>
        <v>51</v>
      </c>
      <c r="R98" s="43">
        <f>IF(Råstatistik!G92=".",0,Råstatistik!G92)</f>
        <v>20</v>
      </c>
      <c r="S98" s="44">
        <f ca="1">IF(Råstatistik!E92=999,IF(simulera09,RANDBETWEEN(1,9),9),0)</f>
        <v>0</v>
      </c>
      <c r="T98" s="43">
        <f>IF(Råstatistik!L92=".",0,Råstatistik!L92)</f>
        <v>0</v>
      </c>
      <c r="U98" s="44">
        <f ca="1">IF(Råstatistik!J92=999,IF(simulera09,RANDBETWEEN(1,9),9),0)</f>
        <v>9</v>
      </c>
      <c r="V98">
        <f>IF(Råstatistik!Q92=".",0,Råstatistik!Q92)</f>
        <v>10</v>
      </c>
      <c r="W98">
        <f ca="1">IF(Råstatistik!O92=999,IF(simulera09,RANDBETWEEN(1,9),9),0)</f>
        <v>0</v>
      </c>
      <c r="X98">
        <f>IF(Råstatistik!V92=".",0,Råstatistik!V92)</f>
        <v>0</v>
      </c>
      <c r="Y98">
        <f ca="1">IF(Råstatistik!T92=999,IF(simulera09,RANDBETWEEN(1,9),9),0)</f>
        <v>9</v>
      </c>
      <c r="Z98">
        <f t="shared" si="38"/>
        <v>30</v>
      </c>
      <c r="AA98">
        <f t="shared" ca="1" si="39"/>
        <v>18</v>
      </c>
      <c r="AB98" s="26" t="str">
        <f t="shared" ca="1" si="60"/>
        <v>30-48</v>
      </c>
      <c r="AC98" s="26" t="b">
        <f>Råstatistik!B92</f>
        <v>0</v>
      </c>
      <c r="AD98" s="26">
        <f t="shared" si="40"/>
        <v>12</v>
      </c>
      <c r="AE98" s="26">
        <f t="shared" ca="1" si="41"/>
        <v>0</v>
      </c>
      <c r="AF98" s="26">
        <f t="shared" si="42"/>
        <v>19</v>
      </c>
      <c r="AG98" s="26">
        <f t="shared" ca="1" si="43"/>
        <v>0</v>
      </c>
      <c r="AH98" s="26">
        <f t="shared" si="44"/>
        <v>16</v>
      </c>
      <c r="AI98" s="26">
        <f t="shared" ca="1" si="45"/>
        <v>0</v>
      </c>
      <c r="AJ98" s="26">
        <f t="shared" si="46"/>
        <v>257</v>
      </c>
      <c r="AK98" s="26">
        <f t="shared" ca="1" si="47"/>
        <v>0</v>
      </c>
      <c r="AL98" s="48">
        <f t="shared" si="48"/>
        <v>0.15269461077844312</v>
      </c>
      <c r="AM98" s="48" t="str">
        <f t="shared" ca="1" si="49"/>
        <v>15 - 0%</v>
      </c>
      <c r="AN98" s="48" t="str">
        <f>IFERROR(#REF!/#REF!,"-")</f>
        <v>-</v>
      </c>
      <c r="AO98" s="48">
        <f t="shared" si="50"/>
        <v>8.9820359281437126E-2</v>
      </c>
      <c r="AP98" s="48" t="str">
        <f t="shared" ca="1" si="51"/>
        <v>9 - 5%</v>
      </c>
      <c r="AQ98" s="48" t="str">
        <f>IFERROR(AC98/#REF!,"-")</f>
        <v>-</v>
      </c>
      <c r="AR98" s="48">
        <f t="shared" si="52"/>
        <v>0.58823529411764708</v>
      </c>
      <c r="AS98" s="48" t="str">
        <f>IFERROR(#REF!/#REF!,"_")</f>
        <v>_</v>
      </c>
      <c r="AT98" s="48">
        <f t="shared" si="53"/>
        <v>0.37254901960784315</v>
      </c>
      <c r="AU98" s="48" t="str">
        <f>IFERROR(#REF!/#REF!,"-")</f>
        <v>-</v>
      </c>
      <c r="AV98" s="48">
        <f t="shared" si="54"/>
        <v>0</v>
      </c>
      <c r="AW98" s="48" t="str">
        <f>IFERROR(#REF!/#REF!,"-")</f>
        <v>-</v>
      </c>
      <c r="AX98" s="48">
        <f t="shared" si="55"/>
        <v>0</v>
      </c>
      <c r="AY98" s="48" t="str">
        <f>IFERROR(#REF!/#REF!,"-")</f>
        <v>-</v>
      </c>
      <c r="AZ98" s="48">
        <f t="shared" si="61"/>
        <v>0</v>
      </c>
      <c r="BA98" s="48" t="str">
        <f t="shared" si="62"/>
        <v>-</v>
      </c>
      <c r="BB98" s="48" t="b">
        <f t="shared" si="56"/>
        <v>0</v>
      </c>
      <c r="BC98">
        <f t="shared" si="63"/>
        <v>12</v>
      </c>
      <c r="BD98" s="48">
        <f t="shared" si="57"/>
        <v>0.38709677419354838</v>
      </c>
    </row>
    <row r="99" spans="1:56" x14ac:dyDescent="0.3">
      <c r="A99" s="25" t="str">
        <f>Råstatistik!A93</f>
        <v>ESSUNGA KOMMUN</v>
      </c>
      <c r="B99" t="b">
        <f t="shared" si="32"/>
        <v>1</v>
      </c>
      <c r="C99">
        <f>Råstatistik!F93</f>
        <v>0</v>
      </c>
      <c r="D99">
        <f ca="1">IF(Råstatistik!D93=999,IF(simulera09,RANDBETWEEN(1,9),9),0)</f>
        <v>9</v>
      </c>
      <c r="E99">
        <f>Råstatistik!K93</f>
        <v>0</v>
      </c>
      <c r="F99">
        <f ca="1">IF(Råstatistik!I93=999,IF(simulera09,RANDBETWEEN(1,9),9),0)</f>
        <v>9</v>
      </c>
      <c r="G99">
        <f>Råstatistik!P93</f>
        <v>0</v>
      </c>
      <c r="H99">
        <f ca="1">IF(Råstatistik!N93=999,IF(simulera09,RANDBETWEEN(1,9),9),0)</f>
        <v>9</v>
      </c>
      <c r="I99">
        <f>Råstatistik!U93</f>
        <v>41</v>
      </c>
      <c r="J99">
        <f ca="1">IF(Råstatistik!S93=999,IF(simulera09,RANDBETWEEN(1,9),9),0)</f>
        <v>0</v>
      </c>
      <c r="K99">
        <f t="shared" si="33"/>
        <v>41</v>
      </c>
      <c r="L99">
        <f t="shared" ca="1" si="34"/>
        <v>27</v>
      </c>
      <c r="M99" s="26" t="str">
        <f t="shared" ca="1" si="58"/>
        <v>41-68</v>
      </c>
      <c r="N99" s="26">
        <f t="shared" ca="1" si="59"/>
        <v>55</v>
      </c>
      <c r="O99" s="26">
        <f t="shared" si="35"/>
        <v>0</v>
      </c>
      <c r="P99" s="26">
        <f t="shared" ca="1" si="36"/>
        <v>18</v>
      </c>
      <c r="Q99" s="26">
        <f t="shared" ca="1" si="37"/>
        <v>9</v>
      </c>
      <c r="R99" s="43">
        <f>IF(Råstatistik!G93=".",0,Råstatistik!G93)</f>
        <v>0</v>
      </c>
      <c r="S99" s="44">
        <f ca="1">IF(Råstatistik!E93=999,IF(simulera09,RANDBETWEEN(1,9),9),0)</f>
        <v>9</v>
      </c>
      <c r="T99" s="43">
        <f>IF(Råstatistik!L93=".",0,Råstatistik!L93)</f>
        <v>0</v>
      </c>
      <c r="U99" s="44">
        <f ca="1">IF(Råstatistik!J93=999,IF(simulera09,RANDBETWEEN(1,9),9),0)</f>
        <v>9</v>
      </c>
      <c r="V99">
        <f>IF(Råstatistik!Q93=".",0,Råstatistik!Q93)</f>
        <v>0</v>
      </c>
      <c r="W99">
        <f ca="1">IF(Råstatistik!O93=999,IF(simulera09,RANDBETWEEN(1,9),9),0)</f>
        <v>9</v>
      </c>
      <c r="X99">
        <f>IF(Råstatistik!V93=".",0,Råstatistik!V93)</f>
        <v>0</v>
      </c>
      <c r="Y99">
        <f ca="1">IF(Råstatistik!T93=999,IF(simulera09,RANDBETWEEN(1,9),9),0)</f>
        <v>9</v>
      </c>
      <c r="Z99">
        <f t="shared" si="38"/>
        <v>0</v>
      </c>
      <c r="AA99">
        <f t="shared" ca="1" si="39"/>
        <v>36</v>
      </c>
      <c r="AB99" s="26" t="str">
        <f t="shared" ca="1" si="60"/>
        <v>0-36</v>
      </c>
      <c r="AC99" s="26" t="b">
        <f>Råstatistik!B93</f>
        <v>0</v>
      </c>
      <c r="AD99" s="26">
        <f t="shared" si="40"/>
        <v>0</v>
      </c>
      <c r="AE99" s="26">
        <f t="shared" ca="1" si="41"/>
        <v>0</v>
      </c>
      <c r="AF99" s="26">
        <f t="shared" si="42"/>
        <v>0</v>
      </c>
      <c r="AG99" s="26">
        <f t="shared" ca="1" si="43"/>
        <v>0</v>
      </c>
      <c r="AH99" s="26">
        <f t="shared" si="44"/>
        <v>0</v>
      </c>
      <c r="AI99" s="26">
        <f t="shared" ca="1" si="45"/>
        <v>0</v>
      </c>
      <c r="AJ99" s="26">
        <f t="shared" si="46"/>
        <v>41</v>
      </c>
      <c r="AK99" s="26">
        <f t="shared" ca="1" si="47"/>
        <v>0</v>
      </c>
      <c r="AL99" s="48">
        <f t="shared" si="48"/>
        <v>0</v>
      </c>
      <c r="AM99" s="48" t="str">
        <f t="shared" ca="1" si="49"/>
        <v>0 - 33%</v>
      </c>
      <c r="AN99" s="48" t="str">
        <f>IFERROR(#REF!/#REF!,"-")</f>
        <v>-</v>
      </c>
      <c r="AO99" s="48">
        <f t="shared" si="50"/>
        <v>0</v>
      </c>
      <c r="AP99" s="48" t="str">
        <f t="shared" ca="1" si="51"/>
        <v>0 - 65%</v>
      </c>
      <c r="AQ99" s="48" t="str">
        <f>IFERROR(AC99/#REF!,"-")</f>
        <v>-</v>
      </c>
      <c r="AR99" s="48" t="str">
        <f t="shared" si="52"/>
        <v>-</v>
      </c>
      <c r="AS99" s="48" t="str">
        <f>IFERROR(#REF!/#REF!,"_")</f>
        <v>_</v>
      </c>
      <c r="AT99" s="48" t="str">
        <f t="shared" si="53"/>
        <v>-</v>
      </c>
      <c r="AU99" s="48" t="str">
        <f>IFERROR(#REF!/#REF!,"-")</f>
        <v>-</v>
      </c>
      <c r="AV99" s="48" t="str">
        <f t="shared" si="54"/>
        <v>-</v>
      </c>
      <c r="AW99" s="48" t="str">
        <f>IFERROR(#REF!/#REF!,"-")</f>
        <v>-</v>
      </c>
      <c r="AX99" s="48" t="str">
        <f t="shared" si="55"/>
        <v>-</v>
      </c>
      <c r="AY99" s="48" t="str">
        <f>IFERROR(#REF!/#REF!,"-")</f>
        <v>-</v>
      </c>
      <c r="AZ99" s="48" t="str">
        <f t="shared" si="61"/>
        <v>-</v>
      </c>
      <c r="BA99" s="48" t="str">
        <f t="shared" si="62"/>
        <v>-</v>
      </c>
      <c r="BB99" s="48" t="b">
        <f t="shared" si="56"/>
        <v>0</v>
      </c>
      <c r="BC99">
        <f t="shared" si="63"/>
        <v>0</v>
      </c>
      <c r="BD99" s="48" t="str">
        <f t="shared" si="57"/>
        <v>-</v>
      </c>
    </row>
    <row r="100" spans="1:56" x14ac:dyDescent="0.3">
      <c r="A100" s="25" t="str">
        <f>Råstatistik!A94</f>
        <v>ESTETISKA SKOLAN ARVIKA</v>
      </c>
      <c r="B100" t="b">
        <f t="shared" si="32"/>
        <v>0</v>
      </c>
      <c r="C100">
        <f>Råstatistik!F94</f>
        <v>0</v>
      </c>
      <c r="D100">
        <f ca="1">IF(Råstatistik!D94=999,IF(simulera09,RANDBETWEEN(1,9),9),0)</f>
        <v>0</v>
      </c>
      <c r="E100">
        <f>Råstatistik!K94</f>
        <v>0</v>
      </c>
      <c r="F100">
        <f ca="1">IF(Råstatistik!I94=999,IF(simulera09,RANDBETWEEN(1,9),9),0)</f>
        <v>0</v>
      </c>
      <c r="G100">
        <f>Råstatistik!P94</f>
        <v>0</v>
      </c>
      <c r="H100">
        <f ca="1">IF(Råstatistik!N94=999,IF(simulera09,RANDBETWEEN(1,9),9),0)</f>
        <v>0</v>
      </c>
      <c r="I100">
        <f>Råstatistik!U94</f>
        <v>30</v>
      </c>
      <c r="J100">
        <f ca="1">IF(Råstatistik!S94=999,IF(simulera09,RANDBETWEEN(1,9),9),0)</f>
        <v>0</v>
      </c>
      <c r="K100">
        <f t="shared" si="33"/>
        <v>30</v>
      </c>
      <c r="L100">
        <f t="shared" ca="1" si="34"/>
        <v>0</v>
      </c>
      <c r="M100" s="26" t="str">
        <f t="shared" ca="1" si="58"/>
        <v>30</v>
      </c>
      <c r="N100" s="26">
        <f t="shared" ca="1" si="59"/>
        <v>30</v>
      </c>
      <c r="O100" s="26">
        <f t="shared" si="35"/>
        <v>0</v>
      </c>
      <c r="P100" s="26">
        <f t="shared" ca="1" si="36"/>
        <v>0</v>
      </c>
      <c r="Q100" s="26">
        <f t="shared" ca="1" si="37"/>
        <v>0</v>
      </c>
      <c r="R100" s="43">
        <f>IF(Råstatistik!G94=".",0,Råstatistik!G94)</f>
        <v>0</v>
      </c>
      <c r="S100" s="44">
        <f ca="1">IF(Råstatistik!E94=999,IF(simulera09,RANDBETWEEN(1,9),9),0)</f>
        <v>0</v>
      </c>
      <c r="T100" s="43">
        <f>IF(Råstatistik!L94=".",0,Råstatistik!L94)</f>
        <v>0</v>
      </c>
      <c r="U100" s="44">
        <f ca="1">IF(Råstatistik!J94=999,IF(simulera09,RANDBETWEEN(1,9),9),0)</f>
        <v>0</v>
      </c>
      <c r="V100">
        <f>IF(Råstatistik!Q94=".",0,Råstatistik!Q94)</f>
        <v>0</v>
      </c>
      <c r="W100">
        <f ca="1">IF(Råstatistik!O94=999,IF(simulera09,RANDBETWEEN(1,9),9),0)</f>
        <v>0</v>
      </c>
      <c r="X100">
        <f>IF(Råstatistik!V94=".",0,Råstatistik!V94)</f>
        <v>0</v>
      </c>
      <c r="Y100">
        <f ca="1">IF(Råstatistik!T94=999,IF(simulera09,RANDBETWEEN(1,9),9),0)</f>
        <v>9</v>
      </c>
      <c r="Z100">
        <f t="shared" si="38"/>
        <v>0</v>
      </c>
      <c r="AA100">
        <f t="shared" ca="1" si="39"/>
        <v>9</v>
      </c>
      <c r="AB100" s="26" t="str">
        <f t="shared" ca="1" si="60"/>
        <v>0-9</v>
      </c>
      <c r="AC100" s="26" t="b">
        <f>Råstatistik!B94</f>
        <v>0</v>
      </c>
      <c r="AD100" s="26">
        <f t="shared" si="40"/>
        <v>0</v>
      </c>
      <c r="AE100" s="26">
        <f t="shared" ca="1" si="41"/>
        <v>0</v>
      </c>
      <c r="AF100" s="26">
        <f t="shared" si="42"/>
        <v>0</v>
      </c>
      <c r="AG100" s="26">
        <f t="shared" ca="1" si="43"/>
        <v>0</v>
      </c>
      <c r="AH100" s="26">
        <f t="shared" si="44"/>
        <v>0</v>
      </c>
      <c r="AI100" s="26">
        <f t="shared" ca="1" si="45"/>
        <v>0</v>
      </c>
      <c r="AJ100" s="26">
        <f t="shared" si="46"/>
        <v>30</v>
      </c>
      <c r="AK100" s="26">
        <f t="shared" ca="1" si="47"/>
        <v>0</v>
      </c>
      <c r="AL100" s="48">
        <f t="shared" si="48"/>
        <v>0</v>
      </c>
      <c r="AM100" s="48" t="str">
        <f t="shared" ca="1" si="49"/>
        <v>0 - 0%</v>
      </c>
      <c r="AN100" s="48" t="str">
        <f>IFERROR(#REF!/#REF!,"-")</f>
        <v>-</v>
      </c>
      <c r="AO100" s="48">
        <f t="shared" si="50"/>
        <v>0</v>
      </c>
      <c r="AP100" s="48" t="str">
        <f t="shared" ca="1" si="51"/>
        <v>0 - 30%</v>
      </c>
      <c r="AQ100" s="48" t="str">
        <f>IFERROR(AC100/#REF!,"-")</f>
        <v>-</v>
      </c>
      <c r="AR100" s="48" t="str">
        <f t="shared" si="52"/>
        <v>-</v>
      </c>
      <c r="AS100" s="48" t="str">
        <f>IFERROR(#REF!/#REF!,"_")</f>
        <v>_</v>
      </c>
      <c r="AT100" s="48" t="str">
        <f t="shared" si="53"/>
        <v>-</v>
      </c>
      <c r="AU100" s="48" t="str">
        <f>IFERROR(#REF!/#REF!,"-")</f>
        <v>-</v>
      </c>
      <c r="AV100" s="48" t="str">
        <f t="shared" si="54"/>
        <v>-</v>
      </c>
      <c r="AW100" s="48" t="str">
        <f>IFERROR(#REF!/#REF!,"-")</f>
        <v>-</v>
      </c>
      <c r="AX100" s="48" t="str">
        <f t="shared" si="55"/>
        <v>-</v>
      </c>
      <c r="AY100" s="48" t="str">
        <f>IFERROR(#REF!/#REF!,"-")</f>
        <v>-</v>
      </c>
      <c r="AZ100" s="48" t="str">
        <f t="shared" si="61"/>
        <v>-</v>
      </c>
      <c r="BA100" s="48" t="str">
        <f t="shared" si="62"/>
        <v>-</v>
      </c>
      <c r="BB100" s="48" t="b">
        <f t="shared" si="56"/>
        <v>0</v>
      </c>
      <c r="BC100">
        <f t="shared" si="63"/>
        <v>0</v>
      </c>
      <c r="BD100" s="48" t="str">
        <f t="shared" si="57"/>
        <v>-</v>
      </c>
    </row>
    <row r="101" spans="1:56" x14ac:dyDescent="0.3">
      <c r="A101" s="25" t="str">
        <f>Råstatistik!A95</f>
        <v>ESTNISKA SKOLAN I STOCKHOLM</v>
      </c>
      <c r="B101" t="b">
        <f t="shared" si="32"/>
        <v>0</v>
      </c>
      <c r="C101">
        <f>Råstatistik!F95</f>
        <v>0</v>
      </c>
      <c r="D101">
        <f ca="1">IF(Råstatistik!D95=999,IF(simulera09,RANDBETWEEN(1,9),9),0)</f>
        <v>9</v>
      </c>
      <c r="E101">
        <f>Råstatistik!K95</f>
        <v>0</v>
      </c>
      <c r="F101">
        <f ca="1">IF(Råstatistik!I95=999,IF(simulera09,RANDBETWEEN(1,9),9),0)</f>
        <v>9</v>
      </c>
      <c r="G101">
        <f>Råstatistik!P95</f>
        <v>0</v>
      </c>
      <c r="H101">
        <f ca="1">IF(Råstatistik!N95=999,IF(simulera09,RANDBETWEEN(1,9),9),0)</f>
        <v>9</v>
      </c>
      <c r="I101">
        <f>Råstatistik!U95</f>
        <v>14</v>
      </c>
      <c r="J101">
        <f ca="1">IF(Råstatistik!S95=999,IF(simulera09,RANDBETWEEN(1,9),9),0)</f>
        <v>0</v>
      </c>
      <c r="K101">
        <f t="shared" si="33"/>
        <v>14</v>
      </c>
      <c r="L101">
        <f t="shared" ca="1" si="34"/>
        <v>27</v>
      </c>
      <c r="M101" s="26" t="str">
        <f t="shared" ca="1" si="58"/>
        <v>14-41</v>
      </c>
      <c r="N101" s="26">
        <f t="shared" ca="1" si="59"/>
        <v>28</v>
      </c>
      <c r="O101" s="26">
        <f t="shared" si="35"/>
        <v>0</v>
      </c>
      <c r="P101" s="26">
        <f t="shared" ca="1" si="36"/>
        <v>18</v>
      </c>
      <c r="Q101" s="26">
        <f t="shared" ca="1" si="37"/>
        <v>9</v>
      </c>
      <c r="R101" s="43">
        <f>IF(Råstatistik!G95=".",0,Råstatistik!G95)</f>
        <v>0</v>
      </c>
      <c r="S101" s="44">
        <f ca="1">IF(Råstatistik!E95=999,IF(simulera09,RANDBETWEEN(1,9),9),0)</f>
        <v>9</v>
      </c>
      <c r="T101" s="43">
        <f>IF(Råstatistik!L95=".",0,Råstatistik!L95)</f>
        <v>0</v>
      </c>
      <c r="U101" s="44">
        <f ca="1">IF(Råstatistik!J95=999,IF(simulera09,RANDBETWEEN(1,9),9),0)</f>
        <v>9</v>
      </c>
      <c r="V101">
        <f>IF(Råstatistik!Q95=".",0,Råstatistik!Q95)</f>
        <v>0</v>
      </c>
      <c r="W101">
        <f ca="1">IF(Råstatistik!O95=999,IF(simulera09,RANDBETWEEN(1,9),9),0)</f>
        <v>9</v>
      </c>
      <c r="X101">
        <f>IF(Råstatistik!V95=".",0,Råstatistik!V95)</f>
        <v>0</v>
      </c>
      <c r="Y101">
        <f ca="1">IF(Råstatistik!T95=999,IF(simulera09,RANDBETWEEN(1,9),9),0)</f>
        <v>0</v>
      </c>
      <c r="Z101">
        <f t="shared" si="38"/>
        <v>0</v>
      </c>
      <c r="AA101">
        <f t="shared" ca="1" si="39"/>
        <v>27</v>
      </c>
      <c r="AB101" s="26" t="str">
        <f t="shared" ca="1" si="60"/>
        <v>0-27</v>
      </c>
      <c r="AC101" s="26" t="b">
        <f>Råstatistik!B95</f>
        <v>0</v>
      </c>
      <c r="AD101" s="26">
        <f t="shared" si="40"/>
        <v>0</v>
      </c>
      <c r="AE101" s="26">
        <f t="shared" ca="1" si="41"/>
        <v>0</v>
      </c>
      <c r="AF101" s="26">
        <f t="shared" si="42"/>
        <v>0</v>
      </c>
      <c r="AG101" s="26">
        <f t="shared" ca="1" si="43"/>
        <v>0</v>
      </c>
      <c r="AH101" s="26">
        <f t="shared" si="44"/>
        <v>0</v>
      </c>
      <c r="AI101" s="26">
        <f t="shared" ca="1" si="45"/>
        <v>0</v>
      </c>
      <c r="AJ101" s="26">
        <f t="shared" si="46"/>
        <v>14</v>
      </c>
      <c r="AK101" s="26">
        <f t="shared" ca="1" si="47"/>
        <v>0</v>
      </c>
      <c r="AL101" s="48">
        <f t="shared" si="48"/>
        <v>0</v>
      </c>
      <c r="AM101" s="48" t="str">
        <f t="shared" ca="1" si="49"/>
        <v>0 - 64%</v>
      </c>
      <c r="AN101" s="48" t="str">
        <f>IFERROR(#REF!/#REF!,"-")</f>
        <v>-</v>
      </c>
      <c r="AO101" s="48">
        <f t="shared" si="50"/>
        <v>0</v>
      </c>
      <c r="AP101" s="48" t="str">
        <f t="shared" ca="1" si="51"/>
        <v>0 - 96%</v>
      </c>
      <c r="AQ101" s="48" t="str">
        <f>IFERROR(AC101/#REF!,"-")</f>
        <v>-</v>
      </c>
      <c r="AR101" s="48" t="str">
        <f t="shared" si="52"/>
        <v>-</v>
      </c>
      <c r="AS101" s="48" t="str">
        <f>IFERROR(#REF!/#REF!,"_")</f>
        <v>_</v>
      </c>
      <c r="AT101" s="48" t="str">
        <f t="shared" si="53"/>
        <v>-</v>
      </c>
      <c r="AU101" s="48" t="str">
        <f>IFERROR(#REF!/#REF!,"-")</f>
        <v>-</v>
      </c>
      <c r="AV101" s="48" t="str">
        <f t="shared" si="54"/>
        <v>-</v>
      </c>
      <c r="AW101" s="48" t="str">
        <f>IFERROR(#REF!/#REF!,"-")</f>
        <v>-</v>
      </c>
      <c r="AX101" s="48" t="str">
        <f t="shared" si="55"/>
        <v>-</v>
      </c>
      <c r="AY101" s="48" t="str">
        <f>IFERROR(#REF!/#REF!,"-")</f>
        <v>-</v>
      </c>
      <c r="AZ101" s="48" t="str">
        <f t="shared" si="61"/>
        <v>-</v>
      </c>
      <c r="BA101" s="48" t="str">
        <f t="shared" si="62"/>
        <v>-</v>
      </c>
      <c r="BB101" s="48" t="b">
        <f t="shared" si="56"/>
        <v>0</v>
      </c>
      <c r="BC101">
        <f t="shared" si="63"/>
        <v>0</v>
      </c>
      <c r="BD101" s="48" t="str">
        <f t="shared" si="57"/>
        <v>-</v>
      </c>
    </row>
    <row r="102" spans="1:56" x14ac:dyDescent="0.3">
      <c r="A102" s="25" t="str">
        <f>Råstatistik!A96</f>
        <v>Europaportens Skolor AB</v>
      </c>
      <c r="B102" t="b">
        <f t="shared" si="32"/>
        <v>0</v>
      </c>
      <c r="C102">
        <f>Råstatistik!F96</f>
        <v>0</v>
      </c>
      <c r="D102">
        <f ca="1">IF(Råstatistik!D96=999,IF(simulera09,RANDBETWEEN(1,9),9),0)</f>
        <v>0</v>
      </c>
      <c r="E102">
        <f>Råstatistik!K96</f>
        <v>0</v>
      </c>
      <c r="F102">
        <f ca="1">IF(Råstatistik!I96=999,IF(simulera09,RANDBETWEEN(1,9),9),0)</f>
        <v>0</v>
      </c>
      <c r="G102">
        <f>Råstatistik!P96</f>
        <v>0</v>
      </c>
      <c r="H102">
        <f ca="1">IF(Råstatistik!N96=999,IF(simulera09,RANDBETWEEN(1,9),9),0)</f>
        <v>0</v>
      </c>
      <c r="I102">
        <f>Råstatistik!U96</f>
        <v>22</v>
      </c>
      <c r="J102">
        <f ca="1">IF(Råstatistik!S96=999,IF(simulera09,RANDBETWEEN(1,9),9),0)</f>
        <v>0</v>
      </c>
      <c r="K102">
        <f t="shared" si="33"/>
        <v>22</v>
      </c>
      <c r="L102">
        <f t="shared" ca="1" si="34"/>
        <v>0</v>
      </c>
      <c r="M102" s="26" t="str">
        <f t="shared" ca="1" si="58"/>
        <v>22</v>
      </c>
      <c r="N102" s="26">
        <f t="shared" ca="1" si="59"/>
        <v>22</v>
      </c>
      <c r="O102" s="26">
        <f t="shared" si="35"/>
        <v>0</v>
      </c>
      <c r="P102" s="26">
        <f t="shared" ca="1" si="36"/>
        <v>0</v>
      </c>
      <c r="Q102" s="26">
        <f t="shared" ca="1" si="37"/>
        <v>0</v>
      </c>
      <c r="R102" s="43">
        <f>IF(Råstatistik!G96=".",0,Råstatistik!G96)</f>
        <v>0</v>
      </c>
      <c r="S102" s="44">
        <f ca="1">IF(Råstatistik!E96=999,IF(simulera09,RANDBETWEEN(1,9),9),0)</f>
        <v>0</v>
      </c>
      <c r="T102" s="43">
        <f>IF(Råstatistik!L96=".",0,Råstatistik!L96)</f>
        <v>0</v>
      </c>
      <c r="U102" s="44">
        <f ca="1">IF(Råstatistik!J96=999,IF(simulera09,RANDBETWEEN(1,9),9),0)</f>
        <v>0</v>
      </c>
      <c r="V102">
        <f>IF(Råstatistik!Q96=".",0,Råstatistik!Q96)</f>
        <v>0</v>
      </c>
      <c r="W102">
        <f ca="1">IF(Råstatistik!O96=999,IF(simulera09,RANDBETWEEN(1,9),9),0)</f>
        <v>0</v>
      </c>
      <c r="X102">
        <f>IF(Råstatistik!V96=".",0,Råstatistik!V96)</f>
        <v>0</v>
      </c>
      <c r="Y102">
        <f ca="1">IF(Råstatistik!T96=999,IF(simulera09,RANDBETWEEN(1,9),9),0)</f>
        <v>0</v>
      </c>
      <c r="Z102">
        <f t="shared" si="38"/>
        <v>0</v>
      </c>
      <c r="AA102">
        <f t="shared" ca="1" si="39"/>
        <v>0</v>
      </c>
      <c r="AB102" s="26" t="str">
        <f t="shared" ca="1" si="60"/>
        <v>0</v>
      </c>
      <c r="AC102" s="26" t="b">
        <f>Råstatistik!B96</f>
        <v>0</v>
      </c>
      <c r="AD102" s="26">
        <f t="shared" si="40"/>
        <v>0</v>
      </c>
      <c r="AE102" s="26">
        <f t="shared" ca="1" si="41"/>
        <v>0</v>
      </c>
      <c r="AF102" s="26">
        <f t="shared" si="42"/>
        <v>0</v>
      </c>
      <c r="AG102" s="26">
        <f t="shared" ca="1" si="43"/>
        <v>0</v>
      </c>
      <c r="AH102" s="26">
        <f t="shared" si="44"/>
        <v>0</v>
      </c>
      <c r="AI102" s="26">
        <f t="shared" ca="1" si="45"/>
        <v>0</v>
      </c>
      <c r="AJ102" s="26">
        <f t="shared" si="46"/>
        <v>22</v>
      </c>
      <c r="AK102" s="26">
        <f t="shared" ca="1" si="47"/>
        <v>0</v>
      </c>
      <c r="AL102" s="48">
        <f t="shared" si="48"/>
        <v>0</v>
      </c>
      <c r="AM102" s="48" t="str">
        <f t="shared" ca="1" si="49"/>
        <v>0 - 0%</v>
      </c>
      <c r="AN102" s="48" t="str">
        <f>IFERROR(#REF!/#REF!,"-")</f>
        <v>-</v>
      </c>
      <c r="AO102" s="48">
        <f t="shared" si="50"/>
        <v>0</v>
      </c>
      <c r="AP102" s="48" t="str">
        <f t="shared" ca="1" si="51"/>
        <v>0 - 0%</v>
      </c>
      <c r="AQ102" s="48" t="str">
        <f>IFERROR(AC102/#REF!,"-")</f>
        <v>-</v>
      </c>
      <c r="AR102" s="48" t="str">
        <f t="shared" si="52"/>
        <v>-</v>
      </c>
      <c r="AS102" s="48" t="str">
        <f>IFERROR(#REF!/#REF!,"_")</f>
        <v>_</v>
      </c>
      <c r="AT102" s="48" t="str">
        <f t="shared" si="53"/>
        <v>-</v>
      </c>
      <c r="AU102" s="48" t="str">
        <f>IFERROR(#REF!/#REF!,"-")</f>
        <v>-</v>
      </c>
      <c r="AV102" s="48" t="str">
        <f t="shared" si="54"/>
        <v>-</v>
      </c>
      <c r="AW102" s="48" t="str">
        <f>IFERROR(#REF!/#REF!,"-")</f>
        <v>-</v>
      </c>
      <c r="AX102" s="48" t="str">
        <f t="shared" si="55"/>
        <v>-</v>
      </c>
      <c r="AY102" s="48" t="str">
        <f>IFERROR(#REF!/#REF!,"-")</f>
        <v>-</v>
      </c>
      <c r="AZ102" s="48" t="str">
        <f t="shared" si="61"/>
        <v>-</v>
      </c>
      <c r="BA102" s="48" t="str">
        <f t="shared" si="62"/>
        <v>-</v>
      </c>
      <c r="BB102" s="48" t="b">
        <f t="shared" si="56"/>
        <v>0</v>
      </c>
      <c r="BC102">
        <f t="shared" si="63"/>
        <v>0</v>
      </c>
      <c r="BD102" s="48" t="str">
        <f t="shared" si="57"/>
        <v>-</v>
      </c>
    </row>
    <row r="103" spans="1:56" x14ac:dyDescent="0.3">
      <c r="A103" s="25" t="str">
        <f>Råstatistik!A97</f>
        <v>Europaskolan Grundskola AB</v>
      </c>
      <c r="B103" t="b">
        <f t="shared" si="32"/>
        <v>0</v>
      </c>
      <c r="C103">
        <f>Råstatistik!F97</f>
        <v>11</v>
      </c>
      <c r="D103">
        <f ca="1">IF(Råstatistik!D97=999,IF(simulera09,RANDBETWEEN(1,9),9),0)</f>
        <v>0</v>
      </c>
      <c r="E103">
        <f>Råstatistik!K97</f>
        <v>0</v>
      </c>
      <c r="F103">
        <f ca="1">IF(Råstatistik!I97=999,IF(simulera09,RANDBETWEEN(1,9),9),0)</f>
        <v>9</v>
      </c>
      <c r="G103">
        <f>Råstatistik!P97</f>
        <v>12</v>
      </c>
      <c r="H103">
        <f ca="1">IF(Råstatistik!N97=999,IF(simulera09,RANDBETWEEN(1,9),9),0)</f>
        <v>0</v>
      </c>
      <c r="I103">
        <f>Råstatistik!U97</f>
        <v>81</v>
      </c>
      <c r="J103">
        <f ca="1">IF(Råstatistik!S97=999,IF(simulera09,RANDBETWEEN(1,9),9),0)</f>
        <v>0</v>
      </c>
      <c r="K103">
        <f t="shared" si="33"/>
        <v>104</v>
      </c>
      <c r="L103">
        <f t="shared" ca="1" si="34"/>
        <v>9</v>
      </c>
      <c r="M103" s="26" t="str">
        <f t="shared" ca="1" si="58"/>
        <v>104-113</v>
      </c>
      <c r="N103" s="26">
        <f t="shared" ca="1" si="59"/>
        <v>109</v>
      </c>
      <c r="O103" s="26">
        <f t="shared" si="35"/>
        <v>11</v>
      </c>
      <c r="P103" s="26">
        <f t="shared" ca="1" si="36"/>
        <v>9</v>
      </c>
      <c r="Q103" s="26">
        <f t="shared" ca="1" si="37"/>
        <v>16</v>
      </c>
      <c r="R103" s="43">
        <f>IF(Råstatistik!G97=".",0,Råstatistik!G97)</f>
        <v>0</v>
      </c>
      <c r="S103" s="44">
        <f ca="1">IF(Råstatistik!E97=999,IF(simulera09,RANDBETWEEN(1,9),9),0)</f>
        <v>9</v>
      </c>
      <c r="T103" s="43">
        <f>IF(Råstatistik!L97=".",0,Råstatistik!L97)</f>
        <v>0</v>
      </c>
      <c r="U103" s="44">
        <f ca="1">IF(Råstatistik!J97=999,IF(simulera09,RANDBETWEEN(1,9),9),0)</f>
        <v>9</v>
      </c>
      <c r="V103">
        <f>IF(Råstatistik!Q97=".",0,Råstatistik!Q97)</f>
        <v>0</v>
      </c>
      <c r="W103">
        <f ca="1">IF(Råstatistik!O97=999,IF(simulera09,RANDBETWEEN(1,9),9),0)</f>
        <v>0</v>
      </c>
      <c r="X103">
        <f>IF(Råstatistik!V97=".",0,Råstatistik!V97)</f>
        <v>0</v>
      </c>
      <c r="Y103">
        <f ca="1">IF(Råstatistik!T97=999,IF(simulera09,RANDBETWEEN(1,9),9),0)</f>
        <v>0</v>
      </c>
      <c r="Z103">
        <f t="shared" si="38"/>
        <v>0</v>
      </c>
      <c r="AA103">
        <f t="shared" ca="1" si="39"/>
        <v>18</v>
      </c>
      <c r="AB103" s="26" t="str">
        <f t="shared" ca="1" si="60"/>
        <v>0-18</v>
      </c>
      <c r="AC103" s="26" t="b">
        <f>Råstatistik!B97</f>
        <v>0</v>
      </c>
      <c r="AD103" s="26">
        <f t="shared" si="40"/>
        <v>11</v>
      </c>
      <c r="AE103" s="26">
        <f t="shared" ca="1" si="41"/>
        <v>0</v>
      </c>
      <c r="AF103" s="26">
        <f t="shared" si="42"/>
        <v>0</v>
      </c>
      <c r="AG103" s="26">
        <f t="shared" ca="1" si="43"/>
        <v>0</v>
      </c>
      <c r="AH103" s="26">
        <f t="shared" si="44"/>
        <v>12</v>
      </c>
      <c r="AI103" s="26">
        <f t="shared" ca="1" si="45"/>
        <v>0</v>
      </c>
      <c r="AJ103" s="26">
        <f t="shared" si="46"/>
        <v>81</v>
      </c>
      <c r="AK103" s="26">
        <f t="shared" ca="1" si="47"/>
        <v>0</v>
      </c>
      <c r="AL103" s="48">
        <f t="shared" si="48"/>
        <v>0.10576923076923077</v>
      </c>
      <c r="AM103" s="48" t="str">
        <f t="shared" ca="1" si="49"/>
        <v>10 - 8%</v>
      </c>
      <c r="AN103" s="48" t="str">
        <f>IFERROR(#REF!/#REF!,"-")</f>
        <v>-</v>
      </c>
      <c r="AO103" s="48">
        <f t="shared" si="50"/>
        <v>0</v>
      </c>
      <c r="AP103" s="48" t="str">
        <f t="shared" ca="1" si="51"/>
        <v>0 - 17%</v>
      </c>
      <c r="AQ103" s="48" t="str">
        <f>IFERROR(AC103/#REF!,"-")</f>
        <v>-</v>
      </c>
      <c r="AR103" s="48">
        <f t="shared" si="52"/>
        <v>0</v>
      </c>
      <c r="AS103" s="48" t="str">
        <f>IFERROR(#REF!/#REF!,"_")</f>
        <v>_</v>
      </c>
      <c r="AT103" s="48">
        <f t="shared" si="53"/>
        <v>0</v>
      </c>
      <c r="AU103" s="48" t="str">
        <f>IFERROR(#REF!/#REF!,"-")</f>
        <v>-</v>
      </c>
      <c r="AV103" s="48" t="str">
        <f t="shared" si="54"/>
        <v>-</v>
      </c>
      <c r="AW103" s="48" t="str">
        <f>IFERROR(#REF!/#REF!,"-")</f>
        <v>-</v>
      </c>
      <c r="AX103" s="48" t="str">
        <f t="shared" si="55"/>
        <v>-</v>
      </c>
      <c r="AY103" s="48" t="str">
        <f>IFERROR(#REF!/#REF!,"-")</f>
        <v>-</v>
      </c>
      <c r="AZ103" s="48" t="str">
        <f t="shared" si="61"/>
        <v>-</v>
      </c>
      <c r="BA103" s="48" t="str">
        <f t="shared" si="62"/>
        <v>-</v>
      </c>
      <c r="BB103" s="48" t="b">
        <f t="shared" si="56"/>
        <v>0</v>
      </c>
      <c r="BC103">
        <f t="shared" si="63"/>
        <v>11</v>
      </c>
      <c r="BD103" s="48">
        <f t="shared" si="57"/>
        <v>1</v>
      </c>
    </row>
    <row r="104" spans="1:56" x14ac:dyDescent="0.3">
      <c r="A104" s="25" t="str">
        <f>Råstatistik!A98</f>
        <v>FAGERSTA KOMMUN</v>
      </c>
      <c r="B104" t="b">
        <f t="shared" si="32"/>
        <v>1</v>
      </c>
      <c r="C104">
        <f>Råstatistik!F98</f>
        <v>19</v>
      </c>
      <c r="D104">
        <f ca="1">IF(Råstatistik!D98=999,IF(simulera09,RANDBETWEEN(1,9),9),0)</f>
        <v>0</v>
      </c>
      <c r="E104">
        <f>Råstatistik!K98</f>
        <v>0</v>
      </c>
      <c r="F104">
        <f ca="1">IF(Råstatistik!I98=999,IF(simulera09,RANDBETWEEN(1,9),9),0)</f>
        <v>9</v>
      </c>
      <c r="G104">
        <f>Råstatistik!P98</f>
        <v>17</v>
      </c>
      <c r="H104">
        <f ca="1">IF(Råstatistik!N98=999,IF(simulera09,RANDBETWEEN(1,9),9),0)</f>
        <v>0</v>
      </c>
      <c r="I104">
        <f>Råstatistik!U98</f>
        <v>64</v>
      </c>
      <c r="J104">
        <f ca="1">IF(Råstatistik!S98=999,IF(simulera09,RANDBETWEEN(1,9),9),0)</f>
        <v>0</v>
      </c>
      <c r="K104">
        <f t="shared" si="33"/>
        <v>100</v>
      </c>
      <c r="L104">
        <f t="shared" ca="1" si="34"/>
        <v>9</v>
      </c>
      <c r="M104" s="26" t="str">
        <f t="shared" ca="1" si="58"/>
        <v>100-109</v>
      </c>
      <c r="N104" s="26">
        <f t="shared" ca="1" si="59"/>
        <v>105</v>
      </c>
      <c r="O104" s="26">
        <f t="shared" si="35"/>
        <v>19</v>
      </c>
      <c r="P104" s="26">
        <f t="shared" ca="1" si="36"/>
        <v>9</v>
      </c>
      <c r="Q104" s="26">
        <f t="shared" ca="1" si="37"/>
        <v>24</v>
      </c>
      <c r="R104" s="43">
        <f>IF(Råstatistik!G98=".",0,Råstatistik!G98)</f>
        <v>11</v>
      </c>
      <c r="S104" s="44">
        <f ca="1">IF(Råstatistik!E98=999,IF(simulera09,RANDBETWEEN(1,9),9),0)</f>
        <v>0</v>
      </c>
      <c r="T104" s="43">
        <f>IF(Råstatistik!L98=".",0,Råstatistik!L98)</f>
        <v>0</v>
      </c>
      <c r="U104" s="44">
        <f ca="1">IF(Råstatistik!J98=999,IF(simulera09,RANDBETWEEN(1,9),9),0)</f>
        <v>9</v>
      </c>
      <c r="V104">
        <f>IF(Råstatistik!Q98=".",0,Råstatistik!Q98)</f>
        <v>0</v>
      </c>
      <c r="W104">
        <f ca="1">IF(Råstatistik!O98=999,IF(simulera09,RANDBETWEEN(1,9),9),0)</f>
        <v>9</v>
      </c>
      <c r="X104">
        <f>IF(Råstatistik!V98=".",0,Råstatistik!V98)</f>
        <v>0</v>
      </c>
      <c r="Y104">
        <f ca="1">IF(Råstatistik!T98=999,IF(simulera09,RANDBETWEEN(1,9),9),0)</f>
        <v>9</v>
      </c>
      <c r="Z104">
        <f t="shared" si="38"/>
        <v>11</v>
      </c>
      <c r="AA104">
        <f t="shared" ca="1" si="39"/>
        <v>27</v>
      </c>
      <c r="AB104" s="26" t="str">
        <f t="shared" ca="1" si="60"/>
        <v>11-38</v>
      </c>
      <c r="AC104" s="26" t="b">
        <f>Råstatistik!B98</f>
        <v>0</v>
      </c>
      <c r="AD104" s="26">
        <f t="shared" si="40"/>
        <v>8</v>
      </c>
      <c r="AE104" s="26">
        <f t="shared" ca="1" si="41"/>
        <v>0</v>
      </c>
      <c r="AF104" s="26">
        <f t="shared" si="42"/>
        <v>0</v>
      </c>
      <c r="AG104" s="26">
        <f t="shared" ca="1" si="43"/>
        <v>0</v>
      </c>
      <c r="AH104" s="26">
        <f t="shared" si="44"/>
        <v>17</v>
      </c>
      <c r="AI104" s="26">
        <f t="shared" ca="1" si="45"/>
        <v>0</v>
      </c>
      <c r="AJ104" s="26">
        <f t="shared" si="46"/>
        <v>64</v>
      </c>
      <c r="AK104" s="26">
        <f t="shared" ca="1" si="47"/>
        <v>0</v>
      </c>
      <c r="AL104" s="48">
        <f t="shared" si="48"/>
        <v>0.19</v>
      </c>
      <c r="AM104" s="48" t="str">
        <f t="shared" ca="1" si="49"/>
        <v>18 - 9%</v>
      </c>
      <c r="AN104" s="48" t="str">
        <f>IFERROR(#REF!/#REF!,"-")</f>
        <v>-</v>
      </c>
      <c r="AO104" s="48">
        <f t="shared" si="50"/>
        <v>0.11</v>
      </c>
      <c r="AP104" s="48" t="str">
        <f t="shared" ca="1" si="51"/>
        <v>10 - 26%</v>
      </c>
      <c r="AQ104" s="48" t="str">
        <f>IFERROR(AC104/#REF!,"-")</f>
        <v>-</v>
      </c>
      <c r="AR104" s="48">
        <f t="shared" si="52"/>
        <v>0.57894736842105265</v>
      </c>
      <c r="AS104" s="48" t="str">
        <f>IFERROR(#REF!/#REF!,"_")</f>
        <v>_</v>
      </c>
      <c r="AT104" s="48">
        <f t="shared" si="53"/>
        <v>0</v>
      </c>
      <c r="AU104" s="48" t="str">
        <f>IFERROR(#REF!/#REF!,"-")</f>
        <v>-</v>
      </c>
      <c r="AV104" s="48">
        <f t="shared" si="54"/>
        <v>0</v>
      </c>
      <c r="AW104" s="48" t="str">
        <f>IFERROR(#REF!/#REF!,"-")</f>
        <v>-</v>
      </c>
      <c r="AX104" s="48">
        <f t="shared" si="55"/>
        <v>0</v>
      </c>
      <c r="AY104" s="48" t="str">
        <f>IFERROR(#REF!/#REF!,"-")</f>
        <v>-</v>
      </c>
      <c r="AZ104" s="48">
        <f t="shared" si="61"/>
        <v>0</v>
      </c>
      <c r="BA104" s="48" t="str">
        <f t="shared" si="62"/>
        <v>-</v>
      </c>
      <c r="BB104" s="48" t="b">
        <f t="shared" si="56"/>
        <v>0</v>
      </c>
      <c r="BC104">
        <f t="shared" si="63"/>
        <v>8</v>
      </c>
      <c r="BD104" s="48">
        <f t="shared" si="57"/>
        <v>1</v>
      </c>
    </row>
    <row r="105" spans="1:56" x14ac:dyDescent="0.3">
      <c r="A105" s="25" t="str">
        <f>Råstatistik!A99</f>
        <v>FALKENBERGS KOMMUN</v>
      </c>
      <c r="B105" t="b">
        <f t="shared" si="32"/>
        <v>1</v>
      </c>
      <c r="C105">
        <f>Råstatistik!F99</f>
        <v>65</v>
      </c>
      <c r="D105">
        <f ca="1">IF(Råstatistik!D99=999,IF(simulera09,RANDBETWEEN(1,9),9),0)</f>
        <v>0</v>
      </c>
      <c r="E105">
        <f>Råstatistik!K99</f>
        <v>37</v>
      </c>
      <c r="F105">
        <f ca="1">IF(Råstatistik!I99=999,IF(simulera09,RANDBETWEEN(1,9),9),0)</f>
        <v>0</v>
      </c>
      <c r="G105">
        <f>Råstatistik!P99</f>
        <v>43</v>
      </c>
      <c r="H105">
        <f ca="1">IF(Råstatistik!N99=999,IF(simulera09,RANDBETWEEN(1,9),9),0)</f>
        <v>0</v>
      </c>
      <c r="I105">
        <f>Råstatistik!U99</f>
        <v>238</v>
      </c>
      <c r="J105">
        <f ca="1">IF(Råstatistik!S99=999,IF(simulera09,RANDBETWEEN(1,9),9),0)</f>
        <v>0</v>
      </c>
      <c r="K105">
        <f t="shared" si="33"/>
        <v>383</v>
      </c>
      <c r="L105">
        <f t="shared" ca="1" si="34"/>
        <v>0</v>
      </c>
      <c r="M105" s="26" t="str">
        <f t="shared" ca="1" si="58"/>
        <v>383</v>
      </c>
      <c r="N105" s="26">
        <f t="shared" ca="1" si="59"/>
        <v>383</v>
      </c>
      <c r="O105" s="26">
        <f t="shared" si="35"/>
        <v>102</v>
      </c>
      <c r="P105" s="26">
        <f t="shared" ca="1" si="36"/>
        <v>0</v>
      </c>
      <c r="Q105" s="26">
        <f t="shared" ca="1" si="37"/>
        <v>102</v>
      </c>
      <c r="R105" s="43">
        <f>IF(Råstatistik!G99=".",0,Råstatistik!G99)</f>
        <v>43</v>
      </c>
      <c r="S105" s="44">
        <f ca="1">IF(Råstatistik!E99=999,IF(simulera09,RANDBETWEEN(1,9),9),0)</f>
        <v>0</v>
      </c>
      <c r="T105" s="43">
        <f>IF(Råstatistik!L99=".",0,Råstatistik!L99)</f>
        <v>12</v>
      </c>
      <c r="U105" s="44">
        <f ca="1">IF(Råstatistik!J99=999,IF(simulera09,RANDBETWEEN(1,9),9),0)</f>
        <v>0</v>
      </c>
      <c r="V105">
        <f>IF(Råstatistik!Q99=".",0,Råstatistik!Q99)</f>
        <v>0</v>
      </c>
      <c r="W105">
        <f ca="1">IF(Råstatistik!O99=999,IF(simulera09,RANDBETWEEN(1,9),9),0)</f>
        <v>9</v>
      </c>
      <c r="X105">
        <f>IF(Råstatistik!V99=".",0,Råstatistik!V99)</f>
        <v>0</v>
      </c>
      <c r="Y105">
        <f ca="1">IF(Råstatistik!T99=999,IF(simulera09,RANDBETWEEN(1,9),9),0)</f>
        <v>9</v>
      </c>
      <c r="Z105">
        <f t="shared" si="38"/>
        <v>55</v>
      </c>
      <c r="AA105">
        <f t="shared" ca="1" si="39"/>
        <v>18</v>
      </c>
      <c r="AB105" s="26" t="str">
        <f t="shared" ca="1" si="60"/>
        <v>55-73</v>
      </c>
      <c r="AC105" s="26" t="b">
        <f>Råstatistik!B99</f>
        <v>0</v>
      </c>
      <c r="AD105" s="26">
        <f t="shared" si="40"/>
        <v>22</v>
      </c>
      <c r="AE105" s="26">
        <f t="shared" ca="1" si="41"/>
        <v>0</v>
      </c>
      <c r="AF105" s="26">
        <f t="shared" si="42"/>
        <v>25</v>
      </c>
      <c r="AG105" s="26">
        <f t="shared" ca="1" si="43"/>
        <v>0</v>
      </c>
      <c r="AH105" s="26">
        <f t="shared" si="44"/>
        <v>43</v>
      </c>
      <c r="AI105" s="26">
        <f t="shared" ca="1" si="45"/>
        <v>0</v>
      </c>
      <c r="AJ105" s="26">
        <f t="shared" si="46"/>
        <v>238</v>
      </c>
      <c r="AK105" s="26">
        <f t="shared" ca="1" si="47"/>
        <v>0</v>
      </c>
      <c r="AL105" s="48">
        <f t="shared" si="48"/>
        <v>0.26631853785900783</v>
      </c>
      <c r="AM105" s="48" t="str">
        <f t="shared" ca="1" si="49"/>
        <v>27 - 0%</v>
      </c>
      <c r="AN105" s="48" t="str">
        <f>IFERROR(#REF!/#REF!,"-")</f>
        <v>-</v>
      </c>
      <c r="AO105" s="48">
        <f t="shared" si="50"/>
        <v>0.14360313315926893</v>
      </c>
      <c r="AP105" s="48" t="str">
        <f t="shared" ca="1" si="51"/>
        <v>14 - 5%</v>
      </c>
      <c r="AQ105" s="48" t="str">
        <f>IFERROR(AC105/#REF!,"-")</f>
        <v>-</v>
      </c>
      <c r="AR105" s="48">
        <f t="shared" si="52"/>
        <v>0.53921568627450978</v>
      </c>
      <c r="AS105" s="48" t="str">
        <f>IFERROR(#REF!/#REF!,"_")</f>
        <v>_</v>
      </c>
      <c r="AT105" s="48">
        <f t="shared" si="53"/>
        <v>0.36274509803921567</v>
      </c>
      <c r="AU105" s="48" t="str">
        <f>IFERROR(#REF!/#REF!,"-")</f>
        <v>-</v>
      </c>
      <c r="AV105" s="48">
        <f t="shared" si="54"/>
        <v>0.21818181818181817</v>
      </c>
      <c r="AW105" s="48" t="str">
        <f>IFERROR(#REF!/#REF!,"-")</f>
        <v>-</v>
      </c>
      <c r="AX105" s="48">
        <f t="shared" si="55"/>
        <v>0</v>
      </c>
      <c r="AY105" s="48" t="str">
        <f>IFERROR(#REF!/#REF!,"-")</f>
        <v>-</v>
      </c>
      <c r="AZ105" s="48">
        <f t="shared" si="61"/>
        <v>0.21818181818181817</v>
      </c>
      <c r="BA105" s="48" t="str">
        <f t="shared" si="62"/>
        <v>-</v>
      </c>
      <c r="BB105" s="48" t="b">
        <f t="shared" si="56"/>
        <v>0</v>
      </c>
      <c r="BC105">
        <f t="shared" si="63"/>
        <v>22</v>
      </c>
      <c r="BD105" s="48">
        <f t="shared" si="57"/>
        <v>0.46808510638297873</v>
      </c>
    </row>
    <row r="106" spans="1:56" x14ac:dyDescent="0.3">
      <c r="A106" s="25" t="str">
        <f>Råstatistik!A100</f>
        <v>FALKÖPINGS KOMMUN</v>
      </c>
      <c r="B106" t="b">
        <f t="shared" si="32"/>
        <v>1</v>
      </c>
      <c r="C106">
        <f>Råstatistik!F100</f>
        <v>54</v>
      </c>
      <c r="D106">
        <f ca="1">IF(Råstatistik!D100=999,IF(simulera09,RANDBETWEEN(1,9),9),0)</f>
        <v>0</v>
      </c>
      <c r="E106">
        <f>Råstatistik!K100</f>
        <v>38</v>
      </c>
      <c r="F106">
        <f ca="1">IF(Råstatistik!I100=999,IF(simulera09,RANDBETWEEN(1,9),9),0)</f>
        <v>0</v>
      </c>
      <c r="G106">
        <f>Råstatistik!P100</f>
        <v>24</v>
      </c>
      <c r="H106">
        <f ca="1">IF(Råstatistik!N100=999,IF(simulera09,RANDBETWEEN(1,9),9),0)</f>
        <v>0</v>
      </c>
      <c r="I106">
        <f>Råstatistik!U100</f>
        <v>205</v>
      </c>
      <c r="J106">
        <f ca="1">IF(Råstatistik!S100=999,IF(simulera09,RANDBETWEEN(1,9),9),0)</f>
        <v>0</v>
      </c>
      <c r="K106">
        <f t="shared" si="33"/>
        <v>321</v>
      </c>
      <c r="L106">
        <f t="shared" ca="1" si="34"/>
        <v>0</v>
      </c>
      <c r="M106" s="26" t="str">
        <f t="shared" ca="1" si="58"/>
        <v>321</v>
      </c>
      <c r="N106" s="26">
        <f t="shared" ca="1" si="59"/>
        <v>321</v>
      </c>
      <c r="O106" s="26">
        <f t="shared" si="35"/>
        <v>92</v>
      </c>
      <c r="P106" s="26">
        <f t="shared" ca="1" si="36"/>
        <v>0</v>
      </c>
      <c r="Q106" s="26">
        <f t="shared" ca="1" si="37"/>
        <v>92</v>
      </c>
      <c r="R106" s="43">
        <f>IF(Råstatistik!G100=".",0,Råstatistik!G100)</f>
        <v>37</v>
      </c>
      <c r="S106" s="44">
        <f ca="1">IF(Råstatistik!E100=999,IF(simulera09,RANDBETWEEN(1,9),9),0)</f>
        <v>0</v>
      </c>
      <c r="T106" s="43">
        <f>IF(Råstatistik!L100=".",0,Råstatistik!L100)</f>
        <v>13</v>
      </c>
      <c r="U106" s="44">
        <f ca="1">IF(Råstatistik!J100=999,IF(simulera09,RANDBETWEEN(1,9),9),0)</f>
        <v>0</v>
      </c>
      <c r="V106">
        <f>IF(Råstatistik!Q100=".",0,Råstatistik!Q100)</f>
        <v>0</v>
      </c>
      <c r="W106">
        <f ca="1">IF(Råstatistik!O100=999,IF(simulera09,RANDBETWEEN(1,9),9),0)</f>
        <v>9</v>
      </c>
      <c r="X106">
        <f>IF(Råstatistik!V100=".",0,Råstatistik!V100)</f>
        <v>0</v>
      </c>
      <c r="Y106">
        <f ca="1">IF(Råstatistik!T100=999,IF(simulera09,RANDBETWEEN(1,9),9),0)</f>
        <v>9</v>
      </c>
      <c r="Z106">
        <f t="shared" si="38"/>
        <v>50</v>
      </c>
      <c r="AA106">
        <f t="shared" ca="1" si="39"/>
        <v>18</v>
      </c>
      <c r="AB106" s="26" t="str">
        <f t="shared" ca="1" si="60"/>
        <v>50-68</v>
      </c>
      <c r="AC106" s="26" t="b">
        <f>Råstatistik!B100</f>
        <v>0</v>
      </c>
      <c r="AD106" s="26">
        <f t="shared" si="40"/>
        <v>17</v>
      </c>
      <c r="AE106" s="26">
        <f t="shared" ca="1" si="41"/>
        <v>0</v>
      </c>
      <c r="AF106" s="26">
        <f t="shared" si="42"/>
        <v>25</v>
      </c>
      <c r="AG106" s="26">
        <f t="shared" ca="1" si="43"/>
        <v>0</v>
      </c>
      <c r="AH106" s="26">
        <f t="shared" si="44"/>
        <v>24</v>
      </c>
      <c r="AI106" s="26">
        <f t="shared" ca="1" si="45"/>
        <v>0</v>
      </c>
      <c r="AJ106" s="26">
        <f t="shared" si="46"/>
        <v>205</v>
      </c>
      <c r="AK106" s="26">
        <f t="shared" ca="1" si="47"/>
        <v>0</v>
      </c>
      <c r="AL106" s="48">
        <f t="shared" si="48"/>
        <v>0.28660436137071649</v>
      </c>
      <c r="AM106" s="48" t="str">
        <f t="shared" ca="1" si="49"/>
        <v>29 - 0%</v>
      </c>
      <c r="AN106" s="48" t="str">
        <f>IFERROR(#REF!/#REF!,"-")</f>
        <v>-</v>
      </c>
      <c r="AO106" s="48">
        <f t="shared" si="50"/>
        <v>0.1557632398753894</v>
      </c>
      <c r="AP106" s="48" t="str">
        <f t="shared" ca="1" si="51"/>
        <v>16 - 6%</v>
      </c>
      <c r="AQ106" s="48" t="str">
        <f>IFERROR(AC106/#REF!,"-")</f>
        <v>-</v>
      </c>
      <c r="AR106" s="48">
        <f t="shared" si="52"/>
        <v>0.54347826086956519</v>
      </c>
      <c r="AS106" s="48" t="str">
        <f>IFERROR(#REF!/#REF!,"_")</f>
        <v>_</v>
      </c>
      <c r="AT106" s="48">
        <f t="shared" si="53"/>
        <v>0.41304347826086957</v>
      </c>
      <c r="AU106" s="48" t="str">
        <f>IFERROR(#REF!/#REF!,"-")</f>
        <v>-</v>
      </c>
      <c r="AV106" s="48">
        <f t="shared" si="54"/>
        <v>0.26</v>
      </c>
      <c r="AW106" s="48" t="str">
        <f>IFERROR(#REF!/#REF!,"-")</f>
        <v>-</v>
      </c>
      <c r="AX106" s="48">
        <f t="shared" si="55"/>
        <v>0</v>
      </c>
      <c r="AY106" s="48" t="str">
        <f>IFERROR(#REF!/#REF!,"-")</f>
        <v>-</v>
      </c>
      <c r="AZ106" s="48">
        <f t="shared" si="61"/>
        <v>0.26</v>
      </c>
      <c r="BA106" s="48" t="str">
        <f t="shared" si="62"/>
        <v>-</v>
      </c>
      <c r="BB106" s="48" t="b">
        <f t="shared" si="56"/>
        <v>0</v>
      </c>
      <c r="BC106">
        <f t="shared" si="63"/>
        <v>17</v>
      </c>
      <c r="BD106" s="48">
        <f t="shared" si="57"/>
        <v>0.40476190476190477</v>
      </c>
    </row>
    <row r="107" spans="1:56" x14ac:dyDescent="0.3">
      <c r="A107" s="25" t="str">
        <f>Råstatistik!A101</f>
        <v>FALU KOMMUN</v>
      </c>
      <c r="B107" t="b">
        <f t="shared" si="32"/>
        <v>1</v>
      </c>
      <c r="C107">
        <f>Råstatistik!F101</f>
        <v>42</v>
      </c>
      <c r="D107">
        <f ca="1">IF(Råstatistik!D101=999,IF(simulera09,RANDBETWEEN(1,9),9),0)</f>
        <v>0</v>
      </c>
      <c r="E107">
        <f>Råstatistik!K101</f>
        <v>29</v>
      </c>
      <c r="F107">
        <f ca="1">IF(Råstatistik!I101=999,IF(simulera09,RANDBETWEEN(1,9),9),0)</f>
        <v>0</v>
      </c>
      <c r="G107">
        <f>Råstatistik!P101</f>
        <v>40</v>
      </c>
      <c r="H107">
        <f ca="1">IF(Råstatistik!N101=999,IF(simulera09,RANDBETWEEN(1,9),9),0)</f>
        <v>0</v>
      </c>
      <c r="I107">
        <f>Råstatistik!U101</f>
        <v>301</v>
      </c>
      <c r="J107">
        <f ca="1">IF(Råstatistik!S101=999,IF(simulera09,RANDBETWEEN(1,9),9),0)</f>
        <v>0</v>
      </c>
      <c r="K107">
        <f t="shared" si="33"/>
        <v>412</v>
      </c>
      <c r="L107">
        <f t="shared" ca="1" si="34"/>
        <v>0</v>
      </c>
      <c r="M107" s="26" t="str">
        <f t="shared" ca="1" si="58"/>
        <v>412</v>
      </c>
      <c r="N107" s="26">
        <f t="shared" ca="1" si="59"/>
        <v>412</v>
      </c>
      <c r="O107" s="26">
        <f t="shared" si="35"/>
        <v>71</v>
      </c>
      <c r="P107" s="26">
        <f t="shared" ca="1" si="36"/>
        <v>0</v>
      </c>
      <c r="Q107" s="26">
        <f t="shared" ca="1" si="37"/>
        <v>71</v>
      </c>
      <c r="R107" s="43">
        <f>IF(Råstatistik!G101=".",0,Råstatistik!G101)</f>
        <v>24</v>
      </c>
      <c r="S107" s="44">
        <f ca="1">IF(Råstatistik!E101=999,IF(simulera09,RANDBETWEEN(1,9),9),0)</f>
        <v>0</v>
      </c>
      <c r="T107" s="43">
        <f>IF(Råstatistik!L101=".",0,Råstatistik!L101)</f>
        <v>0</v>
      </c>
      <c r="U107" s="44">
        <f ca="1">IF(Råstatistik!J101=999,IF(simulera09,RANDBETWEEN(1,9),9),0)</f>
        <v>9</v>
      </c>
      <c r="V107">
        <f>IF(Råstatistik!Q101=".",0,Råstatistik!Q101)</f>
        <v>0</v>
      </c>
      <c r="W107">
        <f ca="1">IF(Råstatistik!O101=999,IF(simulera09,RANDBETWEEN(1,9),9),0)</f>
        <v>9</v>
      </c>
      <c r="X107">
        <f>IF(Råstatistik!V101=".",0,Råstatistik!V101)</f>
        <v>0</v>
      </c>
      <c r="Y107">
        <f ca="1">IF(Råstatistik!T101=999,IF(simulera09,RANDBETWEEN(1,9),9),0)</f>
        <v>9</v>
      </c>
      <c r="Z107">
        <f t="shared" si="38"/>
        <v>24</v>
      </c>
      <c r="AA107">
        <f t="shared" ca="1" si="39"/>
        <v>27</v>
      </c>
      <c r="AB107" s="26" t="str">
        <f t="shared" ca="1" si="60"/>
        <v>24-51</v>
      </c>
      <c r="AC107" s="26" t="b">
        <f>Råstatistik!B101</f>
        <v>0</v>
      </c>
      <c r="AD107" s="26">
        <f t="shared" si="40"/>
        <v>18</v>
      </c>
      <c r="AE107" s="26">
        <f t="shared" ca="1" si="41"/>
        <v>0</v>
      </c>
      <c r="AF107" s="26">
        <f t="shared" si="42"/>
        <v>29</v>
      </c>
      <c r="AG107" s="26">
        <f t="shared" ca="1" si="43"/>
        <v>0</v>
      </c>
      <c r="AH107" s="26">
        <f t="shared" si="44"/>
        <v>40</v>
      </c>
      <c r="AI107" s="26">
        <f t="shared" ca="1" si="45"/>
        <v>0</v>
      </c>
      <c r="AJ107" s="26">
        <f t="shared" si="46"/>
        <v>301</v>
      </c>
      <c r="AK107" s="26">
        <f t="shared" ca="1" si="47"/>
        <v>0</v>
      </c>
      <c r="AL107" s="48">
        <f t="shared" si="48"/>
        <v>0.17233009708737865</v>
      </c>
      <c r="AM107" s="48" t="str">
        <f t="shared" ca="1" si="49"/>
        <v>17 - 0%</v>
      </c>
      <c r="AN107" s="48" t="str">
        <f>IFERROR(#REF!/#REF!,"-")</f>
        <v>-</v>
      </c>
      <c r="AO107" s="48">
        <f t="shared" si="50"/>
        <v>5.8252427184466021E-2</v>
      </c>
      <c r="AP107" s="48" t="str">
        <f t="shared" ca="1" si="51"/>
        <v>6 - 7%</v>
      </c>
      <c r="AQ107" s="48" t="str">
        <f>IFERROR(AC107/#REF!,"-")</f>
        <v>-</v>
      </c>
      <c r="AR107" s="48">
        <f t="shared" si="52"/>
        <v>0.3380281690140845</v>
      </c>
      <c r="AS107" s="48" t="str">
        <f>IFERROR(#REF!/#REF!,"_")</f>
        <v>_</v>
      </c>
      <c r="AT107" s="48">
        <f t="shared" si="53"/>
        <v>0.40845070422535212</v>
      </c>
      <c r="AU107" s="48" t="str">
        <f>IFERROR(#REF!/#REF!,"-")</f>
        <v>-</v>
      </c>
      <c r="AV107" s="48">
        <f t="shared" si="54"/>
        <v>0</v>
      </c>
      <c r="AW107" s="48" t="str">
        <f>IFERROR(#REF!/#REF!,"-")</f>
        <v>-</v>
      </c>
      <c r="AX107" s="48">
        <f t="shared" si="55"/>
        <v>0</v>
      </c>
      <c r="AY107" s="48" t="str">
        <f>IFERROR(#REF!/#REF!,"-")</f>
        <v>-</v>
      </c>
      <c r="AZ107" s="48">
        <f t="shared" si="61"/>
        <v>0</v>
      </c>
      <c r="BA107" s="48" t="str">
        <f t="shared" si="62"/>
        <v>-</v>
      </c>
      <c r="BB107" s="48" t="b">
        <f t="shared" si="56"/>
        <v>0</v>
      </c>
      <c r="BC107">
        <f t="shared" si="63"/>
        <v>18</v>
      </c>
      <c r="BD107" s="48">
        <f t="shared" si="57"/>
        <v>0.38297872340425532</v>
      </c>
    </row>
    <row r="108" spans="1:56" x14ac:dyDescent="0.3">
      <c r="A108" s="25" t="str">
        <f>Råstatistik!A102</f>
        <v>FAMILJEBEHANDLINGSALTERNATIV I NÄTVERK, FAMN AB</v>
      </c>
      <c r="B108" t="b">
        <f t="shared" si="32"/>
        <v>0</v>
      </c>
      <c r="C108">
        <f>Råstatistik!F102</f>
        <v>0</v>
      </c>
      <c r="D108">
        <f ca="1">IF(Råstatistik!D102=999,IF(simulera09,RANDBETWEEN(1,9),9),0)</f>
        <v>9</v>
      </c>
      <c r="E108">
        <f>Råstatistik!K102</f>
        <v>0</v>
      </c>
      <c r="F108">
        <f ca="1">IF(Råstatistik!I102=999,IF(simulera09,RANDBETWEEN(1,9),9),0)</f>
        <v>0</v>
      </c>
      <c r="G108">
        <f>Råstatistik!P102</f>
        <v>0</v>
      </c>
      <c r="H108">
        <f ca="1">IF(Råstatistik!N102=999,IF(simulera09,RANDBETWEEN(1,9),9),0)</f>
        <v>0</v>
      </c>
      <c r="I108">
        <f>Råstatistik!U102</f>
        <v>0</v>
      </c>
      <c r="J108">
        <f ca="1">IF(Råstatistik!S102=999,IF(simulera09,RANDBETWEEN(1,9),9),0)</f>
        <v>0</v>
      </c>
      <c r="K108">
        <f t="shared" si="33"/>
        <v>0</v>
      </c>
      <c r="L108">
        <f t="shared" ca="1" si="34"/>
        <v>9</v>
      </c>
      <c r="M108" s="26" t="str">
        <f t="shared" ca="1" si="58"/>
        <v>0-9</v>
      </c>
      <c r="N108" s="26">
        <f t="shared" ca="1" si="59"/>
        <v>5</v>
      </c>
      <c r="O108" s="26">
        <f t="shared" si="35"/>
        <v>0</v>
      </c>
      <c r="P108" s="26">
        <f t="shared" ca="1" si="36"/>
        <v>9</v>
      </c>
      <c r="Q108" s="26">
        <f t="shared" ca="1" si="37"/>
        <v>5</v>
      </c>
      <c r="R108" s="43">
        <f>IF(Råstatistik!G102=".",0,Råstatistik!G102)</f>
        <v>0</v>
      </c>
      <c r="S108" s="44">
        <f ca="1">IF(Råstatistik!E102=999,IF(simulera09,RANDBETWEEN(1,9),9),0)</f>
        <v>9</v>
      </c>
      <c r="T108" s="43">
        <f>IF(Råstatistik!L102=".",0,Råstatistik!L102)</f>
        <v>0</v>
      </c>
      <c r="U108" s="44">
        <f ca="1">IF(Råstatistik!J102=999,IF(simulera09,RANDBETWEEN(1,9),9),0)</f>
        <v>0</v>
      </c>
      <c r="V108">
        <f>IF(Råstatistik!Q102=".",0,Råstatistik!Q102)</f>
        <v>0</v>
      </c>
      <c r="W108">
        <f ca="1">IF(Råstatistik!O102=999,IF(simulera09,RANDBETWEEN(1,9),9),0)</f>
        <v>0</v>
      </c>
      <c r="X108">
        <f>IF(Råstatistik!V102=".",0,Råstatistik!V102)</f>
        <v>0</v>
      </c>
      <c r="Y108">
        <f ca="1">IF(Råstatistik!T102=999,IF(simulera09,RANDBETWEEN(1,9),9),0)</f>
        <v>0</v>
      </c>
      <c r="Z108">
        <f t="shared" si="38"/>
        <v>0</v>
      </c>
      <c r="AA108">
        <f t="shared" ca="1" si="39"/>
        <v>9</v>
      </c>
      <c r="AB108" s="26" t="str">
        <f t="shared" ca="1" si="60"/>
        <v>0-9</v>
      </c>
      <c r="AC108" s="26" t="b">
        <f>Råstatistik!B102</f>
        <v>0</v>
      </c>
      <c r="AD108" s="26">
        <f t="shared" si="40"/>
        <v>0</v>
      </c>
      <c r="AE108" s="26">
        <f t="shared" ca="1" si="41"/>
        <v>0</v>
      </c>
      <c r="AF108" s="26">
        <f t="shared" si="42"/>
        <v>0</v>
      </c>
      <c r="AG108" s="26">
        <f t="shared" ca="1" si="43"/>
        <v>0</v>
      </c>
      <c r="AH108" s="26">
        <f t="shared" si="44"/>
        <v>0</v>
      </c>
      <c r="AI108" s="26">
        <f t="shared" ca="1" si="45"/>
        <v>0</v>
      </c>
      <c r="AJ108" s="26">
        <f t="shared" si="46"/>
        <v>0</v>
      </c>
      <c r="AK108" s="26">
        <f t="shared" ca="1" si="47"/>
        <v>0</v>
      </c>
      <c r="AL108" s="48" t="str">
        <f t="shared" si="48"/>
        <v>-</v>
      </c>
      <c r="AM108" s="48" t="str">
        <f t="shared" ca="1" si="49"/>
        <v>0 - 180%</v>
      </c>
      <c r="AN108" s="48" t="str">
        <f>IFERROR(#REF!/#REF!,"-")</f>
        <v>-</v>
      </c>
      <c r="AO108" s="48" t="str">
        <f t="shared" si="50"/>
        <v>-</v>
      </c>
      <c r="AP108" s="48" t="str">
        <f t="shared" ca="1" si="51"/>
        <v>0 - 180%</v>
      </c>
      <c r="AQ108" s="48" t="str">
        <f>IFERROR(AC108/#REF!,"-")</f>
        <v>-</v>
      </c>
      <c r="AR108" s="48" t="str">
        <f t="shared" si="52"/>
        <v>-</v>
      </c>
      <c r="AS108" s="48" t="str">
        <f>IFERROR(#REF!/#REF!,"_")</f>
        <v>_</v>
      </c>
      <c r="AT108" s="48" t="str">
        <f t="shared" si="53"/>
        <v>-</v>
      </c>
      <c r="AU108" s="48" t="str">
        <f>IFERROR(#REF!/#REF!,"-")</f>
        <v>-</v>
      </c>
      <c r="AV108" s="48" t="str">
        <f t="shared" si="54"/>
        <v>-</v>
      </c>
      <c r="AW108" s="48" t="str">
        <f>IFERROR(#REF!/#REF!,"-")</f>
        <v>-</v>
      </c>
      <c r="AX108" s="48" t="str">
        <f t="shared" si="55"/>
        <v>-</v>
      </c>
      <c r="AY108" s="48" t="str">
        <f>IFERROR(#REF!/#REF!,"-")</f>
        <v>-</v>
      </c>
      <c r="AZ108" s="48" t="str">
        <f t="shared" si="61"/>
        <v>-</v>
      </c>
      <c r="BA108" s="48" t="str">
        <f t="shared" si="62"/>
        <v>-</v>
      </c>
      <c r="BB108" s="48" t="b">
        <f t="shared" si="56"/>
        <v>0</v>
      </c>
      <c r="BC108">
        <f t="shared" si="63"/>
        <v>0</v>
      </c>
      <c r="BD108" s="48" t="str">
        <f t="shared" si="57"/>
        <v>-</v>
      </c>
    </row>
    <row r="109" spans="1:56" x14ac:dyDescent="0.3">
      <c r="A109" s="25" t="str">
        <f>Råstatistik!A103</f>
        <v>FILIPSTADS KOMMUN</v>
      </c>
      <c r="B109" t="b">
        <f t="shared" si="32"/>
        <v>1</v>
      </c>
      <c r="C109">
        <f>Råstatistik!F103</f>
        <v>0</v>
      </c>
      <c r="D109">
        <f ca="1">IF(Råstatistik!D103=999,IF(simulera09,RANDBETWEEN(1,9),9),0)</f>
        <v>9</v>
      </c>
      <c r="E109">
        <f>Råstatistik!K103</f>
        <v>12</v>
      </c>
      <c r="F109">
        <f ca="1">IF(Råstatistik!I103=999,IF(simulera09,RANDBETWEEN(1,9),9),0)</f>
        <v>0</v>
      </c>
      <c r="G109">
        <f>Råstatistik!P103</f>
        <v>0</v>
      </c>
      <c r="H109">
        <f ca="1">IF(Råstatistik!N103=999,IF(simulera09,RANDBETWEEN(1,9),9),0)</f>
        <v>9</v>
      </c>
      <c r="I109">
        <f>Råstatistik!U103</f>
        <v>72</v>
      </c>
      <c r="J109">
        <f ca="1">IF(Råstatistik!S103=999,IF(simulera09,RANDBETWEEN(1,9),9),0)</f>
        <v>0</v>
      </c>
      <c r="K109">
        <f t="shared" si="33"/>
        <v>84</v>
      </c>
      <c r="L109">
        <f t="shared" ca="1" si="34"/>
        <v>18</v>
      </c>
      <c r="M109" s="26" t="str">
        <f t="shared" ca="1" si="58"/>
        <v>84-102</v>
      </c>
      <c r="N109" s="26">
        <f t="shared" ca="1" si="59"/>
        <v>93</v>
      </c>
      <c r="O109" s="26">
        <f t="shared" si="35"/>
        <v>12</v>
      </c>
      <c r="P109" s="26">
        <f t="shared" ca="1" si="36"/>
        <v>9</v>
      </c>
      <c r="Q109" s="26">
        <f t="shared" ca="1" si="37"/>
        <v>17</v>
      </c>
      <c r="R109" s="43">
        <f>IF(Råstatistik!G103=".",0,Råstatistik!G103)</f>
        <v>0</v>
      </c>
      <c r="S109" s="44">
        <f ca="1">IF(Råstatistik!E103=999,IF(simulera09,RANDBETWEEN(1,9),9),0)</f>
        <v>9</v>
      </c>
      <c r="T109" s="43">
        <f>IF(Råstatistik!L103=".",0,Råstatistik!L103)</f>
        <v>0</v>
      </c>
      <c r="U109" s="44">
        <f ca="1">IF(Råstatistik!J103=999,IF(simulera09,RANDBETWEEN(1,9),9),0)</f>
        <v>0</v>
      </c>
      <c r="V109">
        <f>IF(Råstatistik!Q103=".",0,Råstatistik!Q103)</f>
        <v>0</v>
      </c>
      <c r="W109">
        <f ca="1">IF(Råstatistik!O103=999,IF(simulera09,RANDBETWEEN(1,9),9),0)</f>
        <v>9</v>
      </c>
      <c r="X109">
        <f>IF(Råstatistik!V103=".",0,Råstatistik!V103)</f>
        <v>0</v>
      </c>
      <c r="Y109">
        <f ca="1">IF(Råstatistik!T103=999,IF(simulera09,RANDBETWEEN(1,9),9),0)</f>
        <v>9</v>
      </c>
      <c r="Z109">
        <f t="shared" si="38"/>
        <v>0</v>
      </c>
      <c r="AA109">
        <f t="shared" ca="1" si="39"/>
        <v>27</v>
      </c>
      <c r="AB109" s="26" t="str">
        <f t="shared" ca="1" si="60"/>
        <v>0-27</v>
      </c>
      <c r="AC109" s="26" t="b">
        <f>Råstatistik!B103</f>
        <v>0</v>
      </c>
      <c r="AD109" s="26">
        <f t="shared" si="40"/>
        <v>0</v>
      </c>
      <c r="AE109" s="26">
        <f t="shared" ca="1" si="41"/>
        <v>0</v>
      </c>
      <c r="AF109" s="26">
        <f t="shared" si="42"/>
        <v>12</v>
      </c>
      <c r="AG109" s="26">
        <f t="shared" ca="1" si="43"/>
        <v>0</v>
      </c>
      <c r="AH109" s="26">
        <f t="shared" si="44"/>
        <v>0</v>
      </c>
      <c r="AI109" s="26">
        <f t="shared" ca="1" si="45"/>
        <v>0</v>
      </c>
      <c r="AJ109" s="26">
        <f t="shared" si="46"/>
        <v>72</v>
      </c>
      <c r="AK109" s="26">
        <f t="shared" ca="1" si="47"/>
        <v>0</v>
      </c>
      <c r="AL109" s="48">
        <f t="shared" si="48"/>
        <v>0.14285714285714285</v>
      </c>
      <c r="AM109" s="48" t="str">
        <f t="shared" ca="1" si="49"/>
        <v>13 - 10%</v>
      </c>
      <c r="AN109" s="48" t="str">
        <f>IFERROR(#REF!/#REF!,"-")</f>
        <v>-</v>
      </c>
      <c r="AO109" s="48">
        <f t="shared" si="50"/>
        <v>0</v>
      </c>
      <c r="AP109" s="48" t="str">
        <f t="shared" ca="1" si="51"/>
        <v>0 - 29%</v>
      </c>
      <c r="AQ109" s="48" t="str">
        <f>IFERROR(AC109/#REF!,"-")</f>
        <v>-</v>
      </c>
      <c r="AR109" s="48">
        <f t="shared" si="52"/>
        <v>0</v>
      </c>
      <c r="AS109" s="48" t="str">
        <f>IFERROR(#REF!/#REF!,"_")</f>
        <v>_</v>
      </c>
      <c r="AT109" s="48">
        <f t="shared" si="53"/>
        <v>1</v>
      </c>
      <c r="AU109" s="48" t="str">
        <f>IFERROR(#REF!/#REF!,"-")</f>
        <v>-</v>
      </c>
      <c r="AV109" s="48" t="str">
        <f t="shared" si="54"/>
        <v>-</v>
      </c>
      <c r="AW109" s="48" t="str">
        <f>IFERROR(#REF!/#REF!,"-")</f>
        <v>-</v>
      </c>
      <c r="AX109" s="48" t="str">
        <f t="shared" si="55"/>
        <v>-</v>
      </c>
      <c r="AY109" s="48" t="str">
        <f>IFERROR(#REF!/#REF!,"-")</f>
        <v>-</v>
      </c>
      <c r="AZ109" s="48" t="str">
        <f t="shared" si="61"/>
        <v>-</v>
      </c>
      <c r="BA109" s="48" t="str">
        <f t="shared" si="62"/>
        <v>-</v>
      </c>
      <c r="BB109" s="48" t="b">
        <f t="shared" si="56"/>
        <v>0</v>
      </c>
      <c r="BC109">
        <f t="shared" si="63"/>
        <v>0</v>
      </c>
      <c r="BD109" s="48">
        <f t="shared" si="57"/>
        <v>0</v>
      </c>
    </row>
    <row r="110" spans="1:56" x14ac:dyDescent="0.3">
      <c r="A110" s="25" t="str">
        <f>Råstatistik!A104</f>
        <v>Filosofiska i Sverige AB (svb)</v>
      </c>
      <c r="B110" t="b">
        <f t="shared" si="32"/>
        <v>0</v>
      </c>
      <c r="C110">
        <f>Råstatistik!F104</f>
        <v>0</v>
      </c>
      <c r="D110">
        <f ca="1">IF(Råstatistik!D104=999,IF(simulera09,RANDBETWEEN(1,9),9),0)</f>
        <v>0</v>
      </c>
      <c r="E110">
        <f>Råstatistik!K104</f>
        <v>0</v>
      </c>
      <c r="F110">
        <f ca="1">IF(Råstatistik!I104=999,IF(simulera09,RANDBETWEEN(1,9),9),0)</f>
        <v>9</v>
      </c>
      <c r="G110">
        <f>Råstatistik!P104</f>
        <v>0</v>
      </c>
      <c r="H110">
        <f ca="1">IF(Råstatistik!N104=999,IF(simulera09,RANDBETWEEN(1,9),9),0)</f>
        <v>9</v>
      </c>
      <c r="I110">
        <f>Råstatistik!U104</f>
        <v>0</v>
      </c>
      <c r="J110">
        <f ca="1">IF(Råstatistik!S104=999,IF(simulera09,RANDBETWEEN(1,9),9),0)</f>
        <v>9</v>
      </c>
      <c r="K110">
        <f t="shared" si="33"/>
        <v>0</v>
      </c>
      <c r="L110">
        <f t="shared" ca="1" si="34"/>
        <v>27</v>
      </c>
      <c r="M110" s="26" t="str">
        <f t="shared" ca="1" si="58"/>
        <v>0-27</v>
      </c>
      <c r="N110" s="26">
        <f t="shared" ca="1" si="59"/>
        <v>14</v>
      </c>
      <c r="O110" s="26">
        <f t="shared" si="35"/>
        <v>0</v>
      </c>
      <c r="P110" s="26">
        <f t="shared" ca="1" si="36"/>
        <v>9</v>
      </c>
      <c r="Q110" s="26">
        <f t="shared" ca="1" si="37"/>
        <v>5</v>
      </c>
      <c r="R110" s="43">
        <f>IF(Råstatistik!G104=".",0,Råstatistik!G104)</f>
        <v>0</v>
      </c>
      <c r="S110" s="44">
        <f ca="1">IF(Råstatistik!E104=999,IF(simulera09,RANDBETWEEN(1,9),9),0)</f>
        <v>0</v>
      </c>
      <c r="T110" s="43">
        <f>IF(Råstatistik!L104=".",0,Råstatistik!L104)</f>
        <v>0</v>
      </c>
      <c r="U110" s="44">
        <f ca="1">IF(Råstatistik!J104=999,IF(simulera09,RANDBETWEEN(1,9),9),0)</f>
        <v>9</v>
      </c>
      <c r="V110">
        <f>IF(Råstatistik!Q104=".",0,Råstatistik!Q104)</f>
        <v>0</v>
      </c>
      <c r="W110">
        <f ca="1">IF(Råstatistik!O104=999,IF(simulera09,RANDBETWEEN(1,9),9),0)</f>
        <v>9</v>
      </c>
      <c r="X110">
        <f>IF(Råstatistik!V104=".",0,Råstatistik!V104)</f>
        <v>0</v>
      </c>
      <c r="Y110">
        <f ca="1">IF(Råstatistik!T104=999,IF(simulera09,RANDBETWEEN(1,9),9),0)</f>
        <v>9</v>
      </c>
      <c r="Z110">
        <f t="shared" si="38"/>
        <v>0</v>
      </c>
      <c r="AA110">
        <f t="shared" ca="1" si="39"/>
        <v>27</v>
      </c>
      <c r="AB110" s="26" t="str">
        <f t="shared" ca="1" si="60"/>
        <v>0-27</v>
      </c>
      <c r="AC110" s="26" t="b">
        <f>Råstatistik!B104</f>
        <v>0</v>
      </c>
      <c r="AD110" s="26">
        <f t="shared" si="40"/>
        <v>0</v>
      </c>
      <c r="AE110" s="26">
        <f t="shared" ca="1" si="41"/>
        <v>0</v>
      </c>
      <c r="AF110" s="26">
        <f t="shared" si="42"/>
        <v>0</v>
      </c>
      <c r="AG110" s="26">
        <f t="shared" ca="1" si="43"/>
        <v>0</v>
      </c>
      <c r="AH110" s="26">
        <f t="shared" si="44"/>
        <v>0</v>
      </c>
      <c r="AI110" s="26">
        <f t="shared" ca="1" si="45"/>
        <v>0</v>
      </c>
      <c r="AJ110" s="26">
        <f t="shared" si="46"/>
        <v>0</v>
      </c>
      <c r="AK110" s="26">
        <f t="shared" ca="1" si="47"/>
        <v>0</v>
      </c>
      <c r="AL110" s="48" t="str">
        <f t="shared" si="48"/>
        <v>-</v>
      </c>
      <c r="AM110" s="48" t="str">
        <f t="shared" ca="1" si="49"/>
        <v>0 - 64%</v>
      </c>
      <c r="AN110" s="48" t="str">
        <f>IFERROR(#REF!/#REF!,"-")</f>
        <v>-</v>
      </c>
      <c r="AO110" s="48" t="str">
        <f t="shared" si="50"/>
        <v>-</v>
      </c>
      <c r="AP110" s="48" t="str">
        <f t="shared" ca="1" si="51"/>
        <v>0 - 193%</v>
      </c>
      <c r="AQ110" s="48" t="str">
        <f>IFERROR(AC110/#REF!,"-")</f>
        <v>-</v>
      </c>
      <c r="AR110" s="48" t="str">
        <f t="shared" si="52"/>
        <v>-</v>
      </c>
      <c r="AS110" s="48" t="str">
        <f>IFERROR(#REF!/#REF!,"_")</f>
        <v>_</v>
      </c>
      <c r="AT110" s="48" t="str">
        <f t="shared" si="53"/>
        <v>-</v>
      </c>
      <c r="AU110" s="48" t="str">
        <f>IFERROR(#REF!/#REF!,"-")</f>
        <v>-</v>
      </c>
      <c r="AV110" s="48" t="str">
        <f t="shared" si="54"/>
        <v>-</v>
      </c>
      <c r="AW110" s="48" t="str">
        <f>IFERROR(#REF!/#REF!,"-")</f>
        <v>-</v>
      </c>
      <c r="AX110" s="48" t="str">
        <f t="shared" si="55"/>
        <v>-</v>
      </c>
      <c r="AY110" s="48" t="str">
        <f>IFERROR(#REF!/#REF!,"-")</f>
        <v>-</v>
      </c>
      <c r="AZ110" s="48" t="str">
        <f t="shared" si="61"/>
        <v>-</v>
      </c>
      <c r="BA110" s="48" t="str">
        <f t="shared" si="62"/>
        <v>-</v>
      </c>
      <c r="BB110" s="48" t="b">
        <f t="shared" si="56"/>
        <v>0</v>
      </c>
      <c r="BC110">
        <f t="shared" si="63"/>
        <v>0</v>
      </c>
      <c r="BD110" s="48" t="str">
        <f t="shared" si="57"/>
        <v>-</v>
      </c>
    </row>
    <row r="111" spans="1:56" x14ac:dyDescent="0.3">
      <c r="A111" s="25" t="str">
        <f>Råstatistik!A105</f>
        <v>FINSPÅNGS KOMMUN</v>
      </c>
      <c r="B111" t="b">
        <f t="shared" si="32"/>
        <v>1</v>
      </c>
      <c r="C111">
        <f>Råstatistik!F105</f>
        <v>32</v>
      </c>
      <c r="D111">
        <f ca="1">IF(Råstatistik!D105=999,IF(simulera09,RANDBETWEEN(1,9),9),0)</f>
        <v>0</v>
      </c>
      <c r="E111">
        <f>Råstatistik!K105</f>
        <v>16</v>
      </c>
      <c r="F111">
        <f ca="1">IF(Råstatistik!I105=999,IF(simulera09,RANDBETWEEN(1,9),9),0)</f>
        <v>0</v>
      </c>
      <c r="G111">
        <f>Råstatistik!P105</f>
        <v>22</v>
      </c>
      <c r="H111">
        <f ca="1">IF(Råstatistik!N105=999,IF(simulera09,RANDBETWEEN(1,9),9),0)</f>
        <v>0</v>
      </c>
      <c r="I111">
        <f>Råstatistik!U105</f>
        <v>113</v>
      </c>
      <c r="J111">
        <f ca="1">IF(Råstatistik!S105=999,IF(simulera09,RANDBETWEEN(1,9),9),0)</f>
        <v>0</v>
      </c>
      <c r="K111">
        <f t="shared" si="33"/>
        <v>183</v>
      </c>
      <c r="L111">
        <f t="shared" ca="1" si="34"/>
        <v>0</v>
      </c>
      <c r="M111" s="26" t="str">
        <f t="shared" ca="1" si="58"/>
        <v>183</v>
      </c>
      <c r="N111" s="26">
        <f t="shared" ca="1" si="59"/>
        <v>183</v>
      </c>
      <c r="O111" s="26">
        <f t="shared" si="35"/>
        <v>48</v>
      </c>
      <c r="P111" s="26">
        <f t="shared" ca="1" si="36"/>
        <v>0</v>
      </c>
      <c r="Q111" s="26">
        <f t="shared" ca="1" si="37"/>
        <v>48</v>
      </c>
      <c r="R111" s="43">
        <f>IF(Råstatistik!G105=".",0,Råstatistik!G105)</f>
        <v>0</v>
      </c>
      <c r="S111" s="44">
        <f ca="1">IF(Råstatistik!E105=999,IF(simulera09,RANDBETWEEN(1,9),9),0)</f>
        <v>9</v>
      </c>
      <c r="T111" s="43">
        <f>IF(Råstatistik!L105=".",0,Råstatistik!L105)</f>
        <v>0</v>
      </c>
      <c r="U111" s="44">
        <f ca="1">IF(Råstatistik!J105=999,IF(simulera09,RANDBETWEEN(1,9),9),0)</f>
        <v>9</v>
      </c>
      <c r="V111">
        <f>IF(Råstatistik!Q105=".",0,Råstatistik!Q105)</f>
        <v>0</v>
      </c>
      <c r="W111">
        <f ca="1">IF(Råstatistik!O105=999,IF(simulera09,RANDBETWEEN(1,9),9),0)</f>
        <v>9</v>
      </c>
      <c r="X111">
        <f>IF(Råstatistik!V105=".",0,Råstatistik!V105)</f>
        <v>0</v>
      </c>
      <c r="Y111">
        <f ca="1">IF(Råstatistik!T105=999,IF(simulera09,RANDBETWEEN(1,9),9),0)</f>
        <v>0</v>
      </c>
      <c r="Z111">
        <f t="shared" si="38"/>
        <v>0</v>
      </c>
      <c r="AA111">
        <f t="shared" ca="1" si="39"/>
        <v>27</v>
      </c>
      <c r="AB111" s="26" t="str">
        <f t="shared" ca="1" si="60"/>
        <v>0-27</v>
      </c>
      <c r="AC111" s="26" t="b">
        <f>Råstatistik!B105</f>
        <v>0</v>
      </c>
      <c r="AD111" s="26">
        <f t="shared" si="40"/>
        <v>32</v>
      </c>
      <c r="AE111" s="26">
        <f t="shared" ca="1" si="41"/>
        <v>0</v>
      </c>
      <c r="AF111" s="26">
        <f t="shared" si="42"/>
        <v>16</v>
      </c>
      <c r="AG111" s="26">
        <f t="shared" ca="1" si="43"/>
        <v>0</v>
      </c>
      <c r="AH111" s="26">
        <f t="shared" si="44"/>
        <v>22</v>
      </c>
      <c r="AI111" s="26">
        <f t="shared" ca="1" si="45"/>
        <v>0</v>
      </c>
      <c r="AJ111" s="26">
        <f t="shared" si="46"/>
        <v>113</v>
      </c>
      <c r="AK111" s="26">
        <f t="shared" ca="1" si="47"/>
        <v>0</v>
      </c>
      <c r="AL111" s="48">
        <f t="shared" si="48"/>
        <v>0.26229508196721313</v>
      </c>
      <c r="AM111" s="48" t="str">
        <f t="shared" ca="1" si="49"/>
        <v>26 - 0%</v>
      </c>
      <c r="AN111" s="48" t="str">
        <f>IFERROR(#REF!/#REF!,"-")</f>
        <v>-</v>
      </c>
      <c r="AO111" s="48">
        <f t="shared" si="50"/>
        <v>0</v>
      </c>
      <c r="AP111" s="48" t="str">
        <f t="shared" ca="1" si="51"/>
        <v>0 - 15%</v>
      </c>
      <c r="AQ111" s="48" t="str">
        <f>IFERROR(AC111/#REF!,"-")</f>
        <v>-</v>
      </c>
      <c r="AR111" s="48">
        <f t="shared" si="52"/>
        <v>0</v>
      </c>
      <c r="AS111" s="48" t="str">
        <f>IFERROR(#REF!/#REF!,"_")</f>
        <v>_</v>
      </c>
      <c r="AT111" s="48">
        <f t="shared" si="53"/>
        <v>0.33333333333333331</v>
      </c>
      <c r="AU111" s="48" t="str">
        <f>IFERROR(#REF!/#REF!,"-")</f>
        <v>-</v>
      </c>
      <c r="AV111" s="48" t="str">
        <f t="shared" si="54"/>
        <v>-</v>
      </c>
      <c r="AW111" s="48" t="str">
        <f>IFERROR(#REF!/#REF!,"-")</f>
        <v>-</v>
      </c>
      <c r="AX111" s="48" t="str">
        <f t="shared" si="55"/>
        <v>-</v>
      </c>
      <c r="AY111" s="48" t="str">
        <f>IFERROR(#REF!/#REF!,"-")</f>
        <v>-</v>
      </c>
      <c r="AZ111" s="48" t="str">
        <f t="shared" si="61"/>
        <v>-</v>
      </c>
      <c r="BA111" s="48" t="str">
        <f t="shared" si="62"/>
        <v>-</v>
      </c>
      <c r="BB111" s="48" t="b">
        <f t="shared" si="56"/>
        <v>0</v>
      </c>
      <c r="BC111">
        <f t="shared" si="63"/>
        <v>32</v>
      </c>
      <c r="BD111" s="48">
        <f t="shared" si="57"/>
        <v>0.66666666666666663</v>
      </c>
    </row>
    <row r="112" spans="1:56" x14ac:dyDescent="0.3">
      <c r="A112" s="25" t="str">
        <f>Råstatistik!A106</f>
        <v>FLENS KOMMUN</v>
      </c>
      <c r="B112" t="b">
        <f t="shared" si="32"/>
        <v>1</v>
      </c>
      <c r="C112">
        <f>Råstatistik!F106</f>
        <v>18</v>
      </c>
      <c r="D112">
        <f ca="1">IF(Råstatistik!D106=999,IF(simulera09,RANDBETWEEN(1,9),9),0)</f>
        <v>0</v>
      </c>
      <c r="E112">
        <f>Råstatistik!K106</f>
        <v>12</v>
      </c>
      <c r="F112">
        <f ca="1">IF(Råstatistik!I106=999,IF(simulera09,RANDBETWEEN(1,9),9),0)</f>
        <v>0</v>
      </c>
      <c r="G112">
        <f>Råstatistik!P106</f>
        <v>15</v>
      </c>
      <c r="H112">
        <f ca="1">IF(Råstatistik!N106=999,IF(simulera09,RANDBETWEEN(1,9),9),0)</f>
        <v>0</v>
      </c>
      <c r="I112">
        <f>Råstatistik!U106</f>
        <v>72</v>
      </c>
      <c r="J112">
        <f ca="1">IF(Råstatistik!S106=999,IF(simulera09,RANDBETWEEN(1,9),9),0)</f>
        <v>0</v>
      </c>
      <c r="K112">
        <f t="shared" si="33"/>
        <v>117</v>
      </c>
      <c r="L112">
        <f t="shared" ca="1" si="34"/>
        <v>0</v>
      </c>
      <c r="M112" s="26" t="str">
        <f t="shared" ca="1" si="58"/>
        <v>117</v>
      </c>
      <c r="N112" s="26">
        <f t="shared" ca="1" si="59"/>
        <v>117</v>
      </c>
      <c r="O112" s="26">
        <f t="shared" si="35"/>
        <v>30</v>
      </c>
      <c r="P112" s="26">
        <f t="shared" ca="1" si="36"/>
        <v>0</v>
      </c>
      <c r="Q112" s="26">
        <f t="shared" ca="1" si="37"/>
        <v>30</v>
      </c>
      <c r="R112" s="43">
        <f>IF(Råstatistik!G106=".",0,Råstatistik!G106)</f>
        <v>0</v>
      </c>
      <c r="S112" s="44">
        <f ca="1">IF(Råstatistik!E106=999,IF(simulera09,RANDBETWEEN(1,9),9),0)</f>
        <v>9</v>
      </c>
      <c r="T112" s="43">
        <f>IF(Råstatistik!L106=".",0,Råstatistik!L106)</f>
        <v>0</v>
      </c>
      <c r="U112" s="44">
        <f ca="1">IF(Råstatistik!J106=999,IF(simulera09,RANDBETWEEN(1,9),9),0)</f>
        <v>0</v>
      </c>
      <c r="V112">
        <f>IF(Råstatistik!Q106=".",0,Råstatistik!Q106)</f>
        <v>0</v>
      </c>
      <c r="W112">
        <f ca="1">IF(Råstatistik!O106=999,IF(simulera09,RANDBETWEEN(1,9),9),0)</f>
        <v>9</v>
      </c>
      <c r="X112">
        <f>IF(Råstatistik!V106=".",0,Råstatistik!V106)</f>
        <v>0</v>
      </c>
      <c r="Y112">
        <f ca="1">IF(Råstatistik!T106=999,IF(simulera09,RANDBETWEEN(1,9),9),0)</f>
        <v>9</v>
      </c>
      <c r="Z112">
        <f t="shared" si="38"/>
        <v>0</v>
      </c>
      <c r="AA112">
        <f t="shared" ca="1" si="39"/>
        <v>27</v>
      </c>
      <c r="AB112" s="26" t="str">
        <f t="shared" ca="1" si="60"/>
        <v>0-27</v>
      </c>
      <c r="AC112" s="26" t="b">
        <f>Råstatistik!B106</f>
        <v>0</v>
      </c>
      <c r="AD112" s="26">
        <f t="shared" si="40"/>
        <v>18</v>
      </c>
      <c r="AE112" s="26">
        <f t="shared" ca="1" si="41"/>
        <v>0</v>
      </c>
      <c r="AF112" s="26">
        <f t="shared" si="42"/>
        <v>12</v>
      </c>
      <c r="AG112" s="26">
        <f t="shared" ca="1" si="43"/>
        <v>0</v>
      </c>
      <c r="AH112" s="26">
        <f t="shared" si="44"/>
        <v>15</v>
      </c>
      <c r="AI112" s="26">
        <f t="shared" ca="1" si="45"/>
        <v>0</v>
      </c>
      <c r="AJ112" s="26">
        <f t="shared" si="46"/>
        <v>72</v>
      </c>
      <c r="AK112" s="26">
        <f t="shared" ca="1" si="47"/>
        <v>0</v>
      </c>
      <c r="AL112" s="48">
        <f t="shared" si="48"/>
        <v>0.25641025641025639</v>
      </c>
      <c r="AM112" s="48" t="str">
        <f t="shared" ca="1" si="49"/>
        <v>26 - 0%</v>
      </c>
      <c r="AN112" s="48" t="str">
        <f>IFERROR(#REF!/#REF!,"-")</f>
        <v>-</v>
      </c>
      <c r="AO112" s="48">
        <f t="shared" si="50"/>
        <v>0</v>
      </c>
      <c r="AP112" s="48" t="str">
        <f t="shared" ca="1" si="51"/>
        <v>0 - 23%</v>
      </c>
      <c r="AQ112" s="48" t="str">
        <f>IFERROR(AC112/#REF!,"-")</f>
        <v>-</v>
      </c>
      <c r="AR112" s="48">
        <f t="shared" si="52"/>
        <v>0</v>
      </c>
      <c r="AS112" s="48" t="str">
        <f>IFERROR(#REF!/#REF!,"_")</f>
        <v>_</v>
      </c>
      <c r="AT112" s="48">
        <f t="shared" si="53"/>
        <v>0.4</v>
      </c>
      <c r="AU112" s="48" t="str">
        <f>IFERROR(#REF!/#REF!,"-")</f>
        <v>-</v>
      </c>
      <c r="AV112" s="48" t="str">
        <f t="shared" si="54"/>
        <v>-</v>
      </c>
      <c r="AW112" s="48" t="str">
        <f>IFERROR(#REF!/#REF!,"-")</f>
        <v>-</v>
      </c>
      <c r="AX112" s="48" t="str">
        <f t="shared" si="55"/>
        <v>-</v>
      </c>
      <c r="AY112" s="48" t="str">
        <f>IFERROR(#REF!/#REF!,"-")</f>
        <v>-</v>
      </c>
      <c r="AZ112" s="48" t="str">
        <f t="shared" si="61"/>
        <v>-</v>
      </c>
      <c r="BA112" s="48" t="str">
        <f t="shared" si="62"/>
        <v>-</v>
      </c>
      <c r="BB112" s="48" t="b">
        <f t="shared" si="56"/>
        <v>0</v>
      </c>
      <c r="BC112">
        <f t="shared" si="63"/>
        <v>18</v>
      </c>
      <c r="BD112" s="48">
        <f t="shared" si="57"/>
        <v>0.6</v>
      </c>
    </row>
    <row r="113" spans="1:56" x14ac:dyDescent="0.3">
      <c r="A113" s="25" t="str">
        <f>Råstatistik!A107</f>
        <v>Flens Kristna Skola AB</v>
      </c>
      <c r="B113" t="b">
        <f t="shared" si="32"/>
        <v>0</v>
      </c>
      <c r="C113">
        <f>Råstatistik!F107</f>
        <v>0</v>
      </c>
      <c r="D113">
        <f ca="1">IF(Råstatistik!D107=999,IF(simulera09,RANDBETWEEN(1,9),9),0)</f>
        <v>0</v>
      </c>
      <c r="E113">
        <f>Råstatistik!K107</f>
        <v>0</v>
      </c>
      <c r="F113">
        <f ca="1">IF(Råstatistik!I107=999,IF(simulera09,RANDBETWEEN(1,9),9),0)</f>
        <v>0</v>
      </c>
      <c r="G113">
        <f>Råstatistik!P107</f>
        <v>0</v>
      </c>
      <c r="H113">
        <f ca="1">IF(Råstatistik!N107=999,IF(simulera09,RANDBETWEEN(1,9),9),0)</f>
        <v>0</v>
      </c>
      <c r="I113">
        <f>Råstatistik!U107</f>
        <v>0</v>
      </c>
      <c r="J113">
        <f ca="1">IF(Råstatistik!S107=999,IF(simulera09,RANDBETWEEN(1,9),9),0)</f>
        <v>0</v>
      </c>
      <c r="K113">
        <f t="shared" si="33"/>
        <v>0</v>
      </c>
      <c r="L113">
        <f t="shared" ca="1" si="34"/>
        <v>0</v>
      </c>
      <c r="M113" s="26" t="str">
        <f t="shared" ca="1" si="58"/>
        <v>0</v>
      </c>
      <c r="N113" s="26">
        <f t="shared" ca="1" si="59"/>
        <v>0</v>
      </c>
      <c r="O113" s="26">
        <f t="shared" si="35"/>
        <v>0</v>
      </c>
      <c r="P113" s="26">
        <f t="shared" ca="1" si="36"/>
        <v>0</v>
      </c>
      <c r="Q113" s="26">
        <f t="shared" ca="1" si="37"/>
        <v>0</v>
      </c>
      <c r="R113" s="43">
        <f>IF(Råstatistik!G107=".",0,Råstatistik!G107)</f>
        <v>0</v>
      </c>
      <c r="S113" s="44">
        <f ca="1">IF(Råstatistik!E107=999,IF(simulera09,RANDBETWEEN(1,9),9),0)</f>
        <v>0</v>
      </c>
      <c r="T113" s="43">
        <f>IF(Råstatistik!L107=".",0,Råstatistik!L107)</f>
        <v>0</v>
      </c>
      <c r="U113" s="44">
        <f ca="1">IF(Råstatistik!J107=999,IF(simulera09,RANDBETWEEN(1,9),9),0)</f>
        <v>0</v>
      </c>
      <c r="V113">
        <f>IF(Råstatistik!Q107=".",0,Råstatistik!Q107)</f>
        <v>0</v>
      </c>
      <c r="W113">
        <f ca="1">IF(Råstatistik!O107=999,IF(simulera09,RANDBETWEEN(1,9),9),0)</f>
        <v>0</v>
      </c>
      <c r="X113">
        <f>IF(Råstatistik!V107=".",0,Råstatistik!V107)</f>
        <v>0</v>
      </c>
      <c r="Y113">
        <f ca="1">IF(Råstatistik!T107=999,IF(simulera09,RANDBETWEEN(1,9),9),0)</f>
        <v>0</v>
      </c>
      <c r="Z113">
        <f t="shared" si="38"/>
        <v>0</v>
      </c>
      <c r="AA113">
        <f t="shared" ca="1" si="39"/>
        <v>0</v>
      </c>
      <c r="AB113" s="26" t="str">
        <f t="shared" ca="1" si="60"/>
        <v>0</v>
      </c>
      <c r="AC113" s="26" t="b">
        <f>Råstatistik!B107</f>
        <v>0</v>
      </c>
      <c r="AD113" s="26">
        <f t="shared" si="40"/>
        <v>0</v>
      </c>
      <c r="AE113" s="26">
        <f t="shared" ca="1" si="41"/>
        <v>0</v>
      </c>
      <c r="AF113" s="26">
        <f t="shared" si="42"/>
        <v>0</v>
      </c>
      <c r="AG113" s="26">
        <f t="shared" ca="1" si="43"/>
        <v>0</v>
      </c>
      <c r="AH113" s="26">
        <f t="shared" si="44"/>
        <v>0</v>
      </c>
      <c r="AI113" s="26">
        <f t="shared" ca="1" si="45"/>
        <v>0</v>
      </c>
      <c r="AJ113" s="26">
        <f t="shared" si="46"/>
        <v>0</v>
      </c>
      <c r="AK113" s="26">
        <f t="shared" ca="1" si="47"/>
        <v>0</v>
      </c>
      <c r="AL113" s="48" t="str">
        <f t="shared" si="48"/>
        <v>-</v>
      </c>
      <c r="AM113" s="48" t="e">
        <f t="shared" ca="1" si="49"/>
        <v>#DIV/0!</v>
      </c>
      <c r="AN113" s="48" t="str">
        <f>IFERROR(#REF!/#REF!,"-")</f>
        <v>-</v>
      </c>
      <c r="AO113" s="48" t="str">
        <f t="shared" si="50"/>
        <v>-</v>
      </c>
      <c r="AP113" s="48" t="e">
        <f t="shared" ca="1" si="51"/>
        <v>#DIV/0!</v>
      </c>
      <c r="AQ113" s="48" t="str">
        <f>IFERROR(AC113/#REF!,"-")</f>
        <v>-</v>
      </c>
      <c r="AR113" s="48" t="str">
        <f t="shared" si="52"/>
        <v>-</v>
      </c>
      <c r="AS113" s="48" t="str">
        <f>IFERROR(#REF!/#REF!,"_")</f>
        <v>_</v>
      </c>
      <c r="AT113" s="48" t="str">
        <f t="shared" si="53"/>
        <v>-</v>
      </c>
      <c r="AU113" s="48" t="str">
        <f>IFERROR(#REF!/#REF!,"-")</f>
        <v>-</v>
      </c>
      <c r="AV113" s="48" t="str">
        <f t="shared" si="54"/>
        <v>-</v>
      </c>
      <c r="AW113" s="48" t="str">
        <f>IFERROR(#REF!/#REF!,"-")</f>
        <v>-</v>
      </c>
      <c r="AX113" s="48" t="str">
        <f t="shared" si="55"/>
        <v>-</v>
      </c>
      <c r="AY113" s="48" t="str">
        <f>IFERROR(#REF!/#REF!,"-")</f>
        <v>-</v>
      </c>
      <c r="AZ113" s="48" t="str">
        <f t="shared" si="61"/>
        <v>-</v>
      </c>
      <c r="BA113" s="48" t="str">
        <f t="shared" si="62"/>
        <v>-</v>
      </c>
      <c r="BB113" s="48" t="b">
        <f t="shared" si="56"/>
        <v>0</v>
      </c>
      <c r="BC113">
        <f t="shared" si="63"/>
        <v>0</v>
      </c>
      <c r="BD113" s="48" t="str">
        <f t="shared" si="57"/>
        <v>-</v>
      </c>
    </row>
    <row r="114" spans="1:56" x14ac:dyDescent="0.3">
      <c r="A114" s="25" t="str">
        <f>Råstatistik!A108</f>
        <v>FORSHAGA KOMMUN</v>
      </c>
      <c r="B114" t="b">
        <f t="shared" si="32"/>
        <v>1</v>
      </c>
      <c r="C114">
        <f>Råstatistik!F108</f>
        <v>0</v>
      </c>
      <c r="D114">
        <f ca="1">IF(Råstatistik!D108=999,IF(simulera09,RANDBETWEEN(1,9),9),0)</f>
        <v>9</v>
      </c>
      <c r="E114">
        <f>Råstatistik!K108</f>
        <v>0</v>
      </c>
      <c r="F114">
        <f ca="1">IF(Råstatistik!I108=999,IF(simulera09,RANDBETWEEN(1,9),9),0)</f>
        <v>9</v>
      </c>
      <c r="G114">
        <f>Råstatistik!P108</f>
        <v>0</v>
      </c>
      <c r="H114">
        <f ca="1">IF(Råstatistik!N108=999,IF(simulera09,RANDBETWEEN(1,9),9),0)</f>
        <v>9</v>
      </c>
      <c r="I114">
        <f>Råstatistik!U108</f>
        <v>63</v>
      </c>
      <c r="J114">
        <f ca="1">IF(Råstatistik!S108=999,IF(simulera09,RANDBETWEEN(1,9),9),0)</f>
        <v>0</v>
      </c>
      <c r="K114">
        <f t="shared" si="33"/>
        <v>63</v>
      </c>
      <c r="L114">
        <f t="shared" ca="1" si="34"/>
        <v>27</v>
      </c>
      <c r="M114" s="26" t="str">
        <f t="shared" ca="1" si="58"/>
        <v>63-90</v>
      </c>
      <c r="N114" s="26">
        <f t="shared" ca="1" si="59"/>
        <v>77</v>
      </c>
      <c r="O114" s="26">
        <f t="shared" si="35"/>
        <v>0</v>
      </c>
      <c r="P114" s="26">
        <f t="shared" ca="1" si="36"/>
        <v>18</v>
      </c>
      <c r="Q114" s="26">
        <f t="shared" ca="1" si="37"/>
        <v>9</v>
      </c>
      <c r="R114" s="43">
        <f>IF(Råstatistik!G108=".",0,Råstatistik!G108)</f>
        <v>0</v>
      </c>
      <c r="S114" s="44">
        <f ca="1">IF(Råstatistik!E108=999,IF(simulera09,RANDBETWEEN(1,9),9),0)</f>
        <v>9</v>
      </c>
      <c r="T114" s="43">
        <f>IF(Råstatistik!L108=".",0,Råstatistik!L108)</f>
        <v>0</v>
      </c>
      <c r="U114" s="44">
        <f ca="1">IF(Råstatistik!J108=999,IF(simulera09,RANDBETWEEN(1,9),9),0)</f>
        <v>9</v>
      </c>
      <c r="V114">
        <f>IF(Råstatistik!Q108=".",0,Råstatistik!Q108)</f>
        <v>0</v>
      </c>
      <c r="W114">
        <f ca="1">IF(Råstatistik!O108=999,IF(simulera09,RANDBETWEEN(1,9),9),0)</f>
        <v>9</v>
      </c>
      <c r="X114">
        <f>IF(Råstatistik!V108=".",0,Råstatistik!V108)</f>
        <v>0</v>
      </c>
      <c r="Y114">
        <f ca="1">IF(Råstatistik!T108=999,IF(simulera09,RANDBETWEEN(1,9),9),0)</f>
        <v>9</v>
      </c>
      <c r="Z114">
        <f t="shared" si="38"/>
        <v>0</v>
      </c>
      <c r="AA114">
        <f t="shared" ca="1" si="39"/>
        <v>36</v>
      </c>
      <c r="AB114" s="26" t="str">
        <f t="shared" ca="1" si="60"/>
        <v>0-36</v>
      </c>
      <c r="AC114" s="26" t="b">
        <f>Råstatistik!B108</f>
        <v>0</v>
      </c>
      <c r="AD114" s="26">
        <f t="shared" si="40"/>
        <v>0</v>
      </c>
      <c r="AE114" s="26">
        <f t="shared" ca="1" si="41"/>
        <v>0</v>
      </c>
      <c r="AF114" s="26">
        <f t="shared" si="42"/>
        <v>0</v>
      </c>
      <c r="AG114" s="26">
        <f t="shared" ca="1" si="43"/>
        <v>0</v>
      </c>
      <c r="AH114" s="26">
        <f t="shared" si="44"/>
        <v>0</v>
      </c>
      <c r="AI114" s="26">
        <f t="shared" ca="1" si="45"/>
        <v>0</v>
      </c>
      <c r="AJ114" s="26">
        <f t="shared" si="46"/>
        <v>63</v>
      </c>
      <c r="AK114" s="26">
        <f t="shared" ca="1" si="47"/>
        <v>0</v>
      </c>
      <c r="AL114" s="48">
        <f t="shared" si="48"/>
        <v>0</v>
      </c>
      <c r="AM114" s="48" t="str">
        <f t="shared" ca="1" si="49"/>
        <v>0 - 23%</v>
      </c>
      <c r="AN114" s="48" t="str">
        <f>IFERROR(#REF!/#REF!,"-")</f>
        <v>-</v>
      </c>
      <c r="AO114" s="48">
        <f t="shared" si="50"/>
        <v>0</v>
      </c>
      <c r="AP114" s="48" t="str">
        <f t="shared" ca="1" si="51"/>
        <v>0 - 47%</v>
      </c>
      <c r="AQ114" s="48" t="str">
        <f>IFERROR(AC114/#REF!,"-")</f>
        <v>-</v>
      </c>
      <c r="AR114" s="48" t="str">
        <f t="shared" si="52"/>
        <v>-</v>
      </c>
      <c r="AS114" s="48" t="str">
        <f>IFERROR(#REF!/#REF!,"_")</f>
        <v>_</v>
      </c>
      <c r="AT114" s="48" t="str">
        <f t="shared" si="53"/>
        <v>-</v>
      </c>
      <c r="AU114" s="48" t="str">
        <f>IFERROR(#REF!/#REF!,"-")</f>
        <v>-</v>
      </c>
      <c r="AV114" s="48" t="str">
        <f t="shared" si="54"/>
        <v>-</v>
      </c>
      <c r="AW114" s="48" t="str">
        <f>IFERROR(#REF!/#REF!,"-")</f>
        <v>-</v>
      </c>
      <c r="AX114" s="48" t="str">
        <f t="shared" si="55"/>
        <v>-</v>
      </c>
      <c r="AY114" s="48" t="str">
        <f>IFERROR(#REF!/#REF!,"-")</f>
        <v>-</v>
      </c>
      <c r="AZ114" s="48" t="str">
        <f t="shared" si="61"/>
        <v>-</v>
      </c>
      <c r="BA114" s="48" t="str">
        <f t="shared" si="62"/>
        <v>-</v>
      </c>
      <c r="BB114" s="48" t="b">
        <f t="shared" si="56"/>
        <v>0</v>
      </c>
      <c r="BC114">
        <f t="shared" si="63"/>
        <v>0</v>
      </c>
      <c r="BD114" s="48" t="str">
        <f t="shared" si="57"/>
        <v>-</v>
      </c>
    </row>
    <row r="115" spans="1:56" x14ac:dyDescent="0.3">
      <c r="A115" s="25" t="str">
        <f>Råstatistik!A109</f>
        <v>FRAMTIDSKOMPASSEN AB</v>
      </c>
      <c r="B115" t="b">
        <f t="shared" si="32"/>
        <v>0</v>
      </c>
      <c r="C115">
        <f>Råstatistik!F109</f>
        <v>0</v>
      </c>
      <c r="D115">
        <f ca="1">IF(Råstatistik!D109=999,IF(simulera09,RANDBETWEEN(1,9),9),0)</f>
        <v>0</v>
      </c>
      <c r="E115">
        <f>Råstatistik!K109</f>
        <v>0</v>
      </c>
      <c r="F115">
        <f ca="1">IF(Råstatistik!I109=999,IF(simulera09,RANDBETWEEN(1,9),9),0)</f>
        <v>0</v>
      </c>
      <c r="G115">
        <f>Råstatistik!P109</f>
        <v>0</v>
      </c>
      <c r="H115">
        <f ca="1">IF(Råstatistik!N109=999,IF(simulera09,RANDBETWEEN(1,9),9),0)</f>
        <v>9</v>
      </c>
      <c r="I115">
        <f>Råstatistik!U109</f>
        <v>79</v>
      </c>
      <c r="J115">
        <f ca="1">IF(Råstatistik!S109=999,IF(simulera09,RANDBETWEEN(1,9),9),0)</f>
        <v>0</v>
      </c>
      <c r="K115">
        <f t="shared" si="33"/>
        <v>79</v>
      </c>
      <c r="L115">
        <f t="shared" ca="1" si="34"/>
        <v>9</v>
      </c>
      <c r="M115" s="26" t="str">
        <f t="shared" ca="1" si="58"/>
        <v>79-88</v>
      </c>
      <c r="N115" s="26">
        <f t="shared" ca="1" si="59"/>
        <v>84</v>
      </c>
      <c r="O115" s="26">
        <f t="shared" si="35"/>
        <v>0</v>
      </c>
      <c r="P115" s="26">
        <f t="shared" ca="1" si="36"/>
        <v>0</v>
      </c>
      <c r="Q115" s="26">
        <f t="shared" ca="1" si="37"/>
        <v>0</v>
      </c>
      <c r="R115" s="43">
        <f>IF(Råstatistik!G109=".",0,Råstatistik!G109)</f>
        <v>0</v>
      </c>
      <c r="S115" s="44">
        <f ca="1">IF(Råstatistik!E109=999,IF(simulera09,RANDBETWEEN(1,9),9),0)</f>
        <v>0</v>
      </c>
      <c r="T115" s="43">
        <f>IF(Råstatistik!L109=".",0,Råstatistik!L109)</f>
        <v>0</v>
      </c>
      <c r="U115" s="44">
        <f ca="1">IF(Råstatistik!J109=999,IF(simulera09,RANDBETWEEN(1,9),9),0)</f>
        <v>0</v>
      </c>
      <c r="V115">
        <f>IF(Råstatistik!Q109=".",0,Råstatistik!Q109)</f>
        <v>0</v>
      </c>
      <c r="W115">
        <f ca="1">IF(Råstatistik!O109=999,IF(simulera09,RANDBETWEEN(1,9),9),0)</f>
        <v>9</v>
      </c>
      <c r="X115">
        <f>IF(Råstatistik!V109=".",0,Råstatistik!V109)</f>
        <v>0</v>
      </c>
      <c r="Y115">
        <f ca="1">IF(Råstatistik!T109=999,IF(simulera09,RANDBETWEEN(1,9),9),0)</f>
        <v>9</v>
      </c>
      <c r="Z115">
        <f t="shared" si="38"/>
        <v>0</v>
      </c>
      <c r="AA115">
        <f t="shared" ca="1" si="39"/>
        <v>18</v>
      </c>
      <c r="AB115" s="26" t="str">
        <f t="shared" ca="1" si="60"/>
        <v>0-18</v>
      </c>
      <c r="AC115" s="26" t="b">
        <f>Råstatistik!B109</f>
        <v>0</v>
      </c>
      <c r="AD115" s="26">
        <f t="shared" si="40"/>
        <v>0</v>
      </c>
      <c r="AE115" s="26">
        <f t="shared" ca="1" si="41"/>
        <v>0</v>
      </c>
      <c r="AF115" s="26">
        <f t="shared" si="42"/>
        <v>0</v>
      </c>
      <c r="AG115" s="26">
        <f t="shared" ca="1" si="43"/>
        <v>0</v>
      </c>
      <c r="AH115" s="26">
        <f t="shared" si="44"/>
        <v>0</v>
      </c>
      <c r="AI115" s="26">
        <f t="shared" ca="1" si="45"/>
        <v>0</v>
      </c>
      <c r="AJ115" s="26">
        <f t="shared" si="46"/>
        <v>79</v>
      </c>
      <c r="AK115" s="26">
        <f t="shared" ca="1" si="47"/>
        <v>0</v>
      </c>
      <c r="AL115" s="48">
        <f t="shared" si="48"/>
        <v>0</v>
      </c>
      <c r="AM115" s="48" t="str">
        <f t="shared" ca="1" si="49"/>
        <v>0 - 0%</v>
      </c>
      <c r="AN115" s="48" t="str">
        <f>IFERROR(#REF!/#REF!,"-")</f>
        <v>-</v>
      </c>
      <c r="AO115" s="48">
        <f t="shared" si="50"/>
        <v>0</v>
      </c>
      <c r="AP115" s="48" t="str">
        <f t="shared" ca="1" si="51"/>
        <v>0 - 21%</v>
      </c>
      <c r="AQ115" s="48" t="str">
        <f>IFERROR(AC115/#REF!,"-")</f>
        <v>-</v>
      </c>
      <c r="AR115" s="48" t="str">
        <f t="shared" si="52"/>
        <v>-</v>
      </c>
      <c r="AS115" s="48" t="str">
        <f>IFERROR(#REF!/#REF!,"_")</f>
        <v>_</v>
      </c>
      <c r="AT115" s="48" t="str">
        <f t="shared" si="53"/>
        <v>-</v>
      </c>
      <c r="AU115" s="48" t="str">
        <f>IFERROR(#REF!/#REF!,"-")</f>
        <v>-</v>
      </c>
      <c r="AV115" s="48" t="str">
        <f t="shared" si="54"/>
        <v>-</v>
      </c>
      <c r="AW115" s="48" t="str">
        <f>IFERROR(#REF!/#REF!,"-")</f>
        <v>-</v>
      </c>
      <c r="AX115" s="48" t="str">
        <f t="shared" si="55"/>
        <v>-</v>
      </c>
      <c r="AY115" s="48" t="str">
        <f>IFERROR(#REF!/#REF!,"-")</f>
        <v>-</v>
      </c>
      <c r="AZ115" s="48" t="str">
        <f t="shared" si="61"/>
        <v>-</v>
      </c>
      <c r="BA115" s="48" t="str">
        <f t="shared" si="62"/>
        <v>-</v>
      </c>
      <c r="BB115" s="48" t="b">
        <f t="shared" si="56"/>
        <v>0</v>
      </c>
      <c r="BC115">
        <f t="shared" si="63"/>
        <v>0</v>
      </c>
      <c r="BD115" s="48" t="str">
        <f t="shared" si="57"/>
        <v>-</v>
      </c>
    </row>
    <row r="116" spans="1:56" x14ac:dyDescent="0.3">
      <c r="A116" s="25" t="str">
        <f>Råstatistik!A110</f>
        <v>Freinetskolan Hugin Ekonomisk förening</v>
      </c>
      <c r="B116" t="b">
        <f t="shared" si="32"/>
        <v>0</v>
      </c>
      <c r="C116">
        <f>Råstatistik!F110</f>
        <v>0</v>
      </c>
      <c r="D116">
        <f ca="1">IF(Råstatistik!D110=999,IF(simulera09,RANDBETWEEN(1,9),9),0)</f>
        <v>0</v>
      </c>
      <c r="E116">
        <f>Råstatistik!K110</f>
        <v>0</v>
      </c>
      <c r="F116">
        <f ca="1">IF(Råstatistik!I110=999,IF(simulera09,RANDBETWEEN(1,9),9),0)</f>
        <v>9</v>
      </c>
      <c r="G116">
        <f>Råstatistik!P110</f>
        <v>0</v>
      </c>
      <c r="H116">
        <f ca="1">IF(Råstatistik!N110=999,IF(simulera09,RANDBETWEEN(1,9),9),0)</f>
        <v>9</v>
      </c>
      <c r="I116">
        <f>Råstatistik!U110</f>
        <v>21</v>
      </c>
      <c r="J116">
        <f ca="1">IF(Råstatistik!S110=999,IF(simulera09,RANDBETWEEN(1,9),9),0)</f>
        <v>0</v>
      </c>
      <c r="K116">
        <f t="shared" si="33"/>
        <v>21</v>
      </c>
      <c r="L116">
        <f t="shared" ca="1" si="34"/>
        <v>18</v>
      </c>
      <c r="M116" s="26" t="str">
        <f t="shared" ca="1" si="58"/>
        <v>21-39</v>
      </c>
      <c r="N116" s="26">
        <f t="shared" ca="1" si="59"/>
        <v>30</v>
      </c>
      <c r="O116" s="26">
        <f t="shared" si="35"/>
        <v>0</v>
      </c>
      <c r="P116" s="26">
        <f t="shared" ca="1" si="36"/>
        <v>9</v>
      </c>
      <c r="Q116" s="26">
        <f t="shared" ca="1" si="37"/>
        <v>5</v>
      </c>
      <c r="R116" s="43">
        <f>IF(Råstatistik!G110=".",0,Råstatistik!G110)</f>
        <v>0</v>
      </c>
      <c r="S116" s="44">
        <f ca="1">IF(Råstatistik!E110=999,IF(simulera09,RANDBETWEEN(1,9),9),0)</f>
        <v>0</v>
      </c>
      <c r="T116" s="43">
        <f>IF(Råstatistik!L110=".",0,Råstatistik!L110)</f>
        <v>0</v>
      </c>
      <c r="U116" s="44">
        <f ca="1">IF(Råstatistik!J110=999,IF(simulera09,RANDBETWEEN(1,9),9),0)</f>
        <v>9</v>
      </c>
      <c r="V116">
        <f>IF(Råstatistik!Q110=".",0,Råstatistik!Q110)</f>
        <v>0</v>
      </c>
      <c r="W116">
        <f ca="1">IF(Råstatistik!O110=999,IF(simulera09,RANDBETWEEN(1,9),9),0)</f>
        <v>9</v>
      </c>
      <c r="X116">
        <f>IF(Råstatistik!V110=".",0,Råstatistik!V110)</f>
        <v>0</v>
      </c>
      <c r="Y116">
        <f ca="1">IF(Råstatistik!T110=999,IF(simulera09,RANDBETWEEN(1,9),9),0)</f>
        <v>9</v>
      </c>
      <c r="Z116">
        <f t="shared" si="38"/>
        <v>0</v>
      </c>
      <c r="AA116">
        <f t="shared" ca="1" si="39"/>
        <v>27</v>
      </c>
      <c r="AB116" s="26" t="str">
        <f t="shared" ca="1" si="60"/>
        <v>0-27</v>
      </c>
      <c r="AC116" s="26" t="b">
        <f>Råstatistik!B110</f>
        <v>0</v>
      </c>
      <c r="AD116" s="26">
        <f t="shared" si="40"/>
        <v>0</v>
      </c>
      <c r="AE116" s="26">
        <f t="shared" ca="1" si="41"/>
        <v>0</v>
      </c>
      <c r="AF116" s="26">
        <f t="shared" si="42"/>
        <v>0</v>
      </c>
      <c r="AG116" s="26">
        <f t="shared" ca="1" si="43"/>
        <v>0</v>
      </c>
      <c r="AH116" s="26">
        <f t="shared" si="44"/>
        <v>0</v>
      </c>
      <c r="AI116" s="26">
        <f t="shared" ca="1" si="45"/>
        <v>0</v>
      </c>
      <c r="AJ116" s="26">
        <f t="shared" si="46"/>
        <v>21</v>
      </c>
      <c r="AK116" s="26">
        <f t="shared" ca="1" si="47"/>
        <v>0</v>
      </c>
      <c r="AL116" s="48">
        <f t="shared" si="48"/>
        <v>0</v>
      </c>
      <c r="AM116" s="48" t="str">
        <f t="shared" ca="1" si="49"/>
        <v>0 - 30%</v>
      </c>
      <c r="AN116" s="48" t="str">
        <f>IFERROR(#REF!/#REF!,"-")</f>
        <v>-</v>
      </c>
      <c r="AO116" s="48">
        <f t="shared" si="50"/>
        <v>0</v>
      </c>
      <c r="AP116" s="48" t="str">
        <f t="shared" ca="1" si="51"/>
        <v>0 - 90%</v>
      </c>
      <c r="AQ116" s="48" t="str">
        <f>IFERROR(AC116/#REF!,"-")</f>
        <v>-</v>
      </c>
      <c r="AR116" s="48" t="str">
        <f t="shared" si="52"/>
        <v>-</v>
      </c>
      <c r="AS116" s="48" t="str">
        <f>IFERROR(#REF!/#REF!,"_")</f>
        <v>_</v>
      </c>
      <c r="AT116" s="48" t="str">
        <f t="shared" si="53"/>
        <v>-</v>
      </c>
      <c r="AU116" s="48" t="str">
        <f>IFERROR(#REF!/#REF!,"-")</f>
        <v>-</v>
      </c>
      <c r="AV116" s="48" t="str">
        <f t="shared" si="54"/>
        <v>-</v>
      </c>
      <c r="AW116" s="48" t="str">
        <f>IFERROR(#REF!/#REF!,"-")</f>
        <v>-</v>
      </c>
      <c r="AX116" s="48" t="str">
        <f t="shared" si="55"/>
        <v>-</v>
      </c>
      <c r="AY116" s="48" t="str">
        <f>IFERROR(#REF!/#REF!,"-")</f>
        <v>-</v>
      </c>
      <c r="AZ116" s="48" t="str">
        <f t="shared" si="61"/>
        <v>-</v>
      </c>
      <c r="BA116" s="48" t="str">
        <f t="shared" si="62"/>
        <v>-</v>
      </c>
      <c r="BB116" s="48" t="b">
        <f t="shared" si="56"/>
        <v>0</v>
      </c>
      <c r="BC116">
        <f t="shared" si="63"/>
        <v>0</v>
      </c>
      <c r="BD116" s="48" t="str">
        <f t="shared" si="57"/>
        <v>-</v>
      </c>
    </row>
    <row r="117" spans="1:56" x14ac:dyDescent="0.3">
      <c r="A117" s="25" t="str">
        <f>Råstatistik!A111</f>
        <v>FREINETSKOLAN I LUND,IDEELL FÖRENING</v>
      </c>
      <c r="B117" t="b">
        <f t="shared" si="32"/>
        <v>0</v>
      </c>
      <c r="C117">
        <f>Råstatistik!F111</f>
        <v>0</v>
      </c>
      <c r="D117">
        <f ca="1">IF(Råstatistik!D111=999,IF(simulera09,RANDBETWEEN(1,9),9),0)</f>
        <v>0</v>
      </c>
      <c r="E117">
        <f>Råstatistik!K111</f>
        <v>0</v>
      </c>
      <c r="F117">
        <f ca="1">IF(Råstatistik!I111=999,IF(simulera09,RANDBETWEEN(1,9),9),0)</f>
        <v>9</v>
      </c>
      <c r="G117">
        <f>Råstatistik!P111</f>
        <v>0</v>
      </c>
      <c r="H117">
        <f ca="1">IF(Råstatistik!N111=999,IF(simulera09,RANDBETWEEN(1,9),9),0)</f>
        <v>9</v>
      </c>
      <c r="I117">
        <f>Råstatistik!U111</f>
        <v>0</v>
      </c>
      <c r="J117">
        <f ca="1">IF(Råstatistik!S111=999,IF(simulera09,RANDBETWEEN(1,9),9),0)</f>
        <v>9</v>
      </c>
      <c r="K117">
        <f t="shared" si="33"/>
        <v>0</v>
      </c>
      <c r="L117">
        <f t="shared" ca="1" si="34"/>
        <v>27</v>
      </c>
      <c r="M117" s="26" t="str">
        <f t="shared" ca="1" si="58"/>
        <v>0-27</v>
      </c>
      <c r="N117" s="26">
        <f t="shared" ca="1" si="59"/>
        <v>14</v>
      </c>
      <c r="O117" s="26">
        <f t="shared" si="35"/>
        <v>0</v>
      </c>
      <c r="P117" s="26">
        <f t="shared" ca="1" si="36"/>
        <v>9</v>
      </c>
      <c r="Q117" s="26">
        <f t="shared" ca="1" si="37"/>
        <v>5</v>
      </c>
      <c r="R117" s="43">
        <f>IF(Råstatistik!G111=".",0,Råstatistik!G111)</f>
        <v>0</v>
      </c>
      <c r="S117" s="44">
        <f ca="1">IF(Råstatistik!E111=999,IF(simulera09,RANDBETWEEN(1,9),9),0)</f>
        <v>0</v>
      </c>
      <c r="T117" s="43">
        <f>IF(Råstatistik!L111=".",0,Råstatistik!L111)</f>
        <v>0</v>
      </c>
      <c r="U117" s="44">
        <f ca="1">IF(Råstatistik!J111=999,IF(simulera09,RANDBETWEEN(1,9),9),0)</f>
        <v>9</v>
      </c>
      <c r="V117">
        <f>IF(Råstatistik!Q111=".",0,Råstatistik!Q111)</f>
        <v>0</v>
      </c>
      <c r="W117">
        <f ca="1">IF(Råstatistik!O111=999,IF(simulera09,RANDBETWEEN(1,9),9),0)</f>
        <v>9</v>
      </c>
      <c r="X117">
        <f>IF(Råstatistik!V111=".",0,Råstatistik!V111)</f>
        <v>0</v>
      </c>
      <c r="Y117">
        <f ca="1">IF(Råstatistik!T111=999,IF(simulera09,RANDBETWEEN(1,9),9),0)</f>
        <v>9</v>
      </c>
      <c r="Z117">
        <f t="shared" si="38"/>
        <v>0</v>
      </c>
      <c r="AA117">
        <f t="shared" ca="1" si="39"/>
        <v>27</v>
      </c>
      <c r="AB117" s="26" t="str">
        <f t="shared" ca="1" si="60"/>
        <v>0-27</v>
      </c>
      <c r="AC117" s="26" t="b">
        <f>Råstatistik!B111</f>
        <v>0</v>
      </c>
      <c r="AD117" s="26">
        <f t="shared" si="40"/>
        <v>0</v>
      </c>
      <c r="AE117" s="26">
        <f t="shared" ca="1" si="41"/>
        <v>0</v>
      </c>
      <c r="AF117" s="26">
        <f t="shared" si="42"/>
        <v>0</v>
      </c>
      <c r="AG117" s="26">
        <f t="shared" ca="1" si="43"/>
        <v>0</v>
      </c>
      <c r="AH117" s="26">
        <f t="shared" si="44"/>
        <v>0</v>
      </c>
      <c r="AI117" s="26">
        <f t="shared" ca="1" si="45"/>
        <v>0</v>
      </c>
      <c r="AJ117" s="26">
        <f t="shared" si="46"/>
        <v>0</v>
      </c>
      <c r="AK117" s="26">
        <f t="shared" ca="1" si="47"/>
        <v>0</v>
      </c>
      <c r="AL117" s="48" t="str">
        <f t="shared" si="48"/>
        <v>-</v>
      </c>
      <c r="AM117" s="48" t="str">
        <f t="shared" ca="1" si="49"/>
        <v>0 - 64%</v>
      </c>
      <c r="AN117" s="48" t="str">
        <f>IFERROR(#REF!/#REF!,"-")</f>
        <v>-</v>
      </c>
      <c r="AO117" s="48" t="str">
        <f t="shared" si="50"/>
        <v>-</v>
      </c>
      <c r="AP117" s="48" t="str">
        <f t="shared" ca="1" si="51"/>
        <v>0 - 193%</v>
      </c>
      <c r="AQ117" s="48" t="str">
        <f>IFERROR(AC117/#REF!,"-")</f>
        <v>-</v>
      </c>
      <c r="AR117" s="48" t="str">
        <f t="shared" si="52"/>
        <v>-</v>
      </c>
      <c r="AS117" s="48" t="str">
        <f>IFERROR(#REF!/#REF!,"_")</f>
        <v>_</v>
      </c>
      <c r="AT117" s="48" t="str">
        <f t="shared" si="53"/>
        <v>-</v>
      </c>
      <c r="AU117" s="48" t="str">
        <f>IFERROR(#REF!/#REF!,"-")</f>
        <v>-</v>
      </c>
      <c r="AV117" s="48" t="str">
        <f t="shared" si="54"/>
        <v>-</v>
      </c>
      <c r="AW117" s="48" t="str">
        <f>IFERROR(#REF!/#REF!,"-")</f>
        <v>-</v>
      </c>
      <c r="AX117" s="48" t="str">
        <f t="shared" si="55"/>
        <v>-</v>
      </c>
      <c r="AY117" s="48" t="str">
        <f>IFERROR(#REF!/#REF!,"-")</f>
        <v>-</v>
      </c>
      <c r="AZ117" s="48" t="str">
        <f t="shared" si="61"/>
        <v>-</v>
      </c>
      <c r="BA117" s="48" t="str">
        <f t="shared" si="62"/>
        <v>-</v>
      </c>
      <c r="BB117" s="48" t="b">
        <f t="shared" si="56"/>
        <v>0</v>
      </c>
      <c r="BC117">
        <f t="shared" si="63"/>
        <v>0</v>
      </c>
      <c r="BD117" s="48" t="str">
        <f t="shared" si="57"/>
        <v>-</v>
      </c>
    </row>
    <row r="118" spans="1:56" x14ac:dyDescent="0.3">
      <c r="A118" s="25" t="str">
        <f>Råstatistik!A112</f>
        <v>FREINETSKOLAN KASTANJEN EKONOMISK FÖRENING</v>
      </c>
      <c r="B118" t="b">
        <f t="shared" si="32"/>
        <v>0</v>
      </c>
      <c r="C118">
        <f>Råstatistik!F112</f>
        <v>0</v>
      </c>
      <c r="D118">
        <f ca="1">IF(Råstatistik!D112=999,IF(simulera09,RANDBETWEEN(1,9),9),0)</f>
        <v>9</v>
      </c>
      <c r="E118">
        <f>Råstatistik!K112</f>
        <v>0</v>
      </c>
      <c r="F118">
        <f ca="1">IF(Råstatistik!I112=999,IF(simulera09,RANDBETWEEN(1,9),9),0)</f>
        <v>9</v>
      </c>
      <c r="G118">
        <f>Råstatistik!P112</f>
        <v>0</v>
      </c>
      <c r="H118">
        <f ca="1">IF(Råstatistik!N112=999,IF(simulera09,RANDBETWEEN(1,9),9),0)</f>
        <v>9</v>
      </c>
      <c r="I118">
        <f>Råstatistik!U112</f>
        <v>0</v>
      </c>
      <c r="J118">
        <f ca="1">IF(Råstatistik!S112=999,IF(simulera09,RANDBETWEEN(1,9),9),0)</f>
        <v>9</v>
      </c>
      <c r="K118">
        <f t="shared" si="33"/>
        <v>0</v>
      </c>
      <c r="L118">
        <f t="shared" ca="1" si="34"/>
        <v>36</v>
      </c>
      <c r="M118" s="26" t="str">
        <f t="shared" ca="1" si="58"/>
        <v>0-36</v>
      </c>
      <c r="N118" s="26">
        <f t="shared" ca="1" si="59"/>
        <v>18</v>
      </c>
      <c r="O118" s="26">
        <f t="shared" si="35"/>
        <v>0</v>
      </c>
      <c r="P118" s="26">
        <f t="shared" ca="1" si="36"/>
        <v>18</v>
      </c>
      <c r="Q118" s="26">
        <f t="shared" ca="1" si="37"/>
        <v>9</v>
      </c>
      <c r="R118" s="43">
        <f>IF(Råstatistik!G112=".",0,Råstatistik!G112)</f>
        <v>0</v>
      </c>
      <c r="S118" s="44">
        <f ca="1">IF(Råstatistik!E112=999,IF(simulera09,RANDBETWEEN(1,9),9),0)</f>
        <v>9</v>
      </c>
      <c r="T118" s="43">
        <f>IF(Råstatistik!L112=".",0,Råstatistik!L112)</f>
        <v>0</v>
      </c>
      <c r="U118" s="44">
        <f ca="1">IF(Råstatistik!J112=999,IF(simulera09,RANDBETWEEN(1,9),9),0)</f>
        <v>9</v>
      </c>
      <c r="V118">
        <f>IF(Råstatistik!Q112=".",0,Råstatistik!Q112)</f>
        <v>0</v>
      </c>
      <c r="W118">
        <f ca="1">IF(Råstatistik!O112=999,IF(simulera09,RANDBETWEEN(1,9),9),0)</f>
        <v>9</v>
      </c>
      <c r="X118">
        <f>IF(Råstatistik!V112=".",0,Råstatistik!V112)</f>
        <v>0</v>
      </c>
      <c r="Y118">
        <f ca="1">IF(Råstatistik!T112=999,IF(simulera09,RANDBETWEEN(1,9),9),0)</f>
        <v>9</v>
      </c>
      <c r="Z118">
        <f t="shared" si="38"/>
        <v>0</v>
      </c>
      <c r="AA118">
        <f t="shared" ca="1" si="39"/>
        <v>36</v>
      </c>
      <c r="AB118" s="26" t="str">
        <f t="shared" ca="1" si="60"/>
        <v>0-36</v>
      </c>
      <c r="AC118" s="26" t="b">
        <f>Råstatistik!B112</f>
        <v>0</v>
      </c>
      <c r="AD118" s="26">
        <f t="shared" si="40"/>
        <v>0</v>
      </c>
      <c r="AE118" s="26">
        <f t="shared" ca="1" si="41"/>
        <v>0</v>
      </c>
      <c r="AF118" s="26">
        <f t="shared" si="42"/>
        <v>0</v>
      </c>
      <c r="AG118" s="26">
        <f t="shared" ca="1" si="43"/>
        <v>0</v>
      </c>
      <c r="AH118" s="26">
        <f t="shared" si="44"/>
        <v>0</v>
      </c>
      <c r="AI118" s="26">
        <f t="shared" ca="1" si="45"/>
        <v>0</v>
      </c>
      <c r="AJ118" s="26">
        <f t="shared" si="46"/>
        <v>0</v>
      </c>
      <c r="AK118" s="26">
        <f t="shared" ca="1" si="47"/>
        <v>0</v>
      </c>
      <c r="AL118" s="48" t="str">
        <f t="shared" si="48"/>
        <v>-</v>
      </c>
      <c r="AM118" s="48" t="str">
        <f t="shared" ca="1" si="49"/>
        <v>0 - 100%</v>
      </c>
      <c r="AN118" s="48" t="str">
        <f>IFERROR(#REF!/#REF!,"-")</f>
        <v>-</v>
      </c>
      <c r="AO118" s="48" t="str">
        <f t="shared" si="50"/>
        <v>-</v>
      </c>
      <c r="AP118" s="48" t="str">
        <f t="shared" ca="1" si="51"/>
        <v>0 - 200%</v>
      </c>
      <c r="AQ118" s="48" t="str">
        <f>IFERROR(AC118/#REF!,"-")</f>
        <v>-</v>
      </c>
      <c r="AR118" s="48" t="str">
        <f t="shared" si="52"/>
        <v>-</v>
      </c>
      <c r="AS118" s="48" t="str">
        <f>IFERROR(#REF!/#REF!,"_")</f>
        <v>_</v>
      </c>
      <c r="AT118" s="48" t="str">
        <f t="shared" si="53"/>
        <v>-</v>
      </c>
      <c r="AU118" s="48" t="str">
        <f>IFERROR(#REF!/#REF!,"-")</f>
        <v>-</v>
      </c>
      <c r="AV118" s="48" t="str">
        <f t="shared" si="54"/>
        <v>-</v>
      </c>
      <c r="AW118" s="48" t="str">
        <f>IFERROR(#REF!/#REF!,"-")</f>
        <v>-</v>
      </c>
      <c r="AX118" s="48" t="str">
        <f t="shared" si="55"/>
        <v>-</v>
      </c>
      <c r="AY118" s="48" t="str">
        <f>IFERROR(#REF!/#REF!,"-")</f>
        <v>-</v>
      </c>
      <c r="AZ118" s="48" t="str">
        <f t="shared" si="61"/>
        <v>-</v>
      </c>
      <c r="BA118" s="48" t="str">
        <f t="shared" si="62"/>
        <v>-</v>
      </c>
      <c r="BB118" s="48" t="b">
        <f t="shared" si="56"/>
        <v>0</v>
      </c>
      <c r="BC118">
        <f t="shared" si="63"/>
        <v>0</v>
      </c>
      <c r="BD118" s="48" t="str">
        <f t="shared" si="57"/>
        <v>-</v>
      </c>
    </row>
    <row r="119" spans="1:56" x14ac:dyDescent="0.3">
      <c r="A119" s="25" t="str">
        <f>Råstatistik!A113</f>
        <v>Freinetskolan Mimer ekonomisk förening</v>
      </c>
      <c r="B119" t="b">
        <f t="shared" si="32"/>
        <v>0</v>
      </c>
      <c r="C119">
        <f>Råstatistik!F113</f>
        <v>0</v>
      </c>
      <c r="D119">
        <f ca="1">IF(Råstatistik!D113=999,IF(simulera09,RANDBETWEEN(1,9),9),0)</f>
        <v>0</v>
      </c>
      <c r="E119">
        <f>Råstatistik!K113</f>
        <v>0</v>
      </c>
      <c r="F119">
        <f ca="1">IF(Råstatistik!I113=999,IF(simulera09,RANDBETWEEN(1,9),9),0)</f>
        <v>9</v>
      </c>
      <c r="G119">
        <f>Råstatistik!P113</f>
        <v>0</v>
      </c>
      <c r="H119">
        <f ca="1">IF(Råstatistik!N113=999,IF(simulera09,RANDBETWEEN(1,9),9),0)</f>
        <v>9</v>
      </c>
      <c r="I119">
        <f>Råstatistik!U113</f>
        <v>21</v>
      </c>
      <c r="J119">
        <f ca="1">IF(Råstatistik!S113=999,IF(simulera09,RANDBETWEEN(1,9),9),0)</f>
        <v>0</v>
      </c>
      <c r="K119">
        <f t="shared" si="33"/>
        <v>21</v>
      </c>
      <c r="L119">
        <f t="shared" ca="1" si="34"/>
        <v>18</v>
      </c>
      <c r="M119" s="26" t="str">
        <f t="shared" ca="1" si="58"/>
        <v>21-39</v>
      </c>
      <c r="N119" s="26">
        <f t="shared" ca="1" si="59"/>
        <v>30</v>
      </c>
      <c r="O119" s="26">
        <f t="shared" si="35"/>
        <v>0</v>
      </c>
      <c r="P119" s="26">
        <f t="shared" ca="1" si="36"/>
        <v>9</v>
      </c>
      <c r="Q119" s="26">
        <f t="shared" ca="1" si="37"/>
        <v>5</v>
      </c>
      <c r="R119" s="43">
        <f>IF(Råstatistik!G113=".",0,Råstatistik!G113)</f>
        <v>0</v>
      </c>
      <c r="S119" s="44">
        <f ca="1">IF(Råstatistik!E113=999,IF(simulera09,RANDBETWEEN(1,9),9),0)</f>
        <v>0</v>
      </c>
      <c r="T119" s="43">
        <f>IF(Råstatistik!L113=".",0,Råstatistik!L113)</f>
        <v>0</v>
      </c>
      <c r="U119" s="44">
        <f ca="1">IF(Råstatistik!J113=999,IF(simulera09,RANDBETWEEN(1,9),9),0)</f>
        <v>9</v>
      </c>
      <c r="V119">
        <f>IF(Råstatistik!Q113=".",0,Råstatistik!Q113)</f>
        <v>0</v>
      </c>
      <c r="W119">
        <f ca="1">IF(Råstatistik!O113=999,IF(simulera09,RANDBETWEEN(1,9),9),0)</f>
        <v>9</v>
      </c>
      <c r="X119">
        <f>IF(Råstatistik!V113=".",0,Råstatistik!V113)</f>
        <v>0</v>
      </c>
      <c r="Y119">
        <f ca="1">IF(Råstatistik!T113=999,IF(simulera09,RANDBETWEEN(1,9),9),0)</f>
        <v>9</v>
      </c>
      <c r="Z119">
        <f t="shared" si="38"/>
        <v>0</v>
      </c>
      <c r="AA119">
        <f t="shared" ca="1" si="39"/>
        <v>27</v>
      </c>
      <c r="AB119" s="26" t="str">
        <f t="shared" ca="1" si="60"/>
        <v>0-27</v>
      </c>
      <c r="AC119" s="26" t="b">
        <f>Råstatistik!B113</f>
        <v>0</v>
      </c>
      <c r="AD119" s="26">
        <f t="shared" si="40"/>
        <v>0</v>
      </c>
      <c r="AE119" s="26">
        <f t="shared" ca="1" si="41"/>
        <v>0</v>
      </c>
      <c r="AF119" s="26">
        <f t="shared" si="42"/>
        <v>0</v>
      </c>
      <c r="AG119" s="26">
        <f t="shared" ca="1" si="43"/>
        <v>0</v>
      </c>
      <c r="AH119" s="26">
        <f t="shared" si="44"/>
        <v>0</v>
      </c>
      <c r="AI119" s="26">
        <f t="shared" ca="1" si="45"/>
        <v>0</v>
      </c>
      <c r="AJ119" s="26">
        <f t="shared" si="46"/>
        <v>21</v>
      </c>
      <c r="AK119" s="26">
        <f t="shared" ca="1" si="47"/>
        <v>0</v>
      </c>
      <c r="AL119" s="48">
        <f t="shared" si="48"/>
        <v>0</v>
      </c>
      <c r="AM119" s="48" t="str">
        <f t="shared" ca="1" si="49"/>
        <v>0 - 30%</v>
      </c>
      <c r="AN119" s="48" t="str">
        <f>IFERROR(#REF!/#REF!,"-")</f>
        <v>-</v>
      </c>
      <c r="AO119" s="48">
        <f t="shared" si="50"/>
        <v>0</v>
      </c>
      <c r="AP119" s="48" t="str">
        <f t="shared" ca="1" si="51"/>
        <v>0 - 90%</v>
      </c>
      <c r="AQ119" s="48" t="str">
        <f>IFERROR(AC119/#REF!,"-")</f>
        <v>-</v>
      </c>
      <c r="AR119" s="48" t="str">
        <f t="shared" si="52"/>
        <v>-</v>
      </c>
      <c r="AS119" s="48" t="str">
        <f>IFERROR(#REF!/#REF!,"_")</f>
        <v>_</v>
      </c>
      <c r="AT119" s="48" t="str">
        <f t="shared" si="53"/>
        <v>-</v>
      </c>
      <c r="AU119" s="48" t="str">
        <f>IFERROR(#REF!/#REF!,"-")</f>
        <v>-</v>
      </c>
      <c r="AV119" s="48" t="str">
        <f t="shared" si="54"/>
        <v>-</v>
      </c>
      <c r="AW119" s="48" t="str">
        <f>IFERROR(#REF!/#REF!,"-")</f>
        <v>-</v>
      </c>
      <c r="AX119" s="48" t="str">
        <f t="shared" si="55"/>
        <v>-</v>
      </c>
      <c r="AY119" s="48" t="str">
        <f>IFERROR(#REF!/#REF!,"-")</f>
        <v>-</v>
      </c>
      <c r="AZ119" s="48" t="str">
        <f t="shared" si="61"/>
        <v>-</v>
      </c>
      <c r="BA119" s="48" t="str">
        <f t="shared" si="62"/>
        <v>-</v>
      </c>
      <c r="BB119" s="48" t="b">
        <f t="shared" si="56"/>
        <v>0</v>
      </c>
      <c r="BC119">
        <f t="shared" si="63"/>
        <v>0</v>
      </c>
      <c r="BD119" s="48" t="str">
        <f t="shared" si="57"/>
        <v>-</v>
      </c>
    </row>
    <row r="120" spans="1:56" x14ac:dyDescent="0.3">
      <c r="A120" s="25" t="str">
        <f>Råstatistik!A114</f>
        <v>FRIA INTERMILIA SKOLAN</v>
      </c>
      <c r="B120" t="b">
        <f t="shared" si="32"/>
        <v>0</v>
      </c>
      <c r="C120">
        <f>Råstatistik!F114</f>
        <v>0</v>
      </c>
      <c r="D120">
        <f ca="1">IF(Råstatistik!D114=999,IF(simulera09,RANDBETWEEN(1,9),9),0)</f>
        <v>9</v>
      </c>
      <c r="E120">
        <f>Råstatistik!K114</f>
        <v>0</v>
      </c>
      <c r="F120">
        <f ca="1">IF(Råstatistik!I114=999,IF(simulera09,RANDBETWEEN(1,9),9),0)</f>
        <v>9</v>
      </c>
      <c r="G120">
        <f>Råstatistik!P114</f>
        <v>0</v>
      </c>
      <c r="H120">
        <f ca="1">IF(Råstatistik!N114=999,IF(simulera09,RANDBETWEEN(1,9),9),0)</f>
        <v>9</v>
      </c>
      <c r="I120">
        <f>Råstatistik!U114</f>
        <v>17</v>
      </c>
      <c r="J120">
        <f ca="1">IF(Råstatistik!S114=999,IF(simulera09,RANDBETWEEN(1,9),9),0)</f>
        <v>0</v>
      </c>
      <c r="K120">
        <f t="shared" si="33"/>
        <v>17</v>
      </c>
      <c r="L120">
        <f t="shared" ca="1" si="34"/>
        <v>27</v>
      </c>
      <c r="M120" s="26" t="str">
        <f t="shared" ca="1" si="58"/>
        <v>17-44</v>
      </c>
      <c r="N120" s="26">
        <f t="shared" ca="1" si="59"/>
        <v>31</v>
      </c>
      <c r="O120" s="26">
        <f t="shared" si="35"/>
        <v>0</v>
      </c>
      <c r="P120" s="26">
        <f t="shared" ca="1" si="36"/>
        <v>18</v>
      </c>
      <c r="Q120" s="26">
        <f t="shared" ca="1" si="37"/>
        <v>9</v>
      </c>
      <c r="R120" s="43">
        <f>IF(Råstatistik!G114=".",0,Råstatistik!G114)</f>
        <v>0</v>
      </c>
      <c r="S120" s="44">
        <f ca="1">IF(Råstatistik!E114=999,IF(simulera09,RANDBETWEEN(1,9),9),0)</f>
        <v>9</v>
      </c>
      <c r="T120" s="43">
        <f>IF(Råstatistik!L114=".",0,Råstatistik!L114)</f>
        <v>0</v>
      </c>
      <c r="U120" s="44">
        <f ca="1">IF(Råstatistik!J114=999,IF(simulera09,RANDBETWEEN(1,9),9),0)</f>
        <v>9</v>
      </c>
      <c r="V120">
        <f>IF(Råstatistik!Q114=".",0,Råstatistik!Q114)</f>
        <v>0</v>
      </c>
      <c r="W120">
        <f ca="1">IF(Råstatistik!O114=999,IF(simulera09,RANDBETWEEN(1,9),9),0)</f>
        <v>9</v>
      </c>
      <c r="X120">
        <f>IF(Råstatistik!V114=".",0,Råstatistik!V114)</f>
        <v>0</v>
      </c>
      <c r="Y120">
        <f ca="1">IF(Råstatistik!T114=999,IF(simulera09,RANDBETWEEN(1,9),9),0)</f>
        <v>0</v>
      </c>
      <c r="Z120">
        <f t="shared" si="38"/>
        <v>0</v>
      </c>
      <c r="AA120">
        <f t="shared" ca="1" si="39"/>
        <v>27</v>
      </c>
      <c r="AB120" s="26" t="str">
        <f t="shared" ca="1" si="60"/>
        <v>0-27</v>
      </c>
      <c r="AC120" s="26" t="b">
        <f>Råstatistik!B114</f>
        <v>0</v>
      </c>
      <c r="AD120" s="26">
        <f t="shared" si="40"/>
        <v>0</v>
      </c>
      <c r="AE120" s="26">
        <f t="shared" ca="1" si="41"/>
        <v>0</v>
      </c>
      <c r="AF120" s="26">
        <f t="shared" si="42"/>
        <v>0</v>
      </c>
      <c r="AG120" s="26">
        <f t="shared" ca="1" si="43"/>
        <v>0</v>
      </c>
      <c r="AH120" s="26">
        <f t="shared" si="44"/>
        <v>0</v>
      </c>
      <c r="AI120" s="26">
        <f t="shared" ca="1" si="45"/>
        <v>0</v>
      </c>
      <c r="AJ120" s="26">
        <f t="shared" si="46"/>
        <v>17</v>
      </c>
      <c r="AK120" s="26">
        <f t="shared" ca="1" si="47"/>
        <v>0</v>
      </c>
      <c r="AL120" s="48">
        <f t="shared" si="48"/>
        <v>0</v>
      </c>
      <c r="AM120" s="48" t="str">
        <f t="shared" ca="1" si="49"/>
        <v>0 - 58%</v>
      </c>
      <c r="AN120" s="48" t="str">
        <f>IFERROR(#REF!/#REF!,"-")</f>
        <v>-</v>
      </c>
      <c r="AO120" s="48">
        <f t="shared" si="50"/>
        <v>0</v>
      </c>
      <c r="AP120" s="48" t="str">
        <f t="shared" ca="1" si="51"/>
        <v>0 - 87%</v>
      </c>
      <c r="AQ120" s="48" t="str">
        <f>IFERROR(AC120/#REF!,"-")</f>
        <v>-</v>
      </c>
      <c r="AR120" s="48" t="str">
        <f t="shared" si="52"/>
        <v>-</v>
      </c>
      <c r="AS120" s="48" t="str">
        <f>IFERROR(#REF!/#REF!,"_")</f>
        <v>_</v>
      </c>
      <c r="AT120" s="48" t="str">
        <f t="shared" si="53"/>
        <v>-</v>
      </c>
      <c r="AU120" s="48" t="str">
        <f>IFERROR(#REF!/#REF!,"-")</f>
        <v>-</v>
      </c>
      <c r="AV120" s="48" t="str">
        <f t="shared" si="54"/>
        <v>-</v>
      </c>
      <c r="AW120" s="48" t="str">
        <f>IFERROR(#REF!/#REF!,"-")</f>
        <v>-</v>
      </c>
      <c r="AX120" s="48" t="str">
        <f t="shared" si="55"/>
        <v>-</v>
      </c>
      <c r="AY120" s="48" t="str">
        <f>IFERROR(#REF!/#REF!,"-")</f>
        <v>-</v>
      </c>
      <c r="AZ120" s="48" t="str">
        <f t="shared" si="61"/>
        <v>-</v>
      </c>
      <c r="BA120" s="48" t="str">
        <f t="shared" si="62"/>
        <v>-</v>
      </c>
      <c r="BB120" s="48" t="b">
        <f t="shared" si="56"/>
        <v>0</v>
      </c>
      <c r="BC120">
        <f t="shared" si="63"/>
        <v>0</v>
      </c>
      <c r="BD120" s="48" t="str">
        <f t="shared" si="57"/>
        <v>-</v>
      </c>
    </row>
    <row r="121" spans="1:56" x14ac:dyDescent="0.3">
      <c r="A121" s="25" t="str">
        <f>Råstatistik!A115</f>
        <v>Fridaskolorna AB</v>
      </c>
      <c r="B121" t="b">
        <f t="shared" si="32"/>
        <v>0</v>
      </c>
      <c r="C121">
        <f>Råstatistik!F115</f>
        <v>19</v>
      </c>
      <c r="D121">
        <f ca="1">IF(Råstatistik!D115=999,IF(simulera09,RANDBETWEEN(1,9),9),0)</f>
        <v>0</v>
      </c>
      <c r="E121">
        <f>Råstatistik!K115</f>
        <v>31</v>
      </c>
      <c r="F121">
        <f ca="1">IF(Råstatistik!I115=999,IF(simulera09,RANDBETWEEN(1,9),9),0)</f>
        <v>0</v>
      </c>
      <c r="G121">
        <f>Råstatistik!P115</f>
        <v>27</v>
      </c>
      <c r="H121">
        <f ca="1">IF(Råstatistik!N115=999,IF(simulera09,RANDBETWEEN(1,9),9),0)</f>
        <v>0</v>
      </c>
      <c r="I121">
        <f>Råstatistik!U115</f>
        <v>278</v>
      </c>
      <c r="J121">
        <f ca="1">IF(Råstatistik!S115=999,IF(simulera09,RANDBETWEEN(1,9),9),0)</f>
        <v>0</v>
      </c>
      <c r="K121">
        <f t="shared" si="33"/>
        <v>355</v>
      </c>
      <c r="L121">
        <f t="shared" ca="1" si="34"/>
        <v>0</v>
      </c>
      <c r="M121" s="26" t="str">
        <f t="shared" ca="1" si="58"/>
        <v>355</v>
      </c>
      <c r="N121" s="26">
        <f t="shared" ca="1" si="59"/>
        <v>355</v>
      </c>
      <c r="O121" s="26">
        <f t="shared" si="35"/>
        <v>50</v>
      </c>
      <c r="P121" s="26">
        <f t="shared" ca="1" si="36"/>
        <v>0</v>
      </c>
      <c r="Q121" s="26">
        <f t="shared" ca="1" si="37"/>
        <v>50</v>
      </c>
      <c r="R121" s="43">
        <f>IF(Råstatistik!G115=".",0,Råstatistik!G115)</f>
        <v>0</v>
      </c>
      <c r="S121" s="44">
        <f ca="1">IF(Råstatistik!E115=999,IF(simulera09,RANDBETWEEN(1,9),9),0)</f>
        <v>9</v>
      </c>
      <c r="T121" s="43">
        <f>IF(Råstatistik!L115=".",0,Råstatistik!L115)</f>
        <v>0</v>
      </c>
      <c r="U121" s="44">
        <f ca="1">IF(Råstatistik!J115=999,IF(simulera09,RANDBETWEEN(1,9),9),0)</f>
        <v>9</v>
      </c>
      <c r="V121">
        <f>IF(Råstatistik!Q115=".",0,Råstatistik!Q115)</f>
        <v>0</v>
      </c>
      <c r="W121">
        <f ca="1">IF(Råstatistik!O115=999,IF(simulera09,RANDBETWEEN(1,9),9),0)</f>
        <v>9</v>
      </c>
      <c r="X121">
        <f>IF(Råstatistik!V115=".",0,Råstatistik!V115)</f>
        <v>0</v>
      </c>
      <c r="Y121">
        <f ca="1">IF(Råstatistik!T115=999,IF(simulera09,RANDBETWEEN(1,9),9),0)</f>
        <v>9</v>
      </c>
      <c r="Z121">
        <f t="shared" si="38"/>
        <v>0</v>
      </c>
      <c r="AA121">
        <f t="shared" ca="1" si="39"/>
        <v>36</v>
      </c>
      <c r="AB121" s="26" t="str">
        <f t="shared" ca="1" si="60"/>
        <v>0-36</v>
      </c>
      <c r="AC121" s="26" t="b">
        <f>Råstatistik!B115</f>
        <v>0</v>
      </c>
      <c r="AD121" s="26">
        <f t="shared" si="40"/>
        <v>19</v>
      </c>
      <c r="AE121" s="26">
        <f t="shared" ca="1" si="41"/>
        <v>0</v>
      </c>
      <c r="AF121" s="26">
        <f t="shared" si="42"/>
        <v>31</v>
      </c>
      <c r="AG121" s="26">
        <f t="shared" ca="1" si="43"/>
        <v>0</v>
      </c>
      <c r="AH121" s="26">
        <f t="shared" si="44"/>
        <v>27</v>
      </c>
      <c r="AI121" s="26">
        <f t="shared" ca="1" si="45"/>
        <v>0</v>
      </c>
      <c r="AJ121" s="26">
        <f t="shared" si="46"/>
        <v>278</v>
      </c>
      <c r="AK121" s="26">
        <f t="shared" ca="1" si="47"/>
        <v>0</v>
      </c>
      <c r="AL121" s="48">
        <f t="shared" si="48"/>
        <v>0.14084507042253522</v>
      </c>
      <c r="AM121" s="48" t="str">
        <f t="shared" ca="1" si="49"/>
        <v>14 - 0%</v>
      </c>
      <c r="AN121" s="48" t="str">
        <f>IFERROR(#REF!/#REF!,"-")</f>
        <v>-</v>
      </c>
      <c r="AO121" s="48">
        <f t="shared" si="50"/>
        <v>0</v>
      </c>
      <c r="AP121" s="48" t="str">
        <f t="shared" ca="1" si="51"/>
        <v>0 - 10%</v>
      </c>
      <c r="AQ121" s="48" t="str">
        <f>IFERROR(AC121/#REF!,"-")</f>
        <v>-</v>
      </c>
      <c r="AR121" s="48">
        <f t="shared" si="52"/>
        <v>0</v>
      </c>
      <c r="AS121" s="48" t="str">
        <f>IFERROR(#REF!/#REF!,"_")</f>
        <v>_</v>
      </c>
      <c r="AT121" s="48">
        <f t="shared" si="53"/>
        <v>0.62</v>
      </c>
      <c r="AU121" s="48" t="str">
        <f>IFERROR(#REF!/#REF!,"-")</f>
        <v>-</v>
      </c>
      <c r="AV121" s="48" t="str">
        <f t="shared" si="54"/>
        <v>-</v>
      </c>
      <c r="AW121" s="48" t="str">
        <f>IFERROR(#REF!/#REF!,"-")</f>
        <v>-</v>
      </c>
      <c r="AX121" s="48" t="str">
        <f t="shared" si="55"/>
        <v>-</v>
      </c>
      <c r="AY121" s="48" t="str">
        <f>IFERROR(#REF!/#REF!,"-")</f>
        <v>-</v>
      </c>
      <c r="AZ121" s="48" t="str">
        <f t="shared" si="61"/>
        <v>-</v>
      </c>
      <c r="BA121" s="48" t="str">
        <f t="shared" si="62"/>
        <v>-</v>
      </c>
      <c r="BB121" s="48" t="b">
        <f t="shared" si="56"/>
        <v>0</v>
      </c>
      <c r="BC121">
        <f t="shared" si="63"/>
        <v>19</v>
      </c>
      <c r="BD121" s="48">
        <f t="shared" si="57"/>
        <v>0.38</v>
      </c>
    </row>
    <row r="122" spans="1:56" x14ac:dyDescent="0.3">
      <c r="A122" s="25" t="str">
        <f>Råstatistik!A116</f>
        <v>Frihab AB</v>
      </c>
      <c r="B122" t="b">
        <f t="shared" si="32"/>
        <v>0</v>
      </c>
      <c r="C122">
        <f>Råstatistik!F116</f>
        <v>0</v>
      </c>
      <c r="D122">
        <f ca="1">IF(Råstatistik!D116=999,IF(simulera09,RANDBETWEEN(1,9),9),0)</f>
        <v>9</v>
      </c>
      <c r="E122">
        <f>Råstatistik!K116</f>
        <v>0</v>
      </c>
      <c r="F122">
        <f ca="1">IF(Råstatistik!I116=999,IF(simulera09,RANDBETWEEN(1,9),9),0)</f>
        <v>0</v>
      </c>
      <c r="G122">
        <f>Råstatistik!P116</f>
        <v>0</v>
      </c>
      <c r="H122">
        <f ca="1">IF(Råstatistik!N116=999,IF(simulera09,RANDBETWEEN(1,9),9),0)</f>
        <v>9</v>
      </c>
      <c r="I122">
        <f>Råstatistik!U116</f>
        <v>0</v>
      </c>
      <c r="J122">
        <f ca="1">IF(Råstatistik!S116=999,IF(simulera09,RANDBETWEEN(1,9),9),0)</f>
        <v>9</v>
      </c>
      <c r="K122">
        <f t="shared" si="33"/>
        <v>0</v>
      </c>
      <c r="L122">
        <f t="shared" ca="1" si="34"/>
        <v>27</v>
      </c>
      <c r="M122" s="26" t="str">
        <f t="shared" ca="1" si="58"/>
        <v>0-27</v>
      </c>
      <c r="N122" s="26">
        <f t="shared" ca="1" si="59"/>
        <v>14</v>
      </c>
      <c r="O122" s="26">
        <f t="shared" si="35"/>
        <v>0</v>
      </c>
      <c r="P122" s="26">
        <f t="shared" ca="1" si="36"/>
        <v>9</v>
      </c>
      <c r="Q122" s="26">
        <f t="shared" ca="1" si="37"/>
        <v>5</v>
      </c>
      <c r="R122" s="43">
        <f>IF(Råstatistik!G116=".",0,Råstatistik!G116)</f>
        <v>0</v>
      </c>
      <c r="S122" s="44">
        <f ca="1">IF(Råstatistik!E116=999,IF(simulera09,RANDBETWEEN(1,9),9),0)</f>
        <v>9</v>
      </c>
      <c r="T122" s="43">
        <f>IF(Råstatistik!L116=".",0,Råstatistik!L116)</f>
        <v>0</v>
      </c>
      <c r="U122" s="44">
        <f ca="1">IF(Råstatistik!J116=999,IF(simulera09,RANDBETWEEN(1,9),9),0)</f>
        <v>0</v>
      </c>
      <c r="V122">
        <f>IF(Råstatistik!Q116=".",0,Råstatistik!Q116)</f>
        <v>0</v>
      </c>
      <c r="W122">
        <f ca="1">IF(Råstatistik!O116=999,IF(simulera09,RANDBETWEEN(1,9),9),0)</f>
        <v>9</v>
      </c>
      <c r="X122">
        <f>IF(Råstatistik!V116=".",0,Råstatistik!V116)</f>
        <v>0</v>
      </c>
      <c r="Y122">
        <f ca="1">IF(Råstatistik!T116=999,IF(simulera09,RANDBETWEEN(1,9),9),0)</f>
        <v>9</v>
      </c>
      <c r="Z122">
        <f t="shared" si="38"/>
        <v>0</v>
      </c>
      <c r="AA122">
        <f t="shared" ca="1" si="39"/>
        <v>27</v>
      </c>
      <c r="AB122" s="26" t="str">
        <f t="shared" ca="1" si="60"/>
        <v>0-27</v>
      </c>
      <c r="AC122" s="26" t="b">
        <f>Råstatistik!B116</f>
        <v>0</v>
      </c>
      <c r="AD122" s="26">
        <f t="shared" si="40"/>
        <v>0</v>
      </c>
      <c r="AE122" s="26">
        <f t="shared" ca="1" si="41"/>
        <v>0</v>
      </c>
      <c r="AF122" s="26">
        <f t="shared" si="42"/>
        <v>0</v>
      </c>
      <c r="AG122" s="26">
        <f t="shared" ca="1" si="43"/>
        <v>0</v>
      </c>
      <c r="AH122" s="26">
        <f t="shared" si="44"/>
        <v>0</v>
      </c>
      <c r="AI122" s="26">
        <f t="shared" ca="1" si="45"/>
        <v>0</v>
      </c>
      <c r="AJ122" s="26">
        <f t="shared" si="46"/>
        <v>0</v>
      </c>
      <c r="AK122" s="26">
        <f t="shared" ca="1" si="47"/>
        <v>0</v>
      </c>
      <c r="AL122" s="48" t="str">
        <f t="shared" si="48"/>
        <v>-</v>
      </c>
      <c r="AM122" s="48" t="str">
        <f t="shared" ca="1" si="49"/>
        <v>0 - 64%</v>
      </c>
      <c r="AN122" s="48" t="str">
        <f>IFERROR(#REF!/#REF!,"-")</f>
        <v>-</v>
      </c>
      <c r="AO122" s="48" t="str">
        <f t="shared" si="50"/>
        <v>-</v>
      </c>
      <c r="AP122" s="48" t="str">
        <f t="shared" ca="1" si="51"/>
        <v>0 - 193%</v>
      </c>
      <c r="AQ122" s="48" t="str">
        <f>IFERROR(AC122/#REF!,"-")</f>
        <v>-</v>
      </c>
      <c r="AR122" s="48" t="str">
        <f t="shared" si="52"/>
        <v>-</v>
      </c>
      <c r="AS122" s="48" t="str">
        <f>IFERROR(#REF!/#REF!,"_")</f>
        <v>_</v>
      </c>
      <c r="AT122" s="48" t="str">
        <f t="shared" si="53"/>
        <v>-</v>
      </c>
      <c r="AU122" s="48" t="str">
        <f>IFERROR(#REF!/#REF!,"-")</f>
        <v>-</v>
      </c>
      <c r="AV122" s="48" t="str">
        <f t="shared" si="54"/>
        <v>-</v>
      </c>
      <c r="AW122" s="48" t="str">
        <f>IFERROR(#REF!/#REF!,"-")</f>
        <v>-</v>
      </c>
      <c r="AX122" s="48" t="str">
        <f t="shared" si="55"/>
        <v>-</v>
      </c>
      <c r="AY122" s="48" t="str">
        <f>IFERROR(#REF!/#REF!,"-")</f>
        <v>-</v>
      </c>
      <c r="AZ122" s="48" t="str">
        <f t="shared" si="61"/>
        <v>-</v>
      </c>
      <c r="BA122" s="48" t="str">
        <f t="shared" si="62"/>
        <v>-</v>
      </c>
      <c r="BB122" s="48" t="b">
        <f t="shared" si="56"/>
        <v>0</v>
      </c>
      <c r="BC122">
        <f t="shared" si="63"/>
        <v>0</v>
      </c>
      <c r="BD122" s="48" t="str">
        <f t="shared" si="57"/>
        <v>-</v>
      </c>
    </row>
    <row r="123" spans="1:56" x14ac:dyDescent="0.3">
      <c r="A123" s="25" t="str">
        <f>Råstatistik!A117</f>
        <v>Friskola Fria Emilia Boden ekonomisk förening</v>
      </c>
      <c r="B123" t="b">
        <f t="shared" si="32"/>
        <v>0</v>
      </c>
      <c r="C123">
        <f>Råstatistik!F117</f>
        <v>0</v>
      </c>
      <c r="D123">
        <f ca="1">IF(Råstatistik!D117=999,IF(simulera09,RANDBETWEEN(1,9),9),0)</f>
        <v>9</v>
      </c>
      <c r="E123">
        <f>Råstatistik!K117</f>
        <v>0</v>
      </c>
      <c r="F123">
        <f ca="1">IF(Råstatistik!I117=999,IF(simulera09,RANDBETWEEN(1,9),9),0)</f>
        <v>9</v>
      </c>
      <c r="G123">
        <f>Råstatistik!P117</f>
        <v>0</v>
      </c>
      <c r="H123">
        <f ca="1">IF(Råstatistik!N117=999,IF(simulera09,RANDBETWEEN(1,9),9),0)</f>
        <v>9</v>
      </c>
      <c r="I123">
        <f>Råstatistik!U117</f>
        <v>20</v>
      </c>
      <c r="J123">
        <f ca="1">IF(Råstatistik!S117=999,IF(simulera09,RANDBETWEEN(1,9),9),0)</f>
        <v>0</v>
      </c>
      <c r="K123">
        <f t="shared" si="33"/>
        <v>20</v>
      </c>
      <c r="L123">
        <f t="shared" ca="1" si="34"/>
        <v>27</v>
      </c>
      <c r="M123" s="26" t="str">
        <f t="shared" ca="1" si="58"/>
        <v>20-47</v>
      </c>
      <c r="N123" s="26">
        <f t="shared" ca="1" si="59"/>
        <v>34</v>
      </c>
      <c r="O123" s="26">
        <f t="shared" si="35"/>
        <v>0</v>
      </c>
      <c r="P123" s="26">
        <f t="shared" ca="1" si="36"/>
        <v>18</v>
      </c>
      <c r="Q123" s="26">
        <f t="shared" ca="1" si="37"/>
        <v>9</v>
      </c>
      <c r="R123" s="43">
        <f>IF(Råstatistik!G117=".",0,Råstatistik!G117)</f>
        <v>0</v>
      </c>
      <c r="S123" s="44">
        <f ca="1">IF(Råstatistik!E117=999,IF(simulera09,RANDBETWEEN(1,9),9),0)</f>
        <v>9</v>
      </c>
      <c r="T123" s="43">
        <f>IF(Råstatistik!L117=".",0,Råstatistik!L117)</f>
        <v>0</v>
      </c>
      <c r="U123" s="44">
        <f ca="1">IF(Råstatistik!J117=999,IF(simulera09,RANDBETWEEN(1,9),9),0)</f>
        <v>9</v>
      </c>
      <c r="V123">
        <f>IF(Råstatistik!Q117=".",0,Råstatistik!Q117)</f>
        <v>0</v>
      </c>
      <c r="W123">
        <f ca="1">IF(Råstatistik!O117=999,IF(simulera09,RANDBETWEEN(1,9),9),0)</f>
        <v>9</v>
      </c>
      <c r="X123">
        <f>IF(Råstatistik!V117=".",0,Råstatistik!V117)</f>
        <v>0</v>
      </c>
      <c r="Y123">
        <f ca="1">IF(Råstatistik!T117=999,IF(simulera09,RANDBETWEEN(1,9),9),0)</f>
        <v>9</v>
      </c>
      <c r="Z123">
        <f t="shared" si="38"/>
        <v>0</v>
      </c>
      <c r="AA123">
        <f t="shared" ca="1" si="39"/>
        <v>36</v>
      </c>
      <c r="AB123" s="26" t="str">
        <f t="shared" ca="1" si="60"/>
        <v>0-36</v>
      </c>
      <c r="AC123" s="26" t="b">
        <f>Råstatistik!B117</f>
        <v>0</v>
      </c>
      <c r="AD123" s="26">
        <f t="shared" si="40"/>
        <v>0</v>
      </c>
      <c r="AE123" s="26">
        <f t="shared" ca="1" si="41"/>
        <v>0</v>
      </c>
      <c r="AF123" s="26">
        <f t="shared" si="42"/>
        <v>0</v>
      </c>
      <c r="AG123" s="26">
        <f t="shared" ca="1" si="43"/>
        <v>0</v>
      </c>
      <c r="AH123" s="26">
        <f t="shared" si="44"/>
        <v>0</v>
      </c>
      <c r="AI123" s="26">
        <f t="shared" ca="1" si="45"/>
        <v>0</v>
      </c>
      <c r="AJ123" s="26">
        <f t="shared" si="46"/>
        <v>20</v>
      </c>
      <c r="AK123" s="26">
        <f t="shared" ca="1" si="47"/>
        <v>0</v>
      </c>
      <c r="AL123" s="48">
        <f t="shared" si="48"/>
        <v>0</v>
      </c>
      <c r="AM123" s="48" t="str">
        <f t="shared" ca="1" si="49"/>
        <v>0 - 53%</v>
      </c>
      <c r="AN123" s="48" t="str">
        <f>IFERROR(#REF!/#REF!,"-")</f>
        <v>-</v>
      </c>
      <c r="AO123" s="48">
        <f t="shared" si="50"/>
        <v>0</v>
      </c>
      <c r="AP123" s="48" t="str">
        <f t="shared" ca="1" si="51"/>
        <v>0 - 106%</v>
      </c>
      <c r="AQ123" s="48" t="str">
        <f>IFERROR(AC123/#REF!,"-")</f>
        <v>-</v>
      </c>
      <c r="AR123" s="48" t="str">
        <f t="shared" si="52"/>
        <v>-</v>
      </c>
      <c r="AS123" s="48" t="str">
        <f>IFERROR(#REF!/#REF!,"_")</f>
        <v>_</v>
      </c>
      <c r="AT123" s="48" t="str">
        <f t="shared" si="53"/>
        <v>-</v>
      </c>
      <c r="AU123" s="48" t="str">
        <f>IFERROR(#REF!/#REF!,"-")</f>
        <v>-</v>
      </c>
      <c r="AV123" s="48" t="str">
        <f t="shared" si="54"/>
        <v>-</v>
      </c>
      <c r="AW123" s="48" t="str">
        <f>IFERROR(#REF!/#REF!,"-")</f>
        <v>-</v>
      </c>
      <c r="AX123" s="48" t="str">
        <f t="shared" si="55"/>
        <v>-</v>
      </c>
      <c r="AY123" s="48" t="str">
        <f>IFERROR(#REF!/#REF!,"-")</f>
        <v>-</v>
      </c>
      <c r="AZ123" s="48" t="str">
        <f t="shared" si="61"/>
        <v>-</v>
      </c>
      <c r="BA123" s="48" t="str">
        <f t="shared" si="62"/>
        <v>-</v>
      </c>
      <c r="BB123" s="48" t="b">
        <f t="shared" si="56"/>
        <v>0</v>
      </c>
      <c r="BC123">
        <f t="shared" si="63"/>
        <v>0</v>
      </c>
      <c r="BD123" s="48" t="str">
        <f t="shared" si="57"/>
        <v>-</v>
      </c>
    </row>
    <row r="124" spans="1:56" x14ac:dyDescent="0.3">
      <c r="A124" s="25" t="str">
        <f>Råstatistik!A118</f>
        <v>Friskolan Asken Aktiebolag</v>
      </c>
      <c r="B124" t="b">
        <f t="shared" si="32"/>
        <v>0</v>
      </c>
      <c r="C124">
        <f>Råstatistik!F118</f>
        <v>0</v>
      </c>
      <c r="D124">
        <f ca="1">IF(Råstatistik!D118=999,IF(simulera09,RANDBETWEEN(1,9),9),0)</f>
        <v>9</v>
      </c>
      <c r="E124">
        <f>Råstatistik!K118</f>
        <v>0</v>
      </c>
      <c r="F124">
        <f ca="1">IF(Råstatistik!I118=999,IF(simulera09,RANDBETWEEN(1,9),9),0)</f>
        <v>9</v>
      </c>
      <c r="G124">
        <f>Råstatistik!P118</f>
        <v>0</v>
      </c>
      <c r="H124">
        <f ca="1">IF(Råstatistik!N118=999,IF(simulera09,RANDBETWEEN(1,9),9),0)</f>
        <v>9</v>
      </c>
      <c r="I124">
        <f>Råstatistik!U118</f>
        <v>44</v>
      </c>
      <c r="J124">
        <f ca="1">IF(Råstatistik!S118=999,IF(simulera09,RANDBETWEEN(1,9),9),0)</f>
        <v>0</v>
      </c>
      <c r="K124">
        <f t="shared" si="33"/>
        <v>44</v>
      </c>
      <c r="L124">
        <f t="shared" ca="1" si="34"/>
        <v>27</v>
      </c>
      <c r="M124" s="26" t="str">
        <f t="shared" ca="1" si="58"/>
        <v>44-71</v>
      </c>
      <c r="N124" s="26">
        <f t="shared" ca="1" si="59"/>
        <v>58</v>
      </c>
      <c r="O124" s="26">
        <f t="shared" si="35"/>
        <v>0</v>
      </c>
      <c r="P124" s="26">
        <f t="shared" ca="1" si="36"/>
        <v>18</v>
      </c>
      <c r="Q124" s="26">
        <f t="shared" ca="1" si="37"/>
        <v>9</v>
      </c>
      <c r="R124" s="43">
        <f>IF(Råstatistik!G118=".",0,Råstatistik!G118)</f>
        <v>0</v>
      </c>
      <c r="S124" s="44">
        <f ca="1">IF(Råstatistik!E118=999,IF(simulera09,RANDBETWEEN(1,9),9),0)</f>
        <v>9</v>
      </c>
      <c r="T124" s="43">
        <f>IF(Råstatistik!L118=".",0,Råstatistik!L118)</f>
        <v>0</v>
      </c>
      <c r="U124" s="44">
        <f ca="1">IF(Råstatistik!J118=999,IF(simulera09,RANDBETWEEN(1,9),9),0)</f>
        <v>9</v>
      </c>
      <c r="V124">
        <f>IF(Råstatistik!Q118=".",0,Råstatistik!Q118)</f>
        <v>0</v>
      </c>
      <c r="W124">
        <f ca="1">IF(Råstatistik!O118=999,IF(simulera09,RANDBETWEEN(1,9),9),0)</f>
        <v>9</v>
      </c>
      <c r="X124">
        <f>IF(Råstatistik!V118=".",0,Råstatistik!V118)</f>
        <v>0</v>
      </c>
      <c r="Y124">
        <f ca="1">IF(Råstatistik!T118=999,IF(simulera09,RANDBETWEEN(1,9),9),0)</f>
        <v>9</v>
      </c>
      <c r="Z124">
        <f t="shared" si="38"/>
        <v>0</v>
      </c>
      <c r="AA124">
        <f t="shared" ca="1" si="39"/>
        <v>36</v>
      </c>
      <c r="AB124" s="26" t="str">
        <f t="shared" ca="1" si="60"/>
        <v>0-36</v>
      </c>
      <c r="AC124" s="26" t="b">
        <f>Råstatistik!B118</f>
        <v>0</v>
      </c>
      <c r="AD124" s="26">
        <f t="shared" si="40"/>
        <v>0</v>
      </c>
      <c r="AE124" s="26">
        <f t="shared" ca="1" si="41"/>
        <v>0</v>
      </c>
      <c r="AF124" s="26">
        <f t="shared" si="42"/>
        <v>0</v>
      </c>
      <c r="AG124" s="26">
        <f t="shared" ca="1" si="43"/>
        <v>0</v>
      </c>
      <c r="AH124" s="26">
        <f t="shared" si="44"/>
        <v>0</v>
      </c>
      <c r="AI124" s="26">
        <f t="shared" ca="1" si="45"/>
        <v>0</v>
      </c>
      <c r="AJ124" s="26">
        <f t="shared" si="46"/>
        <v>44</v>
      </c>
      <c r="AK124" s="26">
        <f t="shared" ca="1" si="47"/>
        <v>0</v>
      </c>
      <c r="AL124" s="48">
        <f t="shared" si="48"/>
        <v>0</v>
      </c>
      <c r="AM124" s="48" t="str">
        <f t="shared" ca="1" si="49"/>
        <v>0 - 31%</v>
      </c>
      <c r="AN124" s="48" t="str">
        <f>IFERROR(#REF!/#REF!,"-")</f>
        <v>-</v>
      </c>
      <c r="AO124" s="48">
        <f t="shared" si="50"/>
        <v>0</v>
      </c>
      <c r="AP124" s="48" t="str">
        <f t="shared" ca="1" si="51"/>
        <v>0 - 62%</v>
      </c>
      <c r="AQ124" s="48" t="str">
        <f>IFERROR(AC124/#REF!,"-")</f>
        <v>-</v>
      </c>
      <c r="AR124" s="48" t="str">
        <f t="shared" si="52"/>
        <v>-</v>
      </c>
      <c r="AS124" s="48" t="str">
        <f>IFERROR(#REF!/#REF!,"_")</f>
        <v>_</v>
      </c>
      <c r="AT124" s="48" t="str">
        <f t="shared" si="53"/>
        <v>-</v>
      </c>
      <c r="AU124" s="48" t="str">
        <f>IFERROR(#REF!/#REF!,"-")</f>
        <v>-</v>
      </c>
      <c r="AV124" s="48" t="str">
        <f t="shared" si="54"/>
        <v>-</v>
      </c>
      <c r="AW124" s="48" t="str">
        <f>IFERROR(#REF!/#REF!,"-")</f>
        <v>-</v>
      </c>
      <c r="AX124" s="48" t="str">
        <f t="shared" si="55"/>
        <v>-</v>
      </c>
      <c r="AY124" s="48" t="str">
        <f>IFERROR(#REF!/#REF!,"-")</f>
        <v>-</v>
      </c>
      <c r="AZ124" s="48" t="str">
        <f t="shared" si="61"/>
        <v>-</v>
      </c>
      <c r="BA124" s="48" t="str">
        <f t="shared" si="62"/>
        <v>-</v>
      </c>
      <c r="BB124" s="48" t="b">
        <f t="shared" si="56"/>
        <v>0</v>
      </c>
      <c r="BC124">
        <f t="shared" si="63"/>
        <v>0</v>
      </c>
      <c r="BD124" s="48" t="str">
        <f t="shared" si="57"/>
        <v>-</v>
      </c>
    </row>
    <row r="125" spans="1:56" x14ac:dyDescent="0.3">
      <c r="A125" s="25" t="str">
        <f>Råstatistik!A119</f>
        <v>Friskolan i Mariestad AB</v>
      </c>
      <c r="B125" t="b">
        <f t="shared" si="32"/>
        <v>0</v>
      </c>
      <c r="C125">
        <f>Råstatistik!F119</f>
        <v>0</v>
      </c>
      <c r="D125">
        <f ca="1">IF(Råstatistik!D119=999,IF(simulera09,RANDBETWEEN(1,9),9),0)</f>
        <v>9</v>
      </c>
      <c r="E125">
        <f>Råstatistik!K119</f>
        <v>0</v>
      </c>
      <c r="F125">
        <f ca="1">IF(Råstatistik!I119=999,IF(simulera09,RANDBETWEEN(1,9),9),0)</f>
        <v>9</v>
      </c>
      <c r="G125">
        <f>Råstatistik!P119</f>
        <v>0</v>
      </c>
      <c r="H125">
        <f ca="1">IF(Råstatistik!N119=999,IF(simulera09,RANDBETWEEN(1,9),9),0)</f>
        <v>9</v>
      </c>
      <c r="I125">
        <f>Råstatistik!U119</f>
        <v>53</v>
      </c>
      <c r="J125">
        <f ca="1">IF(Råstatistik!S119=999,IF(simulera09,RANDBETWEEN(1,9),9),0)</f>
        <v>0</v>
      </c>
      <c r="K125">
        <f t="shared" si="33"/>
        <v>53</v>
      </c>
      <c r="L125">
        <f t="shared" ca="1" si="34"/>
        <v>27</v>
      </c>
      <c r="M125" s="26" t="str">
        <f t="shared" ca="1" si="58"/>
        <v>53-80</v>
      </c>
      <c r="N125" s="26">
        <f t="shared" ca="1" si="59"/>
        <v>67</v>
      </c>
      <c r="O125" s="26">
        <f t="shared" si="35"/>
        <v>0</v>
      </c>
      <c r="P125" s="26">
        <f t="shared" ca="1" si="36"/>
        <v>18</v>
      </c>
      <c r="Q125" s="26">
        <f t="shared" ca="1" si="37"/>
        <v>9</v>
      </c>
      <c r="R125" s="43">
        <f>IF(Råstatistik!G119=".",0,Råstatistik!G119)</f>
        <v>0</v>
      </c>
      <c r="S125" s="44">
        <f ca="1">IF(Råstatistik!E119=999,IF(simulera09,RANDBETWEEN(1,9),9),0)</f>
        <v>9</v>
      </c>
      <c r="T125" s="43">
        <f>IF(Råstatistik!L119=".",0,Råstatistik!L119)</f>
        <v>0</v>
      </c>
      <c r="U125" s="44">
        <f ca="1">IF(Råstatistik!J119=999,IF(simulera09,RANDBETWEEN(1,9),9),0)</f>
        <v>9</v>
      </c>
      <c r="V125">
        <f>IF(Råstatistik!Q119=".",0,Råstatistik!Q119)</f>
        <v>0</v>
      </c>
      <c r="W125">
        <f ca="1">IF(Råstatistik!O119=999,IF(simulera09,RANDBETWEEN(1,9),9),0)</f>
        <v>9</v>
      </c>
      <c r="X125">
        <f>IF(Råstatistik!V119=".",0,Råstatistik!V119)</f>
        <v>0</v>
      </c>
      <c r="Y125">
        <f ca="1">IF(Råstatistik!T119=999,IF(simulera09,RANDBETWEEN(1,9),9),0)</f>
        <v>9</v>
      </c>
      <c r="Z125">
        <f t="shared" si="38"/>
        <v>0</v>
      </c>
      <c r="AA125">
        <f t="shared" ca="1" si="39"/>
        <v>36</v>
      </c>
      <c r="AB125" s="26" t="str">
        <f t="shared" ca="1" si="60"/>
        <v>0-36</v>
      </c>
      <c r="AC125" s="26" t="b">
        <f>Råstatistik!B119</f>
        <v>0</v>
      </c>
      <c r="AD125" s="26">
        <f t="shared" si="40"/>
        <v>0</v>
      </c>
      <c r="AE125" s="26">
        <f t="shared" ca="1" si="41"/>
        <v>0</v>
      </c>
      <c r="AF125" s="26">
        <f t="shared" si="42"/>
        <v>0</v>
      </c>
      <c r="AG125" s="26">
        <f t="shared" ca="1" si="43"/>
        <v>0</v>
      </c>
      <c r="AH125" s="26">
        <f t="shared" si="44"/>
        <v>0</v>
      </c>
      <c r="AI125" s="26">
        <f t="shared" ca="1" si="45"/>
        <v>0</v>
      </c>
      <c r="AJ125" s="26">
        <f t="shared" si="46"/>
        <v>53</v>
      </c>
      <c r="AK125" s="26">
        <f t="shared" ca="1" si="47"/>
        <v>0</v>
      </c>
      <c r="AL125" s="48">
        <f t="shared" si="48"/>
        <v>0</v>
      </c>
      <c r="AM125" s="48" t="str">
        <f t="shared" ca="1" si="49"/>
        <v>0 - 27%</v>
      </c>
      <c r="AN125" s="48" t="str">
        <f>IFERROR(#REF!/#REF!,"-")</f>
        <v>-</v>
      </c>
      <c r="AO125" s="48">
        <f t="shared" si="50"/>
        <v>0</v>
      </c>
      <c r="AP125" s="48" t="str">
        <f t="shared" ca="1" si="51"/>
        <v>0 - 54%</v>
      </c>
      <c r="AQ125" s="48" t="str">
        <f>IFERROR(AC125/#REF!,"-")</f>
        <v>-</v>
      </c>
      <c r="AR125" s="48" t="str">
        <f t="shared" si="52"/>
        <v>-</v>
      </c>
      <c r="AS125" s="48" t="str">
        <f>IFERROR(#REF!/#REF!,"_")</f>
        <v>_</v>
      </c>
      <c r="AT125" s="48" t="str">
        <f t="shared" si="53"/>
        <v>-</v>
      </c>
      <c r="AU125" s="48" t="str">
        <f>IFERROR(#REF!/#REF!,"-")</f>
        <v>-</v>
      </c>
      <c r="AV125" s="48" t="str">
        <f t="shared" si="54"/>
        <v>-</v>
      </c>
      <c r="AW125" s="48" t="str">
        <f>IFERROR(#REF!/#REF!,"-")</f>
        <v>-</v>
      </c>
      <c r="AX125" s="48" t="str">
        <f t="shared" si="55"/>
        <v>-</v>
      </c>
      <c r="AY125" s="48" t="str">
        <f>IFERROR(#REF!/#REF!,"-")</f>
        <v>-</v>
      </c>
      <c r="AZ125" s="48" t="str">
        <f t="shared" si="61"/>
        <v>-</v>
      </c>
      <c r="BA125" s="48" t="str">
        <f t="shared" si="62"/>
        <v>-</v>
      </c>
      <c r="BB125" s="48" t="b">
        <f t="shared" si="56"/>
        <v>0</v>
      </c>
      <c r="BC125">
        <f t="shared" si="63"/>
        <v>0</v>
      </c>
      <c r="BD125" s="48" t="str">
        <f t="shared" si="57"/>
        <v>-</v>
      </c>
    </row>
    <row r="126" spans="1:56" x14ac:dyDescent="0.3">
      <c r="A126" s="25" t="str">
        <f>Råstatistik!A120</f>
        <v>FRISKOLAN I SKUTSKÄR EKONOMISK FÖRENING</v>
      </c>
      <c r="B126" t="b">
        <f t="shared" si="32"/>
        <v>0</v>
      </c>
      <c r="C126">
        <f>Råstatistik!F120</f>
        <v>0</v>
      </c>
      <c r="D126">
        <f ca="1">IF(Råstatistik!D120=999,IF(simulera09,RANDBETWEEN(1,9),9),0)</f>
        <v>9</v>
      </c>
      <c r="E126">
        <f>Råstatistik!K120</f>
        <v>0</v>
      </c>
      <c r="F126">
        <f ca="1">IF(Råstatistik!I120=999,IF(simulera09,RANDBETWEEN(1,9),9),0)</f>
        <v>9</v>
      </c>
      <c r="G126">
        <f>Råstatistik!P120</f>
        <v>0</v>
      </c>
      <c r="H126">
        <f ca="1">IF(Råstatistik!N120=999,IF(simulera09,RANDBETWEEN(1,9),9),0)</f>
        <v>9</v>
      </c>
      <c r="I126">
        <f>Råstatistik!U120</f>
        <v>29</v>
      </c>
      <c r="J126">
        <f ca="1">IF(Råstatistik!S120=999,IF(simulera09,RANDBETWEEN(1,9),9),0)</f>
        <v>0</v>
      </c>
      <c r="K126">
        <f t="shared" si="33"/>
        <v>29</v>
      </c>
      <c r="L126">
        <f t="shared" ca="1" si="34"/>
        <v>27</v>
      </c>
      <c r="M126" s="26" t="str">
        <f t="shared" ca="1" si="58"/>
        <v>29-56</v>
      </c>
      <c r="N126" s="26">
        <f t="shared" ca="1" si="59"/>
        <v>43</v>
      </c>
      <c r="O126" s="26">
        <f t="shared" si="35"/>
        <v>0</v>
      </c>
      <c r="P126" s="26">
        <f t="shared" ca="1" si="36"/>
        <v>18</v>
      </c>
      <c r="Q126" s="26">
        <f t="shared" ca="1" si="37"/>
        <v>9</v>
      </c>
      <c r="R126" s="43">
        <f>IF(Råstatistik!G120=".",0,Råstatistik!G120)</f>
        <v>0</v>
      </c>
      <c r="S126" s="44">
        <f ca="1">IF(Råstatistik!E120=999,IF(simulera09,RANDBETWEEN(1,9),9),0)</f>
        <v>9</v>
      </c>
      <c r="T126" s="43">
        <f>IF(Råstatistik!L120=".",0,Råstatistik!L120)</f>
        <v>0</v>
      </c>
      <c r="U126" s="44">
        <f ca="1">IF(Råstatistik!J120=999,IF(simulera09,RANDBETWEEN(1,9),9),0)</f>
        <v>9</v>
      </c>
      <c r="V126">
        <f>IF(Råstatistik!Q120=".",0,Råstatistik!Q120)</f>
        <v>0</v>
      </c>
      <c r="W126">
        <f ca="1">IF(Råstatistik!O120=999,IF(simulera09,RANDBETWEEN(1,9),9),0)</f>
        <v>9</v>
      </c>
      <c r="X126">
        <f>IF(Råstatistik!V120=".",0,Råstatistik!V120)</f>
        <v>0</v>
      </c>
      <c r="Y126">
        <f ca="1">IF(Råstatistik!T120=999,IF(simulera09,RANDBETWEEN(1,9),9),0)</f>
        <v>0</v>
      </c>
      <c r="Z126">
        <f t="shared" si="38"/>
        <v>0</v>
      </c>
      <c r="AA126">
        <f t="shared" ca="1" si="39"/>
        <v>27</v>
      </c>
      <c r="AB126" s="26" t="str">
        <f t="shared" ca="1" si="60"/>
        <v>0-27</v>
      </c>
      <c r="AC126" s="26" t="b">
        <f>Råstatistik!B120</f>
        <v>0</v>
      </c>
      <c r="AD126" s="26">
        <f t="shared" si="40"/>
        <v>0</v>
      </c>
      <c r="AE126" s="26">
        <f t="shared" ca="1" si="41"/>
        <v>0</v>
      </c>
      <c r="AF126" s="26">
        <f t="shared" si="42"/>
        <v>0</v>
      </c>
      <c r="AG126" s="26">
        <f t="shared" ca="1" si="43"/>
        <v>0</v>
      </c>
      <c r="AH126" s="26">
        <f t="shared" si="44"/>
        <v>0</v>
      </c>
      <c r="AI126" s="26">
        <f t="shared" ca="1" si="45"/>
        <v>0</v>
      </c>
      <c r="AJ126" s="26">
        <f t="shared" si="46"/>
        <v>29</v>
      </c>
      <c r="AK126" s="26">
        <f t="shared" ca="1" si="47"/>
        <v>0</v>
      </c>
      <c r="AL126" s="48">
        <f t="shared" si="48"/>
        <v>0</v>
      </c>
      <c r="AM126" s="48" t="str">
        <f t="shared" ca="1" si="49"/>
        <v>0 - 42%</v>
      </c>
      <c r="AN126" s="48" t="str">
        <f>IFERROR(#REF!/#REF!,"-")</f>
        <v>-</v>
      </c>
      <c r="AO126" s="48">
        <f t="shared" si="50"/>
        <v>0</v>
      </c>
      <c r="AP126" s="48" t="str">
        <f t="shared" ca="1" si="51"/>
        <v>0 - 63%</v>
      </c>
      <c r="AQ126" s="48" t="str">
        <f>IFERROR(AC126/#REF!,"-")</f>
        <v>-</v>
      </c>
      <c r="AR126" s="48" t="str">
        <f t="shared" si="52"/>
        <v>-</v>
      </c>
      <c r="AS126" s="48" t="str">
        <f>IFERROR(#REF!/#REF!,"_")</f>
        <v>_</v>
      </c>
      <c r="AT126" s="48" t="str">
        <f t="shared" si="53"/>
        <v>-</v>
      </c>
      <c r="AU126" s="48" t="str">
        <f>IFERROR(#REF!/#REF!,"-")</f>
        <v>-</v>
      </c>
      <c r="AV126" s="48" t="str">
        <f t="shared" si="54"/>
        <v>-</v>
      </c>
      <c r="AW126" s="48" t="str">
        <f>IFERROR(#REF!/#REF!,"-")</f>
        <v>-</v>
      </c>
      <c r="AX126" s="48" t="str">
        <f t="shared" si="55"/>
        <v>-</v>
      </c>
      <c r="AY126" s="48" t="str">
        <f>IFERROR(#REF!/#REF!,"-")</f>
        <v>-</v>
      </c>
      <c r="AZ126" s="48" t="str">
        <f t="shared" si="61"/>
        <v>-</v>
      </c>
      <c r="BA126" s="48" t="str">
        <f t="shared" si="62"/>
        <v>-</v>
      </c>
      <c r="BB126" s="48" t="b">
        <f t="shared" si="56"/>
        <v>0</v>
      </c>
      <c r="BC126">
        <f t="shared" si="63"/>
        <v>0</v>
      </c>
      <c r="BD126" s="48" t="str">
        <f t="shared" si="57"/>
        <v>-</v>
      </c>
    </row>
    <row r="127" spans="1:56" x14ac:dyDescent="0.3">
      <c r="A127" s="25" t="str">
        <f>Råstatistik!A121</f>
        <v>Friskolan Lust &amp; Lära i Bollnäs AB</v>
      </c>
      <c r="B127" t="b">
        <f t="shared" si="32"/>
        <v>0</v>
      </c>
      <c r="C127">
        <f>Råstatistik!F121</f>
        <v>0</v>
      </c>
      <c r="D127">
        <f ca="1">IF(Råstatistik!D121=999,IF(simulera09,RANDBETWEEN(1,9),9),0)</f>
        <v>9</v>
      </c>
      <c r="E127">
        <f>Råstatistik!K121</f>
        <v>12</v>
      </c>
      <c r="F127">
        <f ca="1">IF(Råstatistik!I121=999,IF(simulera09,RANDBETWEEN(1,9),9),0)</f>
        <v>0</v>
      </c>
      <c r="G127">
        <f>Råstatistik!P121</f>
        <v>0</v>
      </c>
      <c r="H127">
        <f ca="1">IF(Råstatistik!N121=999,IF(simulera09,RANDBETWEEN(1,9),9),0)</f>
        <v>9</v>
      </c>
      <c r="I127">
        <f>Råstatistik!U121</f>
        <v>121</v>
      </c>
      <c r="J127">
        <f ca="1">IF(Råstatistik!S121=999,IF(simulera09,RANDBETWEEN(1,9),9),0)</f>
        <v>0</v>
      </c>
      <c r="K127">
        <f t="shared" si="33"/>
        <v>133</v>
      </c>
      <c r="L127">
        <f t="shared" ca="1" si="34"/>
        <v>18</v>
      </c>
      <c r="M127" s="26" t="str">
        <f t="shared" ca="1" si="58"/>
        <v>133-151</v>
      </c>
      <c r="N127" s="26">
        <f t="shared" ca="1" si="59"/>
        <v>142</v>
      </c>
      <c r="O127" s="26">
        <f t="shared" si="35"/>
        <v>12</v>
      </c>
      <c r="P127" s="26">
        <f t="shared" ca="1" si="36"/>
        <v>9</v>
      </c>
      <c r="Q127" s="26">
        <f t="shared" ca="1" si="37"/>
        <v>17</v>
      </c>
      <c r="R127" s="43">
        <f>IF(Råstatistik!G121=".",0,Råstatistik!G121)</f>
        <v>0</v>
      </c>
      <c r="S127" s="44">
        <f ca="1">IF(Råstatistik!E121=999,IF(simulera09,RANDBETWEEN(1,9),9),0)</f>
        <v>9</v>
      </c>
      <c r="T127" s="43">
        <f>IF(Råstatistik!L121=".",0,Råstatistik!L121)</f>
        <v>0</v>
      </c>
      <c r="U127" s="44">
        <f ca="1">IF(Råstatistik!J121=999,IF(simulera09,RANDBETWEEN(1,9),9),0)</f>
        <v>0</v>
      </c>
      <c r="V127">
        <f>IF(Råstatistik!Q121=".",0,Råstatistik!Q121)</f>
        <v>0</v>
      </c>
      <c r="W127">
        <f ca="1">IF(Råstatistik!O121=999,IF(simulera09,RANDBETWEEN(1,9),9),0)</f>
        <v>9</v>
      </c>
      <c r="X127">
        <f>IF(Råstatistik!V121=".",0,Råstatistik!V121)</f>
        <v>0</v>
      </c>
      <c r="Y127">
        <f ca="1">IF(Råstatistik!T121=999,IF(simulera09,RANDBETWEEN(1,9),9),0)</f>
        <v>0</v>
      </c>
      <c r="Z127">
        <f t="shared" si="38"/>
        <v>0</v>
      </c>
      <c r="AA127">
        <f t="shared" ca="1" si="39"/>
        <v>18</v>
      </c>
      <c r="AB127" s="26" t="str">
        <f t="shared" ca="1" si="60"/>
        <v>0-18</v>
      </c>
      <c r="AC127" s="26" t="b">
        <f>Råstatistik!B121</f>
        <v>0</v>
      </c>
      <c r="AD127" s="26">
        <f t="shared" si="40"/>
        <v>0</v>
      </c>
      <c r="AE127" s="26">
        <f t="shared" ca="1" si="41"/>
        <v>0</v>
      </c>
      <c r="AF127" s="26">
        <f t="shared" si="42"/>
        <v>12</v>
      </c>
      <c r="AG127" s="26">
        <f t="shared" ca="1" si="43"/>
        <v>0</v>
      </c>
      <c r="AH127" s="26">
        <f t="shared" si="44"/>
        <v>0</v>
      </c>
      <c r="AI127" s="26">
        <f t="shared" ca="1" si="45"/>
        <v>0</v>
      </c>
      <c r="AJ127" s="26">
        <f t="shared" si="46"/>
        <v>121</v>
      </c>
      <c r="AK127" s="26">
        <f t="shared" ca="1" si="47"/>
        <v>0</v>
      </c>
      <c r="AL127" s="48">
        <f t="shared" si="48"/>
        <v>9.0225563909774431E-2</v>
      </c>
      <c r="AM127" s="48" t="str">
        <f t="shared" ca="1" si="49"/>
        <v>8 - 6%</v>
      </c>
      <c r="AN127" s="48" t="str">
        <f>IFERROR(#REF!/#REF!,"-")</f>
        <v>-</v>
      </c>
      <c r="AO127" s="48">
        <f t="shared" si="50"/>
        <v>0</v>
      </c>
      <c r="AP127" s="48" t="str">
        <f t="shared" ca="1" si="51"/>
        <v>0 - 13%</v>
      </c>
      <c r="AQ127" s="48" t="str">
        <f>IFERROR(AC127/#REF!,"-")</f>
        <v>-</v>
      </c>
      <c r="AR127" s="48">
        <f t="shared" si="52"/>
        <v>0</v>
      </c>
      <c r="AS127" s="48" t="str">
        <f>IFERROR(#REF!/#REF!,"_")</f>
        <v>_</v>
      </c>
      <c r="AT127" s="48">
        <f t="shared" si="53"/>
        <v>1</v>
      </c>
      <c r="AU127" s="48" t="str">
        <f>IFERROR(#REF!/#REF!,"-")</f>
        <v>-</v>
      </c>
      <c r="AV127" s="48" t="str">
        <f t="shared" si="54"/>
        <v>-</v>
      </c>
      <c r="AW127" s="48" t="str">
        <f>IFERROR(#REF!/#REF!,"-")</f>
        <v>-</v>
      </c>
      <c r="AX127" s="48" t="str">
        <f t="shared" si="55"/>
        <v>-</v>
      </c>
      <c r="AY127" s="48" t="str">
        <f>IFERROR(#REF!/#REF!,"-")</f>
        <v>-</v>
      </c>
      <c r="AZ127" s="48" t="str">
        <f t="shared" si="61"/>
        <v>-</v>
      </c>
      <c r="BA127" s="48" t="str">
        <f t="shared" si="62"/>
        <v>-</v>
      </c>
      <c r="BB127" s="48" t="b">
        <f t="shared" si="56"/>
        <v>0</v>
      </c>
      <c r="BC127">
        <f t="shared" si="63"/>
        <v>0</v>
      </c>
      <c r="BD127" s="48">
        <f t="shared" si="57"/>
        <v>0</v>
      </c>
    </row>
    <row r="128" spans="1:56" x14ac:dyDescent="0.3">
      <c r="A128" s="25" t="str">
        <f>Råstatistik!A122</f>
        <v>FRISKOLAN LYFTET AB</v>
      </c>
      <c r="B128" t="b">
        <f t="shared" si="32"/>
        <v>0</v>
      </c>
      <c r="C128">
        <f>Råstatistik!F122</f>
        <v>0</v>
      </c>
      <c r="D128">
        <f ca="1">IF(Råstatistik!D122=999,IF(simulera09,RANDBETWEEN(1,9),9),0)</f>
        <v>9</v>
      </c>
      <c r="E128">
        <f>Råstatistik!K122</f>
        <v>0</v>
      </c>
      <c r="F128">
        <f ca="1">IF(Råstatistik!I122=999,IF(simulera09,RANDBETWEEN(1,9),9),0)</f>
        <v>0</v>
      </c>
      <c r="G128">
        <f>Råstatistik!P122</f>
        <v>0</v>
      </c>
      <c r="H128">
        <f ca="1">IF(Råstatistik!N122=999,IF(simulera09,RANDBETWEEN(1,9),9),0)</f>
        <v>9</v>
      </c>
      <c r="I128">
        <f>Råstatistik!U122</f>
        <v>0</v>
      </c>
      <c r="J128">
        <f ca="1">IF(Råstatistik!S122=999,IF(simulera09,RANDBETWEEN(1,9),9),0)</f>
        <v>9</v>
      </c>
      <c r="K128">
        <f t="shared" si="33"/>
        <v>0</v>
      </c>
      <c r="L128">
        <f t="shared" ca="1" si="34"/>
        <v>27</v>
      </c>
      <c r="M128" s="26" t="str">
        <f t="shared" ca="1" si="58"/>
        <v>0-27</v>
      </c>
      <c r="N128" s="26">
        <f t="shared" ca="1" si="59"/>
        <v>14</v>
      </c>
      <c r="O128" s="26">
        <f t="shared" si="35"/>
        <v>0</v>
      </c>
      <c r="P128" s="26">
        <f t="shared" ca="1" si="36"/>
        <v>9</v>
      </c>
      <c r="Q128" s="26">
        <f t="shared" ca="1" si="37"/>
        <v>5</v>
      </c>
      <c r="R128" s="43">
        <f>IF(Råstatistik!G122=".",0,Råstatistik!G122)</f>
        <v>0</v>
      </c>
      <c r="S128" s="44">
        <f ca="1">IF(Råstatistik!E122=999,IF(simulera09,RANDBETWEEN(1,9),9),0)</f>
        <v>9</v>
      </c>
      <c r="T128" s="43">
        <f>IF(Råstatistik!L122=".",0,Råstatistik!L122)</f>
        <v>0</v>
      </c>
      <c r="U128" s="44">
        <f ca="1">IF(Råstatistik!J122=999,IF(simulera09,RANDBETWEEN(1,9),9),0)</f>
        <v>0</v>
      </c>
      <c r="V128">
        <f>IF(Råstatistik!Q122=".",0,Råstatistik!Q122)</f>
        <v>0</v>
      </c>
      <c r="W128">
        <f ca="1">IF(Råstatistik!O122=999,IF(simulera09,RANDBETWEEN(1,9),9),0)</f>
        <v>9</v>
      </c>
      <c r="X128">
        <f>IF(Råstatistik!V122=".",0,Råstatistik!V122)</f>
        <v>0</v>
      </c>
      <c r="Y128">
        <f ca="1">IF(Råstatistik!T122=999,IF(simulera09,RANDBETWEEN(1,9),9),0)</f>
        <v>9</v>
      </c>
      <c r="Z128">
        <f t="shared" si="38"/>
        <v>0</v>
      </c>
      <c r="AA128">
        <f t="shared" ca="1" si="39"/>
        <v>27</v>
      </c>
      <c r="AB128" s="26" t="str">
        <f t="shared" ca="1" si="60"/>
        <v>0-27</v>
      </c>
      <c r="AC128" s="26" t="b">
        <f>Råstatistik!B122</f>
        <v>0</v>
      </c>
      <c r="AD128" s="26">
        <f t="shared" si="40"/>
        <v>0</v>
      </c>
      <c r="AE128" s="26">
        <f t="shared" ca="1" si="41"/>
        <v>0</v>
      </c>
      <c r="AF128" s="26">
        <f t="shared" si="42"/>
        <v>0</v>
      </c>
      <c r="AG128" s="26">
        <f t="shared" ca="1" si="43"/>
        <v>0</v>
      </c>
      <c r="AH128" s="26">
        <f t="shared" si="44"/>
        <v>0</v>
      </c>
      <c r="AI128" s="26">
        <f t="shared" ca="1" si="45"/>
        <v>0</v>
      </c>
      <c r="AJ128" s="26">
        <f t="shared" si="46"/>
        <v>0</v>
      </c>
      <c r="AK128" s="26">
        <f t="shared" ca="1" si="47"/>
        <v>0</v>
      </c>
      <c r="AL128" s="48" t="str">
        <f t="shared" si="48"/>
        <v>-</v>
      </c>
      <c r="AM128" s="48" t="str">
        <f t="shared" ca="1" si="49"/>
        <v>0 - 64%</v>
      </c>
      <c r="AN128" s="48" t="str">
        <f>IFERROR(#REF!/#REF!,"-")</f>
        <v>-</v>
      </c>
      <c r="AO128" s="48" t="str">
        <f t="shared" si="50"/>
        <v>-</v>
      </c>
      <c r="AP128" s="48" t="str">
        <f t="shared" ca="1" si="51"/>
        <v>0 - 193%</v>
      </c>
      <c r="AQ128" s="48" t="str">
        <f>IFERROR(AC128/#REF!,"-")</f>
        <v>-</v>
      </c>
      <c r="AR128" s="48" t="str">
        <f t="shared" si="52"/>
        <v>-</v>
      </c>
      <c r="AS128" s="48" t="str">
        <f>IFERROR(#REF!/#REF!,"_")</f>
        <v>_</v>
      </c>
      <c r="AT128" s="48" t="str">
        <f t="shared" si="53"/>
        <v>-</v>
      </c>
      <c r="AU128" s="48" t="str">
        <f>IFERROR(#REF!/#REF!,"-")</f>
        <v>-</v>
      </c>
      <c r="AV128" s="48" t="str">
        <f t="shared" si="54"/>
        <v>-</v>
      </c>
      <c r="AW128" s="48" t="str">
        <f>IFERROR(#REF!/#REF!,"-")</f>
        <v>-</v>
      </c>
      <c r="AX128" s="48" t="str">
        <f t="shared" si="55"/>
        <v>-</v>
      </c>
      <c r="AY128" s="48" t="str">
        <f>IFERROR(#REF!/#REF!,"-")</f>
        <v>-</v>
      </c>
      <c r="AZ128" s="48" t="str">
        <f t="shared" si="61"/>
        <v>-</v>
      </c>
      <c r="BA128" s="48" t="str">
        <f t="shared" si="62"/>
        <v>-</v>
      </c>
      <c r="BB128" s="48" t="b">
        <f t="shared" si="56"/>
        <v>0</v>
      </c>
      <c r="BC128">
        <f t="shared" si="63"/>
        <v>0</v>
      </c>
      <c r="BD128" s="48" t="str">
        <f t="shared" si="57"/>
        <v>-</v>
      </c>
    </row>
    <row r="129" spans="1:56" x14ac:dyDescent="0.3">
      <c r="A129" s="25" t="str">
        <f>Råstatistik!A123</f>
        <v>Friskolan Mosaik i Falun ekonomisk förening</v>
      </c>
      <c r="B129" t="b">
        <f t="shared" si="32"/>
        <v>0</v>
      </c>
      <c r="C129">
        <f>Råstatistik!F123</f>
        <v>0</v>
      </c>
      <c r="D129">
        <f ca="1">IF(Råstatistik!D123=999,IF(simulera09,RANDBETWEEN(1,9),9),0)</f>
        <v>0</v>
      </c>
      <c r="E129">
        <f>Råstatistik!K123</f>
        <v>0</v>
      </c>
      <c r="F129">
        <f ca="1">IF(Råstatistik!I123=999,IF(simulera09,RANDBETWEEN(1,9),9),0)</f>
        <v>0</v>
      </c>
      <c r="G129">
        <f>Råstatistik!P123</f>
        <v>0</v>
      </c>
      <c r="H129">
        <f ca="1">IF(Råstatistik!N123=999,IF(simulera09,RANDBETWEEN(1,9),9),0)</f>
        <v>0</v>
      </c>
      <c r="I129">
        <f>Råstatistik!U123</f>
        <v>0</v>
      </c>
      <c r="J129">
        <f ca="1">IF(Råstatistik!S123=999,IF(simulera09,RANDBETWEEN(1,9),9),0)</f>
        <v>0</v>
      </c>
      <c r="K129">
        <f t="shared" si="33"/>
        <v>0</v>
      </c>
      <c r="L129">
        <f t="shared" ca="1" si="34"/>
        <v>0</v>
      </c>
      <c r="M129" s="26" t="str">
        <f t="shared" ca="1" si="58"/>
        <v>0</v>
      </c>
      <c r="N129" s="26">
        <f t="shared" ca="1" si="59"/>
        <v>0</v>
      </c>
      <c r="O129" s="26">
        <f t="shared" si="35"/>
        <v>0</v>
      </c>
      <c r="P129" s="26">
        <f t="shared" ca="1" si="36"/>
        <v>0</v>
      </c>
      <c r="Q129" s="26">
        <f t="shared" ca="1" si="37"/>
        <v>0</v>
      </c>
      <c r="R129" s="43">
        <f>IF(Råstatistik!G123=".",0,Råstatistik!G123)</f>
        <v>0</v>
      </c>
      <c r="S129" s="44">
        <f ca="1">IF(Råstatistik!E123=999,IF(simulera09,RANDBETWEEN(1,9),9),0)</f>
        <v>0</v>
      </c>
      <c r="T129" s="43">
        <f>IF(Råstatistik!L123=".",0,Råstatistik!L123)</f>
        <v>0</v>
      </c>
      <c r="U129" s="44">
        <f ca="1">IF(Råstatistik!J123=999,IF(simulera09,RANDBETWEEN(1,9),9),0)</f>
        <v>0</v>
      </c>
      <c r="V129">
        <f>IF(Råstatistik!Q123=".",0,Råstatistik!Q123)</f>
        <v>0</v>
      </c>
      <c r="W129">
        <f ca="1">IF(Råstatistik!O123=999,IF(simulera09,RANDBETWEEN(1,9),9),0)</f>
        <v>0</v>
      </c>
      <c r="X129">
        <f>IF(Råstatistik!V123=".",0,Råstatistik!V123)</f>
        <v>0</v>
      </c>
      <c r="Y129">
        <f ca="1">IF(Råstatistik!T123=999,IF(simulera09,RANDBETWEEN(1,9),9),0)</f>
        <v>0</v>
      </c>
      <c r="Z129">
        <f t="shared" si="38"/>
        <v>0</v>
      </c>
      <c r="AA129">
        <f t="shared" ca="1" si="39"/>
        <v>0</v>
      </c>
      <c r="AB129" s="26" t="str">
        <f t="shared" ca="1" si="60"/>
        <v>0</v>
      </c>
      <c r="AC129" s="26" t="b">
        <f>Råstatistik!B123</f>
        <v>1</v>
      </c>
      <c r="AD129" s="26">
        <f t="shared" si="40"/>
        <v>0</v>
      </c>
      <c r="AE129" s="26">
        <f t="shared" ca="1" si="41"/>
        <v>0</v>
      </c>
      <c r="AF129" s="26">
        <f t="shared" si="42"/>
        <v>0</v>
      </c>
      <c r="AG129" s="26">
        <f t="shared" ca="1" si="43"/>
        <v>0</v>
      </c>
      <c r="AH129" s="26">
        <f t="shared" si="44"/>
        <v>0</v>
      </c>
      <c r="AI129" s="26">
        <f t="shared" ca="1" si="45"/>
        <v>0</v>
      </c>
      <c r="AJ129" s="26">
        <f t="shared" si="46"/>
        <v>0</v>
      </c>
      <c r="AK129" s="26">
        <f t="shared" ca="1" si="47"/>
        <v>0</v>
      </c>
      <c r="AL129" s="48" t="str">
        <f t="shared" si="48"/>
        <v>-</v>
      </c>
      <c r="AM129" s="48" t="e">
        <f t="shared" ca="1" si="49"/>
        <v>#DIV/0!</v>
      </c>
      <c r="AN129" s="48" t="str">
        <f>IFERROR(#REF!/#REF!,"-")</f>
        <v>-</v>
      </c>
      <c r="AO129" s="48" t="str">
        <f t="shared" si="50"/>
        <v>-</v>
      </c>
      <c r="AP129" s="48" t="e">
        <f t="shared" ca="1" si="51"/>
        <v>#DIV/0!</v>
      </c>
      <c r="AQ129" s="48" t="str">
        <f>IFERROR(AC129/#REF!,"-")</f>
        <v>-</v>
      </c>
      <c r="AR129" s="48" t="str">
        <f t="shared" si="52"/>
        <v>-</v>
      </c>
      <c r="AS129" s="48" t="str">
        <f>IFERROR(#REF!/#REF!,"_")</f>
        <v>_</v>
      </c>
      <c r="AT129" s="48" t="str">
        <f t="shared" si="53"/>
        <v>-</v>
      </c>
      <c r="AU129" s="48" t="str">
        <f>IFERROR(#REF!/#REF!,"-")</f>
        <v>-</v>
      </c>
      <c r="AV129" s="48" t="str">
        <f t="shared" si="54"/>
        <v>-</v>
      </c>
      <c r="AW129" s="48" t="str">
        <f>IFERROR(#REF!/#REF!,"-")</f>
        <v>-</v>
      </c>
      <c r="AX129" s="48" t="str">
        <f t="shared" si="55"/>
        <v>-</v>
      </c>
      <c r="AY129" s="48" t="str">
        <f>IFERROR(#REF!/#REF!,"-")</f>
        <v>-</v>
      </c>
      <c r="AZ129" s="48" t="str">
        <f t="shared" si="61"/>
        <v>-</v>
      </c>
      <c r="BA129" s="48" t="str">
        <f t="shared" si="62"/>
        <v>-</v>
      </c>
      <c r="BB129" s="48" t="b">
        <f t="shared" si="56"/>
        <v>1</v>
      </c>
      <c r="BC129">
        <f t="shared" si="63"/>
        <v>0</v>
      </c>
      <c r="BD129" s="48" t="str">
        <f t="shared" si="57"/>
        <v>-</v>
      </c>
    </row>
    <row r="130" spans="1:56" x14ac:dyDescent="0.3">
      <c r="A130" s="25" t="str">
        <f>Råstatistik!A124</f>
        <v>Friskolan PANEA AB</v>
      </c>
      <c r="B130" t="b">
        <f t="shared" si="32"/>
        <v>0</v>
      </c>
      <c r="C130">
        <f>Råstatistik!F124</f>
        <v>0</v>
      </c>
      <c r="D130">
        <f ca="1">IF(Råstatistik!D124=999,IF(simulera09,RANDBETWEEN(1,9),9),0)</f>
        <v>9</v>
      </c>
      <c r="E130">
        <f>Råstatistik!K124</f>
        <v>0</v>
      </c>
      <c r="F130">
        <f ca="1">IF(Råstatistik!I124=999,IF(simulera09,RANDBETWEEN(1,9),9),0)</f>
        <v>9</v>
      </c>
      <c r="G130">
        <f>Råstatistik!P124</f>
        <v>0</v>
      </c>
      <c r="H130">
        <f ca="1">IF(Råstatistik!N124=999,IF(simulera09,RANDBETWEEN(1,9),9),0)</f>
        <v>9</v>
      </c>
      <c r="I130">
        <f>Råstatistik!U124</f>
        <v>16</v>
      </c>
      <c r="J130">
        <f ca="1">IF(Råstatistik!S124=999,IF(simulera09,RANDBETWEEN(1,9),9),0)</f>
        <v>0</v>
      </c>
      <c r="K130">
        <f t="shared" si="33"/>
        <v>16</v>
      </c>
      <c r="L130">
        <f t="shared" ca="1" si="34"/>
        <v>27</v>
      </c>
      <c r="M130" s="26" t="str">
        <f t="shared" ca="1" si="58"/>
        <v>16-43</v>
      </c>
      <c r="N130" s="26">
        <f t="shared" ca="1" si="59"/>
        <v>30</v>
      </c>
      <c r="O130" s="26">
        <f t="shared" si="35"/>
        <v>0</v>
      </c>
      <c r="P130" s="26">
        <f t="shared" ca="1" si="36"/>
        <v>18</v>
      </c>
      <c r="Q130" s="26">
        <f t="shared" ca="1" si="37"/>
        <v>9</v>
      </c>
      <c r="R130" s="43">
        <f>IF(Råstatistik!G124=".",0,Råstatistik!G124)</f>
        <v>0</v>
      </c>
      <c r="S130" s="44">
        <f ca="1">IF(Råstatistik!E124=999,IF(simulera09,RANDBETWEEN(1,9),9),0)</f>
        <v>9</v>
      </c>
      <c r="T130" s="43">
        <f>IF(Råstatistik!L124=".",0,Råstatistik!L124)</f>
        <v>0</v>
      </c>
      <c r="U130" s="44">
        <f ca="1">IF(Råstatistik!J124=999,IF(simulera09,RANDBETWEEN(1,9),9),0)</f>
        <v>9</v>
      </c>
      <c r="V130">
        <f>IF(Råstatistik!Q124=".",0,Råstatistik!Q124)</f>
        <v>0</v>
      </c>
      <c r="W130">
        <f ca="1">IF(Råstatistik!O124=999,IF(simulera09,RANDBETWEEN(1,9),9),0)</f>
        <v>9</v>
      </c>
      <c r="X130">
        <f>IF(Råstatistik!V124=".",0,Råstatistik!V124)</f>
        <v>0</v>
      </c>
      <c r="Y130">
        <f ca="1">IF(Råstatistik!T124=999,IF(simulera09,RANDBETWEEN(1,9),9),0)</f>
        <v>0</v>
      </c>
      <c r="Z130">
        <f t="shared" si="38"/>
        <v>0</v>
      </c>
      <c r="AA130">
        <f t="shared" ca="1" si="39"/>
        <v>27</v>
      </c>
      <c r="AB130" s="26" t="str">
        <f t="shared" ca="1" si="60"/>
        <v>0-27</v>
      </c>
      <c r="AC130" s="26" t="b">
        <f>Råstatistik!B124</f>
        <v>0</v>
      </c>
      <c r="AD130" s="26">
        <f t="shared" si="40"/>
        <v>0</v>
      </c>
      <c r="AE130" s="26">
        <f t="shared" ca="1" si="41"/>
        <v>0</v>
      </c>
      <c r="AF130" s="26">
        <f t="shared" si="42"/>
        <v>0</v>
      </c>
      <c r="AG130" s="26">
        <f t="shared" ca="1" si="43"/>
        <v>0</v>
      </c>
      <c r="AH130" s="26">
        <f t="shared" si="44"/>
        <v>0</v>
      </c>
      <c r="AI130" s="26">
        <f t="shared" ca="1" si="45"/>
        <v>0</v>
      </c>
      <c r="AJ130" s="26">
        <f t="shared" si="46"/>
        <v>16</v>
      </c>
      <c r="AK130" s="26">
        <f t="shared" ca="1" si="47"/>
        <v>0</v>
      </c>
      <c r="AL130" s="48">
        <f t="shared" si="48"/>
        <v>0</v>
      </c>
      <c r="AM130" s="48" t="str">
        <f t="shared" ca="1" si="49"/>
        <v>0 - 60%</v>
      </c>
      <c r="AN130" s="48" t="str">
        <f>IFERROR(#REF!/#REF!,"-")</f>
        <v>-</v>
      </c>
      <c r="AO130" s="48">
        <f t="shared" si="50"/>
        <v>0</v>
      </c>
      <c r="AP130" s="48" t="str">
        <f t="shared" ca="1" si="51"/>
        <v>0 - 90%</v>
      </c>
      <c r="AQ130" s="48" t="str">
        <f>IFERROR(AC130/#REF!,"-")</f>
        <v>-</v>
      </c>
      <c r="AR130" s="48" t="str">
        <f t="shared" si="52"/>
        <v>-</v>
      </c>
      <c r="AS130" s="48" t="str">
        <f>IFERROR(#REF!/#REF!,"_")</f>
        <v>_</v>
      </c>
      <c r="AT130" s="48" t="str">
        <f t="shared" si="53"/>
        <v>-</v>
      </c>
      <c r="AU130" s="48" t="str">
        <f>IFERROR(#REF!/#REF!,"-")</f>
        <v>-</v>
      </c>
      <c r="AV130" s="48" t="str">
        <f t="shared" si="54"/>
        <v>-</v>
      </c>
      <c r="AW130" s="48" t="str">
        <f>IFERROR(#REF!/#REF!,"-")</f>
        <v>-</v>
      </c>
      <c r="AX130" s="48" t="str">
        <f t="shared" si="55"/>
        <v>-</v>
      </c>
      <c r="AY130" s="48" t="str">
        <f>IFERROR(#REF!/#REF!,"-")</f>
        <v>-</v>
      </c>
      <c r="AZ130" s="48" t="str">
        <f t="shared" si="61"/>
        <v>-</v>
      </c>
      <c r="BA130" s="48" t="str">
        <f t="shared" si="62"/>
        <v>-</v>
      </c>
      <c r="BB130" s="48" t="b">
        <f t="shared" si="56"/>
        <v>0</v>
      </c>
      <c r="BC130">
        <f t="shared" si="63"/>
        <v>0</v>
      </c>
      <c r="BD130" s="48" t="str">
        <f t="shared" si="57"/>
        <v>-</v>
      </c>
    </row>
    <row r="131" spans="1:56" x14ac:dyDescent="0.3">
      <c r="A131" s="25" t="str">
        <f>Råstatistik!A125</f>
        <v>FRISKOLAN SVETTPÄRLAN AB</v>
      </c>
      <c r="B131" t="b">
        <f t="shared" si="32"/>
        <v>0</v>
      </c>
      <c r="C131">
        <f>Råstatistik!F125</f>
        <v>0</v>
      </c>
      <c r="D131">
        <f ca="1">IF(Råstatistik!D125=999,IF(simulera09,RANDBETWEEN(1,9),9),0)</f>
        <v>9</v>
      </c>
      <c r="E131">
        <f>Råstatistik!K125</f>
        <v>0</v>
      </c>
      <c r="F131">
        <f ca="1">IF(Råstatistik!I125=999,IF(simulera09,RANDBETWEEN(1,9),9),0)</f>
        <v>9</v>
      </c>
      <c r="G131">
        <f>Råstatistik!P125</f>
        <v>0</v>
      </c>
      <c r="H131">
        <f ca="1">IF(Råstatistik!N125=999,IF(simulera09,RANDBETWEEN(1,9),9),0)</f>
        <v>0</v>
      </c>
      <c r="I131">
        <f>Råstatistik!U125</f>
        <v>19</v>
      </c>
      <c r="J131">
        <f ca="1">IF(Råstatistik!S125=999,IF(simulera09,RANDBETWEEN(1,9),9),0)</f>
        <v>0</v>
      </c>
      <c r="K131">
        <f t="shared" si="33"/>
        <v>19</v>
      </c>
      <c r="L131">
        <f t="shared" ca="1" si="34"/>
        <v>18</v>
      </c>
      <c r="M131" s="26" t="str">
        <f t="shared" ca="1" si="58"/>
        <v>19-37</v>
      </c>
      <c r="N131" s="26">
        <f t="shared" ca="1" si="59"/>
        <v>28</v>
      </c>
      <c r="O131" s="26">
        <f t="shared" si="35"/>
        <v>0</v>
      </c>
      <c r="P131" s="26">
        <f t="shared" ca="1" si="36"/>
        <v>18</v>
      </c>
      <c r="Q131" s="26">
        <f t="shared" ca="1" si="37"/>
        <v>9</v>
      </c>
      <c r="R131" s="43">
        <f>IF(Råstatistik!G125=".",0,Råstatistik!G125)</f>
        <v>0</v>
      </c>
      <c r="S131" s="44">
        <f ca="1">IF(Råstatistik!E125=999,IF(simulera09,RANDBETWEEN(1,9),9),0)</f>
        <v>9</v>
      </c>
      <c r="T131" s="43">
        <f>IF(Råstatistik!L125=".",0,Råstatistik!L125)</f>
        <v>0</v>
      </c>
      <c r="U131" s="44">
        <f ca="1">IF(Råstatistik!J125=999,IF(simulera09,RANDBETWEEN(1,9),9),0)</f>
        <v>9</v>
      </c>
      <c r="V131">
        <f>IF(Råstatistik!Q125=".",0,Råstatistik!Q125)</f>
        <v>0</v>
      </c>
      <c r="W131">
        <f ca="1">IF(Råstatistik!O125=999,IF(simulera09,RANDBETWEEN(1,9),9),0)</f>
        <v>0</v>
      </c>
      <c r="X131">
        <f>IF(Råstatistik!V125=".",0,Råstatistik!V125)</f>
        <v>0</v>
      </c>
      <c r="Y131">
        <f ca="1">IF(Råstatistik!T125=999,IF(simulera09,RANDBETWEEN(1,9),9),0)</f>
        <v>9</v>
      </c>
      <c r="Z131">
        <f t="shared" si="38"/>
        <v>0</v>
      </c>
      <c r="AA131">
        <f t="shared" ca="1" si="39"/>
        <v>27</v>
      </c>
      <c r="AB131" s="26" t="str">
        <f t="shared" ca="1" si="60"/>
        <v>0-27</v>
      </c>
      <c r="AC131" s="26" t="b">
        <f>Råstatistik!B125</f>
        <v>0</v>
      </c>
      <c r="AD131" s="26">
        <f t="shared" si="40"/>
        <v>0</v>
      </c>
      <c r="AE131" s="26">
        <f t="shared" ca="1" si="41"/>
        <v>0</v>
      </c>
      <c r="AF131" s="26">
        <f t="shared" si="42"/>
        <v>0</v>
      </c>
      <c r="AG131" s="26">
        <f t="shared" ca="1" si="43"/>
        <v>0</v>
      </c>
      <c r="AH131" s="26">
        <f t="shared" si="44"/>
        <v>0</v>
      </c>
      <c r="AI131" s="26">
        <f t="shared" ca="1" si="45"/>
        <v>0</v>
      </c>
      <c r="AJ131" s="26">
        <f t="shared" si="46"/>
        <v>19</v>
      </c>
      <c r="AK131" s="26">
        <f t="shared" ca="1" si="47"/>
        <v>0</v>
      </c>
      <c r="AL131" s="48">
        <f t="shared" si="48"/>
        <v>0</v>
      </c>
      <c r="AM131" s="48" t="str">
        <f t="shared" ca="1" si="49"/>
        <v>0 - 64%</v>
      </c>
      <c r="AN131" s="48" t="str">
        <f>IFERROR(#REF!/#REF!,"-")</f>
        <v>-</v>
      </c>
      <c r="AO131" s="48">
        <f t="shared" si="50"/>
        <v>0</v>
      </c>
      <c r="AP131" s="48" t="str">
        <f t="shared" ca="1" si="51"/>
        <v>0 - 96%</v>
      </c>
      <c r="AQ131" s="48" t="str">
        <f>IFERROR(AC131/#REF!,"-")</f>
        <v>-</v>
      </c>
      <c r="AR131" s="48" t="str">
        <f t="shared" si="52"/>
        <v>-</v>
      </c>
      <c r="AS131" s="48" t="str">
        <f>IFERROR(#REF!/#REF!,"_")</f>
        <v>_</v>
      </c>
      <c r="AT131" s="48" t="str">
        <f t="shared" si="53"/>
        <v>-</v>
      </c>
      <c r="AU131" s="48" t="str">
        <f>IFERROR(#REF!/#REF!,"-")</f>
        <v>-</v>
      </c>
      <c r="AV131" s="48" t="str">
        <f t="shared" si="54"/>
        <v>-</v>
      </c>
      <c r="AW131" s="48" t="str">
        <f>IFERROR(#REF!/#REF!,"-")</f>
        <v>-</v>
      </c>
      <c r="AX131" s="48" t="str">
        <f t="shared" si="55"/>
        <v>-</v>
      </c>
      <c r="AY131" s="48" t="str">
        <f>IFERROR(#REF!/#REF!,"-")</f>
        <v>-</v>
      </c>
      <c r="AZ131" s="48" t="str">
        <f t="shared" si="61"/>
        <v>-</v>
      </c>
      <c r="BA131" s="48" t="str">
        <f t="shared" si="62"/>
        <v>-</v>
      </c>
      <c r="BB131" s="48" t="b">
        <f t="shared" si="56"/>
        <v>0</v>
      </c>
      <c r="BC131">
        <f t="shared" si="63"/>
        <v>0</v>
      </c>
      <c r="BD131" s="48" t="str">
        <f t="shared" si="57"/>
        <v>-</v>
      </c>
    </row>
    <row r="132" spans="1:56" x14ac:dyDescent="0.3">
      <c r="A132" s="25" t="str">
        <f>Råstatistik!A126</f>
        <v>FRISKOLAN VINTERGATAN EKONOMISK FÖRENING</v>
      </c>
      <c r="B132" t="b">
        <f t="shared" si="32"/>
        <v>0</v>
      </c>
      <c r="C132">
        <f>Råstatistik!F126</f>
        <v>0</v>
      </c>
      <c r="D132">
        <f ca="1">IF(Råstatistik!D126=999,IF(simulera09,RANDBETWEEN(1,9),9),0)</f>
        <v>9</v>
      </c>
      <c r="E132">
        <f>Råstatistik!K126</f>
        <v>0</v>
      </c>
      <c r="F132">
        <f ca="1">IF(Råstatistik!I126=999,IF(simulera09,RANDBETWEEN(1,9),9),0)</f>
        <v>9</v>
      </c>
      <c r="G132">
        <f>Råstatistik!P126</f>
        <v>0</v>
      </c>
      <c r="H132">
        <f ca="1">IF(Råstatistik!N126=999,IF(simulera09,RANDBETWEEN(1,9),9),0)</f>
        <v>0</v>
      </c>
      <c r="I132">
        <f>Råstatistik!U126</f>
        <v>25</v>
      </c>
      <c r="J132">
        <f ca="1">IF(Råstatistik!S126=999,IF(simulera09,RANDBETWEEN(1,9),9),0)</f>
        <v>0</v>
      </c>
      <c r="K132">
        <f t="shared" si="33"/>
        <v>25</v>
      </c>
      <c r="L132">
        <f t="shared" ca="1" si="34"/>
        <v>18</v>
      </c>
      <c r="M132" s="26" t="str">
        <f t="shared" ca="1" si="58"/>
        <v>25-43</v>
      </c>
      <c r="N132" s="26">
        <f t="shared" ca="1" si="59"/>
        <v>34</v>
      </c>
      <c r="O132" s="26">
        <f t="shared" si="35"/>
        <v>0</v>
      </c>
      <c r="P132" s="26">
        <f t="shared" ca="1" si="36"/>
        <v>18</v>
      </c>
      <c r="Q132" s="26">
        <f t="shared" ca="1" si="37"/>
        <v>9</v>
      </c>
      <c r="R132" s="43">
        <f>IF(Råstatistik!G126=".",0,Råstatistik!G126)</f>
        <v>0</v>
      </c>
      <c r="S132" s="44">
        <f ca="1">IF(Råstatistik!E126=999,IF(simulera09,RANDBETWEEN(1,9),9),0)</f>
        <v>9</v>
      </c>
      <c r="T132" s="43">
        <f>IF(Råstatistik!L126=".",0,Råstatistik!L126)</f>
        <v>0</v>
      </c>
      <c r="U132" s="44">
        <f ca="1">IF(Råstatistik!J126=999,IF(simulera09,RANDBETWEEN(1,9),9),0)</f>
        <v>9</v>
      </c>
      <c r="V132">
        <f>IF(Råstatistik!Q126=".",0,Råstatistik!Q126)</f>
        <v>0</v>
      </c>
      <c r="W132">
        <f ca="1">IF(Råstatistik!O126=999,IF(simulera09,RANDBETWEEN(1,9),9),0)</f>
        <v>0</v>
      </c>
      <c r="X132">
        <f>IF(Råstatistik!V126=".",0,Råstatistik!V126)</f>
        <v>0</v>
      </c>
      <c r="Y132">
        <f ca="1">IF(Råstatistik!T126=999,IF(simulera09,RANDBETWEEN(1,9),9),0)</f>
        <v>0</v>
      </c>
      <c r="Z132">
        <f t="shared" si="38"/>
        <v>0</v>
      </c>
      <c r="AA132">
        <f t="shared" ca="1" si="39"/>
        <v>18</v>
      </c>
      <c r="AB132" s="26" t="str">
        <f t="shared" ca="1" si="60"/>
        <v>0-18</v>
      </c>
      <c r="AC132" s="26" t="b">
        <f>Råstatistik!B126</f>
        <v>0</v>
      </c>
      <c r="AD132" s="26">
        <f t="shared" si="40"/>
        <v>0</v>
      </c>
      <c r="AE132" s="26">
        <f t="shared" ca="1" si="41"/>
        <v>0</v>
      </c>
      <c r="AF132" s="26">
        <f t="shared" si="42"/>
        <v>0</v>
      </c>
      <c r="AG132" s="26">
        <f t="shared" ca="1" si="43"/>
        <v>0</v>
      </c>
      <c r="AH132" s="26">
        <f t="shared" si="44"/>
        <v>0</v>
      </c>
      <c r="AI132" s="26">
        <f t="shared" ca="1" si="45"/>
        <v>0</v>
      </c>
      <c r="AJ132" s="26">
        <f t="shared" si="46"/>
        <v>25</v>
      </c>
      <c r="AK132" s="26">
        <f t="shared" ca="1" si="47"/>
        <v>0</v>
      </c>
      <c r="AL132" s="48">
        <f t="shared" si="48"/>
        <v>0</v>
      </c>
      <c r="AM132" s="48" t="str">
        <f t="shared" ca="1" si="49"/>
        <v>0 - 53%</v>
      </c>
      <c r="AN132" s="48" t="str">
        <f>IFERROR(#REF!/#REF!,"-")</f>
        <v>-</v>
      </c>
      <c r="AO132" s="48">
        <f t="shared" si="50"/>
        <v>0</v>
      </c>
      <c r="AP132" s="48" t="str">
        <f t="shared" ca="1" si="51"/>
        <v>0 - 53%</v>
      </c>
      <c r="AQ132" s="48" t="str">
        <f>IFERROR(AC132/#REF!,"-")</f>
        <v>-</v>
      </c>
      <c r="AR132" s="48" t="str">
        <f t="shared" si="52"/>
        <v>-</v>
      </c>
      <c r="AS132" s="48" t="str">
        <f>IFERROR(#REF!/#REF!,"_")</f>
        <v>_</v>
      </c>
      <c r="AT132" s="48" t="str">
        <f t="shared" si="53"/>
        <v>-</v>
      </c>
      <c r="AU132" s="48" t="str">
        <f>IFERROR(#REF!/#REF!,"-")</f>
        <v>-</v>
      </c>
      <c r="AV132" s="48" t="str">
        <f t="shared" si="54"/>
        <v>-</v>
      </c>
      <c r="AW132" s="48" t="str">
        <f>IFERROR(#REF!/#REF!,"-")</f>
        <v>-</v>
      </c>
      <c r="AX132" s="48" t="str">
        <f t="shared" si="55"/>
        <v>-</v>
      </c>
      <c r="AY132" s="48" t="str">
        <f>IFERROR(#REF!/#REF!,"-")</f>
        <v>-</v>
      </c>
      <c r="AZ132" s="48" t="str">
        <f t="shared" si="61"/>
        <v>-</v>
      </c>
      <c r="BA132" s="48" t="str">
        <f t="shared" si="62"/>
        <v>-</v>
      </c>
      <c r="BB132" s="48" t="b">
        <f t="shared" si="56"/>
        <v>0</v>
      </c>
      <c r="BC132">
        <f t="shared" si="63"/>
        <v>0</v>
      </c>
      <c r="BD132" s="48" t="str">
        <f t="shared" si="57"/>
        <v>-</v>
      </c>
    </row>
    <row r="133" spans="1:56" x14ac:dyDescent="0.3">
      <c r="A133" s="25" t="str">
        <f>Råstatistik!A127</f>
        <v>FRISKOLAN ÖLAND AB</v>
      </c>
      <c r="B133" t="b">
        <f t="shared" si="32"/>
        <v>0</v>
      </c>
      <c r="C133">
        <f>Råstatistik!F127</f>
        <v>0</v>
      </c>
      <c r="D133">
        <f ca="1">IF(Råstatistik!D127=999,IF(simulera09,RANDBETWEEN(1,9),9),0)</f>
        <v>0</v>
      </c>
      <c r="E133">
        <f>Råstatistik!K127</f>
        <v>0</v>
      </c>
      <c r="F133">
        <f ca="1">IF(Råstatistik!I127=999,IF(simulera09,RANDBETWEEN(1,9),9),0)</f>
        <v>9</v>
      </c>
      <c r="G133">
        <f>Råstatistik!P127</f>
        <v>0</v>
      </c>
      <c r="H133">
        <f ca="1">IF(Råstatistik!N127=999,IF(simulera09,RANDBETWEEN(1,9),9),0)</f>
        <v>0</v>
      </c>
      <c r="I133">
        <f>Råstatistik!U127</f>
        <v>36</v>
      </c>
      <c r="J133">
        <f ca="1">IF(Råstatistik!S127=999,IF(simulera09,RANDBETWEEN(1,9),9),0)</f>
        <v>0</v>
      </c>
      <c r="K133">
        <f t="shared" si="33"/>
        <v>36</v>
      </c>
      <c r="L133">
        <f t="shared" ca="1" si="34"/>
        <v>9</v>
      </c>
      <c r="M133" s="26" t="str">
        <f t="shared" ca="1" si="58"/>
        <v>36-45</v>
      </c>
      <c r="N133" s="26">
        <f t="shared" ca="1" si="59"/>
        <v>41</v>
      </c>
      <c r="O133" s="26">
        <f t="shared" si="35"/>
        <v>0</v>
      </c>
      <c r="P133" s="26">
        <f t="shared" ca="1" si="36"/>
        <v>9</v>
      </c>
      <c r="Q133" s="26">
        <f t="shared" ca="1" si="37"/>
        <v>5</v>
      </c>
      <c r="R133" s="43">
        <f>IF(Råstatistik!G127=".",0,Råstatistik!G127)</f>
        <v>0</v>
      </c>
      <c r="S133" s="44">
        <f ca="1">IF(Råstatistik!E127=999,IF(simulera09,RANDBETWEEN(1,9),9),0)</f>
        <v>0</v>
      </c>
      <c r="T133" s="43">
        <f>IF(Råstatistik!L127=".",0,Råstatistik!L127)</f>
        <v>0</v>
      </c>
      <c r="U133" s="44">
        <f ca="1">IF(Råstatistik!J127=999,IF(simulera09,RANDBETWEEN(1,9),9),0)</f>
        <v>9</v>
      </c>
      <c r="V133">
        <f>IF(Råstatistik!Q127=".",0,Råstatistik!Q127)</f>
        <v>0</v>
      </c>
      <c r="W133">
        <f ca="1">IF(Råstatistik!O127=999,IF(simulera09,RANDBETWEEN(1,9),9),0)</f>
        <v>0</v>
      </c>
      <c r="X133">
        <f>IF(Råstatistik!V127=".",0,Råstatistik!V127)</f>
        <v>0</v>
      </c>
      <c r="Y133">
        <f ca="1">IF(Råstatistik!T127=999,IF(simulera09,RANDBETWEEN(1,9),9),0)</f>
        <v>9</v>
      </c>
      <c r="Z133">
        <f t="shared" si="38"/>
        <v>0</v>
      </c>
      <c r="AA133">
        <f t="shared" ca="1" si="39"/>
        <v>18</v>
      </c>
      <c r="AB133" s="26" t="str">
        <f t="shared" ca="1" si="60"/>
        <v>0-18</v>
      </c>
      <c r="AC133" s="26" t="b">
        <f>Råstatistik!B127</f>
        <v>0</v>
      </c>
      <c r="AD133" s="26">
        <f t="shared" si="40"/>
        <v>0</v>
      </c>
      <c r="AE133" s="26">
        <f t="shared" ca="1" si="41"/>
        <v>0</v>
      </c>
      <c r="AF133" s="26">
        <f t="shared" si="42"/>
        <v>0</v>
      </c>
      <c r="AG133" s="26">
        <f t="shared" ca="1" si="43"/>
        <v>0</v>
      </c>
      <c r="AH133" s="26">
        <f t="shared" si="44"/>
        <v>0</v>
      </c>
      <c r="AI133" s="26">
        <f t="shared" ca="1" si="45"/>
        <v>0</v>
      </c>
      <c r="AJ133" s="26">
        <f t="shared" si="46"/>
        <v>36</v>
      </c>
      <c r="AK133" s="26">
        <f t="shared" ca="1" si="47"/>
        <v>0</v>
      </c>
      <c r="AL133" s="48">
        <f t="shared" si="48"/>
        <v>0</v>
      </c>
      <c r="AM133" s="48" t="str">
        <f t="shared" ca="1" si="49"/>
        <v>0 - 22%</v>
      </c>
      <c r="AN133" s="48" t="str">
        <f>IFERROR(#REF!/#REF!,"-")</f>
        <v>-</v>
      </c>
      <c r="AO133" s="48">
        <f t="shared" si="50"/>
        <v>0</v>
      </c>
      <c r="AP133" s="48" t="str">
        <f t="shared" ca="1" si="51"/>
        <v>0 - 44%</v>
      </c>
      <c r="AQ133" s="48" t="str">
        <f>IFERROR(AC133/#REF!,"-")</f>
        <v>-</v>
      </c>
      <c r="AR133" s="48" t="str">
        <f t="shared" si="52"/>
        <v>-</v>
      </c>
      <c r="AS133" s="48" t="str">
        <f>IFERROR(#REF!/#REF!,"_")</f>
        <v>_</v>
      </c>
      <c r="AT133" s="48" t="str">
        <f t="shared" si="53"/>
        <v>-</v>
      </c>
      <c r="AU133" s="48" t="str">
        <f>IFERROR(#REF!/#REF!,"-")</f>
        <v>-</v>
      </c>
      <c r="AV133" s="48" t="str">
        <f t="shared" si="54"/>
        <v>-</v>
      </c>
      <c r="AW133" s="48" t="str">
        <f>IFERROR(#REF!/#REF!,"-")</f>
        <v>-</v>
      </c>
      <c r="AX133" s="48" t="str">
        <f t="shared" si="55"/>
        <v>-</v>
      </c>
      <c r="AY133" s="48" t="str">
        <f>IFERROR(#REF!/#REF!,"-")</f>
        <v>-</v>
      </c>
      <c r="AZ133" s="48" t="str">
        <f t="shared" si="61"/>
        <v>-</v>
      </c>
      <c r="BA133" s="48" t="str">
        <f t="shared" si="62"/>
        <v>-</v>
      </c>
      <c r="BB133" s="48" t="b">
        <f t="shared" si="56"/>
        <v>0</v>
      </c>
      <c r="BC133">
        <f t="shared" si="63"/>
        <v>0</v>
      </c>
      <c r="BD133" s="48" t="str">
        <f t="shared" si="57"/>
        <v>-</v>
      </c>
    </row>
    <row r="134" spans="1:56" x14ac:dyDescent="0.3">
      <c r="A134" s="25" t="str">
        <f>Råstatistik!A128</f>
        <v>Frösunda Omsorg i Stockholm AB</v>
      </c>
      <c r="B134" t="b">
        <f t="shared" si="32"/>
        <v>0</v>
      </c>
      <c r="C134">
        <f>Råstatistik!F128</f>
        <v>0</v>
      </c>
      <c r="D134">
        <f ca="1">IF(Råstatistik!D128=999,IF(simulera09,RANDBETWEEN(1,9),9),0)</f>
        <v>9</v>
      </c>
      <c r="E134">
        <f>Råstatistik!K128</f>
        <v>0</v>
      </c>
      <c r="F134">
        <f ca="1">IF(Råstatistik!I128=999,IF(simulera09,RANDBETWEEN(1,9),9),0)</f>
        <v>0</v>
      </c>
      <c r="G134">
        <f>Råstatistik!P128</f>
        <v>0</v>
      </c>
      <c r="H134">
        <f ca="1">IF(Råstatistik!N128=999,IF(simulera09,RANDBETWEEN(1,9),9),0)</f>
        <v>9</v>
      </c>
      <c r="I134">
        <f>Råstatistik!U128</f>
        <v>0</v>
      </c>
      <c r="J134">
        <f ca="1">IF(Råstatistik!S128=999,IF(simulera09,RANDBETWEEN(1,9),9),0)</f>
        <v>0</v>
      </c>
      <c r="K134">
        <f t="shared" si="33"/>
        <v>0</v>
      </c>
      <c r="L134">
        <f t="shared" ca="1" si="34"/>
        <v>18</v>
      </c>
      <c r="M134" s="26" t="str">
        <f t="shared" ca="1" si="58"/>
        <v>0-18</v>
      </c>
      <c r="N134" s="26">
        <f t="shared" ca="1" si="59"/>
        <v>9</v>
      </c>
      <c r="O134" s="26">
        <f t="shared" si="35"/>
        <v>0</v>
      </c>
      <c r="P134" s="26">
        <f t="shared" ca="1" si="36"/>
        <v>9</v>
      </c>
      <c r="Q134" s="26">
        <f t="shared" ca="1" si="37"/>
        <v>5</v>
      </c>
      <c r="R134" s="43">
        <f>IF(Råstatistik!G128=".",0,Råstatistik!G128)</f>
        <v>0</v>
      </c>
      <c r="S134" s="44">
        <f ca="1">IF(Råstatistik!E128=999,IF(simulera09,RANDBETWEEN(1,9),9),0)</f>
        <v>9</v>
      </c>
      <c r="T134" s="43">
        <f>IF(Råstatistik!L128=".",0,Råstatistik!L128)</f>
        <v>0</v>
      </c>
      <c r="U134" s="44">
        <f ca="1">IF(Råstatistik!J128=999,IF(simulera09,RANDBETWEEN(1,9),9),0)</f>
        <v>0</v>
      </c>
      <c r="V134">
        <f>IF(Råstatistik!Q128=".",0,Råstatistik!Q128)</f>
        <v>0</v>
      </c>
      <c r="W134">
        <f ca="1">IF(Råstatistik!O128=999,IF(simulera09,RANDBETWEEN(1,9),9),0)</f>
        <v>9</v>
      </c>
      <c r="X134">
        <f>IF(Råstatistik!V128=".",0,Råstatistik!V128)</f>
        <v>0</v>
      </c>
      <c r="Y134">
        <f ca="1">IF(Råstatistik!T128=999,IF(simulera09,RANDBETWEEN(1,9),9),0)</f>
        <v>0</v>
      </c>
      <c r="Z134">
        <f t="shared" si="38"/>
        <v>0</v>
      </c>
      <c r="AA134">
        <f t="shared" ca="1" si="39"/>
        <v>18</v>
      </c>
      <c r="AB134" s="26" t="str">
        <f t="shared" ca="1" si="60"/>
        <v>0-18</v>
      </c>
      <c r="AC134" s="26" t="b">
        <f>Råstatistik!B128</f>
        <v>0</v>
      </c>
      <c r="AD134" s="26">
        <f t="shared" si="40"/>
        <v>0</v>
      </c>
      <c r="AE134" s="26">
        <f t="shared" ca="1" si="41"/>
        <v>0</v>
      </c>
      <c r="AF134" s="26">
        <f t="shared" si="42"/>
        <v>0</v>
      </c>
      <c r="AG134" s="26">
        <f t="shared" ca="1" si="43"/>
        <v>0</v>
      </c>
      <c r="AH134" s="26">
        <f t="shared" si="44"/>
        <v>0</v>
      </c>
      <c r="AI134" s="26">
        <f t="shared" ca="1" si="45"/>
        <v>0</v>
      </c>
      <c r="AJ134" s="26">
        <f t="shared" si="46"/>
        <v>0</v>
      </c>
      <c r="AK134" s="26">
        <f t="shared" ca="1" si="47"/>
        <v>0</v>
      </c>
      <c r="AL134" s="48" t="str">
        <f t="shared" si="48"/>
        <v>-</v>
      </c>
      <c r="AM134" s="48" t="str">
        <f t="shared" ca="1" si="49"/>
        <v>0 - 100%</v>
      </c>
      <c r="AN134" s="48" t="str">
        <f>IFERROR(#REF!/#REF!,"-")</f>
        <v>-</v>
      </c>
      <c r="AO134" s="48" t="str">
        <f t="shared" si="50"/>
        <v>-</v>
      </c>
      <c r="AP134" s="48" t="str">
        <f t="shared" ca="1" si="51"/>
        <v>0 - 200%</v>
      </c>
      <c r="AQ134" s="48" t="str">
        <f>IFERROR(AC134/#REF!,"-")</f>
        <v>-</v>
      </c>
      <c r="AR134" s="48" t="str">
        <f t="shared" si="52"/>
        <v>-</v>
      </c>
      <c r="AS134" s="48" t="str">
        <f>IFERROR(#REF!/#REF!,"_")</f>
        <v>_</v>
      </c>
      <c r="AT134" s="48" t="str">
        <f t="shared" si="53"/>
        <v>-</v>
      </c>
      <c r="AU134" s="48" t="str">
        <f>IFERROR(#REF!/#REF!,"-")</f>
        <v>-</v>
      </c>
      <c r="AV134" s="48" t="str">
        <f t="shared" si="54"/>
        <v>-</v>
      </c>
      <c r="AW134" s="48" t="str">
        <f>IFERROR(#REF!/#REF!,"-")</f>
        <v>-</v>
      </c>
      <c r="AX134" s="48" t="str">
        <f t="shared" si="55"/>
        <v>-</v>
      </c>
      <c r="AY134" s="48" t="str">
        <f>IFERROR(#REF!/#REF!,"-")</f>
        <v>-</v>
      </c>
      <c r="AZ134" s="48" t="str">
        <f t="shared" si="61"/>
        <v>-</v>
      </c>
      <c r="BA134" s="48" t="str">
        <f t="shared" si="62"/>
        <v>-</v>
      </c>
      <c r="BB134" s="48" t="b">
        <f t="shared" si="56"/>
        <v>0</v>
      </c>
      <c r="BC134">
        <f t="shared" si="63"/>
        <v>0</v>
      </c>
      <c r="BD134" s="48" t="str">
        <f t="shared" si="57"/>
        <v>-</v>
      </c>
    </row>
    <row r="135" spans="1:56" x14ac:dyDescent="0.3">
      <c r="A135" s="25" t="str">
        <f>Råstatistik!A129</f>
        <v>Funktionsanalys i Skolan Stockholm AB</v>
      </c>
      <c r="B135" t="b">
        <f t="shared" si="32"/>
        <v>0</v>
      </c>
      <c r="C135">
        <f>Råstatistik!F129</f>
        <v>0</v>
      </c>
      <c r="D135">
        <f ca="1">IF(Råstatistik!D129=999,IF(simulera09,RANDBETWEEN(1,9),9),0)</f>
        <v>9</v>
      </c>
      <c r="E135">
        <f>Råstatistik!K129</f>
        <v>0</v>
      </c>
      <c r="F135">
        <f ca="1">IF(Råstatistik!I129=999,IF(simulera09,RANDBETWEEN(1,9),9),0)</f>
        <v>0</v>
      </c>
      <c r="G135">
        <f>Råstatistik!P129</f>
        <v>0</v>
      </c>
      <c r="H135">
        <f ca="1">IF(Råstatistik!N129=999,IF(simulera09,RANDBETWEEN(1,9),9),0)</f>
        <v>0</v>
      </c>
      <c r="I135">
        <f>Råstatistik!U129</f>
        <v>0</v>
      </c>
      <c r="J135">
        <f ca="1">IF(Råstatistik!S129=999,IF(simulera09,RANDBETWEEN(1,9),9),0)</f>
        <v>0</v>
      </c>
      <c r="K135">
        <f t="shared" si="33"/>
        <v>0</v>
      </c>
      <c r="L135">
        <f t="shared" ca="1" si="34"/>
        <v>9</v>
      </c>
      <c r="M135" s="26" t="str">
        <f t="shared" ca="1" si="58"/>
        <v>0-9</v>
      </c>
      <c r="N135" s="26">
        <f t="shared" ca="1" si="59"/>
        <v>5</v>
      </c>
      <c r="O135" s="26">
        <f t="shared" si="35"/>
        <v>0</v>
      </c>
      <c r="P135" s="26">
        <f t="shared" ca="1" si="36"/>
        <v>9</v>
      </c>
      <c r="Q135" s="26">
        <f t="shared" ca="1" si="37"/>
        <v>5</v>
      </c>
      <c r="R135" s="43">
        <f>IF(Råstatistik!G129=".",0,Råstatistik!G129)</f>
        <v>0</v>
      </c>
      <c r="S135" s="44">
        <f ca="1">IF(Råstatistik!E129=999,IF(simulera09,RANDBETWEEN(1,9),9),0)</f>
        <v>9</v>
      </c>
      <c r="T135" s="43">
        <f>IF(Råstatistik!L129=".",0,Råstatistik!L129)</f>
        <v>0</v>
      </c>
      <c r="U135" s="44">
        <f ca="1">IF(Råstatistik!J129=999,IF(simulera09,RANDBETWEEN(1,9),9),0)</f>
        <v>0</v>
      </c>
      <c r="V135">
        <f>IF(Råstatistik!Q129=".",0,Råstatistik!Q129)</f>
        <v>0</v>
      </c>
      <c r="W135">
        <f ca="1">IF(Råstatistik!O129=999,IF(simulera09,RANDBETWEEN(1,9),9),0)</f>
        <v>0</v>
      </c>
      <c r="X135">
        <f>IF(Råstatistik!V129=".",0,Råstatistik!V129)</f>
        <v>0</v>
      </c>
      <c r="Y135">
        <f ca="1">IF(Råstatistik!T129=999,IF(simulera09,RANDBETWEEN(1,9),9),0)</f>
        <v>0</v>
      </c>
      <c r="Z135">
        <f t="shared" si="38"/>
        <v>0</v>
      </c>
      <c r="AA135">
        <f t="shared" ca="1" si="39"/>
        <v>9</v>
      </c>
      <c r="AB135" s="26" t="str">
        <f t="shared" ca="1" si="60"/>
        <v>0-9</v>
      </c>
      <c r="AC135" s="26" t="b">
        <f>Råstatistik!B129</f>
        <v>0</v>
      </c>
      <c r="AD135" s="26">
        <f t="shared" si="40"/>
        <v>0</v>
      </c>
      <c r="AE135" s="26">
        <f t="shared" ca="1" si="41"/>
        <v>0</v>
      </c>
      <c r="AF135" s="26">
        <f t="shared" si="42"/>
        <v>0</v>
      </c>
      <c r="AG135" s="26">
        <f t="shared" ca="1" si="43"/>
        <v>0</v>
      </c>
      <c r="AH135" s="26">
        <f t="shared" si="44"/>
        <v>0</v>
      </c>
      <c r="AI135" s="26">
        <f t="shared" ca="1" si="45"/>
        <v>0</v>
      </c>
      <c r="AJ135" s="26">
        <f t="shared" si="46"/>
        <v>0</v>
      </c>
      <c r="AK135" s="26">
        <f t="shared" ca="1" si="47"/>
        <v>0</v>
      </c>
      <c r="AL135" s="48" t="str">
        <f t="shared" si="48"/>
        <v>-</v>
      </c>
      <c r="AM135" s="48" t="str">
        <f t="shared" ca="1" si="49"/>
        <v>0 - 180%</v>
      </c>
      <c r="AN135" s="48" t="str">
        <f>IFERROR(#REF!/#REF!,"-")</f>
        <v>-</v>
      </c>
      <c r="AO135" s="48" t="str">
        <f t="shared" si="50"/>
        <v>-</v>
      </c>
      <c r="AP135" s="48" t="str">
        <f t="shared" ca="1" si="51"/>
        <v>0 - 180%</v>
      </c>
      <c r="AQ135" s="48" t="str">
        <f>IFERROR(AC135/#REF!,"-")</f>
        <v>-</v>
      </c>
      <c r="AR135" s="48" t="str">
        <f t="shared" si="52"/>
        <v>-</v>
      </c>
      <c r="AS135" s="48" t="str">
        <f>IFERROR(#REF!/#REF!,"_")</f>
        <v>_</v>
      </c>
      <c r="AT135" s="48" t="str">
        <f t="shared" si="53"/>
        <v>-</v>
      </c>
      <c r="AU135" s="48" t="str">
        <f>IFERROR(#REF!/#REF!,"-")</f>
        <v>-</v>
      </c>
      <c r="AV135" s="48" t="str">
        <f t="shared" si="54"/>
        <v>-</v>
      </c>
      <c r="AW135" s="48" t="str">
        <f>IFERROR(#REF!/#REF!,"-")</f>
        <v>-</v>
      </c>
      <c r="AX135" s="48" t="str">
        <f t="shared" si="55"/>
        <v>-</v>
      </c>
      <c r="AY135" s="48" t="str">
        <f>IFERROR(#REF!/#REF!,"-")</f>
        <v>-</v>
      </c>
      <c r="AZ135" s="48" t="str">
        <f t="shared" si="61"/>
        <v>-</v>
      </c>
      <c r="BA135" s="48" t="str">
        <f t="shared" si="62"/>
        <v>-</v>
      </c>
      <c r="BB135" s="48" t="b">
        <f t="shared" si="56"/>
        <v>0</v>
      </c>
      <c r="BC135">
        <f t="shared" si="63"/>
        <v>0</v>
      </c>
      <c r="BD135" s="48" t="str">
        <f t="shared" si="57"/>
        <v>-</v>
      </c>
    </row>
    <row r="136" spans="1:56" x14ac:dyDescent="0.3">
      <c r="A136" s="25" t="str">
        <f>Råstatistik!A130</f>
        <v>FUTURASKOLAN AB</v>
      </c>
      <c r="B136" t="b">
        <f t="shared" si="32"/>
        <v>0</v>
      </c>
      <c r="C136">
        <f>Råstatistik!F130</f>
        <v>0</v>
      </c>
      <c r="D136">
        <f ca="1">IF(Råstatistik!D130=999,IF(simulera09,RANDBETWEEN(1,9),9),0)</f>
        <v>9</v>
      </c>
      <c r="E136">
        <f>Råstatistik!K130</f>
        <v>0</v>
      </c>
      <c r="F136">
        <f ca="1">IF(Råstatistik!I130=999,IF(simulera09,RANDBETWEEN(1,9),9),0)</f>
        <v>9</v>
      </c>
      <c r="G136">
        <f>Råstatistik!P130</f>
        <v>0</v>
      </c>
      <c r="H136">
        <f ca="1">IF(Råstatistik!N130=999,IF(simulera09,RANDBETWEEN(1,9),9),0)</f>
        <v>9</v>
      </c>
      <c r="I136">
        <f>Råstatistik!U130</f>
        <v>247</v>
      </c>
      <c r="J136">
        <f ca="1">IF(Råstatistik!S130=999,IF(simulera09,RANDBETWEEN(1,9),9),0)</f>
        <v>0</v>
      </c>
      <c r="K136">
        <f t="shared" si="33"/>
        <v>247</v>
      </c>
      <c r="L136">
        <f t="shared" ca="1" si="34"/>
        <v>27</v>
      </c>
      <c r="M136" s="26" t="str">
        <f t="shared" ca="1" si="58"/>
        <v>247-274</v>
      </c>
      <c r="N136" s="26">
        <f t="shared" ca="1" si="59"/>
        <v>261</v>
      </c>
      <c r="O136" s="26">
        <f t="shared" si="35"/>
        <v>0</v>
      </c>
      <c r="P136" s="26">
        <f t="shared" ca="1" si="36"/>
        <v>18</v>
      </c>
      <c r="Q136" s="26">
        <f t="shared" ca="1" si="37"/>
        <v>9</v>
      </c>
      <c r="R136" s="43">
        <f>IF(Råstatistik!G130=".",0,Råstatistik!G130)</f>
        <v>0</v>
      </c>
      <c r="S136" s="44">
        <f ca="1">IF(Råstatistik!E130=999,IF(simulera09,RANDBETWEEN(1,9),9),0)</f>
        <v>9</v>
      </c>
      <c r="T136" s="43">
        <f>IF(Råstatistik!L130=".",0,Råstatistik!L130)</f>
        <v>0</v>
      </c>
      <c r="U136" s="44">
        <f ca="1">IF(Råstatistik!J130=999,IF(simulera09,RANDBETWEEN(1,9),9),0)</f>
        <v>9</v>
      </c>
      <c r="V136">
        <f>IF(Råstatistik!Q130=".",0,Råstatistik!Q130)</f>
        <v>0</v>
      </c>
      <c r="W136">
        <f ca="1">IF(Råstatistik!O130=999,IF(simulera09,RANDBETWEEN(1,9),9),0)</f>
        <v>9</v>
      </c>
      <c r="X136">
        <f>IF(Råstatistik!V130=".",0,Råstatistik!V130)</f>
        <v>0</v>
      </c>
      <c r="Y136">
        <f ca="1">IF(Råstatistik!T130=999,IF(simulera09,RANDBETWEEN(1,9),9),0)</f>
        <v>9</v>
      </c>
      <c r="Z136">
        <f t="shared" si="38"/>
        <v>0</v>
      </c>
      <c r="AA136">
        <f t="shared" ca="1" si="39"/>
        <v>36</v>
      </c>
      <c r="AB136" s="26" t="str">
        <f t="shared" ca="1" si="60"/>
        <v>0-36</v>
      </c>
      <c r="AC136" s="26" t="b">
        <f>Råstatistik!B130</f>
        <v>0</v>
      </c>
      <c r="AD136" s="26">
        <f t="shared" si="40"/>
        <v>0</v>
      </c>
      <c r="AE136" s="26">
        <f t="shared" ca="1" si="41"/>
        <v>0</v>
      </c>
      <c r="AF136" s="26">
        <f t="shared" si="42"/>
        <v>0</v>
      </c>
      <c r="AG136" s="26">
        <f t="shared" ca="1" si="43"/>
        <v>0</v>
      </c>
      <c r="AH136" s="26">
        <f t="shared" si="44"/>
        <v>0</v>
      </c>
      <c r="AI136" s="26">
        <f t="shared" ca="1" si="45"/>
        <v>0</v>
      </c>
      <c r="AJ136" s="26">
        <f t="shared" si="46"/>
        <v>247</v>
      </c>
      <c r="AK136" s="26">
        <f t="shared" ca="1" si="47"/>
        <v>0</v>
      </c>
      <c r="AL136" s="48">
        <f t="shared" si="48"/>
        <v>0</v>
      </c>
      <c r="AM136" s="48" t="str">
        <f t="shared" ca="1" si="49"/>
        <v>0 - 7%</v>
      </c>
      <c r="AN136" s="48" t="str">
        <f>IFERROR(#REF!/#REF!,"-")</f>
        <v>-</v>
      </c>
      <c r="AO136" s="48">
        <f t="shared" si="50"/>
        <v>0</v>
      </c>
      <c r="AP136" s="48" t="str">
        <f t="shared" ca="1" si="51"/>
        <v>0 - 14%</v>
      </c>
      <c r="AQ136" s="48" t="str">
        <f>IFERROR(AC136/#REF!,"-")</f>
        <v>-</v>
      </c>
      <c r="AR136" s="48" t="str">
        <f t="shared" si="52"/>
        <v>-</v>
      </c>
      <c r="AS136" s="48" t="str">
        <f>IFERROR(#REF!/#REF!,"_")</f>
        <v>_</v>
      </c>
      <c r="AT136" s="48" t="str">
        <f t="shared" si="53"/>
        <v>-</v>
      </c>
      <c r="AU136" s="48" t="str">
        <f>IFERROR(#REF!/#REF!,"-")</f>
        <v>-</v>
      </c>
      <c r="AV136" s="48" t="str">
        <f t="shared" si="54"/>
        <v>-</v>
      </c>
      <c r="AW136" s="48" t="str">
        <f>IFERROR(#REF!/#REF!,"-")</f>
        <v>-</v>
      </c>
      <c r="AX136" s="48" t="str">
        <f t="shared" si="55"/>
        <v>-</v>
      </c>
      <c r="AY136" s="48" t="str">
        <f>IFERROR(#REF!/#REF!,"-")</f>
        <v>-</v>
      </c>
      <c r="AZ136" s="48" t="str">
        <f t="shared" si="61"/>
        <v>-</v>
      </c>
      <c r="BA136" s="48" t="str">
        <f t="shared" si="62"/>
        <v>-</v>
      </c>
      <c r="BB136" s="48" t="b">
        <f t="shared" si="56"/>
        <v>0</v>
      </c>
      <c r="BC136">
        <f t="shared" si="63"/>
        <v>0</v>
      </c>
      <c r="BD136" s="48" t="str">
        <f t="shared" si="57"/>
        <v>-</v>
      </c>
    </row>
    <row r="137" spans="1:56" x14ac:dyDescent="0.3">
      <c r="A137" s="25" t="str">
        <f>Råstatistik!A131</f>
        <v>FÄRGELANDA KOMMUN</v>
      </c>
      <c r="B137" t="b">
        <f t="shared" si="32"/>
        <v>1</v>
      </c>
      <c r="C137">
        <f>Råstatistik!F131</f>
        <v>0</v>
      </c>
      <c r="D137">
        <f ca="1">IF(Råstatistik!D131=999,IF(simulera09,RANDBETWEEN(1,9),9),0)</f>
        <v>9</v>
      </c>
      <c r="E137">
        <f>Råstatistik!K131</f>
        <v>0</v>
      </c>
      <c r="F137">
        <f ca="1">IF(Råstatistik!I131=999,IF(simulera09,RANDBETWEEN(1,9),9),0)</f>
        <v>9</v>
      </c>
      <c r="G137">
        <f>Råstatistik!P131</f>
        <v>0</v>
      </c>
      <c r="H137">
        <f ca="1">IF(Råstatistik!N131=999,IF(simulera09,RANDBETWEEN(1,9),9),0)</f>
        <v>9</v>
      </c>
      <c r="I137">
        <f>Råstatistik!U131</f>
        <v>48</v>
      </c>
      <c r="J137">
        <f ca="1">IF(Råstatistik!S131=999,IF(simulera09,RANDBETWEEN(1,9),9),0)</f>
        <v>0</v>
      </c>
      <c r="K137">
        <f t="shared" si="33"/>
        <v>48</v>
      </c>
      <c r="L137">
        <f t="shared" ca="1" si="34"/>
        <v>27</v>
      </c>
      <c r="M137" s="26" t="str">
        <f t="shared" ca="1" si="58"/>
        <v>48-75</v>
      </c>
      <c r="N137" s="26">
        <f t="shared" ca="1" si="59"/>
        <v>62</v>
      </c>
      <c r="O137" s="26">
        <f t="shared" si="35"/>
        <v>0</v>
      </c>
      <c r="P137" s="26">
        <f t="shared" ca="1" si="36"/>
        <v>18</v>
      </c>
      <c r="Q137" s="26">
        <f t="shared" ca="1" si="37"/>
        <v>9</v>
      </c>
      <c r="R137" s="43">
        <f>IF(Råstatistik!G131=".",0,Råstatistik!G131)</f>
        <v>0</v>
      </c>
      <c r="S137" s="44">
        <f ca="1">IF(Råstatistik!E131=999,IF(simulera09,RANDBETWEEN(1,9),9),0)</f>
        <v>9</v>
      </c>
      <c r="T137" s="43">
        <f>IF(Råstatistik!L131=".",0,Råstatistik!L131)</f>
        <v>0</v>
      </c>
      <c r="U137" s="44">
        <f ca="1">IF(Råstatistik!J131=999,IF(simulera09,RANDBETWEEN(1,9),9),0)</f>
        <v>9</v>
      </c>
      <c r="V137">
        <f>IF(Råstatistik!Q131=".",0,Råstatistik!Q131)</f>
        <v>0</v>
      </c>
      <c r="W137">
        <f ca="1">IF(Råstatistik!O131=999,IF(simulera09,RANDBETWEEN(1,9),9),0)</f>
        <v>9</v>
      </c>
      <c r="X137">
        <f>IF(Råstatistik!V131=".",0,Råstatistik!V131)</f>
        <v>0</v>
      </c>
      <c r="Y137">
        <f ca="1">IF(Råstatistik!T131=999,IF(simulera09,RANDBETWEEN(1,9),9),0)</f>
        <v>0</v>
      </c>
      <c r="Z137">
        <f t="shared" si="38"/>
        <v>0</v>
      </c>
      <c r="AA137">
        <f t="shared" ca="1" si="39"/>
        <v>27</v>
      </c>
      <c r="AB137" s="26" t="str">
        <f t="shared" ca="1" si="60"/>
        <v>0-27</v>
      </c>
      <c r="AC137" s="26" t="b">
        <f>Råstatistik!B131</f>
        <v>0</v>
      </c>
      <c r="AD137" s="26">
        <f t="shared" si="40"/>
        <v>0</v>
      </c>
      <c r="AE137" s="26">
        <f t="shared" ca="1" si="41"/>
        <v>0</v>
      </c>
      <c r="AF137" s="26">
        <f t="shared" si="42"/>
        <v>0</v>
      </c>
      <c r="AG137" s="26">
        <f t="shared" ca="1" si="43"/>
        <v>0</v>
      </c>
      <c r="AH137" s="26">
        <f t="shared" si="44"/>
        <v>0</v>
      </c>
      <c r="AI137" s="26">
        <f t="shared" ca="1" si="45"/>
        <v>0</v>
      </c>
      <c r="AJ137" s="26">
        <f t="shared" si="46"/>
        <v>48</v>
      </c>
      <c r="AK137" s="26">
        <f t="shared" ca="1" si="47"/>
        <v>0</v>
      </c>
      <c r="AL137" s="48">
        <f t="shared" si="48"/>
        <v>0</v>
      </c>
      <c r="AM137" s="48" t="str">
        <f t="shared" ca="1" si="49"/>
        <v>0 - 29%</v>
      </c>
      <c r="AN137" s="48" t="str">
        <f>IFERROR(#REF!/#REF!,"-")</f>
        <v>-</v>
      </c>
      <c r="AO137" s="48">
        <f t="shared" si="50"/>
        <v>0</v>
      </c>
      <c r="AP137" s="48" t="str">
        <f t="shared" ca="1" si="51"/>
        <v>0 - 44%</v>
      </c>
      <c r="AQ137" s="48" t="str">
        <f>IFERROR(AC137/#REF!,"-")</f>
        <v>-</v>
      </c>
      <c r="AR137" s="48" t="str">
        <f t="shared" si="52"/>
        <v>-</v>
      </c>
      <c r="AS137" s="48" t="str">
        <f>IFERROR(#REF!/#REF!,"_")</f>
        <v>_</v>
      </c>
      <c r="AT137" s="48" t="str">
        <f t="shared" si="53"/>
        <v>-</v>
      </c>
      <c r="AU137" s="48" t="str">
        <f>IFERROR(#REF!/#REF!,"-")</f>
        <v>-</v>
      </c>
      <c r="AV137" s="48" t="str">
        <f t="shared" si="54"/>
        <v>-</v>
      </c>
      <c r="AW137" s="48" t="str">
        <f>IFERROR(#REF!/#REF!,"-")</f>
        <v>-</v>
      </c>
      <c r="AX137" s="48" t="str">
        <f t="shared" si="55"/>
        <v>-</v>
      </c>
      <c r="AY137" s="48" t="str">
        <f>IFERROR(#REF!/#REF!,"-")</f>
        <v>-</v>
      </c>
      <c r="AZ137" s="48" t="str">
        <f t="shared" si="61"/>
        <v>-</v>
      </c>
      <c r="BA137" s="48" t="str">
        <f t="shared" si="62"/>
        <v>-</v>
      </c>
      <c r="BB137" s="48" t="b">
        <f t="shared" si="56"/>
        <v>0</v>
      </c>
      <c r="BC137">
        <f t="shared" si="63"/>
        <v>0</v>
      </c>
      <c r="BD137" s="48" t="str">
        <f t="shared" si="57"/>
        <v>-</v>
      </c>
    </row>
    <row r="138" spans="1:56" x14ac:dyDescent="0.3">
      <c r="A138" s="25" t="str">
        <f>Råstatistik!A132</f>
        <v>FÖRENINGEN AKTIVA STUDIER /FAS/</v>
      </c>
      <c r="B138" t="b">
        <f t="shared" si="32"/>
        <v>0</v>
      </c>
      <c r="C138">
        <f>Råstatistik!F132</f>
        <v>0</v>
      </c>
      <c r="D138">
        <f ca="1">IF(Råstatistik!D132=999,IF(simulera09,RANDBETWEEN(1,9),9),0)</f>
        <v>0</v>
      </c>
      <c r="E138">
        <f>Råstatistik!K132</f>
        <v>0</v>
      </c>
      <c r="F138">
        <f ca="1">IF(Råstatistik!I132=999,IF(simulera09,RANDBETWEEN(1,9),9),0)</f>
        <v>0</v>
      </c>
      <c r="G138">
        <f>Råstatistik!P132</f>
        <v>0</v>
      </c>
      <c r="H138">
        <f ca="1">IF(Råstatistik!N132=999,IF(simulera09,RANDBETWEEN(1,9),9),0)</f>
        <v>9</v>
      </c>
      <c r="I138">
        <f>Råstatistik!U132</f>
        <v>0</v>
      </c>
      <c r="J138">
        <f ca="1">IF(Råstatistik!S132=999,IF(simulera09,RANDBETWEEN(1,9),9),0)</f>
        <v>9</v>
      </c>
      <c r="K138">
        <f t="shared" si="33"/>
        <v>0</v>
      </c>
      <c r="L138">
        <f t="shared" ca="1" si="34"/>
        <v>18</v>
      </c>
      <c r="M138" s="26" t="str">
        <f t="shared" ca="1" si="58"/>
        <v>0-18</v>
      </c>
      <c r="N138" s="26">
        <f t="shared" ca="1" si="59"/>
        <v>9</v>
      </c>
      <c r="O138" s="26">
        <f t="shared" si="35"/>
        <v>0</v>
      </c>
      <c r="P138" s="26">
        <f t="shared" ca="1" si="36"/>
        <v>0</v>
      </c>
      <c r="Q138" s="26">
        <f t="shared" ca="1" si="37"/>
        <v>0</v>
      </c>
      <c r="R138" s="43">
        <f>IF(Råstatistik!G132=".",0,Råstatistik!G132)</f>
        <v>0</v>
      </c>
      <c r="S138" s="44">
        <f ca="1">IF(Råstatistik!E132=999,IF(simulera09,RANDBETWEEN(1,9),9),0)</f>
        <v>0</v>
      </c>
      <c r="T138" s="43">
        <f>IF(Råstatistik!L132=".",0,Råstatistik!L132)</f>
        <v>0</v>
      </c>
      <c r="U138" s="44">
        <f ca="1">IF(Råstatistik!J132=999,IF(simulera09,RANDBETWEEN(1,9),9),0)</f>
        <v>0</v>
      </c>
      <c r="V138">
        <f>IF(Råstatistik!Q132=".",0,Råstatistik!Q132)</f>
        <v>0</v>
      </c>
      <c r="W138">
        <f ca="1">IF(Råstatistik!O132=999,IF(simulera09,RANDBETWEEN(1,9),9),0)</f>
        <v>9</v>
      </c>
      <c r="X138">
        <f>IF(Råstatistik!V132=".",0,Råstatistik!V132)</f>
        <v>0</v>
      </c>
      <c r="Y138">
        <f ca="1">IF(Råstatistik!T132=999,IF(simulera09,RANDBETWEEN(1,9),9),0)</f>
        <v>9</v>
      </c>
      <c r="Z138">
        <f t="shared" si="38"/>
        <v>0</v>
      </c>
      <c r="AA138">
        <f t="shared" ca="1" si="39"/>
        <v>18</v>
      </c>
      <c r="AB138" s="26" t="str">
        <f t="shared" ca="1" si="60"/>
        <v>0-18</v>
      </c>
      <c r="AC138" s="26" t="b">
        <f>Råstatistik!B132</f>
        <v>0</v>
      </c>
      <c r="AD138" s="26">
        <f t="shared" si="40"/>
        <v>0</v>
      </c>
      <c r="AE138" s="26">
        <f t="shared" ca="1" si="41"/>
        <v>0</v>
      </c>
      <c r="AF138" s="26">
        <f t="shared" si="42"/>
        <v>0</v>
      </c>
      <c r="AG138" s="26">
        <f t="shared" ca="1" si="43"/>
        <v>0</v>
      </c>
      <c r="AH138" s="26">
        <f t="shared" si="44"/>
        <v>0</v>
      </c>
      <c r="AI138" s="26">
        <f t="shared" ca="1" si="45"/>
        <v>0</v>
      </c>
      <c r="AJ138" s="26">
        <f t="shared" si="46"/>
        <v>0</v>
      </c>
      <c r="AK138" s="26">
        <f t="shared" ca="1" si="47"/>
        <v>0</v>
      </c>
      <c r="AL138" s="48" t="str">
        <f t="shared" si="48"/>
        <v>-</v>
      </c>
      <c r="AM138" s="48" t="str">
        <f t="shared" ca="1" si="49"/>
        <v>0 - 0%</v>
      </c>
      <c r="AN138" s="48" t="str">
        <f>IFERROR(#REF!/#REF!,"-")</f>
        <v>-</v>
      </c>
      <c r="AO138" s="48" t="str">
        <f t="shared" si="50"/>
        <v>-</v>
      </c>
      <c r="AP138" s="48" t="str">
        <f t="shared" ca="1" si="51"/>
        <v>0 - 200%</v>
      </c>
      <c r="AQ138" s="48" t="str">
        <f>IFERROR(AC138/#REF!,"-")</f>
        <v>-</v>
      </c>
      <c r="AR138" s="48" t="str">
        <f t="shared" si="52"/>
        <v>-</v>
      </c>
      <c r="AS138" s="48" t="str">
        <f>IFERROR(#REF!/#REF!,"_")</f>
        <v>_</v>
      </c>
      <c r="AT138" s="48" t="str">
        <f t="shared" si="53"/>
        <v>-</v>
      </c>
      <c r="AU138" s="48" t="str">
        <f>IFERROR(#REF!/#REF!,"-")</f>
        <v>-</v>
      </c>
      <c r="AV138" s="48" t="str">
        <f t="shared" si="54"/>
        <v>-</v>
      </c>
      <c r="AW138" s="48" t="str">
        <f>IFERROR(#REF!/#REF!,"-")</f>
        <v>-</v>
      </c>
      <c r="AX138" s="48" t="str">
        <f t="shared" si="55"/>
        <v>-</v>
      </c>
      <c r="AY138" s="48" t="str">
        <f>IFERROR(#REF!/#REF!,"-")</f>
        <v>-</v>
      </c>
      <c r="AZ138" s="48" t="str">
        <f t="shared" si="61"/>
        <v>-</v>
      </c>
      <c r="BA138" s="48" t="str">
        <f t="shared" si="62"/>
        <v>-</v>
      </c>
      <c r="BB138" s="48" t="b">
        <f t="shared" si="56"/>
        <v>0</v>
      </c>
      <c r="BC138">
        <f t="shared" si="63"/>
        <v>0</v>
      </c>
      <c r="BD138" s="48" t="str">
        <f t="shared" si="57"/>
        <v>-</v>
      </c>
    </row>
    <row r="139" spans="1:56" x14ac:dyDescent="0.3">
      <c r="A139" s="25" t="str">
        <f>Råstatistik!A133</f>
        <v>FÖRENINGEN BACKASKOLAN</v>
      </c>
      <c r="B139" t="b">
        <f t="shared" ref="B139:B202" si="64">IFERROR(FIND(" KOMMUN",A139)&gt;-1,FALSE)</f>
        <v>0</v>
      </c>
      <c r="C139">
        <f>Råstatistik!F133</f>
        <v>0</v>
      </c>
      <c r="D139">
        <f ca="1">IF(Råstatistik!D133=999,IF(simulera09,RANDBETWEEN(1,9),9),0)</f>
        <v>9</v>
      </c>
      <c r="E139">
        <f>Råstatistik!K133</f>
        <v>0</v>
      </c>
      <c r="F139">
        <f ca="1">IF(Råstatistik!I133=999,IF(simulera09,RANDBETWEEN(1,9),9),0)</f>
        <v>9</v>
      </c>
      <c r="G139">
        <f>Råstatistik!P133</f>
        <v>0</v>
      </c>
      <c r="H139">
        <f ca="1">IF(Råstatistik!N133=999,IF(simulera09,RANDBETWEEN(1,9),9),0)</f>
        <v>0</v>
      </c>
      <c r="I139">
        <f>Råstatistik!U133</f>
        <v>0</v>
      </c>
      <c r="J139">
        <f ca="1">IF(Råstatistik!S133=999,IF(simulera09,RANDBETWEEN(1,9),9),0)</f>
        <v>9</v>
      </c>
      <c r="K139">
        <f t="shared" ref="K139:K202" si="65">C139+E139+G139+I139</f>
        <v>0</v>
      </c>
      <c r="L139">
        <f t="shared" ref="L139:L202" ca="1" si="66">D139+F139+H139+J139</f>
        <v>27</v>
      </c>
      <c r="M139" s="26" t="str">
        <f t="shared" ca="1" si="58"/>
        <v>0-27</v>
      </c>
      <c r="N139" s="26">
        <f t="shared" ca="1" si="59"/>
        <v>14</v>
      </c>
      <c r="O139" s="26">
        <f t="shared" ref="O139:O202" si="67">C139+E139</f>
        <v>0</v>
      </c>
      <c r="P139" s="26">
        <f t="shared" ref="P139:P202" ca="1" si="68">D139+F139</f>
        <v>18</v>
      </c>
      <c r="Q139" s="26">
        <f t="shared" ref="Q139:Q202" ca="1" si="69">ROUND(O139+(D139+F139)/2,0)</f>
        <v>9</v>
      </c>
      <c r="R139" s="43">
        <f>IF(Råstatistik!G133=".",0,Råstatistik!G133)</f>
        <v>0</v>
      </c>
      <c r="S139" s="44">
        <f ca="1">IF(Råstatistik!E133=999,IF(simulera09,RANDBETWEEN(1,9),9),0)</f>
        <v>9</v>
      </c>
      <c r="T139" s="43">
        <f>IF(Råstatistik!L133=".",0,Råstatistik!L133)</f>
        <v>0</v>
      </c>
      <c r="U139" s="44">
        <f ca="1">IF(Råstatistik!J133=999,IF(simulera09,RANDBETWEEN(1,9),9),0)</f>
        <v>9</v>
      </c>
      <c r="V139">
        <f>IF(Råstatistik!Q133=".",0,Råstatistik!Q133)</f>
        <v>0</v>
      </c>
      <c r="W139">
        <f ca="1">IF(Råstatistik!O133=999,IF(simulera09,RANDBETWEEN(1,9),9),0)</f>
        <v>0</v>
      </c>
      <c r="X139">
        <f>IF(Råstatistik!V133=".",0,Råstatistik!V133)</f>
        <v>0</v>
      </c>
      <c r="Y139">
        <f ca="1">IF(Råstatistik!T133=999,IF(simulera09,RANDBETWEEN(1,9),9),0)</f>
        <v>9</v>
      </c>
      <c r="Z139">
        <f t="shared" ref="Z139:Z202" si="70">R139+T139+V139+X139</f>
        <v>0</v>
      </c>
      <c r="AA139">
        <f t="shared" ref="AA139:AA202" ca="1" si="71">S139+U139+W139+Y139</f>
        <v>27</v>
      </c>
      <c r="AB139" s="26" t="str">
        <f t="shared" ca="1" si="60"/>
        <v>0-27</v>
      </c>
      <c r="AC139" s="26" t="b">
        <f>Råstatistik!B133</f>
        <v>0</v>
      </c>
      <c r="AD139" s="26">
        <f t="shared" ref="AD139:AD202" si="72">IF(C139-R139&lt;0,0,C139-R139)</f>
        <v>0</v>
      </c>
      <c r="AE139" s="26">
        <f t="shared" ref="AE139:AE202" ca="1" si="73">IF(D139-S139&lt;0,0,D139-S139)</f>
        <v>0</v>
      </c>
      <c r="AF139" s="26">
        <f t="shared" ref="AF139:AF202" si="74">IF(E139-T139&lt;0,0,E139-T139)</f>
        <v>0</v>
      </c>
      <c r="AG139" s="26">
        <f t="shared" ref="AG139:AG202" ca="1" si="75">IF(F139-U139&lt;0,0,F139-U139)</f>
        <v>0</v>
      </c>
      <c r="AH139" s="26">
        <f t="shared" ref="AH139:AH202" si="76">IF(G139-V139&lt;0,0,G139-V139)</f>
        <v>0</v>
      </c>
      <c r="AI139" s="26">
        <f t="shared" ref="AI139:AI202" ca="1" si="77">IF(H139-W139&lt;0,0,H139-W139)</f>
        <v>0</v>
      </c>
      <c r="AJ139" s="26">
        <f t="shared" ref="AJ139:AJ202" si="78">IF(I139-X139&lt;0,0,I139-X139)</f>
        <v>0</v>
      </c>
      <c r="AK139" s="26">
        <f t="shared" ref="AK139:AK202" ca="1" si="79">IF(J139-Y139&lt;0,0,J139-Y139)</f>
        <v>0</v>
      </c>
      <c r="AL139" s="48" t="str">
        <f t="shared" ref="AL139:AL202" si="80">IFERROR(O139/K139,"-")</f>
        <v>-</v>
      </c>
      <c r="AM139" s="48" t="str">
        <f t="shared" ref="AM139:AM202" ca="1" si="81">ROUND(O139/N139*100,0) &amp; " - " &amp; ROUND(P139/N139*100,0) &amp; "%"</f>
        <v>0 - 129%</v>
      </c>
      <c r="AN139" s="48" t="str">
        <f>IFERROR(#REF!/#REF!,"-")</f>
        <v>-</v>
      </c>
      <c r="AO139" s="48" t="str">
        <f t="shared" ref="AO139:AO202" si="82">IFERROR(Z139/K139,"-")</f>
        <v>-</v>
      </c>
      <c r="AP139" s="48" t="str">
        <f t="shared" ref="AP139:AP202" ca="1" si="83">ROUND(Z139/N139*100,0) &amp; " - " &amp; ROUND(AA139/N139*100,0) &amp; "%"</f>
        <v>0 - 193%</v>
      </c>
      <c r="AQ139" s="48" t="str">
        <f>IFERROR(AC139/#REF!,"-")</f>
        <v>-</v>
      </c>
      <c r="AR139" s="48" t="str">
        <f t="shared" ref="AR139:AR202" si="84">IFERROR(Z139/O139,"-")</f>
        <v>-</v>
      </c>
      <c r="AS139" s="48" t="str">
        <f>IFERROR(#REF!/#REF!,"_")</f>
        <v>_</v>
      </c>
      <c r="AT139" s="48" t="str">
        <f t="shared" ref="AT139:AT202" si="85">IFERROR(E139/O139,"-")</f>
        <v>-</v>
      </c>
      <c r="AU139" s="48" t="str">
        <f>IFERROR(#REF!/#REF!,"-")</f>
        <v>-</v>
      </c>
      <c r="AV139" s="48" t="str">
        <f t="shared" ref="AV139:AV202" si="86">IFERROR(T139/Z139,"-")</f>
        <v>-</v>
      </c>
      <c r="AW139" s="48" t="str">
        <f>IFERROR(#REF!/#REF!,"-")</f>
        <v>-</v>
      </c>
      <c r="AX139" s="48" t="str">
        <f t="shared" ref="AX139:AX202" si="87">IFERROR(X139/Z139,"-")</f>
        <v>-</v>
      </c>
      <c r="AY139" s="48" t="str">
        <f>IFERROR(#REF!/#REF!,"-")</f>
        <v>-</v>
      </c>
      <c r="AZ139" s="48" t="str">
        <f t="shared" si="61"/>
        <v>-</v>
      </c>
      <c r="BA139" s="48" t="str">
        <f t="shared" si="62"/>
        <v>-</v>
      </c>
      <c r="BB139" s="48" t="b">
        <f t="shared" ref="BB139:BB202" si="88">AC139</f>
        <v>0</v>
      </c>
      <c r="BC139">
        <f t="shared" si="63"/>
        <v>0</v>
      </c>
      <c r="BD139" s="48" t="str">
        <f t="shared" ref="BD139:BD202" si="89">IFERROR(AD139/(AD139+AF139),"-")</f>
        <v>-</v>
      </c>
    </row>
    <row r="140" spans="1:56" x14ac:dyDescent="0.3">
      <c r="A140" s="25" t="str">
        <f>Råstatistik!A134</f>
        <v>FÖRENINGEN EMILIASKOLAN</v>
      </c>
      <c r="B140" t="b">
        <f t="shared" si="64"/>
        <v>0</v>
      </c>
      <c r="C140">
        <f>Råstatistik!F134</f>
        <v>0</v>
      </c>
      <c r="D140">
        <f ca="1">IF(Råstatistik!D134=999,IF(simulera09,RANDBETWEEN(1,9),9),0)</f>
        <v>9</v>
      </c>
      <c r="E140">
        <f>Råstatistik!K134</f>
        <v>0</v>
      </c>
      <c r="F140">
        <f ca="1">IF(Råstatistik!I134=999,IF(simulera09,RANDBETWEEN(1,9),9),0)</f>
        <v>0</v>
      </c>
      <c r="G140">
        <f>Råstatistik!P134</f>
        <v>0</v>
      </c>
      <c r="H140">
        <f ca="1">IF(Råstatistik!N134=999,IF(simulera09,RANDBETWEEN(1,9),9),0)</f>
        <v>0</v>
      </c>
      <c r="I140">
        <f>Råstatistik!U134</f>
        <v>0</v>
      </c>
      <c r="J140">
        <f ca="1">IF(Råstatistik!S134=999,IF(simulera09,RANDBETWEEN(1,9),9),0)</f>
        <v>0</v>
      </c>
      <c r="K140">
        <f t="shared" si="65"/>
        <v>0</v>
      </c>
      <c r="L140">
        <f t="shared" ca="1" si="66"/>
        <v>9</v>
      </c>
      <c r="M140" s="26" t="str">
        <f t="shared" ref="M140:M203" ca="1" si="90">IF(L140=0,K140&amp;"",K140&amp;"-"&amp;(K140+L140))</f>
        <v>0-9</v>
      </c>
      <c r="N140" s="26">
        <f t="shared" ref="N140:N203" ca="1" si="91">ROUND(K140+L140/2,0)</f>
        <v>5</v>
      </c>
      <c r="O140" s="26">
        <f t="shared" si="67"/>
        <v>0</v>
      </c>
      <c r="P140" s="26">
        <f t="shared" ca="1" si="68"/>
        <v>9</v>
      </c>
      <c r="Q140" s="26">
        <f t="shared" ca="1" si="69"/>
        <v>5</v>
      </c>
      <c r="R140" s="43">
        <f>IF(Råstatistik!G134=".",0,Råstatistik!G134)</f>
        <v>0</v>
      </c>
      <c r="S140" s="44">
        <f ca="1">IF(Råstatistik!E134=999,IF(simulera09,RANDBETWEEN(1,9),9),0)</f>
        <v>9</v>
      </c>
      <c r="T140" s="43">
        <f>IF(Råstatistik!L134=".",0,Råstatistik!L134)</f>
        <v>0</v>
      </c>
      <c r="U140" s="44">
        <f ca="1">IF(Råstatistik!J134=999,IF(simulera09,RANDBETWEEN(1,9),9),0)</f>
        <v>0</v>
      </c>
      <c r="V140">
        <f>IF(Råstatistik!Q134=".",0,Råstatistik!Q134)</f>
        <v>0</v>
      </c>
      <c r="W140">
        <f ca="1">IF(Råstatistik!O134=999,IF(simulera09,RANDBETWEEN(1,9),9),0)</f>
        <v>0</v>
      </c>
      <c r="X140">
        <f>IF(Råstatistik!V134=".",0,Råstatistik!V134)</f>
        <v>0</v>
      </c>
      <c r="Y140">
        <f ca="1">IF(Råstatistik!T134=999,IF(simulera09,RANDBETWEEN(1,9),9),0)</f>
        <v>0</v>
      </c>
      <c r="Z140">
        <f t="shared" si="70"/>
        <v>0</v>
      </c>
      <c r="AA140">
        <f t="shared" ca="1" si="71"/>
        <v>9</v>
      </c>
      <c r="AB140" s="26" t="str">
        <f t="shared" ref="AB140:AB203" ca="1" si="92">IF(AA140=0,Z140&amp;"",Z140&amp;"-"&amp;(Z140+AA140))</f>
        <v>0-9</v>
      </c>
      <c r="AC140" s="26" t="b">
        <f>Råstatistik!B134</f>
        <v>1</v>
      </c>
      <c r="AD140" s="26">
        <f t="shared" si="72"/>
        <v>0</v>
      </c>
      <c r="AE140" s="26">
        <f t="shared" ca="1" si="73"/>
        <v>0</v>
      </c>
      <c r="AF140" s="26">
        <f t="shared" si="74"/>
        <v>0</v>
      </c>
      <c r="AG140" s="26">
        <f t="shared" ca="1" si="75"/>
        <v>0</v>
      </c>
      <c r="AH140" s="26">
        <f t="shared" si="76"/>
        <v>0</v>
      </c>
      <c r="AI140" s="26">
        <f t="shared" ca="1" si="77"/>
        <v>0</v>
      </c>
      <c r="AJ140" s="26">
        <f t="shared" si="78"/>
        <v>0</v>
      </c>
      <c r="AK140" s="26">
        <f t="shared" ca="1" si="79"/>
        <v>0</v>
      </c>
      <c r="AL140" s="48" t="str">
        <f t="shared" si="80"/>
        <v>-</v>
      </c>
      <c r="AM140" s="48" t="str">
        <f t="shared" ca="1" si="81"/>
        <v>0 - 180%</v>
      </c>
      <c r="AN140" s="48" t="str">
        <f>IFERROR(#REF!/#REF!,"-")</f>
        <v>-</v>
      </c>
      <c r="AO140" s="48" t="str">
        <f t="shared" si="82"/>
        <v>-</v>
      </c>
      <c r="AP140" s="48" t="str">
        <f t="shared" ca="1" si="83"/>
        <v>0 - 180%</v>
      </c>
      <c r="AQ140" s="48" t="str">
        <f>IFERROR(AC140/#REF!,"-")</f>
        <v>-</v>
      </c>
      <c r="AR140" s="48" t="str">
        <f t="shared" si="84"/>
        <v>-</v>
      </c>
      <c r="AS140" s="48" t="str">
        <f>IFERROR(#REF!/#REF!,"_")</f>
        <v>_</v>
      </c>
      <c r="AT140" s="48" t="str">
        <f t="shared" si="85"/>
        <v>-</v>
      </c>
      <c r="AU140" s="48" t="str">
        <f>IFERROR(#REF!/#REF!,"-")</f>
        <v>-</v>
      </c>
      <c r="AV140" s="48" t="str">
        <f t="shared" si="86"/>
        <v>-</v>
      </c>
      <c r="AW140" s="48" t="str">
        <f>IFERROR(#REF!/#REF!,"-")</f>
        <v>-</v>
      </c>
      <c r="AX140" s="48" t="str">
        <f t="shared" si="87"/>
        <v>-</v>
      </c>
      <c r="AY140" s="48" t="str">
        <f>IFERROR(#REF!/#REF!,"-")</f>
        <v>-</v>
      </c>
      <c r="AZ140" s="48" t="str">
        <f t="shared" ref="AZ140:AZ203" si="93">IFERROR(AV140+AX140,"-")</f>
        <v>-</v>
      </c>
      <c r="BA140" s="48" t="str">
        <f t="shared" ref="BA140:BA203" si="94">IFERROR(AW140+AY140,"-")</f>
        <v>-</v>
      </c>
      <c r="BB140" s="48" t="b">
        <f t="shared" si="88"/>
        <v>1</v>
      </c>
      <c r="BC140">
        <f t="shared" ref="BC140:BC203" si="95">IFERROR(C140-R140,0)</f>
        <v>0</v>
      </c>
      <c r="BD140" s="48" t="str">
        <f t="shared" si="89"/>
        <v>-</v>
      </c>
    </row>
    <row r="141" spans="1:56" x14ac:dyDescent="0.3">
      <c r="A141" s="25" t="str">
        <f>Råstatistik!A135</f>
        <v>FÖRENINGEN FÖR CARLSSONS SKOLA</v>
      </c>
      <c r="B141" t="b">
        <f t="shared" si="64"/>
        <v>0</v>
      </c>
      <c r="C141">
        <f>Råstatistik!F135</f>
        <v>0</v>
      </c>
      <c r="D141">
        <f ca="1">IF(Råstatistik!D135=999,IF(simulera09,RANDBETWEEN(1,9),9),0)</f>
        <v>0</v>
      </c>
      <c r="E141">
        <f>Råstatistik!K135</f>
        <v>0</v>
      </c>
      <c r="F141">
        <f ca="1">IF(Råstatistik!I135=999,IF(simulera09,RANDBETWEEN(1,9),9),0)</f>
        <v>9</v>
      </c>
      <c r="G141">
        <f>Råstatistik!P135</f>
        <v>0</v>
      </c>
      <c r="H141">
        <f ca="1">IF(Råstatistik!N135=999,IF(simulera09,RANDBETWEEN(1,9),9),0)</f>
        <v>9</v>
      </c>
      <c r="I141">
        <f>Råstatistik!U135</f>
        <v>63</v>
      </c>
      <c r="J141">
        <f ca="1">IF(Råstatistik!S135=999,IF(simulera09,RANDBETWEEN(1,9),9),0)</f>
        <v>0</v>
      </c>
      <c r="K141">
        <f t="shared" si="65"/>
        <v>63</v>
      </c>
      <c r="L141">
        <f t="shared" ca="1" si="66"/>
        <v>18</v>
      </c>
      <c r="M141" s="26" t="str">
        <f t="shared" ca="1" si="90"/>
        <v>63-81</v>
      </c>
      <c r="N141" s="26">
        <f t="shared" ca="1" si="91"/>
        <v>72</v>
      </c>
      <c r="O141" s="26">
        <f t="shared" si="67"/>
        <v>0</v>
      </c>
      <c r="P141" s="26">
        <f t="shared" ca="1" si="68"/>
        <v>9</v>
      </c>
      <c r="Q141" s="26">
        <f t="shared" ca="1" si="69"/>
        <v>5</v>
      </c>
      <c r="R141" s="43">
        <f>IF(Råstatistik!G135=".",0,Råstatistik!G135)</f>
        <v>0</v>
      </c>
      <c r="S141" s="44">
        <f ca="1">IF(Råstatistik!E135=999,IF(simulera09,RANDBETWEEN(1,9),9),0)</f>
        <v>0</v>
      </c>
      <c r="T141" s="43">
        <f>IF(Råstatistik!L135=".",0,Råstatistik!L135)</f>
        <v>0</v>
      </c>
      <c r="U141" s="44">
        <f ca="1">IF(Råstatistik!J135=999,IF(simulera09,RANDBETWEEN(1,9),9),0)</f>
        <v>9</v>
      </c>
      <c r="V141">
        <f>IF(Råstatistik!Q135=".",0,Råstatistik!Q135)</f>
        <v>0</v>
      </c>
      <c r="W141">
        <f ca="1">IF(Råstatistik!O135=999,IF(simulera09,RANDBETWEEN(1,9),9),0)</f>
        <v>9</v>
      </c>
      <c r="X141">
        <f>IF(Råstatistik!V135=".",0,Råstatistik!V135)</f>
        <v>0</v>
      </c>
      <c r="Y141">
        <f ca="1">IF(Råstatistik!T135=999,IF(simulera09,RANDBETWEEN(1,9),9),0)</f>
        <v>9</v>
      </c>
      <c r="Z141">
        <f t="shared" si="70"/>
        <v>0</v>
      </c>
      <c r="AA141">
        <f t="shared" ca="1" si="71"/>
        <v>27</v>
      </c>
      <c r="AB141" s="26" t="str">
        <f t="shared" ca="1" si="92"/>
        <v>0-27</v>
      </c>
      <c r="AC141" s="26" t="b">
        <f>Råstatistik!B135</f>
        <v>0</v>
      </c>
      <c r="AD141" s="26">
        <f t="shared" si="72"/>
        <v>0</v>
      </c>
      <c r="AE141" s="26">
        <f t="shared" ca="1" si="73"/>
        <v>0</v>
      </c>
      <c r="AF141" s="26">
        <f t="shared" si="74"/>
        <v>0</v>
      </c>
      <c r="AG141" s="26">
        <f t="shared" ca="1" si="75"/>
        <v>0</v>
      </c>
      <c r="AH141" s="26">
        <f t="shared" si="76"/>
        <v>0</v>
      </c>
      <c r="AI141" s="26">
        <f t="shared" ca="1" si="77"/>
        <v>0</v>
      </c>
      <c r="AJ141" s="26">
        <f t="shared" si="78"/>
        <v>63</v>
      </c>
      <c r="AK141" s="26">
        <f t="shared" ca="1" si="79"/>
        <v>0</v>
      </c>
      <c r="AL141" s="48">
        <f t="shared" si="80"/>
        <v>0</v>
      </c>
      <c r="AM141" s="48" t="str">
        <f t="shared" ca="1" si="81"/>
        <v>0 - 13%</v>
      </c>
      <c r="AN141" s="48" t="str">
        <f>IFERROR(#REF!/#REF!,"-")</f>
        <v>-</v>
      </c>
      <c r="AO141" s="48">
        <f t="shared" si="82"/>
        <v>0</v>
      </c>
      <c r="AP141" s="48" t="str">
        <f t="shared" ca="1" si="83"/>
        <v>0 - 38%</v>
      </c>
      <c r="AQ141" s="48" t="str">
        <f>IFERROR(AC141/#REF!,"-")</f>
        <v>-</v>
      </c>
      <c r="AR141" s="48" t="str">
        <f t="shared" si="84"/>
        <v>-</v>
      </c>
      <c r="AS141" s="48" t="str">
        <f>IFERROR(#REF!/#REF!,"_")</f>
        <v>_</v>
      </c>
      <c r="AT141" s="48" t="str">
        <f t="shared" si="85"/>
        <v>-</v>
      </c>
      <c r="AU141" s="48" t="str">
        <f>IFERROR(#REF!/#REF!,"-")</f>
        <v>-</v>
      </c>
      <c r="AV141" s="48" t="str">
        <f t="shared" si="86"/>
        <v>-</v>
      </c>
      <c r="AW141" s="48" t="str">
        <f>IFERROR(#REF!/#REF!,"-")</f>
        <v>-</v>
      </c>
      <c r="AX141" s="48" t="str">
        <f t="shared" si="87"/>
        <v>-</v>
      </c>
      <c r="AY141" s="48" t="str">
        <f>IFERROR(#REF!/#REF!,"-")</f>
        <v>-</v>
      </c>
      <c r="AZ141" s="48" t="str">
        <f t="shared" si="93"/>
        <v>-</v>
      </c>
      <c r="BA141" s="48" t="str">
        <f t="shared" si="94"/>
        <v>-</v>
      </c>
      <c r="BB141" s="48" t="b">
        <f t="shared" si="88"/>
        <v>0</v>
      </c>
      <c r="BC141">
        <f t="shared" si="95"/>
        <v>0</v>
      </c>
      <c r="BD141" s="48" t="str">
        <f t="shared" si="89"/>
        <v>-</v>
      </c>
    </row>
    <row r="142" spans="1:56" x14ac:dyDescent="0.3">
      <c r="A142" s="25" t="str">
        <f>Råstatistik!A136</f>
        <v>FÖRENINGEN FÖR GEFLE KRISTNA SKOLA</v>
      </c>
      <c r="B142" t="b">
        <f t="shared" si="64"/>
        <v>0</v>
      </c>
      <c r="C142">
        <f>Råstatistik!F136</f>
        <v>0</v>
      </c>
      <c r="D142">
        <f ca="1">IF(Råstatistik!D136=999,IF(simulera09,RANDBETWEEN(1,9),9),0)</f>
        <v>0</v>
      </c>
      <c r="E142">
        <f>Råstatistik!K136</f>
        <v>0</v>
      </c>
      <c r="F142">
        <f ca="1">IF(Råstatistik!I136=999,IF(simulera09,RANDBETWEEN(1,9),9),0)</f>
        <v>0</v>
      </c>
      <c r="G142">
        <f>Råstatistik!P136</f>
        <v>0</v>
      </c>
      <c r="H142">
        <f ca="1">IF(Råstatistik!N136=999,IF(simulera09,RANDBETWEEN(1,9),9),0)</f>
        <v>9</v>
      </c>
      <c r="I142">
        <f>Råstatistik!U136</f>
        <v>0</v>
      </c>
      <c r="J142">
        <f ca="1">IF(Råstatistik!S136=999,IF(simulera09,RANDBETWEEN(1,9),9),0)</f>
        <v>9</v>
      </c>
      <c r="K142">
        <f t="shared" si="65"/>
        <v>0</v>
      </c>
      <c r="L142">
        <f t="shared" ca="1" si="66"/>
        <v>18</v>
      </c>
      <c r="M142" s="26" t="str">
        <f t="shared" ca="1" si="90"/>
        <v>0-18</v>
      </c>
      <c r="N142" s="26">
        <f t="shared" ca="1" si="91"/>
        <v>9</v>
      </c>
      <c r="O142" s="26">
        <f t="shared" si="67"/>
        <v>0</v>
      </c>
      <c r="P142" s="26">
        <f t="shared" ca="1" si="68"/>
        <v>0</v>
      </c>
      <c r="Q142" s="26">
        <f t="shared" ca="1" si="69"/>
        <v>0</v>
      </c>
      <c r="R142" s="43">
        <f>IF(Råstatistik!G136=".",0,Råstatistik!G136)</f>
        <v>0</v>
      </c>
      <c r="S142" s="44">
        <f ca="1">IF(Råstatistik!E136=999,IF(simulera09,RANDBETWEEN(1,9),9),0)</f>
        <v>0</v>
      </c>
      <c r="T142" s="43">
        <f>IF(Råstatistik!L136=".",0,Råstatistik!L136)</f>
        <v>0</v>
      </c>
      <c r="U142" s="44">
        <f ca="1">IF(Råstatistik!J136=999,IF(simulera09,RANDBETWEEN(1,9),9),0)</f>
        <v>0</v>
      </c>
      <c r="V142">
        <f>IF(Råstatistik!Q136=".",0,Råstatistik!Q136)</f>
        <v>0</v>
      </c>
      <c r="W142">
        <f ca="1">IF(Råstatistik!O136=999,IF(simulera09,RANDBETWEEN(1,9),9),0)</f>
        <v>9</v>
      </c>
      <c r="X142">
        <f>IF(Råstatistik!V136=".",0,Råstatistik!V136)</f>
        <v>0</v>
      </c>
      <c r="Y142">
        <f ca="1">IF(Råstatistik!T136=999,IF(simulera09,RANDBETWEEN(1,9),9),0)</f>
        <v>9</v>
      </c>
      <c r="Z142">
        <f t="shared" si="70"/>
        <v>0</v>
      </c>
      <c r="AA142">
        <f t="shared" ca="1" si="71"/>
        <v>18</v>
      </c>
      <c r="AB142" s="26" t="str">
        <f t="shared" ca="1" si="92"/>
        <v>0-18</v>
      </c>
      <c r="AC142" s="26" t="b">
        <f>Råstatistik!B136</f>
        <v>0</v>
      </c>
      <c r="AD142" s="26">
        <f t="shared" si="72"/>
        <v>0</v>
      </c>
      <c r="AE142" s="26">
        <f t="shared" ca="1" si="73"/>
        <v>0</v>
      </c>
      <c r="AF142" s="26">
        <f t="shared" si="74"/>
        <v>0</v>
      </c>
      <c r="AG142" s="26">
        <f t="shared" ca="1" si="75"/>
        <v>0</v>
      </c>
      <c r="AH142" s="26">
        <f t="shared" si="76"/>
        <v>0</v>
      </c>
      <c r="AI142" s="26">
        <f t="shared" ca="1" si="77"/>
        <v>0</v>
      </c>
      <c r="AJ142" s="26">
        <f t="shared" si="78"/>
        <v>0</v>
      </c>
      <c r="AK142" s="26">
        <f t="shared" ca="1" si="79"/>
        <v>0</v>
      </c>
      <c r="AL142" s="48" t="str">
        <f t="shared" si="80"/>
        <v>-</v>
      </c>
      <c r="AM142" s="48" t="str">
        <f t="shared" ca="1" si="81"/>
        <v>0 - 0%</v>
      </c>
      <c r="AN142" s="48" t="str">
        <f>IFERROR(#REF!/#REF!,"-")</f>
        <v>-</v>
      </c>
      <c r="AO142" s="48" t="str">
        <f t="shared" si="82"/>
        <v>-</v>
      </c>
      <c r="AP142" s="48" t="str">
        <f t="shared" ca="1" si="83"/>
        <v>0 - 200%</v>
      </c>
      <c r="AQ142" s="48" t="str">
        <f>IFERROR(AC142/#REF!,"-")</f>
        <v>-</v>
      </c>
      <c r="AR142" s="48" t="str">
        <f t="shared" si="84"/>
        <v>-</v>
      </c>
      <c r="AS142" s="48" t="str">
        <f>IFERROR(#REF!/#REF!,"_")</f>
        <v>_</v>
      </c>
      <c r="AT142" s="48" t="str">
        <f t="shared" si="85"/>
        <v>-</v>
      </c>
      <c r="AU142" s="48" t="str">
        <f>IFERROR(#REF!/#REF!,"-")</f>
        <v>-</v>
      </c>
      <c r="AV142" s="48" t="str">
        <f t="shared" si="86"/>
        <v>-</v>
      </c>
      <c r="AW142" s="48" t="str">
        <f>IFERROR(#REF!/#REF!,"-")</f>
        <v>-</v>
      </c>
      <c r="AX142" s="48" t="str">
        <f t="shared" si="87"/>
        <v>-</v>
      </c>
      <c r="AY142" s="48" t="str">
        <f>IFERROR(#REF!/#REF!,"-")</f>
        <v>-</v>
      </c>
      <c r="AZ142" s="48" t="str">
        <f t="shared" si="93"/>
        <v>-</v>
      </c>
      <c r="BA142" s="48" t="str">
        <f t="shared" si="94"/>
        <v>-</v>
      </c>
      <c r="BB142" s="48" t="b">
        <f t="shared" si="88"/>
        <v>0</v>
      </c>
      <c r="BC142">
        <f t="shared" si="95"/>
        <v>0</v>
      </c>
      <c r="BD142" s="48" t="str">
        <f t="shared" si="89"/>
        <v>-</v>
      </c>
    </row>
    <row r="143" spans="1:56" x14ac:dyDescent="0.3">
      <c r="A143" s="25" t="str">
        <f>Råstatistik!A137</f>
        <v>FÖRENINGEN FÖR KRISTEN SKOLA I UPPLANDS-BRO</v>
      </c>
      <c r="B143" t="b">
        <f t="shared" si="64"/>
        <v>0</v>
      </c>
      <c r="C143">
        <f>Råstatistik!F137</f>
        <v>0</v>
      </c>
      <c r="D143">
        <f ca="1">IF(Råstatistik!D137=999,IF(simulera09,RANDBETWEEN(1,9),9),0)</f>
        <v>9</v>
      </c>
      <c r="E143">
        <f>Råstatistik!K137</f>
        <v>0</v>
      </c>
      <c r="F143">
        <f ca="1">IF(Råstatistik!I137=999,IF(simulera09,RANDBETWEEN(1,9),9),0)</f>
        <v>0</v>
      </c>
      <c r="G143">
        <f>Råstatistik!P137</f>
        <v>0</v>
      </c>
      <c r="H143">
        <f ca="1">IF(Råstatistik!N137=999,IF(simulera09,RANDBETWEEN(1,9),9),0)</f>
        <v>9</v>
      </c>
      <c r="I143">
        <f>Råstatistik!U137</f>
        <v>0</v>
      </c>
      <c r="J143">
        <f ca="1">IF(Råstatistik!S137=999,IF(simulera09,RANDBETWEEN(1,9),9),0)</f>
        <v>9</v>
      </c>
      <c r="K143">
        <f t="shared" si="65"/>
        <v>0</v>
      </c>
      <c r="L143">
        <f t="shared" ca="1" si="66"/>
        <v>27</v>
      </c>
      <c r="M143" s="26" t="str">
        <f t="shared" ca="1" si="90"/>
        <v>0-27</v>
      </c>
      <c r="N143" s="26">
        <f t="shared" ca="1" si="91"/>
        <v>14</v>
      </c>
      <c r="O143" s="26">
        <f t="shared" si="67"/>
        <v>0</v>
      </c>
      <c r="P143" s="26">
        <f t="shared" ca="1" si="68"/>
        <v>9</v>
      </c>
      <c r="Q143" s="26">
        <f t="shared" ca="1" si="69"/>
        <v>5</v>
      </c>
      <c r="R143" s="43">
        <f>IF(Råstatistik!G137=".",0,Råstatistik!G137)</f>
        <v>0</v>
      </c>
      <c r="S143" s="44">
        <f ca="1">IF(Råstatistik!E137=999,IF(simulera09,RANDBETWEEN(1,9),9),0)</f>
        <v>9</v>
      </c>
      <c r="T143" s="43">
        <f>IF(Råstatistik!L137=".",0,Råstatistik!L137)</f>
        <v>0</v>
      </c>
      <c r="U143" s="44">
        <f ca="1">IF(Råstatistik!J137=999,IF(simulera09,RANDBETWEEN(1,9),9),0)</f>
        <v>0</v>
      </c>
      <c r="V143">
        <f>IF(Råstatistik!Q137=".",0,Råstatistik!Q137)</f>
        <v>0</v>
      </c>
      <c r="W143">
        <f ca="1">IF(Råstatistik!O137=999,IF(simulera09,RANDBETWEEN(1,9),9),0)</f>
        <v>9</v>
      </c>
      <c r="X143">
        <f>IF(Råstatistik!V137=".",0,Råstatistik!V137)</f>
        <v>0</v>
      </c>
      <c r="Y143">
        <f ca="1">IF(Råstatistik!T137=999,IF(simulera09,RANDBETWEEN(1,9),9),0)</f>
        <v>9</v>
      </c>
      <c r="Z143">
        <f t="shared" si="70"/>
        <v>0</v>
      </c>
      <c r="AA143">
        <f t="shared" ca="1" si="71"/>
        <v>27</v>
      </c>
      <c r="AB143" s="26" t="str">
        <f t="shared" ca="1" si="92"/>
        <v>0-27</v>
      </c>
      <c r="AC143" s="26" t="b">
        <f>Råstatistik!B137</f>
        <v>0</v>
      </c>
      <c r="AD143" s="26">
        <f t="shared" si="72"/>
        <v>0</v>
      </c>
      <c r="AE143" s="26">
        <f t="shared" ca="1" si="73"/>
        <v>0</v>
      </c>
      <c r="AF143" s="26">
        <f t="shared" si="74"/>
        <v>0</v>
      </c>
      <c r="AG143" s="26">
        <f t="shared" ca="1" si="75"/>
        <v>0</v>
      </c>
      <c r="AH143" s="26">
        <f t="shared" si="76"/>
        <v>0</v>
      </c>
      <c r="AI143" s="26">
        <f t="shared" ca="1" si="77"/>
        <v>0</v>
      </c>
      <c r="AJ143" s="26">
        <f t="shared" si="78"/>
        <v>0</v>
      </c>
      <c r="AK143" s="26">
        <f t="shared" ca="1" si="79"/>
        <v>0</v>
      </c>
      <c r="AL143" s="48" t="str">
        <f t="shared" si="80"/>
        <v>-</v>
      </c>
      <c r="AM143" s="48" t="str">
        <f t="shared" ca="1" si="81"/>
        <v>0 - 64%</v>
      </c>
      <c r="AN143" s="48" t="str">
        <f>IFERROR(#REF!/#REF!,"-")</f>
        <v>-</v>
      </c>
      <c r="AO143" s="48" t="str">
        <f t="shared" si="82"/>
        <v>-</v>
      </c>
      <c r="AP143" s="48" t="str">
        <f t="shared" ca="1" si="83"/>
        <v>0 - 193%</v>
      </c>
      <c r="AQ143" s="48" t="str">
        <f>IFERROR(AC143/#REF!,"-")</f>
        <v>-</v>
      </c>
      <c r="AR143" s="48" t="str">
        <f t="shared" si="84"/>
        <v>-</v>
      </c>
      <c r="AS143" s="48" t="str">
        <f>IFERROR(#REF!/#REF!,"_")</f>
        <v>_</v>
      </c>
      <c r="AT143" s="48" t="str">
        <f t="shared" si="85"/>
        <v>-</v>
      </c>
      <c r="AU143" s="48" t="str">
        <f>IFERROR(#REF!/#REF!,"-")</f>
        <v>-</v>
      </c>
      <c r="AV143" s="48" t="str">
        <f t="shared" si="86"/>
        <v>-</v>
      </c>
      <c r="AW143" s="48" t="str">
        <f>IFERROR(#REF!/#REF!,"-")</f>
        <v>-</v>
      </c>
      <c r="AX143" s="48" t="str">
        <f t="shared" si="87"/>
        <v>-</v>
      </c>
      <c r="AY143" s="48" t="str">
        <f>IFERROR(#REF!/#REF!,"-")</f>
        <v>-</v>
      </c>
      <c r="AZ143" s="48" t="str">
        <f t="shared" si="93"/>
        <v>-</v>
      </c>
      <c r="BA143" s="48" t="str">
        <f t="shared" si="94"/>
        <v>-</v>
      </c>
      <c r="BB143" s="48" t="b">
        <f t="shared" si="88"/>
        <v>0</v>
      </c>
      <c r="BC143">
        <f t="shared" si="95"/>
        <v>0</v>
      </c>
      <c r="BD143" s="48" t="str">
        <f t="shared" si="89"/>
        <v>-</v>
      </c>
    </row>
    <row r="144" spans="1:56" x14ac:dyDescent="0.3">
      <c r="A144" s="25" t="str">
        <f>Råstatistik!A138</f>
        <v>FÖRENINGEN FÖR WALDORFPEDAGOGIK I KUNGÄLV</v>
      </c>
      <c r="B144" t="b">
        <f t="shared" si="64"/>
        <v>0</v>
      </c>
      <c r="C144">
        <f>Råstatistik!F138</f>
        <v>0</v>
      </c>
      <c r="D144">
        <f ca="1">IF(Råstatistik!D138=999,IF(simulera09,RANDBETWEEN(1,9),9),0)</f>
        <v>0</v>
      </c>
      <c r="E144">
        <f>Råstatistik!K138</f>
        <v>0</v>
      </c>
      <c r="F144">
        <f ca="1">IF(Råstatistik!I138=999,IF(simulera09,RANDBETWEEN(1,9),9),0)</f>
        <v>0</v>
      </c>
      <c r="G144">
        <f>Råstatistik!P138</f>
        <v>0</v>
      </c>
      <c r="H144">
        <f ca="1">IF(Råstatistik!N138=999,IF(simulera09,RANDBETWEEN(1,9),9),0)</f>
        <v>9</v>
      </c>
      <c r="I144">
        <f>Råstatistik!U138</f>
        <v>0</v>
      </c>
      <c r="J144">
        <f ca="1">IF(Råstatistik!S138=999,IF(simulera09,RANDBETWEEN(1,9),9),0)</f>
        <v>9</v>
      </c>
      <c r="K144">
        <f t="shared" si="65"/>
        <v>0</v>
      </c>
      <c r="L144">
        <f t="shared" ca="1" si="66"/>
        <v>18</v>
      </c>
      <c r="M144" s="26" t="str">
        <f t="shared" ca="1" si="90"/>
        <v>0-18</v>
      </c>
      <c r="N144" s="26">
        <f t="shared" ca="1" si="91"/>
        <v>9</v>
      </c>
      <c r="O144" s="26">
        <f t="shared" si="67"/>
        <v>0</v>
      </c>
      <c r="P144" s="26">
        <f t="shared" ca="1" si="68"/>
        <v>0</v>
      </c>
      <c r="Q144" s="26">
        <f t="shared" ca="1" si="69"/>
        <v>0</v>
      </c>
      <c r="R144" s="43">
        <f>IF(Råstatistik!G138=".",0,Råstatistik!G138)</f>
        <v>0</v>
      </c>
      <c r="S144" s="44">
        <f ca="1">IF(Råstatistik!E138=999,IF(simulera09,RANDBETWEEN(1,9),9),0)</f>
        <v>0</v>
      </c>
      <c r="T144" s="43">
        <f>IF(Råstatistik!L138=".",0,Råstatistik!L138)</f>
        <v>0</v>
      </c>
      <c r="U144" s="44">
        <f ca="1">IF(Råstatistik!J138=999,IF(simulera09,RANDBETWEEN(1,9),9),0)</f>
        <v>0</v>
      </c>
      <c r="V144">
        <f>IF(Råstatistik!Q138=".",0,Råstatistik!Q138)</f>
        <v>0</v>
      </c>
      <c r="W144">
        <f ca="1">IF(Råstatistik!O138=999,IF(simulera09,RANDBETWEEN(1,9),9),0)</f>
        <v>9</v>
      </c>
      <c r="X144">
        <f>IF(Råstatistik!V138=".",0,Råstatistik!V138)</f>
        <v>0</v>
      </c>
      <c r="Y144">
        <f ca="1">IF(Råstatistik!T138=999,IF(simulera09,RANDBETWEEN(1,9),9),0)</f>
        <v>9</v>
      </c>
      <c r="Z144">
        <f t="shared" si="70"/>
        <v>0</v>
      </c>
      <c r="AA144">
        <f t="shared" ca="1" si="71"/>
        <v>18</v>
      </c>
      <c r="AB144" s="26" t="str">
        <f t="shared" ca="1" si="92"/>
        <v>0-18</v>
      </c>
      <c r="AC144" s="26" t="b">
        <f>Råstatistik!B138</f>
        <v>1</v>
      </c>
      <c r="AD144" s="26">
        <f t="shared" si="72"/>
        <v>0</v>
      </c>
      <c r="AE144" s="26">
        <f t="shared" ca="1" si="73"/>
        <v>0</v>
      </c>
      <c r="AF144" s="26">
        <f t="shared" si="74"/>
        <v>0</v>
      </c>
      <c r="AG144" s="26">
        <f t="shared" ca="1" si="75"/>
        <v>0</v>
      </c>
      <c r="AH144" s="26">
        <f t="shared" si="76"/>
        <v>0</v>
      </c>
      <c r="AI144" s="26">
        <f t="shared" ca="1" si="77"/>
        <v>0</v>
      </c>
      <c r="AJ144" s="26">
        <f t="shared" si="78"/>
        <v>0</v>
      </c>
      <c r="AK144" s="26">
        <f t="shared" ca="1" si="79"/>
        <v>0</v>
      </c>
      <c r="AL144" s="48" t="str">
        <f t="shared" si="80"/>
        <v>-</v>
      </c>
      <c r="AM144" s="48" t="str">
        <f t="shared" ca="1" si="81"/>
        <v>0 - 0%</v>
      </c>
      <c r="AN144" s="48" t="str">
        <f>IFERROR(#REF!/#REF!,"-")</f>
        <v>-</v>
      </c>
      <c r="AO144" s="48" t="str">
        <f t="shared" si="82"/>
        <v>-</v>
      </c>
      <c r="AP144" s="48" t="str">
        <f t="shared" ca="1" si="83"/>
        <v>0 - 200%</v>
      </c>
      <c r="AQ144" s="48" t="str">
        <f>IFERROR(AC144/#REF!,"-")</f>
        <v>-</v>
      </c>
      <c r="AR144" s="48" t="str">
        <f t="shared" si="84"/>
        <v>-</v>
      </c>
      <c r="AS144" s="48" t="str">
        <f>IFERROR(#REF!/#REF!,"_")</f>
        <v>_</v>
      </c>
      <c r="AT144" s="48" t="str">
        <f t="shared" si="85"/>
        <v>-</v>
      </c>
      <c r="AU144" s="48" t="str">
        <f>IFERROR(#REF!/#REF!,"-")</f>
        <v>-</v>
      </c>
      <c r="AV144" s="48" t="str">
        <f t="shared" si="86"/>
        <v>-</v>
      </c>
      <c r="AW144" s="48" t="str">
        <f>IFERROR(#REF!/#REF!,"-")</f>
        <v>-</v>
      </c>
      <c r="AX144" s="48" t="str">
        <f t="shared" si="87"/>
        <v>-</v>
      </c>
      <c r="AY144" s="48" t="str">
        <f>IFERROR(#REF!/#REF!,"-")</f>
        <v>-</v>
      </c>
      <c r="AZ144" s="48" t="str">
        <f t="shared" si="93"/>
        <v>-</v>
      </c>
      <c r="BA144" s="48" t="str">
        <f t="shared" si="94"/>
        <v>-</v>
      </c>
      <c r="BB144" s="48" t="b">
        <f t="shared" si="88"/>
        <v>1</v>
      </c>
      <c r="BC144">
        <f t="shared" si="95"/>
        <v>0</v>
      </c>
      <c r="BD144" s="48" t="str">
        <f t="shared" si="89"/>
        <v>-</v>
      </c>
    </row>
    <row r="145" spans="1:56" x14ac:dyDescent="0.3">
      <c r="A145" s="25" t="str">
        <f>Råstatistik!A139</f>
        <v>FÖRENINGEN ISLAMISKA SKOLAN I GÖTEBORG</v>
      </c>
      <c r="B145" t="b">
        <f t="shared" si="64"/>
        <v>0</v>
      </c>
      <c r="C145">
        <f>Råstatistik!F139</f>
        <v>0</v>
      </c>
      <c r="D145">
        <f ca="1">IF(Råstatistik!D139=999,IF(simulera09,RANDBETWEEN(1,9),9),0)</f>
        <v>9</v>
      </c>
      <c r="E145">
        <f>Råstatistik!K139</f>
        <v>0</v>
      </c>
      <c r="F145">
        <f ca="1">IF(Råstatistik!I139=999,IF(simulera09,RANDBETWEEN(1,9),9),0)</f>
        <v>9</v>
      </c>
      <c r="G145">
        <f>Råstatistik!P139</f>
        <v>0</v>
      </c>
      <c r="H145">
        <f ca="1">IF(Råstatistik!N139=999,IF(simulera09,RANDBETWEEN(1,9),9),0)</f>
        <v>0</v>
      </c>
      <c r="I145">
        <f>Råstatistik!U139</f>
        <v>0</v>
      </c>
      <c r="J145">
        <f ca="1">IF(Råstatistik!S139=999,IF(simulera09,RANDBETWEEN(1,9),9),0)</f>
        <v>0</v>
      </c>
      <c r="K145">
        <f t="shared" si="65"/>
        <v>0</v>
      </c>
      <c r="L145">
        <f t="shared" ca="1" si="66"/>
        <v>18</v>
      </c>
      <c r="M145" s="26" t="str">
        <f t="shared" ca="1" si="90"/>
        <v>0-18</v>
      </c>
      <c r="N145" s="26">
        <f t="shared" ca="1" si="91"/>
        <v>9</v>
      </c>
      <c r="O145" s="26">
        <f t="shared" si="67"/>
        <v>0</v>
      </c>
      <c r="P145" s="26">
        <f t="shared" ca="1" si="68"/>
        <v>18</v>
      </c>
      <c r="Q145" s="26">
        <f t="shared" ca="1" si="69"/>
        <v>9</v>
      </c>
      <c r="R145" s="43">
        <f>IF(Råstatistik!G139=".",0,Råstatistik!G139)</f>
        <v>0</v>
      </c>
      <c r="S145" s="44">
        <f ca="1">IF(Råstatistik!E139=999,IF(simulera09,RANDBETWEEN(1,9),9),0)</f>
        <v>9</v>
      </c>
      <c r="T145" s="43">
        <f>IF(Råstatistik!L139=".",0,Råstatistik!L139)</f>
        <v>0</v>
      </c>
      <c r="U145" s="44">
        <f ca="1">IF(Råstatistik!J139=999,IF(simulera09,RANDBETWEEN(1,9),9),0)</f>
        <v>9</v>
      </c>
      <c r="V145">
        <f>IF(Råstatistik!Q139=".",0,Råstatistik!Q139)</f>
        <v>0</v>
      </c>
      <c r="W145">
        <f ca="1">IF(Råstatistik!O139=999,IF(simulera09,RANDBETWEEN(1,9),9),0)</f>
        <v>0</v>
      </c>
      <c r="X145">
        <f>IF(Råstatistik!V139=".",0,Råstatistik!V139)</f>
        <v>0</v>
      </c>
      <c r="Y145">
        <f ca="1">IF(Råstatistik!T139=999,IF(simulera09,RANDBETWEEN(1,9),9),0)</f>
        <v>0</v>
      </c>
      <c r="Z145">
        <f t="shared" si="70"/>
        <v>0</v>
      </c>
      <c r="AA145">
        <f t="shared" ca="1" si="71"/>
        <v>18</v>
      </c>
      <c r="AB145" s="26" t="str">
        <f t="shared" ca="1" si="92"/>
        <v>0-18</v>
      </c>
      <c r="AC145" s="26" t="b">
        <f>Råstatistik!B139</f>
        <v>0</v>
      </c>
      <c r="AD145" s="26">
        <f t="shared" si="72"/>
        <v>0</v>
      </c>
      <c r="AE145" s="26">
        <f t="shared" ca="1" si="73"/>
        <v>0</v>
      </c>
      <c r="AF145" s="26">
        <f t="shared" si="74"/>
        <v>0</v>
      </c>
      <c r="AG145" s="26">
        <f t="shared" ca="1" si="75"/>
        <v>0</v>
      </c>
      <c r="AH145" s="26">
        <f t="shared" si="76"/>
        <v>0</v>
      </c>
      <c r="AI145" s="26">
        <f t="shared" ca="1" si="77"/>
        <v>0</v>
      </c>
      <c r="AJ145" s="26">
        <f t="shared" si="78"/>
        <v>0</v>
      </c>
      <c r="AK145" s="26">
        <f t="shared" ca="1" si="79"/>
        <v>0</v>
      </c>
      <c r="AL145" s="48" t="str">
        <f t="shared" si="80"/>
        <v>-</v>
      </c>
      <c r="AM145" s="48" t="str">
        <f t="shared" ca="1" si="81"/>
        <v>0 - 200%</v>
      </c>
      <c r="AN145" s="48" t="str">
        <f>IFERROR(#REF!/#REF!,"-")</f>
        <v>-</v>
      </c>
      <c r="AO145" s="48" t="str">
        <f t="shared" si="82"/>
        <v>-</v>
      </c>
      <c r="AP145" s="48" t="str">
        <f t="shared" ca="1" si="83"/>
        <v>0 - 200%</v>
      </c>
      <c r="AQ145" s="48" t="str">
        <f>IFERROR(AC145/#REF!,"-")</f>
        <v>-</v>
      </c>
      <c r="AR145" s="48" t="str">
        <f t="shared" si="84"/>
        <v>-</v>
      </c>
      <c r="AS145" s="48" t="str">
        <f>IFERROR(#REF!/#REF!,"_")</f>
        <v>_</v>
      </c>
      <c r="AT145" s="48" t="str">
        <f t="shared" si="85"/>
        <v>-</v>
      </c>
      <c r="AU145" s="48" t="str">
        <f>IFERROR(#REF!/#REF!,"-")</f>
        <v>-</v>
      </c>
      <c r="AV145" s="48" t="str">
        <f t="shared" si="86"/>
        <v>-</v>
      </c>
      <c r="AW145" s="48" t="str">
        <f>IFERROR(#REF!/#REF!,"-")</f>
        <v>-</v>
      </c>
      <c r="AX145" s="48" t="str">
        <f t="shared" si="87"/>
        <v>-</v>
      </c>
      <c r="AY145" s="48" t="str">
        <f>IFERROR(#REF!/#REF!,"-")</f>
        <v>-</v>
      </c>
      <c r="AZ145" s="48" t="str">
        <f t="shared" si="93"/>
        <v>-</v>
      </c>
      <c r="BA145" s="48" t="str">
        <f t="shared" si="94"/>
        <v>-</v>
      </c>
      <c r="BB145" s="48" t="b">
        <f t="shared" si="88"/>
        <v>0</v>
      </c>
      <c r="BC145">
        <f t="shared" si="95"/>
        <v>0</v>
      </c>
      <c r="BD145" s="48" t="str">
        <f t="shared" si="89"/>
        <v>-</v>
      </c>
    </row>
    <row r="146" spans="1:56" x14ac:dyDescent="0.3">
      <c r="A146" s="25" t="str">
        <f>Råstatistik!A140</f>
        <v>FÖRENINGEN KASTANJESKOLAN</v>
      </c>
      <c r="B146" t="b">
        <f t="shared" si="64"/>
        <v>0</v>
      </c>
      <c r="C146">
        <f>Råstatistik!F140</f>
        <v>0</v>
      </c>
      <c r="D146">
        <f ca="1">IF(Råstatistik!D140=999,IF(simulera09,RANDBETWEEN(1,9),9),0)</f>
        <v>9</v>
      </c>
      <c r="E146">
        <f>Råstatistik!K140</f>
        <v>0</v>
      </c>
      <c r="F146">
        <f ca="1">IF(Råstatistik!I140=999,IF(simulera09,RANDBETWEEN(1,9),9),0)</f>
        <v>9</v>
      </c>
      <c r="G146">
        <f>Råstatistik!P140</f>
        <v>0</v>
      </c>
      <c r="H146">
        <f ca="1">IF(Råstatistik!N140=999,IF(simulera09,RANDBETWEEN(1,9),9),0)</f>
        <v>0</v>
      </c>
      <c r="I146">
        <f>Råstatistik!U140</f>
        <v>15</v>
      </c>
      <c r="J146">
        <f ca="1">IF(Råstatistik!S140=999,IF(simulera09,RANDBETWEEN(1,9),9),0)</f>
        <v>0</v>
      </c>
      <c r="K146">
        <f t="shared" si="65"/>
        <v>15</v>
      </c>
      <c r="L146">
        <f t="shared" ca="1" si="66"/>
        <v>18</v>
      </c>
      <c r="M146" s="26" t="str">
        <f t="shared" ca="1" si="90"/>
        <v>15-33</v>
      </c>
      <c r="N146" s="26">
        <f t="shared" ca="1" si="91"/>
        <v>24</v>
      </c>
      <c r="O146" s="26">
        <f t="shared" si="67"/>
        <v>0</v>
      </c>
      <c r="P146" s="26">
        <f t="shared" ca="1" si="68"/>
        <v>18</v>
      </c>
      <c r="Q146" s="26">
        <f t="shared" ca="1" si="69"/>
        <v>9</v>
      </c>
      <c r="R146" s="43">
        <f>IF(Råstatistik!G140=".",0,Råstatistik!G140)</f>
        <v>0</v>
      </c>
      <c r="S146" s="44">
        <f ca="1">IF(Råstatistik!E140=999,IF(simulera09,RANDBETWEEN(1,9),9),0)</f>
        <v>9</v>
      </c>
      <c r="T146" s="43">
        <f>IF(Råstatistik!L140=".",0,Råstatistik!L140)</f>
        <v>0</v>
      </c>
      <c r="U146" s="44">
        <f ca="1">IF(Råstatistik!J140=999,IF(simulera09,RANDBETWEEN(1,9),9),0)</f>
        <v>9</v>
      </c>
      <c r="V146">
        <f>IF(Råstatistik!Q140=".",0,Råstatistik!Q140)</f>
        <v>0</v>
      </c>
      <c r="W146">
        <f ca="1">IF(Råstatistik!O140=999,IF(simulera09,RANDBETWEEN(1,9),9),0)</f>
        <v>0</v>
      </c>
      <c r="X146">
        <f>IF(Råstatistik!V140=".",0,Råstatistik!V140)</f>
        <v>0</v>
      </c>
      <c r="Y146">
        <f ca="1">IF(Råstatistik!T140=999,IF(simulera09,RANDBETWEEN(1,9),9),0)</f>
        <v>0</v>
      </c>
      <c r="Z146">
        <f t="shared" si="70"/>
        <v>0</v>
      </c>
      <c r="AA146">
        <f t="shared" ca="1" si="71"/>
        <v>18</v>
      </c>
      <c r="AB146" s="26" t="str">
        <f t="shared" ca="1" si="92"/>
        <v>0-18</v>
      </c>
      <c r="AC146" s="26" t="b">
        <f>Råstatistik!B140</f>
        <v>0</v>
      </c>
      <c r="AD146" s="26">
        <f t="shared" si="72"/>
        <v>0</v>
      </c>
      <c r="AE146" s="26">
        <f t="shared" ca="1" si="73"/>
        <v>0</v>
      </c>
      <c r="AF146" s="26">
        <f t="shared" si="74"/>
        <v>0</v>
      </c>
      <c r="AG146" s="26">
        <f t="shared" ca="1" si="75"/>
        <v>0</v>
      </c>
      <c r="AH146" s="26">
        <f t="shared" si="76"/>
        <v>0</v>
      </c>
      <c r="AI146" s="26">
        <f t="shared" ca="1" si="77"/>
        <v>0</v>
      </c>
      <c r="AJ146" s="26">
        <f t="shared" si="78"/>
        <v>15</v>
      </c>
      <c r="AK146" s="26">
        <f t="shared" ca="1" si="79"/>
        <v>0</v>
      </c>
      <c r="AL146" s="48">
        <f t="shared" si="80"/>
        <v>0</v>
      </c>
      <c r="AM146" s="48" t="str">
        <f t="shared" ca="1" si="81"/>
        <v>0 - 75%</v>
      </c>
      <c r="AN146" s="48" t="str">
        <f>IFERROR(#REF!/#REF!,"-")</f>
        <v>-</v>
      </c>
      <c r="AO146" s="48">
        <f t="shared" si="82"/>
        <v>0</v>
      </c>
      <c r="AP146" s="48" t="str">
        <f t="shared" ca="1" si="83"/>
        <v>0 - 75%</v>
      </c>
      <c r="AQ146" s="48" t="str">
        <f>IFERROR(AC146/#REF!,"-")</f>
        <v>-</v>
      </c>
      <c r="AR146" s="48" t="str">
        <f t="shared" si="84"/>
        <v>-</v>
      </c>
      <c r="AS146" s="48" t="str">
        <f>IFERROR(#REF!/#REF!,"_")</f>
        <v>_</v>
      </c>
      <c r="AT146" s="48" t="str">
        <f t="shared" si="85"/>
        <v>-</v>
      </c>
      <c r="AU146" s="48" t="str">
        <f>IFERROR(#REF!/#REF!,"-")</f>
        <v>-</v>
      </c>
      <c r="AV146" s="48" t="str">
        <f t="shared" si="86"/>
        <v>-</v>
      </c>
      <c r="AW146" s="48" t="str">
        <f>IFERROR(#REF!/#REF!,"-")</f>
        <v>-</v>
      </c>
      <c r="AX146" s="48" t="str">
        <f t="shared" si="87"/>
        <v>-</v>
      </c>
      <c r="AY146" s="48" t="str">
        <f>IFERROR(#REF!/#REF!,"-")</f>
        <v>-</v>
      </c>
      <c r="AZ146" s="48" t="str">
        <f t="shared" si="93"/>
        <v>-</v>
      </c>
      <c r="BA146" s="48" t="str">
        <f t="shared" si="94"/>
        <v>-</v>
      </c>
      <c r="BB146" s="48" t="b">
        <f t="shared" si="88"/>
        <v>0</v>
      </c>
      <c r="BC146">
        <f t="shared" si="95"/>
        <v>0</v>
      </c>
      <c r="BD146" s="48" t="str">
        <f t="shared" si="89"/>
        <v>-</v>
      </c>
    </row>
    <row r="147" spans="1:56" x14ac:dyDescent="0.3">
      <c r="A147" s="25" t="str">
        <f>Råstatistik!A141</f>
        <v>FÖRENINGEN LUNDS MONTESSORIGRUNDSKOLA</v>
      </c>
      <c r="B147" t="b">
        <f t="shared" si="64"/>
        <v>0</v>
      </c>
      <c r="C147">
        <f>Råstatistik!F141</f>
        <v>0</v>
      </c>
      <c r="D147">
        <f ca="1">IF(Råstatistik!D141=999,IF(simulera09,RANDBETWEEN(1,9),9),0)</f>
        <v>9</v>
      </c>
      <c r="E147">
        <f>Råstatistik!K141</f>
        <v>0</v>
      </c>
      <c r="F147">
        <f ca="1">IF(Råstatistik!I141=999,IF(simulera09,RANDBETWEEN(1,9),9),0)</f>
        <v>0</v>
      </c>
      <c r="G147">
        <f>Råstatistik!P141</f>
        <v>0</v>
      </c>
      <c r="H147">
        <f ca="1">IF(Råstatistik!N141=999,IF(simulera09,RANDBETWEEN(1,9),9),0)</f>
        <v>9</v>
      </c>
      <c r="I147">
        <f>Råstatistik!U141</f>
        <v>18</v>
      </c>
      <c r="J147">
        <f ca="1">IF(Råstatistik!S141=999,IF(simulera09,RANDBETWEEN(1,9),9),0)</f>
        <v>0</v>
      </c>
      <c r="K147">
        <f t="shared" si="65"/>
        <v>18</v>
      </c>
      <c r="L147">
        <f t="shared" ca="1" si="66"/>
        <v>18</v>
      </c>
      <c r="M147" s="26" t="str">
        <f t="shared" ca="1" si="90"/>
        <v>18-36</v>
      </c>
      <c r="N147" s="26">
        <f t="shared" ca="1" si="91"/>
        <v>27</v>
      </c>
      <c r="O147" s="26">
        <f t="shared" si="67"/>
        <v>0</v>
      </c>
      <c r="P147" s="26">
        <f t="shared" ca="1" si="68"/>
        <v>9</v>
      </c>
      <c r="Q147" s="26">
        <f t="shared" ca="1" si="69"/>
        <v>5</v>
      </c>
      <c r="R147" s="43">
        <f>IF(Råstatistik!G141=".",0,Råstatistik!G141)</f>
        <v>0</v>
      </c>
      <c r="S147" s="44">
        <f ca="1">IF(Råstatistik!E141=999,IF(simulera09,RANDBETWEEN(1,9),9),0)</f>
        <v>9</v>
      </c>
      <c r="T147" s="43">
        <f>IF(Råstatistik!L141=".",0,Råstatistik!L141)</f>
        <v>0</v>
      </c>
      <c r="U147" s="44">
        <f ca="1">IF(Råstatistik!J141=999,IF(simulera09,RANDBETWEEN(1,9),9),0)</f>
        <v>0</v>
      </c>
      <c r="V147">
        <f>IF(Råstatistik!Q141=".",0,Råstatistik!Q141)</f>
        <v>0</v>
      </c>
      <c r="W147">
        <f ca="1">IF(Råstatistik!O141=999,IF(simulera09,RANDBETWEEN(1,9),9),0)</f>
        <v>9</v>
      </c>
      <c r="X147">
        <f>IF(Råstatistik!V141=".",0,Råstatistik!V141)</f>
        <v>0</v>
      </c>
      <c r="Y147">
        <f ca="1">IF(Råstatistik!T141=999,IF(simulera09,RANDBETWEEN(1,9),9),0)</f>
        <v>9</v>
      </c>
      <c r="Z147">
        <f t="shared" si="70"/>
        <v>0</v>
      </c>
      <c r="AA147">
        <f t="shared" ca="1" si="71"/>
        <v>27</v>
      </c>
      <c r="AB147" s="26" t="str">
        <f t="shared" ca="1" si="92"/>
        <v>0-27</v>
      </c>
      <c r="AC147" s="26" t="b">
        <f>Råstatistik!B141</f>
        <v>0</v>
      </c>
      <c r="AD147" s="26">
        <f t="shared" si="72"/>
        <v>0</v>
      </c>
      <c r="AE147" s="26">
        <f t="shared" ca="1" si="73"/>
        <v>0</v>
      </c>
      <c r="AF147" s="26">
        <f t="shared" si="74"/>
        <v>0</v>
      </c>
      <c r="AG147" s="26">
        <f t="shared" ca="1" si="75"/>
        <v>0</v>
      </c>
      <c r="AH147" s="26">
        <f t="shared" si="76"/>
        <v>0</v>
      </c>
      <c r="AI147" s="26">
        <f t="shared" ca="1" si="77"/>
        <v>0</v>
      </c>
      <c r="AJ147" s="26">
        <f t="shared" si="78"/>
        <v>18</v>
      </c>
      <c r="AK147" s="26">
        <f t="shared" ca="1" si="79"/>
        <v>0</v>
      </c>
      <c r="AL147" s="48">
        <f t="shared" si="80"/>
        <v>0</v>
      </c>
      <c r="AM147" s="48" t="str">
        <f t="shared" ca="1" si="81"/>
        <v>0 - 33%</v>
      </c>
      <c r="AN147" s="48" t="str">
        <f>IFERROR(#REF!/#REF!,"-")</f>
        <v>-</v>
      </c>
      <c r="AO147" s="48">
        <f t="shared" si="82"/>
        <v>0</v>
      </c>
      <c r="AP147" s="48" t="str">
        <f t="shared" ca="1" si="83"/>
        <v>0 - 100%</v>
      </c>
      <c r="AQ147" s="48" t="str">
        <f>IFERROR(AC147/#REF!,"-")</f>
        <v>-</v>
      </c>
      <c r="AR147" s="48" t="str">
        <f t="shared" si="84"/>
        <v>-</v>
      </c>
      <c r="AS147" s="48" t="str">
        <f>IFERROR(#REF!/#REF!,"_")</f>
        <v>_</v>
      </c>
      <c r="AT147" s="48" t="str">
        <f t="shared" si="85"/>
        <v>-</v>
      </c>
      <c r="AU147" s="48" t="str">
        <f>IFERROR(#REF!/#REF!,"-")</f>
        <v>-</v>
      </c>
      <c r="AV147" s="48" t="str">
        <f t="shared" si="86"/>
        <v>-</v>
      </c>
      <c r="AW147" s="48" t="str">
        <f>IFERROR(#REF!/#REF!,"-")</f>
        <v>-</v>
      </c>
      <c r="AX147" s="48" t="str">
        <f t="shared" si="87"/>
        <v>-</v>
      </c>
      <c r="AY147" s="48" t="str">
        <f>IFERROR(#REF!/#REF!,"-")</f>
        <v>-</v>
      </c>
      <c r="AZ147" s="48" t="str">
        <f t="shared" si="93"/>
        <v>-</v>
      </c>
      <c r="BA147" s="48" t="str">
        <f t="shared" si="94"/>
        <v>-</v>
      </c>
      <c r="BB147" s="48" t="b">
        <f t="shared" si="88"/>
        <v>0</v>
      </c>
      <c r="BC147">
        <f t="shared" si="95"/>
        <v>0</v>
      </c>
      <c r="BD147" s="48" t="str">
        <f t="shared" si="89"/>
        <v>-</v>
      </c>
    </row>
    <row r="148" spans="1:56" x14ac:dyDescent="0.3">
      <c r="A148" s="25" t="str">
        <f>Råstatistik!A142</f>
        <v>FÖRENINGEN MIKAELSKOLAN</v>
      </c>
      <c r="B148" t="b">
        <f t="shared" si="64"/>
        <v>0</v>
      </c>
      <c r="C148">
        <f>Råstatistik!F142</f>
        <v>0</v>
      </c>
      <c r="D148">
        <f ca="1">IF(Råstatistik!D142=999,IF(simulera09,RANDBETWEEN(1,9),9),0)</f>
        <v>0</v>
      </c>
      <c r="E148">
        <f>Råstatistik!K142</f>
        <v>0</v>
      </c>
      <c r="F148">
        <f ca="1">IF(Råstatistik!I142=999,IF(simulera09,RANDBETWEEN(1,9),9),0)</f>
        <v>9</v>
      </c>
      <c r="G148">
        <f>Råstatistik!P142</f>
        <v>0</v>
      </c>
      <c r="H148">
        <f ca="1">IF(Råstatistik!N142=999,IF(simulera09,RANDBETWEEN(1,9),9),0)</f>
        <v>0</v>
      </c>
      <c r="I148">
        <f>Råstatistik!U142</f>
        <v>0</v>
      </c>
      <c r="J148">
        <f ca="1">IF(Råstatistik!S142=999,IF(simulera09,RANDBETWEEN(1,9),9),0)</f>
        <v>9</v>
      </c>
      <c r="K148">
        <f t="shared" si="65"/>
        <v>0</v>
      </c>
      <c r="L148">
        <f t="shared" ca="1" si="66"/>
        <v>18</v>
      </c>
      <c r="M148" s="26" t="str">
        <f t="shared" ca="1" si="90"/>
        <v>0-18</v>
      </c>
      <c r="N148" s="26">
        <f t="shared" ca="1" si="91"/>
        <v>9</v>
      </c>
      <c r="O148" s="26">
        <f t="shared" si="67"/>
        <v>0</v>
      </c>
      <c r="P148" s="26">
        <f t="shared" ca="1" si="68"/>
        <v>9</v>
      </c>
      <c r="Q148" s="26">
        <f t="shared" ca="1" si="69"/>
        <v>5</v>
      </c>
      <c r="R148" s="43">
        <f>IF(Råstatistik!G142=".",0,Råstatistik!G142)</f>
        <v>0</v>
      </c>
      <c r="S148" s="44">
        <f ca="1">IF(Råstatistik!E142=999,IF(simulera09,RANDBETWEEN(1,9),9),0)</f>
        <v>0</v>
      </c>
      <c r="T148" s="43">
        <f>IF(Råstatistik!L142=".",0,Råstatistik!L142)</f>
        <v>0</v>
      </c>
      <c r="U148" s="44">
        <f ca="1">IF(Råstatistik!J142=999,IF(simulera09,RANDBETWEEN(1,9),9),0)</f>
        <v>9</v>
      </c>
      <c r="V148">
        <f>IF(Råstatistik!Q142=".",0,Råstatistik!Q142)</f>
        <v>0</v>
      </c>
      <c r="W148">
        <f ca="1">IF(Råstatistik!O142=999,IF(simulera09,RANDBETWEEN(1,9),9),0)</f>
        <v>0</v>
      </c>
      <c r="X148">
        <f>IF(Råstatistik!V142=".",0,Råstatistik!V142)</f>
        <v>0</v>
      </c>
      <c r="Y148">
        <f ca="1">IF(Råstatistik!T142=999,IF(simulera09,RANDBETWEEN(1,9),9),0)</f>
        <v>9</v>
      </c>
      <c r="Z148">
        <f t="shared" si="70"/>
        <v>0</v>
      </c>
      <c r="AA148">
        <f t="shared" ca="1" si="71"/>
        <v>18</v>
      </c>
      <c r="AB148" s="26" t="str">
        <f t="shared" ca="1" si="92"/>
        <v>0-18</v>
      </c>
      <c r="AC148" s="26" t="b">
        <f>Råstatistik!B142</f>
        <v>1</v>
      </c>
      <c r="AD148" s="26">
        <f t="shared" si="72"/>
        <v>0</v>
      </c>
      <c r="AE148" s="26">
        <f t="shared" ca="1" si="73"/>
        <v>0</v>
      </c>
      <c r="AF148" s="26">
        <f t="shared" si="74"/>
        <v>0</v>
      </c>
      <c r="AG148" s="26">
        <f t="shared" ca="1" si="75"/>
        <v>0</v>
      </c>
      <c r="AH148" s="26">
        <f t="shared" si="76"/>
        <v>0</v>
      </c>
      <c r="AI148" s="26">
        <f t="shared" ca="1" si="77"/>
        <v>0</v>
      </c>
      <c r="AJ148" s="26">
        <f t="shared" si="78"/>
        <v>0</v>
      </c>
      <c r="AK148" s="26">
        <f t="shared" ca="1" si="79"/>
        <v>0</v>
      </c>
      <c r="AL148" s="48" t="str">
        <f t="shared" si="80"/>
        <v>-</v>
      </c>
      <c r="AM148" s="48" t="str">
        <f t="shared" ca="1" si="81"/>
        <v>0 - 100%</v>
      </c>
      <c r="AN148" s="48" t="str">
        <f>IFERROR(#REF!/#REF!,"-")</f>
        <v>-</v>
      </c>
      <c r="AO148" s="48" t="str">
        <f t="shared" si="82"/>
        <v>-</v>
      </c>
      <c r="AP148" s="48" t="str">
        <f t="shared" ca="1" si="83"/>
        <v>0 - 200%</v>
      </c>
      <c r="AQ148" s="48" t="str">
        <f>IFERROR(AC148/#REF!,"-")</f>
        <v>-</v>
      </c>
      <c r="AR148" s="48" t="str">
        <f t="shared" si="84"/>
        <v>-</v>
      </c>
      <c r="AS148" s="48" t="str">
        <f>IFERROR(#REF!/#REF!,"_")</f>
        <v>_</v>
      </c>
      <c r="AT148" s="48" t="str">
        <f t="shared" si="85"/>
        <v>-</v>
      </c>
      <c r="AU148" s="48" t="str">
        <f>IFERROR(#REF!/#REF!,"-")</f>
        <v>-</v>
      </c>
      <c r="AV148" s="48" t="str">
        <f t="shared" si="86"/>
        <v>-</v>
      </c>
      <c r="AW148" s="48" t="str">
        <f>IFERROR(#REF!/#REF!,"-")</f>
        <v>-</v>
      </c>
      <c r="AX148" s="48" t="str">
        <f t="shared" si="87"/>
        <v>-</v>
      </c>
      <c r="AY148" s="48" t="str">
        <f>IFERROR(#REF!/#REF!,"-")</f>
        <v>-</v>
      </c>
      <c r="AZ148" s="48" t="str">
        <f t="shared" si="93"/>
        <v>-</v>
      </c>
      <c r="BA148" s="48" t="str">
        <f t="shared" si="94"/>
        <v>-</v>
      </c>
      <c r="BB148" s="48" t="b">
        <f t="shared" si="88"/>
        <v>1</v>
      </c>
      <c r="BC148">
        <f t="shared" si="95"/>
        <v>0</v>
      </c>
      <c r="BD148" s="48" t="str">
        <f t="shared" si="89"/>
        <v>-</v>
      </c>
    </row>
    <row r="149" spans="1:56" x14ac:dyDescent="0.3">
      <c r="A149" s="25" t="str">
        <f>Råstatistik!A143</f>
        <v>FÖRENINGEN MIMERS BRUNN</v>
      </c>
      <c r="B149" t="b">
        <f t="shared" si="64"/>
        <v>0</v>
      </c>
      <c r="C149">
        <f>Råstatistik!F143</f>
        <v>0</v>
      </c>
      <c r="D149">
        <f ca="1">IF(Råstatistik!D143=999,IF(simulera09,RANDBETWEEN(1,9),9),0)</f>
        <v>0</v>
      </c>
      <c r="E149">
        <f>Råstatistik!K143</f>
        <v>0</v>
      </c>
      <c r="F149">
        <f ca="1">IF(Råstatistik!I143=999,IF(simulera09,RANDBETWEEN(1,9),9),0)</f>
        <v>9</v>
      </c>
      <c r="G149">
        <f>Råstatistik!P143</f>
        <v>0</v>
      </c>
      <c r="H149">
        <f ca="1">IF(Råstatistik!N143=999,IF(simulera09,RANDBETWEEN(1,9),9),0)</f>
        <v>9</v>
      </c>
      <c r="I149">
        <f>Råstatistik!U143</f>
        <v>57</v>
      </c>
      <c r="J149">
        <f ca="1">IF(Råstatistik!S143=999,IF(simulera09,RANDBETWEEN(1,9),9),0)</f>
        <v>0</v>
      </c>
      <c r="K149">
        <f t="shared" si="65"/>
        <v>57</v>
      </c>
      <c r="L149">
        <f t="shared" ca="1" si="66"/>
        <v>18</v>
      </c>
      <c r="M149" s="26" t="str">
        <f t="shared" ca="1" si="90"/>
        <v>57-75</v>
      </c>
      <c r="N149" s="26">
        <f t="shared" ca="1" si="91"/>
        <v>66</v>
      </c>
      <c r="O149" s="26">
        <f t="shared" si="67"/>
        <v>0</v>
      </c>
      <c r="P149" s="26">
        <f t="shared" ca="1" si="68"/>
        <v>9</v>
      </c>
      <c r="Q149" s="26">
        <f t="shared" ca="1" si="69"/>
        <v>5</v>
      </c>
      <c r="R149" s="43">
        <f>IF(Råstatistik!G143=".",0,Råstatistik!G143)</f>
        <v>0</v>
      </c>
      <c r="S149" s="44">
        <f ca="1">IF(Råstatistik!E143=999,IF(simulera09,RANDBETWEEN(1,9),9),0)</f>
        <v>0</v>
      </c>
      <c r="T149" s="43">
        <f>IF(Råstatistik!L143=".",0,Råstatistik!L143)</f>
        <v>0</v>
      </c>
      <c r="U149" s="44">
        <f ca="1">IF(Råstatistik!J143=999,IF(simulera09,RANDBETWEEN(1,9),9),0)</f>
        <v>9</v>
      </c>
      <c r="V149">
        <f>IF(Råstatistik!Q143=".",0,Råstatistik!Q143)</f>
        <v>0</v>
      </c>
      <c r="W149">
        <f ca="1">IF(Råstatistik!O143=999,IF(simulera09,RANDBETWEEN(1,9),9),0)</f>
        <v>9</v>
      </c>
      <c r="X149">
        <f>IF(Råstatistik!V143=".",0,Råstatistik!V143)</f>
        <v>0</v>
      </c>
      <c r="Y149">
        <f ca="1">IF(Råstatistik!T143=999,IF(simulera09,RANDBETWEEN(1,9),9),0)</f>
        <v>9</v>
      </c>
      <c r="Z149">
        <f t="shared" si="70"/>
        <v>0</v>
      </c>
      <c r="AA149">
        <f t="shared" ca="1" si="71"/>
        <v>27</v>
      </c>
      <c r="AB149" s="26" t="str">
        <f t="shared" ca="1" si="92"/>
        <v>0-27</v>
      </c>
      <c r="AC149" s="26" t="b">
        <f>Råstatistik!B143</f>
        <v>0</v>
      </c>
      <c r="AD149" s="26">
        <f t="shared" si="72"/>
        <v>0</v>
      </c>
      <c r="AE149" s="26">
        <f t="shared" ca="1" si="73"/>
        <v>0</v>
      </c>
      <c r="AF149" s="26">
        <f t="shared" si="74"/>
        <v>0</v>
      </c>
      <c r="AG149" s="26">
        <f t="shared" ca="1" si="75"/>
        <v>0</v>
      </c>
      <c r="AH149" s="26">
        <f t="shared" si="76"/>
        <v>0</v>
      </c>
      <c r="AI149" s="26">
        <f t="shared" ca="1" si="77"/>
        <v>0</v>
      </c>
      <c r="AJ149" s="26">
        <f t="shared" si="78"/>
        <v>57</v>
      </c>
      <c r="AK149" s="26">
        <f t="shared" ca="1" si="79"/>
        <v>0</v>
      </c>
      <c r="AL149" s="48">
        <f t="shared" si="80"/>
        <v>0</v>
      </c>
      <c r="AM149" s="48" t="str">
        <f t="shared" ca="1" si="81"/>
        <v>0 - 14%</v>
      </c>
      <c r="AN149" s="48" t="str">
        <f>IFERROR(#REF!/#REF!,"-")</f>
        <v>-</v>
      </c>
      <c r="AO149" s="48">
        <f t="shared" si="82"/>
        <v>0</v>
      </c>
      <c r="AP149" s="48" t="str">
        <f t="shared" ca="1" si="83"/>
        <v>0 - 41%</v>
      </c>
      <c r="AQ149" s="48" t="str">
        <f>IFERROR(AC149/#REF!,"-")</f>
        <v>-</v>
      </c>
      <c r="AR149" s="48" t="str">
        <f t="shared" si="84"/>
        <v>-</v>
      </c>
      <c r="AS149" s="48" t="str">
        <f>IFERROR(#REF!/#REF!,"_")</f>
        <v>_</v>
      </c>
      <c r="AT149" s="48" t="str">
        <f t="shared" si="85"/>
        <v>-</v>
      </c>
      <c r="AU149" s="48" t="str">
        <f>IFERROR(#REF!/#REF!,"-")</f>
        <v>-</v>
      </c>
      <c r="AV149" s="48" t="str">
        <f t="shared" si="86"/>
        <v>-</v>
      </c>
      <c r="AW149" s="48" t="str">
        <f>IFERROR(#REF!/#REF!,"-")</f>
        <v>-</v>
      </c>
      <c r="AX149" s="48" t="str">
        <f t="shared" si="87"/>
        <v>-</v>
      </c>
      <c r="AY149" s="48" t="str">
        <f>IFERROR(#REF!/#REF!,"-")</f>
        <v>-</v>
      </c>
      <c r="AZ149" s="48" t="str">
        <f t="shared" si="93"/>
        <v>-</v>
      </c>
      <c r="BA149" s="48" t="str">
        <f t="shared" si="94"/>
        <v>-</v>
      </c>
      <c r="BB149" s="48" t="b">
        <f t="shared" si="88"/>
        <v>0</v>
      </c>
      <c r="BC149">
        <f t="shared" si="95"/>
        <v>0</v>
      </c>
      <c r="BD149" s="48" t="str">
        <f t="shared" si="89"/>
        <v>-</v>
      </c>
    </row>
    <row r="150" spans="1:56" x14ac:dyDescent="0.3">
      <c r="A150" s="25" t="str">
        <f>Råstatistik!A144</f>
        <v>FÖRENINGEN STEFANSKOLAN</v>
      </c>
      <c r="B150" t="b">
        <f t="shared" si="64"/>
        <v>0</v>
      </c>
      <c r="C150">
        <f>Råstatistik!F144</f>
        <v>0</v>
      </c>
      <c r="D150">
        <f ca="1">IF(Råstatistik!D144=999,IF(simulera09,RANDBETWEEN(1,9),9),0)</f>
        <v>0</v>
      </c>
      <c r="E150">
        <f>Råstatistik!K144</f>
        <v>0</v>
      </c>
      <c r="F150">
        <f ca="1">IF(Råstatistik!I144=999,IF(simulera09,RANDBETWEEN(1,9),9),0)</f>
        <v>9</v>
      </c>
      <c r="G150">
        <f>Råstatistik!P144</f>
        <v>0</v>
      </c>
      <c r="H150">
        <f ca="1">IF(Råstatistik!N144=999,IF(simulera09,RANDBETWEEN(1,9),9),0)</f>
        <v>0</v>
      </c>
      <c r="I150">
        <f>Råstatistik!U144</f>
        <v>0</v>
      </c>
      <c r="J150">
        <f ca="1">IF(Råstatistik!S144=999,IF(simulera09,RANDBETWEEN(1,9),9),0)</f>
        <v>9</v>
      </c>
      <c r="K150">
        <f t="shared" si="65"/>
        <v>0</v>
      </c>
      <c r="L150">
        <f t="shared" ca="1" si="66"/>
        <v>18</v>
      </c>
      <c r="M150" s="26" t="str">
        <f t="shared" ca="1" si="90"/>
        <v>0-18</v>
      </c>
      <c r="N150" s="26">
        <f t="shared" ca="1" si="91"/>
        <v>9</v>
      </c>
      <c r="O150" s="26">
        <f t="shared" si="67"/>
        <v>0</v>
      </c>
      <c r="P150" s="26">
        <f t="shared" ca="1" si="68"/>
        <v>9</v>
      </c>
      <c r="Q150" s="26">
        <f t="shared" ca="1" si="69"/>
        <v>5</v>
      </c>
      <c r="R150" s="43">
        <f>IF(Råstatistik!G144=".",0,Råstatistik!G144)</f>
        <v>0</v>
      </c>
      <c r="S150" s="44">
        <f ca="1">IF(Råstatistik!E144=999,IF(simulera09,RANDBETWEEN(1,9),9),0)</f>
        <v>0</v>
      </c>
      <c r="T150" s="43">
        <f>IF(Råstatistik!L144=".",0,Råstatistik!L144)</f>
        <v>0</v>
      </c>
      <c r="U150" s="44">
        <f ca="1">IF(Råstatistik!J144=999,IF(simulera09,RANDBETWEEN(1,9),9),0)</f>
        <v>9</v>
      </c>
      <c r="V150">
        <f>IF(Råstatistik!Q144=".",0,Råstatistik!Q144)</f>
        <v>0</v>
      </c>
      <c r="W150">
        <f ca="1">IF(Råstatistik!O144=999,IF(simulera09,RANDBETWEEN(1,9),9),0)</f>
        <v>0</v>
      </c>
      <c r="X150">
        <f>IF(Råstatistik!V144=".",0,Råstatistik!V144)</f>
        <v>0</v>
      </c>
      <c r="Y150">
        <f ca="1">IF(Råstatistik!T144=999,IF(simulera09,RANDBETWEEN(1,9),9),0)</f>
        <v>9</v>
      </c>
      <c r="Z150">
        <f t="shared" si="70"/>
        <v>0</v>
      </c>
      <c r="AA150">
        <f t="shared" ca="1" si="71"/>
        <v>18</v>
      </c>
      <c r="AB150" s="26" t="str">
        <f t="shared" ca="1" si="92"/>
        <v>0-18</v>
      </c>
      <c r="AC150" s="26" t="b">
        <f>Råstatistik!B144</f>
        <v>1</v>
      </c>
      <c r="AD150" s="26">
        <f t="shared" si="72"/>
        <v>0</v>
      </c>
      <c r="AE150" s="26">
        <f t="shared" ca="1" si="73"/>
        <v>0</v>
      </c>
      <c r="AF150" s="26">
        <f t="shared" si="74"/>
        <v>0</v>
      </c>
      <c r="AG150" s="26">
        <f t="shared" ca="1" si="75"/>
        <v>0</v>
      </c>
      <c r="AH150" s="26">
        <f t="shared" si="76"/>
        <v>0</v>
      </c>
      <c r="AI150" s="26">
        <f t="shared" ca="1" si="77"/>
        <v>0</v>
      </c>
      <c r="AJ150" s="26">
        <f t="shared" si="78"/>
        <v>0</v>
      </c>
      <c r="AK150" s="26">
        <f t="shared" ca="1" si="79"/>
        <v>0</v>
      </c>
      <c r="AL150" s="48" t="str">
        <f t="shared" si="80"/>
        <v>-</v>
      </c>
      <c r="AM150" s="48" t="str">
        <f t="shared" ca="1" si="81"/>
        <v>0 - 100%</v>
      </c>
      <c r="AN150" s="48" t="str">
        <f>IFERROR(#REF!/#REF!,"-")</f>
        <v>-</v>
      </c>
      <c r="AO150" s="48" t="str">
        <f t="shared" si="82"/>
        <v>-</v>
      </c>
      <c r="AP150" s="48" t="str">
        <f t="shared" ca="1" si="83"/>
        <v>0 - 200%</v>
      </c>
      <c r="AQ150" s="48" t="str">
        <f>IFERROR(AC150/#REF!,"-")</f>
        <v>-</v>
      </c>
      <c r="AR150" s="48" t="str">
        <f t="shared" si="84"/>
        <v>-</v>
      </c>
      <c r="AS150" s="48" t="str">
        <f>IFERROR(#REF!/#REF!,"_")</f>
        <v>_</v>
      </c>
      <c r="AT150" s="48" t="str">
        <f t="shared" si="85"/>
        <v>-</v>
      </c>
      <c r="AU150" s="48" t="str">
        <f>IFERROR(#REF!/#REF!,"-")</f>
        <v>-</v>
      </c>
      <c r="AV150" s="48" t="str">
        <f t="shared" si="86"/>
        <v>-</v>
      </c>
      <c r="AW150" s="48" t="str">
        <f>IFERROR(#REF!/#REF!,"-")</f>
        <v>-</v>
      </c>
      <c r="AX150" s="48" t="str">
        <f t="shared" si="87"/>
        <v>-</v>
      </c>
      <c r="AY150" s="48" t="str">
        <f>IFERROR(#REF!/#REF!,"-")</f>
        <v>-</v>
      </c>
      <c r="AZ150" s="48" t="str">
        <f t="shared" si="93"/>
        <v>-</v>
      </c>
      <c r="BA150" s="48" t="str">
        <f t="shared" si="94"/>
        <v>-</v>
      </c>
      <c r="BB150" s="48" t="b">
        <f t="shared" si="88"/>
        <v>1</v>
      </c>
      <c r="BC150">
        <f t="shared" si="95"/>
        <v>0</v>
      </c>
      <c r="BD150" s="48" t="str">
        <f t="shared" si="89"/>
        <v>-</v>
      </c>
    </row>
    <row r="151" spans="1:56" x14ac:dyDescent="0.3">
      <c r="A151" s="25" t="str">
        <f>Råstatistik!A145</f>
        <v>FÖRENINGEN ÖRJANSKOLAN</v>
      </c>
      <c r="B151" t="b">
        <f t="shared" si="64"/>
        <v>0</v>
      </c>
      <c r="C151">
        <f>Råstatistik!F145</f>
        <v>0</v>
      </c>
      <c r="D151">
        <f ca="1">IF(Råstatistik!D145=999,IF(simulera09,RANDBETWEEN(1,9),9),0)</f>
        <v>9</v>
      </c>
      <c r="E151">
        <f>Råstatistik!K145</f>
        <v>0</v>
      </c>
      <c r="F151">
        <f ca="1">IF(Råstatistik!I145=999,IF(simulera09,RANDBETWEEN(1,9),9),0)</f>
        <v>0</v>
      </c>
      <c r="G151">
        <f>Råstatistik!P145</f>
        <v>0</v>
      </c>
      <c r="H151">
        <f ca="1">IF(Råstatistik!N145=999,IF(simulera09,RANDBETWEEN(1,9),9),0)</f>
        <v>9</v>
      </c>
      <c r="I151">
        <f>Råstatistik!U145</f>
        <v>0</v>
      </c>
      <c r="J151">
        <f ca="1">IF(Råstatistik!S145=999,IF(simulera09,RANDBETWEEN(1,9),9),0)</f>
        <v>9</v>
      </c>
      <c r="K151">
        <f t="shared" si="65"/>
        <v>0</v>
      </c>
      <c r="L151">
        <f t="shared" ca="1" si="66"/>
        <v>27</v>
      </c>
      <c r="M151" s="26" t="str">
        <f t="shared" ca="1" si="90"/>
        <v>0-27</v>
      </c>
      <c r="N151" s="26">
        <f t="shared" ca="1" si="91"/>
        <v>14</v>
      </c>
      <c r="O151" s="26">
        <f t="shared" si="67"/>
        <v>0</v>
      </c>
      <c r="P151" s="26">
        <f t="shared" ca="1" si="68"/>
        <v>9</v>
      </c>
      <c r="Q151" s="26">
        <f t="shared" ca="1" si="69"/>
        <v>5</v>
      </c>
      <c r="R151" s="43">
        <f>IF(Råstatistik!G145=".",0,Råstatistik!G145)</f>
        <v>0</v>
      </c>
      <c r="S151" s="44">
        <f ca="1">IF(Råstatistik!E145=999,IF(simulera09,RANDBETWEEN(1,9),9),0)</f>
        <v>9</v>
      </c>
      <c r="T151" s="43">
        <f>IF(Råstatistik!L145=".",0,Råstatistik!L145)</f>
        <v>0</v>
      </c>
      <c r="U151" s="44">
        <f ca="1">IF(Råstatistik!J145=999,IF(simulera09,RANDBETWEEN(1,9),9),0)</f>
        <v>0</v>
      </c>
      <c r="V151">
        <f>IF(Råstatistik!Q145=".",0,Råstatistik!Q145)</f>
        <v>0</v>
      </c>
      <c r="W151">
        <f ca="1">IF(Råstatistik!O145=999,IF(simulera09,RANDBETWEEN(1,9),9),0)</f>
        <v>9</v>
      </c>
      <c r="X151">
        <f>IF(Råstatistik!V145=".",0,Råstatistik!V145)</f>
        <v>0</v>
      </c>
      <c r="Y151">
        <f ca="1">IF(Råstatistik!T145=999,IF(simulera09,RANDBETWEEN(1,9),9),0)</f>
        <v>9</v>
      </c>
      <c r="Z151">
        <f t="shared" si="70"/>
        <v>0</v>
      </c>
      <c r="AA151">
        <f t="shared" ca="1" si="71"/>
        <v>27</v>
      </c>
      <c r="AB151" s="26" t="str">
        <f t="shared" ca="1" si="92"/>
        <v>0-27</v>
      </c>
      <c r="AC151" s="26" t="b">
        <f>Råstatistik!B145</f>
        <v>0</v>
      </c>
      <c r="AD151" s="26">
        <f t="shared" si="72"/>
        <v>0</v>
      </c>
      <c r="AE151" s="26">
        <f t="shared" ca="1" si="73"/>
        <v>0</v>
      </c>
      <c r="AF151" s="26">
        <f t="shared" si="74"/>
        <v>0</v>
      </c>
      <c r="AG151" s="26">
        <f t="shared" ca="1" si="75"/>
        <v>0</v>
      </c>
      <c r="AH151" s="26">
        <f t="shared" si="76"/>
        <v>0</v>
      </c>
      <c r="AI151" s="26">
        <f t="shared" ca="1" si="77"/>
        <v>0</v>
      </c>
      <c r="AJ151" s="26">
        <f t="shared" si="78"/>
        <v>0</v>
      </c>
      <c r="AK151" s="26">
        <f t="shared" ca="1" si="79"/>
        <v>0</v>
      </c>
      <c r="AL151" s="48" t="str">
        <f t="shared" si="80"/>
        <v>-</v>
      </c>
      <c r="AM151" s="48" t="str">
        <f t="shared" ca="1" si="81"/>
        <v>0 - 64%</v>
      </c>
      <c r="AN151" s="48" t="str">
        <f>IFERROR(#REF!/#REF!,"-")</f>
        <v>-</v>
      </c>
      <c r="AO151" s="48" t="str">
        <f t="shared" si="82"/>
        <v>-</v>
      </c>
      <c r="AP151" s="48" t="str">
        <f t="shared" ca="1" si="83"/>
        <v>0 - 193%</v>
      </c>
      <c r="AQ151" s="48" t="str">
        <f>IFERROR(AC151/#REF!,"-")</f>
        <v>-</v>
      </c>
      <c r="AR151" s="48" t="str">
        <f t="shared" si="84"/>
        <v>-</v>
      </c>
      <c r="AS151" s="48" t="str">
        <f>IFERROR(#REF!/#REF!,"_")</f>
        <v>_</v>
      </c>
      <c r="AT151" s="48" t="str">
        <f t="shared" si="85"/>
        <v>-</v>
      </c>
      <c r="AU151" s="48" t="str">
        <f>IFERROR(#REF!/#REF!,"-")</f>
        <v>-</v>
      </c>
      <c r="AV151" s="48" t="str">
        <f t="shared" si="86"/>
        <v>-</v>
      </c>
      <c r="AW151" s="48" t="str">
        <f>IFERROR(#REF!/#REF!,"-")</f>
        <v>-</v>
      </c>
      <c r="AX151" s="48" t="str">
        <f t="shared" si="87"/>
        <v>-</v>
      </c>
      <c r="AY151" s="48" t="str">
        <f>IFERROR(#REF!/#REF!,"-")</f>
        <v>-</v>
      </c>
      <c r="AZ151" s="48" t="str">
        <f t="shared" si="93"/>
        <v>-</v>
      </c>
      <c r="BA151" s="48" t="str">
        <f t="shared" si="94"/>
        <v>-</v>
      </c>
      <c r="BB151" s="48" t="b">
        <f t="shared" si="88"/>
        <v>0</v>
      </c>
      <c r="BC151">
        <f t="shared" si="95"/>
        <v>0</v>
      </c>
      <c r="BD151" s="48" t="str">
        <f t="shared" si="89"/>
        <v>-</v>
      </c>
    </row>
    <row r="152" spans="1:56" x14ac:dyDescent="0.3">
      <c r="A152" s="25" t="str">
        <f>Råstatistik!A146</f>
        <v>FÖRÄLDRAKOOPERATIVET NILS HOLGERSSONSKOLAN EK FÖ</v>
      </c>
      <c r="B152" t="b">
        <f t="shared" si="64"/>
        <v>0</v>
      </c>
      <c r="C152">
        <f>Råstatistik!F146</f>
        <v>0</v>
      </c>
      <c r="D152">
        <f ca="1">IF(Råstatistik!D146=999,IF(simulera09,RANDBETWEEN(1,9),9),0)</f>
        <v>9</v>
      </c>
      <c r="E152">
        <f>Råstatistik!K146</f>
        <v>0</v>
      </c>
      <c r="F152">
        <f ca="1">IF(Råstatistik!I146=999,IF(simulera09,RANDBETWEEN(1,9),9),0)</f>
        <v>0</v>
      </c>
      <c r="G152">
        <f>Råstatistik!P146</f>
        <v>0</v>
      </c>
      <c r="H152">
        <f ca="1">IF(Råstatistik!N146=999,IF(simulera09,RANDBETWEEN(1,9),9),0)</f>
        <v>9</v>
      </c>
      <c r="I152">
        <f>Råstatistik!U146</f>
        <v>22</v>
      </c>
      <c r="J152">
        <f ca="1">IF(Råstatistik!S146=999,IF(simulera09,RANDBETWEEN(1,9),9),0)</f>
        <v>0</v>
      </c>
      <c r="K152">
        <f t="shared" si="65"/>
        <v>22</v>
      </c>
      <c r="L152">
        <f t="shared" ca="1" si="66"/>
        <v>18</v>
      </c>
      <c r="M152" s="26" t="str">
        <f t="shared" ca="1" si="90"/>
        <v>22-40</v>
      </c>
      <c r="N152" s="26">
        <f t="shared" ca="1" si="91"/>
        <v>31</v>
      </c>
      <c r="O152" s="26">
        <f t="shared" si="67"/>
        <v>0</v>
      </c>
      <c r="P152" s="26">
        <f t="shared" ca="1" si="68"/>
        <v>9</v>
      </c>
      <c r="Q152" s="26">
        <f t="shared" ca="1" si="69"/>
        <v>5</v>
      </c>
      <c r="R152" s="43">
        <f>IF(Råstatistik!G146=".",0,Råstatistik!G146)</f>
        <v>0</v>
      </c>
      <c r="S152" s="44">
        <f ca="1">IF(Råstatistik!E146=999,IF(simulera09,RANDBETWEEN(1,9),9),0)</f>
        <v>9</v>
      </c>
      <c r="T152" s="43">
        <f>IF(Råstatistik!L146=".",0,Råstatistik!L146)</f>
        <v>0</v>
      </c>
      <c r="U152" s="44">
        <f ca="1">IF(Råstatistik!J146=999,IF(simulera09,RANDBETWEEN(1,9),9),0)</f>
        <v>0</v>
      </c>
      <c r="V152">
        <f>IF(Råstatistik!Q146=".",0,Råstatistik!Q146)</f>
        <v>0</v>
      </c>
      <c r="W152">
        <f ca="1">IF(Råstatistik!O146=999,IF(simulera09,RANDBETWEEN(1,9),9),0)</f>
        <v>9</v>
      </c>
      <c r="X152">
        <f>IF(Råstatistik!V146=".",0,Råstatistik!V146)</f>
        <v>0</v>
      </c>
      <c r="Y152">
        <f ca="1">IF(Råstatistik!T146=999,IF(simulera09,RANDBETWEEN(1,9),9),0)</f>
        <v>9</v>
      </c>
      <c r="Z152">
        <f t="shared" si="70"/>
        <v>0</v>
      </c>
      <c r="AA152">
        <f t="shared" ca="1" si="71"/>
        <v>27</v>
      </c>
      <c r="AB152" s="26" t="str">
        <f t="shared" ca="1" si="92"/>
        <v>0-27</v>
      </c>
      <c r="AC152" s="26" t="b">
        <f>Råstatistik!B146</f>
        <v>0</v>
      </c>
      <c r="AD152" s="26">
        <f t="shared" si="72"/>
        <v>0</v>
      </c>
      <c r="AE152" s="26">
        <f t="shared" ca="1" si="73"/>
        <v>0</v>
      </c>
      <c r="AF152" s="26">
        <f t="shared" si="74"/>
        <v>0</v>
      </c>
      <c r="AG152" s="26">
        <f t="shared" ca="1" si="75"/>
        <v>0</v>
      </c>
      <c r="AH152" s="26">
        <f t="shared" si="76"/>
        <v>0</v>
      </c>
      <c r="AI152" s="26">
        <f t="shared" ca="1" si="77"/>
        <v>0</v>
      </c>
      <c r="AJ152" s="26">
        <f t="shared" si="78"/>
        <v>22</v>
      </c>
      <c r="AK152" s="26">
        <f t="shared" ca="1" si="79"/>
        <v>0</v>
      </c>
      <c r="AL152" s="48">
        <f t="shared" si="80"/>
        <v>0</v>
      </c>
      <c r="AM152" s="48" t="str">
        <f t="shared" ca="1" si="81"/>
        <v>0 - 29%</v>
      </c>
      <c r="AN152" s="48" t="str">
        <f>IFERROR(#REF!/#REF!,"-")</f>
        <v>-</v>
      </c>
      <c r="AO152" s="48">
        <f t="shared" si="82"/>
        <v>0</v>
      </c>
      <c r="AP152" s="48" t="str">
        <f t="shared" ca="1" si="83"/>
        <v>0 - 87%</v>
      </c>
      <c r="AQ152" s="48" t="str">
        <f>IFERROR(AC152/#REF!,"-")</f>
        <v>-</v>
      </c>
      <c r="AR152" s="48" t="str">
        <f t="shared" si="84"/>
        <v>-</v>
      </c>
      <c r="AS152" s="48" t="str">
        <f>IFERROR(#REF!/#REF!,"_")</f>
        <v>_</v>
      </c>
      <c r="AT152" s="48" t="str">
        <f t="shared" si="85"/>
        <v>-</v>
      </c>
      <c r="AU152" s="48" t="str">
        <f>IFERROR(#REF!/#REF!,"-")</f>
        <v>-</v>
      </c>
      <c r="AV152" s="48" t="str">
        <f t="shared" si="86"/>
        <v>-</v>
      </c>
      <c r="AW152" s="48" t="str">
        <f>IFERROR(#REF!/#REF!,"-")</f>
        <v>-</v>
      </c>
      <c r="AX152" s="48" t="str">
        <f t="shared" si="87"/>
        <v>-</v>
      </c>
      <c r="AY152" s="48" t="str">
        <f>IFERROR(#REF!/#REF!,"-")</f>
        <v>-</v>
      </c>
      <c r="AZ152" s="48" t="str">
        <f t="shared" si="93"/>
        <v>-</v>
      </c>
      <c r="BA152" s="48" t="str">
        <f t="shared" si="94"/>
        <v>-</v>
      </c>
      <c r="BB152" s="48" t="b">
        <f t="shared" si="88"/>
        <v>0</v>
      </c>
      <c r="BC152">
        <f t="shared" si="95"/>
        <v>0</v>
      </c>
      <c r="BD152" s="48" t="str">
        <f t="shared" si="89"/>
        <v>-</v>
      </c>
    </row>
    <row r="153" spans="1:56" x14ac:dyDescent="0.3">
      <c r="A153" s="25" t="str">
        <f>Råstatistik!A147</f>
        <v>GAGNEFS KOMMUN</v>
      </c>
      <c r="B153" t="b">
        <f t="shared" si="64"/>
        <v>1</v>
      </c>
      <c r="C153">
        <f>Råstatistik!F147</f>
        <v>12</v>
      </c>
      <c r="D153">
        <f ca="1">IF(Råstatistik!D147=999,IF(simulera09,RANDBETWEEN(1,9),9),0)</f>
        <v>0</v>
      </c>
      <c r="E153">
        <f>Råstatistik!K147</f>
        <v>10</v>
      </c>
      <c r="F153">
        <f ca="1">IF(Råstatistik!I147=999,IF(simulera09,RANDBETWEEN(1,9),9),0)</f>
        <v>0</v>
      </c>
      <c r="G153">
        <f>Råstatistik!P147</f>
        <v>11</v>
      </c>
      <c r="H153">
        <f ca="1">IF(Råstatistik!N147=999,IF(simulera09,RANDBETWEEN(1,9),9),0)</f>
        <v>0</v>
      </c>
      <c r="I153">
        <f>Råstatistik!U147</f>
        <v>82</v>
      </c>
      <c r="J153">
        <f ca="1">IF(Råstatistik!S147=999,IF(simulera09,RANDBETWEEN(1,9),9),0)</f>
        <v>0</v>
      </c>
      <c r="K153">
        <f t="shared" si="65"/>
        <v>115</v>
      </c>
      <c r="L153">
        <f t="shared" ca="1" si="66"/>
        <v>0</v>
      </c>
      <c r="M153" s="26" t="str">
        <f t="shared" ca="1" si="90"/>
        <v>115</v>
      </c>
      <c r="N153" s="26">
        <f t="shared" ca="1" si="91"/>
        <v>115</v>
      </c>
      <c r="O153" s="26">
        <f t="shared" si="67"/>
        <v>22</v>
      </c>
      <c r="P153" s="26">
        <f t="shared" ca="1" si="68"/>
        <v>0</v>
      </c>
      <c r="Q153" s="26">
        <f t="shared" ca="1" si="69"/>
        <v>22</v>
      </c>
      <c r="R153" s="43">
        <f>IF(Råstatistik!G147=".",0,Råstatistik!G147)</f>
        <v>0</v>
      </c>
      <c r="S153" s="44">
        <f ca="1">IF(Råstatistik!E147=999,IF(simulera09,RANDBETWEEN(1,9),9),0)</f>
        <v>9</v>
      </c>
      <c r="T153" s="43">
        <f>IF(Råstatistik!L147=".",0,Råstatistik!L147)</f>
        <v>0</v>
      </c>
      <c r="U153" s="44">
        <f ca="1">IF(Råstatistik!J147=999,IF(simulera09,RANDBETWEEN(1,9),9),0)</f>
        <v>9</v>
      </c>
      <c r="V153">
        <f>IF(Råstatistik!Q147=".",0,Råstatistik!Q147)</f>
        <v>0</v>
      </c>
      <c r="W153">
        <f ca="1">IF(Råstatistik!O147=999,IF(simulera09,RANDBETWEEN(1,9),9),0)</f>
        <v>0</v>
      </c>
      <c r="X153">
        <f>IF(Råstatistik!V147=".",0,Råstatistik!V147)</f>
        <v>0</v>
      </c>
      <c r="Y153">
        <f ca="1">IF(Råstatistik!T147=999,IF(simulera09,RANDBETWEEN(1,9),9),0)</f>
        <v>0</v>
      </c>
      <c r="Z153">
        <f t="shared" si="70"/>
        <v>0</v>
      </c>
      <c r="AA153">
        <f t="shared" ca="1" si="71"/>
        <v>18</v>
      </c>
      <c r="AB153" s="26" t="str">
        <f t="shared" ca="1" si="92"/>
        <v>0-18</v>
      </c>
      <c r="AC153" s="26" t="b">
        <f>Råstatistik!B147</f>
        <v>0</v>
      </c>
      <c r="AD153" s="26">
        <f t="shared" si="72"/>
        <v>12</v>
      </c>
      <c r="AE153" s="26">
        <f t="shared" ca="1" si="73"/>
        <v>0</v>
      </c>
      <c r="AF153" s="26">
        <f t="shared" si="74"/>
        <v>10</v>
      </c>
      <c r="AG153" s="26">
        <f t="shared" ca="1" si="75"/>
        <v>0</v>
      </c>
      <c r="AH153" s="26">
        <f t="shared" si="76"/>
        <v>11</v>
      </c>
      <c r="AI153" s="26">
        <f t="shared" ca="1" si="77"/>
        <v>0</v>
      </c>
      <c r="AJ153" s="26">
        <f t="shared" si="78"/>
        <v>82</v>
      </c>
      <c r="AK153" s="26">
        <f t="shared" ca="1" si="79"/>
        <v>0</v>
      </c>
      <c r="AL153" s="48">
        <f t="shared" si="80"/>
        <v>0.19130434782608696</v>
      </c>
      <c r="AM153" s="48" t="str">
        <f t="shared" ca="1" si="81"/>
        <v>19 - 0%</v>
      </c>
      <c r="AN153" s="48" t="str">
        <f>IFERROR(#REF!/#REF!,"-")</f>
        <v>-</v>
      </c>
      <c r="AO153" s="48">
        <f t="shared" si="82"/>
        <v>0</v>
      </c>
      <c r="AP153" s="48" t="str">
        <f t="shared" ca="1" si="83"/>
        <v>0 - 16%</v>
      </c>
      <c r="AQ153" s="48" t="str">
        <f>IFERROR(AC153/#REF!,"-")</f>
        <v>-</v>
      </c>
      <c r="AR153" s="48">
        <f t="shared" si="84"/>
        <v>0</v>
      </c>
      <c r="AS153" s="48" t="str">
        <f>IFERROR(#REF!/#REF!,"_")</f>
        <v>_</v>
      </c>
      <c r="AT153" s="48">
        <f t="shared" si="85"/>
        <v>0.45454545454545453</v>
      </c>
      <c r="AU153" s="48" t="str">
        <f>IFERROR(#REF!/#REF!,"-")</f>
        <v>-</v>
      </c>
      <c r="AV153" s="48" t="str">
        <f t="shared" si="86"/>
        <v>-</v>
      </c>
      <c r="AW153" s="48" t="str">
        <f>IFERROR(#REF!/#REF!,"-")</f>
        <v>-</v>
      </c>
      <c r="AX153" s="48" t="str">
        <f t="shared" si="87"/>
        <v>-</v>
      </c>
      <c r="AY153" s="48" t="str">
        <f>IFERROR(#REF!/#REF!,"-")</f>
        <v>-</v>
      </c>
      <c r="AZ153" s="48" t="str">
        <f t="shared" si="93"/>
        <v>-</v>
      </c>
      <c r="BA153" s="48" t="str">
        <f t="shared" si="94"/>
        <v>-</v>
      </c>
      <c r="BB153" s="48" t="b">
        <f t="shared" si="88"/>
        <v>0</v>
      </c>
      <c r="BC153">
        <f t="shared" si="95"/>
        <v>12</v>
      </c>
      <c r="BD153" s="48">
        <f t="shared" si="89"/>
        <v>0.54545454545454541</v>
      </c>
    </row>
    <row r="154" spans="1:56" x14ac:dyDescent="0.3">
      <c r="A154" s="25" t="str">
        <f>Råstatistik!A148</f>
        <v>GISLAVEDS KOMMUN</v>
      </c>
      <c r="B154" t="b">
        <f t="shared" si="64"/>
        <v>1</v>
      </c>
      <c r="C154">
        <f>Råstatistik!F148</f>
        <v>44</v>
      </c>
      <c r="D154">
        <f ca="1">IF(Råstatistik!D148=999,IF(simulera09,RANDBETWEEN(1,9),9),0)</f>
        <v>0</v>
      </c>
      <c r="E154">
        <f>Råstatistik!K148</f>
        <v>19</v>
      </c>
      <c r="F154">
        <f ca="1">IF(Råstatistik!I148=999,IF(simulera09,RANDBETWEEN(1,9),9),0)</f>
        <v>0</v>
      </c>
      <c r="G154">
        <f>Råstatistik!P148</f>
        <v>31</v>
      </c>
      <c r="H154">
        <f ca="1">IF(Råstatistik!N148=999,IF(simulera09,RANDBETWEEN(1,9),9),0)</f>
        <v>0</v>
      </c>
      <c r="I154">
        <f>Råstatistik!U148</f>
        <v>231</v>
      </c>
      <c r="J154">
        <f ca="1">IF(Råstatistik!S148=999,IF(simulera09,RANDBETWEEN(1,9),9),0)</f>
        <v>0</v>
      </c>
      <c r="K154">
        <f t="shared" si="65"/>
        <v>325</v>
      </c>
      <c r="L154">
        <f t="shared" ca="1" si="66"/>
        <v>0</v>
      </c>
      <c r="M154" s="26" t="str">
        <f t="shared" ca="1" si="90"/>
        <v>325</v>
      </c>
      <c r="N154" s="26">
        <f t="shared" ca="1" si="91"/>
        <v>325</v>
      </c>
      <c r="O154" s="26">
        <f t="shared" si="67"/>
        <v>63</v>
      </c>
      <c r="P154" s="26">
        <f t="shared" ca="1" si="68"/>
        <v>0</v>
      </c>
      <c r="Q154" s="26">
        <f t="shared" ca="1" si="69"/>
        <v>63</v>
      </c>
      <c r="R154" s="43">
        <f>IF(Råstatistik!G148=".",0,Råstatistik!G148)</f>
        <v>22</v>
      </c>
      <c r="S154" s="44">
        <f ca="1">IF(Råstatistik!E148=999,IF(simulera09,RANDBETWEEN(1,9),9),0)</f>
        <v>0</v>
      </c>
      <c r="T154" s="43">
        <f>IF(Råstatistik!L148=".",0,Råstatistik!L148)</f>
        <v>0</v>
      </c>
      <c r="U154" s="44">
        <f ca="1">IF(Råstatistik!J148=999,IF(simulera09,RANDBETWEEN(1,9),9),0)</f>
        <v>9</v>
      </c>
      <c r="V154">
        <f>IF(Råstatistik!Q148=".",0,Råstatistik!Q148)</f>
        <v>11</v>
      </c>
      <c r="W154">
        <f ca="1">IF(Råstatistik!O148=999,IF(simulera09,RANDBETWEEN(1,9),9),0)</f>
        <v>0</v>
      </c>
      <c r="X154">
        <f>IF(Råstatistik!V148=".",0,Råstatistik!V148)</f>
        <v>0</v>
      </c>
      <c r="Y154">
        <f ca="1">IF(Råstatistik!T148=999,IF(simulera09,RANDBETWEEN(1,9),9),0)</f>
        <v>9</v>
      </c>
      <c r="Z154">
        <f t="shared" si="70"/>
        <v>33</v>
      </c>
      <c r="AA154">
        <f t="shared" ca="1" si="71"/>
        <v>18</v>
      </c>
      <c r="AB154" s="26" t="str">
        <f t="shared" ca="1" si="92"/>
        <v>33-51</v>
      </c>
      <c r="AC154" s="26" t="b">
        <f>Råstatistik!B148</f>
        <v>0</v>
      </c>
      <c r="AD154" s="26">
        <f t="shared" si="72"/>
        <v>22</v>
      </c>
      <c r="AE154" s="26">
        <f t="shared" ca="1" si="73"/>
        <v>0</v>
      </c>
      <c r="AF154" s="26">
        <f t="shared" si="74"/>
        <v>19</v>
      </c>
      <c r="AG154" s="26">
        <f t="shared" ca="1" si="75"/>
        <v>0</v>
      </c>
      <c r="AH154" s="26">
        <f t="shared" si="76"/>
        <v>20</v>
      </c>
      <c r="AI154" s="26">
        <f t="shared" ca="1" si="77"/>
        <v>0</v>
      </c>
      <c r="AJ154" s="26">
        <f t="shared" si="78"/>
        <v>231</v>
      </c>
      <c r="AK154" s="26">
        <f t="shared" ca="1" si="79"/>
        <v>0</v>
      </c>
      <c r="AL154" s="48">
        <f t="shared" si="80"/>
        <v>0.19384615384615383</v>
      </c>
      <c r="AM154" s="48" t="str">
        <f t="shared" ca="1" si="81"/>
        <v>19 - 0%</v>
      </c>
      <c r="AN154" s="48" t="str">
        <f>IFERROR(#REF!/#REF!,"-")</f>
        <v>-</v>
      </c>
      <c r="AO154" s="48">
        <f t="shared" si="82"/>
        <v>0.10153846153846154</v>
      </c>
      <c r="AP154" s="48" t="str">
        <f t="shared" ca="1" si="83"/>
        <v>10 - 6%</v>
      </c>
      <c r="AQ154" s="48" t="str">
        <f>IFERROR(AC154/#REF!,"-")</f>
        <v>-</v>
      </c>
      <c r="AR154" s="48">
        <f t="shared" si="84"/>
        <v>0.52380952380952384</v>
      </c>
      <c r="AS154" s="48" t="str">
        <f>IFERROR(#REF!/#REF!,"_")</f>
        <v>_</v>
      </c>
      <c r="AT154" s="48">
        <f t="shared" si="85"/>
        <v>0.30158730158730157</v>
      </c>
      <c r="AU154" s="48" t="str">
        <f>IFERROR(#REF!/#REF!,"-")</f>
        <v>-</v>
      </c>
      <c r="AV154" s="48">
        <f t="shared" si="86"/>
        <v>0</v>
      </c>
      <c r="AW154" s="48" t="str">
        <f>IFERROR(#REF!/#REF!,"-")</f>
        <v>-</v>
      </c>
      <c r="AX154" s="48">
        <f t="shared" si="87"/>
        <v>0</v>
      </c>
      <c r="AY154" s="48" t="str">
        <f>IFERROR(#REF!/#REF!,"-")</f>
        <v>-</v>
      </c>
      <c r="AZ154" s="48">
        <f t="shared" si="93"/>
        <v>0</v>
      </c>
      <c r="BA154" s="48" t="str">
        <f t="shared" si="94"/>
        <v>-</v>
      </c>
      <c r="BB154" s="48" t="b">
        <f t="shared" si="88"/>
        <v>0</v>
      </c>
      <c r="BC154">
        <f t="shared" si="95"/>
        <v>22</v>
      </c>
      <c r="BD154" s="48">
        <f t="shared" si="89"/>
        <v>0.53658536585365857</v>
      </c>
    </row>
    <row r="155" spans="1:56" x14ac:dyDescent="0.3">
      <c r="A155" s="25" t="str">
        <f>Råstatistik!A149</f>
        <v>Global Bridge i Sverige AB</v>
      </c>
      <c r="B155" t="b">
        <f t="shared" si="64"/>
        <v>0</v>
      </c>
      <c r="C155">
        <f>Råstatistik!F149</f>
        <v>0</v>
      </c>
      <c r="D155">
        <f ca="1">IF(Råstatistik!D149=999,IF(simulera09,RANDBETWEEN(1,9),9),0)</f>
        <v>9</v>
      </c>
      <c r="E155">
        <f>Råstatistik!K149</f>
        <v>0</v>
      </c>
      <c r="F155">
        <f ca="1">IF(Råstatistik!I149=999,IF(simulera09,RANDBETWEEN(1,9),9),0)</f>
        <v>9</v>
      </c>
      <c r="G155">
        <f>Råstatistik!P149</f>
        <v>0</v>
      </c>
      <c r="H155">
        <f ca="1">IF(Råstatistik!N149=999,IF(simulera09,RANDBETWEEN(1,9),9),0)</f>
        <v>9</v>
      </c>
      <c r="I155">
        <f>Råstatistik!U149</f>
        <v>0</v>
      </c>
      <c r="J155">
        <f ca="1">IF(Råstatistik!S149=999,IF(simulera09,RANDBETWEEN(1,9),9),0)</f>
        <v>9</v>
      </c>
      <c r="K155">
        <f t="shared" si="65"/>
        <v>0</v>
      </c>
      <c r="L155">
        <f t="shared" ca="1" si="66"/>
        <v>36</v>
      </c>
      <c r="M155" s="26" t="str">
        <f t="shared" ca="1" si="90"/>
        <v>0-36</v>
      </c>
      <c r="N155" s="26">
        <f t="shared" ca="1" si="91"/>
        <v>18</v>
      </c>
      <c r="O155" s="26">
        <f t="shared" si="67"/>
        <v>0</v>
      </c>
      <c r="P155" s="26">
        <f t="shared" ca="1" si="68"/>
        <v>18</v>
      </c>
      <c r="Q155" s="26">
        <f t="shared" ca="1" si="69"/>
        <v>9</v>
      </c>
      <c r="R155" s="43">
        <f>IF(Råstatistik!G149=".",0,Råstatistik!G149)</f>
        <v>0</v>
      </c>
      <c r="S155" s="44">
        <f ca="1">IF(Råstatistik!E149=999,IF(simulera09,RANDBETWEEN(1,9),9),0)</f>
        <v>9</v>
      </c>
      <c r="T155" s="43">
        <f>IF(Råstatistik!L149=".",0,Råstatistik!L149)</f>
        <v>0</v>
      </c>
      <c r="U155" s="44">
        <f ca="1">IF(Råstatistik!J149=999,IF(simulera09,RANDBETWEEN(1,9),9),0)</f>
        <v>9</v>
      </c>
      <c r="V155">
        <f>IF(Råstatistik!Q149=".",0,Råstatistik!Q149)</f>
        <v>0</v>
      </c>
      <c r="W155">
        <f ca="1">IF(Råstatistik!O149=999,IF(simulera09,RANDBETWEEN(1,9),9),0)</f>
        <v>9</v>
      </c>
      <c r="X155">
        <f>IF(Råstatistik!V149=".",0,Råstatistik!V149)</f>
        <v>0</v>
      </c>
      <c r="Y155">
        <f ca="1">IF(Råstatistik!T149=999,IF(simulera09,RANDBETWEEN(1,9),9),0)</f>
        <v>9</v>
      </c>
      <c r="Z155">
        <f t="shared" si="70"/>
        <v>0</v>
      </c>
      <c r="AA155">
        <f t="shared" ca="1" si="71"/>
        <v>36</v>
      </c>
      <c r="AB155" s="26" t="str">
        <f t="shared" ca="1" si="92"/>
        <v>0-36</v>
      </c>
      <c r="AC155" s="26" t="b">
        <f>Råstatistik!B149</f>
        <v>0</v>
      </c>
      <c r="AD155" s="26">
        <f t="shared" si="72"/>
        <v>0</v>
      </c>
      <c r="AE155" s="26">
        <f t="shared" ca="1" si="73"/>
        <v>0</v>
      </c>
      <c r="AF155" s="26">
        <f t="shared" si="74"/>
        <v>0</v>
      </c>
      <c r="AG155" s="26">
        <f t="shared" ca="1" si="75"/>
        <v>0</v>
      </c>
      <c r="AH155" s="26">
        <f t="shared" si="76"/>
        <v>0</v>
      </c>
      <c r="AI155" s="26">
        <f t="shared" ca="1" si="77"/>
        <v>0</v>
      </c>
      <c r="AJ155" s="26">
        <f t="shared" si="78"/>
        <v>0</v>
      </c>
      <c r="AK155" s="26">
        <f t="shared" ca="1" si="79"/>
        <v>0</v>
      </c>
      <c r="AL155" s="48" t="str">
        <f t="shared" si="80"/>
        <v>-</v>
      </c>
      <c r="AM155" s="48" t="str">
        <f t="shared" ca="1" si="81"/>
        <v>0 - 100%</v>
      </c>
      <c r="AN155" s="48" t="str">
        <f>IFERROR(#REF!/#REF!,"-")</f>
        <v>-</v>
      </c>
      <c r="AO155" s="48" t="str">
        <f t="shared" si="82"/>
        <v>-</v>
      </c>
      <c r="AP155" s="48" t="str">
        <f t="shared" ca="1" si="83"/>
        <v>0 - 200%</v>
      </c>
      <c r="AQ155" s="48" t="str">
        <f>IFERROR(AC155/#REF!,"-")</f>
        <v>-</v>
      </c>
      <c r="AR155" s="48" t="str">
        <f t="shared" si="84"/>
        <v>-</v>
      </c>
      <c r="AS155" s="48" t="str">
        <f>IFERROR(#REF!/#REF!,"_")</f>
        <v>_</v>
      </c>
      <c r="AT155" s="48" t="str">
        <f t="shared" si="85"/>
        <v>-</v>
      </c>
      <c r="AU155" s="48" t="str">
        <f>IFERROR(#REF!/#REF!,"-")</f>
        <v>-</v>
      </c>
      <c r="AV155" s="48" t="str">
        <f t="shared" si="86"/>
        <v>-</v>
      </c>
      <c r="AW155" s="48" t="str">
        <f>IFERROR(#REF!/#REF!,"-")</f>
        <v>-</v>
      </c>
      <c r="AX155" s="48" t="str">
        <f t="shared" si="87"/>
        <v>-</v>
      </c>
      <c r="AY155" s="48" t="str">
        <f>IFERROR(#REF!/#REF!,"-")</f>
        <v>-</v>
      </c>
      <c r="AZ155" s="48" t="str">
        <f t="shared" si="93"/>
        <v>-</v>
      </c>
      <c r="BA155" s="48" t="str">
        <f t="shared" si="94"/>
        <v>-</v>
      </c>
      <c r="BB155" s="48" t="b">
        <f t="shared" si="88"/>
        <v>0</v>
      </c>
      <c r="BC155">
        <f t="shared" si="95"/>
        <v>0</v>
      </c>
      <c r="BD155" s="48" t="str">
        <f t="shared" si="89"/>
        <v>-</v>
      </c>
    </row>
    <row r="156" spans="1:56" x14ac:dyDescent="0.3">
      <c r="A156" s="25" t="str">
        <f>Råstatistik!A150</f>
        <v>GLUNTENS MONTESSORISKOLA EK FÖR</v>
      </c>
      <c r="B156" t="b">
        <f t="shared" si="64"/>
        <v>0</v>
      </c>
      <c r="C156">
        <f>Råstatistik!F150</f>
        <v>0</v>
      </c>
      <c r="D156">
        <f ca="1">IF(Råstatistik!D150=999,IF(simulera09,RANDBETWEEN(1,9),9),0)</f>
        <v>9</v>
      </c>
      <c r="E156">
        <f>Råstatistik!K150</f>
        <v>0</v>
      </c>
      <c r="F156">
        <f ca="1">IF(Råstatistik!I150=999,IF(simulera09,RANDBETWEEN(1,9),9),0)</f>
        <v>9</v>
      </c>
      <c r="G156">
        <f>Råstatistik!P150</f>
        <v>0</v>
      </c>
      <c r="H156">
        <f ca="1">IF(Råstatistik!N150=999,IF(simulera09,RANDBETWEEN(1,9),9),0)</f>
        <v>9</v>
      </c>
      <c r="I156">
        <f>Råstatistik!U150</f>
        <v>35</v>
      </c>
      <c r="J156">
        <f ca="1">IF(Råstatistik!S150=999,IF(simulera09,RANDBETWEEN(1,9),9),0)</f>
        <v>0</v>
      </c>
      <c r="K156">
        <f t="shared" si="65"/>
        <v>35</v>
      </c>
      <c r="L156">
        <f t="shared" ca="1" si="66"/>
        <v>27</v>
      </c>
      <c r="M156" s="26" t="str">
        <f t="shared" ca="1" si="90"/>
        <v>35-62</v>
      </c>
      <c r="N156" s="26">
        <f t="shared" ca="1" si="91"/>
        <v>49</v>
      </c>
      <c r="O156" s="26">
        <f t="shared" si="67"/>
        <v>0</v>
      </c>
      <c r="P156" s="26">
        <f t="shared" ca="1" si="68"/>
        <v>18</v>
      </c>
      <c r="Q156" s="26">
        <f t="shared" ca="1" si="69"/>
        <v>9</v>
      </c>
      <c r="R156" s="43">
        <f>IF(Råstatistik!G150=".",0,Råstatistik!G150)</f>
        <v>0</v>
      </c>
      <c r="S156" s="44">
        <f ca="1">IF(Råstatistik!E150=999,IF(simulera09,RANDBETWEEN(1,9),9),0)</f>
        <v>9</v>
      </c>
      <c r="T156" s="43">
        <f>IF(Råstatistik!L150=".",0,Råstatistik!L150)</f>
        <v>0</v>
      </c>
      <c r="U156" s="44">
        <f ca="1">IF(Råstatistik!J150=999,IF(simulera09,RANDBETWEEN(1,9),9),0)</f>
        <v>9</v>
      </c>
      <c r="V156">
        <f>IF(Råstatistik!Q150=".",0,Råstatistik!Q150)</f>
        <v>0</v>
      </c>
      <c r="W156">
        <f ca="1">IF(Råstatistik!O150=999,IF(simulera09,RANDBETWEEN(1,9),9),0)</f>
        <v>9</v>
      </c>
      <c r="X156">
        <f>IF(Råstatistik!V150=".",0,Råstatistik!V150)</f>
        <v>0</v>
      </c>
      <c r="Y156">
        <f ca="1">IF(Råstatistik!T150=999,IF(simulera09,RANDBETWEEN(1,9),9),0)</f>
        <v>9</v>
      </c>
      <c r="Z156">
        <f t="shared" si="70"/>
        <v>0</v>
      </c>
      <c r="AA156">
        <f t="shared" ca="1" si="71"/>
        <v>36</v>
      </c>
      <c r="AB156" s="26" t="str">
        <f t="shared" ca="1" si="92"/>
        <v>0-36</v>
      </c>
      <c r="AC156" s="26" t="b">
        <f>Råstatistik!B150</f>
        <v>0</v>
      </c>
      <c r="AD156" s="26">
        <f t="shared" si="72"/>
        <v>0</v>
      </c>
      <c r="AE156" s="26">
        <f t="shared" ca="1" si="73"/>
        <v>0</v>
      </c>
      <c r="AF156" s="26">
        <f t="shared" si="74"/>
        <v>0</v>
      </c>
      <c r="AG156" s="26">
        <f t="shared" ca="1" si="75"/>
        <v>0</v>
      </c>
      <c r="AH156" s="26">
        <f t="shared" si="76"/>
        <v>0</v>
      </c>
      <c r="AI156" s="26">
        <f t="shared" ca="1" si="77"/>
        <v>0</v>
      </c>
      <c r="AJ156" s="26">
        <f t="shared" si="78"/>
        <v>35</v>
      </c>
      <c r="AK156" s="26">
        <f t="shared" ca="1" si="79"/>
        <v>0</v>
      </c>
      <c r="AL156" s="48">
        <f t="shared" si="80"/>
        <v>0</v>
      </c>
      <c r="AM156" s="48" t="str">
        <f t="shared" ca="1" si="81"/>
        <v>0 - 37%</v>
      </c>
      <c r="AN156" s="48" t="str">
        <f>IFERROR(#REF!/#REF!,"-")</f>
        <v>-</v>
      </c>
      <c r="AO156" s="48">
        <f t="shared" si="82"/>
        <v>0</v>
      </c>
      <c r="AP156" s="48" t="str">
        <f t="shared" ca="1" si="83"/>
        <v>0 - 73%</v>
      </c>
      <c r="AQ156" s="48" t="str">
        <f>IFERROR(AC156/#REF!,"-")</f>
        <v>-</v>
      </c>
      <c r="AR156" s="48" t="str">
        <f t="shared" si="84"/>
        <v>-</v>
      </c>
      <c r="AS156" s="48" t="str">
        <f>IFERROR(#REF!/#REF!,"_")</f>
        <v>_</v>
      </c>
      <c r="AT156" s="48" t="str">
        <f t="shared" si="85"/>
        <v>-</v>
      </c>
      <c r="AU156" s="48" t="str">
        <f>IFERROR(#REF!/#REF!,"-")</f>
        <v>-</v>
      </c>
      <c r="AV156" s="48" t="str">
        <f t="shared" si="86"/>
        <v>-</v>
      </c>
      <c r="AW156" s="48" t="str">
        <f>IFERROR(#REF!/#REF!,"-")</f>
        <v>-</v>
      </c>
      <c r="AX156" s="48" t="str">
        <f t="shared" si="87"/>
        <v>-</v>
      </c>
      <c r="AY156" s="48" t="str">
        <f>IFERROR(#REF!/#REF!,"-")</f>
        <v>-</v>
      </c>
      <c r="AZ156" s="48" t="str">
        <f t="shared" si="93"/>
        <v>-</v>
      </c>
      <c r="BA156" s="48" t="str">
        <f t="shared" si="94"/>
        <v>-</v>
      </c>
      <c r="BB156" s="48" t="b">
        <f t="shared" si="88"/>
        <v>0</v>
      </c>
      <c r="BC156">
        <f t="shared" si="95"/>
        <v>0</v>
      </c>
      <c r="BD156" s="48" t="str">
        <f t="shared" si="89"/>
        <v>-</v>
      </c>
    </row>
    <row r="157" spans="1:56" x14ac:dyDescent="0.3">
      <c r="A157" s="25" t="str">
        <f>Råstatistik!A151</f>
        <v>GNESTA KOMMUN</v>
      </c>
      <c r="B157" t="b">
        <f t="shared" si="64"/>
        <v>1</v>
      </c>
      <c r="C157">
        <f>Råstatistik!F151</f>
        <v>16</v>
      </c>
      <c r="D157">
        <f ca="1">IF(Råstatistik!D151=999,IF(simulera09,RANDBETWEEN(1,9),9),0)</f>
        <v>0</v>
      </c>
      <c r="E157">
        <f>Råstatistik!K151</f>
        <v>15</v>
      </c>
      <c r="F157">
        <f ca="1">IF(Råstatistik!I151=999,IF(simulera09,RANDBETWEEN(1,9),9),0)</f>
        <v>0</v>
      </c>
      <c r="G157">
        <f>Råstatistik!P151</f>
        <v>0</v>
      </c>
      <c r="H157">
        <f ca="1">IF(Råstatistik!N151=999,IF(simulera09,RANDBETWEEN(1,9),9),0)</f>
        <v>9</v>
      </c>
      <c r="I157">
        <f>Råstatistik!U151</f>
        <v>57</v>
      </c>
      <c r="J157">
        <f ca="1">IF(Råstatistik!S151=999,IF(simulera09,RANDBETWEEN(1,9),9),0)</f>
        <v>0</v>
      </c>
      <c r="K157">
        <f t="shared" si="65"/>
        <v>88</v>
      </c>
      <c r="L157">
        <f t="shared" ca="1" si="66"/>
        <v>9</v>
      </c>
      <c r="M157" s="26" t="str">
        <f t="shared" ca="1" si="90"/>
        <v>88-97</v>
      </c>
      <c r="N157" s="26">
        <f t="shared" ca="1" si="91"/>
        <v>93</v>
      </c>
      <c r="O157" s="26">
        <f t="shared" si="67"/>
        <v>31</v>
      </c>
      <c r="P157" s="26">
        <f t="shared" ca="1" si="68"/>
        <v>0</v>
      </c>
      <c r="Q157" s="26">
        <f t="shared" ca="1" si="69"/>
        <v>31</v>
      </c>
      <c r="R157" s="43">
        <f>IF(Råstatistik!G151=".",0,Råstatistik!G151)</f>
        <v>0</v>
      </c>
      <c r="S157" s="44">
        <f ca="1">IF(Råstatistik!E151=999,IF(simulera09,RANDBETWEEN(1,9),9),0)</f>
        <v>9</v>
      </c>
      <c r="T157" s="43">
        <f>IF(Råstatistik!L151=".",0,Råstatistik!L151)</f>
        <v>0</v>
      </c>
      <c r="U157" s="44">
        <f ca="1">IF(Råstatistik!J151=999,IF(simulera09,RANDBETWEEN(1,9),9),0)</f>
        <v>9</v>
      </c>
      <c r="V157">
        <f>IF(Råstatistik!Q151=".",0,Råstatistik!Q151)</f>
        <v>0</v>
      </c>
      <c r="W157">
        <f ca="1">IF(Råstatistik!O151=999,IF(simulera09,RANDBETWEEN(1,9),9),0)</f>
        <v>9</v>
      </c>
      <c r="X157">
        <f>IF(Råstatistik!V151=".",0,Råstatistik!V151)</f>
        <v>0</v>
      </c>
      <c r="Y157">
        <f ca="1">IF(Råstatistik!T151=999,IF(simulera09,RANDBETWEEN(1,9),9),0)</f>
        <v>9</v>
      </c>
      <c r="Z157">
        <f t="shared" si="70"/>
        <v>0</v>
      </c>
      <c r="AA157">
        <f t="shared" ca="1" si="71"/>
        <v>36</v>
      </c>
      <c r="AB157" s="26" t="str">
        <f t="shared" ca="1" si="92"/>
        <v>0-36</v>
      </c>
      <c r="AC157" s="26" t="b">
        <f>Råstatistik!B151</f>
        <v>0</v>
      </c>
      <c r="AD157" s="26">
        <f t="shared" si="72"/>
        <v>16</v>
      </c>
      <c r="AE157" s="26">
        <f t="shared" ca="1" si="73"/>
        <v>0</v>
      </c>
      <c r="AF157" s="26">
        <f t="shared" si="74"/>
        <v>15</v>
      </c>
      <c r="AG157" s="26">
        <f t="shared" ca="1" si="75"/>
        <v>0</v>
      </c>
      <c r="AH157" s="26">
        <f t="shared" si="76"/>
        <v>0</v>
      </c>
      <c r="AI157" s="26">
        <f t="shared" ca="1" si="77"/>
        <v>0</v>
      </c>
      <c r="AJ157" s="26">
        <f t="shared" si="78"/>
        <v>57</v>
      </c>
      <c r="AK157" s="26">
        <f t="shared" ca="1" si="79"/>
        <v>0</v>
      </c>
      <c r="AL157" s="48">
        <f t="shared" si="80"/>
        <v>0.35227272727272729</v>
      </c>
      <c r="AM157" s="48" t="str">
        <f t="shared" ca="1" si="81"/>
        <v>33 - 0%</v>
      </c>
      <c r="AN157" s="48" t="str">
        <f>IFERROR(#REF!/#REF!,"-")</f>
        <v>-</v>
      </c>
      <c r="AO157" s="48">
        <f t="shared" si="82"/>
        <v>0</v>
      </c>
      <c r="AP157" s="48" t="str">
        <f t="shared" ca="1" si="83"/>
        <v>0 - 39%</v>
      </c>
      <c r="AQ157" s="48" t="str">
        <f>IFERROR(AC157/#REF!,"-")</f>
        <v>-</v>
      </c>
      <c r="AR157" s="48">
        <f t="shared" si="84"/>
        <v>0</v>
      </c>
      <c r="AS157" s="48" t="str">
        <f>IFERROR(#REF!/#REF!,"_")</f>
        <v>_</v>
      </c>
      <c r="AT157" s="48">
        <f t="shared" si="85"/>
        <v>0.4838709677419355</v>
      </c>
      <c r="AU157" s="48" t="str">
        <f>IFERROR(#REF!/#REF!,"-")</f>
        <v>-</v>
      </c>
      <c r="AV157" s="48" t="str">
        <f t="shared" si="86"/>
        <v>-</v>
      </c>
      <c r="AW157" s="48" t="str">
        <f>IFERROR(#REF!/#REF!,"-")</f>
        <v>-</v>
      </c>
      <c r="AX157" s="48" t="str">
        <f t="shared" si="87"/>
        <v>-</v>
      </c>
      <c r="AY157" s="48" t="str">
        <f>IFERROR(#REF!/#REF!,"-")</f>
        <v>-</v>
      </c>
      <c r="AZ157" s="48" t="str">
        <f t="shared" si="93"/>
        <v>-</v>
      </c>
      <c r="BA157" s="48" t="str">
        <f t="shared" si="94"/>
        <v>-</v>
      </c>
      <c r="BB157" s="48" t="b">
        <f t="shared" si="88"/>
        <v>0</v>
      </c>
      <c r="BC157">
        <f t="shared" si="95"/>
        <v>16</v>
      </c>
      <c r="BD157" s="48">
        <f t="shared" si="89"/>
        <v>0.5161290322580645</v>
      </c>
    </row>
    <row r="158" spans="1:56" x14ac:dyDescent="0.3">
      <c r="A158" s="25" t="str">
        <f>Råstatistik!A152</f>
        <v>GNESTA WALDORFSKOLEFÖRENING</v>
      </c>
      <c r="B158" t="b">
        <f t="shared" si="64"/>
        <v>0</v>
      </c>
      <c r="C158">
        <f>Råstatistik!F152</f>
        <v>0</v>
      </c>
      <c r="D158">
        <f ca="1">IF(Råstatistik!D152=999,IF(simulera09,RANDBETWEEN(1,9),9),0)</f>
        <v>9</v>
      </c>
      <c r="E158">
        <f>Råstatistik!K152</f>
        <v>0</v>
      </c>
      <c r="F158">
        <f ca="1">IF(Råstatistik!I152=999,IF(simulera09,RANDBETWEEN(1,9),9),0)</f>
        <v>0</v>
      </c>
      <c r="G158">
        <f>Råstatistik!P152</f>
        <v>0</v>
      </c>
      <c r="H158">
        <f ca="1">IF(Råstatistik!N152=999,IF(simulera09,RANDBETWEEN(1,9),9),0)</f>
        <v>0</v>
      </c>
      <c r="I158">
        <f>Råstatistik!U152</f>
        <v>0</v>
      </c>
      <c r="J158">
        <f ca="1">IF(Råstatistik!S152=999,IF(simulera09,RANDBETWEEN(1,9),9),0)</f>
        <v>9</v>
      </c>
      <c r="K158">
        <f t="shared" si="65"/>
        <v>0</v>
      </c>
      <c r="L158">
        <f t="shared" ca="1" si="66"/>
        <v>18</v>
      </c>
      <c r="M158" s="26" t="str">
        <f t="shared" ca="1" si="90"/>
        <v>0-18</v>
      </c>
      <c r="N158" s="26">
        <f t="shared" ca="1" si="91"/>
        <v>9</v>
      </c>
      <c r="O158" s="26">
        <f t="shared" si="67"/>
        <v>0</v>
      </c>
      <c r="P158" s="26">
        <f t="shared" ca="1" si="68"/>
        <v>9</v>
      </c>
      <c r="Q158" s="26">
        <f t="shared" ca="1" si="69"/>
        <v>5</v>
      </c>
      <c r="R158" s="43">
        <f>IF(Råstatistik!G152=".",0,Råstatistik!G152)</f>
        <v>0</v>
      </c>
      <c r="S158" s="44">
        <f ca="1">IF(Råstatistik!E152=999,IF(simulera09,RANDBETWEEN(1,9),9),0)</f>
        <v>9</v>
      </c>
      <c r="T158" s="43">
        <f>IF(Råstatistik!L152=".",0,Råstatistik!L152)</f>
        <v>0</v>
      </c>
      <c r="U158" s="44">
        <f ca="1">IF(Råstatistik!J152=999,IF(simulera09,RANDBETWEEN(1,9),9),0)</f>
        <v>0</v>
      </c>
      <c r="V158">
        <f>IF(Råstatistik!Q152=".",0,Råstatistik!Q152)</f>
        <v>0</v>
      </c>
      <c r="W158">
        <f ca="1">IF(Råstatistik!O152=999,IF(simulera09,RANDBETWEEN(1,9),9),0)</f>
        <v>0</v>
      </c>
      <c r="X158">
        <f>IF(Råstatistik!V152=".",0,Råstatistik!V152)</f>
        <v>0</v>
      </c>
      <c r="Y158">
        <f ca="1">IF(Råstatistik!T152=999,IF(simulera09,RANDBETWEEN(1,9),9),0)</f>
        <v>9</v>
      </c>
      <c r="Z158">
        <f t="shared" si="70"/>
        <v>0</v>
      </c>
      <c r="AA158">
        <f t="shared" ca="1" si="71"/>
        <v>18</v>
      </c>
      <c r="AB158" s="26" t="str">
        <f t="shared" ca="1" si="92"/>
        <v>0-18</v>
      </c>
      <c r="AC158" s="26" t="b">
        <f>Råstatistik!B152</f>
        <v>0</v>
      </c>
      <c r="AD158" s="26">
        <f t="shared" si="72"/>
        <v>0</v>
      </c>
      <c r="AE158" s="26">
        <f t="shared" ca="1" si="73"/>
        <v>0</v>
      </c>
      <c r="AF158" s="26">
        <f t="shared" si="74"/>
        <v>0</v>
      </c>
      <c r="AG158" s="26">
        <f t="shared" ca="1" si="75"/>
        <v>0</v>
      </c>
      <c r="AH158" s="26">
        <f t="shared" si="76"/>
        <v>0</v>
      </c>
      <c r="AI158" s="26">
        <f t="shared" ca="1" si="77"/>
        <v>0</v>
      </c>
      <c r="AJ158" s="26">
        <f t="shared" si="78"/>
        <v>0</v>
      </c>
      <c r="AK158" s="26">
        <f t="shared" ca="1" si="79"/>
        <v>0</v>
      </c>
      <c r="AL158" s="48" t="str">
        <f t="shared" si="80"/>
        <v>-</v>
      </c>
      <c r="AM158" s="48" t="str">
        <f t="shared" ca="1" si="81"/>
        <v>0 - 100%</v>
      </c>
      <c r="AN158" s="48" t="str">
        <f>IFERROR(#REF!/#REF!,"-")</f>
        <v>-</v>
      </c>
      <c r="AO158" s="48" t="str">
        <f t="shared" si="82"/>
        <v>-</v>
      </c>
      <c r="AP158" s="48" t="str">
        <f t="shared" ca="1" si="83"/>
        <v>0 - 200%</v>
      </c>
      <c r="AQ158" s="48" t="str">
        <f>IFERROR(AC158/#REF!,"-")</f>
        <v>-</v>
      </c>
      <c r="AR158" s="48" t="str">
        <f t="shared" si="84"/>
        <v>-</v>
      </c>
      <c r="AS158" s="48" t="str">
        <f>IFERROR(#REF!/#REF!,"_")</f>
        <v>_</v>
      </c>
      <c r="AT158" s="48" t="str">
        <f t="shared" si="85"/>
        <v>-</v>
      </c>
      <c r="AU158" s="48" t="str">
        <f>IFERROR(#REF!/#REF!,"-")</f>
        <v>-</v>
      </c>
      <c r="AV158" s="48" t="str">
        <f t="shared" si="86"/>
        <v>-</v>
      </c>
      <c r="AW158" s="48" t="str">
        <f>IFERROR(#REF!/#REF!,"-")</f>
        <v>-</v>
      </c>
      <c r="AX158" s="48" t="str">
        <f t="shared" si="87"/>
        <v>-</v>
      </c>
      <c r="AY158" s="48" t="str">
        <f>IFERROR(#REF!/#REF!,"-")</f>
        <v>-</v>
      </c>
      <c r="AZ158" s="48" t="str">
        <f t="shared" si="93"/>
        <v>-</v>
      </c>
      <c r="BA158" s="48" t="str">
        <f t="shared" si="94"/>
        <v>-</v>
      </c>
      <c r="BB158" s="48" t="b">
        <f t="shared" si="88"/>
        <v>0</v>
      </c>
      <c r="BC158">
        <f t="shared" si="95"/>
        <v>0</v>
      </c>
      <c r="BD158" s="48" t="str">
        <f t="shared" si="89"/>
        <v>-</v>
      </c>
    </row>
    <row r="159" spans="1:56" x14ac:dyDescent="0.3">
      <c r="A159" s="25" t="str">
        <f>Råstatistik!A153</f>
        <v>GNOSJÖ KOMMUN</v>
      </c>
      <c r="B159" t="b">
        <f t="shared" si="64"/>
        <v>1</v>
      </c>
      <c r="C159">
        <f>Råstatistik!F153</f>
        <v>11</v>
      </c>
      <c r="D159">
        <f ca="1">IF(Råstatistik!D153=999,IF(simulera09,RANDBETWEEN(1,9),9),0)</f>
        <v>0</v>
      </c>
      <c r="E159">
        <f>Råstatistik!K153</f>
        <v>0</v>
      </c>
      <c r="F159">
        <f ca="1">IF(Råstatistik!I153=999,IF(simulera09,RANDBETWEEN(1,9),9),0)</f>
        <v>9</v>
      </c>
      <c r="G159">
        <f>Råstatistik!P153</f>
        <v>0</v>
      </c>
      <c r="H159">
        <f ca="1">IF(Råstatistik!N153=999,IF(simulera09,RANDBETWEEN(1,9),9),0)</f>
        <v>9</v>
      </c>
      <c r="I159">
        <f>Råstatistik!U153</f>
        <v>66</v>
      </c>
      <c r="J159">
        <f ca="1">IF(Råstatistik!S153=999,IF(simulera09,RANDBETWEEN(1,9),9),0)</f>
        <v>0</v>
      </c>
      <c r="K159">
        <f t="shared" si="65"/>
        <v>77</v>
      </c>
      <c r="L159">
        <f t="shared" ca="1" si="66"/>
        <v>18</v>
      </c>
      <c r="M159" s="26" t="str">
        <f t="shared" ca="1" si="90"/>
        <v>77-95</v>
      </c>
      <c r="N159" s="26">
        <f t="shared" ca="1" si="91"/>
        <v>86</v>
      </c>
      <c r="O159" s="26">
        <f t="shared" si="67"/>
        <v>11</v>
      </c>
      <c r="P159" s="26">
        <f t="shared" ca="1" si="68"/>
        <v>9</v>
      </c>
      <c r="Q159" s="26">
        <f t="shared" ca="1" si="69"/>
        <v>16</v>
      </c>
      <c r="R159" s="43">
        <f>IF(Råstatistik!G153=".",0,Råstatistik!G153)</f>
        <v>0</v>
      </c>
      <c r="S159" s="44">
        <f ca="1">IF(Råstatistik!E153=999,IF(simulera09,RANDBETWEEN(1,9),9),0)</f>
        <v>9</v>
      </c>
      <c r="T159" s="43">
        <f>IF(Råstatistik!L153=".",0,Råstatistik!L153)</f>
        <v>0</v>
      </c>
      <c r="U159" s="44">
        <f ca="1">IF(Råstatistik!J153=999,IF(simulera09,RANDBETWEEN(1,9),9),0)</f>
        <v>9</v>
      </c>
      <c r="V159">
        <f>IF(Råstatistik!Q153=".",0,Råstatistik!Q153)</f>
        <v>0</v>
      </c>
      <c r="W159">
        <f ca="1">IF(Råstatistik!O153=999,IF(simulera09,RANDBETWEEN(1,9),9),0)</f>
        <v>9</v>
      </c>
      <c r="X159">
        <f>IF(Råstatistik!V153=".",0,Råstatistik!V153)</f>
        <v>0</v>
      </c>
      <c r="Y159">
        <f ca="1">IF(Råstatistik!T153=999,IF(simulera09,RANDBETWEEN(1,9),9),0)</f>
        <v>0</v>
      </c>
      <c r="Z159">
        <f t="shared" si="70"/>
        <v>0</v>
      </c>
      <c r="AA159">
        <f t="shared" ca="1" si="71"/>
        <v>27</v>
      </c>
      <c r="AB159" s="26" t="str">
        <f t="shared" ca="1" si="92"/>
        <v>0-27</v>
      </c>
      <c r="AC159" s="26" t="b">
        <f>Råstatistik!B153</f>
        <v>0</v>
      </c>
      <c r="AD159" s="26">
        <f t="shared" si="72"/>
        <v>11</v>
      </c>
      <c r="AE159" s="26">
        <f t="shared" ca="1" si="73"/>
        <v>0</v>
      </c>
      <c r="AF159" s="26">
        <f t="shared" si="74"/>
        <v>0</v>
      </c>
      <c r="AG159" s="26">
        <f t="shared" ca="1" si="75"/>
        <v>0</v>
      </c>
      <c r="AH159" s="26">
        <f t="shared" si="76"/>
        <v>0</v>
      </c>
      <c r="AI159" s="26">
        <f t="shared" ca="1" si="77"/>
        <v>0</v>
      </c>
      <c r="AJ159" s="26">
        <f t="shared" si="78"/>
        <v>66</v>
      </c>
      <c r="AK159" s="26">
        <f t="shared" ca="1" si="79"/>
        <v>0</v>
      </c>
      <c r="AL159" s="48">
        <f t="shared" si="80"/>
        <v>0.14285714285714285</v>
      </c>
      <c r="AM159" s="48" t="str">
        <f t="shared" ca="1" si="81"/>
        <v>13 - 10%</v>
      </c>
      <c r="AN159" s="48" t="str">
        <f>IFERROR(#REF!/#REF!,"-")</f>
        <v>-</v>
      </c>
      <c r="AO159" s="48">
        <f t="shared" si="82"/>
        <v>0</v>
      </c>
      <c r="AP159" s="48" t="str">
        <f t="shared" ca="1" si="83"/>
        <v>0 - 31%</v>
      </c>
      <c r="AQ159" s="48" t="str">
        <f>IFERROR(AC159/#REF!,"-")</f>
        <v>-</v>
      </c>
      <c r="AR159" s="48">
        <f t="shared" si="84"/>
        <v>0</v>
      </c>
      <c r="AS159" s="48" t="str">
        <f>IFERROR(#REF!/#REF!,"_")</f>
        <v>_</v>
      </c>
      <c r="AT159" s="48">
        <f t="shared" si="85"/>
        <v>0</v>
      </c>
      <c r="AU159" s="48" t="str">
        <f>IFERROR(#REF!/#REF!,"-")</f>
        <v>-</v>
      </c>
      <c r="AV159" s="48" t="str">
        <f t="shared" si="86"/>
        <v>-</v>
      </c>
      <c r="AW159" s="48" t="str">
        <f>IFERROR(#REF!/#REF!,"-")</f>
        <v>-</v>
      </c>
      <c r="AX159" s="48" t="str">
        <f t="shared" si="87"/>
        <v>-</v>
      </c>
      <c r="AY159" s="48" t="str">
        <f>IFERROR(#REF!/#REF!,"-")</f>
        <v>-</v>
      </c>
      <c r="AZ159" s="48" t="str">
        <f t="shared" si="93"/>
        <v>-</v>
      </c>
      <c r="BA159" s="48" t="str">
        <f t="shared" si="94"/>
        <v>-</v>
      </c>
      <c r="BB159" s="48" t="b">
        <f t="shared" si="88"/>
        <v>0</v>
      </c>
      <c r="BC159">
        <f t="shared" si="95"/>
        <v>11</v>
      </c>
      <c r="BD159" s="48">
        <f t="shared" si="89"/>
        <v>1</v>
      </c>
    </row>
    <row r="160" spans="1:56" x14ac:dyDescent="0.3">
      <c r="A160" s="25" t="str">
        <f>Råstatistik!A154</f>
        <v>Gothenburg Association AB</v>
      </c>
      <c r="B160" t="b">
        <f t="shared" si="64"/>
        <v>0</v>
      </c>
      <c r="C160">
        <f>Råstatistik!F154</f>
        <v>14</v>
      </c>
      <c r="D160">
        <f ca="1">IF(Råstatistik!D154=999,IF(simulera09,RANDBETWEEN(1,9),9),0)</f>
        <v>0</v>
      </c>
      <c r="E160">
        <f>Råstatistik!K154</f>
        <v>0</v>
      </c>
      <c r="F160">
        <f ca="1">IF(Råstatistik!I154=999,IF(simulera09,RANDBETWEEN(1,9),9),0)</f>
        <v>9</v>
      </c>
      <c r="G160">
        <f>Råstatistik!P154</f>
        <v>24</v>
      </c>
      <c r="H160">
        <f ca="1">IF(Råstatistik!N154=999,IF(simulera09,RANDBETWEEN(1,9),9),0)</f>
        <v>0</v>
      </c>
      <c r="I160">
        <f>Råstatistik!U154</f>
        <v>145</v>
      </c>
      <c r="J160">
        <f ca="1">IF(Råstatistik!S154=999,IF(simulera09,RANDBETWEEN(1,9),9),0)</f>
        <v>0</v>
      </c>
      <c r="K160">
        <f t="shared" si="65"/>
        <v>183</v>
      </c>
      <c r="L160">
        <f t="shared" ca="1" si="66"/>
        <v>9</v>
      </c>
      <c r="M160" s="26" t="str">
        <f t="shared" ca="1" si="90"/>
        <v>183-192</v>
      </c>
      <c r="N160" s="26">
        <f t="shared" ca="1" si="91"/>
        <v>188</v>
      </c>
      <c r="O160" s="26">
        <f t="shared" si="67"/>
        <v>14</v>
      </c>
      <c r="P160" s="26">
        <f t="shared" ca="1" si="68"/>
        <v>9</v>
      </c>
      <c r="Q160" s="26">
        <f t="shared" ca="1" si="69"/>
        <v>19</v>
      </c>
      <c r="R160" s="43">
        <f>IF(Råstatistik!G154=".",0,Råstatistik!G154)</f>
        <v>0</v>
      </c>
      <c r="S160" s="44">
        <f ca="1">IF(Råstatistik!E154=999,IF(simulera09,RANDBETWEEN(1,9),9),0)</f>
        <v>9</v>
      </c>
      <c r="T160" s="43">
        <f>IF(Råstatistik!L154=".",0,Råstatistik!L154)</f>
        <v>0</v>
      </c>
      <c r="U160" s="44">
        <f ca="1">IF(Råstatistik!J154=999,IF(simulera09,RANDBETWEEN(1,9),9),0)</f>
        <v>9</v>
      </c>
      <c r="V160">
        <f>IF(Råstatistik!Q154=".",0,Råstatistik!Q154)</f>
        <v>0</v>
      </c>
      <c r="W160">
        <f ca="1">IF(Råstatistik!O154=999,IF(simulera09,RANDBETWEEN(1,9),9),0)</f>
        <v>0</v>
      </c>
      <c r="X160">
        <f>IF(Råstatistik!V154=".",0,Råstatistik!V154)</f>
        <v>0</v>
      </c>
      <c r="Y160">
        <f ca="1">IF(Råstatistik!T154=999,IF(simulera09,RANDBETWEEN(1,9),9),0)</f>
        <v>9</v>
      </c>
      <c r="Z160">
        <f t="shared" si="70"/>
        <v>0</v>
      </c>
      <c r="AA160">
        <f t="shared" ca="1" si="71"/>
        <v>27</v>
      </c>
      <c r="AB160" s="26" t="str">
        <f t="shared" ca="1" si="92"/>
        <v>0-27</v>
      </c>
      <c r="AC160" s="26" t="b">
        <f>Råstatistik!B154</f>
        <v>0</v>
      </c>
      <c r="AD160" s="26">
        <f t="shared" si="72"/>
        <v>14</v>
      </c>
      <c r="AE160" s="26">
        <f t="shared" ca="1" si="73"/>
        <v>0</v>
      </c>
      <c r="AF160" s="26">
        <f t="shared" si="74"/>
        <v>0</v>
      </c>
      <c r="AG160" s="26">
        <f t="shared" ca="1" si="75"/>
        <v>0</v>
      </c>
      <c r="AH160" s="26">
        <f t="shared" si="76"/>
        <v>24</v>
      </c>
      <c r="AI160" s="26">
        <f t="shared" ca="1" si="77"/>
        <v>0</v>
      </c>
      <c r="AJ160" s="26">
        <f t="shared" si="78"/>
        <v>145</v>
      </c>
      <c r="AK160" s="26">
        <f t="shared" ca="1" si="79"/>
        <v>0</v>
      </c>
      <c r="AL160" s="48">
        <f t="shared" si="80"/>
        <v>7.650273224043716E-2</v>
      </c>
      <c r="AM160" s="48" t="str">
        <f t="shared" ca="1" si="81"/>
        <v>7 - 5%</v>
      </c>
      <c r="AN160" s="48" t="str">
        <f>IFERROR(#REF!/#REF!,"-")</f>
        <v>-</v>
      </c>
      <c r="AO160" s="48">
        <f t="shared" si="82"/>
        <v>0</v>
      </c>
      <c r="AP160" s="48" t="str">
        <f t="shared" ca="1" si="83"/>
        <v>0 - 14%</v>
      </c>
      <c r="AQ160" s="48" t="str">
        <f>IFERROR(AC160/#REF!,"-")</f>
        <v>-</v>
      </c>
      <c r="AR160" s="48">
        <f t="shared" si="84"/>
        <v>0</v>
      </c>
      <c r="AS160" s="48" t="str">
        <f>IFERROR(#REF!/#REF!,"_")</f>
        <v>_</v>
      </c>
      <c r="AT160" s="48">
        <f t="shared" si="85"/>
        <v>0</v>
      </c>
      <c r="AU160" s="48" t="str">
        <f>IFERROR(#REF!/#REF!,"-")</f>
        <v>-</v>
      </c>
      <c r="AV160" s="48" t="str">
        <f t="shared" si="86"/>
        <v>-</v>
      </c>
      <c r="AW160" s="48" t="str">
        <f>IFERROR(#REF!/#REF!,"-")</f>
        <v>-</v>
      </c>
      <c r="AX160" s="48" t="str">
        <f t="shared" si="87"/>
        <v>-</v>
      </c>
      <c r="AY160" s="48" t="str">
        <f>IFERROR(#REF!/#REF!,"-")</f>
        <v>-</v>
      </c>
      <c r="AZ160" s="48" t="str">
        <f t="shared" si="93"/>
        <v>-</v>
      </c>
      <c r="BA160" s="48" t="str">
        <f t="shared" si="94"/>
        <v>-</v>
      </c>
      <c r="BB160" s="48" t="b">
        <f t="shared" si="88"/>
        <v>0</v>
      </c>
      <c r="BC160">
        <f t="shared" si="95"/>
        <v>14</v>
      </c>
      <c r="BD160" s="48">
        <f t="shared" si="89"/>
        <v>1</v>
      </c>
    </row>
    <row r="161" spans="1:56" x14ac:dyDescent="0.3">
      <c r="A161" s="25" t="str">
        <f>Råstatistik!A155</f>
        <v>GOTLANDS KOMMUN</v>
      </c>
      <c r="B161" t="b">
        <f t="shared" si="64"/>
        <v>1</v>
      </c>
      <c r="C161">
        <f>Råstatistik!F155</f>
        <v>45</v>
      </c>
      <c r="D161">
        <f ca="1">IF(Råstatistik!D155=999,IF(simulera09,RANDBETWEEN(1,9),9),0)</f>
        <v>0</v>
      </c>
      <c r="E161">
        <f>Råstatistik!K155</f>
        <v>22</v>
      </c>
      <c r="F161">
        <f ca="1">IF(Råstatistik!I155=999,IF(simulera09,RANDBETWEEN(1,9),9),0)</f>
        <v>0</v>
      </c>
      <c r="G161">
        <f>Råstatistik!P155</f>
        <v>29</v>
      </c>
      <c r="H161">
        <f ca="1">IF(Råstatistik!N155=999,IF(simulera09,RANDBETWEEN(1,9),9),0)</f>
        <v>0</v>
      </c>
      <c r="I161">
        <f>Råstatistik!U155</f>
        <v>340</v>
      </c>
      <c r="J161">
        <f ca="1">IF(Råstatistik!S155=999,IF(simulera09,RANDBETWEEN(1,9),9),0)</f>
        <v>0</v>
      </c>
      <c r="K161">
        <f t="shared" si="65"/>
        <v>436</v>
      </c>
      <c r="L161">
        <f t="shared" ca="1" si="66"/>
        <v>0</v>
      </c>
      <c r="M161" s="26" t="str">
        <f t="shared" ca="1" si="90"/>
        <v>436</v>
      </c>
      <c r="N161" s="26">
        <f t="shared" ca="1" si="91"/>
        <v>436</v>
      </c>
      <c r="O161" s="26">
        <f t="shared" si="67"/>
        <v>67</v>
      </c>
      <c r="P161" s="26">
        <f t="shared" ca="1" si="68"/>
        <v>0</v>
      </c>
      <c r="Q161" s="26">
        <f t="shared" ca="1" si="69"/>
        <v>67</v>
      </c>
      <c r="R161" s="43">
        <f>IF(Råstatistik!G155=".",0,Råstatistik!G155)</f>
        <v>23</v>
      </c>
      <c r="S161" s="44">
        <f ca="1">IF(Råstatistik!E155=999,IF(simulera09,RANDBETWEEN(1,9),9),0)</f>
        <v>0</v>
      </c>
      <c r="T161" s="43">
        <f>IF(Råstatistik!L155=".",0,Råstatistik!L155)</f>
        <v>0</v>
      </c>
      <c r="U161" s="44">
        <f ca="1">IF(Råstatistik!J155=999,IF(simulera09,RANDBETWEEN(1,9),9),0)</f>
        <v>9</v>
      </c>
      <c r="V161">
        <f>IF(Råstatistik!Q155=".",0,Råstatistik!Q155)</f>
        <v>11</v>
      </c>
      <c r="W161">
        <f ca="1">IF(Råstatistik!O155=999,IF(simulera09,RANDBETWEEN(1,9),9),0)</f>
        <v>0</v>
      </c>
      <c r="X161">
        <f>IF(Råstatistik!V155=".",0,Råstatistik!V155)</f>
        <v>12</v>
      </c>
      <c r="Y161">
        <f ca="1">IF(Råstatistik!T155=999,IF(simulera09,RANDBETWEEN(1,9),9),0)</f>
        <v>0</v>
      </c>
      <c r="Z161">
        <f t="shared" si="70"/>
        <v>46</v>
      </c>
      <c r="AA161">
        <f t="shared" ca="1" si="71"/>
        <v>9</v>
      </c>
      <c r="AB161" s="26" t="str">
        <f t="shared" ca="1" si="92"/>
        <v>46-55</v>
      </c>
      <c r="AC161" s="26" t="b">
        <f>Råstatistik!B155</f>
        <v>0</v>
      </c>
      <c r="AD161" s="26">
        <f t="shared" si="72"/>
        <v>22</v>
      </c>
      <c r="AE161" s="26">
        <f t="shared" ca="1" si="73"/>
        <v>0</v>
      </c>
      <c r="AF161" s="26">
        <f t="shared" si="74"/>
        <v>22</v>
      </c>
      <c r="AG161" s="26">
        <f t="shared" ca="1" si="75"/>
        <v>0</v>
      </c>
      <c r="AH161" s="26">
        <f t="shared" si="76"/>
        <v>18</v>
      </c>
      <c r="AI161" s="26">
        <f t="shared" ca="1" si="77"/>
        <v>0</v>
      </c>
      <c r="AJ161" s="26">
        <f t="shared" si="78"/>
        <v>328</v>
      </c>
      <c r="AK161" s="26">
        <f t="shared" ca="1" si="79"/>
        <v>0</v>
      </c>
      <c r="AL161" s="48">
        <f t="shared" si="80"/>
        <v>0.1536697247706422</v>
      </c>
      <c r="AM161" s="48" t="str">
        <f t="shared" ca="1" si="81"/>
        <v>15 - 0%</v>
      </c>
      <c r="AN161" s="48" t="str">
        <f>IFERROR(#REF!/#REF!,"-")</f>
        <v>-</v>
      </c>
      <c r="AO161" s="48">
        <f t="shared" si="82"/>
        <v>0.10550458715596331</v>
      </c>
      <c r="AP161" s="48" t="str">
        <f t="shared" ca="1" si="83"/>
        <v>11 - 2%</v>
      </c>
      <c r="AQ161" s="48" t="str">
        <f>IFERROR(AC161/#REF!,"-")</f>
        <v>-</v>
      </c>
      <c r="AR161" s="48">
        <f t="shared" si="84"/>
        <v>0.68656716417910446</v>
      </c>
      <c r="AS161" s="48" t="str">
        <f>IFERROR(#REF!/#REF!,"_")</f>
        <v>_</v>
      </c>
      <c r="AT161" s="48">
        <f t="shared" si="85"/>
        <v>0.32835820895522388</v>
      </c>
      <c r="AU161" s="48" t="str">
        <f>IFERROR(#REF!/#REF!,"-")</f>
        <v>-</v>
      </c>
      <c r="AV161" s="48">
        <f t="shared" si="86"/>
        <v>0</v>
      </c>
      <c r="AW161" s="48" t="str">
        <f>IFERROR(#REF!/#REF!,"-")</f>
        <v>-</v>
      </c>
      <c r="AX161" s="48">
        <f t="shared" si="87"/>
        <v>0.2608695652173913</v>
      </c>
      <c r="AY161" s="48" t="str">
        <f>IFERROR(#REF!/#REF!,"-")</f>
        <v>-</v>
      </c>
      <c r="AZ161" s="48">
        <f t="shared" si="93"/>
        <v>0.2608695652173913</v>
      </c>
      <c r="BA161" s="48" t="str">
        <f t="shared" si="94"/>
        <v>-</v>
      </c>
      <c r="BB161" s="48" t="b">
        <f t="shared" si="88"/>
        <v>0</v>
      </c>
      <c r="BC161">
        <f t="shared" si="95"/>
        <v>22</v>
      </c>
      <c r="BD161" s="48">
        <f t="shared" si="89"/>
        <v>0.5</v>
      </c>
    </row>
    <row r="162" spans="1:56" x14ac:dyDescent="0.3">
      <c r="A162" s="25" t="str">
        <f>Råstatistik!A156</f>
        <v>Gripsholmsskolan AB</v>
      </c>
      <c r="B162" t="b">
        <f t="shared" si="64"/>
        <v>0</v>
      </c>
      <c r="C162">
        <f>Råstatistik!F156</f>
        <v>0</v>
      </c>
      <c r="D162">
        <f ca="1">IF(Råstatistik!D156=999,IF(simulera09,RANDBETWEEN(1,9),9),0)</f>
        <v>0</v>
      </c>
      <c r="E162">
        <f>Råstatistik!K156</f>
        <v>0</v>
      </c>
      <c r="F162">
        <f ca="1">IF(Råstatistik!I156=999,IF(simulera09,RANDBETWEEN(1,9),9),0)</f>
        <v>9</v>
      </c>
      <c r="G162">
        <f>Råstatistik!P156</f>
        <v>0</v>
      </c>
      <c r="H162">
        <f ca="1">IF(Råstatistik!N156=999,IF(simulera09,RANDBETWEEN(1,9),9),0)</f>
        <v>0</v>
      </c>
      <c r="I162">
        <f>Råstatistik!U156</f>
        <v>19</v>
      </c>
      <c r="J162">
        <f ca="1">IF(Råstatistik!S156=999,IF(simulera09,RANDBETWEEN(1,9),9),0)</f>
        <v>0</v>
      </c>
      <c r="K162">
        <f t="shared" si="65"/>
        <v>19</v>
      </c>
      <c r="L162">
        <f t="shared" ca="1" si="66"/>
        <v>9</v>
      </c>
      <c r="M162" s="26" t="str">
        <f t="shared" ca="1" si="90"/>
        <v>19-28</v>
      </c>
      <c r="N162" s="26">
        <f t="shared" ca="1" si="91"/>
        <v>24</v>
      </c>
      <c r="O162" s="26">
        <f t="shared" si="67"/>
        <v>0</v>
      </c>
      <c r="P162" s="26">
        <f t="shared" ca="1" si="68"/>
        <v>9</v>
      </c>
      <c r="Q162" s="26">
        <f t="shared" ca="1" si="69"/>
        <v>5</v>
      </c>
      <c r="R162" s="43">
        <f>IF(Råstatistik!G156=".",0,Råstatistik!G156)</f>
        <v>0</v>
      </c>
      <c r="S162" s="44">
        <f ca="1">IF(Råstatistik!E156=999,IF(simulera09,RANDBETWEEN(1,9),9),0)</f>
        <v>0</v>
      </c>
      <c r="T162" s="43">
        <f>IF(Råstatistik!L156=".",0,Råstatistik!L156)</f>
        <v>0</v>
      </c>
      <c r="U162" s="44">
        <f ca="1">IF(Råstatistik!J156=999,IF(simulera09,RANDBETWEEN(1,9),9),0)</f>
        <v>9</v>
      </c>
      <c r="V162">
        <f>IF(Råstatistik!Q156=".",0,Råstatistik!Q156)</f>
        <v>0</v>
      </c>
      <c r="W162">
        <f ca="1">IF(Råstatistik!O156=999,IF(simulera09,RANDBETWEEN(1,9),9),0)</f>
        <v>0</v>
      </c>
      <c r="X162">
        <f>IF(Råstatistik!V156=".",0,Råstatistik!V156)</f>
        <v>0</v>
      </c>
      <c r="Y162">
        <f ca="1">IF(Råstatistik!T156=999,IF(simulera09,RANDBETWEEN(1,9),9),0)</f>
        <v>9</v>
      </c>
      <c r="Z162">
        <f t="shared" si="70"/>
        <v>0</v>
      </c>
      <c r="AA162">
        <f t="shared" ca="1" si="71"/>
        <v>18</v>
      </c>
      <c r="AB162" s="26" t="str">
        <f t="shared" ca="1" si="92"/>
        <v>0-18</v>
      </c>
      <c r="AC162" s="26" t="b">
        <f>Råstatistik!B156</f>
        <v>0</v>
      </c>
      <c r="AD162" s="26">
        <f t="shared" si="72"/>
        <v>0</v>
      </c>
      <c r="AE162" s="26">
        <f t="shared" ca="1" si="73"/>
        <v>0</v>
      </c>
      <c r="AF162" s="26">
        <f t="shared" si="74"/>
        <v>0</v>
      </c>
      <c r="AG162" s="26">
        <f t="shared" ca="1" si="75"/>
        <v>0</v>
      </c>
      <c r="AH162" s="26">
        <f t="shared" si="76"/>
        <v>0</v>
      </c>
      <c r="AI162" s="26">
        <f t="shared" ca="1" si="77"/>
        <v>0</v>
      </c>
      <c r="AJ162" s="26">
        <f t="shared" si="78"/>
        <v>19</v>
      </c>
      <c r="AK162" s="26">
        <f t="shared" ca="1" si="79"/>
        <v>0</v>
      </c>
      <c r="AL162" s="48">
        <f t="shared" si="80"/>
        <v>0</v>
      </c>
      <c r="AM162" s="48" t="str">
        <f t="shared" ca="1" si="81"/>
        <v>0 - 38%</v>
      </c>
      <c r="AN162" s="48" t="str">
        <f>IFERROR(#REF!/#REF!,"-")</f>
        <v>-</v>
      </c>
      <c r="AO162" s="48">
        <f t="shared" si="82"/>
        <v>0</v>
      </c>
      <c r="AP162" s="48" t="str">
        <f t="shared" ca="1" si="83"/>
        <v>0 - 75%</v>
      </c>
      <c r="AQ162" s="48" t="str">
        <f>IFERROR(AC162/#REF!,"-")</f>
        <v>-</v>
      </c>
      <c r="AR162" s="48" t="str">
        <f t="shared" si="84"/>
        <v>-</v>
      </c>
      <c r="AS162" s="48" t="str">
        <f>IFERROR(#REF!/#REF!,"_")</f>
        <v>_</v>
      </c>
      <c r="AT162" s="48" t="str">
        <f t="shared" si="85"/>
        <v>-</v>
      </c>
      <c r="AU162" s="48" t="str">
        <f>IFERROR(#REF!/#REF!,"-")</f>
        <v>-</v>
      </c>
      <c r="AV162" s="48" t="str">
        <f t="shared" si="86"/>
        <v>-</v>
      </c>
      <c r="AW162" s="48" t="str">
        <f>IFERROR(#REF!/#REF!,"-")</f>
        <v>-</v>
      </c>
      <c r="AX162" s="48" t="str">
        <f t="shared" si="87"/>
        <v>-</v>
      </c>
      <c r="AY162" s="48" t="str">
        <f>IFERROR(#REF!/#REF!,"-")</f>
        <v>-</v>
      </c>
      <c r="AZ162" s="48" t="str">
        <f t="shared" si="93"/>
        <v>-</v>
      </c>
      <c r="BA162" s="48" t="str">
        <f t="shared" si="94"/>
        <v>-</v>
      </c>
      <c r="BB162" s="48" t="b">
        <f t="shared" si="88"/>
        <v>0</v>
      </c>
      <c r="BC162">
        <f t="shared" si="95"/>
        <v>0</v>
      </c>
      <c r="BD162" s="48" t="str">
        <f t="shared" si="89"/>
        <v>-</v>
      </c>
    </row>
    <row r="163" spans="1:56" x14ac:dyDescent="0.3">
      <c r="A163" s="25" t="str">
        <f>Råstatistik!A157</f>
        <v>GRUMS KOMMUN</v>
      </c>
      <c r="B163" t="b">
        <f t="shared" si="64"/>
        <v>1</v>
      </c>
      <c r="C163">
        <f>Råstatistik!F157</f>
        <v>0</v>
      </c>
      <c r="D163">
        <f ca="1">IF(Råstatistik!D157=999,IF(simulera09,RANDBETWEEN(1,9),9),0)</f>
        <v>9</v>
      </c>
      <c r="E163">
        <f>Råstatistik!K157</f>
        <v>0</v>
      </c>
      <c r="F163">
        <f ca="1">IF(Råstatistik!I157=999,IF(simulera09,RANDBETWEEN(1,9),9),0)</f>
        <v>9</v>
      </c>
      <c r="G163">
        <f>Råstatistik!P157</f>
        <v>0</v>
      </c>
      <c r="H163">
        <f ca="1">IF(Råstatistik!N157=999,IF(simulera09,RANDBETWEEN(1,9),9),0)</f>
        <v>9</v>
      </c>
      <c r="I163">
        <f>Råstatistik!U157</f>
        <v>41</v>
      </c>
      <c r="J163">
        <f ca="1">IF(Råstatistik!S157=999,IF(simulera09,RANDBETWEEN(1,9),9),0)</f>
        <v>0</v>
      </c>
      <c r="K163">
        <f t="shared" si="65"/>
        <v>41</v>
      </c>
      <c r="L163">
        <f t="shared" ca="1" si="66"/>
        <v>27</v>
      </c>
      <c r="M163" s="26" t="str">
        <f t="shared" ca="1" si="90"/>
        <v>41-68</v>
      </c>
      <c r="N163" s="26">
        <f t="shared" ca="1" si="91"/>
        <v>55</v>
      </c>
      <c r="O163" s="26">
        <f t="shared" si="67"/>
        <v>0</v>
      </c>
      <c r="P163" s="26">
        <f t="shared" ca="1" si="68"/>
        <v>18</v>
      </c>
      <c r="Q163" s="26">
        <f t="shared" ca="1" si="69"/>
        <v>9</v>
      </c>
      <c r="R163" s="43">
        <f>IF(Råstatistik!G157=".",0,Råstatistik!G157)</f>
        <v>0</v>
      </c>
      <c r="S163" s="44">
        <f ca="1">IF(Råstatistik!E157=999,IF(simulera09,RANDBETWEEN(1,9),9),0)</f>
        <v>9</v>
      </c>
      <c r="T163" s="43">
        <f>IF(Råstatistik!L157=".",0,Råstatistik!L157)</f>
        <v>0</v>
      </c>
      <c r="U163" s="44">
        <f ca="1">IF(Råstatistik!J157=999,IF(simulera09,RANDBETWEEN(1,9),9),0)</f>
        <v>9</v>
      </c>
      <c r="V163">
        <f>IF(Råstatistik!Q157=".",0,Råstatistik!Q157)</f>
        <v>0</v>
      </c>
      <c r="W163">
        <f ca="1">IF(Råstatistik!O157=999,IF(simulera09,RANDBETWEEN(1,9),9),0)</f>
        <v>9</v>
      </c>
      <c r="X163">
        <f>IF(Råstatistik!V157=".",0,Råstatistik!V157)</f>
        <v>0</v>
      </c>
      <c r="Y163">
        <f ca="1">IF(Råstatistik!T157=999,IF(simulera09,RANDBETWEEN(1,9),9),0)</f>
        <v>0</v>
      </c>
      <c r="Z163">
        <f t="shared" si="70"/>
        <v>0</v>
      </c>
      <c r="AA163">
        <f t="shared" ca="1" si="71"/>
        <v>27</v>
      </c>
      <c r="AB163" s="26" t="str">
        <f t="shared" ca="1" si="92"/>
        <v>0-27</v>
      </c>
      <c r="AC163" s="26" t="b">
        <f>Råstatistik!B157</f>
        <v>0</v>
      </c>
      <c r="AD163" s="26">
        <f t="shared" si="72"/>
        <v>0</v>
      </c>
      <c r="AE163" s="26">
        <f t="shared" ca="1" si="73"/>
        <v>0</v>
      </c>
      <c r="AF163" s="26">
        <f t="shared" si="74"/>
        <v>0</v>
      </c>
      <c r="AG163" s="26">
        <f t="shared" ca="1" si="75"/>
        <v>0</v>
      </c>
      <c r="AH163" s="26">
        <f t="shared" si="76"/>
        <v>0</v>
      </c>
      <c r="AI163" s="26">
        <f t="shared" ca="1" si="77"/>
        <v>0</v>
      </c>
      <c r="AJ163" s="26">
        <f t="shared" si="78"/>
        <v>41</v>
      </c>
      <c r="AK163" s="26">
        <f t="shared" ca="1" si="79"/>
        <v>0</v>
      </c>
      <c r="AL163" s="48">
        <f t="shared" si="80"/>
        <v>0</v>
      </c>
      <c r="AM163" s="48" t="str">
        <f t="shared" ca="1" si="81"/>
        <v>0 - 33%</v>
      </c>
      <c r="AN163" s="48" t="str">
        <f>IFERROR(#REF!/#REF!,"-")</f>
        <v>-</v>
      </c>
      <c r="AO163" s="48">
        <f t="shared" si="82"/>
        <v>0</v>
      </c>
      <c r="AP163" s="48" t="str">
        <f t="shared" ca="1" si="83"/>
        <v>0 - 49%</v>
      </c>
      <c r="AQ163" s="48" t="str">
        <f>IFERROR(AC163/#REF!,"-")</f>
        <v>-</v>
      </c>
      <c r="AR163" s="48" t="str">
        <f t="shared" si="84"/>
        <v>-</v>
      </c>
      <c r="AS163" s="48" t="str">
        <f>IFERROR(#REF!/#REF!,"_")</f>
        <v>_</v>
      </c>
      <c r="AT163" s="48" t="str">
        <f t="shared" si="85"/>
        <v>-</v>
      </c>
      <c r="AU163" s="48" t="str">
        <f>IFERROR(#REF!/#REF!,"-")</f>
        <v>-</v>
      </c>
      <c r="AV163" s="48" t="str">
        <f t="shared" si="86"/>
        <v>-</v>
      </c>
      <c r="AW163" s="48" t="str">
        <f>IFERROR(#REF!/#REF!,"-")</f>
        <v>-</v>
      </c>
      <c r="AX163" s="48" t="str">
        <f t="shared" si="87"/>
        <v>-</v>
      </c>
      <c r="AY163" s="48" t="str">
        <f>IFERROR(#REF!/#REF!,"-")</f>
        <v>-</v>
      </c>
      <c r="AZ163" s="48" t="str">
        <f t="shared" si="93"/>
        <v>-</v>
      </c>
      <c r="BA163" s="48" t="str">
        <f t="shared" si="94"/>
        <v>-</v>
      </c>
      <c r="BB163" s="48" t="b">
        <f t="shared" si="88"/>
        <v>0</v>
      </c>
      <c r="BC163">
        <f t="shared" si="95"/>
        <v>0</v>
      </c>
      <c r="BD163" s="48" t="str">
        <f t="shared" si="89"/>
        <v>-</v>
      </c>
    </row>
    <row r="164" spans="1:56" x14ac:dyDescent="0.3">
      <c r="A164" s="25" t="str">
        <f>Råstatistik!A158</f>
        <v>GRÄSTORPS KOMMUN</v>
      </c>
      <c r="B164" t="b">
        <f t="shared" si="64"/>
        <v>1</v>
      </c>
      <c r="C164">
        <f>Råstatistik!F158</f>
        <v>0</v>
      </c>
      <c r="D164">
        <f ca="1">IF(Råstatistik!D158=999,IF(simulera09,RANDBETWEEN(1,9),9),0)</f>
        <v>9</v>
      </c>
      <c r="E164">
        <f>Råstatistik!K158</f>
        <v>0</v>
      </c>
      <c r="F164">
        <f ca="1">IF(Råstatistik!I158=999,IF(simulera09,RANDBETWEEN(1,9),9),0)</f>
        <v>9</v>
      </c>
      <c r="G164">
        <f>Råstatistik!P158</f>
        <v>0</v>
      </c>
      <c r="H164">
        <f ca="1">IF(Råstatistik!N158=999,IF(simulera09,RANDBETWEEN(1,9),9),0)</f>
        <v>9</v>
      </c>
      <c r="I164">
        <f>Råstatistik!U158</f>
        <v>59</v>
      </c>
      <c r="J164">
        <f ca="1">IF(Råstatistik!S158=999,IF(simulera09,RANDBETWEEN(1,9),9),0)</f>
        <v>0</v>
      </c>
      <c r="K164">
        <f t="shared" si="65"/>
        <v>59</v>
      </c>
      <c r="L164">
        <f t="shared" ca="1" si="66"/>
        <v>27</v>
      </c>
      <c r="M164" s="26" t="str">
        <f t="shared" ca="1" si="90"/>
        <v>59-86</v>
      </c>
      <c r="N164" s="26">
        <f t="shared" ca="1" si="91"/>
        <v>73</v>
      </c>
      <c r="O164" s="26">
        <f t="shared" si="67"/>
        <v>0</v>
      </c>
      <c r="P164" s="26">
        <f t="shared" ca="1" si="68"/>
        <v>18</v>
      </c>
      <c r="Q164" s="26">
        <f t="shared" ca="1" si="69"/>
        <v>9</v>
      </c>
      <c r="R164" s="43">
        <f>IF(Råstatistik!G158=".",0,Råstatistik!G158)</f>
        <v>0</v>
      </c>
      <c r="S164" s="44">
        <f ca="1">IF(Råstatistik!E158=999,IF(simulera09,RANDBETWEEN(1,9),9),0)</f>
        <v>9</v>
      </c>
      <c r="T164" s="43">
        <f>IF(Råstatistik!L158=".",0,Råstatistik!L158)</f>
        <v>0</v>
      </c>
      <c r="U164" s="44">
        <f ca="1">IF(Råstatistik!J158=999,IF(simulera09,RANDBETWEEN(1,9),9),0)</f>
        <v>9</v>
      </c>
      <c r="V164">
        <f>IF(Råstatistik!Q158=".",0,Råstatistik!Q158)</f>
        <v>0</v>
      </c>
      <c r="W164">
        <f ca="1">IF(Råstatistik!O158=999,IF(simulera09,RANDBETWEEN(1,9),9),0)</f>
        <v>9</v>
      </c>
      <c r="X164">
        <f>IF(Råstatistik!V158=".",0,Råstatistik!V158)</f>
        <v>0</v>
      </c>
      <c r="Y164">
        <f ca="1">IF(Råstatistik!T158=999,IF(simulera09,RANDBETWEEN(1,9),9),0)</f>
        <v>0</v>
      </c>
      <c r="Z164">
        <f t="shared" si="70"/>
        <v>0</v>
      </c>
      <c r="AA164">
        <f t="shared" ca="1" si="71"/>
        <v>27</v>
      </c>
      <c r="AB164" s="26" t="str">
        <f t="shared" ca="1" si="92"/>
        <v>0-27</v>
      </c>
      <c r="AC164" s="26" t="b">
        <f>Råstatistik!B158</f>
        <v>0</v>
      </c>
      <c r="AD164" s="26">
        <f t="shared" si="72"/>
        <v>0</v>
      </c>
      <c r="AE164" s="26">
        <f t="shared" ca="1" si="73"/>
        <v>0</v>
      </c>
      <c r="AF164" s="26">
        <f t="shared" si="74"/>
        <v>0</v>
      </c>
      <c r="AG164" s="26">
        <f t="shared" ca="1" si="75"/>
        <v>0</v>
      </c>
      <c r="AH164" s="26">
        <f t="shared" si="76"/>
        <v>0</v>
      </c>
      <c r="AI164" s="26">
        <f t="shared" ca="1" si="77"/>
        <v>0</v>
      </c>
      <c r="AJ164" s="26">
        <f t="shared" si="78"/>
        <v>59</v>
      </c>
      <c r="AK164" s="26">
        <f t="shared" ca="1" si="79"/>
        <v>0</v>
      </c>
      <c r="AL164" s="48">
        <f t="shared" si="80"/>
        <v>0</v>
      </c>
      <c r="AM164" s="48" t="str">
        <f t="shared" ca="1" si="81"/>
        <v>0 - 25%</v>
      </c>
      <c r="AN164" s="48" t="str">
        <f>IFERROR(#REF!/#REF!,"-")</f>
        <v>-</v>
      </c>
      <c r="AO164" s="48">
        <f t="shared" si="82"/>
        <v>0</v>
      </c>
      <c r="AP164" s="48" t="str">
        <f t="shared" ca="1" si="83"/>
        <v>0 - 37%</v>
      </c>
      <c r="AQ164" s="48" t="str">
        <f>IFERROR(AC164/#REF!,"-")</f>
        <v>-</v>
      </c>
      <c r="AR164" s="48" t="str">
        <f t="shared" si="84"/>
        <v>-</v>
      </c>
      <c r="AS164" s="48" t="str">
        <f>IFERROR(#REF!/#REF!,"_")</f>
        <v>_</v>
      </c>
      <c r="AT164" s="48" t="str">
        <f t="shared" si="85"/>
        <v>-</v>
      </c>
      <c r="AU164" s="48" t="str">
        <f>IFERROR(#REF!/#REF!,"-")</f>
        <v>-</v>
      </c>
      <c r="AV164" s="48" t="str">
        <f t="shared" si="86"/>
        <v>-</v>
      </c>
      <c r="AW164" s="48" t="str">
        <f>IFERROR(#REF!/#REF!,"-")</f>
        <v>-</v>
      </c>
      <c r="AX164" s="48" t="str">
        <f t="shared" si="87"/>
        <v>-</v>
      </c>
      <c r="AY164" s="48" t="str">
        <f>IFERROR(#REF!/#REF!,"-")</f>
        <v>-</v>
      </c>
      <c r="AZ164" s="48" t="str">
        <f t="shared" si="93"/>
        <v>-</v>
      </c>
      <c r="BA164" s="48" t="str">
        <f t="shared" si="94"/>
        <v>-</v>
      </c>
      <c r="BB164" s="48" t="b">
        <f t="shared" si="88"/>
        <v>0</v>
      </c>
      <c r="BC164">
        <f t="shared" si="95"/>
        <v>0</v>
      </c>
      <c r="BD164" s="48" t="str">
        <f t="shared" si="89"/>
        <v>-</v>
      </c>
    </row>
    <row r="165" spans="1:56" x14ac:dyDescent="0.3">
      <c r="A165" s="25" t="str">
        <f>Råstatistik!A159</f>
        <v>GULLSPÅNGS KOMMUN</v>
      </c>
      <c r="B165" t="b">
        <f t="shared" si="64"/>
        <v>1</v>
      </c>
      <c r="C165">
        <f>Råstatistik!F159</f>
        <v>0</v>
      </c>
      <c r="D165">
        <f ca="1">IF(Råstatistik!D159=999,IF(simulera09,RANDBETWEEN(1,9),9),0)</f>
        <v>9</v>
      </c>
      <c r="E165">
        <f>Råstatistik!K159</f>
        <v>0</v>
      </c>
      <c r="F165">
        <f ca="1">IF(Råstatistik!I159=999,IF(simulera09,RANDBETWEEN(1,9),9),0)</f>
        <v>9</v>
      </c>
      <c r="G165">
        <f>Råstatistik!P159</f>
        <v>0</v>
      </c>
      <c r="H165">
        <f ca="1">IF(Råstatistik!N159=999,IF(simulera09,RANDBETWEEN(1,9),9),0)</f>
        <v>9</v>
      </c>
      <c r="I165">
        <f>Råstatistik!U159</f>
        <v>34</v>
      </c>
      <c r="J165">
        <f ca="1">IF(Råstatistik!S159=999,IF(simulera09,RANDBETWEEN(1,9),9),0)</f>
        <v>0</v>
      </c>
      <c r="K165">
        <f t="shared" si="65"/>
        <v>34</v>
      </c>
      <c r="L165">
        <f t="shared" ca="1" si="66"/>
        <v>27</v>
      </c>
      <c r="M165" s="26" t="str">
        <f t="shared" ca="1" si="90"/>
        <v>34-61</v>
      </c>
      <c r="N165" s="26">
        <f t="shared" ca="1" si="91"/>
        <v>48</v>
      </c>
      <c r="O165" s="26">
        <f t="shared" si="67"/>
        <v>0</v>
      </c>
      <c r="P165" s="26">
        <f t="shared" ca="1" si="68"/>
        <v>18</v>
      </c>
      <c r="Q165" s="26">
        <f t="shared" ca="1" si="69"/>
        <v>9</v>
      </c>
      <c r="R165" s="43">
        <f>IF(Råstatistik!G159=".",0,Råstatistik!G159)</f>
        <v>0</v>
      </c>
      <c r="S165" s="44">
        <f ca="1">IF(Råstatistik!E159=999,IF(simulera09,RANDBETWEEN(1,9),9),0)</f>
        <v>9</v>
      </c>
      <c r="T165" s="43">
        <f>IF(Råstatistik!L159=".",0,Råstatistik!L159)</f>
        <v>0</v>
      </c>
      <c r="U165" s="44">
        <f ca="1">IF(Råstatistik!J159=999,IF(simulera09,RANDBETWEEN(1,9),9),0)</f>
        <v>9</v>
      </c>
      <c r="V165">
        <f>IF(Råstatistik!Q159=".",0,Råstatistik!Q159)</f>
        <v>0</v>
      </c>
      <c r="W165">
        <f ca="1">IF(Råstatistik!O159=999,IF(simulera09,RANDBETWEEN(1,9),9),0)</f>
        <v>9</v>
      </c>
      <c r="X165">
        <f>IF(Råstatistik!V159=".",0,Råstatistik!V159)</f>
        <v>0</v>
      </c>
      <c r="Y165">
        <f ca="1">IF(Råstatistik!T159=999,IF(simulera09,RANDBETWEEN(1,9),9),0)</f>
        <v>9</v>
      </c>
      <c r="Z165">
        <f t="shared" si="70"/>
        <v>0</v>
      </c>
      <c r="AA165">
        <f t="shared" ca="1" si="71"/>
        <v>36</v>
      </c>
      <c r="AB165" s="26" t="str">
        <f t="shared" ca="1" si="92"/>
        <v>0-36</v>
      </c>
      <c r="AC165" s="26" t="b">
        <f>Råstatistik!B159</f>
        <v>0</v>
      </c>
      <c r="AD165" s="26">
        <f t="shared" si="72"/>
        <v>0</v>
      </c>
      <c r="AE165" s="26">
        <f t="shared" ca="1" si="73"/>
        <v>0</v>
      </c>
      <c r="AF165" s="26">
        <f t="shared" si="74"/>
        <v>0</v>
      </c>
      <c r="AG165" s="26">
        <f t="shared" ca="1" si="75"/>
        <v>0</v>
      </c>
      <c r="AH165" s="26">
        <f t="shared" si="76"/>
        <v>0</v>
      </c>
      <c r="AI165" s="26">
        <f t="shared" ca="1" si="77"/>
        <v>0</v>
      </c>
      <c r="AJ165" s="26">
        <f t="shared" si="78"/>
        <v>34</v>
      </c>
      <c r="AK165" s="26">
        <f t="shared" ca="1" si="79"/>
        <v>0</v>
      </c>
      <c r="AL165" s="48">
        <f t="shared" si="80"/>
        <v>0</v>
      </c>
      <c r="AM165" s="48" t="str">
        <f t="shared" ca="1" si="81"/>
        <v>0 - 38%</v>
      </c>
      <c r="AN165" s="48" t="str">
        <f>IFERROR(#REF!/#REF!,"-")</f>
        <v>-</v>
      </c>
      <c r="AO165" s="48">
        <f t="shared" si="82"/>
        <v>0</v>
      </c>
      <c r="AP165" s="48" t="str">
        <f t="shared" ca="1" si="83"/>
        <v>0 - 75%</v>
      </c>
      <c r="AQ165" s="48" t="str">
        <f>IFERROR(AC165/#REF!,"-")</f>
        <v>-</v>
      </c>
      <c r="AR165" s="48" t="str">
        <f t="shared" si="84"/>
        <v>-</v>
      </c>
      <c r="AS165" s="48" t="str">
        <f>IFERROR(#REF!/#REF!,"_")</f>
        <v>_</v>
      </c>
      <c r="AT165" s="48" t="str">
        <f t="shared" si="85"/>
        <v>-</v>
      </c>
      <c r="AU165" s="48" t="str">
        <f>IFERROR(#REF!/#REF!,"-")</f>
        <v>-</v>
      </c>
      <c r="AV165" s="48" t="str">
        <f t="shared" si="86"/>
        <v>-</v>
      </c>
      <c r="AW165" s="48" t="str">
        <f>IFERROR(#REF!/#REF!,"-")</f>
        <v>-</v>
      </c>
      <c r="AX165" s="48" t="str">
        <f t="shared" si="87"/>
        <v>-</v>
      </c>
      <c r="AY165" s="48" t="str">
        <f>IFERROR(#REF!/#REF!,"-")</f>
        <v>-</v>
      </c>
      <c r="AZ165" s="48" t="str">
        <f t="shared" si="93"/>
        <v>-</v>
      </c>
      <c r="BA165" s="48" t="str">
        <f t="shared" si="94"/>
        <v>-</v>
      </c>
      <c r="BB165" s="48" t="b">
        <f t="shared" si="88"/>
        <v>0</v>
      </c>
      <c r="BC165">
        <f t="shared" si="95"/>
        <v>0</v>
      </c>
      <c r="BD165" s="48" t="str">
        <f t="shared" si="89"/>
        <v>-</v>
      </c>
    </row>
    <row r="166" spans="1:56" x14ac:dyDescent="0.3">
      <c r="A166" s="25" t="str">
        <f>Råstatistik!A160</f>
        <v>Guteskolan AB</v>
      </c>
      <c r="B166" t="b">
        <f t="shared" si="64"/>
        <v>0</v>
      </c>
      <c r="C166">
        <f>Råstatistik!F160</f>
        <v>0</v>
      </c>
      <c r="D166">
        <f ca="1">IF(Råstatistik!D160=999,IF(simulera09,RANDBETWEEN(1,9),9),0)</f>
        <v>9</v>
      </c>
      <c r="E166">
        <f>Råstatistik!K160</f>
        <v>0</v>
      </c>
      <c r="F166">
        <f ca="1">IF(Råstatistik!I160=999,IF(simulera09,RANDBETWEEN(1,9),9),0)</f>
        <v>9</v>
      </c>
      <c r="G166">
        <f>Råstatistik!P160</f>
        <v>0</v>
      </c>
      <c r="H166">
        <f ca="1">IF(Råstatistik!N160=999,IF(simulera09,RANDBETWEEN(1,9),9),0)</f>
        <v>9</v>
      </c>
      <c r="I166">
        <f>Råstatistik!U160</f>
        <v>21</v>
      </c>
      <c r="J166">
        <f ca="1">IF(Råstatistik!S160=999,IF(simulera09,RANDBETWEEN(1,9),9),0)</f>
        <v>0</v>
      </c>
      <c r="K166">
        <f t="shared" si="65"/>
        <v>21</v>
      </c>
      <c r="L166">
        <f t="shared" ca="1" si="66"/>
        <v>27</v>
      </c>
      <c r="M166" s="26" t="str">
        <f t="shared" ca="1" si="90"/>
        <v>21-48</v>
      </c>
      <c r="N166" s="26">
        <f t="shared" ca="1" si="91"/>
        <v>35</v>
      </c>
      <c r="O166" s="26">
        <f t="shared" si="67"/>
        <v>0</v>
      </c>
      <c r="P166" s="26">
        <f t="shared" ca="1" si="68"/>
        <v>18</v>
      </c>
      <c r="Q166" s="26">
        <f t="shared" ca="1" si="69"/>
        <v>9</v>
      </c>
      <c r="R166" s="43">
        <f>IF(Råstatistik!G160=".",0,Råstatistik!G160)</f>
        <v>0</v>
      </c>
      <c r="S166" s="44">
        <f ca="1">IF(Råstatistik!E160=999,IF(simulera09,RANDBETWEEN(1,9),9),0)</f>
        <v>9</v>
      </c>
      <c r="T166" s="43">
        <f>IF(Råstatistik!L160=".",0,Råstatistik!L160)</f>
        <v>0</v>
      </c>
      <c r="U166" s="44">
        <f ca="1">IF(Råstatistik!J160=999,IF(simulera09,RANDBETWEEN(1,9),9),0)</f>
        <v>9</v>
      </c>
      <c r="V166">
        <f>IF(Råstatistik!Q160=".",0,Råstatistik!Q160)</f>
        <v>0</v>
      </c>
      <c r="W166">
        <f ca="1">IF(Råstatistik!O160=999,IF(simulera09,RANDBETWEEN(1,9),9),0)</f>
        <v>9</v>
      </c>
      <c r="X166">
        <f>IF(Råstatistik!V160=".",0,Råstatistik!V160)</f>
        <v>0</v>
      </c>
      <c r="Y166">
        <f ca="1">IF(Råstatistik!T160=999,IF(simulera09,RANDBETWEEN(1,9),9),0)</f>
        <v>9</v>
      </c>
      <c r="Z166">
        <f t="shared" si="70"/>
        <v>0</v>
      </c>
      <c r="AA166">
        <f t="shared" ca="1" si="71"/>
        <v>36</v>
      </c>
      <c r="AB166" s="26" t="str">
        <f t="shared" ca="1" si="92"/>
        <v>0-36</v>
      </c>
      <c r="AC166" s="26" t="b">
        <f>Råstatistik!B160</f>
        <v>0</v>
      </c>
      <c r="AD166" s="26">
        <f t="shared" si="72"/>
        <v>0</v>
      </c>
      <c r="AE166" s="26">
        <f t="shared" ca="1" si="73"/>
        <v>0</v>
      </c>
      <c r="AF166" s="26">
        <f t="shared" si="74"/>
        <v>0</v>
      </c>
      <c r="AG166" s="26">
        <f t="shared" ca="1" si="75"/>
        <v>0</v>
      </c>
      <c r="AH166" s="26">
        <f t="shared" si="76"/>
        <v>0</v>
      </c>
      <c r="AI166" s="26">
        <f t="shared" ca="1" si="77"/>
        <v>0</v>
      </c>
      <c r="AJ166" s="26">
        <f t="shared" si="78"/>
        <v>21</v>
      </c>
      <c r="AK166" s="26">
        <f t="shared" ca="1" si="79"/>
        <v>0</v>
      </c>
      <c r="AL166" s="48">
        <f t="shared" si="80"/>
        <v>0</v>
      </c>
      <c r="AM166" s="48" t="str">
        <f t="shared" ca="1" si="81"/>
        <v>0 - 51%</v>
      </c>
      <c r="AN166" s="48" t="str">
        <f>IFERROR(#REF!/#REF!,"-")</f>
        <v>-</v>
      </c>
      <c r="AO166" s="48">
        <f t="shared" si="82"/>
        <v>0</v>
      </c>
      <c r="AP166" s="48" t="str">
        <f t="shared" ca="1" si="83"/>
        <v>0 - 103%</v>
      </c>
      <c r="AQ166" s="48" t="str">
        <f>IFERROR(AC166/#REF!,"-")</f>
        <v>-</v>
      </c>
      <c r="AR166" s="48" t="str">
        <f t="shared" si="84"/>
        <v>-</v>
      </c>
      <c r="AS166" s="48" t="str">
        <f>IFERROR(#REF!/#REF!,"_")</f>
        <v>_</v>
      </c>
      <c r="AT166" s="48" t="str">
        <f t="shared" si="85"/>
        <v>-</v>
      </c>
      <c r="AU166" s="48" t="str">
        <f>IFERROR(#REF!/#REF!,"-")</f>
        <v>-</v>
      </c>
      <c r="AV166" s="48" t="str">
        <f t="shared" si="86"/>
        <v>-</v>
      </c>
      <c r="AW166" s="48" t="str">
        <f>IFERROR(#REF!/#REF!,"-")</f>
        <v>-</v>
      </c>
      <c r="AX166" s="48" t="str">
        <f t="shared" si="87"/>
        <v>-</v>
      </c>
      <c r="AY166" s="48" t="str">
        <f>IFERROR(#REF!/#REF!,"-")</f>
        <v>-</v>
      </c>
      <c r="AZ166" s="48" t="str">
        <f t="shared" si="93"/>
        <v>-</v>
      </c>
      <c r="BA166" s="48" t="str">
        <f t="shared" si="94"/>
        <v>-</v>
      </c>
      <c r="BB166" s="48" t="b">
        <f t="shared" si="88"/>
        <v>0</v>
      </c>
      <c r="BC166">
        <f t="shared" si="95"/>
        <v>0</v>
      </c>
      <c r="BD166" s="48" t="str">
        <f t="shared" si="89"/>
        <v>-</v>
      </c>
    </row>
    <row r="167" spans="1:56" x14ac:dyDescent="0.3">
      <c r="A167" s="25" t="str">
        <f>Råstatistik!A161</f>
        <v>GÄLLIVARE KOMMUN</v>
      </c>
      <c r="B167" t="b">
        <f t="shared" si="64"/>
        <v>1</v>
      </c>
      <c r="C167">
        <f>Råstatistik!F161</f>
        <v>10</v>
      </c>
      <c r="D167">
        <f ca="1">IF(Råstatistik!D161=999,IF(simulera09,RANDBETWEEN(1,9),9),0)</f>
        <v>0</v>
      </c>
      <c r="E167">
        <f>Råstatistik!K161</f>
        <v>0</v>
      </c>
      <c r="F167">
        <f ca="1">IF(Råstatistik!I161=999,IF(simulera09,RANDBETWEEN(1,9),9),0)</f>
        <v>9</v>
      </c>
      <c r="G167">
        <f>Råstatistik!P161</f>
        <v>12</v>
      </c>
      <c r="H167">
        <f ca="1">IF(Råstatistik!N161=999,IF(simulera09,RANDBETWEEN(1,9),9),0)</f>
        <v>0</v>
      </c>
      <c r="I167">
        <f>Råstatistik!U161</f>
        <v>82</v>
      </c>
      <c r="J167">
        <f ca="1">IF(Råstatistik!S161=999,IF(simulera09,RANDBETWEEN(1,9),9),0)</f>
        <v>0</v>
      </c>
      <c r="K167">
        <f t="shared" si="65"/>
        <v>104</v>
      </c>
      <c r="L167">
        <f t="shared" ca="1" si="66"/>
        <v>9</v>
      </c>
      <c r="M167" s="26" t="str">
        <f t="shared" ca="1" si="90"/>
        <v>104-113</v>
      </c>
      <c r="N167" s="26">
        <f t="shared" ca="1" si="91"/>
        <v>109</v>
      </c>
      <c r="O167" s="26">
        <f t="shared" si="67"/>
        <v>10</v>
      </c>
      <c r="P167" s="26">
        <f t="shared" ca="1" si="68"/>
        <v>9</v>
      </c>
      <c r="Q167" s="26">
        <f t="shared" ca="1" si="69"/>
        <v>15</v>
      </c>
      <c r="R167" s="43">
        <f>IF(Råstatistik!G161=".",0,Råstatistik!G161)</f>
        <v>0</v>
      </c>
      <c r="S167" s="44">
        <f ca="1">IF(Råstatistik!E161=999,IF(simulera09,RANDBETWEEN(1,9),9),0)</f>
        <v>9</v>
      </c>
      <c r="T167" s="43">
        <f>IF(Råstatistik!L161=".",0,Råstatistik!L161)</f>
        <v>0</v>
      </c>
      <c r="U167" s="44">
        <f ca="1">IF(Råstatistik!J161=999,IF(simulera09,RANDBETWEEN(1,9),9),0)</f>
        <v>9</v>
      </c>
      <c r="V167">
        <f>IF(Råstatistik!Q161=".",0,Råstatistik!Q161)</f>
        <v>0</v>
      </c>
      <c r="W167">
        <f ca="1">IF(Råstatistik!O161=999,IF(simulera09,RANDBETWEEN(1,9),9),0)</f>
        <v>9</v>
      </c>
      <c r="X167">
        <f>IF(Råstatistik!V161=".",0,Råstatistik!V161)</f>
        <v>0</v>
      </c>
      <c r="Y167">
        <f ca="1">IF(Råstatistik!T161=999,IF(simulera09,RANDBETWEEN(1,9),9),0)</f>
        <v>9</v>
      </c>
      <c r="Z167">
        <f t="shared" si="70"/>
        <v>0</v>
      </c>
      <c r="AA167">
        <f t="shared" ca="1" si="71"/>
        <v>36</v>
      </c>
      <c r="AB167" s="26" t="str">
        <f t="shared" ca="1" si="92"/>
        <v>0-36</v>
      </c>
      <c r="AC167" s="26" t="b">
        <f>Råstatistik!B161</f>
        <v>0</v>
      </c>
      <c r="AD167" s="26">
        <f t="shared" si="72"/>
        <v>10</v>
      </c>
      <c r="AE167" s="26">
        <f t="shared" ca="1" si="73"/>
        <v>0</v>
      </c>
      <c r="AF167" s="26">
        <f t="shared" si="74"/>
        <v>0</v>
      </c>
      <c r="AG167" s="26">
        <f t="shared" ca="1" si="75"/>
        <v>0</v>
      </c>
      <c r="AH167" s="26">
        <f t="shared" si="76"/>
        <v>12</v>
      </c>
      <c r="AI167" s="26">
        <f t="shared" ca="1" si="77"/>
        <v>0</v>
      </c>
      <c r="AJ167" s="26">
        <f t="shared" si="78"/>
        <v>82</v>
      </c>
      <c r="AK167" s="26">
        <f t="shared" ca="1" si="79"/>
        <v>0</v>
      </c>
      <c r="AL167" s="48">
        <f t="shared" si="80"/>
        <v>9.6153846153846159E-2</v>
      </c>
      <c r="AM167" s="48" t="str">
        <f t="shared" ca="1" si="81"/>
        <v>9 - 8%</v>
      </c>
      <c r="AN167" s="48" t="str">
        <f>IFERROR(#REF!/#REF!,"-")</f>
        <v>-</v>
      </c>
      <c r="AO167" s="48">
        <f t="shared" si="82"/>
        <v>0</v>
      </c>
      <c r="AP167" s="48" t="str">
        <f t="shared" ca="1" si="83"/>
        <v>0 - 33%</v>
      </c>
      <c r="AQ167" s="48" t="str">
        <f>IFERROR(AC167/#REF!,"-")</f>
        <v>-</v>
      </c>
      <c r="AR167" s="48">
        <f t="shared" si="84"/>
        <v>0</v>
      </c>
      <c r="AS167" s="48" t="str">
        <f>IFERROR(#REF!/#REF!,"_")</f>
        <v>_</v>
      </c>
      <c r="AT167" s="48">
        <f t="shared" si="85"/>
        <v>0</v>
      </c>
      <c r="AU167" s="48" t="str">
        <f>IFERROR(#REF!/#REF!,"-")</f>
        <v>-</v>
      </c>
      <c r="AV167" s="48" t="str">
        <f t="shared" si="86"/>
        <v>-</v>
      </c>
      <c r="AW167" s="48" t="str">
        <f>IFERROR(#REF!/#REF!,"-")</f>
        <v>-</v>
      </c>
      <c r="AX167" s="48" t="str">
        <f t="shared" si="87"/>
        <v>-</v>
      </c>
      <c r="AY167" s="48" t="str">
        <f>IFERROR(#REF!/#REF!,"-")</f>
        <v>-</v>
      </c>
      <c r="AZ167" s="48" t="str">
        <f t="shared" si="93"/>
        <v>-</v>
      </c>
      <c r="BA167" s="48" t="str">
        <f t="shared" si="94"/>
        <v>-</v>
      </c>
      <c r="BB167" s="48" t="b">
        <f t="shared" si="88"/>
        <v>0</v>
      </c>
      <c r="BC167">
        <f t="shared" si="95"/>
        <v>10</v>
      </c>
      <c r="BD167" s="48">
        <f t="shared" si="89"/>
        <v>1</v>
      </c>
    </row>
    <row r="168" spans="1:56" x14ac:dyDescent="0.3">
      <c r="A168" s="25" t="str">
        <f>Råstatistik!A162</f>
        <v>GÄVLE KOMMUN</v>
      </c>
      <c r="B168" t="b">
        <f t="shared" si="64"/>
        <v>1</v>
      </c>
      <c r="C168">
        <f>Råstatistik!F162</f>
        <v>112</v>
      </c>
      <c r="D168">
        <f ca="1">IF(Råstatistik!D162=999,IF(simulera09,RANDBETWEEN(1,9),9),0)</f>
        <v>0</v>
      </c>
      <c r="E168">
        <f>Råstatistik!K162</f>
        <v>68</v>
      </c>
      <c r="F168">
        <f ca="1">IF(Råstatistik!I162=999,IF(simulera09,RANDBETWEEN(1,9),9),0)</f>
        <v>0</v>
      </c>
      <c r="G168">
        <f>Råstatistik!P162</f>
        <v>44</v>
      </c>
      <c r="H168">
        <f ca="1">IF(Råstatistik!N162=999,IF(simulera09,RANDBETWEEN(1,9),9),0)</f>
        <v>0</v>
      </c>
      <c r="I168">
        <f>Råstatistik!U162</f>
        <v>403</v>
      </c>
      <c r="J168">
        <f ca="1">IF(Råstatistik!S162=999,IF(simulera09,RANDBETWEEN(1,9),9),0)</f>
        <v>0</v>
      </c>
      <c r="K168">
        <f t="shared" si="65"/>
        <v>627</v>
      </c>
      <c r="L168">
        <f t="shared" ca="1" si="66"/>
        <v>0</v>
      </c>
      <c r="M168" s="26" t="str">
        <f t="shared" ca="1" si="90"/>
        <v>627</v>
      </c>
      <c r="N168" s="26">
        <f t="shared" ca="1" si="91"/>
        <v>627</v>
      </c>
      <c r="O168" s="26">
        <f t="shared" si="67"/>
        <v>180</v>
      </c>
      <c r="P168" s="26">
        <f t="shared" ca="1" si="68"/>
        <v>0</v>
      </c>
      <c r="Q168" s="26">
        <f t="shared" ca="1" si="69"/>
        <v>180</v>
      </c>
      <c r="R168" s="43">
        <f>IF(Råstatistik!G162=".",0,Råstatistik!G162)</f>
        <v>25</v>
      </c>
      <c r="S168" s="44">
        <f ca="1">IF(Råstatistik!E162=999,IF(simulera09,RANDBETWEEN(1,9),9),0)</f>
        <v>0</v>
      </c>
      <c r="T168" s="43">
        <f>IF(Råstatistik!L162=".",0,Råstatistik!L162)</f>
        <v>0</v>
      </c>
      <c r="U168" s="44">
        <f ca="1">IF(Råstatistik!J162=999,IF(simulera09,RANDBETWEEN(1,9),9),0)</f>
        <v>9</v>
      </c>
      <c r="V168">
        <f>IF(Råstatistik!Q162=".",0,Råstatistik!Q162)</f>
        <v>0</v>
      </c>
      <c r="W168">
        <f ca="1">IF(Råstatistik!O162=999,IF(simulera09,RANDBETWEEN(1,9),9),0)</f>
        <v>9</v>
      </c>
      <c r="X168">
        <f>IF(Råstatistik!V162=".",0,Råstatistik!V162)</f>
        <v>0</v>
      </c>
      <c r="Y168">
        <f ca="1">IF(Råstatistik!T162=999,IF(simulera09,RANDBETWEEN(1,9),9),0)</f>
        <v>9</v>
      </c>
      <c r="Z168">
        <f t="shared" si="70"/>
        <v>25</v>
      </c>
      <c r="AA168">
        <f t="shared" ca="1" si="71"/>
        <v>27</v>
      </c>
      <c r="AB168" s="26" t="str">
        <f t="shared" ca="1" si="92"/>
        <v>25-52</v>
      </c>
      <c r="AC168" s="26" t="b">
        <f>Råstatistik!B162</f>
        <v>0</v>
      </c>
      <c r="AD168" s="26">
        <f t="shared" si="72"/>
        <v>87</v>
      </c>
      <c r="AE168" s="26">
        <f t="shared" ca="1" si="73"/>
        <v>0</v>
      </c>
      <c r="AF168" s="26">
        <f t="shared" si="74"/>
        <v>68</v>
      </c>
      <c r="AG168" s="26">
        <f t="shared" ca="1" si="75"/>
        <v>0</v>
      </c>
      <c r="AH168" s="26">
        <f t="shared" si="76"/>
        <v>44</v>
      </c>
      <c r="AI168" s="26">
        <f t="shared" ca="1" si="77"/>
        <v>0</v>
      </c>
      <c r="AJ168" s="26">
        <f t="shared" si="78"/>
        <v>403</v>
      </c>
      <c r="AK168" s="26">
        <f t="shared" ca="1" si="79"/>
        <v>0</v>
      </c>
      <c r="AL168" s="48">
        <f t="shared" si="80"/>
        <v>0.28708133971291866</v>
      </c>
      <c r="AM168" s="48" t="str">
        <f t="shared" ca="1" si="81"/>
        <v>29 - 0%</v>
      </c>
      <c r="AN168" s="48" t="str">
        <f>IFERROR(#REF!/#REF!,"-")</f>
        <v>-</v>
      </c>
      <c r="AO168" s="48">
        <f t="shared" si="82"/>
        <v>3.9872408293460927E-2</v>
      </c>
      <c r="AP168" s="48" t="str">
        <f t="shared" ca="1" si="83"/>
        <v>4 - 4%</v>
      </c>
      <c r="AQ168" s="48" t="str">
        <f>IFERROR(AC168/#REF!,"-")</f>
        <v>-</v>
      </c>
      <c r="AR168" s="48">
        <f t="shared" si="84"/>
        <v>0.1388888888888889</v>
      </c>
      <c r="AS168" s="48" t="str">
        <f>IFERROR(#REF!/#REF!,"_")</f>
        <v>_</v>
      </c>
      <c r="AT168" s="48">
        <f t="shared" si="85"/>
        <v>0.37777777777777777</v>
      </c>
      <c r="AU168" s="48" t="str">
        <f>IFERROR(#REF!/#REF!,"-")</f>
        <v>-</v>
      </c>
      <c r="AV168" s="48">
        <f t="shared" si="86"/>
        <v>0</v>
      </c>
      <c r="AW168" s="48" t="str">
        <f>IFERROR(#REF!/#REF!,"-")</f>
        <v>-</v>
      </c>
      <c r="AX168" s="48">
        <f t="shared" si="87"/>
        <v>0</v>
      </c>
      <c r="AY168" s="48" t="str">
        <f>IFERROR(#REF!/#REF!,"-")</f>
        <v>-</v>
      </c>
      <c r="AZ168" s="48">
        <f t="shared" si="93"/>
        <v>0</v>
      </c>
      <c r="BA168" s="48" t="str">
        <f t="shared" si="94"/>
        <v>-</v>
      </c>
      <c r="BB168" s="48" t="b">
        <f t="shared" si="88"/>
        <v>0</v>
      </c>
      <c r="BC168">
        <f t="shared" si="95"/>
        <v>87</v>
      </c>
      <c r="BD168" s="48">
        <f t="shared" si="89"/>
        <v>0.56129032258064515</v>
      </c>
    </row>
    <row r="169" spans="1:56" x14ac:dyDescent="0.3">
      <c r="A169" s="25" t="str">
        <f>Råstatistik!A163</f>
        <v>GÖTEBORGS KOMMUN</v>
      </c>
      <c r="B169" t="b">
        <f t="shared" si="64"/>
        <v>1</v>
      </c>
      <c r="C169">
        <f>Råstatistik!F163</f>
        <v>503</v>
      </c>
      <c r="D169">
        <f ca="1">IF(Råstatistik!D163=999,IF(simulera09,RANDBETWEEN(1,9),9),0)</f>
        <v>0</v>
      </c>
      <c r="E169">
        <f>Råstatistik!K163</f>
        <v>252</v>
      </c>
      <c r="F169">
        <f ca="1">IF(Råstatistik!I163=999,IF(simulera09,RANDBETWEEN(1,9),9),0)</f>
        <v>0</v>
      </c>
      <c r="G169">
        <f>Råstatistik!P163</f>
        <v>267</v>
      </c>
      <c r="H169">
        <f ca="1">IF(Råstatistik!N163=999,IF(simulera09,RANDBETWEEN(1,9),9),0)</f>
        <v>0</v>
      </c>
      <c r="I169">
        <f>Råstatistik!U163</f>
        <v>1893</v>
      </c>
      <c r="J169">
        <f ca="1">IF(Råstatistik!S163=999,IF(simulera09,RANDBETWEEN(1,9),9),0)</f>
        <v>0</v>
      </c>
      <c r="K169">
        <f t="shared" si="65"/>
        <v>2915</v>
      </c>
      <c r="L169">
        <f t="shared" ca="1" si="66"/>
        <v>0</v>
      </c>
      <c r="M169" s="26" t="str">
        <f t="shared" ca="1" si="90"/>
        <v>2915</v>
      </c>
      <c r="N169" s="26">
        <f t="shared" ca="1" si="91"/>
        <v>2915</v>
      </c>
      <c r="O169" s="26">
        <f t="shared" si="67"/>
        <v>755</v>
      </c>
      <c r="P169" s="26">
        <f t="shared" ca="1" si="68"/>
        <v>0</v>
      </c>
      <c r="Q169" s="26">
        <f t="shared" ca="1" si="69"/>
        <v>755</v>
      </c>
      <c r="R169" s="43">
        <f>IF(Råstatistik!G163=".",0,Råstatistik!G163)</f>
        <v>212</v>
      </c>
      <c r="S169" s="44">
        <f ca="1">IF(Råstatistik!E163=999,IF(simulera09,RANDBETWEEN(1,9),9),0)</f>
        <v>0</v>
      </c>
      <c r="T169" s="43">
        <f>IF(Råstatistik!L163=".",0,Råstatistik!L163)</f>
        <v>46</v>
      </c>
      <c r="U169" s="44">
        <f ca="1">IF(Råstatistik!J163=999,IF(simulera09,RANDBETWEEN(1,9),9),0)</f>
        <v>0</v>
      </c>
      <c r="V169">
        <f>IF(Råstatistik!Q163=".",0,Råstatistik!Q163)</f>
        <v>44</v>
      </c>
      <c r="W169">
        <f ca="1">IF(Råstatistik!O163=999,IF(simulera09,RANDBETWEEN(1,9),9),0)</f>
        <v>0</v>
      </c>
      <c r="X169">
        <f>IF(Råstatistik!V163=".",0,Råstatistik!V163)</f>
        <v>58</v>
      </c>
      <c r="Y169">
        <f ca="1">IF(Råstatistik!T163=999,IF(simulera09,RANDBETWEEN(1,9),9),0)</f>
        <v>0</v>
      </c>
      <c r="Z169">
        <f t="shared" si="70"/>
        <v>360</v>
      </c>
      <c r="AA169">
        <f t="shared" ca="1" si="71"/>
        <v>0</v>
      </c>
      <c r="AB169" s="26" t="str">
        <f t="shared" ca="1" si="92"/>
        <v>360</v>
      </c>
      <c r="AC169" s="26" t="b">
        <f>Råstatistik!B163</f>
        <v>0</v>
      </c>
      <c r="AD169" s="26">
        <f t="shared" si="72"/>
        <v>291</v>
      </c>
      <c r="AE169" s="26">
        <f t="shared" ca="1" si="73"/>
        <v>0</v>
      </c>
      <c r="AF169" s="26">
        <f t="shared" si="74"/>
        <v>206</v>
      </c>
      <c r="AG169" s="26">
        <f t="shared" ca="1" si="75"/>
        <v>0</v>
      </c>
      <c r="AH169" s="26">
        <f t="shared" si="76"/>
        <v>223</v>
      </c>
      <c r="AI169" s="26">
        <f t="shared" ca="1" si="77"/>
        <v>0</v>
      </c>
      <c r="AJ169" s="26">
        <f t="shared" si="78"/>
        <v>1835</v>
      </c>
      <c r="AK169" s="26">
        <f t="shared" ca="1" si="79"/>
        <v>0</v>
      </c>
      <c r="AL169" s="48">
        <f t="shared" si="80"/>
        <v>0.25900514579759865</v>
      </c>
      <c r="AM169" s="48" t="str">
        <f t="shared" ca="1" si="81"/>
        <v>26 - 0%</v>
      </c>
      <c r="AN169" s="48" t="str">
        <f>IFERROR(#REF!/#REF!,"-")</f>
        <v>-</v>
      </c>
      <c r="AO169" s="48">
        <f t="shared" si="82"/>
        <v>0.1234991423670669</v>
      </c>
      <c r="AP169" s="48" t="str">
        <f t="shared" ca="1" si="83"/>
        <v>12 - 0%</v>
      </c>
      <c r="AQ169" s="48" t="str">
        <f>IFERROR(AC169/#REF!,"-")</f>
        <v>-</v>
      </c>
      <c r="AR169" s="48">
        <f t="shared" si="84"/>
        <v>0.47682119205298013</v>
      </c>
      <c r="AS169" s="48" t="str">
        <f>IFERROR(#REF!/#REF!,"_")</f>
        <v>_</v>
      </c>
      <c r="AT169" s="48">
        <f t="shared" si="85"/>
        <v>0.33377483443708611</v>
      </c>
      <c r="AU169" s="48" t="str">
        <f>IFERROR(#REF!/#REF!,"-")</f>
        <v>-</v>
      </c>
      <c r="AV169" s="48">
        <f t="shared" si="86"/>
        <v>0.12777777777777777</v>
      </c>
      <c r="AW169" s="48" t="str">
        <f>IFERROR(#REF!/#REF!,"-")</f>
        <v>-</v>
      </c>
      <c r="AX169" s="48">
        <f t="shared" si="87"/>
        <v>0.16111111111111112</v>
      </c>
      <c r="AY169" s="48" t="str">
        <f>IFERROR(#REF!/#REF!,"-")</f>
        <v>-</v>
      </c>
      <c r="AZ169" s="48">
        <f t="shared" si="93"/>
        <v>0.28888888888888886</v>
      </c>
      <c r="BA169" s="48" t="str">
        <f t="shared" si="94"/>
        <v>-</v>
      </c>
      <c r="BB169" s="48" t="b">
        <f t="shared" si="88"/>
        <v>0</v>
      </c>
      <c r="BC169">
        <f t="shared" si="95"/>
        <v>291</v>
      </c>
      <c r="BD169" s="48">
        <f t="shared" si="89"/>
        <v>0.5855130784708249</v>
      </c>
    </row>
    <row r="170" spans="1:56" x14ac:dyDescent="0.3">
      <c r="A170" s="25" t="str">
        <f>Råstatistik!A164</f>
        <v>GÖTEBORGSREGIONENS INTERNATIONELLA SKOLA AB</v>
      </c>
      <c r="B170" t="b">
        <f t="shared" si="64"/>
        <v>0</v>
      </c>
      <c r="C170">
        <f>Råstatistik!F164</f>
        <v>0</v>
      </c>
      <c r="D170">
        <f ca="1">IF(Råstatistik!D164=999,IF(simulera09,RANDBETWEEN(1,9),9),0)</f>
        <v>9</v>
      </c>
      <c r="E170">
        <f>Råstatistik!K164</f>
        <v>0</v>
      </c>
      <c r="F170">
        <f ca="1">IF(Råstatistik!I164=999,IF(simulera09,RANDBETWEEN(1,9),9),0)</f>
        <v>9</v>
      </c>
      <c r="G170">
        <f>Råstatistik!P164</f>
        <v>0</v>
      </c>
      <c r="H170">
        <f ca="1">IF(Råstatistik!N164=999,IF(simulera09,RANDBETWEEN(1,9),9),0)</f>
        <v>9</v>
      </c>
      <c r="I170">
        <f>Råstatistik!U164</f>
        <v>41</v>
      </c>
      <c r="J170">
        <f ca="1">IF(Råstatistik!S164=999,IF(simulera09,RANDBETWEEN(1,9),9),0)</f>
        <v>0</v>
      </c>
      <c r="K170">
        <f t="shared" si="65"/>
        <v>41</v>
      </c>
      <c r="L170">
        <f t="shared" ca="1" si="66"/>
        <v>27</v>
      </c>
      <c r="M170" s="26" t="str">
        <f t="shared" ca="1" si="90"/>
        <v>41-68</v>
      </c>
      <c r="N170" s="26">
        <f t="shared" ca="1" si="91"/>
        <v>55</v>
      </c>
      <c r="O170" s="26">
        <f t="shared" si="67"/>
        <v>0</v>
      </c>
      <c r="P170" s="26">
        <f t="shared" ca="1" si="68"/>
        <v>18</v>
      </c>
      <c r="Q170" s="26">
        <f t="shared" ca="1" si="69"/>
        <v>9</v>
      </c>
      <c r="R170" s="43">
        <f>IF(Råstatistik!G164=".",0,Råstatistik!G164)</f>
        <v>0</v>
      </c>
      <c r="S170" s="44">
        <f ca="1">IF(Råstatistik!E164=999,IF(simulera09,RANDBETWEEN(1,9),9),0)</f>
        <v>9</v>
      </c>
      <c r="T170" s="43">
        <f>IF(Råstatistik!L164=".",0,Råstatistik!L164)</f>
        <v>0</v>
      </c>
      <c r="U170" s="44">
        <f ca="1">IF(Råstatistik!J164=999,IF(simulera09,RANDBETWEEN(1,9),9),0)</f>
        <v>9</v>
      </c>
      <c r="V170">
        <f>IF(Råstatistik!Q164=".",0,Råstatistik!Q164)</f>
        <v>0</v>
      </c>
      <c r="W170">
        <f ca="1">IF(Råstatistik!O164=999,IF(simulera09,RANDBETWEEN(1,9),9),0)</f>
        <v>9</v>
      </c>
      <c r="X170">
        <f>IF(Råstatistik!V164=".",0,Råstatistik!V164)</f>
        <v>0</v>
      </c>
      <c r="Y170">
        <f ca="1">IF(Råstatistik!T164=999,IF(simulera09,RANDBETWEEN(1,9),9),0)</f>
        <v>9</v>
      </c>
      <c r="Z170">
        <f t="shared" si="70"/>
        <v>0</v>
      </c>
      <c r="AA170">
        <f t="shared" ca="1" si="71"/>
        <v>36</v>
      </c>
      <c r="AB170" s="26" t="str">
        <f t="shared" ca="1" si="92"/>
        <v>0-36</v>
      </c>
      <c r="AC170" s="26" t="b">
        <f>Råstatistik!B164</f>
        <v>0</v>
      </c>
      <c r="AD170" s="26">
        <f t="shared" si="72"/>
        <v>0</v>
      </c>
      <c r="AE170" s="26">
        <f t="shared" ca="1" si="73"/>
        <v>0</v>
      </c>
      <c r="AF170" s="26">
        <f t="shared" si="74"/>
        <v>0</v>
      </c>
      <c r="AG170" s="26">
        <f t="shared" ca="1" si="75"/>
        <v>0</v>
      </c>
      <c r="AH170" s="26">
        <f t="shared" si="76"/>
        <v>0</v>
      </c>
      <c r="AI170" s="26">
        <f t="shared" ca="1" si="77"/>
        <v>0</v>
      </c>
      <c r="AJ170" s="26">
        <f t="shared" si="78"/>
        <v>41</v>
      </c>
      <c r="AK170" s="26">
        <f t="shared" ca="1" si="79"/>
        <v>0</v>
      </c>
      <c r="AL170" s="48">
        <f t="shared" si="80"/>
        <v>0</v>
      </c>
      <c r="AM170" s="48" t="str">
        <f t="shared" ca="1" si="81"/>
        <v>0 - 33%</v>
      </c>
      <c r="AN170" s="48" t="str">
        <f>IFERROR(#REF!/#REF!,"-")</f>
        <v>-</v>
      </c>
      <c r="AO170" s="48">
        <f t="shared" si="82"/>
        <v>0</v>
      </c>
      <c r="AP170" s="48" t="str">
        <f t="shared" ca="1" si="83"/>
        <v>0 - 65%</v>
      </c>
      <c r="AQ170" s="48" t="str">
        <f>IFERROR(AC170/#REF!,"-")</f>
        <v>-</v>
      </c>
      <c r="AR170" s="48" t="str">
        <f t="shared" si="84"/>
        <v>-</v>
      </c>
      <c r="AS170" s="48" t="str">
        <f>IFERROR(#REF!/#REF!,"_")</f>
        <v>_</v>
      </c>
      <c r="AT170" s="48" t="str">
        <f t="shared" si="85"/>
        <v>-</v>
      </c>
      <c r="AU170" s="48" t="str">
        <f>IFERROR(#REF!/#REF!,"-")</f>
        <v>-</v>
      </c>
      <c r="AV170" s="48" t="str">
        <f t="shared" si="86"/>
        <v>-</v>
      </c>
      <c r="AW170" s="48" t="str">
        <f>IFERROR(#REF!/#REF!,"-")</f>
        <v>-</v>
      </c>
      <c r="AX170" s="48" t="str">
        <f t="shared" si="87"/>
        <v>-</v>
      </c>
      <c r="AY170" s="48" t="str">
        <f>IFERROR(#REF!/#REF!,"-")</f>
        <v>-</v>
      </c>
      <c r="AZ170" s="48" t="str">
        <f t="shared" si="93"/>
        <v>-</v>
      </c>
      <c r="BA170" s="48" t="str">
        <f t="shared" si="94"/>
        <v>-</v>
      </c>
      <c r="BB170" s="48" t="b">
        <f t="shared" si="88"/>
        <v>0</v>
      </c>
      <c r="BC170">
        <f t="shared" si="95"/>
        <v>0</v>
      </c>
      <c r="BD170" s="48" t="str">
        <f t="shared" si="89"/>
        <v>-</v>
      </c>
    </row>
    <row r="171" spans="1:56" x14ac:dyDescent="0.3">
      <c r="A171" s="25" t="str">
        <f>Råstatistik!A165</f>
        <v>GÖTENE KOMMUN</v>
      </c>
      <c r="B171" t="b">
        <f t="shared" si="64"/>
        <v>1</v>
      </c>
      <c r="C171">
        <f>Råstatistik!F165</f>
        <v>13</v>
      </c>
      <c r="D171">
        <f ca="1">IF(Råstatistik!D165=999,IF(simulera09,RANDBETWEEN(1,9),9),0)</f>
        <v>0</v>
      </c>
      <c r="E171">
        <f>Råstatistik!K165</f>
        <v>0</v>
      </c>
      <c r="F171">
        <f ca="1">IF(Råstatistik!I165=999,IF(simulera09,RANDBETWEEN(1,9),9),0)</f>
        <v>9</v>
      </c>
      <c r="G171">
        <f>Råstatistik!P165</f>
        <v>11</v>
      </c>
      <c r="H171">
        <f ca="1">IF(Råstatistik!N165=999,IF(simulera09,RANDBETWEEN(1,9),9),0)</f>
        <v>0</v>
      </c>
      <c r="I171">
        <f>Råstatistik!U165</f>
        <v>95</v>
      </c>
      <c r="J171">
        <f ca="1">IF(Råstatistik!S165=999,IF(simulera09,RANDBETWEEN(1,9),9),0)</f>
        <v>0</v>
      </c>
      <c r="K171">
        <f t="shared" si="65"/>
        <v>119</v>
      </c>
      <c r="L171">
        <f t="shared" ca="1" si="66"/>
        <v>9</v>
      </c>
      <c r="M171" s="26" t="str">
        <f t="shared" ca="1" si="90"/>
        <v>119-128</v>
      </c>
      <c r="N171" s="26">
        <f t="shared" ca="1" si="91"/>
        <v>124</v>
      </c>
      <c r="O171" s="26">
        <f t="shared" si="67"/>
        <v>13</v>
      </c>
      <c r="P171" s="26">
        <f t="shared" ca="1" si="68"/>
        <v>9</v>
      </c>
      <c r="Q171" s="26">
        <f t="shared" ca="1" si="69"/>
        <v>18</v>
      </c>
      <c r="R171" s="43">
        <f>IF(Råstatistik!G165=".",0,Råstatistik!G165)</f>
        <v>10</v>
      </c>
      <c r="S171" s="44">
        <f ca="1">IF(Råstatistik!E165=999,IF(simulera09,RANDBETWEEN(1,9),9),0)</f>
        <v>0</v>
      </c>
      <c r="T171" s="43">
        <f>IF(Råstatistik!L165=".",0,Råstatistik!L165)</f>
        <v>0</v>
      </c>
      <c r="U171" s="44">
        <f ca="1">IF(Råstatistik!J165=999,IF(simulera09,RANDBETWEEN(1,9),9),0)</f>
        <v>9</v>
      </c>
      <c r="V171">
        <f>IF(Råstatistik!Q165=".",0,Råstatistik!Q165)</f>
        <v>0</v>
      </c>
      <c r="W171">
        <f ca="1">IF(Råstatistik!O165=999,IF(simulera09,RANDBETWEEN(1,9),9),0)</f>
        <v>9</v>
      </c>
      <c r="X171">
        <f>IF(Råstatistik!V165=".",0,Råstatistik!V165)</f>
        <v>0</v>
      </c>
      <c r="Y171">
        <f ca="1">IF(Råstatistik!T165=999,IF(simulera09,RANDBETWEEN(1,9),9),0)</f>
        <v>9</v>
      </c>
      <c r="Z171">
        <f t="shared" si="70"/>
        <v>10</v>
      </c>
      <c r="AA171">
        <f t="shared" ca="1" si="71"/>
        <v>27</v>
      </c>
      <c r="AB171" s="26" t="str">
        <f t="shared" ca="1" si="92"/>
        <v>10-37</v>
      </c>
      <c r="AC171" s="26" t="b">
        <f>Råstatistik!B165</f>
        <v>0</v>
      </c>
      <c r="AD171" s="26">
        <f t="shared" si="72"/>
        <v>3</v>
      </c>
      <c r="AE171" s="26">
        <f t="shared" ca="1" si="73"/>
        <v>0</v>
      </c>
      <c r="AF171" s="26">
        <f t="shared" si="74"/>
        <v>0</v>
      </c>
      <c r="AG171" s="26">
        <f t="shared" ca="1" si="75"/>
        <v>0</v>
      </c>
      <c r="AH171" s="26">
        <f t="shared" si="76"/>
        <v>11</v>
      </c>
      <c r="AI171" s="26">
        <f t="shared" ca="1" si="77"/>
        <v>0</v>
      </c>
      <c r="AJ171" s="26">
        <f t="shared" si="78"/>
        <v>95</v>
      </c>
      <c r="AK171" s="26">
        <f t="shared" ca="1" si="79"/>
        <v>0</v>
      </c>
      <c r="AL171" s="48">
        <f t="shared" si="80"/>
        <v>0.1092436974789916</v>
      </c>
      <c r="AM171" s="48" t="str">
        <f t="shared" ca="1" si="81"/>
        <v>10 - 7%</v>
      </c>
      <c r="AN171" s="48" t="str">
        <f>IFERROR(#REF!/#REF!,"-")</f>
        <v>-</v>
      </c>
      <c r="AO171" s="48">
        <f t="shared" si="82"/>
        <v>8.4033613445378158E-2</v>
      </c>
      <c r="AP171" s="48" t="str">
        <f t="shared" ca="1" si="83"/>
        <v>8 - 22%</v>
      </c>
      <c r="AQ171" s="48" t="str">
        <f>IFERROR(AC171/#REF!,"-")</f>
        <v>-</v>
      </c>
      <c r="AR171" s="48">
        <f t="shared" si="84"/>
        <v>0.76923076923076927</v>
      </c>
      <c r="AS171" s="48" t="str">
        <f>IFERROR(#REF!/#REF!,"_")</f>
        <v>_</v>
      </c>
      <c r="AT171" s="48">
        <f t="shared" si="85"/>
        <v>0</v>
      </c>
      <c r="AU171" s="48" t="str">
        <f>IFERROR(#REF!/#REF!,"-")</f>
        <v>-</v>
      </c>
      <c r="AV171" s="48">
        <f t="shared" si="86"/>
        <v>0</v>
      </c>
      <c r="AW171" s="48" t="str">
        <f>IFERROR(#REF!/#REF!,"-")</f>
        <v>-</v>
      </c>
      <c r="AX171" s="48">
        <f t="shared" si="87"/>
        <v>0</v>
      </c>
      <c r="AY171" s="48" t="str">
        <f>IFERROR(#REF!/#REF!,"-")</f>
        <v>-</v>
      </c>
      <c r="AZ171" s="48">
        <f t="shared" si="93"/>
        <v>0</v>
      </c>
      <c r="BA171" s="48" t="str">
        <f t="shared" si="94"/>
        <v>-</v>
      </c>
      <c r="BB171" s="48" t="b">
        <f t="shared" si="88"/>
        <v>0</v>
      </c>
      <c r="BC171">
        <f t="shared" si="95"/>
        <v>3</v>
      </c>
      <c r="BD171" s="48">
        <f t="shared" si="89"/>
        <v>1</v>
      </c>
    </row>
    <row r="172" spans="1:56" x14ac:dyDescent="0.3">
      <c r="A172" s="25" t="str">
        <f>Råstatistik!A166</f>
        <v>HABO KOMMUN</v>
      </c>
      <c r="B172" t="b">
        <f t="shared" si="64"/>
        <v>1</v>
      </c>
      <c r="C172">
        <f>Råstatistik!F166</f>
        <v>20</v>
      </c>
      <c r="D172">
        <f ca="1">IF(Råstatistik!D166=999,IF(simulera09,RANDBETWEEN(1,9),9),0)</f>
        <v>0</v>
      </c>
      <c r="E172">
        <f>Råstatistik!K166</f>
        <v>11</v>
      </c>
      <c r="F172">
        <f ca="1">IF(Råstatistik!I166=999,IF(simulera09,RANDBETWEEN(1,9),9),0)</f>
        <v>0</v>
      </c>
      <c r="G172">
        <f>Råstatistik!P166</f>
        <v>0</v>
      </c>
      <c r="H172">
        <f ca="1">IF(Råstatistik!N166=999,IF(simulera09,RANDBETWEEN(1,9),9),0)</f>
        <v>9</v>
      </c>
      <c r="I172">
        <f>Råstatistik!U166</f>
        <v>80</v>
      </c>
      <c r="J172">
        <f ca="1">IF(Råstatistik!S166=999,IF(simulera09,RANDBETWEEN(1,9),9),0)</f>
        <v>0</v>
      </c>
      <c r="K172">
        <f t="shared" si="65"/>
        <v>111</v>
      </c>
      <c r="L172">
        <f t="shared" ca="1" si="66"/>
        <v>9</v>
      </c>
      <c r="M172" s="26" t="str">
        <f t="shared" ca="1" si="90"/>
        <v>111-120</v>
      </c>
      <c r="N172" s="26">
        <f t="shared" ca="1" si="91"/>
        <v>116</v>
      </c>
      <c r="O172" s="26">
        <f t="shared" si="67"/>
        <v>31</v>
      </c>
      <c r="P172" s="26">
        <f t="shared" ca="1" si="68"/>
        <v>0</v>
      </c>
      <c r="Q172" s="26">
        <f t="shared" ca="1" si="69"/>
        <v>31</v>
      </c>
      <c r="R172" s="43">
        <f>IF(Råstatistik!G166=".",0,Råstatistik!G166)</f>
        <v>12</v>
      </c>
      <c r="S172" s="44">
        <f ca="1">IF(Råstatistik!E166=999,IF(simulera09,RANDBETWEEN(1,9),9),0)</f>
        <v>0</v>
      </c>
      <c r="T172" s="43">
        <f>IF(Råstatistik!L166=".",0,Råstatistik!L166)</f>
        <v>0</v>
      </c>
      <c r="U172" s="44">
        <f ca="1">IF(Råstatistik!J166=999,IF(simulera09,RANDBETWEEN(1,9),9),0)</f>
        <v>9</v>
      </c>
      <c r="V172">
        <f>IF(Råstatistik!Q166=".",0,Råstatistik!Q166)</f>
        <v>0</v>
      </c>
      <c r="W172">
        <f ca="1">IF(Råstatistik!O166=999,IF(simulera09,RANDBETWEEN(1,9),9),0)</f>
        <v>9</v>
      </c>
      <c r="X172">
        <f>IF(Råstatistik!V166=".",0,Råstatistik!V166)</f>
        <v>0</v>
      </c>
      <c r="Y172">
        <f ca="1">IF(Råstatistik!T166=999,IF(simulera09,RANDBETWEEN(1,9),9),0)</f>
        <v>9</v>
      </c>
      <c r="Z172">
        <f t="shared" si="70"/>
        <v>12</v>
      </c>
      <c r="AA172">
        <f t="shared" ca="1" si="71"/>
        <v>27</v>
      </c>
      <c r="AB172" s="26" t="str">
        <f t="shared" ca="1" si="92"/>
        <v>12-39</v>
      </c>
      <c r="AC172" s="26" t="b">
        <f>Råstatistik!B166</f>
        <v>0</v>
      </c>
      <c r="AD172" s="26">
        <f t="shared" si="72"/>
        <v>8</v>
      </c>
      <c r="AE172" s="26">
        <f t="shared" ca="1" si="73"/>
        <v>0</v>
      </c>
      <c r="AF172" s="26">
        <f t="shared" si="74"/>
        <v>11</v>
      </c>
      <c r="AG172" s="26">
        <f t="shared" ca="1" si="75"/>
        <v>0</v>
      </c>
      <c r="AH172" s="26">
        <f t="shared" si="76"/>
        <v>0</v>
      </c>
      <c r="AI172" s="26">
        <f t="shared" ca="1" si="77"/>
        <v>0</v>
      </c>
      <c r="AJ172" s="26">
        <f t="shared" si="78"/>
        <v>80</v>
      </c>
      <c r="AK172" s="26">
        <f t="shared" ca="1" si="79"/>
        <v>0</v>
      </c>
      <c r="AL172" s="48">
        <f t="shared" si="80"/>
        <v>0.27927927927927926</v>
      </c>
      <c r="AM172" s="48" t="str">
        <f t="shared" ca="1" si="81"/>
        <v>27 - 0%</v>
      </c>
      <c r="AN172" s="48" t="str">
        <f>IFERROR(#REF!/#REF!,"-")</f>
        <v>-</v>
      </c>
      <c r="AO172" s="48">
        <f t="shared" si="82"/>
        <v>0.10810810810810811</v>
      </c>
      <c r="AP172" s="48" t="str">
        <f t="shared" ca="1" si="83"/>
        <v>10 - 23%</v>
      </c>
      <c r="AQ172" s="48" t="str">
        <f>IFERROR(AC172/#REF!,"-")</f>
        <v>-</v>
      </c>
      <c r="AR172" s="48">
        <f t="shared" si="84"/>
        <v>0.38709677419354838</v>
      </c>
      <c r="AS172" s="48" t="str">
        <f>IFERROR(#REF!/#REF!,"_")</f>
        <v>_</v>
      </c>
      <c r="AT172" s="48">
        <f t="shared" si="85"/>
        <v>0.35483870967741937</v>
      </c>
      <c r="AU172" s="48" t="str">
        <f>IFERROR(#REF!/#REF!,"-")</f>
        <v>-</v>
      </c>
      <c r="AV172" s="48">
        <f t="shared" si="86"/>
        <v>0</v>
      </c>
      <c r="AW172" s="48" t="str">
        <f>IFERROR(#REF!/#REF!,"-")</f>
        <v>-</v>
      </c>
      <c r="AX172" s="48">
        <f t="shared" si="87"/>
        <v>0</v>
      </c>
      <c r="AY172" s="48" t="str">
        <f>IFERROR(#REF!/#REF!,"-")</f>
        <v>-</v>
      </c>
      <c r="AZ172" s="48">
        <f t="shared" si="93"/>
        <v>0</v>
      </c>
      <c r="BA172" s="48" t="str">
        <f t="shared" si="94"/>
        <v>-</v>
      </c>
      <c r="BB172" s="48" t="b">
        <f t="shared" si="88"/>
        <v>0</v>
      </c>
      <c r="BC172">
        <f t="shared" si="95"/>
        <v>8</v>
      </c>
      <c r="BD172" s="48">
        <f t="shared" si="89"/>
        <v>0.42105263157894735</v>
      </c>
    </row>
    <row r="173" spans="1:56" x14ac:dyDescent="0.3">
      <c r="A173" s="25" t="str">
        <f>Råstatistik!A167</f>
        <v>HAGFORS KOMMUN</v>
      </c>
      <c r="B173" t="b">
        <f t="shared" si="64"/>
        <v>1</v>
      </c>
      <c r="C173">
        <f>Råstatistik!F167</f>
        <v>19</v>
      </c>
      <c r="D173">
        <f ca="1">IF(Råstatistik!D167=999,IF(simulera09,RANDBETWEEN(1,9),9),0)</f>
        <v>0</v>
      </c>
      <c r="E173">
        <f>Råstatistik!K167</f>
        <v>12</v>
      </c>
      <c r="F173">
        <f ca="1">IF(Råstatistik!I167=999,IF(simulera09,RANDBETWEEN(1,9),9),0)</f>
        <v>0</v>
      </c>
      <c r="G173">
        <f>Råstatistik!P167</f>
        <v>14</v>
      </c>
      <c r="H173">
        <f ca="1">IF(Råstatistik!N167=999,IF(simulera09,RANDBETWEEN(1,9),9),0)</f>
        <v>0</v>
      </c>
      <c r="I173">
        <f>Råstatistik!U167</f>
        <v>63</v>
      </c>
      <c r="J173">
        <f ca="1">IF(Råstatistik!S167=999,IF(simulera09,RANDBETWEEN(1,9),9),0)</f>
        <v>0</v>
      </c>
      <c r="K173">
        <f t="shared" si="65"/>
        <v>108</v>
      </c>
      <c r="L173">
        <f t="shared" ca="1" si="66"/>
        <v>0</v>
      </c>
      <c r="M173" s="26" t="str">
        <f t="shared" ca="1" si="90"/>
        <v>108</v>
      </c>
      <c r="N173" s="26">
        <f t="shared" ca="1" si="91"/>
        <v>108</v>
      </c>
      <c r="O173" s="26">
        <f t="shared" si="67"/>
        <v>31</v>
      </c>
      <c r="P173" s="26">
        <f t="shared" ca="1" si="68"/>
        <v>0</v>
      </c>
      <c r="Q173" s="26">
        <f t="shared" ca="1" si="69"/>
        <v>31</v>
      </c>
      <c r="R173" s="43">
        <f>IF(Råstatistik!G167=".",0,Råstatistik!G167)</f>
        <v>0</v>
      </c>
      <c r="S173" s="44">
        <f ca="1">IF(Råstatistik!E167=999,IF(simulera09,RANDBETWEEN(1,9),9),0)</f>
        <v>9</v>
      </c>
      <c r="T173" s="43">
        <f>IF(Råstatistik!L167=".",0,Råstatistik!L167)</f>
        <v>0</v>
      </c>
      <c r="U173" s="44">
        <f ca="1">IF(Råstatistik!J167=999,IF(simulera09,RANDBETWEEN(1,9),9),0)</f>
        <v>9</v>
      </c>
      <c r="V173">
        <f>IF(Råstatistik!Q167=".",0,Råstatistik!Q167)</f>
        <v>0</v>
      </c>
      <c r="W173">
        <f ca="1">IF(Råstatistik!O167=999,IF(simulera09,RANDBETWEEN(1,9),9),0)</f>
        <v>9</v>
      </c>
      <c r="X173">
        <f>IF(Råstatistik!V167=".",0,Råstatistik!V167)</f>
        <v>0</v>
      </c>
      <c r="Y173">
        <f ca="1">IF(Råstatistik!T167=999,IF(simulera09,RANDBETWEEN(1,9),9),0)</f>
        <v>9</v>
      </c>
      <c r="Z173">
        <f t="shared" si="70"/>
        <v>0</v>
      </c>
      <c r="AA173">
        <f t="shared" ca="1" si="71"/>
        <v>36</v>
      </c>
      <c r="AB173" s="26" t="str">
        <f t="shared" ca="1" si="92"/>
        <v>0-36</v>
      </c>
      <c r="AC173" s="26" t="b">
        <f>Råstatistik!B167</f>
        <v>0</v>
      </c>
      <c r="AD173" s="26">
        <f t="shared" si="72"/>
        <v>19</v>
      </c>
      <c r="AE173" s="26">
        <f t="shared" ca="1" si="73"/>
        <v>0</v>
      </c>
      <c r="AF173" s="26">
        <f t="shared" si="74"/>
        <v>12</v>
      </c>
      <c r="AG173" s="26">
        <f t="shared" ca="1" si="75"/>
        <v>0</v>
      </c>
      <c r="AH173" s="26">
        <f t="shared" si="76"/>
        <v>14</v>
      </c>
      <c r="AI173" s="26">
        <f t="shared" ca="1" si="77"/>
        <v>0</v>
      </c>
      <c r="AJ173" s="26">
        <f t="shared" si="78"/>
        <v>63</v>
      </c>
      <c r="AK173" s="26">
        <f t="shared" ca="1" si="79"/>
        <v>0</v>
      </c>
      <c r="AL173" s="48">
        <f t="shared" si="80"/>
        <v>0.28703703703703703</v>
      </c>
      <c r="AM173" s="48" t="str">
        <f t="shared" ca="1" si="81"/>
        <v>29 - 0%</v>
      </c>
      <c r="AN173" s="48" t="str">
        <f>IFERROR(#REF!/#REF!,"-")</f>
        <v>-</v>
      </c>
      <c r="AO173" s="48">
        <f t="shared" si="82"/>
        <v>0</v>
      </c>
      <c r="AP173" s="48" t="str">
        <f t="shared" ca="1" si="83"/>
        <v>0 - 33%</v>
      </c>
      <c r="AQ173" s="48" t="str">
        <f>IFERROR(AC173/#REF!,"-")</f>
        <v>-</v>
      </c>
      <c r="AR173" s="48">
        <f t="shared" si="84"/>
        <v>0</v>
      </c>
      <c r="AS173" s="48" t="str">
        <f>IFERROR(#REF!/#REF!,"_")</f>
        <v>_</v>
      </c>
      <c r="AT173" s="48">
        <f t="shared" si="85"/>
        <v>0.38709677419354838</v>
      </c>
      <c r="AU173" s="48" t="str">
        <f>IFERROR(#REF!/#REF!,"-")</f>
        <v>-</v>
      </c>
      <c r="AV173" s="48" t="str">
        <f t="shared" si="86"/>
        <v>-</v>
      </c>
      <c r="AW173" s="48" t="str">
        <f>IFERROR(#REF!/#REF!,"-")</f>
        <v>-</v>
      </c>
      <c r="AX173" s="48" t="str">
        <f t="shared" si="87"/>
        <v>-</v>
      </c>
      <c r="AY173" s="48" t="str">
        <f>IFERROR(#REF!/#REF!,"-")</f>
        <v>-</v>
      </c>
      <c r="AZ173" s="48" t="str">
        <f t="shared" si="93"/>
        <v>-</v>
      </c>
      <c r="BA173" s="48" t="str">
        <f t="shared" si="94"/>
        <v>-</v>
      </c>
      <c r="BB173" s="48" t="b">
        <f t="shared" si="88"/>
        <v>0</v>
      </c>
      <c r="BC173">
        <f t="shared" si="95"/>
        <v>19</v>
      </c>
      <c r="BD173" s="48">
        <f t="shared" si="89"/>
        <v>0.61290322580645162</v>
      </c>
    </row>
    <row r="174" spans="1:56" x14ac:dyDescent="0.3">
      <c r="A174" s="25" t="str">
        <f>Råstatistik!A168</f>
        <v>HALLSBERGS KOMMUN</v>
      </c>
      <c r="B174" t="b">
        <f t="shared" si="64"/>
        <v>1</v>
      </c>
      <c r="C174">
        <f>Råstatistik!F168</f>
        <v>15</v>
      </c>
      <c r="D174">
        <f ca="1">IF(Råstatistik!D168=999,IF(simulera09,RANDBETWEEN(1,9),9),0)</f>
        <v>0</v>
      </c>
      <c r="E174">
        <f>Råstatistik!K168</f>
        <v>13</v>
      </c>
      <c r="F174">
        <f ca="1">IF(Råstatistik!I168=999,IF(simulera09,RANDBETWEEN(1,9),9),0)</f>
        <v>0</v>
      </c>
      <c r="G174">
        <f>Råstatistik!P168</f>
        <v>0</v>
      </c>
      <c r="H174">
        <f ca="1">IF(Råstatistik!N168=999,IF(simulera09,RANDBETWEEN(1,9),9),0)</f>
        <v>9</v>
      </c>
      <c r="I174">
        <f>Råstatistik!U168</f>
        <v>85</v>
      </c>
      <c r="J174">
        <f ca="1">IF(Råstatistik!S168=999,IF(simulera09,RANDBETWEEN(1,9),9),0)</f>
        <v>0</v>
      </c>
      <c r="K174">
        <f t="shared" si="65"/>
        <v>113</v>
      </c>
      <c r="L174">
        <f t="shared" ca="1" si="66"/>
        <v>9</v>
      </c>
      <c r="M174" s="26" t="str">
        <f t="shared" ca="1" si="90"/>
        <v>113-122</v>
      </c>
      <c r="N174" s="26">
        <f t="shared" ca="1" si="91"/>
        <v>118</v>
      </c>
      <c r="O174" s="26">
        <f t="shared" si="67"/>
        <v>28</v>
      </c>
      <c r="P174" s="26">
        <f t="shared" ca="1" si="68"/>
        <v>0</v>
      </c>
      <c r="Q174" s="26">
        <f t="shared" ca="1" si="69"/>
        <v>28</v>
      </c>
      <c r="R174" s="43">
        <f>IF(Råstatistik!G168=".",0,Råstatistik!G168)</f>
        <v>0</v>
      </c>
      <c r="S174" s="44">
        <f ca="1">IF(Råstatistik!E168=999,IF(simulera09,RANDBETWEEN(1,9),9),0)</f>
        <v>9</v>
      </c>
      <c r="T174" s="43">
        <f>IF(Råstatistik!L168=".",0,Råstatistik!L168)</f>
        <v>0</v>
      </c>
      <c r="U174" s="44">
        <f ca="1">IF(Råstatistik!J168=999,IF(simulera09,RANDBETWEEN(1,9),9),0)</f>
        <v>9</v>
      </c>
      <c r="V174">
        <f>IF(Råstatistik!Q168=".",0,Råstatistik!Q168)</f>
        <v>0</v>
      </c>
      <c r="W174">
        <f ca="1">IF(Råstatistik!O168=999,IF(simulera09,RANDBETWEEN(1,9),9),0)</f>
        <v>9</v>
      </c>
      <c r="X174">
        <f>IF(Råstatistik!V168=".",0,Råstatistik!V168)</f>
        <v>0</v>
      </c>
      <c r="Y174">
        <f ca="1">IF(Råstatistik!T168=999,IF(simulera09,RANDBETWEEN(1,9),9),0)</f>
        <v>9</v>
      </c>
      <c r="Z174">
        <f t="shared" si="70"/>
        <v>0</v>
      </c>
      <c r="AA174">
        <f t="shared" ca="1" si="71"/>
        <v>36</v>
      </c>
      <c r="AB174" s="26" t="str">
        <f t="shared" ca="1" si="92"/>
        <v>0-36</v>
      </c>
      <c r="AC174" s="26" t="b">
        <f>Råstatistik!B168</f>
        <v>0</v>
      </c>
      <c r="AD174" s="26">
        <f t="shared" si="72"/>
        <v>15</v>
      </c>
      <c r="AE174" s="26">
        <f t="shared" ca="1" si="73"/>
        <v>0</v>
      </c>
      <c r="AF174" s="26">
        <f t="shared" si="74"/>
        <v>13</v>
      </c>
      <c r="AG174" s="26">
        <f t="shared" ca="1" si="75"/>
        <v>0</v>
      </c>
      <c r="AH174" s="26">
        <f t="shared" si="76"/>
        <v>0</v>
      </c>
      <c r="AI174" s="26">
        <f t="shared" ca="1" si="77"/>
        <v>0</v>
      </c>
      <c r="AJ174" s="26">
        <f t="shared" si="78"/>
        <v>85</v>
      </c>
      <c r="AK174" s="26">
        <f t="shared" ca="1" si="79"/>
        <v>0</v>
      </c>
      <c r="AL174" s="48">
        <f t="shared" si="80"/>
        <v>0.24778761061946902</v>
      </c>
      <c r="AM174" s="48" t="str">
        <f t="shared" ca="1" si="81"/>
        <v>24 - 0%</v>
      </c>
      <c r="AN174" s="48" t="str">
        <f>IFERROR(#REF!/#REF!,"-")</f>
        <v>-</v>
      </c>
      <c r="AO174" s="48">
        <f t="shared" si="82"/>
        <v>0</v>
      </c>
      <c r="AP174" s="48" t="str">
        <f t="shared" ca="1" si="83"/>
        <v>0 - 31%</v>
      </c>
      <c r="AQ174" s="48" t="str">
        <f>IFERROR(AC174/#REF!,"-")</f>
        <v>-</v>
      </c>
      <c r="AR174" s="48">
        <f t="shared" si="84"/>
        <v>0</v>
      </c>
      <c r="AS174" s="48" t="str">
        <f>IFERROR(#REF!/#REF!,"_")</f>
        <v>_</v>
      </c>
      <c r="AT174" s="48">
        <f t="shared" si="85"/>
        <v>0.4642857142857143</v>
      </c>
      <c r="AU174" s="48" t="str">
        <f>IFERROR(#REF!/#REF!,"-")</f>
        <v>-</v>
      </c>
      <c r="AV174" s="48" t="str">
        <f t="shared" si="86"/>
        <v>-</v>
      </c>
      <c r="AW174" s="48" t="str">
        <f>IFERROR(#REF!/#REF!,"-")</f>
        <v>-</v>
      </c>
      <c r="AX174" s="48" t="str">
        <f t="shared" si="87"/>
        <v>-</v>
      </c>
      <c r="AY174" s="48" t="str">
        <f>IFERROR(#REF!/#REF!,"-")</f>
        <v>-</v>
      </c>
      <c r="AZ174" s="48" t="str">
        <f t="shared" si="93"/>
        <v>-</v>
      </c>
      <c r="BA174" s="48" t="str">
        <f t="shared" si="94"/>
        <v>-</v>
      </c>
      <c r="BB174" s="48" t="b">
        <f t="shared" si="88"/>
        <v>0</v>
      </c>
      <c r="BC174">
        <f t="shared" si="95"/>
        <v>15</v>
      </c>
      <c r="BD174" s="48">
        <f t="shared" si="89"/>
        <v>0.5357142857142857</v>
      </c>
    </row>
    <row r="175" spans="1:56" x14ac:dyDescent="0.3">
      <c r="A175" s="25" t="str">
        <f>Råstatistik!A169</f>
        <v>HALLSTAHAMMARS KOMMUN</v>
      </c>
      <c r="B175" t="b">
        <f t="shared" si="64"/>
        <v>1</v>
      </c>
      <c r="C175">
        <f>Råstatistik!F169</f>
        <v>25</v>
      </c>
      <c r="D175">
        <f ca="1">IF(Råstatistik!D169=999,IF(simulera09,RANDBETWEEN(1,9),9),0)</f>
        <v>0</v>
      </c>
      <c r="E175">
        <f>Råstatistik!K169</f>
        <v>18</v>
      </c>
      <c r="F175">
        <f ca="1">IF(Råstatistik!I169=999,IF(simulera09,RANDBETWEEN(1,9),9),0)</f>
        <v>0</v>
      </c>
      <c r="G175">
        <f>Råstatistik!P169</f>
        <v>11</v>
      </c>
      <c r="H175">
        <f ca="1">IF(Råstatistik!N169=999,IF(simulera09,RANDBETWEEN(1,9),9),0)</f>
        <v>0</v>
      </c>
      <c r="I175">
        <f>Råstatistik!U169</f>
        <v>84</v>
      </c>
      <c r="J175">
        <f ca="1">IF(Råstatistik!S169=999,IF(simulera09,RANDBETWEEN(1,9),9),0)</f>
        <v>0</v>
      </c>
      <c r="K175">
        <f t="shared" si="65"/>
        <v>138</v>
      </c>
      <c r="L175">
        <f t="shared" ca="1" si="66"/>
        <v>0</v>
      </c>
      <c r="M175" s="26" t="str">
        <f t="shared" ca="1" si="90"/>
        <v>138</v>
      </c>
      <c r="N175" s="26">
        <f t="shared" ca="1" si="91"/>
        <v>138</v>
      </c>
      <c r="O175" s="26">
        <f t="shared" si="67"/>
        <v>43</v>
      </c>
      <c r="P175" s="26">
        <f t="shared" ca="1" si="68"/>
        <v>0</v>
      </c>
      <c r="Q175" s="26">
        <f t="shared" ca="1" si="69"/>
        <v>43</v>
      </c>
      <c r="R175" s="43">
        <f>IF(Råstatistik!G169=".",0,Råstatistik!G169)</f>
        <v>0</v>
      </c>
      <c r="S175" s="44">
        <f ca="1">IF(Råstatistik!E169=999,IF(simulera09,RANDBETWEEN(1,9),9),0)</f>
        <v>9</v>
      </c>
      <c r="T175" s="43">
        <f>IF(Råstatistik!L169=".",0,Råstatistik!L169)</f>
        <v>0</v>
      </c>
      <c r="U175" s="44">
        <f ca="1">IF(Råstatistik!J169=999,IF(simulera09,RANDBETWEEN(1,9),9),0)</f>
        <v>9</v>
      </c>
      <c r="V175">
        <f>IF(Råstatistik!Q169=".",0,Råstatistik!Q169)</f>
        <v>0</v>
      </c>
      <c r="W175">
        <f ca="1">IF(Råstatistik!O169=999,IF(simulera09,RANDBETWEEN(1,9),9),0)</f>
        <v>9</v>
      </c>
      <c r="X175">
        <f>IF(Råstatistik!V169=".",0,Råstatistik!V169)</f>
        <v>0</v>
      </c>
      <c r="Y175">
        <f ca="1">IF(Råstatistik!T169=999,IF(simulera09,RANDBETWEEN(1,9),9),0)</f>
        <v>0</v>
      </c>
      <c r="Z175">
        <f t="shared" si="70"/>
        <v>0</v>
      </c>
      <c r="AA175">
        <f t="shared" ca="1" si="71"/>
        <v>27</v>
      </c>
      <c r="AB175" s="26" t="str">
        <f t="shared" ca="1" si="92"/>
        <v>0-27</v>
      </c>
      <c r="AC175" s="26" t="b">
        <f>Råstatistik!B169</f>
        <v>0</v>
      </c>
      <c r="AD175" s="26">
        <f t="shared" si="72"/>
        <v>25</v>
      </c>
      <c r="AE175" s="26">
        <f t="shared" ca="1" si="73"/>
        <v>0</v>
      </c>
      <c r="AF175" s="26">
        <f t="shared" si="74"/>
        <v>18</v>
      </c>
      <c r="AG175" s="26">
        <f t="shared" ca="1" si="75"/>
        <v>0</v>
      </c>
      <c r="AH175" s="26">
        <f t="shared" si="76"/>
        <v>11</v>
      </c>
      <c r="AI175" s="26">
        <f t="shared" ca="1" si="77"/>
        <v>0</v>
      </c>
      <c r="AJ175" s="26">
        <f t="shared" si="78"/>
        <v>84</v>
      </c>
      <c r="AK175" s="26">
        <f t="shared" ca="1" si="79"/>
        <v>0</v>
      </c>
      <c r="AL175" s="48">
        <f t="shared" si="80"/>
        <v>0.31159420289855072</v>
      </c>
      <c r="AM175" s="48" t="str">
        <f t="shared" ca="1" si="81"/>
        <v>31 - 0%</v>
      </c>
      <c r="AN175" s="48" t="str">
        <f>IFERROR(#REF!/#REF!,"-")</f>
        <v>-</v>
      </c>
      <c r="AO175" s="48">
        <f t="shared" si="82"/>
        <v>0</v>
      </c>
      <c r="AP175" s="48" t="str">
        <f t="shared" ca="1" si="83"/>
        <v>0 - 20%</v>
      </c>
      <c r="AQ175" s="48" t="str">
        <f>IFERROR(AC175/#REF!,"-")</f>
        <v>-</v>
      </c>
      <c r="AR175" s="48">
        <f t="shared" si="84"/>
        <v>0</v>
      </c>
      <c r="AS175" s="48" t="str">
        <f>IFERROR(#REF!/#REF!,"_")</f>
        <v>_</v>
      </c>
      <c r="AT175" s="48">
        <f t="shared" si="85"/>
        <v>0.41860465116279072</v>
      </c>
      <c r="AU175" s="48" t="str">
        <f>IFERROR(#REF!/#REF!,"-")</f>
        <v>-</v>
      </c>
      <c r="AV175" s="48" t="str">
        <f t="shared" si="86"/>
        <v>-</v>
      </c>
      <c r="AW175" s="48" t="str">
        <f>IFERROR(#REF!/#REF!,"-")</f>
        <v>-</v>
      </c>
      <c r="AX175" s="48" t="str">
        <f t="shared" si="87"/>
        <v>-</v>
      </c>
      <c r="AY175" s="48" t="str">
        <f>IFERROR(#REF!/#REF!,"-")</f>
        <v>-</v>
      </c>
      <c r="AZ175" s="48" t="str">
        <f t="shared" si="93"/>
        <v>-</v>
      </c>
      <c r="BA175" s="48" t="str">
        <f t="shared" si="94"/>
        <v>-</v>
      </c>
      <c r="BB175" s="48" t="b">
        <f t="shared" si="88"/>
        <v>0</v>
      </c>
      <c r="BC175">
        <f t="shared" si="95"/>
        <v>25</v>
      </c>
      <c r="BD175" s="48">
        <f t="shared" si="89"/>
        <v>0.58139534883720934</v>
      </c>
    </row>
    <row r="176" spans="1:56" x14ac:dyDescent="0.3">
      <c r="A176" s="25" t="str">
        <f>Råstatistik!A170</f>
        <v>HALMSTADS KOMMUN</v>
      </c>
      <c r="B176" t="b">
        <f t="shared" si="64"/>
        <v>1</v>
      </c>
      <c r="C176">
        <f>Råstatistik!F170</f>
        <v>100</v>
      </c>
      <c r="D176">
        <f ca="1">IF(Råstatistik!D170=999,IF(simulera09,RANDBETWEEN(1,9),9),0)</f>
        <v>0</v>
      </c>
      <c r="E176">
        <f>Råstatistik!K170</f>
        <v>66</v>
      </c>
      <c r="F176">
        <f ca="1">IF(Råstatistik!I170=999,IF(simulera09,RANDBETWEEN(1,9),9),0)</f>
        <v>0</v>
      </c>
      <c r="G176">
        <f>Råstatistik!P170</f>
        <v>57</v>
      </c>
      <c r="H176">
        <f ca="1">IF(Råstatistik!N170=999,IF(simulera09,RANDBETWEEN(1,9),9),0)</f>
        <v>0</v>
      </c>
      <c r="I176">
        <f>Råstatistik!U170</f>
        <v>509</v>
      </c>
      <c r="J176">
        <f ca="1">IF(Råstatistik!S170=999,IF(simulera09,RANDBETWEEN(1,9),9),0)</f>
        <v>0</v>
      </c>
      <c r="K176">
        <f t="shared" si="65"/>
        <v>732</v>
      </c>
      <c r="L176">
        <f t="shared" ca="1" si="66"/>
        <v>0</v>
      </c>
      <c r="M176" s="26" t="str">
        <f t="shared" ca="1" si="90"/>
        <v>732</v>
      </c>
      <c r="N176" s="26">
        <f t="shared" ca="1" si="91"/>
        <v>732</v>
      </c>
      <c r="O176" s="26">
        <f t="shared" si="67"/>
        <v>166</v>
      </c>
      <c r="P176" s="26">
        <f t="shared" ca="1" si="68"/>
        <v>0</v>
      </c>
      <c r="Q176" s="26">
        <f t="shared" ca="1" si="69"/>
        <v>166</v>
      </c>
      <c r="R176" s="43">
        <f>IF(Råstatistik!G170=".",0,Råstatistik!G170)</f>
        <v>68</v>
      </c>
      <c r="S176" s="44">
        <f ca="1">IF(Råstatistik!E170=999,IF(simulera09,RANDBETWEEN(1,9),9),0)</f>
        <v>0</v>
      </c>
      <c r="T176" s="43">
        <f>IF(Råstatistik!L170=".",0,Råstatistik!L170)</f>
        <v>21</v>
      </c>
      <c r="U176" s="44">
        <f ca="1">IF(Råstatistik!J170=999,IF(simulera09,RANDBETWEEN(1,9),9),0)</f>
        <v>0</v>
      </c>
      <c r="V176">
        <f>IF(Råstatistik!Q170=".",0,Råstatistik!Q170)</f>
        <v>12</v>
      </c>
      <c r="W176">
        <f ca="1">IF(Råstatistik!O170=999,IF(simulera09,RANDBETWEEN(1,9),9),0)</f>
        <v>0</v>
      </c>
      <c r="X176">
        <f>IF(Råstatistik!V170=".",0,Råstatistik!V170)</f>
        <v>19</v>
      </c>
      <c r="Y176">
        <f ca="1">IF(Råstatistik!T170=999,IF(simulera09,RANDBETWEEN(1,9),9),0)</f>
        <v>0</v>
      </c>
      <c r="Z176">
        <f t="shared" si="70"/>
        <v>120</v>
      </c>
      <c r="AA176">
        <f t="shared" ca="1" si="71"/>
        <v>0</v>
      </c>
      <c r="AB176" s="26" t="str">
        <f t="shared" ca="1" si="92"/>
        <v>120</v>
      </c>
      <c r="AC176" s="26" t="b">
        <f>Råstatistik!B170</f>
        <v>0</v>
      </c>
      <c r="AD176" s="26">
        <f t="shared" si="72"/>
        <v>32</v>
      </c>
      <c r="AE176" s="26">
        <f t="shared" ca="1" si="73"/>
        <v>0</v>
      </c>
      <c r="AF176" s="26">
        <f t="shared" si="74"/>
        <v>45</v>
      </c>
      <c r="AG176" s="26">
        <f t="shared" ca="1" si="75"/>
        <v>0</v>
      </c>
      <c r="AH176" s="26">
        <f t="shared" si="76"/>
        <v>45</v>
      </c>
      <c r="AI176" s="26">
        <f t="shared" ca="1" si="77"/>
        <v>0</v>
      </c>
      <c r="AJ176" s="26">
        <f t="shared" si="78"/>
        <v>490</v>
      </c>
      <c r="AK176" s="26">
        <f t="shared" ca="1" si="79"/>
        <v>0</v>
      </c>
      <c r="AL176" s="48">
        <f t="shared" si="80"/>
        <v>0.22677595628415301</v>
      </c>
      <c r="AM176" s="48" t="str">
        <f t="shared" ca="1" si="81"/>
        <v>23 - 0%</v>
      </c>
      <c r="AN176" s="48" t="str">
        <f>IFERROR(#REF!/#REF!,"-")</f>
        <v>-</v>
      </c>
      <c r="AO176" s="48">
        <f t="shared" si="82"/>
        <v>0.16393442622950818</v>
      </c>
      <c r="AP176" s="48" t="str">
        <f t="shared" ca="1" si="83"/>
        <v>16 - 0%</v>
      </c>
      <c r="AQ176" s="48" t="str">
        <f>IFERROR(AC176/#REF!,"-")</f>
        <v>-</v>
      </c>
      <c r="AR176" s="48">
        <f t="shared" si="84"/>
        <v>0.72289156626506024</v>
      </c>
      <c r="AS176" s="48" t="str">
        <f>IFERROR(#REF!/#REF!,"_")</f>
        <v>_</v>
      </c>
      <c r="AT176" s="48">
        <f t="shared" si="85"/>
        <v>0.39759036144578314</v>
      </c>
      <c r="AU176" s="48" t="str">
        <f>IFERROR(#REF!/#REF!,"-")</f>
        <v>-</v>
      </c>
      <c r="AV176" s="48">
        <f t="shared" si="86"/>
        <v>0.17499999999999999</v>
      </c>
      <c r="AW176" s="48" t="str">
        <f>IFERROR(#REF!/#REF!,"-")</f>
        <v>-</v>
      </c>
      <c r="AX176" s="48">
        <f t="shared" si="87"/>
        <v>0.15833333333333333</v>
      </c>
      <c r="AY176" s="48" t="str">
        <f>IFERROR(#REF!/#REF!,"-")</f>
        <v>-</v>
      </c>
      <c r="AZ176" s="48">
        <f t="shared" si="93"/>
        <v>0.33333333333333331</v>
      </c>
      <c r="BA176" s="48" t="str">
        <f t="shared" si="94"/>
        <v>-</v>
      </c>
      <c r="BB176" s="48" t="b">
        <f t="shared" si="88"/>
        <v>0</v>
      </c>
      <c r="BC176">
        <f t="shared" si="95"/>
        <v>32</v>
      </c>
      <c r="BD176" s="48">
        <f t="shared" si="89"/>
        <v>0.41558441558441561</v>
      </c>
    </row>
    <row r="177" spans="1:56" x14ac:dyDescent="0.3">
      <c r="A177" s="25" t="str">
        <f>Råstatistik!A171</f>
        <v>HAMMARÖ KOMMUN</v>
      </c>
      <c r="B177" t="b">
        <f t="shared" si="64"/>
        <v>1</v>
      </c>
      <c r="C177">
        <f>Råstatistik!F171</f>
        <v>10</v>
      </c>
      <c r="D177">
        <f ca="1">IF(Råstatistik!D171=999,IF(simulera09,RANDBETWEEN(1,9),9),0)</f>
        <v>0</v>
      </c>
      <c r="E177">
        <f>Råstatistik!K171</f>
        <v>0</v>
      </c>
      <c r="F177">
        <f ca="1">IF(Råstatistik!I171=999,IF(simulera09,RANDBETWEEN(1,9),9),0)</f>
        <v>0</v>
      </c>
      <c r="G177">
        <f>Råstatistik!P171</f>
        <v>10</v>
      </c>
      <c r="H177">
        <f ca="1">IF(Råstatistik!N171=999,IF(simulera09,RANDBETWEEN(1,9),9),0)</f>
        <v>0</v>
      </c>
      <c r="I177">
        <f>Råstatistik!U171</f>
        <v>171</v>
      </c>
      <c r="J177">
        <f ca="1">IF(Råstatistik!S171=999,IF(simulera09,RANDBETWEEN(1,9),9),0)</f>
        <v>0</v>
      </c>
      <c r="K177">
        <f t="shared" si="65"/>
        <v>191</v>
      </c>
      <c r="L177">
        <f t="shared" ca="1" si="66"/>
        <v>0</v>
      </c>
      <c r="M177" s="26" t="str">
        <f t="shared" ca="1" si="90"/>
        <v>191</v>
      </c>
      <c r="N177" s="26">
        <f t="shared" ca="1" si="91"/>
        <v>191</v>
      </c>
      <c r="O177" s="26">
        <f t="shared" si="67"/>
        <v>10</v>
      </c>
      <c r="P177" s="26">
        <f t="shared" ca="1" si="68"/>
        <v>0</v>
      </c>
      <c r="Q177" s="26">
        <f t="shared" ca="1" si="69"/>
        <v>10</v>
      </c>
      <c r="R177" s="43">
        <f>IF(Råstatistik!G171=".",0,Råstatistik!G171)</f>
        <v>0</v>
      </c>
      <c r="S177" s="44">
        <f ca="1">IF(Råstatistik!E171=999,IF(simulera09,RANDBETWEEN(1,9),9),0)</f>
        <v>9</v>
      </c>
      <c r="T177" s="43">
        <f>IF(Råstatistik!L171=".",0,Råstatistik!L171)</f>
        <v>0</v>
      </c>
      <c r="U177" s="44">
        <f ca="1">IF(Råstatistik!J171=999,IF(simulera09,RANDBETWEEN(1,9),9),0)</f>
        <v>0</v>
      </c>
      <c r="V177">
        <f>IF(Råstatistik!Q171=".",0,Råstatistik!Q171)</f>
        <v>0</v>
      </c>
      <c r="W177">
        <f ca="1">IF(Råstatistik!O171=999,IF(simulera09,RANDBETWEEN(1,9),9),0)</f>
        <v>0</v>
      </c>
      <c r="X177">
        <f>IF(Råstatistik!V171=".",0,Råstatistik!V171)</f>
        <v>0</v>
      </c>
      <c r="Y177">
        <f ca="1">IF(Råstatistik!T171=999,IF(simulera09,RANDBETWEEN(1,9),9),0)</f>
        <v>0</v>
      </c>
      <c r="Z177">
        <f t="shared" si="70"/>
        <v>0</v>
      </c>
      <c r="AA177">
        <f t="shared" ca="1" si="71"/>
        <v>9</v>
      </c>
      <c r="AB177" s="26" t="str">
        <f t="shared" ca="1" si="92"/>
        <v>0-9</v>
      </c>
      <c r="AC177" s="26" t="b">
        <f>Råstatistik!B171</f>
        <v>0</v>
      </c>
      <c r="AD177" s="26">
        <f t="shared" si="72"/>
        <v>10</v>
      </c>
      <c r="AE177" s="26">
        <f t="shared" ca="1" si="73"/>
        <v>0</v>
      </c>
      <c r="AF177" s="26">
        <f t="shared" si="74"/>
        <v>0</v>
      </c>
      <c r="AG177" s="26">
        <f t="shared" ca="1" si="75"/>
        <v>0</v>
      </c>
      <c r="AH177" s="26">
        <f t="shared" si="76"/>
        <v>10</v>
      </c>
      <c r="AI177" s="26">
        <f t="shared" ca="1" si="77"/>
        <v>0</v>
      </c>
      <c r="AJ177" s="26">
        <f t="shared" si="78"/>
        <v>171</v>
      </c>
      <c r="AK177" s="26">
        <f t="shared" ca="1" si="79"/>
        <v>0</v>
      </c>
      <c r="AL177" s="48">
        <f t="shared" si="80"/>
        <v>5.2356020942408377E-2</v>
      </c>
      <c r="AM177" s="48" t="str">
        <f t="shared" ca="1" si="81"/>
        <v>5 - 0%</v>
      </c>
      <c r="AN177" s="48" t="str">
        <f>IFERROR(#REF!/#REF!,"-")</f>
        <v>-</v>
      </c>
      <c r="AO177" s="48">
        <f t="shared" si="82"/>
        <v>0</v>
      </c>
      <c r="AP177" s="48" t="str">
        <f t="shared" ca="1" si="83"/>
        <v>0 - 5%</v>
      </c>
      <c r="AQ177" s="48" t="str">
        <f>IFERROR(AC177/#REF!,"-")</f>
        <v>-</v>
      </c>
      <c r="AR177" s="48">
        <f t="shared" si="84"/>
        <v>0</v>
      </c>
      <c r="AS177" s="48" t="str">
        <f>IFERROR(#REF!/#REF!,"_")</f>
        <v>_</v>
      </c>
      <c r="AT177" s="48">
        <f t="shared" si="85"/>
        <v>0</v>
      </c>
      <c r="AU177" s="48" t="str">
        <f>IFERROR(#REF!/#REF!,"-")</f>
        <v>-</v>
      </c>
      <c r="AV177" s="48" t="str">
        <f t="shared" si="86"/>
        <v>-</v>
      </c>
      <c r="AW177" s="48" t="str">
        <f>IFERROR(#REF!/#REF!,"-")</f>
        <v>-</v>
      </c>
      <c r="AX177" s="48" t="str">
        <f t="shared" si="87"/>
        <v>-</v>
      </c>
      <c r="AY177" s="48" t="str">
        <f>IFERROR(#REF!/#REF!,"-")</f>
        <v>-</v>
      </c>
      <c r="AZ177" s="48" t="str">
        <f t="shared" si="93"/>
        <v>-</v>
      </c>
      <c r="BA177" s="48" t="str">
        <f t="shared" si="94"/>
        <v>-</v>
      </c>
      <c r="BB177" s="48" t="b">
        <f t="shared" si="88"/>
        <v>0</v>
      </c>
      <c r="BC177">
        <f t="shared" si="95"/>
        <v>10</v>
      </c>
      <c r="BD177" s="48">
        <f t="shared" si="89"/>
        <v>1</v>
      </c>
    </row>
    <row r="178" spans="1:56" x14ac:dyDescent="0.3">
      <c r="A178" s="25" t="str">
        <f>Råstatistik!A172</f>
        <v>HANINGE KOMMUN</v>
      </c>
      <c r="B178" t="b">
        <f t="shared" si="64"/>
        <v>1</v>
      </c>
      <c r="C178">
        <f>Råstatistik!F172</f>
        <v>71</v>
      </c>
      <c r="D178">
        <f ca="1">IF(Råstatistik!D172=999,IF(simulera09,RANDBETWEEN(1,9),9),0)</f>
        <v>0</v>
      </c>
      <c r="E178">
        <f>Råstatistik!K172</f>
        <v>51</v>
      </c>
      <c r="F178">
        <f ca="1">IF(Råstatistik!I172=999,IF(simulera09,RANDBETWEEN(1,9),9),0)</f>
        <v>0</v>
      </c>
      <c r="G178">
        <f>Råstatistik!P172</f>
        <v>55</v>
      </c>
      <c r="H178">
        <f ca="1">IF(Råstatistik!N172=999,IF(simulera09,RANDBETWEEN(1,9),9),0)</f>
        <v>0</v>
      </c>
      <c r="I178">
        <f>Råstatistik!U172</f>
        <v>363</v>
      </c>
      <c r="J178">
        <f ca="1">IF(Råstatistik!S172=999,IF(simulera09,RANDBETWEEN(1,9),9),0)</f>
        <v>0</v>
      </c>
      <c r="K178">
        <f t="shared" si="65"/>
        <v>540</v>
      </c>
      <c r="L178">
        <f t="shared" ca="1" si="66"/>
        <v>0</v>
      </c>
      <c r="M178" s="26" t="str">
        <f t="shared" ca="1" si="90"/>
        <v>540</v>
      </c>
      <c r="N178" s="26">
        <f t="shared" ca="1" si="91"/>
        <v>540</v>
      </c>
      <c r="O178" s="26">
        <f t="shared" si="67"/>
        <v>122</v>
      </c>
      <c r="P178" s="26">
        <f t="shared" ca="1" si="68"/>
        <v>0</v>
      </c>
      <c r="Q178" s="26">
        <f t="shared" ca="1" si="69"/>
        <v>122</v>
      </c>
      <c r="R178" s="43">
        <f>IF(Råstatistik!G172=".",0,Råstatistik!G172)</f>
        <v>18</v>
      </c>
      <c r="S178" s="44">
        <f ca="1">IF(Råstatistik!E172=999,IF(simulera09,RANDBETWEEN(1,9),9),0)</f>
        <v>0</v>
      </c>
      <c r="T178" s="43">
        <f>IF(Råstatistik!L172=".",0,Råstatistik!L172)</f>
        <v>10</v>
      </c>
      <c r="U178" s="44">
        <f ca="1">IF(Råstatistik!J172=999,IF(simulera09,RANDBETWEEN(1,9),9),0)</f>
        <v>0</v>
      </c>
      <c r="V178">
        <f>IF(Råstatistik!Q172=".",0,Råstatistik!Q172)</f>
        <v>14</v>
      </c>
      <c r="W178">
        <f ca="1">IF(Råstatistik!O172=999,IF(simulera09,RANDBETWEEN(1,9),9),0)</f>
        <v>0</v>
      </c>
      <c r="X178">
        <f>IF(Råstatistik!V172=".",0,Råstatistik!V172)</f>
        <v>18</v>
      </c>
      <c r="Y178">
        <f ca="1">IF(Råstatistik!T172=999,IF(simulera09,RANDBETWEEN(1,9),9),0)</f>
        <v>0</v>
      </c>
      <c r="Z178">
        <f t="shared" si="70"/>
        <v>60</v>
      </c>
      <c r="AA178">
        <f t="shared" ca="1" si="71"/>
        <v>0</v>
      </c>
      <c r="AB178" s="26" t="str">
        <f t="shared" ca="1" si="92"/>
        <v>60</v>
      </c>
      <c r="AC178" s="26" t="b">
        <f>Råstatistik!B172</f>
        <v>0</v>
      </c>
      <c r="AD178" s="26">
        <f t="shared" si="72"/>
        <v>53</v>
      </c>
      <c r="AE178" s="26">
        <f t="shared" ca="1" si="73"/>
        <v>0</v>
      </c>
      <c r="AF178" s="26">
        <f t="shared" si="74"/>
        <v>41</v>
      </c>
      <c r="AG178" s="26">
        <f t="shared" ca="1" si="75"/>
        <v>0</v>
      </c>
      <c r="AH178" s="26">
        <f t="shared" si="76"/>
        <v>41</v>
      </c>
      <c r="AI178" s="26">
        <f t="shared" ca="1" si="77"/>
        <v>0</v>
      </c>
      <c r="AJ178" s="26">
        <f t="shared" si="78"/>
        <v>345</v>
      </c>
      <c r="AK178" s="26">
        <f t="shared" ca="1" si="79"/>
        <v>0</v>
      </c>
      <c r="AL178" s="48">
        <f t="shared" si="80"/>
        <v>0.22592592592592592</v>
      </c>
      <c r="AM178" s="48" t="str">
        <f t="shared" ca="1" si="81"/>
        <v>23 - 0%</v>
      </c>
      <c r="AN178" s="48" t="str">
        <f>IFERROR(#REF!/#REF!,"-")</f>
        <v>-</v>
      </c>
      <c r="AO178" s="48">
        <f t="shared" si="82"/>
        <v>0.1111111111111111</v>
      </c>
      <c r="AP178" s="48" t="str">
        <f t="shared" ca="1" si="83"/>
        <v>11 - 0%</v>
      </c>
      <c r="AQ178" s="48" t="str">
        <f>IFERROR(AC178/#REF!,"-")</f>
        <v>-</v>
      </c>
      <c r="AR178" s="48">
        <f t="shared" si="84"/>
        <v>0.49180327868852458</v>
      </c>
      <c r="AS178" s="48" t="str">
        <f>IFERROR(#REF!/#REF!,"_")</f>
        <v>_</v>
      </c>
      <c r="AT178" s="48">
        <f t="shared" si="85"/>
        <v>0.41803278688524592</v>
      </c>
      <c r="AU178" s="48" t="str">
        <f>IFERROR(#REF!/#REF!,"-")</f>
        <v>-</v>
      </c>
      <c r="AV178" s="48">
        <f t="shared" si="86"/>
        <v>0.16666666666666666</v>
      </c>
      <c r="AW178" s="48" t="str">
        <f>IFERROR(#REF!/#REF!,"-")</f>
        <v>-</v>
      </c>
      <c r="AX178" s="48">
        <f t="shared" si="87"/>
        <v>0.3</v>
      </c>
      <c r="AY178" s="48" t="str">
        <f>IFERROR(#REF!/#REF!,"-")</f>
        <v>-</v>
      </c>
      <c r="AZ178" s="48">
        <f t="shared" si="93"/>
        <v>0.46666666666666667</v>
      </c>
      <c r="BA178" s="48" t="str">
        <f t="shared" si="94"/>
        <v>-</v>
      </c>
      <c r="BB178" s="48" t="b">
        <f t="shared" si="88"/>
        <v>0</v>
      </c>
      <c r="BC178">
        <f t="shared" si="95"/>
        <v>53</v>
      </c>
      <c r="BD178" s="48">
        <f t="shared" si="89"/>
        <v>0.56382978723404253</v>
      </c>
    </row>
    <row r="179" spans="1:56" x14ac:dyDescent="0.3">
      <c r="A179" s="25" t="str">
        <f>Råstatistik!A173</f>
        <v>HAPARANDA KOMMUN</v>
      </c>
      <c r="B179" t="b">
        <f t="shared" si="64"/>
        <v>1</v>
      </c>
      <c r="C179">
        <f>Råstatistik!F173</f>
        <v>11</v>
      </c>
      <c r="D179">
        <f ca="1">IF(Råstatistik!D173=999,IF(simulera09,RANDBETWEEN(1,9),9),0)</f>
        <v>0</v>
      </c>
      <c r="E179">
        <f>Råstatistik!K173</f>
        <v>0</v>
      </c>
      <c r="F179">
        <f ca="1">IF(Råstatistik!I173=999,IF(simulera09,RANDBETWEEN(1,9),9),0)</f>
        <v>9</v>
      </c>
      <c r="G179">
        <f>Råstatistik!P173</f>
        <v>16</v>
      </c>
      <c r="H179">
        <f ca="1">IF(Råstatistik!N173=999,IF(simulera09,RANDBETWEEN(1,9),9),0)</f>
        <v>0</v>
      </c>
      <c r="I179">
        <f>Råstatistik!U173</f>
        <v>50</v>
      </c>
      <c r="J179">
        <f ca="1">IF(Råstatistik!S173=999,IF(simulera09,RANDBETWEEN(1,9),9),0)</f>
        <v>0</v>
      </c>
      <c r="K179">
        <f t="shared" si="65"/>
        <v>77</v>
      </c>
      <c r="L179">
        <f t="shared" ca="1" si="66"/>
        <v>9</v>
      </c>
      <c r="M179" s="26" t="str">
        <f t="shared" ca="1" si="90"/>
        <v>77-86</v>
      </c>
      <c r="N179" s="26">
        <f t="shared" ca="1" si="91"/>
        <v>82</v>
      </c>
      <c r="O179" s="26">
        <f t="shared" si="67"/>
        <v>11</v>
      </c>
      <c r="P179" s="26">
        <f t="shared" ca="1" si="68"/>
        <v>9</v>
      </c>
      <c r="Q179" s="26">
        <f t="shared" ca="1" si="69"/>
        <v>16</v>
      </c>
      <c r="R179" s="43">
        <f>IF(Råstatistik!G173=".",0,Råstatistik!G173)</f>
        <v>0</v>
      </c>
      <c r="S179" s="44">
        <f ca="1">IF(Råstatistik!E173=999,IF(simulera09,RANDBETWEEN(1,9),9),0)</f>
        <v>9</v>
      </c>
      <c r="T179" s="43">
        <f>IF(Råstatistik!L173=".",0,Råstatistik!L173)</f>
        <v>0</v>
      </c>
      <c r="U179" s="44">
        <f ca="1">IF(Råstatistik!J173=999,IF(simulera09,RANDBETWEEN(1,9),9),0)</f>
        <v>9</v>
      </c>
      <c r="V179">
        <f>IF(Råstatistik!Q173=".",0,Råstatistik!Q173)</f>
        <v>0</v>
      </c>
      <c r="W179">
        <f ca="1">IF(Råstatistik!O173=999,IF(simulera09,RANDBETWEEN(1,9),9),0)</f>
        <v>9</v>
      </c>
      <c r="X179">
        <f>IF(Råstatistik!V173=".",0,Råstatistik!V173)</f>
        <v>0</v>
      </c>
      <c r="Y179">
        <f ca="1">IF(Råstatistik!T173=999,IF(simulera09,RANDBETWEEN(1,9),9),0)</f>
        <v>9</v>
      </c>
      <c r="Z179">
        <f t="shared" si="70"/>
        <v>0</v>
      </c>
      <c r="AA179">
        <f t="shared" ca="1" si="71"/>
        <v>36</v>
      </c>
      <c r="AB179" s="26" t="str">
        <f t="shared" ca="1" si="92"/>
        <v>0-36</v>
      </c>
      <c r="AC179" s="26" t="b">
        <f>Råstatistik!B173</f>
        <v>0</v>
      </c>
      <c r="AD179" s="26">
        <f t="shared" si="72"/>
        <v>11</v>
      </c>
      <c r="AE179" s="26">
        <f t="shared" ca="1" si="73"/>
        <v>0</v>
      </c>
      <c r="AF179" s="26">
        <f t="shared" si="74"/>
        <v>0</v>
      </c>
      <c r="AG179" s="26">
        <f t="shared" ca="1" si="75"/>
        <v>0</v>
      </c>
      <c r="AH179" s="26">
        <f t="shared" si="76"/>
        <v>16</v>
      </c>
      <c r="AI179" s="26">
        <f t="shared" ca="1" si="77"/>
        <v>0</v>
      </c>
      <c r="AJ179" s="26">
        <f t="shared" si="78"/>
        <v>50</v>
      </c>
      <c r="AK179" s="26">
        <f t="shared" ca="1" si="79"/>
        <v>0</v>
      </c>
      <c r="AL179" s="48">
        <f t="shared" si="80"/>
        <v>0.14285714285714285</v>
      </c>
      <c r="AM179" s="48" t="str">
        <f t="shared" ca="1" si="81"/>
        <v>13 - 11%</v>
      </c>
      <c r="AN179" s="48" t="str">
        <f>IFERROR(#REF!/#REF!,"-")</f>
        <v>-</v>
      </c>
      <c r="AO179" s="48">
        <f t="shared" si="82"/>
        <v>0</v>
      </c>
      <c r="AP179" s="48" t="str">
        <f t="shared" ca="1" si="83"/>
        <v>0 - 44%</v>
      </c>
      <c r="AQ179" s="48" t="str">
        <f>IFERROR(AC179/#REF!,"-")</f>
        <v>-</v>
      </c>
      <c r="AR179" s="48">
        <f t="shared" si="84"/>
        <v>0</v>
      </c>
      <c r="AS179" s="48" t="str">
        <f>IFERROR(#REF!/#REF!,"_")</f>
        <v>_</v>
      </c>
      <c r="AT179" s="48">
        <f t="shared" si="85"/>
        <v>0</v>
      </c>
      <c r="AU179" s="48" t="str">
        <f>IFERROR(#REF!/#REF!,"-")</f>
        <v>-</v>
      </c>
      <c r="AV179" s="48" t="str">
        <f t="shared" si="86"/>
        <v>-</v>
      </c>
      <c r="AW179" s="48" t="str">
        <f>IFERROR(#REF!/#REF!,"-")</f>
        <v>-</v>
      </c>
      <c r="AX179" s="48" t="str">
        <f t="shared" si="87"/>
        <v>-</v>
      </c>
      <c r="AY179" s="48" t="str">
        <f>IFERROR(#REF!/#REF!,"-")</f>
        <v>-</v>
      </c>
      <c r="AZ179" s="48" t="str">
        <f t="shared" si="93"/>
        <v>-</v>
      </c>
      <c r="BA179" s="48" t="str">
        <f t="shared" si="94"/>
        <v>-</v>
      </c>
      <c r="BB179" s="48" t="b">
        <f t="shared" si="88"/>
        <v>0</v>
      </c>
      <c r="BC179">
        <f t="shared" si="95"/>
        <v>11</v>
      </c>
      <c r="BD179" s="48">
        <f t="shared" si="89"/>
        <v>1</v>
      </c>
    </row>
    <row r="180" spans="1:56" x14ac:dyDescent="0.3">
      <c r="A180" s="25" t="str">
        <f>Råstatistik!A174</f>
        <v>HEBY KOMMUN</v>
      </c>
      <c r="B180" t="b">
        <f t="shared" si="64"/>
        <v>1</v>
      </c>
      <c r="C180">
        <f>Råstatistik!F174</f>
        <v>14</v>
      </c>
      <c r="D180">
        <f ca="1">IF(Råstatistik!D174=999,IF(simulera09,RANDBETWEEN(1,9),9),0)</f>
        <v>0</v>
      </c>
      <c r="E180">
        <f>Råstatistik!K174</f>
        <v>12</v>
      </c>
      <c r="F180">
        <f ca="1">IF(Råstatistik!I174=999,IF(simulera09,RANDBETWEEN(1,9),9),0)</f>
        <v>0</v>
      </c>
      <c r="G180">
        <f>Råstatistik!P174</f>
        <v>33</v>
      </c>
      <c r="H180">
        <f ca="1">IF(Råstatistik!N174=999,IF(simulera09,RANDBETWEEN(1,9),9),0)</f>
        <v>0</v>
      </c>
      <c r="I180">
        <f>Råstatistik!U174</f>
        <v>98</v>
      </c>
      <c r="J180">
        <f ca="1">IF(Råstatistik!S174=999,IF(simulera09,RANDBETWEEN(1,9),9),0)</f>
        <v>0</v>
      </c>
      <c r="K180">
        <f t="shared" si="65"/>
        <v>157</v>
      </c>
      <c r="L180">
        <f t="shared" ca="1" si="66"/>
        <v>0</v>
      </c>
      <c r="M180" s="26" t="str">
        <f t="shared" ca="1" si="90"/>
        <v>157</v>
      </c>
      <c r="N180" s="26">
        <f t="shared" ca="1" si="91"/>
        <v>157</v>
      </c>
      <c r="O180" s="26">
        <f t="shared" si="67"/>
        <v>26</v>
      </c>
      <c r="P180" s="26">
        <f t="shared" ca="1" si="68"/>
        <v>0</v>
      </c>
      <c r="Q180" s="26">
        <f t="shared" ca="1" si="69"/>
        <v>26</v>
      </c>
      <c r="R180" s="43">
        <f>IF(Råstatistik!G174=".",0,Råstatistik!G174)</f>
        <v>0</v>
      </c>
      <c r="S180" s="44">
        <f ca="1">IF(Råstatistik!E174=999,IF(simulera09,RANDBETWEEN(1,9),9),0)</f>
        <v>9</v>
      </c>
      <c r="T180" s="43">
        <f>IF(Råstatistik!L174=".",0,Råstatistik!L174)</f>
        <v>0</v>
      </c>
      <c r="U180" s="44">
        <f ca="1">IF(Råstatistik!J174=999,IF(simulera09,RANDBETWEEN(1,9),9),0)</f>
        <v>9</v>
      </c>
      <c r="V180">
        <f>IF(Råstatistik!Q174=".",0,Råstatistik!Q174)</f>
        <v>13</v>
      </c>
      <c r="W180">
        <f ca="1">IF(Råstatistik!O174=999,IF(simulera09,RANDBETWEEN(1,9),9),0)</f>
        <v>0</v>
      </c>
      <c r="X180">
        <f>IF(Råstatistik!V174=".",0,Råstatistik!V174)</f>
        <v>10</v>
      </c>
      <c r="Y180">
        <f ca="1">IF(Råstatistik!T174=999,IF(simulera09,RANDBETWEEN(1,9),9),0)</f>
        <v>0</v>
      </c>
      <c r="Z180">
        <f t="shared" si="70"/>
        <v>23</v>
      </c>
      <c r="AA180">
        <f t="shared" ca="1" si="71"/>
        <v>18</v>
      </c>
      <c r="AB180" s="26" t="str">
        <f t="shared" ca="1" si="92"/>
        <v>23-41</v>
      </c>
      <c r="AC180" s="26" t="b">
        <f>Råstatistik!B174</f>
        <v>0</v>
      </c>
      <c r="AD180" s="26">
        <f t="shared" si="72"/>
        <v>14</v>
      </c>
      <c r="AE180" s="26">
        <f t="shared" ca="1" si="73"/>
        <v>0</v>
      </c>
      <c r="AF180" s="26">
        <f t="shared" si="74"/>
        <v>12</v>
      </c>
      <c r="AG180" s="26">
        <f t="shared" ca="1" si="75"/>
        <v>0</v>
      </c>
      <c r="AH180" s="26">
        <f t="shared" si="76"/>
        <v>20</v>
      </c>
      <c r="AI180" s="26">
        <f t="shared" ca="1" si="77"/>
        <v>0</v>
      </c>
      <c r="AJ180" s="26">
        <f t="shared" si="78"/>
        <v>88</v>
      </c>
      <c r="AK180" s="26">
        <f t="shared" ca="1" si="79"/>
        <v>0</v>
      </c>
      <c r="AL180" s="48">
        <f t="shared" si="80"/>
        <v>0.16560509554140126</v>
      </c>
      <c r="AM180" s="48" t="str">
        <f t="shared" ca="1" si="81"/>
        <v>17 - 0%</v>
      </c>
      <c r="AN180" s="48" t="str">
        <f>IFERROR(#REF!/#REF!,"-")</f>
        <v>-</v>
      </c>
      <c r="AO180" s="48">
        <f t="shared" si="82"/>
        <v>0.1464968152866242</v>
      </c>
      <c r="AP180" s="48" t="str">
        <f t="shared" ca="1" si="83"/>
        <v>15 - 11%</v>
      </c>
      <c r="AQ180" s="48" t="str">
        <f>IFERROR(AC180/#REF!,"-")</f>
        <v>-</v>
      </c>
      <c r="AR180" s="48">
        <f t="shared" si="84"/>
        <v>0.88461538461538458</v>
      </c>
      <c r="AS180" s="48" t="str">
        <f>IFERROR(#REF!/#REF!,"_")</f>
        <v>_</v>
      </c>
      <c r="AT180" s="48">
        <f t="shared" si="85"/>
        <v>0.46153846153846156</v>
      </c>
      <c r="AU180" s="48" t="str">
        <f>IFERROR(#REF!/#REF!,"-")</f>
        <v>-</v>
      </c>
      <c r="AV180" s="48">
        <f t="shared" si="86"/>
        <v>0</v>
      </c>
      <c r="AW180" s="48" t="str">
        <f>IFERROR(#REF!/#REF!,"-")</f>
        <v>-</v>
      </c>
      <c r="AX180" s="48">
        <f t="shared" si="87"/>
        <v>0.43478260869565216</v>
      </c>
      <c r="AY180" s="48" t="str">
        <f>IFERROR(#REF!/#REF!,"-")</f>
        <v>-</v>
      </c>
      <c r="AZ180" s="48">
        <f t="shared" si="93"/>
        <v>0.43478260869565216</v>
      </c>
      <c r="BA180" s="48" t="str">
        <f t="shared" si="94"/>
        <v>-</v>
      </c>
      <c r="BB180" s="48" t="b">
        <f t="shared" si="88"/>
        <v>0</v>
      </c>
      <c r="BC180">
        <f t="shared" si="95"/>
        <v>14</v>
      </c>
      <c r="BD180" s="48">
        <f t="shared" si="89"/>
        <v>0.53846153846153844</v>
      </c>
    </row>
    <row r="181" spans="1:56" x14ac:dyDescent="0.3">
      <c r="A181" s="25" t="str">
        <f>Råstatistik!A175</f>
        <v>HEDEMORA KOMMUN</v>
      </c>
      <c r="B181" t="b">
        <f t="shared" si="64"/>
        <v>1</v>
      </c>
      <c r="C181">
        <f>Råstatistik!F175</f>
        <v>11</v>
      </c>
      <c r="D181">
        <f ca="1">IF(Råstatistik!D175=999,IF(simulera09,RANDBETWEEN(1,9),9),0)</f>
        <v>0</v>
      </c>
      <c r="E181">
        <f>Råstatistik!K175</f>
        <v>10</v>
      </c>
      <c r="F181">
        <f ca="1">IF(Råstatistik!I175=999,IF(simulera09,RANDBETWEEN(1,9),9),0)</f>
        <v>0</v>
      </c>
      <c r="G181">
        <f>Råstatistik!P175</f>
        <v>13</v>
      </c>
      <c r="H181">
        <f ca="1">IF(Råstatistik!N175=999,IF(simulera09,RANDBETWEEN(1,9),9),0)</f>
        <v>0</v>
      </c>
      <c r="I181">
        <f>Råstatistik!U175</f>
        <v>89</v>
      </c>
      <c r="J181">
        <f ca="1">IF(Råstatistik!S175=999,IF(simulera09,RANDBETWEEN(1,9),9),0)</f>
        <v>0</v>
      </c>
      <c r="K181">
        <f t="shared" si="65"/>
        <v>123</v>
      </c>
      <c r="L181">
        <f t="shared" ca="1" si="66"/>
        <v>0</v>
      </c>
      <c r="M181" s="26" t="str">
        <f t="shared" ca="1" si="90"/>
        <v>123</v>
      </c>
      <c r="N181" s="26">
        <f t="shared" ca="1" si="91"/>
        <v>123</v>
      </c>
      <c r="O181" s="26">
        <f t="shared" si="67"/>
        <v>21</v>
      </c>
      <c r="P181" s="26">
        <f t="shared" ca="1" si="68"/>
        <v>0</v>
      </c>
      <c r="Q181" s="26">
        <f t="shared" ca="1" si="69"/>
        <v>21</v>
      </c>
      <c r="R181" s="43">
        <f>IF(Råstatistik!G175=".",0,Råstatistik!G175)</f>
        <v>10</v>
      </c>
      <c r="S181" s="44">
        <f ca="1">IF(Råstatistik!E175=999,IF(simulera09,RANDBETWEEN(1,9),9),0)</f>
        <v>0</v>
      </c>
      <c r="T181" s="43">
        <f>IF(Råstatistik!L175=".",0,Råstatistik!L175)</f>
        <v>0</v>
      </c>
      <c r="U181" s="44">
        <f ca="1">IF(Råstatistik!J175=999,IF(simulera09,RANDBETWEEN(1,9),9),0)</f>
        <v>9</v>
      </c>
      <c r="V181">
        <f>IF(Råstatistik!Q175=".",0,Råstatistik!Q175)</f>
        <v>12</v>
      </c>
      <c r="W181">
        <f ca="1">IF(Råstatistik!O175=999,IF(simulera09,RANDBETWEEN(1,9),9),0)</f>
        <v>0</v>
      </c>
      <c r="X181">
        <f>IF(Råstatistik!V175=".",0,Råstatistik!V175)</f>
        <v>21</v>
      </c>
      <c r="Y181">
        <f ca="1">IF(Råstatistik!T175=999,IF(simulera09,RANDBETWEEN(1,9),9),0)</f>
        <v>0</v>
      </c>
      <c r="Z181">
        <f t="shared" si="70"/>
        <v>43</v>
      </c>
      <c r="AA181">
        <f t="shared" ca="1" si="71"/>
        <v>9</v>
      </c>
      <c r="AB181" s="26" t="str">
        <f t="shared" ca="1" si="92"/>
        <v>43-52</v>
      </c>
      <c r="AC181" s="26" t="b">
        <f>Råstatistik!B175</f>
        <v>0</v>
      </c>
      <c r="AD181" s="26">
        <f t="shared" si="72"/>
        <v>1</v>
      </c>
      <c r="AE181" s="26">
        <f t="shared" ca="1" si="73"/>
        <v>0</v>
      </c>
      <c r="AF181" s="26">
        <f t="shared" si="74"/>
        <v>10</v>
      </c>
      <c r="AG181" s="26">
        <f t="shared" ca="1" si="75"/>
        <v>0</v>
      </c>
      <c r="AH181" s="26">
        <f t="shared" si="76"/>
        <v>1</v>
      </c>
      <c r="AI181" s="26">
        <f t="shared" ca="1" si="77"/>
        <v>0</v>
      </c>
      <c r="AJ181" s="26">
        <f t="shared" si="78"/>
        <v>68</v>
      </c>
      <c r="AK181" s="26">
        <f t="shared" ca="1" si="79"/>
        <v>0</v>
      </c>
      <c r="AL181" s="48">
        <f t="shared" si="80"/>
        <v>0.17073170731707318</v>
      </c>
      <c r="AM181" s="48" t="str">
        <f t="shared" ca="1" si="81"/>
        <v>17 - 0%</v>
      </c>
      <c r="AN181" s="48" t="str">
        <f>IFERROR(#REF!/#REF!,"-")</f>
        <v>-</v>
      </c>
      <c r="AO181" s="48">
        <f t="shared" si="82"/>
        <v>0.34959349593495936</v>
      </c>
      <c r="AP181" s="48" t="str">
        <f t="shared" ca="1" si="83"/>
        <v>35 - 7%</v>
      </c>
      <c r="AQ181" s="48" t="str">
        <f>IFERROR(AC181/#REF!,"-")</f>
        <v>-</v>
      </c>
      <c r="AR181" s="48">
        <f t="shared" si="84"/>
        <v>2.0476190476190474</v>
      </c>
      <c r="AS181" s="48" t="str">
        <f>IFERROR(#REF!/#REF!,"_")</f>
        <v>_</v>
      </c>
      <c r="AT181" s="48">
        <f t="shared" si="85"/>
        <v>0.47619047619047616</v>
      </c>
      <c r="AU181" s="48" t="str">
        <f>IFERROR(#REF!/#REF!,"-")</f>
        <v>-</v>
      </c>
      <c r="AV181" s="48">
        <f t="shared" si="86"/>
        <v>0</v>
      </c>
      <c r="AW181" s="48" t="str">
        <f>IFERROR(#REF!/#REF!,"-")</f>
        <v>-</v>
      </c>
      <c r="AX181" s="48">
        <f t="shared" si="87"/>
        <v>0.48837209302325579</v>
      </c>
      <c r="AY181" s="48" t="str">
        <f>IFERROR(#REF!/#REF!,"-")</f>
        <v>-</v>
      </c>
      <c r="AZ181" s="48">
        <f t="shared" si="93"/>
        <v>0.48837209302325579</v>
      </c>
      <c r="BA181" s="48" t="str">
        <f t="shared" si="94"/>
        <v>-</v>
      </c>
      <c r="BB181" s="48" t="b">
        <f t="shared" si="88"/>
        <v>0</v>
      </c>
      <c r="BC181">
        <f t="shared" si="95"/>
        <v>1</v>
      </c>
      <c r="BD181" s="48">
        <f t="shared" si="89"/>
        <v>9.0909090909090912E-2</v>
      </c>
    </row>
    <row r="182" spans="1:56" x14ac:dyDescent="0.3">
      <c r="A182" s="25" t="str">
        <f>Råstatistik!A176</f>
        <v>HELIGA KATARINAS SKOLSTIFTELSE</v>
      </c>
      <c r="B182" t="b">
        <f t="shared" si="64"/>
        <v>0</v>
      </c>
      <c r="C182">
        <f>Råstatistik!F176</f>
        <v>0</v>
      </c>
      <c r="D182">
        <f ca="1">IF(Råstatistik!D176=999,IF(simulera09,RANDBETWEEN(1,9),9),0)</f>
        <v>0</v>
      </c>
      <c r="E182">
        <f>Råstatistik!K176</f>
        <v>0</v>
      </c>
      <c r="F182">
        <f ca="1">IF(Råstatistik!I176=999,IF(simulera09,RANDBETWEEN(1,9),9),0)</f>
        <v>9</v>
      </c>
      <c r="G182">
        <f>Råstatistik!P176</f>
        <v>0</v>
      </c>
      <c r="H182">
        <f ca="1">IF(Råstatistik!N176=999,IF(simulera09,RANDBETWEEN(1,9),9),0)</f>
        <v>0</v>
      </c>
      <c r="I182">
        <f>Råstatistik!U176</f>
        <v>0</v>
      </c>
      <c r="J182">
        <f ca="1">IF(Råstatistik!S176=999,IF(simulera09,RANDBETWEEN(1,9),9),0)</f>
        <v>9</v>
      </c>
      <c r="K182">
        <f t="shared" si="65"/>
        <v>0</v>
      </c>
      <c r="L182">
        <f t="shared" ca="1" si="66"/>
        <v>18</v>
      </c>
      <c r="M182" s="26" t="str">
        <f t="shared" ca="1" si="90"/>
        <v>0-18</v>
      </c>
      <c r="N182" s="26">
        <f t="shared" ca="1" si="91"/>
        <v>9</v>
      </c>
      <c r="O182" s="26">
        <f t="shared" si="67"/>
        <v>0</v>
      </c>
      <c r="P182" s="26">
        <f t="shared" ca="1" si="68"/>
        <v>9</v>
      </c>
      <c r="Q182" s="26">
        <f t="shared" ca="1" si="69"/>
        <v>5</v>
      </c>
      <c r="R182" s="43">
        <f>IF(Råstatistik!G176=".",0,Råstatistik!G176)</f>
        <v>0</v>
      </c>
      <c r="S182" s="44">
        <f ca="1">IF(Råstatistik!E176=999,IF(simulera09,RANDBETWEEN(1,9),9),0)</f>
        <v>0</v>
      </c>
      <c r="T182" s="43">
        <f>IF(Råstatistik!L176=".",0,Råstatistik!L176)</f>
        <v>0</v>
      </c>
      <c r="U182" s="44">
        <f ca="1">IF(Råstatistik!J176=999,IF(simulera09,RANDBETWEEN(1,9),9),0)</f>
        <v>9</v>
      </c>
      <c r="V182">
        <f>IF(Råstatistik!Q176=".",0,Råstatistik!Q176)</f>
        <v>0</v>
      </c>
      <c r="W182">
        <f ca="1">IF(Råstatistik!O176=999,IF(simulera09,RANDBETWEEN(1,9),9),0)</f>
        <v>0</v>
      </c>
      <c r="X182">
        <f>IF(Råstatistik!V176=".",0,Råstatistik!V176)</f>
        <v>0</v>
      </c>
      <c r="Y182">
        <f ca="1">IF(Råstatistik!T176=999,IF(simulera09,RANDBETWEEN(1,9),9),0)</f>
        <v>9</v>
      </c>
      <c r="Z182">
        <f t="shared" si="70"/>
        <v>0</v>
      </c>
      <c r="AA182">
        <f t="shared" ca="1" si="71"/>
        <v>18</v>
      </c>
      <c r="AB182" s="26" t="str">
        <f t="shared" ca="1" si="92"/>
        <v>0-18</v>
      </c>
      <c r="AC182" s="26" t="b">
        <f>Råstatistik!B176</f>
        <v>1</v>
      </c>
      <c r="AD182" s="26">
        <f t="shared" si="72"/>
        <v>0</v>
      </c>
      <c r="AE182" s="26">
        <f t="shared" ca="1" si="73"/>
        <v>0</v>
      </c>
      <c r="AF182" s="26">
        <f t="shared" si="74"/>
        <v>0</v>
      </c>
      <c r="AG182" s="26">
        <f t="shared" ca="1" si="75"/>
        <v>0</v>
      </c>
      <c r="AH182" s="26">
        <f t="shared" si="76"/>
        <v>0</v>
      </c>
      <c r="AI182" s="26">
        <f t="shared" ca="1" si="77"/>
        <v>0</v>
      </c>
      <c r="AJ182" s="26">
        <f t="shared" si="78"/>
        <v>0</v>
      </c>
      <c r="AK182" s="26">
        <f t="shared" ca="1" si="79"/>
        <v>0</v>
      </c>
      <c r="AL182" s="48" t="str">
        <f t="shared" si="80"/>
        <v>-</v>
      </c>
      <c r="AM182" s="48" t="str">
        <f t="shared" ca="1" si="81"/>
        <v>0 - 100%</v>
      </c>
      <c r="AN182" s="48" t="str">
        <f>IFERROR(#REF!/#REF!,"-")</f>
        <v>-</v>
      </c>
      <c r="AO182" s="48" t="str">
        <f t="shared" si="82"/>
        <v>-</v>
      </c>
      <c r="AP182" s="48" t="str">
        <f t="shared" ca="1" si="83"/>
        <v>0 - 200%</v>
      </c>
      <c r="AQ182" s="48" t="str">
        <f>IFERROR(AC182/#REF!,"-")</f>
        <v>-</v>
      </c>
      <c r="AR182" s="48" t="str">
        <f t="shared" si="84"/>
        <v>-</v>
      </c>
      <c r="AS182" s="48" t="str">
        <f>IFERROR(#REF!/#REF!,"_")</f>
        <v>_</v>
      </c>
      <c r="AT182" s="48" t="str">
        <f t="shared" si="85"/>
        <v>-</v>
      </c>
      <c r="AU182" s="48" t="str">
        <f>IFERROR(#REF!/#REF!,"-")</f>
        <v>-</v>
      </c>
      <c r="AV182" s="48" t="str">
        <f t="shared" si="86"/>
        <v>-</v>
      </c>
      <c r="AW182" s="48" t="str">
        <f>IFERROR(#REF!/#REF!,"-")</f>
        <v>-</v>
      </c>
      <c r="AX182" s="48" t="str">
        <f t="shared" si="87"/>
        <v>-</v>
      </c>
      <c r="AY182" s="48" t="str">
        <f>IFERROR(#REF!/#REF!,"-")</f>
        <v>-</v>
      </c>
      <c r="AZ182" s="48" t="str">
        <f t="shared" si="93"/>
        <v>-</v>
      </c>
      <c r="BA182" s="48" t="str">
        <f t="shared" si="94"/>
        <v>-</v>
      </c>
      <c r="BB182" s="48" t="b">
        <f t="shared" si="88"/>
        <v>1</v>
      </c>
      <c r="BC182">
        <f t="shared" si="95"/>
        <v>0</v>
      </c>
      <c r="BD182" s="48" t="str">
        <f t="shared" si="89"/>
        <v>-</v>
      </c>
    </row>
    <row r="183" spans="1:56" x14ac:dyDescent="0.3">
      <c r="A183" s="25" t="str">
        <f>Råstatistik!A177</f>
        <v>Heliås Lärcentrum AB</v>
      </c>
      <c r="B183" t="b">
        <f t="shared" si="64"/>
        <v>0</v>
      </c>
      <c r="C183">
        <f>Råstatistik!F177</f>
        <v>0</v>
      </c>
      <c r="D183">
        <f ca="1">IF(Råstatistik!D177=999,IF(simulera09,RANDBETWEEN(1,9),9),0)</f>
        <v>9</v>
      </c>
      <c r="E183">
        <f>Råstatistik!K177</f>
        <v>0</v>
      </c>
      <c r="F183">
        <f ca="1">IF(Råstatistik!I177=999,IF(simulera09,RANDBETWEEN(1,9),9),0)</f>
        <v>9</v>
      </c>
      <c r="G183">
        <f>Råstatistik!P177</f>
        <v>0</v>
      </c>
      <c r="H183">
        <f ca="1">IF(Råstatistik!N177=999,IF(simulera09,RANDBETWEEN(1,9),9),0)</f>
        <v>0</v>
      </c>
      <c r="I183">
        <f>Råstatistik!U177</f>
        <v>23</v>
      </c>
      <c r="J183">
        <f ca="1">IF(Råstatistik!S177=999,IF(simulera09,RANDBETWEEN(1,9),9),0)</f>
        <v>0</v>
      </c>
      <c r="K183">
        <f t="shared" si="65"/>
        <v>23</v>
      </c>
      <c r="L183">
        <f t="shared" ca="1" si="66"/>
        <v>18</v>
      </c>
      <c r="M183" s="26" t="str">
        <f t="shared" ca="1" si="90"/>
        <v>23-41</v>
      </c>
      <c r="N183" s="26">
        <f t="shared" ca="1" si="91"/>
        <v>32</v>
      </c>
      <c r="O183" s="26">
        <f t="shared" si="67"/>
        <v>0</v>
      </c>
      <c r="P183" s="26">
        <f t="shared" ca="1" si="68"/>
        <v>18</v>
      </c>
      <c r="Q183" s="26">
        <f t="shared" ca="1" si="69"/>
        <v>9</v>
      </c>
      <c r="R183" s="43">
        <f>IF(Råstatistik!G177=".",0,Råstatistik!G177)</f>
        <v>0</v>
      </c>
      <c r="S183" s="44">
        <f ca="1">IF(Råstatistik!E177=999,IF(simulera09,RANDBETWEEN(1,9),9),0)</f>
        <v>9</v>
      </c>
      <c r="T183" s="43">
        <f>IF(Råstatistik!L177=".",0,Råstatistik!L177)</f>
        <v>0</v>
      </c>
      <c r="U183" s="44">
        <f ca="1">IF(Råstatistik!J177=999,IF(simulera09,RANDBETWEEN(1,9),9),0)</f>
        <v>9</v>
      </c>
      <c r="V183">
        <f>IF(Råstatistik!Q177=".",0,Råstatistik!Q177)</f>
        <v>0</v>
      </c>
      <c r="W183">
        <f ca="1">IF(Råstatistik!O177=999,IF(simulera09,RANDBETWEEN(1,9),9),0)</f>
        <v>0</v>
      </c>
      <c r="X183">
        <f>IF(Råstatistik!V177=".",0,Råstatistik!V177)</f>
        <v>0</v>
      </c>
      <c r="Y183">
        <f ca="1">IF(Råstatistik!T177=999,IF(simulera09,RANDBETWEEN(1,9),9),0)</f>
        <v>9</v>
      </c>
      <c r="Z183">
        <f t="shared" si="70"/>
        <v>0</v>
      </c>
      <c r="AA183">
        <f t="shared" ca="1" si="71"/>
        <v>27</v>
      </c>
      <c r="AB183" s="26" t="str">
        <f t="shared" ca="1" si="92"/>
        <v>0-27</v>
      </c>
      <c r="AC183" s="26" t="b">
        <f>Råstatistik!B177</f>
        <v>0</v>
      </c>
      <c r="AD183" s="26">
        <f t="shared" si="72"/>
        <v>0</v>
      </c>
      <c r="AE183" s="26">
        <f t="shared" ca="1" si="73"/>
        <v>0</v>
      </c>
      <c r="AF183" s="26">
        <f t="shared" si="74"/>
        <v>0</v>
      </c>
      <c r="AG183" s="26">
        <f t="shared" ca="1" si="75"/>
        <v>0</v>
      </c>
      <c r="AH183" s="26">
        <f t="shared" si="76"/>
        <v>0</v>
      </c>
      <c r="AI183" s="26">
        <f t="shared" ca="1" si="77"/>
        <v>0</v>
      </c>
      <c r="AJ183" s="26">
        <f t="shared" si="78"/>
        <v>23</v>
      </c>
      <c r="AK183" s="26">
        <f t="shared" ca="1" si="79"/>
        <v>0</v>
      </c>
      <c r="AL183" s="48">
        <f t="shared" si="80"/>
        <v>0</v>
      </c>
      <c r="AM183" s="48" t="str">
        <f t="shared" ca="1" si="81"/>
        <v>0 - 56%</v>
      </c>
      <c r="AN183" s="48" t="str">
        <f>IFERROR(#REF!/#REF!,"-")</f>
        <v>-</v>
      </c>
      <c r="AO183" s="48">
        <f t="shared" si="82"/>
        <v>0</v>
      </c>
      <c r="AP183" s="48" t="str">
        <f t="shared" ca="1" si="83"/>
        <v>0 - 84%</v>
      </c>
      <c r="AQ183" s="48" t="str">
        <f>IFERROR(AC183/#REF!,"-")</f>
        <v>-</v>
      </c>
      <c r="AR183" s="48" t="str">
        <f t="shared" si="84"/>
        <v>-</v>
      </c>
      <c r="AS183" s="48" t="str">
        <f>IFERROR(#REF!/#REF!,"_")</f>
        <v>_</v>
      </c>
      <c r="AT183" s="48" t="str">
        <f t="shared" si="85"/>
        <v>-</v>
      </c>
      <c r="AU183" s="48" t="str">
        <f>IFERROR(#REF!/#REF!,"-")</f>
        <v>-</v>
      </c>
      <c r="AV183" s="48" t="str">
        <f t="shared" si="86"/>
        <v>-</v>
      </c>
      <c r="AW183" s="48" t="str">
        <f>IFERROR(#REF!/#REF!,"-")</f>
        <v>-</v>
      </c>
      <c r="AX183" s="48" t="str">
        <f t="shared" si="87"/>
        <v>-</v>
      </c>
      <c r="AY183" s="48" t="str">
        <f>IFERROR(#REF!/#REF!,"-")</f>
        <v>-</v>
      </c>
      <c r="AZ183" s="48" t="str">
        <f t="shared" si="93"/>
        <v>-</v>
      </c>
      <c r="BA183" s="48" t="str">
        <f t="shared" si="94"/>
        <v>-</v>
      </c>
      <c r="BB183" s="48" t="b">
        <f t="shared" si="88"/>
        <v>0</v>
      </c>
      <c r="BC183">
        <f t="shared" si="95"/>
        <v>0</v>
      </c>
      <c r="BD183" s="48" t="str">
        <f t="shared" si="89"/>
        <v>-</v>
      </c>
    </row>
    <row r="184" spans="1:56" x14ac:dyDescent="0.3">
      <c r="A184" s="25" t="str">
        <f>Råstatistik!A178</f>
        <v>Helleborusskolan AB</v>
      </c>
      <c r="B184" t="b">
        <f t="shared" si="64"/>
        <v>0</v>
      </c>
      <c r="C184">
        <f>Råstatistik!F178</f>
        <v>0</v>
      </c>
      <c r="D184">
        <f ca="1">IF(Råstatistik!D178=999,IF(simulera09,RANDBETWEEN(1,9),9),0)</f>
        <v>9</v>
      </c>
      <c r="E184">
        <f>Råstatistik!K178</f>
        <v>0</v>
      </c>
      <c r="F184">
        <f ca="1">IF(Råstatistik!I178=999,IF(simulera09,RANDBETWEEN(1,9),9),0)</f>
        <v>9</v>
      </c>
      <c r="G184">
        <f>Råstatistik!P178</f>
        <v>0</v>
      </c>
      <c r="H184">
        <f ca="1">IF(Råstatistik!N178=999,IF(simulera09,RANDBETWEEN(1,9),9),0)</f>
        <v>9</v>
      </c>
      <c r="I184">
        <f>Råstatistik!U178</f>
        <v>0</v>
      </c>
      <c r="J184">
        <f ca="1">IF(Råstatistik!S178=999,IF(simulera09,RANDBETWEEN(1,9),9),0)</f>
        <v>9</v>
      </c>
      <c r="K184">
        <f t="shared" si="65"/>
        <v>0</v>
      </c>
      <c r="L184">
        <f t="shared" ca="1" si="66"/>
        <v>36</v>
      </c>
      <c r="M184" s="26" t="str">
        <f t="shared" ca="1" si="90"/>
        <v>0-36</v>
      </c>
      <c r="N184" s="26">
        <f t="shared" ca="1" si="91"/>
        <v>18</v>
      </c>
      <c r="O184" s="26">
        <f t="shared" si="67"/>
        <v>0</v>
      </c>
      <c r="P184" s="26">
        <f t="shared" ca="1" si="68"/>
        <v>18</v>
      </c>
      <c r="Q184" s="26">
        <f t="shared" ca="1" si="69"/>
        <v>9</v>
      </c>
      <c r="R184" s="43">
        <f>IF(Råstatistik!G178=".",0,Råstatistik!G178)</f>
        <v>0</v>
      </c>
      <c r="S184" s="44">
        <f ca="1">IF(Råstatistik!E178=999,IF(simulera09,RANDBETWEEN(1,9),9),0)</f>
        <v>9</v>
      </c>
      <c r="T184" s="43">
        <f>IF(Råstatistik!L178=".",0,Råstatistik!L178)</f>
        <v>0</v>
      </c>
      <c r="U184" s="44">
        <f ca="1">IF(Råstatistik!J178=999,IF(simulera09,RANDBETWEEN(1,9),9),0)</f>
        <v>9</v>
      </c>
      <c r="V184">
        <f>IF(Råstatistik!Q178=".",0,Råstatistik!Q178)</f>
        <v>0</v>
      </c>
      <c r="W184">
        <f ca="1">IF(Råstatistik!O178=999,IF(simulera09,RANDBETWEEN(1,9),9),0)</f>
        <v>9</v>
      </c>
      <c r="X184">
        <f>IF(Råstatistik!V178=".",0,Råstatistik!V178)</f>
        <v>0</v>
      </c>
      <c r="Y184">
        <f ca="1">IF(Råstatistik!T178=999,IF(simulera09,RANDBETWEEN(1,9),9),0)</f>
        <v>9</v>
      </c>
      <c r="Z184">
        <f t="shared" si="70"/>
        <v>0</v>
      </c>
      <c r="AA184">
        <f t="shared" ca="1" si="71"/>
        <v>36</v>
      </c>
      <c r="AB184" s="26" t="str">
        <f t="shared" ca="1" si="92"/>
        <v>0-36</v>
      </c>
      <c r="AC184" s="26" t="b">
        <f>Råstatistik!B178</f>
        <v>0</v>
      </c>
      <c r="AD184" s="26">
        <f t="shared" si="72"/>
        <v>0</v>
      </c>
      <c r="AE184" s="26">
        <f t="shared" ca="1" si="73"/>
        <v>0</v>
      </c>
      <c r="AF184" s="26">
        <f t="shared" si="74"/>
        <v>0</v>
      </c>
      <c r="AG184" s="26">
        <f t="shared" ca="1" si="75"/>
        <v>0</v>
      </c>
      <c r="AH184" s="26">
        <f t="shared" si="76"/>
        <v>0</v>
      </c>
      <c r="AI184" s="26">
        <f t="shared" ca="1" si="77"/>
        <v>0</v>
      </c>
      <c r="AJ184" s="26">
        <f t="shared" si="78"/>
        <v>0</v>
      </c>
      <c r="AK184" s="26">
        <f t="shared" ca="1" si="79"/>
        <v>0</v>
      </c>
      <c r="AL184" s="48" t="str">
        <f t="shared" si="80"/>
        <v>-</v>
      </c>
      <c r="AM184" s="48" t="str">
        <f t="shared" ca="1" si="81"/>
        <v>0 - 100%</v>
      </c>
      <c r="AN184" s="48" t="str">
        <f>IFERROR(#REF!/#REF!,"-")</f>
        <v>-</v>
      </c>
      <c r="AO184" s="48" t="str">
        <f t="shared" si="82"/>
        <v>-</v>
      </c>
      <c r="AP184" s="48" t="str">
        <f t="shared" ca="1" si="83"/>
        <v>0 - 200%</v>
      </c>
      <c r="AQ184" s="48" t="str">
        <f>IFERROR(AC184/#REF!,"-")</f>
        <v>-</v>
      </c>
      <c r="AR184" s="48" t="str">
        <f t="shared" si="84"/>
        <v>-</v>
      </c>
      <c r="AS184" s="48" t="str">
        <f>IFERROR(#REF!/#REF!,"_")</f>
        <v>_</v>
      </c>
      <c r="AT184" s="48" t="str">
        <f t="shared" si="85"/>
        <v>-</v>
      </c>
      <c r="AU184" s="48" t="str">
        <f>IFERROR(#REF!/#REF!,"-")</f>
        <v>-</v>
      </c>
      <c r="AV184" s="48" t="str">
        <f t="shared" si="86"/>
        <v>-</v>
      </c>
      <c r="AW184" s="48" t="str">
        <f>IFERROR(#REF!/#REF!,"-")</f>
        <v>-</v>
      </c>
      <c r="AX184" s="48" t="str">
        <f t="shared" si="87"/>
        <v>-</v>
      </c>
      <c r="AY184" s="48" t="str">
        <f>IFERROR(#REF!/#REF!,"-")</f>
        <v>-</v>
      </c>
      <c r="AZ184" s="48" t="str">
        <f t="shared" si="93"/>
        <v>-</v>
      </c>
      <c r="BA184" s="48" t="str">
        <f t="shared" si="94"/>
        <v>-</v>
      </c>
      <c r="BB184" s="48" t="b">
        <f t="shared" si="88"/>
        <v>0</v>
      </c>
      <c r="BC184">
        <f t="shared" si="95"/>
        <v>0</v>
      </c>
      <c r="BD184" s="48" t="str">
        <f t="shared" si="89"/>
        <v>-</v>
      </c>
    </row>
    <row r="185" spans="1:56" x14ac:dyDescent="0.3">
      <c r="A185" s="25" t="str">
        <f>Råstatistik!A179</f>
        <v>HELSINGBORGS KOMMUN</v>
      </c>
      <c r="B185" t="b">
        <f t="shared" si="64"/>
        <v>1</v>
      </c>
      <c r="C185">
        <f>Råstatistik!F179</f>
        <v>99</v>
      </c>
      <c r="D185">
        <f ca="1">IF(Råstatistik!D179=999,IF(simulera09,RANDBETWEEN(1,9),9),0)</f>
        <v>0</v>
      </c>
      <c r="E185">
        <f>Råstatistik!K179</f>
        <v>68</v>
      </c>
      <c r="F185">
        <f ca="1">IF(Råstatistik!I179=999,IF(simulera09,RANDBETWEEN(1,9),9),0)</f>
        <v>0</v>
      </c>
      <c r="G185">
        <f>Råstatistik!P179</f>
        <v>66</v>
      </c>
      <c r="H185">
        <f ca="1">IF(Råstatistik!N179=999,IF(simulera09,RANDBETWEEN(1,9),9),0)</f>
        <v>0</v>
      </c>
      <c r="I185">
        <f>Råstatistik!U179</f>
        <v>640</v>
      </c>
      <c r="J185">
        <f ca="1">IF(Råstatistik!S179=999,IF(simulera09,RANDBETWEEN(1,9),9),0)</f>
        <v>0</v>
      </c>
      <c r="K185">
        <f t="shared" si="65"/>
        <v>873</v>
      </c>
      <c r="L185">
        <f t="shared" ca="1" si="66"/>
        <v>0</v>
      </c>
      <c r="M185" s="26" t="str">
        <f t="shared" ca="1" si="90"/>
        <v>873</v>
      </c>
      <c r="N185" s="26">
        <f t="shared" ca="1" si="91"/>
        <v>873</v>
      </c>
      <c r="O185" s="26">
        <f t="shared" si="67"/>
        <v>167</v>
      </c>
      <c r="P185" s="26">
        <f t="shared" ca="1" si="68"/>
        <v>0</v>
      </c>
      <c r="Q185" s="26">
        <f t="shared" ca="1" si="69"/>
        <v>167</v>
      </c>
      <c r="R185" s="43">
        <f>IF(Råstatistik!G179=".",0,Råstatistik!G179)</f>
        <v>63</v>
      </c>
      <c r="S185" s="44">
        <f ca="1">IF(Råstatistik!E179=999,IF(simulera09,RANDBETWEEN(1,9),9),0)</f>
        <v>0</v>
      </c>
      <c r="T185" s="43">
        <f>IF(Råstatistik!L179=".",0,Råstatistik!L179)</f>
        <v>21</v>
      </c>
      <c r="U185" s="44">
        <f ca="1">IF(Råstatistik!J179=999,IF(simulera09,RANDBETWEEN(1,9),9),0)</f>
        <v>0</v>
      </c>
      <c r="V185">
        <f>IF(Råstatistik!Q179=".",0,Råstatistik!Q179)</f>
        <v>17</v>
      </c>
      <c r="W185">
        <f ca="1">IF(Råstatistik!O179=999,IF(simulera09,RANDBETWEEN(1,9),9),0)</f>
        <v>0</v>
      </c>
      <c r="X185">
        <f>IF(Råstatistik!V179=".",0,Råstatistik!V179)</f>
        <v>23</v>
      </c>
      <c r="Y185">
        <f ca="1">IF(Råstatistik!T179=999,IF(simulera09,RANDBETWEEN(1,9),9),0)</f>
        <v>0</v>
      </c>
      <c r="Z185">
        <f t="shared" si="70"/>
        <v>124</v>
      </c>
      <c r="AA185">
        <f t="shared" ca="1" si="71"/>
        <v>0</v>
      </c>
      <c r="AB185" s="26" t="str">
        <f t="shared" ca="1" si="92"/>
        <v>124</v>
      </c>
      <c r="AC185" s="26" t="b">
        <f>Råstatistik!B179</f>
        <v>0</v>
      </c>
      <c r="AD185" s="26">
        <f t="shared" si="72"/>
        <v>36</v>
      </c>
      <c r="AE185" s="26">
        <f t="shared" ca="1" si="73"/>
        <v>0</v>
      </c>
      <c r="AF185" s="26">
        <f t="shared" si="74"/>
        <v>47</v>
      </c>
      <c r="AG185" s="26">
        <f t="shared" ca="1" si="75"/>
        <v>0</v>
      </c>
      <c r="AH185" s="26">
        <f t="shared" si="76"/>
        <v>49</v>
      </c>
      <c r="AI185" s="26">
        <f t="shared" ca="1" si="77"/>
        <v>0</v>
      </c>
      <c r="AJ185" s="26">
        <f t="shared" si="78"/>
        <v>617</v>
      </c>
      <c r="AK185" s="26">
        <f t="shared" ca="1" si="79"/>
        <v>0</v>
      </c>
      <c r="AL185" s="48">
        <f t="shared" si="80"/>
        <v>0.19129438717067582</v>
      </c>
      <c r="AM185" s="48" t="str">
        <f t="shared" ca="1" si="81"/>
        <v>19 - 0%</v>
      </c>
      <c r="AN185" s="48" t="str">
        <f>IFERROR(#REF!/#REF!,"-")</f>
        <v>-</v>
      </c>
      <c r="AO185" s="48">
        <f t="shared" si="82"/>
        <v>0.1420389461626575</v>
      </c>
      <c r="AP185" s="48" t="str">
        <f t="shared" ca="1" si="83"/>
        <v>14 - 0%</v>
      </c>
      <c r="AQ185" s="48" t="str">
        <f>IFERROR(AC185/#REF!,"-")</f>
        <v>-</v>
      </c>
      <c r="AR185" s="48">
        <f t="shared" si="84"/>
        <v>0.74251497005988021</v>
      </c>
      <c r="AS185" s="48" t="str">
        <f>IFERROR(#REF!/#REF!,"_")</f>
        <v>_</v>
      </c>
      <c r="AT185" s="48">
        <f t="shared" si="85"/>
        <v>0.40718562874251496</v>
      </c>
      <c r="AU185" s="48" t="str">
        <f>IFERROR(#REF!/#REF!,"-")</f>
        <v>-</v>
      </c>
      <c r="AV185" s="48">
        <f t="shared" si="86"/>
        <v>0.16935483870967741</v>
      </c>
      <c r="AW185" s="48" t="str">
        <f>IFERROR(#REF!/#REF!,"-")</f>
        <v>-</v>
      </c>
      <c r="AX185" s="48">
        <f t="shared" si="87"/>
        <v>0.18548387096774194</v>
      </c>
      <c r="AY185" s="48" t="str">
        <f>IFERROR(#REF!/#REF!,"-")</f>
        <v>-</v>
      </c>
      <c r="AZ185" s="48">
        <f t="shared" si="93"/>
        <v>0.35483870967741937</v>
      </c>
      <c r="BA185" s="48" t="str">
        <f t="shared" si="94"/>
        <v>-</v>
      </c>
      <c r="BB185" s="48" t="b">
        <f t="shared" si="88"/>
        <v>0</v>
      </c>
      <c r="BC185">
        <f t="shared" si="95"/>
        <v>36</v>
      </c>
      <c r="BD185" s="48">
        <f t="shared" si="89"/>
        <v>0.43373493975903615</v>
      </c>
    </row>
    <row r="186" spans="1:56" x14ac:dyDescent="0.3">
      <c r="A186" s="25" t="str">
        <f>Råstatistik!A180</f>
        <v>HEMGÅRDAR I MALMÖ, FÖRENINGEN</v>
      </c>
      <c r="B186" t="b">
        <f t="shared" si="64"/>
        <v>0</v>
      </c>
      <c r="C186">
        <f>Råstatistik!F180</f>
        <v>0</v>
      </c>
      <c r="D186">
        <f ca="1">IF(Råstatistik!D180=999,IF(simulera09,RANDBETWEEN(1,9),9),0)</f>
        <v>0</v>
      </c>
      <c r="E186">
        <f>Råstatistik!K180</f>
        <v>0</v>
      </c>
      <c r="F186">
        <f ca="1">IF(Råstatistik!I180=999,IF(simulera09,RANDBETWEEN(1,9),9),0)</f>
        <v>0</v>
      </c>
      <c r="G186">
        <f>Råstatistik!P180</f>
        <v>0</v>
      </c>
      <c r="H186">
        <f ca="1">IF(Råstatistik!N180=999,IF(simulera09,RANDBETWEEN(1,9),9),0)</f>
        <v>9</v>
      </c>
      <c r="I186">
        <f>Råstatistik!U180</f>
        <v>27</v>
      </c>
      <c r="J186">
        <f ca="1">IF(Råstatistik!S180=999,IF(simulera09,RANDBETWEEN(1,9),9),0)</f>
        <v>0</v>
      </c>
      <c r="K186">
        <f t="shared" si="65"/>
        <v>27</v>
      </c>
      <c r="L186">
        <f t="shared" ca="1" si="66"/>
        <v>9</v>
      </c>
      <c r="M186" s="26" t="str">
        <f t="shared" ca="1" si="90"/>
        <v>27-36</v>
      </c>
      <c r="N186" s="26">
        <f t="shared" ca="1" si="91"/>
        <v>32</v>
      </c>
      <c r="O186" s="26">
        <f t="shared" si="67"/>
        <v>0</v>
      </c>
      <c r="P186" s="26">
        <f t="shared" ca="1" si="68"/>
        <v>0</v>
      </c>
      <c r="Q186" s="26">
        <f t="shared" ca="1" si="69"/>
        <v>0</v>
      </c>
      <c r="R186" s="43">
        <f>IF(Råstatistik!G180=".",0,Råstatistik!G180)</f>
        <v>0</v>
      </c>
      <c r="S186" s="44">
        <f ca="1">IF(Råstatistik!E180=999,IF(simulera09,RANDBETWEEN(1,9),9),0)</f>
        <v>0</v>
      </c>
      <c r="T186" s="43">
        <f>IF(Råstatistik!L180=".",0,Råstatistik!L180)</f>
        <v>0</v>
      </c>
      <c r="U186" s="44">
        <f ca="1">IF(Råstatistik!J180=999,IF(simulera09,RANDBETWEEN(1,9),9),0)</f>
        <v>0</v>
      </c>
      <c r="V186">
        <f>IF(Råstatistik!Q180=".",0,Råstatistik!Q180)</f>
        <v>0</v>
      </c>
      <c r="W186">
        <f ca="1">IF(Råstatistik!O180=999,IF(simulera09,RANDBETWEEN(1,9),9),0)</f>
        <v>9</v>
      </c>
      <c r="X186">
        <f>IF(Råstatistik!V180=".",0,Råstatistik!V180)</f>
        <v>0</v>
      </c>
      <c r="Y186">
        <f ca="1">IF(Råstatistik!T180=999,IF(simulera09,RANDBETWEEN(1,9),9),0)</f>
        <v>9</v>
      </c>
      <c r="Z186">
        <f t="shared" si="70"/>
        <v>0</v>
      </c>
      <c r="AA186">
        <f t="shared" ca="1" si="71"/>
        <v>18</v>
      </c>
      <c r="AB186" s="26" t="str">
        <f t="shared" ca="1" si="92"/>
        <v>0-18</v>
      </c>
      <c r="AC186" s="26" t="b">
        <f>Råstatistik!B180</f>
        <v>0</v>
      </c>
      <c r="AD186" s="26">
        <f t="shared" si="72"/>
        <v>0</v>
      </c>
      <c r="AE186" s="26">
        <f t="shared" ca="1" si="73"/>
        <v>0</v>
      </c>
      <c r="AF186" s="26">
        <f t="shared" si="74"/>
        <v>0</v>
      </c>
      <c r="AG186" s="26">
        <f t="shared" ca="1" si="75"/>
        <v>0</v>
      </c>
      <c r="AH186" s="26">
        <f t="shared" si="76"/>
        <v>0</v>
      </c>
      <c r="AI186" s="26">
        <f t="shared" ca="1" si="77"/>
        <v>0</v>
      </c>
      <c r="AJ186" s="26">
        <f t="shared" si="78"/>
        <v>27</v>
      </c>
      <c r="AK186" s="26">
        <f t="shared" ca="1" si="79"/>
        <v>0</v>
      </c>
      <c r="AL186" s="48">
        <f t="shared" si="80"/>
        <v>0</v>
      </c>
      <c r="AM186" s="48" t="str">
        <f t="shared" ca="1" si="81"/>
        <v>0 - 0%</v>
      </c>
      <c r="AN186" s="48" t="str">
        <f>IFERROR(#REF!/#REF!,"-")</f>
        <v>-</v>
      </c>
      <c r="AO186" s="48">
        <f t="shared" si="82"/>
        <v>0</v>
      </c>
      <c r="AP186" s="48" t="str">
        <f t="shared" ca="1" si="83"/>
        <v>0 - 56%</v>
      </c>
      <c r="AQ186" s="48" t="str">
        <f>IFERROR(AC186/#REF!,"-")</f>
        <v>-</v>
      </c>
      <c r="AR186" s="48" t="str">
        <f t="shared" si="84"/>
        <v>-</v>
      </c>
      <c r="AS186" s="48" t="str">
        <f>IFERROR(#REF!/#REF!,"_")</f>
        <v>_</v>
      </c>
      <c r="AT186" s="48" t="str">
        <f t="shared" si="85"/>
        <v>-</v>
      </c>
      <c r="AU186" s="48" t="str">
        <f>IFERROR(#REF!/#REF!,"-")</f>
        <v>-</v>
      </c>
      <c r="AV186" s="48" t="str">
        <f t="shared" si="86"/>
        <v>-</v>
      </c>
      <c r="AW186" s="48" t="str">
        <f>IFERROR(#REF!/#REF!,"-")</f>
        <v>-</v>
      </c>
      <c r="AX186" s="48" t="str">
        <f t="shared" si="87"/>
        <v>-</v>
      </c>
      <c r="AY186" s="48" t="str">
        <f>IFERROR(#REF!/#REF!,"-")</f>
        <v>-</v>
      </c>
      <c r="AZ186" s="48" t="str">
        <f t="shared" si="93"/>
        <v>-</v>
      </c>
      <c r="BA186" s="48" t="str">
        <f t="shared" si="94"/>
        <v>-</v>
      </c>
      <c r="BB186" s="48" t="b">
        <f t="shared" si="88"/>
        <v>0</v>
      </c>
      <c r="BC186">
        <f t="shared" si="95"/>
        <v>0</v>
      </c>
      <c r="BD186" s="48" t="str">
        <f t="shared" si="89"/>
        <v>-</v>
      </c>
    </row>
    <row r="187" spans="1:56" x14ac:dyDescent="0.3">
      <c r="A187" s="25" t="str">
        <f>Råstatistik!A181</f>
        <v>HERRLJUNGA KOMMUN</v>
      </c>
      <c r="B187" t="b">
        <f t="shared" si="64"/>
        <v>1</v>
      </c>
      <c r="C187">
        <f>Råstatistik!F181</f>
        <v>0</v>
      </c>
      <c r="D187">
        <f ca="1">IF(Råstatistik!D181=999,IF(simulera09,RANDBETWEEN(1,9),9),0)</f>
        <v>9</v>
      </c>
      <c r="E187">
        <f>Råstatistik!K181</f>
        <v>0</v>
      </c>
      <c r="F187">
        <f ca="1">IF(Råstatistik!I181=999,IF(simulera09,RANDBETWEEN(1,9),9),0)</f>
        <v>9</v>
      </c>
      <c r="G187">
        <f>Råstatistik!P181</f>
        <v>0</v>
      </c>
      <c r="H187">
        <f ca="1">IF(Råstatistik!N181=999,IF(simulera09,RANDBETWEEN(1,9),9),0)</f>
        <v>9</v>
      </c>
      <c r="I187">
        <f>Råstatistik!U181</f>
        <v>75</v>
      </c>
      <c r="J187">
        <f ca="1">IF(Råstatistik!S181=999,IF(simulera09,RANDBETWEEN(1,9),9),0)</f>
        <v>0</v>
      </c>
      <c r="K187">
        <f t="shared" si="65"/>
        <v>75</v>
      </c>
      <c r="L187">
        <f t="shared" ca="1" si="66"/>
        <v>27</v>
      </c>
      <c r="M187" s="26" t="str">
        <f t="shared" ca="1" si="90"/>
        <v>75-102</v>
      </c>
      <c r="N187" s="26">
        <f t="shared" ca="1" si="91"/>
        <v>89</v>
      </c>
      <c r="O187" s="26">
        <f t="shared" si="67"/>
        <v>0</v>
      </c>
      <c r="P187" s="26">
        <f t="shared" ca="1" si="68"/>
        <v>18</v>
      </c>
      <c r="Q187" s="26">
        <f t="shared" ca="1" si="69"/>
        <v>9</v>
      </c>
      <c r="R187" s="43">
        <f>IF(Råstatistik!G181=".",0,Råstatistik!G181)</f>
        <v>0</v>
      </c>
      <c r="S187" s="44">
        <f ca="1">IF(Råstatistik!E181=999,IF(simulera09,RANDBETWEEN(1,9),9),0)</f>
        <v>9</v>
      </c>
      <c r="T187" s="43">
        <f>IF(Råstatistik!L181=".",0,Råstatistik!L181)</f>
        <v>0</v>
      </c>
      <c r="U187" s="44">
        <f ca="1">IF(Råstatistik!J181=999,IF(simulera09,RANDBETWEEN(1,9),9),0)</f>
        <v>9</v>
      </c>
      <c r="V187">
        <f>IF(Råstatistik!Q181=".",0,Råstatistik!Q181)</f>
        <v>0</v>
      </c>
      <c r="W187">
        <f ca="1">IF(Råstatistik!O181=999,IF(simulera09,RANDBETWEEN(1,9),9),0)</f>
        <v>9</v>
      </c>
      <c r="X187">
        <f>IF(Råstatistik!V181=".",0,Råstatistik!V181)</f>
        <v>0</v>
      </c>
      <c r="Y187">
        <f ca="1">IF(Råstatistik!T181=999,IF(simulera09,RANDBETWEEN(1,9),9),0)</f>
        <v>0</v>
      </c>
      <c r="Z187">
        <f t="shared" si="70"/>
        <v>0</v>
      </c>
      <c r="AA187">
        <f t="shared" ca="1" si="71"/>
        <v>27</v>
      </c>
      <c r="AB187" s="26" t="str">
        <f t="shared" ca="1" si="92"/>
        <v>0-27</v>
      </c>
      <c r="AC187" s="26" t="b">
        <f>Råstatistik!B181</f>
        <v>0</v>
      </c>
      <c r="AD187" s="26">
        <f t="shared" si="72"/>
        <v>0</v>
      </c>
      <c r="AE187" s="26">
        <f t="shared" ca="1" si="73"/>
        <v>0</v>
      </c>
      <c r="AF187" s="26">
        <f t="shared" si="74"/>
        <v>0</v>
      </c>
      <c r="AG187" s="26">
        <f t="shared" ca="1" si="75"/>
        <v>0</v>
      </c>
      <c r="AH187" s="26">
        <f t="shared" si="76"/>
        <v>0</v>
      </c>
      <c r="AI187" s="26">
        <f t="shared" ca="1" si="77"/>
        <v>0</v>
      </c>
      <c r="AJ187" s="26">
        <f t="shared" si="78"/>
        <v>75</v>
      </c>
      <c r="AK187" s="26">
        <f t="shared" ca="1" si="79"/>
        <v>0</v>
      </c>
      <c r="AL187" s="48">
        <f t="shared" si="80"/>
        <v>0</v>
      </c>
      <c r="AM187" s="48" t="str">
        <f t="shared" ca="1" si="81"/>
        <v>0 - 20%</v>
      </c>
      <c r="AN187" s="48" t="str">
        <f>IFERROR(#REF!/#REF!,"-")</f>
        <v>-</v>
      </c>
      <c r="AO187" s="48">
        <f t="shared" si="82"/>
        <v>0</v>
      </c>
      <c r="AP187" s="48" t="str">
        <f t="shared" ca="1" si="83"/>
        <v>0 - 30%</v>
      </c>
      <c r="AQ187" s="48" t="str">
        <f>IFERROR(AC187/#REF!,"-")</f>
        <v>-</v>
      </c>
      <c r="AR187" s="48" t="str">
        <f t="shared" si="84"/>
        <v>-</v>
      </c>
      <c r="AS187" s="48" t="str">
        <f>IFERROR(#REF!/#REF!,"_")</f>
        <v>_</v>
      </c>
      <c r="AT187" s="48" t="str">
        <f t="shared" si="85"/>
        <v>-</v>
      </c>
      <c r="AU187" s="48" t="str">
        <f>IFERROR(#REF!/#REF!,"-")</f>
        <v>-</v>
      </c>
      <c r="AV187" s="48" t="str">
        <f t="shared" si="86"/>
        <v>-</v>
      </c>
      <c r="AW187" s="48" t="str">
        <f>IFERROR(#REF!/#REF!,"-")</f>
        <v>-</v>
      </c>
      <c r="AX187" s="48" t="str">
        <f t="shared" si="87"/>
        <v>-</v>
      </c>
      <c r="AY187" s="48" t="str">
        <f>IFERROR(#REF!/#REF!,"-")</f>
        <v>-</v>
      </c>
      <c r="AZ187" s="48" t="str">
        <f t="shared" si="93"/>
        <v>-</v>
      </c>
      <c r="BA187" s="48" t="str">
        <f t="shared" si="94"/>
        <v>-</v>
      </c>
      <c r="BB187" s="48" t="b">
        <f t="shared" si="88"/>
        <v>0</v>
      </c>
      <c r="BC187">
        <f t="shared" si="95"/>
        <v>0</v>
      </c>
      <c r="BD187" s="48" t="str">
        <f t="shared" si="89"/>
        <v>-</v>
      </c>
    </row>
    <row r="188" spans="1:56" x14ac:dyDescent="0.3">
      <c r="A188" s="25" t="str">
        <f>Råstatistik!A182</f>
        <v>HIETANIEMI FRISKOLEFÖRENING</v>
      </c>
      <c r="B188" t="b">
        <f t="shared" si="64"/>
        <v>0</v>
      </c>
      <c r="C188">
        <f>Råstatistik!F182</f>
        <v>0</v>
      </c>
      <c r="D188">
        <f ca="1">IF(Råstatistik!D182=999,IF(simulera09,RANDBETWEEN(1,9),9),0)</f>
        <v>9</v>
      </c>
      <c r="E188">
        <f>Råstatistik!K182</f>
        <v>0</v>
      </c>
      <c r="F188">
        <f ca="1">IF(Råstatistik!I182=999,IF(simulera09,RANDBETWEEN(1,9),9),0)</f>
        <v>0</v>
      </c>
      <c r="G188">
        <f>Råstatistik!P182</f>
        <v>0</v>
      </c>
      <c r="H188">
        <f ca="1">IF(Råstatistik!N182=999,IF(simulera09,RANDBETWEEN(1,9),9),0)</f>
        <v>0</v>
      </c>
      <c r="I188">
        <f>Råstatistik!U182</f>
        <v>10</v>
      </c>
      <c r="J188">
        <f ca="1">IF(Råstatistik!S182=999,IF(simulera09,RANDBETWEEN(1,9),9),0)</f>
        <v>0</v>
      </c>
      <c r="K188">
        <f t="shared" si="65"/>
        <v>10</v>
      </c>
      <c r="L188">
        <f t="shared" ca="1" si="66"/>
        <v>9</v>
      </c>
      <c r="M188" s="26" t="str">
        <f t="shared" ca="1" si="90"/>
        <v>10-19</v>
      </c>
      <c r="N188" s="26">
        <f t="shared" ca="1" si="91"/>
        <v>15</v>
      </c>
      <c r="O188" s="26">
        <f t="shared" si="67"/>
        <v>0</v>
      </c>
      <c r="P188" s="26">
        <f t="shared" ca="1" si="68"/>
        <v>9</v>
      </c>
      <c r="Q188" s="26">
        <f t="shared" ca="1" si="69"/>
        <v>5</v>
      </c>
      <c r="R188" s="43">
        <f>IF(Råstatistik!G182=".",0,Råstatistik!G182)</f>
        <v>0</v>
      </c>
      <c r="S188" s="44">
        <f ca="1">IF(Råstatistik!E182=999,IF(simulera09,RANDBETWEEN(1,9),9),0)</f>
        <v>9</v>
      </c>
      <c r="T188" s="43">
        <f>IF(Råstatistik!L182=".",0,Råstatistik!L182)</f>
        <v>0</v>
      </c>
      <c r="U188" s="44">
        <f ca="1">IF(Råstatistik!J182=999,IF(simulera09,RANDBETWEEN(1,9),9),0)</f>
        <v>0</v>
      </c>
      <c r="V188">
        <f>IF(Råstatistik!Q182=".",0,Råstatistik!Q182)</f>
        <v>0</v>
      </c>
      <c r="W188">
        <f ca="1">IF(Råstatistik!O182=999,IF(simulera09,RANDBETWEEN(1,9),9),0)</f>
        <v>0</v>
      </c>
      <c r="X188">
        <f>IF(Råstatistik!V182=".",0,Råstatistik!V182)</f>
        <v>0</v>
      </c>
      <c r="Y188">
        <f ca="1">IF(Råstatistik!T182=999,IF(simulera09,RANDBETWEEN(1,9),9),0)</f>
        <v>0</v>
      </c>
      <c r="Z188">
        <f t="shared" si="70"/>
        <v>0</v>
      </c>
      <c r="AA188">
        <f t="shared" ca="1" si="71"/>
        <v>9</v>
      </c>
      <c r="AB188" s="26" t="str">
        <f t="shared" ca="1" si="92"/>
        <v>0-9</v>
      </c>
      <c r="AC188" s="26" t="b">
        <f>Råstatistik!B182</f>
        <v>0</v>
      </c>
      <c r="AD188" s="26">
        <f t="shared" si="72"/>
        <v>0</v>
      </c>
      <c r="AE188" s="26">
        <f t="shared" ca="1" si="73"/>
        <v>0</v>
      </c>
      <c r="AF188" s="26">
        <f t="shared" si="74"/>
        <v>0</v>
      </c>
      <c r="AG188" s="26">
        <f t="shared" ca="1" si="75"/>
        <v>0</v>
      </c>
      <c r="AH188" s="26">
        <f t="shared" si="76"/>
        <v>0</v>
      </c>
      <c r="AI188" s="26">
        <f t="shared" ca="1" si="77"/>
        <v>0</v>
      </c>
      <c r="AJ188" s="26">
        <f t="shared" si="78"/>
        <v>10</v>
      </c>
      <c r="AK188" s="26">
        <f t="shared" ca="1" si="79"/>
        <v>0</v>
      </c>
      <c r="AL188" s="48">
        <f t="shared" si="80"/>
        <v>0</v>
      </c>
      <c r="AM188" s="48" t="str">
        <f t="shared" ca="1" si="81"/>
        <v>0 - 60%</v>
      </c>
      <c r="AN188" s="48" t="str">
        <f>IFERROR(#REF!/#REF!,"-")</f>
        <v>-</v>
      </c>
      <c r="AO188" s="48">
        <f t="shared" si="82"/>
        <v>0</v>
      </c>
      <c r="AP188" s="48" t="str">
        <f t="shared" ca="1" si="83"/>
        <v>0 - 60%</v>
      </c>
      <c r="AQ188" s="48" t="str">
        <f>IFERROR(AC188/#REF!,"-")</f>
        <v>-</v>
      </c>
      <c r="AR188" s="48" t="str">
        <f t="shared" si="84"/>
        <v>-</v>
      </c>
      <c r="AS188" s="48" t="str">
        <f>IFERROR(#REF!/#REF!,"_")</f>
        <v>_</v>
      </c>
      <c r="AT188" s="48" t="str">
        <f t="shared" si="85"/>
        <v>-</v>
      </c>
      <c r="AU188" s="48" t="str">
        <f>IFERROR(#REF!/#REF!,"-")</f>
        <v>-</v>
      </c>
      <c r="AV188" s="48" t="str">
        <f t="shared" si="86"/>
        <v>-</v>
      </c>
      <c r="AW188" s="48" t="str">
        <f>IFERROR(#REF!/#REF!,"-")</f>
        <v>-</v>
      </c>
      <c r="AX188" s="48" t="str">
        <f t="shared" si="87"/>
        <v>-</v>
      </c>
      <c r="AY188" s="48" t="str">
        <f>IFERROR(#REF!/#REF!,"-")</f>
        <v>-</v>
      </c>
      <c r="AZ188" s="48" t="str">
        <f t="shared" si="93"/>
        <v>-</v>
      </c>
      <c r="BA188" s="48" t="str">
        <f t="shared" si="94"/>
        <v>-</v>
      </c>
      <c r="BB188" s="48" t="b">
        <f t="shared" si="88"/>
        <v>0</v>
      </c>
      <c r="BC188">
        <f t="shared" si="95"/>
        <v>0</v>
      </c>
      <c r="BD188" s="48" t="str">
        <f t="shared" si="89"/>
        <v>-</v>
      </c>
    </row>
    <row r="189" spans="1:56" x14ac:dyDescent="0.3">
      <c r="A189" s="25" t="str">
        <f>Råstatistik!A183</f>
        <v>HJO KOMMUN</v>
      </c>
      <c r="B189" t="b">
        <f t="shared" si="64"/>
        <v>1</v>
      </c>
      <c r="C189">
        <f>Råstatistik!F183</f>
        <v>0</v>
      </c>
      <c r="D189">
        <f ca="1">IF(Råstatistik!D183=999,IF(simulera09,RANDBETWEEN(1,9),9),0)</f>
        <v>9</v>
      </c>
      <c r="E189">
        <f>Råstatistik!K183</f>
        <v>0</v>
      </c>
      <c r="F189">
        <f ca="1">IF(Råstatistik!I183=999,IF(simulera09,RANDBETWEEN(1,9),9),0)</f>
        <v>9</v>
      </c>
      <c r="G189">
        <f>Råstatistik!P183</f>
        <v>0</v>
      </c>
      <c r="H189">
        <f ca="1">IF(Råstatistik!N183=999,IF(simulera09,RANDBETWEEN(1,9),9),0)</f>
        <v>9</v>
      </c>
      <c r="I189">
        <f>Råstatistik!U183</f>
        <v>73</v>
      </c>
      <c r="J189">
        <f ca="1">IF(Råstatistik!S183=999,IF(simulera09,RANDBETWEEN(1,9),9),0)</f>
        <v>0</v>
      </c>
      <c r="K189">
        <f t="shared" si="65"/>
        <v>73</v>
      </c>
      <c r="L189">
        <f t="shared" ca="1" si="66"/>
        <v>27</v>
      </c>
      <c r="M189" s="26" t="str">
        <f t="shared" ca="1" si="90"/>
        <v>73-100</v>
      </c>
      <c r="N189" s="26">
        <f t="shared" ca="1" si="91"/>
        <v>87</v>
      </c>
      <c r="O189" s="26">
        <f t="shared" si="67"/>
        <v>0</v>
      </c>
      <c r="P189" s="26">
        <f t="shared" ca="1" si="68"/>
        <v>18</v>
      </c>
      <c r="Q189" s="26">
        <f t="shared" ca="1" si="69"/>
        <v>9</v>
      </c>
      <c r="R189" s="43">
        <f>IF(Råstatistik!G183=".",0,Råstatistik!G183)</f>
        <v>0</v>
      </c>
      <c r="S189" s="44">
        <f ca="1">IF(Råstatistik!E183=999,IF(simulera09,RANDBETWEEN(1,9),9),0)</f>
        <v>9</v>
      </c>
      <c r="T189" s="43">
        <f>IF(Råstatistik!L183=".",0,Råstatistik!L183)</f>
        <v>0</v>
      </c>
      <c r="U189" s="44">
        <f ca="1">IF(Råstatistik!J183=999,IF(simulera09,RANDBETWEEN(1,9),9),0)</f>
        <v>9</v>
      </c>
      <c r="V189">
        <f>IF(Råstatistik!Q183=".",0,Råstatistik!Q183)</f>
        <v>0</v>
      </c>
      <c r="W189">
        <f ca="1">IF(Råstatistik!O183=999,IF(simulera09,RANDBETWEEN(1,9),9),0)</f>
        <v>9</v>
      </c>
      <c r="X189">
        <f>IF(Råstatistik!V183=".",0,Råstatistik!V183)</f>
        <v>0</v>
      </c>
      <c r="Y189">
        <f ca="1">IF(Råstatistik!T183=999,IF(simulera09,RANDBETWEEN(1,9),9),0)</f>
        <v>9</v>
      </c>
      <c r="Z189">
        <f t="shared" si="70"/>
        <v>0</v>
      </c>
      <c r="AA189">
        <f t="shared" ca="1" si="71"/>
        <v>36</v>
      </c>
      <c r="AB189" s="26" t="str">
        <f t="shared" ca="1" si="92"/>
        <v>0-36</v>
      </c>
      <c r="AC189" s="26" t="b">
        <f>Råstatistik!B183</f>
        <v>0</v>
      </c>
      <c r="AD189" s="26">
        <f t="shared" si="72"/>
        <v>0</v>
      </c>
      <c r="AE189" s="26">
        <f t="shared" ca="1" si="73"/>
        <v>0</v>
      </c>
      <c r="AF189" s="26">
        <f t="shared" si="74"/>
        <v>0</v>
      </c>
      <c r="AG189" s="26">
        <f t="shared" ca="1" si="75"/>
        <v>0</v>
      </c>
      <c r="AH189" s="26">
        <f t="shared" si="76"/>
        <v>0</v>
      </c>
      <c r="AI189" s="26">
        <f t="shared" ca="1" si="77"/>
        <v>0</v>
      </c>
      <c r="AJ189" s="26">
        <f t="shared" si="78"/>
        <v>73</v>
      </c>
      <c r="AK189" s="26">
        <f t="shared" ca="1" si="79"/>
        <v>0</v>
      </c>
      <c r="AL189" s="48">
        <f t="shared" si="80"/>
        <v>0</v>
      </c>
      <c r="AM189" s="48" t="str">
        <f t="shared" ca="1" si="81"/>
        <v>0 - 21%</v>
      </c>
      <c r="AN189" s="48" t="str">
        <f>IFERROR(#REF!/#REF!,"-")</f>
        <v>-</v>
      </c>
      <c r="AO189" s="48">
        <f t="shared" si="82"/>
        <v>0</v>
      </c>
      <c r="AP189" s="48" t="str">
        <f t="shared" ca="1" si="83"/>
        <v>0 - 41%</v>
      </c>
      <c r="AQ189" s="48" t="str">
        <f>IFERROR(AC189/#REF!,"-")</f>
        <v>-</v>
      </c>
      <c r="AR189" s="48" t="str">
        <f t="shared" si="84"/>
        <v>-</v>
      </c>
      <c r="AS189" s="48" t="str">
        <f>IFERROR(#REF!/#REF!,"_")</f>
        <v>_</v>
      </c>
      <c r="AT189" s="48" t="str">
        <f t="shared" si="85"/>
        <v>-</v>
      </c>
      <c r="AU189" s="48" t="str">
        <f>IFERROR(#REF!/#REF!,"-")</f>
        <v>-</v>
      </c>
      <c r="AV189" s="48" t="str">
        <f t="shared" si="86"/>
        <v>-</v>
      </c>
      <c r="AW189" s="48" t="str">
        <f>IFERROR(#REF!/#REF!,"-")</f>
        <v>-</v>
      </c>
      <c r="AX189" s="48" t="str">
        <f t="shared" si="87"/>
        <v>-</v>
      </c>
      <c r="AY189" s="48" t="str">
        <f>IFERROR(#REF!/#REF!,"-")</f>
        <v>-</v>
      </c>
      <c r="AZ189" s="48" t="str">
        <f t="shared" si="93"/>
        <v>-</v>
      </c>
      <c r="BA189" s="48" t="str">
        <f t="shared" si="94"/>
        <v>-</v>
      </c>
      <c r="BB189" s="48" t="b">
        <f t="shared" si="88"/>
        <v>0</v>
      </c>
      <c r="BC189">
        <f t="shared" si="95"/>
        <v>0</v>
      </c>
      <c r="BD189" s="48" t="str">
        <f t="shared" si="89"/>
        <v>-</v>
      </c>
    </row>
    <row r="190" spans="1:56" x14ac:dyDescent="0.3">
      <c r="A190" s="25" t="str">
        <f>Råstatistik!A184</f>
        <v>HOFORS KOMMUN</v>
      </c>
      <c r="B190" t="b">
        <f t="shared" si="64"/>
        <v>1</v>
      </c>
      <c r="C190">
        <f>Råstatistik!F184</f>
        <v>15</v>
      </c>
      <c r="D190">
        <f ca="1">IF(Råstatistik!D184=999,IF(simulera09,RANDBETWEEN(1,9),9),0)</f>
        <v>0</v>
      </c>
      <c r="E190">
        <f>Råstatistik!K184</f>
        <v>11</v>
      </c>
      <c r="F190">
        <f ca="1">IF(Råstatistik!I184=999,IF(simulera09,RANDBETWEEN(1,9),9),0)</f>
        <v>0</v>
      </c>
      <c r="G190">
        <f>Råstatistik!P184</f>
        <v>0</v>
      </c>
      <c r="H190">
        <f ca="1">IF(Råstatistik!N184=999,IF(simulera09,RANDBETWEEN(1,9),9),0)</f>
        <v>9</v>
      </c>
      <c r="I190">
        <f>Råstatistik!U184</f>
        <v>55</v>
      </c>
      <c r="J190">
        <f ca="1">IF(Råstatistik!S184=999,IF(simulera09,RANDBETWEEN(1,9),9),0)</f>
        <v>0</v>
      </c>
      <c r="K190">
        <f t="shared" si="65"/>
        <v>81</v>
      </c>
      <c r="L190">
        <f t="shared" ca="1" si="66"/>
        <v>9</v>
      </c>
      <c r="M190" s="26" t="str">
        <f t="shared" ca="1" si="90"/>
        <v>81-90</v>
      </c>
      <c r="N190" s="26">
        <f t="shared" ca="1" si="91"/>
        <v>86</v>
      </c>
      <c r="O190" s="26">
        <f t="shared" si="67"/>
        <v>26</v>
      </c>
      <c r="P190" s="26">
        <f t="shared" ca="1" si="68"/>
        <v>0</v>
      </c>
      <c r="Q190" s="26">
        <f t="shared" ca="1" si="69"/>
        <v>26</v>
      </c>
      <c r="R190" s="43">
        <f>IF(Råstatistik!G184=".",0,Råstatistik!G184)</f>
        <v>0</v>
      </c>
      <c r="S190" s="44">
        <f ca="1">IF(Råstatistik!E184=999,IF(simulera09,RANDBETWEEN(1,9),9),0)</f>
        <v>9</v>
      </c>
      <c r="T190" s="43">
        <f>IF(Råstatistik!L184=".",0,Råstatistik!L184)</f>
        <v>0</v>
      </c>
      <c r="U190" s="44">
        <f ca="1">IF(Råstatistik!J184=999,IF(simulera09,RANDBETWEEN(1,9),9),0)</f>
        <v>9</v>
      </c>
      <c r="V190">
        <f>IF(Råstatistik!Q184=".",0,Råstatistik!Q184)</f>
        <v>0</v>
      </c>
      <c r="W190">
        <f ca="1">IF(Råstatistik!O184=999,IF(simulera09,RANDBETWEEN(1,9),9),0)</f>
        <v>9</v>
      </c>
      <c r="X190">
        <f>IF(Råstatistik!V184=".",0,Råstatistik!V184)</f>
        <v>0</v>
      </c>
      <c r="Y190">
        <f ca="1">IF(Råstatistik!T184=999,IF(simulera09,RANDBETWEEN(1,9),9),0)</f>
        <v>0</v>
      </c>
      <c r="Z190">
        <f t="shared" si="70"/>
        <v>0</v>
      </c>
      <c r="AA190">
        <f t="shared" ca="1" si="71"/>
        <v>27</v>
      </c>
      <c r="AB190" s="26" t="str">
        <f t="shared" ca="1" si="92"/>
        <v>0-27</v>
      </c>
      <c r="AC190" s="26" t="b">
        <f>Råstatistik!B184</f>
        <v>0</v>
      </c>
      <c r="AD190" s="26">
        <f t="shared" si="72"/>
        <v>15</v>
      </c>
      <c r="AE190" s="26">
        <f t="shared" ca="1" si="73"/>
        <v>0</v>
      </c>
      <c r="AF190" s="26">
        <f t="shared" si="74"/>
        <v>11</v>
      </c>
      <c r="AG190" s="26">
        <f t="shared" ca="1" si="75"/>
        <v>0</v>
      </c>
      <c r="AH190" s="26">
        <f t="shared" si="76"/>
        <v>0</v>
      </c>
      <c r="AI190" s="26">
        <f t="shared" ca="1" si="77"/>
        <v>0</v>
      </c>
      <c r="AJ190" s="26">
        <f t="shared" si="78"/>
        <v>55</v>
      </c>
      <c r="AK190" s="26">
        <f t="shared" ca="1" si="79"/>
        <v>0</v>
      </c>
      <c r="AL190" s="48">
        <f t="shared" si="80"/>
        <v>0.32098765432098764</v>
      </c>
      <c r="AM190" s="48" t="str">
        <f t="shared" ca="1" si="81"/>
        <v>30 - 0%</v>
      </c>
      <c r="AN190" s="48" t="str">
        <f>IFERROR(#REF!/#REF!,"-")</f>
        <v>-</v>
      </c>
      <c r="AO190" s="48">
        <f t="shared" si="82"/>
        <v>0</v>
      </c>
      <c r="AP190" s="48" t="str">
        <f t="shared" ca="1" si="83"/>
        <v>0 - 31%</v>
      </c>
      <c r="AQ190" s="48" t="str">
        <f>IFERROR(AC190/#REF!,"-")</f>
        <v>-</v>
      </c>
      <c r="AR190" s="48">
        <f t="shared" si="84"/>
        <v>0</v>
      </c>
      <c r="AS190" s="48" t="str">
        <f>IFERROR(#REF!/#REF!,"_")</f>
        <v>_</v>
      </c>
      <c r="AT190" s="48">
        <f t="shared" si="85"/>
        <v>0.42307692307692307</v>
      </c>
      <c r="AU190" s="48" t="str">
        <f>IFERROR(#REF!/#REF!,"-")</f>
        <v>-</v>
      </c>
      <c r="AV190" s="48" t="str">
        <f t="shared" si="86"/>
        <v>-</v>
      </c>
      <c r="AW190" s="48" t="str">
        <f>IFERROR(#REF!/#REF!,"-")</f>
        <v>-</v>
      </c>
      <c r="AX190" s="48" t="str">
        <f t="shared" si="87"/>
        <v>-</v>
      </c>
      <c r="AY190" s="48" t="str">
        <f>IFERROR(#REF!/#REF!,"-")</f>
        <v>-</v>
      </c>
      <c r="AZ190" s="48" t="str">
        <f t="shared" si="93"/>
        <v>-</v>
      </c>
      <c r="BA190" s="48" t="str">
        <f t="shared" si="94"/>
        <v>-</v>
      </c>
      <c r="BB190" s="48" t="b">
        <f t="shared" si="88"/>
        <v>0</v>
      </c>
      <c r="BC190">
        <f t="shared" si="95"/>
        <v>15</v>
      </c>
      <c r="BD190" s="48">
        <f t="shared" si="89"/>
        <v>0.57692307692307687</v>
      </c>
    </row>
    <row r="191" spans="1:56" x14ac:dyDescent="0.3">
      <c r="A191" s="25" t="str">
        <f>Råstatistik!A185</f>
        <v>HUDDINGE KOMMUN</v>
      </c>
      <c r="B191" t="b">
        <f t="shared" si="64"/>
        <v>1</v>
      </c>
      <c r="C191">
        <f>Råstatistik!F185</f>
        <v>83</v>
      </c>
      <c r="D191">
        <f ca="1">IF(Råstatistik!D185=999,IF(simulera09,RANDBETWEEN(1,9),9),0)</f>
        <v>0</v>
      </c>
      <c r="E191">
        <f>Råstatistik!K185</f>
        <v>84</v>
      </c>
      <c r="F191">
        <f ca="1">IF(Råstatistik!I185=999,IF(simulera09,RANDBETWEEN(1,9),9),0)</f>
        <v>0</v>
      </c>
      <c r="G191">
        <f>Råstatistik!P185</f>
        <v>37</v>
      </c>
      <c r="H191">
        <f ca="1">IF(Råstatistik!N185=999,IF(simulera09,RANDBETWEEN(1,9),9),0)</f>
        <v>0</v>
      </c>
      <c r="I191">
        <f>Råstatistik!U185</f>
        <v>675</v>
      </c>
      <c r="J191">
        <f ca="1">IF(Råstatistik!S185=999,IF(simulera09,RANDBETWEEN(1,9),9),0)</f>
        <v>0</v>
      </c>
      <c r="K191">
        <f t="shared" si="65"/>
        <v>879</v>
      </c>
      <c r="L191">
        <f t="shared" ca="1" si="66"/>
        <v>0</v>
      </c>
      <c r="M191" s="26" t="str">
        <f t="shared" ca="1" si="90"/>
        <v>879</v>
      </c>
      <c r="N191" s="26">
        <f t="shared" ca="1" si="91"/>
        <v>879</v>
      </c>
      <c r="O191" s="26">
        <f t="shared" si="67"/>
        <v>167</v>
      </c>
      <c r="P191" s="26">
        <f t="shared" ca="1" si="68"/>
        <v>0</v>
      </c>
      <c r="Q191" s="26">
        <f t="shared" ca="1" si="69"/>
        <v>167</v>
      </c>
      <c r="R191" s="43">
        <f>IF(Råstatistik!G185=".",0,Råstatistik!G185)</f>
        <v>35</v>
      </c>
      <c r="S191" s="44">
        <f ca="1">IF(Råstatistik!E185=999,IF(simulera09,RANDBETWEEN(1,9),9),0)</f>
        <v>0</v>
      </c>
      <c r="T191" s="43">
        <f>IF(Råstatistik!L185=".",0,Råstatistik!L185)</f>
        <v>22</v>
      </c>
      <c r="U191" s="44">
        <f ca="1">IF(Råstatistik!J185=999,IF(simulera09,RANDBETWEEN(1,9),9),0)</f>
        <v>0</v>
      </c>
      <c r="V191">
        <f>IF(Råstatistik!Q185=".",0,Råstatistik!Q185)</f>
        <v>0</v>
      </c>
      <c r="W191">
        <f ca="1">IF(Råstatistik!O185=999,IF(simulera09,RANDBETWEEN(1,9),9),0)</f>
        <v>9</v>
      </c>
      <c r="X191">
        <f>IF(Råstatistik!V185=".",0,Råstatistik!V185)</f>
        <v>12</v>
      </c>
      <c r="Y191">
        <f ca="1">IF(Råstatistik!T185=999,IF(simulera09,RANDBETWEEN(1,9),9),0)</f>
        <v>0</v>
      </c>
      <c r="Z191">
        <f t="shared" si="70"/>
        <v>69</v>
      </c>
      <c r="AA191">
        <f t="shared" ca="1" si="71"/>
        <v>9</v>
      </c>
      <c r="AB191" s="26" t="str">
        <f t="shared" ca="1" si="92"/>
        <v>69-78</v>
      </c>
      <c r="AC191" s="26" t="b">
        <f>Råstatistik!B185</f>
        <v>0</v>
      </c>
      <c r="AD191" s="26">
        <f t="shared" si="72"/>
        <v>48</v>
      </c>
      <c r="AE191" s="26">
        <f t="shared" ca="1" si="73"/>
        <v>0</v>
      </c>
      <c r="AF191" s="26">
        <f t="shared" si="74"/>
        <v>62</v>
      </c>
      <c r="AG191" s="26">
        <f t="shared" ca="1" si="75"/>
        <v>0</v>
      </c>
      <c r="AH191" s="26">
        <f t="shared" si="76"/>
        <v>37</v>
      </c>
      <c r="AI191" s="26">
        <f t="shared" ca="1" si="77"/>
        <v>0</v>
      </c>
      <c r="AJ191" s="26">
        <f t="shared" si="78"/>
        <v>663</v>
      </c>
      <c r="AK191" s="26">
        <f t="shared" ca="1" si="79"/>
        <v>0</v>
      </c>
      <c r="AL191" s="48">
        <f t="shared" si="80"/>
        <v>0.1899886234357224</v>
      </c>
      <c r="AM191" s="48" t="str">
        <f t="shared" ca="1" si="81"/>
        <v>19 - 0%</v>
      </c>
      <c r="AN191" s="48" t="str">
        <f>IFERROR(#REF!/#REF!,"-")</f>
        <v>-</v>
      </c>
      <c r="AO191" s="48">
        <f t="shared" si="82"/>
        <v>7.8498293515358364E-2</v>
      </c>
      <c r="AP191" s="48" t="str">
        <f t="shared" ca="1" si="83"/>
        <v>8 - 1%</v>
      </c>
      <c r="AQ191" s="48" t="str">
        <f>IFERROR(AC191/#REF!,"-")</f>
        <v>-</v>
      </c>
      <c r="AR191" s="48">
        <f t="shared" si="84"/>
        <v>0.41317365269461076</v>
      </c>
      <c r="AS191" s="48" t="str">
        <f>IFERROR(#REF!/#REF!,"_")</f>
        <v>_</v>
      </c>
      <c r="AT191" s="48">
        <f t="shared" si="85"/>
        <v>0.50299401197604787</v>
      </c>
      <c r="AU191" s="48" t="str">
        <f>IFERROR(#REF!/#REF!,"-")</f>
        <v>-</v>
      </c>
      <c r="AV191" s="48">
        <f t="shared" si="86"/>
        <v>0.3188405797101449</v>
      </c>
      <c r="AW191" s="48" t="str">
        <f>IFERROR(#REF!/#REF!,"-")</f>
        <v>-</v>
      </c>
      <c r="AX191" s="48">
        <f t="shared" si="87"/>
        <v>0.17391304347826086</v>
      </c>
      <c r="AY191" s="48" t="str">
        <f>IFERROR(#REF!/#REF!,"-")</f>
        <v>-</v>
      </c>
      <c r="AZ191" s="48">
        <f t="shared" si="93"/>
        <v>0.49275362318840576</v>
      </c>
      <c r="BA191" s="48" t="str">
        <f t="shared" si="94"/>
        <v>-</v>
      </c>
      <c r="BB191" s="48" t="b">
        <f t="shared" si="88"/>
        <v>0</v>
      </c>
      <c r="BC191">
        <f t="shared" si="95"/>
        <v>48</v>
      </c>
      <c r="BD191" s="48">
        <f t="shared" si="89"/>
        <v>0.43636363636363634</v>
      </c>
    </row>
    <row r="192" spans="1:56" x14ac:dyDescent="0.3">
      <c r="A192" s="25" t="str">
        <f>Råstatistik!A186</f>
        <v>Hudik Friskoleutbildning AB</v>
      </c>
      <c r="B192" t="b">
        <f t="shared" si="64"/>
        <v>0</v>
      </c>
      <c r="C192">
        <f>Råstatistik!F186</f>
        <v>0</v>
      </c>
      <c r="D192">
        <f ca="1">IF(Råstatistik!D186=999,IF(simulera09,RANDBETWEEN(1,9),9),0)</f>
        <v>9</v>
      </c>
      <c r="E192">
        <f>Råstatistik!K186</f>
        <v>0</v>
      </c>
      <c r="F192">
        <f ca="1">IF(Råstatistik!I186=999,IF(simulera09,RANDBETWEEN(1,9),9),0)</f>
        <v>9</v>
      </c>
      <c r="G192">
        <f>Råstatistik!P186</f>
        <v>14</v>
      </c>
      <c r="H192">
        <f ca="1">IF(Råstatistik!N186=999,IF(simulera09,RANDBETWEEN(1,9),9),0)</f>
        <v>0</v>
      </c>
      <c r="I192">
        <f>Råstatistik!U186</f>
        <v>45</v>
      </c>
      <c r="J192">
        <f ca="1">IF(Råstatistik!S186=999,IF(simulera09,RANDBETWEEN(1,9),9),0)</f>
        <v>0</v>
      </c>
      <c r="K192">
        <f t="shared" si="65"/>
        <v>59</v>
      </c>
      <c r="L192">
        <f t="shared" ca="1" si="66"/>
        <v>18</v>
      </c>
      <c r="M192" s="26" t="str">
        <f t="shared" ca="1" si="90"/>
        <v>59-77</v>
      </c>
      <c r="N192" s="26">
        <f t="shared" ca="1" si="91"/>
        <v>68</v>
      </c>
      <c r="O192" s="26">
        <f t="shared" si="67"/>
        <v>0</v>
      </c>
      <c r="P192" s="26">
        <f t="shared" ca="1" si="68"/>
        <v>18</v>
      </c>
      <c r="Q192" s="26">
        <f t="shared" ca="1" si="69"/>
        <v>9</v>
      </c>
      <c r="R192" s="43">
        <f>IF(Råstatistik!G186=".",0,Råstatistik!G186)</f>
        <v>0</v>
      </c>
      <c r="S192" s="44">
        <f ca="1">IF(Råstatistik!E186=999,IF(simulera09,RANDBETWEEN(1,9),9),0)</f>
        <v>9</v>
      </c>
      <c r="T192" s="43">
        <f>IF(Råstatistik!L186=".",0,Råstatistik!L186)</f>
        <v>0</v>
      </c>
      <c r="U192" s="44">
        <f ca="1">IF(Råstatistik!J186=999,IF(simulera09,RANDBETWEEN(1,9),9),0)</f>
        <v>9</v>
      </c>
      <c r="V192">
        <f>IF(Råstatistik!Q186=".",0,Råstatistik!Q186)</f>
        <v>0</v>
      </c>
      <c r="W192">
        <f ca="1">IF(Råstatistik!O186=999,IF(simulera09,RANDBETWEEN(1,9),9),0)</f>
        <v>9</v>
      </c>
      <c r="X192">
        <f>IF(Råstatistik!V186=".",0,Råstatistik!V186)</f>
        <v>0</v>
      </c>
      <c r="Y192">
        <f ca="1">IF(Råstatistik!T186=999,IF(simulera09,RANDBETWEEN(1,9),9),0)</f>
        <v>9</v>
      </c>
      <c r="Z192">
        <f t="shared" si="70"/>
        <v>0</v>
      </c>
      <c r="AA192">
        <f t="shared" ca="1" si="71"/>
        <v>36</v>
      </c>
      <c r="AB192" s="26" t="str">
        <f t="shared" ca="1" si="92"/>
        <v>0-36</v>
      </c>
      <c r="AC192" s="26" t="b">
        <f>Råstatistik!B186</f>
        <v>0</v>
      </c>
      <c r="AD192" s="26">
        <f t="shared" si="72"/>
        <v>0</v>
      </c>
      <c r="AE192" s="26">
        <f t="shared" ca="1" si="73"/>
        <v>0</v>
      </c>
      <c r="AF192" s="26">
        <f t="shared" si="74"/>
        <v>0</v>
      </c>
      <c r="AG192" s="26">
        <f t="shared" ca="1" si="75"/>
        <v>0</v>
      </c>
      <c r="AH192" s="26">
        <f t="shared" si="76"/>
        <v>14</v>
      </c>
      <c r="AI192" s="26">
        <f t="shared" ca="1" si="77"/>
        <v>0</v>
      </c>
      <c r="AJ192" s="26">
        <f t="shared" si="78"/>
        <v>45</v>
      </c>
      <c r="AK192" s="26">
        <f t="shared" ca="1" si="79"/>
        <v>0</v>
      </c>
      <c r="AL192" s="48">
        <f t="shared" si="80"/>
        <v>0</v>
      </c>
      <c r="AM192" s="48" t="str">
        <f t="shared" ca="1" si="81"/>
        <v>0 - 26%</v>
      </c>
      <c r="AN192" s="48" t="str">
        <f>IFERROR(#REF!/#REF!,"-")</f>
        <v>-</v>
      </c>
      <c r="AO192" s="48">
        <f t="shared" si="82"/>
        <v>0</v>
      </c>
      <c r="AP192" s="48" t="str">
        <f t="shared" ca="1" si="83"/>
        <v>0 - 53%</v>
      </c>
      <c r="AQ192" s="48" t="str">
        <f>IFERROR(AC192/#REF!,"-")</f>
        <v>-</v>
      </c>
      <c r="AR192" s="48" t="str">
        <f t="shared" si="84"/>
        <v>-</v>
      </c>
      <c r="AS192" s="48" t="str">
        <f>IFERROR(#REF!/#REF!,"_")</f>
        <v>_</v>
      </c>
      <c r="AT192" s="48" t="str">
        <f t="shared" si="85"/>
        <v>-</v>
      </c>
      <c r="AU192" s="48" t="str">
        <f>IFERROR(#REF!/#REF!,"-")</f>
        <v>-</v>
      </c>
      <c r="AV192" s="48" t="str">
        <f t="shared" si="86"/>
        <v>-</v>
      </c>
      <c r="AW192" s="48" t="str">
        <f>IFERROR(#REF!/#REF!,"-")</f>
        <v>-</v>
      </c>
      <c r="AX192" s="48" t="str">
        <f t="shared" si="87"/>
        <v>-</v>
      </c>
      <c r="AY192" s="48" t="str">
        <f>IFERROR(#REF!/#REF!,"-")</f>
        <v>-</v>
      </c>
      <c r="AZ192" s="48" t="str">
        <f t="shared" si="93"/>
        <v>-</v>
      </c>
      <c r="BA192" s="48" t="str">
        <f t="shared" si="94"/>
        <v>-</v>
      </c>
      <c r="BB192" s="48" t="b">
        <f t="shared" si="88"/>
        <v>0</v>
      </c>
      <c r="BC192">
        <f t="shared" si="95"/>
        <v>0</v>
      </c>
      <c r="BD192" s="48" t="str">
        <f t="shared" si="89"/>
        <v>-</v>
      </c>
    </row>
    <row r="193" spans="1:56" x14ac:dyDescent="0.3">
      <c r="A193" s="25" t="str">
        <f>Råstatistik!A187</f>
        <v>HUDIKSVALLS KOMMUN</v>
      </c>
      <c r="B193" t="b">
        <f t="shared" si="64"/>
        <v>1</v>
      </c>
      <c r="C193">
        <f>Råstatistik!F187</f>
        <v>52</v>
      </c>
      <c r="D193">
        <f ca="1">IF(Råstatistik!D187=999,IF(simulera09,RANDBETWEEN(1,9),9),0)</f>
        <v>0</v>
      </c>
      <c r="E193">
        <f>Råstatistik!K187</f>
        <v>20</v>
      </c>
      <c r="F193">
        <f ca="1">IF(Råstatistik!I187=999,IF(simulera09,RANDBETWEEN(1,9),9),0)</f>
        <v>0</v>
      </c>
      <c r="G193">
        <f>Råstatistik!P187</f>
        <v>38</v>
      </c>
      <c r="H193">
        <f ca="1">IF(Råstatistik!N187=999,IF(simulera09,RANDBETWEEN(1,9),9),0)</f>
        <v>0</v>
      </c>
      <c r="I193">
        <f>Råstatistik!U187</f>
        <v>193</v>
      </c>
      <c r="J193">
        <f ca="1">IF(Råstatistik!S187=999,IF(simulera09,RANDBETWEEN(1,9),9),0)</f>
        <v>0</v>
      </c>
      <c r="K193">
        <f t="shared" si="65"/>
        <v>303</v>
      </c>
      <c r="L193">
        <f t="shared" ca="1" si="66"/>
        <v>0</v>
      </c>
      <c r="M193" s="26" t="str">
        <f t="shared" ca="1" si="90"/>
        <v>303</v>
      </c>
      <c r="N193" s="26">
        <f t="shared" ca="1" si="91"/>
        <v>303</v>
      </c>
      <c r="O193" s="26">
        <f t="shared" si="67"/>
        <v>72</v>
      </c>
      <c r="P193" s="26">
        <f t="shared" ca="1" si="68"/>
        <v>0</v>
      </c>
      <c r="Q193" s="26">
        <f t="shared" ca="1" si="69"/>
        <v>72</v>
      </c>
      <c r="R193" s="43">
        <f>IF(Råstatistik!G187=".",0,Råstatistik!G187)</f>
        <v>11</v>
      </c>
      <c r="S193" s="44">
        <f ca="1">IF(Råstatistik!E187=999,IF(simulera09,RANDBETWEEN(1,9),9),0)</f>
        <v>0</v>
      </c>
      <c r="T193" s="43">
        <f>IF(Råstatistik!L187=".",0,Råstatistik!L187)</f>
        <v>0</v>
      </c>
      <c r="U193" s="44">
        <f ca="1">IF(Råstatistik!J187=999,IF(simulera09,RANDBETWEEN(1,9),9),0)</f>
        <v>0</v>
      </c>
      <c r="V193">
        <f>IF(Råstatistik!Q187=".",0,Råstatistik!Q187)</f>
        <v>0</v>
      </c>
      <c r="W193">
        <f ca="1">IF(Råstatistik!O187=999,IF(simulera09,RANDBETWEEN(1,9),9),0)</f>
        <v>9</v>
      </c>
      <c r="X193">
        <f>IF(Råstatistik!V187=".",0,Råstatistik!V187)</f>
        <v>0</v>
      </c>
      <c r="Y193">
        <f ca="1">IF(Råstatistik!T187=999,IF(simulera09,RANDBETWEEN(1,9),9),0)</f>
        <v>0</v>
      </c>
      <c r="Z193">
        <f t="shared" si="70"/>
        <v>11</v>
      </c>
      <c r="AA193">
        <f t="shared" ca="1" si="71"/>
        <v>9</v>
      </c>
      <c r="AB193" s="26" t="str">
        <f t="shared" ca="1" si="92"/>
        <v>11-20</v>
      </c>
      <c r="AC193" s="26" t="b">
        <f>Råstatistik!B187</f>
        <v>0</v>
      </c>
      <c r="AD193" s="26">
        <f t="shared" si="72"/>
        <v>41</v>
      </c>
      <c r="AE193" s="26">
        <f t="shared" ca="1" si="73"/>
        <v>0</v>
      </c>
      <c r="AF193" s="26">
        <f t="shared" si="74"/>
        <v>20</v>
      </c>
      <c r="AG193" s="26">
        <f t="shared" ca="1" si="75"/>
        <v>0</v>
      </c>
      <c r="AH193" s="26">
        <f t="shared" si="76"/>
        <v>38</v>
      </c>
      <c r="AI193" s="26">
        <f t="shared" ca="1" si="77"/>
        <v>0</v>
      </c>
      <c r="AJ193" s="26">
        <f t="shared" si="78"/>
        <v>193</v>
      </c>
      <c r="AK193" s="26">
        <f t="shared" ca="1" si="79"/>
        <v>0</v>
      </c>
      <c r="AL193" s="48">
        <f t="shared" si="80"/>
        <v>0.23762376237623761</v>
      </c>
      <c r="AM193" s="48" t="str">
        <f t="shared" ca="1" si="81"/>
        <v>24 - 0%</v>
      </c>
      <c r="AN193" s="48" t="str">
        <f>IFERROR(#REF!/#REF!,"-")</f>
        <v>-</v>
      </c>
      <c r="AO193" s="48">
        <f t="shared" si="82"/>
        <v>3.6303630363036306E-2</v>
      </c>
      <c r="AP193" s="48" t="str">
        <f t="shared" ca="1" si="83"/>
        <v>4 - 3%</v>
      </c>
      <c r="AQ193" s="48" t="str">
        <f>IFERROR(AC193/#REF!,"-")</f>
        <v>-</v>
      </c>
      <c r="AR193" s="48">
        <f t="shared" si="84"/>
        <v>0.15277777777777779</v>
      </c>
      <c r="AS193" s="48" t="str">
        <f>IFERROR(#REF!/#REF!,"_")</f>
        <v>_</v>
      </c>
      <c r="AT193" s="48">
        <f t="shared" si="85"/>
        <v>0.27777777777777779</v>
      </c>
      <c r="AU193" s="48" t="str">
        <f>IFERROR(#REF!/#REF!,"-")</f>
        <v>-</v>
      </c>
      <c r="AV193" s="48">
        <f t="shared" si="86"/>
        <v>0</v>
      </c>
      <c r="AW193" s="48" t="str">
        <f>IFERROR(#REF!/#REF!,"-")</f>
        <v>-</v>
      </c>
      <c r="AX193" s="48">
        <f t="shared" si="87"/>
        <v>0</v>
      </c>
      <c r="AY193" s="48" t="str">
        <f>IFERROR(#REF!/#REF!,"-")</f>
        <v>-</v>
      </c>
      <c r="AZ193" s="48">
        <f t="shared" si="93"/>
        <v>0</v>
      </c>
      <c r="BA193" s="48" t="str">
        <f t="shared" si="94"/>
        <v>-</v>
      </c>
      <c r="BB193" s="48" t="b">
        <f t="shared" si="88"/>
        <v>0</v>
      </c>
      <c r="BC193">
        <f t="shared" si="95"/>
        <v>41</v>
      </c>
      <c r="BD193" s="48">
        <f t="shared" si="89"/>
        <v>0.67213114754098358</v>
      </c>
    </row>
    <row r="194" spans="1:56" x14ac:dyDescent="0.3">
      <c r="A194" s="25" t="str">
        <f>Råstatistik!A188</f>
        <v>HULTSFREDS KOMMUN</v>
      </c>
      <c r="B194" t="b">
        <f t="shared" si="64"/>
        <v>1</v>
      </c>
      <c r="C194">
        <f>Råstatistik!F188</f>
        <v>12</v>
      </c>
      <c r="D194">
        <f ca="1">IF(Råstatistik!D188=999,IF(simulera09,RANDBETWEEN(1,9),9),0)</f>
        <v>0</v>
      </c>
      <c r="E194">
        <f>Råstatistik!K188</f>
        <v>13</v>
      </c>
      <c r="F194">
        <f ca="1">IF(Råstatistik!I188=999,IF(simulera09,RANDBETWEEN(1,9),9),0)</f>
        <v>0</v>
      </c>
      <c r="G194">
        <f>Råstatistik!P188</f>
        <v>10</v>
      </c>
      <c r="H194">
        <f ca="1">IF(Råstatistik!N188=999,IF(simulera09,RANDBETWEEN(1,9),9),0)</f>
        <v>0</v>
      </c>
      <c r="I194">
        <f>Råstatistik!U188</f>
        <v>44</v>
      </c>
      <c r="J194">
        <f ca="1">IF(Råstatistik!S188=999,IF(simulera09,RANDBETWEEN(1,9),9),0)</f>
        <v>0</v>
      </c>
      <c r="K194">
        <f t="shared" si="65"/>
        <v>79</v>
      </c>
      <c r="L194">
        <f t="shared" ca="1" si="66"/>
        <v>0</v>
      </c>
      <c r="M194" s="26" t="str">
        <f t="shared" ca="1" si="90"/>
        <v>79</v>
      </c>
      <c r="N194" s="26">
        <f t="shared" ca="1" si="91"/>
        <v>79</v>
      </c>
      <c r="O194" s="26">
        <f t="shared" si="67"/>
        <v>25</v>
      </c>
      <c r="P194" s="26">
        <f t="shared" ca="1" si="68"/>
        <v>0</v>
      </c>
      <c r="Q194" s="26">
        <f t="shared" ca="1" si="69"/>
        <v>25</v>
      </c>
      <c r="R194" s="43">
        <f>IF(Råstatistik!G188=".",0,Råstatistik!G188)</f>
        <v>0</v>
      </c>
      <c r="S194" s="44">
        <f ca="1">IF(Råstatistik!E188=999,IF(simulera09,RANDBETWEEN(1,9),9),0)</f>
        <v>9</v>
      </c>
      <c r="T194" s="43">
        <f>IF(Råstatistik!L188=".",0,Råstatistik!L188)</f>
        <v>0</v>
      </c>
      <c r="U194" s="44">
        <f ca="1">IF(Råstatistik!J188=999,IF(simulera09,RANDBETWEEN(1,9),9),0)</f>
        <v>9</v>
      </c>
      <c r="V194">
        <f>IF(Råstatistik!Q188=".",0,Råstatistik!Q188)</f>
        <v>0</v>
      </c>
      <c r="W194">
        <f ca="1">IF(Råstatistik!O188=999,IF(simulera09,RANDBETWEEN(1,9),9),0)</f>
        <v>9</v>
      </c>
      <c r="X194">
        <f>IF(Råstatistik!V188=".",0,Råstatistik!V188)</f>
        <v>0</v>
      </c>
      <c r="Y194">
        <f ca="1">IF(Råstatistik!T188=999,IF(simulera09,RANDBETWEEN(1,9),9),0)</f>
        <v>9</v>
      </c>
      <c r="Z194">
        <f t="shared" si="70"/>
        <v>0</v>
      </c>
      <c r="AA194">
        <f t="shared" ca="1" si="71"/>
        <v>36</v>
      </c>
      <c r="AB194" s="26" t="str">
        <f t="shared" ca="1" si="92"/>
        <v>0-36</v>
      </c>
      <c r="AC194" s="26" t="b">
        <f>Råstatistik!B188</f>
        <v>0</v>
      </c>
      <c r="AD194" s="26">
        <f t="shared" si="72"/>
        <v>12</v>
      </c>
      <c r="AE194" s="26">
        <f t="shared" ca="1" si="73"/>
        <v>0</v>
      </c>
      <c r="AF194" s="26">
        <f t="shared" si="74"/>
        <v>13</v>
      </c>
      <c r="AG194" s="26">
        <f t="shared" ca="1" si="75"/>
        <v>0</v>
      </c>
      <c r="AH194" s="26">
        <f t="shared" si="76"/>
        <v>10</v>
      </c>
      <c r="AI194" s="26">
        <f t="shared" ca="1" si="77"/>
        <v>0</v>
      </c>
      <c r="AJ194" s="26">
        <f t="shared" si="78"/>
        <v>44</v>
      </c>
      <c r="AK194" s="26">
        <f t="shared" ca="1" si="79"/>
        <v>0</v>
      </c>
      <c r="AL194" s="48">
        <f t="shared" si="80"/>
        <v>0.31645569620253167</v>
      </c>
      <c r="AM194" s="48" t="str">
        <f t="shared" ca="1" si="81"/>
        <v>32 - 0%</v>
      </c>
      <c r="AN194" s="48" t="str">
        <f>IFERROR(#REF!/#REF!,"-")</f>
        <v>-</v>
      </c>
      <c r="AO194" s="48">
        <f t="shared" si="82"/>
        <v>0</v>
      </c>
      <c r="AP194" s="48" t="str">
        <f t="shared" ca="1" si="83"/>
        <v>0 - 46%</v>
      </c>
      <c r="AQ194" s="48" t="str">
        <f>IFERROR(AC194/#REF!,"-")</f>
        <v>-</v>
      </c>
      <c r="AR194" s="48">
        <f t="shared" si="84"/>
        <v>0</v>
      </c>
      <c r="AS194" s="48" t="str">
        <f>IFERROR(#REF!/#REF!,"_")</f>
        <v>_</v>
      </c>
      <c r="AT194" s="48">
        <f t="shared" si="85"/>
        <v>0.52</v>
      </c>
      <c r="AU194" s="48" t="str">
        <f>IFERROR(#REF!/#REF!,"-")</f>
        <v>-</v>
      </c>
      <c r="AV194" s="48" t="str">
        <f t="shared" si="86"/>
        <v>-</v>
      </c>
      <c r="AW194" s="48" t="str">
        <f>IFERROR(#REF!/#REF!,"-")</f>
        <v>-</v>
      </c>
      <c r="AX194" s="48" t="str">
        <f t="shared" si="87"/>
        <v>-</v>
      </c>
      <c r="AY194" s="48" t="str">
        <f>IFERROR(#REF!/#REF!,"-")</f>
        <v>-</v>
      </c>
      <c r="AZ194" s="48" t="str">
        <f t="shared" si="93"/>
        <v>-</v>
      </c>
      <c r="BA194" s="48" t="str">
        <f t="shared" si="94"/>
        <v>-</v>
      </c>
      <c r="BB194" s="48" t="b">
        <f t="shared" si="88"/>
        <v>0</v>
      </c>
      <c r="BC194">
        <f t="shared" si="95"/>
        <v>12</v>
      </c>
      <c r="BD194" s="48">
        <f t="shared" si="89"/>
        <v>0.48</v>
      </c>
    </row>
    <row r="195" spans="1:56" x14ac:dyDescent="0.3">
      <c r="A195" s="25" t="str">
        <f>Råstatistik!A189</f>
        <v>Humfry Utbildning AB</v>
      </c>
      <c r="B195" t="b">
        <f t="shared" si="64"/>
        <v>0</v>
      </c>
      <c r="C195">
        <f>Råstatistik!F189</f>
        <v>0</v>
      </c>
      <c r="D195">
        <f ca="1">IF(Råstatistik!D189=999,IF(simulera09,RANDBETWEEN(1,9),9),0)</f>
        <v>9</v>
      </c>
      <c r="E195">
        <f>Råstatistik!K189</f>
        <v>0</v>
      </c>
      <c r="F195">
        <f ca="1">IF(Råstatistik!I189=999,IF(simulera09,RANDBETWEEN(1,9),9),0)</f>
        <v>0</v>
      </c>
      <c r="G195">
        <f>Råstatistik!P189</f>
        <v>0</v>
      </c>
      <c r="H195">
        <f ca="1">IF(Råstatistik!N189=999,IF(simulera09,RANDBETWEEN(1,9),9),0)</f>
        <v>9</v>
      </c>
      <c r="I195">
        <f>Råstatistik!U189</f>
        <v>20</v>
      </c>
      <c r="J195">
        <f ca="1">IF(Råstatistik!S189=999,IF(simulera09,RANDBETWEEN(1,9),9),0)</f>
        <v>0</v>
      </c>
      <c r="K195">
        <f t="shared" si="65"/>
        <v>20</v>
      </c>
      <c r="L195">
        <f t="shared" ca="1" si="66"/>
        <v>18</v>
      </c>
      <c r="M195" s="26" t="str">
        <f t="shared" ca="1" si="90"/>
        <v>20-38</v>
      </c>
      <c r="N195" s="26">
        <f t="shared" ca="1" si="91"/>
        <v>29</v>
      </c>
      <c r="O195" s="26">
        <f t="shared" si="67"/>
        <v>0</v>
      </c>
      <c r="P195" s="26">
        <f t="shared" ca="1" si="68"/>
        <v>9</v>
      </c>
      <c r="Q195" s="26">
        <f t="shared" ca="1" si="69"/>
        <v>5</v>
      </c>
      <c r="R195" s="43">
        <f>IF(Råstatistik!G189=".",0,Råstatistik!G189)</f>
        <v>0</v>
      </c>
      <c r="S195" s="44">
        <f ca="1">IF(Råstatistik!E189=999,IF(simulera09,RANDBETWEEN(1,9),9),0)</f>
        <v>9</v>
      </c>
      <c r="T195" s="43">
        <f>IF(Råstatistik!L189=".",0,Råstatistik!L189)</f>
        <v>0</v>
      </c>
      <c r="U195" s="44">
        <f ca="1">IF(Råstatistik!J189=999,IF(simulera09,RANDBETWEEN(1,9),9),0)</f>
        <v>0</v>
      </c>
      <c r="V195">
        <f>IF(Råstatistik!Q189=".",0,Råstatistik!Q189)</f>
        <v>0</v>
      </c>
      <c r="W195">
        <f ca="1">IF(Råstatistik!O189=999,IF(simulera09,RANDBETWEEN(1,9),9),0)</f>
        <v>9</v>
      </c>
      <c r="X195">
        <f>IF(Råstatistik!V189=".",0,Råstatistik!V189)</f>
        <v>0</v>
      </c>
      <c r="Y195">
        <f ca="1">IF(Råstatistik!T189=999,IF(simulera09,RANDBETWEEN(1,9),9),0)</f>
        <v>9</v>
      </c>
      <c r="Z195">
        <f t="shared" si="70"/>
        <v>0</v>
      </c>
      <c r="AA195">
        <f t="shared" ca="1" si="71"/>
        <v>27</v>
      </c>
      <c r="AB195" s="26" t="str">
        <f t="shared" ca="1" si="92"/>
        <v>0-27</v>
      </c>
      <c r="AC195" s="26" t="b">
        <f>Råstatistik!B189</f>
        <v>0</v>
      </c>
      <c r="AD195" s="26">
        <f t="shared" si="72"/>
        <v>0</v>
      </c>
      <c r="AE195" s="26">
        <f t="shared" ca="1" si="73"/>
        <v>0</v>
      </c>
      <c r="AF195" s="26">
        <f t="shared" si="74"/>
        <v>0</v>
      </c>
      <c r="AG195" s="26">
        <f t="shared" ca="1" si="75"/>
        <v>0</v>
      </c>
      <c r="AH195" s="26">
        <f t="shared" si="76"/>
        <v>0</v>
      </c>
      <c r="AI195" s="26">
        <f t="shared" ca="1" si="77"/>
        <v>0</v>
      </c>
      <c r="AJ195" s="26">
        <f t="shared" si="78"/>
        <v>20</v>
      </c>
      <c r="AK195" s="26">
        <f t="shared" ca="1" si="79"/>
        <v>0</v>
      </c>
      <c r="AL195" s="48">
        <f t="shared" si="80"/>
        <v>0</v>
      </c>
      <c r="AM195" s="48" t="str">
        <f t="shared" ca="1" si="81"/>
        <v>0 - 31%</v>
      </c>
      <c r="AN195" s="48" t="str">
        <f>IFERROR(#REF!/#REF!,"-")</f>
        <v>-</v>
      </c>
      <c r="AO195" s="48">
        <f t="shared" si="82"/>
        <v>0</v>
      </c>
      <c r="AP195" s="48" t="str">
        <f t="shared" ca="1" si="83"/>
        <v>0 - 93%</v>
      </c>
      <c r="AQ195" s="48" t="str">
        <f>IFERROR(AC195/#REF!,"-")</f>
        <v>-</v>
      </c>
      <c r="AR195" s="48" t="str">
        <f t="shared" si="84"/>
        <v>-</v>
      </c>
      <c r="AS195" s="48" t="str">
        <f>IFERROR(#REF!/#REF!,"_")</f>
        <v>_</v>
      </c>
      <c r="AT195" s="48" t="str">
        <f t="shared" si="85"/>
        <v>-</v>
      </c>
      <c r="AU195" s="48" t="str">
        <f>IFERROR(#REF!/#REF!,"-")</f>
        <v>-</v>
      </c>
      <c r="AV195" s="48" t="str">
        <f t="shared" si="86"/>
        <v>-</v>
      </c>
      <c r="AW195" s="48" t="str">
        <f>IFERROR(#REF!/#REF!,"-")</f>
        <v>-</v>
      </c>
      <c r="AX195" s="48" t="str">
        <f t="shared" si="87"/>
        <v>-</v>
      </c>
      <c r="AY195" s="48" t="str">
        <f>IFERROR(#REF!/#REF!,"-")</f>
        <v>-</v>
      </c>
      <c r="AZ195" s="48" t="str">
        <f t="shared" si="93"/>
        <v>-</v>
      </c>
      <c r="BA195" s="48" t="str">
        <f t="shared" si="94"/>
        <v>-</v>
      </c>
      <c r="BB195" s="48" t="b">
        <f t="shared" si="88"/>
        <v>0</v>
      </c>
      <c r="BC195">
        <f t="shared" si="95"/>
        <v>0</v>
      </c>
      <c r="BD195" s="48" t="str">
        <f t="shared" si="89"/>
        <v>-</v>
      </c>
    </row>
    <row r="196" spans="1:56" x14ac:dyDescent="0.3">
      <c r="A196" s="25" t="str">
        <f>Råstatistik!A190</f>
        <v>HVB LAPPETORP AB</v>
      </c>
      <c r="B196" t="b">
        <f t="shared" si="64"/>
        <v>0</v>
      </c>
      <c r="C196">
        <f>Råstatistik!F190</f>
        <v>0</v>
      </c>
      <c r="D196">
        <f ca="1">IF(Råstatistik!D190=999,IF(simulera09,RANDBETWEEN(1,9),9),0)</f>
        <v>9</v>
      </c>
      <c r="E196">
        <f>Råstatistik!K190</f>
        <v>0</v>
      </c>
      <c r="F196">
        <f ca="1">IF(Råstatistik!I190=999,IF(simulera09,RANDBETWEEN(1,9),9),0)</f>
        <v>0</v>
      </c>
      <c r="G196">
        <f>Råstatistik!P190</f>
        <v>0</v>
      </c>
      <c r="H196">
        <f ca="1">IF(Råstatistik!N190=999,IF(simulera09,RANDBETWEEN(1,9),9),0)</f>
        <v>0</v>
      </c>
      <c r="I196">
        <f>Råstatistik!U190</f>
        <v>0</v>
      </c>
      <c r="J196">
        <f ca="1">IF(Råstatistik!S190=999,IF(simulera09,RANDBETWEEN(1,9),9),0)</f>
        <v>0</v>
      </c>
      <c r="K196">
        <f t="shared" si="65"/>
        <v>0</v>
      </c>
      <c r="L196">
        <f t="shared" ca="1" si="66"/>
        <v>9</v>
      </c>
      <c r="M196" s="26" t="str">
        <f t="shared" ca="1" si="90"/>
        <v>0-9</v>
      </c>
      <c r="N196" s="26">
        <f t="shared" ca="1" si="91"/>
        <v>5</v>
      </c>
      <c r="O196" s="26">
        <f t="shared" si="67"/>
        <v>0</v>
      </c>
      <c r="P196" s="26">
        <f t="shared" ca="1" si="68"/>
        <v>9</v>
      </c>
      <c r="Q196" s="26">
        <f t="shared" ca="1" si="69"/>
        <v>5</v>
      </c>
      <c r="R196" s="43">
        <f>IF(Råstatistik!G190=".",0,Råstatistik!G190)</f>
        <v>0</v>
      </c>
      <c r="S196" s="44">
        <f ca="1">IF(Råstatistik!E190=999,IF(simulera09,RANDBETWEEN(1,9),9),0)</f>
        <v>9</v>
      </c>
      <c r="T196" s="43">
        <f>IF(Råstatistik!L190=".",0,Råstatistik!L190)</f>
        <v>0</v>
      </c>
      <c r="U196" s="44">
        <f ca="1">IF(Råstatistik!J190=999,IF(simulera09,RANDBETWEEN(1,9),9),0)</f>
        <v>0</v>
      </c>
      <c r="V196">
        <f>IF(Råstatistik!Q190=".",0,Råstatistik!Q190)</f>
        <v>0</v>
      </c>
      <c r="W196">
        <f ca="1">IF(Råstatistik!O190=999,IF(simulera09,RANDBETWEEN(1,9),9),0)</f>
        <v>0</v>
      </c>
      <c r="X196">
        <f>IF(Råstatistik!V190=".",0,Råstatistik!V190)</f>
        <v>0</v>
      </c>
      <c r="Y196">
        <f ca="1">IF(Råstatistik!T190=999,IF(simulera09,RANDBETWEEN(1,9),9),0)</f>
        <v>0</v>
      </c>
      <c r="Z196">
        <f t="shared" si="70"/>
        <v>0</v>
      </c>
      <c r="AA196">
        <f t="shared" ca="1" si="71"/>
        <v>9</v>
      </c>
      <c r="AB196" s="26" t="str">
        <f t="shared" ca="1" si="92"/>
        <v>0-9</v>
      </c>
      <c r="AC196" s="26" t="b">
        <f>Råstatistik!B190</f>
        <v>0</v>
      </c>
      <c r="AD196" s="26">
        <f t="shared" si="72"/>
        <v>0</v>
      </c>
      <c r="AE196" s="26">
        <f t="shared" ca="1" si="73"/>
        <v>0</v>
      </c>
      <c r="AF196" s="26">
        <f t="shared" si="74"/>
        <v>0</v>
      </c>
      <c r="AG196" s="26">
        <f t="shared" ca="1" si="75"/>
        <v>0</v>
      </c>
      <c r="AH196" s="26">
        <f t="shared" si="76"/>
        <v>0</v>
      </c>
      <c r="AI196" s="26">
        <f t="shared" ca="1" si="77"/>
        <v>0</v>
      </c>
      <c r="AJ196" s="26">
        <f t="shared" si="78"/>
        <v>0</v>
      </c>
      <c r="AK196" s="26">
        <f t="shared" ca="1" si="79"/>
        <v>0</v>
      </c>
      <c r="AL196" s="48" t="str">
        <f t="shared" si="80"/>
        <v>-</v>
      </c>
      <c r="AM196" s="48" t="str">
        <f t="shared" ca="1" si="81"/>
        <v>0 - 180%</v>
      </c>
      <c r="AN196" s="48" t="str">
        <f>IFERROR(#REF!/#REF!,"-")</f>
        <v>-</v>
      </c>
      <c r="AO196" s="48" t="str">
        <f t="shared" si="82"/>
        <v>-</v>
      </c>
      <c r="AP196" s="48" t="str">
        <f t="shared" ca="1" si="83"/>
        <v>0 - 180%</v>
      </c>
      <c r="AQ196" s="48" t="str">
        <f>IFERROR(AC196/#REF!,"-")</f>
        <v>-</v>
      </c>
      <c r="AR196" s="48" t="str">
        <f t="shared" si="84"/>
        <v>-</v>
      </c>
      <c r="AS196" s="48" t="str">
        <f>IFERROR(#REF!/#REF!,"_")</f>
        <v>_</v>
      </c>
      <c r="AT196" s="48" t="str">
        <f t="shared" si="85"/>
        <v>-</v>
      </c>
      <c r="AU196" s="48" t="str">
        <f>IFERROR(#REF!/#REF!,"-")</f>
        <v>-</v>
      </c>
      <c r="AV196" s="48" t="str">
        <f t="shared" si="86"/>
        <v>-</v>
      </c>
      <c r="AW196" s="48" t="str">
        <f>IFERROR(#REF!/#REF!,"-")</f>
        <v>-</v>
      </c>
      <c r="AX196" s="48" t="str">
        <f t="shared" si="87"/>
        <v>-</v>
      </c>
      <c r="AY196" s="48" t="str">
        <f>IFERROR(#REF!/#REF!,"-")</f>
        <v>-</v>
      </c>
      <c r="AZ196" s="48" t="str">
        <f t="shared" si="93"/>
        <v>-</v>
      </c>
      <c r="BA196" s="48" t="str">
        <f t="shared" si="94"/>
        <v>-</v>
      </c>
      <c r="BB196" s="48" t="b">
        <f t="shared" si="88"/>
        <v>0</v>
      </c>
      <c r="BC196">
        <f t="shared" si="95"/>
        <v>0</v>
      </c>
      <c r="BD196" s="48" t="str">
        <f t="shared" si="89"/>
        <v>-</v>
      </c>
    </row>
    <row r="197" spans="1:56" x14ac:dyDescent="0.3">
      <c r="A197" s="25" t="str">
        <f>Råstatistik!A191</f>
        <v>HYLTE KOMMUN</v>
      </c>
      <c r="B197" t="b">
        <f t="shared" si="64"/>
        <v>1</v>
      </c>
      <c r="C197">
        <f>Råstatistik!F191</f>
        <v>14</v>
      </c>
      <c r="D197">
        <f ca="1">IF(Råstatistik!D191=999,IF(simulera09,RANDBETWEEN(1,9),9),0)</f>
        <v>0</v>
      </c>
      <c r="E197">
        <f>Råstatistik!K191</f>
        <v>0</v>
      </c>
      <c r="F197">
        <f ca="1">IF(Råstatistik!I191=999,IF(simulera09,RANDBETWEEN(1,9),9),0)</f>
        <v>9</v>
      </c>
      <c r="G197">
        <f>Råstatistik!P191</f>
        <v>14</v>
      </c>
      <c r="H197">
        <f ca="1">IF(Råstatistik!N191=999,IF(simulera09,RANDBETWEEN(1,9),9),0)</f>
        <v>0</v>
      </c>
      <c r="I197">
        <f>Råstatistik!U191</f>
        <v>75</v>
      </c>
      <c r="J197">
        <f ca="1">IF(Råstatistik!S191=999,IF(simulera09,RANDBETWEEN(1,9),9),0)</f>
        <v>0</v>
      </c>
      <c r="K197">
        <f t="shared" si="65"/>
        <v>103</v>
      </c>
      <c r="L197">
        <f t="shared" ca="1" si="66"/>
        <v>9</v>
      </c>
      <c r="M197" s="26" t="str">
        <f t="shared" ca="1" si="90"/>
        <v>103-112</v>
      </c>
      <c r="N197" s="26">
        <f t="shared" ca="1" si="91"/>
        <v>108</v>
      </c>
      <c r="O197" s="26">
        <f t="shared" si="67"/>
        <v>14</v>
      </c>
      <c r="P197" s="26">
        <f t="shared" ca="1" si="68"/>
        <v>9</v>
      </c>
      <c r="Q197" s="26">
        <f t="shared" ca="1" si="69"/>
        <v>19</v>
      </c>
      <c r="R197" s="43">
        <f>IF(Råstatistik!G191=".",0,Råstatistik!G191)</f>
        <v>0</v>
      </c>
      <c r="S197" s="44">
        <f ca="1">IF(Råstatistik!E191=999,IF(simulera09,RANDBETWEEN(1,9),9),0)</f>
        <v>9</v>
      </c>
      <c r="T197" s="43">
        <f>IF(Råstatistik!L191=".",0,Råstatistik!L191)</f>
        <v>0</v>
      </c>
      <c r="U197" s="44">
        <f ca="1">IF(Råstatistik!J191=999,IF(simulera09,RANDBETWEEN(1,9),9),0)</f>
        <v>9</v>
      </c>
      <c r="V197">
        <f>IF(Råstatistik!Q191=".",0,Råstatistik!Q191)</f>
        <v>0</v>
      </c>
      <c r="W197">
        <f ca="1">IF(Råstatistik!O191=999,IF(simulera09,RANDBETWEEN(1,9),9),0)</f>
        <v>0</v>
      </c>
      <c r="X197">
        <f>IF(Råstatistik!V191=".",0,Råstatistik!V191)</f>
        <v>0</v>
      </c>
      <c r="Y197">
        <f ca="1">IF(Råstatistik!T191=999,IF(simulera09,RANDBETWEEN(1,9),9),0)</f>
        <v>9</v>
      </c>
      <c r="Z197">
        <f t="shared" si="70"/>
        <v>0</v>
      </c>
      <c r="AA197">
        <f t="shared" ca="1" si="71"/>
        <v>27</v>
      </c>
      <c r="AB197" s="26" t="str">
        <f t="shared" ca="1" si="92"/>
        <v>0-27</v>
      </c>
      <c r="AC197" s="26" t="b">
        <f>Råstatistik!B191</f>
        <v>0</v>
      </c>
      <c r="AD197" s="26">
        <f t="shared" si="72"/>
        <v>14</v>
      </c>
      <c r="AE197" s="26">
        <f t="shared" ca="1" si="73"/>
        <v>0</v>
      </c>
      <c r="AF197" s="26">
        <f t="shared" si="74"/>
        <v>0</v>
      </c>
      <c r="AG197" s="26">
        <f t="shared" ca="1" si="75"/>
        <v>0</v>
      </c>
      <c r="AH197" s="26">
        <f t="shared" si="76"/>
        <v>14</v>
      </c>
      <c r="AI197" s="26">
        <f t="shared" ca="1" si="77"/>
        <v>0</v>
      </c>
      <c r="AJ197" s="26">
        <f t="shared" si="78"/>
        <v>75</v>
      </c>
      <c r="AK197" s="26">
        <f t="shared" ca="1" si="79"/>
        <v>0</v>
      </c>
      <c r="AL197" s="48">
        <f t="shared" si="80"/>
        <v>0.13592233009708737</v>
      </c>
      <c r="AM197" s="48" t="str">
        <f t="shared" ca="1" si="81"/>
        <v>13 - 8%</v>
      </c>
      <c r="AN197" s="48" t="str">
        <f>IFERROR(#REF!/#REF!,"-")</f>
        <v>-</v>
      </c>
      <c r="AO197" s="48">
        <f t="shared" si="82"/>
        <v>0</v>
      </c>
      <c r="AP197" s="48" t="str">
        <f t="shared" ca="1" si="83"/>
        <v>0 - 25%</v>
      </c>
      <c r="AQ197" s="48" t="str">
        <f>IFERROR(AC197/#REF!,"-")</f>
        <v>-</v>
      </c>
      <c r="AR197" s="48">
        <f t="shared" si="84"/>
        <v>0</v>
      </c>
      <c r="AS197" s="48" t="str">
        <f>IFERROR(#REF!/#REF!,"_")</f>
        <v>_</v>
      </c>
      <c r="AT197" s="48">
        <f t="shared" si="85"/>
        <v>0</v>
      </c>
      <c r="AU197" s="48" t="str">
        <f>IFERROR(#REF!/#REF!,"-")</f>
        <v>-</v>
      </c>
      <c r="AV197" s="48" t="str">
        <f t="shared" si="86"/>
        <v>-</v>
      </c>
      <c r="AW197" s="48" t="str">
        <f>IFERROR(#REF!/#REF!,"-")</f>
        <v>-</v>
      </c>
      <c r="AX197" s="48" t="str">
        <f t="shared" si="87"/>
        <v>-</v>
      </c>
      <c r="AY197" s="48" t="str">
        <f>IFERROR(#REF!/#REF!,"-")</f>
        <v>-</v>
      </c>
      <c r="AZ197" s="48" t="str">
        <f t="shared" si="93"/>
        <v>-</v>
      </c>
      <c r="BA197" s="48" t="str">
        <f t="shared" si="94"/>
        <v>-</v>
      </c>
      <c r="BB197" s="48" t="b">
        <f t="shared" si="88"/>
        <v>0</v>
      </c>
      <c r="BC197">
        <f t="shared" si="95"/>
        <v>14</v>
      </c>
      <c r="BD197" s="48">
        <f t="shared" si="89"/>
        <v>1</v>
      </c>
    </row>
    <row r="198" spans="1:56" x14ac:dyDescent="0.3">
      <c r="A198" s="25" t="str">
        <f>Råstatistik!A192</f>
        <v>HÅBO KOMMUN</v>
      </c>
      <c r="B198" t="b">
        <f t="shared" si="64"/>
        <v>1</v>
      </c>
      <c r="C198">
        <f>Råstatistik!F192</f>
        <v>31</v>
      </c>
      <c r="D198">
        <f ca="1">IF(Råstatistik!D192=999,IF(simulera09,RANDBETWEEN(1,9),9),0)</f>
        <v>0</v>
      </c>
      <c r="E198">
        <f>Råstatistik!K192</f>
        <v>25</v>
      </c>
      <c r="F198">
        <f ca="1">IF(Råstatistik!I192=999,IF(simulera09,RANDBETWEEN(1,9),9),0)</f>
        <v>0</v>
      </c>
      <c r="G198">
        <f>Råstatistik!P192</f>
        <v>19</v>
      </c>
      <c r="H198">
        <f ca="1">IF(Råstatistik!N192=999,IF(simulera09,RANDBETWEEN(1,9),9),0)</f>
        <v>0</v>
      </c>
      <c r="I198">
        <f>Råstatistik!U192</f>
        <v>152</v>
      </c>
      <c r="J198">
        <f ca="1">IF(Råstatistik!S192=999,IF(simulera09,RANDBETWEEN(1,9),9),0)</f>
        <v>0</v>
      </c>
      <c r="K198">
        <f t="shared" si="65"/>
        <v>227</v>
      </c>
      <c r="L198">
        <f t="shared" ca="1" si="66"/>
        <v>0</v>
      </c>
      <c r="M198" s="26" t="str">
        <f t="shared" ca="1" si="90"/>
        <v>227</v>
      </c>
      <c r="N198" s="26">
        <f t="shared" ca="1" si="91"/>
        <v>227</v>
      </c>
      <c r="O198" s="26">
        <f t="shared" si="67"/>
        <v>56</v>
      </c>
      <c r="P198" s="26">
        <f t="shared" ca="1" si="68"/>
        <v>0</v>
      </c>
      <c r="Q198" s="26">
        <f t="shared" ca="1" si="69"/>
        <v>56</v>
      </c>
      <c r="R198" s="43">
        <f>IF(Råstatistik!G192=".",0,Råstatistik!G192)</f>
        <v>16</v>
      </c>
      <c r="S198" s="44">
        <f ca="1">IF(Råstatistik!E192=999,IF(simulera09,RANDBETWEEN(1,9),9),0)</f>
        <v>0</v>
      </c>
      <c r="T198" s="43">
        <f>IF(Råstatistik!L192=".",0,Råstatistik!L192)</f>
        <v>0</v>
      </c>
      <c r="U198" s="44">
        <f ca="1">IF(Råstatistik!J192=999,IF(simulera09,RANDBETWEEN(1,9),9),0)</f>
        <v>9</v>
      </c>
      <c r="V198">
        <f>IF(Råstatistik!Q192=".",0,Råstatistik!Q192)</f>
        <v>0</v>
      </c>
      <c r="W198">
        <f ca="1">IF(Råstatistik!O192=999,IF(simulera09,RANDBETWEEN(1,9),9),0)</f>
        <v>9</v>
      </c>
      <c r="X198">
        <f>IF(Råstatistik!V192=".",0,Råstatistik!V192)</f>
        <v>0</v>
      </c>
      <c r="Y198">
        <f ca="1">IF(Råstatistik!T192=999,IF(simulera09,RANDBETWEEN(1,9),9),0)</f>
        <v>9</v>
      </c>
      <c r="Z198">
        <f t="shared" si="70"/>
        <v>16</v>
      </c>
      <c r="AA198">
        <f t="shared" ca="1" si="71"/>
        <v>27</v>
      </c>
      <c r="AB198" s="26" t="str">
        <f t="shared" ca="1" si="92"/>
        <v>16-43</v>
      </c>
      <c r="AC198" s="26" t="b">
        <f>Råstatistik!B192</f>
        <v>0</v>
      </c>
      <c r="AD198" s="26">
        <f t="shared" si="72"/>
        <v>15</v>
      </c>
      <c r="AE198" s="26">
        <f t="shared" ca="1" si="73"/>
        <v>0</v>
      </c>
      <c r="AF198" s="26">
        <f t="shared" si="74"/>
        <v>25</v>
      </c>
      <c r="AG198" s="26">
        <f t="shared" ca="1" si="75"/>
        <v>0</v>
      </c>
      <c r="AH198" s="26">
        <f t="shared" si="76"/>
        <v>19</v>
      </c>
      <c r="AI198" s="26">
        <f t="shared" ca="1" si="77"/>
        <v>0</v>
      </c>
      <c r="AJ198" s="26">
        <f t="shared" si="78"/>
        <v>152</v>
      </c>
      <c r="AK198" s="26">
        <f t="shared" ca="1" si="79"/>
        <v>0</v>
      </c>
      <c r="AL198" s="48">
        <f t="shared" si="80"/>
        <v>0.24669603524229075</v>
      </c>
      <c r="AM198" s="48" t="str">
        <f t="shared" ca="1" si="81"/>
        <v>25 - 0%</v>
      </c>
      <c r="AN198" s="48" t="str">
        <f>IFERROR(#REF!/#REF!,"-")</f>
        <v>-</v>
      </c>
      <c r="AO198" s="48">
        <f t="shared" si="82"/>
        <v>7.0484581497797363E-2</v>
      </c>
      <c r="AP198" s="48" t="str">
        <f t="shared" ca="1" si="83"/>
        <v>7 - 12%</v>
      </c>
      <c r="AQ198" s="48" t="str">
        <f>IFERROR(AC198/#REF!,"-")</f>
        <v>-</v>
      </c>
      <c r="AR198" s="48">
        <f t="shared" si="84"/>
        <v>0.2857142857142857</v>
      </c>
      <c r="AS198" s="48" t="str">
        <f>IFERROR(#REF!/#REF!,"_")</f>
        <v>_</v>
      </c>
      <c r="AT198" s="48">
        <f t="shared" si="85"/>
        <v>0.44642857142857145</v>
      </c>
      <c r="AU198" s="48" t="str">
        <f>IFERROR(#REF!/#REF!,"-")</f>
        <v>-</v>
      </c>
      <c r="AV198" s="48">
        <f t="shared" si="86"/>
        <v>0</v>
      </c>
      <c r="AW198" s="48" t="str">
        <f>IFERROR(#REF!/#REF!,"-")</f>
        <v>-</v>
      </c>
      <c r="AX198" s="48">
        <f t="shared" si="87"/>
        <v>0</v>
      </c>
      <c r="AY198" s="48" t="str">
        <f>IFERROR(#REF!/#REF!,"-")</f>
        <v>-</v>
      </c>
      <c r="AZ198" s="48">
        <f t="shared" si="93"/>
        <v>0</v>
      </c>
      <c r="BA198" s="48" t="str">
        <f t="shared" si="94"/>
        <v>-</v>
      </c>
      <c r="BB198" s="48" t="b">
        <f t="shared" si="88"/>
        <v>0</v>
      </c>
      <c r="BC198">
        <f t="shared" si="95"/>
        <v>15</v>
      </c>
      <c r="BD198" s="48">
        <f t="shared" si="89"/>
        <v>0.375</v>
      </c>
    </row>
    <row r="199" spans="1:56" x14ac:dyDescent="0.3">
      <c r="A199" s="25" t="str">
        <f>Råstatistik!A193</f>
        <v>HÄLLEBERGSFÖRSAMLINGEN</v>
      </c>
      <c r="B199" t="b">
        <f t="shared" si="64"/>
        <v>0</v>
      </c>
      <c r="C199">
        <f>Råstatistik!F193</f>
        <v>0</v>
      </c>
      <c r="D199">
        <f ca="1">IF(Råstatistik!D193=999,IF(simulera09,RANDBETWEEN(1,9),9),0)</f>
        <v>0</v>
      </c>
      <c r="E199">
        <f>Råstatistik!K193</f>
        <v>0</v>
      </c>
      <c r="F199">
        <f ca="1">IF(Råstatistik!I193=999,IF(simulera09,RANDBETWEEN(1,9),9),0)</f>
        <v>0</v>
      </c>
      <c r="G199">
        <f>Råstatistik!P193</f>
        <v>0</v>
      </c>
      <c r="H199">
        <f ca="1">IF(Råstatistik!N193=999,IF(simulera09,RANDBETWEEN(1,9),9),0)</f>
        <v>0</v>
      </c>
      <c r="I199">
        <f>Råstatistik!U193</f>
        <v>0</v>
      </c>
      <c r="J199">
        <f ca="1">IF(Råstatistik!S193=999,IF(simulera09,RANDBETWEEN(1,9),9),0)</f>
        <v>9</v>
      </c>
      <c r="K199">
        <f t="shared" si="65"/>
        <v>0</v>
      </c>
      <c r="L199">
        <f t="shared" ca="1" si="66"/>
        <v>9</v>
      </c>
      <c r="M199" s="26" t="str">
        <f t="shared" ca="1" si="90"/>
        <v>0-9</v>
      </c>
      <c r="N199" s="26">
        <f t="shared" ca="1" si="91"/>
        <v>5</v>
      </c>
      <c r="O199" s="26">
        <f t="shared" si="67"/>
        <v>0</v>
      </c>
      <c r="P199" s="26">
        <f t="shared" ca="1" si="68"/>
        <v>0</v>
      </c>
      <c r="Q199" s="26">
        <f t="shared" ca="1" si="69"/>
        <v>0</v>
      </c>
      <c r="R199" s="43">
        <f>IF(Råstatistik!G193=".",0,Råstatistik!G193)</f>
        <v>0</v>
      </c>
      <c r="S199" s="44">
        <f ca="1">IF(Råstatistik!E193=999,IF(simulera09,RANDBETWEEN(1,9),9),0)</f>
        <v>0</v>
      </c>
      <c r="T199" s="43">
        <f>IF(Råstatistik!L193=".",0,Råstatistik!L193)</f>
        <v>0</v>
      </c>
      <c r="U199" s="44">
        <f ca="1">IF(Råstatistik!J193=999,IF(simulera09,RANDBETWEEN(1,9),9),0)</f>
        <v>0</v>
      </c>
      <c r="V199">
        <f>IF(Råstatistik!Q193=".",0,Råstatistik!Q193)</f>
        <v>0</v>
      </c>
      <c r="W199">
        <f ca="1">IF(Råstatistik!O193=999,IF(simulera09,RANDBETWEEN(1,9),9),0)</f>
        <v>0</v>
      </c>
      <c r="X199">
        <f>IF(Råstatistik!V193=".",0,Råstatistik!V193)</f>
        <v>0</v>
      </c>
      <c r="Y199">
        <f ca="1">IF(Råstatistik!T193=999,IF(simulera09,RANDBETWEEN(1,9),9),0)</f>
        <v>9</v>
      </c>
      <c r="Z199">
        <f t="shared" si="70"/>
        <v>0</v>
      </c>
      <c r="AA199">
        <f t="shared" ca="1" si="71"/>
        <v>9</v>
      </c>
      <c r="AB199" s="26" t="str">
        <f t="shared" ca="1" si="92"/>
        <v>0-9</v>
      </c>
      <c r="AC199" s="26" t="b">
        <f>Råstatistik!B193</f>
        <v>1</v>
      </c>
      <c r="AD199" s="26">
        <f t="shared" si="72"/>
        <v>0</v>
      </c>
      <c r="AE199" s="26">
        <f t="shared" ca="1" si="73"/>
        <v>0</v>
      </c>
      <c r="AF199" s="26">
        <f t="shared" si="74"/>
        <v>0</v>
      </c>
      <c r="AG199" s="26">
        <f t="shared" ca="1" si="75"/>
        <v>0</v>
      </c>
      <c r="AH199" s="26">
        <f t="shared" si="76"/>
        <v>0</v>
      </c>
      <c r="AI199" s="26">
        <f t="shared" ca="1" si="77"/>
        <v>0</v>
      </c>
      <c r="AJ199" s="26">
        <f t="shared" si="78"/>
        <v>0</v>
      </c>
      <c r="AK199" s="26">
        <f t="shared" ca="1" si="79"/>
        <v>0</v>
      </c>
      <c r="AL199" s="48" t="str">
        <f t="shared" si="80"/>
        <v>-</v>
      </c>
      <c r="AM199" s="48" t="str">
        <f t="shared" ca="1" si="81"/>
        <v>0 - 0%</v>
      </c>
      <c r="AN199" s="48" t="str">
        <f>IFERROR(#REF!/#REF!,"-")</f>
        <v>-</v>
      </c>
      <c r="AO199" s="48" t="str">
        <f t="shared" si="82"/>
        <v>-</v>
      </c>
      <c r="AP199" s="48" t="str">
        <f t="shared" ca="1" si="83"/>
        <v>0 - 180%</v>
      </c>
      <c r="AQ199" s="48" t="str">
        <f>IFERROR(AC199/#REF!,"-")</f>
        <v>-</v>
      </c>
      <c r="AR199" s="48" t="str">
        <f t="shared" si="84"/>
        <v>-</v>
      </c>
      <c r="AS199" s="48" t="str">
        <f>IFERROR(#REF!/#REF!,"_")</f>
        <v>_</v>
      </c>
      <c r="AT199" s="48" t="str">
        <f t="shared" si="85"/>
        <v>-</v>
      </c>
      <c r="AU199" s="48" t="str">
        <f>IFERROR(#REF!/#REF!,"-")</f>
        <v>-</v>
      </c>
      <c r="AV199" s="48" t="str">
        <f t="shared" si="86"/>
        <v>-</v>
      </c>
      <c r="AW199" s="48" t="str">
        <f>IFERROR(#REF!/#REF!,"-")</f>
        <v>-</v>
      </c>
      <c r="AX199" s="48" t="str">
        <f t="shared" si="87"/>
        <v>-</v>
      </c>
      <c r="AY199" s="48" t="str">
        <f>IFERROR(#REF!/#REF!,"-")</f>
        <v>-</v>
      </c>
      <c r="AZ199" s="48" t="str">
        <f t="shared" si="93"/>
        <v>-</v>
      </c>
      <c r="BA199" s="48" t="str">
        <f t="shared" si="94"/>
        <v>-</v>
      </c>
      <c r="BB199" s="48" t="b">
        <f t="shared" si="88"/>
        <v>1</v>
      </c>
      <c r="BC199">
        <f t="shared" si="95"/>
        <v>0</v>
      </c>
      <c r="BD199" s="48" t="str">
        <f t="shared" si="89"/>
        <v>-</v>
      </c>
    </row>
    <row r="200" spans="1:56" x14ac:dyDescent="0.3">
      <c r="A200" s="25" t="str">
        <f>Råstatistik!A194</f>
        <v>HÄLLEFORS KOMMUN</v>
      </c>
      <c r="B200" t="b">
        <f t="shared" si="64"/>
        <v>1</v>
      </c>
      <c r="C200">
        <f>Råstatistik!F194</f>
        <v>14</v>
      </c>
      <c r="D200">
        <f ca="1">IF(Råstatistik!D194=999,IF(simulera09,RANDBETWEEN(1,9),9),0)</f>
        <v>0</v>
      </c>
      <c r="E200">
        <f>Råstatistik!K194</f>
        <v>0</v>
      </c>
      <c r="F200">
        <f ca="1">IF(Råstatistik!I194=999,IF(simulera09,RANDBETWEEN(1,9),9),0)</f>
        <v>9</v>
      </c>
      <c r="G200">
        <f>Råstatistik!P194</f>
        <v>0</v>
      </c>
      <c r="H200">
        <f ca="1">IF(Råstatistik!N194=999,IF(simulera09,RANDBETWEEN(1,9),9),0)</f>
        <v>9</v>
      </c>
      <c r="I200">
        <f>Råstatistik!U194</f>
        <v>36</v>
      </c>
      <c r="J200">
        <f ca="1">IF(Råstatistik!S194=999,IF(simulera09,RANDBETWEEN(1,9),9),0)</f>
        <v>0</v>
      </c>
      <c r="K200">
        <f t="shared" si="65"/>
        <v>50</v>
      </c>
      <c r="L200">
        <f t="shared" ca="1" si="66"/>
        <v>18</v>
      </c>
      <c r="M200" s="26" t="str">
        <f t="shared" ca="1" si="90"/>
        <v>50-68</v>
      </c>
      <c r="N200" s="26">
        <f t="shared" ca="1" si="91"/>
        <v>59</v>
      </c>
      <c r="O200" s="26">
        <f t="shared" si="67"/>
        <v>14</v>
      </c>
      <c r="P200" s="26">
        <f t="shared" ca="1" si="68"/>
        <v>9</v>
      </c>
      <c r="Q200" s="26">
        <f t="shared" ca="1" si="69"/>
        <v>19</v>
      </c>
      <c r="R200" s="43">
        <f>IF(Råstatistik!G194=".",0,Råstatistik!G194)</f>
        <v>0</v>
      </c>
      <c r="S200" s="44">
        <f ca="1">IF(Råstatistik!E194=999,IF(simulera09,RANDBETWEEN(1,9),9),0)</f>
        <v>9</v>
      </c>
      <c r="T200" s="43">
        <f>IF(Råstatistik!L194=".",0,Råstatistik!L194)</f>
        <v>0</v>
      </c>
      <c r="U200" s="44">
        <f ca="1">IF(Råstatistik!J194=999,IF(simulera09,RANDBETWEEN(1,9),9),0)</f>
        <v>9</v>
      </c>
      <c r="V200">
        <f>IF(Råstatistik!Q194=".",0,Råstatistik!Q194)</f>
        <v>0</v>
      </c>
      <c r="W200">
        <f ca="1">IF(Råstatistik!O194=999,IF(simulera09,RANDBETWEEN(1,9),9),0)</f>
        <v>9</v>
      </c>
      <c r="X200">
        <f>IF(Råstatistik!V194=".",0,Råstatistik!V194)</f>
        <v>0</v>
      </c>
      <c r="Y200">
        <f ca="1">IF(Råstatistik!T194=999,IF(simulera09,RANDBETWEEN(1,9),9),0)</f>
        <v>9</v>
      </c>
      <c r="Z200">
        <f t="shared" si="70"/>
        <v>0</v>
      </c>
      <c r="AA200">
        <f t="shared" ca="1" si="71"/>
        <v>36</v>
      </c>
      <c r="AB200" s="26" t="str">
        <f t="shared" ca="1" si="92"/>
        <v>0-36</v>
      </c>
      <c r="AC200" s="26" t="b">
        <f>Råstatistik!B194</f>
        <v>0</v>
      </c>
      <c r="AD200" s="26">
        <f t="shared" si="72"/>
        <v>14</v>
      </c>
      <c r="AE200" s="26">
        <f t="shared" ca="1" si="73"/>
        <v>0</v>
      </c>
      <c r="AF200" s="26">
        <f t="shared" si="74"/>
        <v>0</v>
      </c>
      <c r="AG200" s="26">
        <f t="shared" ca="1" si="75"/>
        <v>0</v>
      </c>
      <c r="AH200" s="26">
        <f t="shared" si="76"/>
        <v>0</v>
      </c>
      <c r="AI200" s="26">
        <f t="shared" ca="1" si="77"/>
        <v>0</v>
      </c>
      <c r="AJ200" s="26">
        <f t="shared" si="78"/>
        <v>36</v>
      </c>
      <c r="AK200" s="26">
        <f t="shared" ca="1" si="79"/>
        <v>0</v>
      </c>
      <c r="AL200" s="48">
        <f t="shared" si="80"/>
        <v>0.28000000000000003</v>
      </c>
      <c r="AM200" s="48" t="str">
        <f t="shared" ca="1" si="81"/>
        <v>24 - 15%</v>
      </c>
      <c r="AN200" s="48" t="str">
        <f>IFERROR(#REF!/#REF!,"-")</f>
        <v>-</v>
      </c>
      <c r="AO200" s="48">
        <f t="shared" si="82"/>
        <v>0</v>
      </c>
      <c r="AP200" s="48" t="str">
        <f t="shared" ca="1" si="83"/>
        <v>0 - 61%</v>
      </c>
      <c r="AQ200" s="48" t="str">
        <f>IFERROR(AC200/#REF!,"-")</f>
        <v>-</v>
      </c>
      <c r="AR200" s="48">
        <f t="shared" si="84"/>
        <v>0</v>
      </c>
      <c r="AS200" s="48" t="str">
        <f>IFERROR(#REF!/#REF!,"_")</f>
        <v>_</v>
      </c>
      <c r="AT200" s="48">
        <f t="shared" si="85"/>
        <v>0</v>
      </c>
      <c r="AU200" s="48" t="str">
        <f>IFERROR(#REF!/#REF!,"-")</f>
        <v>-</v>
      </c>
      <c r="AV200" s="48" t="str">
        <f t="shared" si="86"/>
        <v>-</v>
      </c>
      <c r="AW200" s="48" t="str">
        <f>IFERROR(#REF!/#REF!,"-")</f>
        <v>-</v>
      </c>
      <c r="AX200" s="48" t="str">
        <f t="shared" si="87"/>
        <v>-</v>
      </c>
      <c r="AY200" s="48" t="str">
        <f>IFERROR(#REF!/#REF!,"-")</f>
        <v>-</v>
      </c>
      <c r="AZ200" s="48" t="str">
        <f t="shared" si="93"/>
        <v>-</v>
      </c>
      <c r="BA200" s="48" t="str">
        <f t="shared" si="94"/>
        <v>-</v>
      </c>
      <c r="BB200" s="48" t="b">
        <f t="shared" si="88"/>
        <v>0</v>
      </c>
      <c r="BC200">
        <f t="shared" si="95"/>
        <v>14</v>
      </c>
      <c r="BD200" s="48">
        <f t="shared" si="89"/>
        <v>1</v>
      </c>
    </row>
    <row r="201" spans="1:56" x14ac:dyDescent="0.3">
      <c r="A201" s="25" t="str">
        <f>Råstatistik!A195</f>
        <v>HÄRJEDALENS KOMMUN</v>
      </c>
      <c r="B201" t="b">
        <f t="shared" si="64"/>
        <v>1</v>
      </c>
      <c r="C201">
        <f>Råstatistik!F195</f>
        <v>10</v>
      </c>
      <c r="D201">
        <f ca="1">IF(Råstatistik!D195=999,IF(simulera09,RANDBETWEEN(1,9),9),0)</f>
        <v>0</v>
      </c>
      <c r="E201">
        <f>Råstatistik!K195</f>
        <v>0</v>
      </c>
      <c r="F201">
        <f ca="1">IF(Råstatistik!I195=999,IF(simulera09,RANDBETWEEN(1,9),9),0)</f>
        <v>9</v>
      </c>
      <c r="G201">
        <f>Råstatistik!P195</f>
        <v>0</v>
      </c>
      <c r="H201">
        <f ca="1">IF(Råstatistik!N195=999,IF(simulera09,RANDBETWEEN(1,9),9),0)</f>
        <v>9</v>
      </c>
      <c r="I201">
        <f>Råstatistik!U195</f>
        <v>62</v>
      </c>
      <c r="J201">
        <f ca="1">IF(Råstatistik!S195=999,IF(simulera09,RANDBETWEEN(1,9),9),0)</f>
        <v>0</v>
      </c>
      <c r="K201">
        <f t="shared" si="65"/>
        <v>72</v>
      </c>
      <c r="L201">
        <f t="shared" ca="1" si="66"/>
        <v>18</v>
      </c>
      <c r="M201" s="26" t="str">
        <f t="shared" ca="1" si="90"/>
        <v>72-90</v>
      </c>
      <c r="N201" s="26">
        <f t="shared" ca="1" si="91"/>
        <v>81</v>
      </c>
      <c r="O201" s="26">
        <f t="shared" si="67"/>
        <v>10</v>
      </c>
      <c r="P201" s="26">
        <f t="shared" ca="1" si="68"/>
        <v>9</v>
      </c>
      <c r="Q201" s="26">
        <f t="shared" ca="1" si="69"/>
        <v>15</v>
      </c>
      <c r="R201" s="43">
        <f>IF(Råstatistik!G195=".",0,Råstatistik!G195)</f>
        <v>0</v>
      </c>
      <c r="S201" s="44">
        <f ca="1">IF(Råstatistik!E195=999,IF(simulera09,RANDBETWEEN(1,9),9),0)</f>
        <v>9</v>
      </c>
      <c r="T201" s="43">
        <f>IF(Råstatistik!L195=".",0,Råstatistik!L195)</f>
        <v>0</v>
      </c>
      <c r="U201" s="44">
        <f ca="1">IF(Råstatistik!J195=999,IF(simulera09,RANDBETWEEN(1,9),9),0)</f>
        <v>9</v>
      </c>
      <c r="V201">
        <f>IF(Råstatistik!Q195=".",0,Råstatistik!Q195)</f>
        <v>0</v>
      </c>
      <c r="W201">
        <f ca="1">IF(Råstatistik!O195=999,IF(simulera09,RANDBETWEEN(1,9),9),0)</f>
        <v>9</v>
      </c>
      <c r="X201">
        <f>IF(Råstatistik!V195=".",0,Råstatistik!V195)</f>
        <v>0</v>
      </c>
      <c r="Y201">
        <f ca="1">IF(Råstatistik!T195=999,IF(simulera09,RANDBETWEEN(1,9),9),0)</f>
        <v>9</v>
      </c>
      <c r="Z201">
        <f t="shared" si="70"/>
        <v>0</v>
      </c>
      <c r="AA201">
        <f t="shared" ca="1" si="71"/>
        <v>36</v>
      </c>
      <c r="AB201" s="26" t="str">
        <f t="shared" ca="1" si="92"/>
        <v>0-36</v>
      </c>
      <c r="AC201" s="26" t="b">
        <f>Råstatistik!B195</f>
        <v>0</v>
      </c>
      <c r="AD201" s="26">
        <f t="shared" si="72"/>
        <v>10</v>
      </c>
      <c r="AE201" s="26">
        <f t="shared" ca="1" si="73"/>
        <v>0</v>
      </c>
      <c r="AF201" s="26">
        <f t="shared" si="74"/>
        <v>0</v>
      </c>
      <c r="AG201" s="26">
        <f t="shared" ca="1" si="75"/>
        <v>0</v>
      </c>
      <c r="AH201" s="26">
        <f t="shared" si="76"/>
        <v>0</v>
      </c>
      <c r="AI201" s="26">
        <f t="shared" ca="1" si="77"/>
        <v>0</v>
      </c>
      <c r="AJ201" s="26">
        <f t="shared" si="78"/>
        <v>62</v>
      </c>
      <c r="AK201" s="26">
        <f t="shared" ca="1" si="79"/>
        <v>0</v>
      </c>
      <c r="AL201" s="48">
        <f t="shared" si="80"/>
        <v>0.1388888888888889</v>
      </c>
      <c r="AM201" s="48" t="str">
        <f t="shared" ca="1" si="81"/>
        <v>12 - 11%</v>
      </c>
      <c r="AN201" s="48" t="str">
        <f>IFERROR(#REF!/#REF!,"-")</f>
        <v>-</v>
      </c>
      <c r="AO201" s="48">
        <f t="shared" si="82"/>
        <v>0</v>
      </c>
      <c r="AP201" s="48" t="str">
        <f t="shared" ca="1" si="83"/>
        <v>0 - 44%</v>
      </c>
      <c r="AQ201" s="48" t="str">
        <f>IFERROR(AC201/#REF!,"-")</f>
        <v>-</v>
      </c>
      <c r="AR201" s="48">
        <f t="shared" si="84"/>
        <v>0</v>
      </c>
      <c r="AS201" s="48" t="str">
        <f>IFERROR(#REF!/#REF!,"_")</f>
        <v>_</v>
      </c>
      <c r="AT201" s="48">
        <f t="shared" si="85"/>
        <v>0</v>
      </c>
      <c r="AU201" s="48" t="str">
        <f>IFERROR(#REF!/#REF!,"-")</f>
        <v>-</v>
      </c>
      <c r="AV201" s="48" t="str">
        <f t="shared" si="86"/>
        <v>-</v>
      </c>
      <c r="AW201" s="48" t="str">
        <f>IFERROR(#REF!/#REF!,"-")</f>
        <v>-</v>
      </c>
      <c r="AX201" s="48" t="str">
        <f t="shared" si="87"/>
        <v>-</v>
      </c>
      <c r="AY201" s="48" t="str">
        <f>IFERROR(#REF!/#REF!,"-")</f>
        <v>-</v>
      </c>
      <c r="AZ201" s="48" t="str">
        <f t="shared" si="93"/>
        <v>-</v>
      </c>
      <c r="BA201" s="48" t="str">
        <f t="shared" si="94"/>
        <v>-</v>
      </c>
      <c r="BB201" s="48" t="b">
        <f t="shared" si="88"/>
        <v>0</v>
      </c>
      <c r="BC201">
        <f t="shared" si="95"/>
        <v>10</v>
      </c>
      <c r="BD201" s="48">
        <f t="shared" si="89"/>
        <v>1</v>
      </c>
    </row>
    <row r="202" spans="1:56" x14ac:dyDescent="0.3">
      <c r="A202" s="25" t="str">
        <f>Råstatistik!A196</f>
        <v>HÄRNÖSANDS KOMMUN</v>
      </c>
      <c r="B202" t="b">
        <f t="shared" si="64"/>
        <v>1</v>
      </c>
      <c r="C202">
        <f>Råstatistik!F196</f>
        <v>13</v>
      </c>
      <c r="D202">
        <f ca="1">IF(Råstatistik!D196=999,IF(simulera09,RANDBETWEEN(1,9),9),0)</f>
        <v>0</v>
      </c>
      <c r="E202">
        <f>Råstatistik!K196</f>
        <v>0</v>
      </c>
      <c r="F202">
        <f ca="1">IF(Råstatistik!I196=999,IF(simulera09,RANDBETWEEN(1,9),9),0)</f>
        <v>9</v>
      </c>
      <c r="G202">
        <f>Råstatistik!P196</f>
        <v>13</v>
      </c>
      <c r="H202">
        <f ca="1">IF(Råstatistik!N196=999,IF(simulera09,RANDBETWEEN(1,9),9),0)</f>
        <v>0</v>
      </c>
      <c r="I202">
        <f>Råstatistik!U196</f>
        <v>104</v>
      </c>
      <c r="J202">
        <f ca="1">IF(Råstatistik!S196=999,IF(simulera09,RANDBETWEEN(1,9),9),0)</f>
        <v>0</v>
      </c>
      <c r="K202">
        <f t="shared" si="65"/>
        <v>130</v>
      </c>
      <c r="L202">
        <f t="shared" ca="1" si="66"/>
        <v>9</v>
      </c>
      <c r="M202" s="26" t="str">
        <f t="shared" ca="1" si="90"/>
        <v>130-139</v>
      </c>
      <c r="N202" s="26">
        <f t="shared" ca="1" si="91"/>
        <v>135</v>
      </c>
      <c r="O202" s="26">
        <f t="shared" si="67"/>
        <v>13</v>
      </c>
      <c r="P202" s="26">
        <f t="shared" ca="1" si="68"/>
        <v>9</v>
      </c>
      <c r="Q202" s="26">
        <f t="shared" ca="1" si="69"/>
        <v>18</v>
      </c>
      <c r="R202" s="43">
        <f>IF(Råstatistik!G196=".",0,Råstatistik!G196)</f>
        <v>0</v>
      </c>
      <c r="S202" s="44">
        <f ca="1">IF(Råstatistik!E196=999,IF(simulera09,RANDBETWEEN(1,9),9),0)</f>
        <v>9</v>
      </c>
      <c r="T202" s="43">
        <f>IF(Råstatistik!L196=".",0,Råstatistik!L196)</f>
        <v>0</v>
      </c>
      <c r="U202" s="44">
        <f ca="1">IF(Råstatistik!J196=999,IF(simulera09,RANDBETWEEN(1,9),9),0)</f>
        <v>9</v>
      </c>
      <c r="V202">
        <f>IF(Råstatistik!Q196=".",0,Råstatistik!Q196)</f>
        <v>0</v>
      </c>
      <c r="W202">
        <f ca="1">IF(Råstatistik!O196=999,IF(simulera09,RANDBETWEEN(1,9),9),0)</f>
        <v>0</v>
      </c>
      <c r="X202">
        <f>IF(Råstatistik!V196=".",0,Råstatistik!V196)</f>
        <v>0</v>
      </c>
      <c r="Y202">
        <f ca="1">IF(Råstatistik!T196=999,IF(simulera09,RANDBETWEEN(1,9),9),0)</f>
        <v>0</v>
      </c>
      <c r="Z202">
        <f t="shared" si="70"/>
        <v>0</v>
      </c>
      <c r="AA202">
        <f t="shared" ca="1" si="71"/>
        <v>18</v>
      </c>
      <c r="AB202" s="26" t="str">
        <f t="shared" ca="1" si="92"/>
        <v>0-18</v>
      </c>
      <c r="AC202" s="26" t="b">
        <f>Råstatistik!B196</f>
        <v>0</v>
      </c>
      <c r="AD202" s="26">
        <f t="shared" si="72"/>
        <v>13</v>
      </c>
      <c r="AE202" s="26">
        <f t="shared" ca="1" si="73"/>
        <v>0</v>
      </c>
      <c r="AF202" s="26">
        <f t="shared" si="74"/>
        <v>0</v>
      </c>
      <c r="AG202" s="26">
        <f t="shared" ca="1" si="75"/>
        <v>0</v>
      </c>
      <c r="AH202" s="26">
        <f t="shared" si="76"/>
        <v>13</v>
      </c>
      <c r="AI202" s="26">
        <f t="shared" ca="1" si="77"/>
        <v>0</v>
      </c>
      <c r="AJ202" s="26">
        <f t="shared" si="78"/>
        <v>104</v>
      </c>
      <c r="AK202" s="26">
        <f t="shared" ca="1" si="79"/>
        <v>0</v>
      </c>
      <c r="AL202" s="48">
        <f t="shared" si="80"/>
        <v>0.1</v>
      </c>
      <c r="AM202" s="48" t="str">
        <f t="shared" ca="1" si="81"/>
        <v>10 - 7%</v>
      </c>
      <c r="AN202" s="48" t="str">
        <f>IFERROR(#REF!/#REF!,"-")</f>
        <v>-</v>
      </c>
      <c r="AO202" s="48">
        <f t="shared" si="82"/>
        <v>0</v>
      </c>
      <c r="AP202" s="48" t="str">
        <f t="shared" ca="1" si="83"/>
        <v>0 - 13%</v>
      </c>
      <c r="AQ202" s="48" t="str">
        <f>IFERROR(AC202/#REF!,"-")</f>
        <v>-</v>
      </c>
      <c r="AR202" s="48">
        <f t="shared" si="84"/>
        <v>0</v>
      </c>
      <c r="AS202" s="48" t="str">
        <f>IFERROR(#REF!/#REF!,"_")</f>
        <v>_</v>
      </c>
      <c r="AT202" s="48">
        <f t="shared" si="85"/>
        <v>0</v>
      </c>
      <c r="AU202" s="48" t="str">
        <f>IFERROR(#REF!/#REF!,"-")</f>
        <v>-</v>
      </c>
      <c r="AV202" s="48" t="str">
        <f t="shared" si="86"/>
        <v>-</v>
      </c>
      <c r="AW202" s="48" t="str">
        <f>IFERROR(#REF!/#REF!,"-")</f>
        <v>-</v>
      </c>
      <c r="AX202" s="48" t="str">
        <f t="shared" si="87"/>
        <v>-</v>
      </c>
      <c r="AY202" s="48" t="str">
        <f>IFERROR(#REF!/#REF!,"-")</f>
        <v>-</v>
      </c>
      <c r="AZ202" s="48" t="str">
        <f t="shared" si="93"/>
        <v>-</v>
      </c>
      <c r="BA202" s="48" t="str">
        <f t="shared" si="94"/>
        <v>-</v>
      </c>
      <c r="BB202" s="48" t="b">
        <f t="shared" si="88"/>
        <v>0</v>
      </c>
      <c r="BC202">
        <f t="shared" si="95"/>
        <v>13</v>
      </c>
      <c r="BD202" s="48">
        <f t="shared" si="89"/>
        <v>1</v>
      </c>
    </row>
    <row r="203" spans="1:56" x14ac:dyDescent="0.3">
      <c r="A203" s="25" t="str">
        <f>Råstatistik!A197</f>
        <v>HÄRRYDA KOMMUN</v>
      </c>
      <c r="B203" t="b">
        <f t="shared" ref="B203:B266" si="96">IFERROR(FIND(" KOMMUN",A203)&gt;-1,FALSE)</f>
        <v>1</v>
      </c>
      <c r="C203">
        <f>Råstatistik!F197</f>
        <v>26</v>
      </c>
      <c r="D203">
        <f ca="1">IF(Råstatistik!D197=999,IF(simulera09,RANDBETWEEN(1,9),9),0)</f>
        <v>0</v>
      </c>
      <c r="E203">
        <f>Råstatistik!K197</f>
        <v>18</v>
      </c>
      <c r="F203">
        <f ca="1">IF(Råstatistik!I197=999,IF(simulera09,RANDBETWEEN(1,9),9),0)</f>
        <v>0</v>
      </c>
      <c r="G203">
        <f>Råstatistik!P197</f>
        <v>21</v>
      </c>
      <c r="H203">
        <f ca="1">IF(Råstatistik!N197=999,IF(simulera09,RANDBETWEEN(1,9),9),0)</f>
        <v>0</v>
      </c>
      <c r="I203">
        <f>Råstatistik!U197</f>
        <v>279</v>
      </c>
      <c r="J203">
        <f ca="1">IF(Råstatistik!S197=999,IF(simulera09,RANDBETWEEN(1,9),9),0)</f>
        <v>0</v>
      </c>
      <c r="K203">
        <f t="shared" ref="K203:K266" si="97">C203+E203+G203+I203</f>
        <v>344</v>
      </c>
      <c r="L203">
        <f t="shared" ref="L203:L266" ca="1" si="98">D203+F203+H203+J203</f>
        <v>0</v>
      </c>
      <c r="M203" s="26" t="str">
        <f t="shared" ca="1" si="90"/>
        <v>344</v>
      </c>
      <c r="N203" s="26">
        <f t="shared" ca="1" si="91"/>
        <v>344</v>
      </c>
      <c r="O203" s="26">
        <f t="shared" ref="O203:O266" si="99">C203+E203</f>
        <v>44</v>
      </c>
      <c r="P203" s="26">
        <f t="shared" ref="P203:P266" ca="1" si="100">D203+F203</f>
        <v>0</v>
      </c>
      <c r="Q203" s="26">
        <f t="shared" ref="Q203:Q266" ca="1" si="101">ROUND(O203+(D203+F203)/2,0)</f>
        <v>44</v>
      </c>
      <c r="R203" s="43">
        <f>IF(Råstatistik!G197=".",0,Råstatistik!G197)</f>
        <v>21</v>
      </c>
      <c r="S203" s="44">
        <f ca="1">IF(Råstatistik!E197=999,IF(simulera09,RANDBETWEEN(1,9),9),0)</f>
        <v>0</v>
      </c>
      <c r="T203" s="43">
        <f>IF(Råstatistik!L197=".",0,Råstatistik!L197)</f>
        <v>13</v>
      </c>
      <c r="U203" s="44">
        <f ca="1">IF(Råstatistik!J197=999,IF(simulera09,RANDBETWEEN(1,9),9),0)</f>
        <v>0</v>
      </c>
      <c r="V203">
        <f>IF(Råstatistik!Q197=".",0,Råstatistik!Q197)</f>
        <v>0</v>
      </c>
      <c r="W203">
        <f ca="1">IF(Råstatistik!O197=999,IF(simulera09,RANDBETWEEN(1,9),9),0)</f>
        <v>9</v>
      </c>
      <c r="X203">
        <f>IF(Råstatistik!V197=".",0,Råstatistik!V197)</f>
        <v>0</v>
      </c>
      <c r="Y203">
        <f ca="1">IF(Råstatistik!T197=999,IF(simulera09,RANDBETWEEN(1,9),9),0)</f>
        <v>9</v>
      </c>
      <c r="Z203">
        <f t="shared" ref="Z203:Z266" si="102">R203+T203+V203+X203</f>
        <v>34</v>
      </c>
      <c r="AA203">
        <f t="shared" ref="AA203:AA266" ca="1" si="103">S203+U203+W203+Y203</f>
        <v>18</v>
      </c>
      <c r="AB203" s="26" t="str">
        <f t="shared" ca="1" si="92"/>
        <v>34-52</v>
      </c>
      <c r="AC203" s="26" t="b">
        <f>Råstatistik!B197</f>
        <v>0</v>
      </c>
      <c r="AD203" s="26">
        <f t="shared" ref="AD203:AD266" si="104">IF(C203-R203&lt;0,0,C203-R203)</f>
        <v>5</v>
      </c>
      <c r="AE203" s="26">
        <f t="shared" ref="AE203:AE266" ca="1" si="105">IF(D203-S203&lt;0,0,D203-S203)</f>
        <v>0</v>
      </c>
      <c r="AF203" s="26">
        <f t="shared" ref="AF203:AF266" si="106">IF(E203-T203&lt;0,0,E203-T203)</f>
        <v>5</v>
      </c>
      <c r="AG203" s="26">
        <f t="shared" ref="AG203:AG266" ca="1" si="107">IF(F203-U203&lt;0,0,F203-U203)</f>
        <v>0</v>
      </c>
      <c r="AH203" s="26">
        <f t="shared" ref="AH203:AH266" si="108">IF(G203-V203&lt;0,0,G203-V203)</f>
        <v>21</v>
      </c>
      <c r="AI203" s="26">
        <f t="shared" ref="AI203:AI266" ca="1" si="109">IF(H203-W203&lt;0,0,H203-W203)</f>
        <v>0</v>
      </c>
      <c r="AJ203" s="26">
        <f t="shared" ref="AJ203:AJ266" si="110">IF(I203-X203&lt;0,0,I203-X203)</f>
        <v>279</v>
      </c>
      <c r="AK203" s="26">
        <f t="shared" ref="AK203:AK266" ca="1" si="111">IF(J203-Y203&lt;0,0,J203-Y203)</f>
        <v>0</v>
      </c>
      <c r="AL203" s="48">
        <f t="shared" ref="AL203:AL266" si="112">IFERROR(O203/K203,"-")</f>
        <v>0.12790697674418605</v>
      </c>
      <c r="AM203" s="48" t="str">
        <f t="shared" ref="AM203:AM266" ca="1" si="113">ROUND(O203/N203*100,0) &amp; " - " &amp; ROUND(P203/N203*100,0) &amp; "%"</f>
        <v>13 - 0%</v>
      </c>
      <c r="AN203" s="48" t="str">
        <f>IFERROR(#REF!/#REF!,"-")</f>
        <v>-</v>
      </c>
      <c r="AO203" s="48">
        <f t="shared" ref="AO203:AO266" si="114">IFERROR(Z203/K203,"-")</f>
        <v>9.8837209302325577E-2</v>
      </c>
      <c r="AP203" s="48" t="str">
        <f t="shared" ref="AP203:AP266" ca="1" si="115">ROUND(Z203/N203*100,0) &amp; " - " &amp; ROUND(AA203/N203*100,0) &amp; "%"</f>
        <v>10 - 5%</v>
      </c>
      <c r="AQ203" s="48" t="str">
        <f>IFERROR(AC203/#REF!,"-")</f>
        <v>-</v>
      </c>
      <c r="AR203" s="48">
        <f t="shared" ref="AR203:AR266" si="116">IFERROR(Z203/O203,"-")</f>
        <v>0.77272727272727271</v>
      </c>
      <c r="AS203" s="48" t="str">
        <f>IFERROR(#REF!/#REF!,"_")</f>
        <v>_</v>
      </c>
      <c r="AT203" s="48">
        <f t="shared" ref="AT203:AT266" si="117">IFERROR(E203/O203,"-")</f>
        <v>0.40909090909090912</v>
      </c>
      <c r="AU203" s="48" t="str">
        <f>IFERROR(#REF!/#REF!,"-")</f>
        <v>-</v>
      </c>
      <c r="AV203" s="48">
        <f t="shared" ref="AV203:AV266" si="118">IFERROR(T203/Z203,"-")</f>
        <v>0.38235294117647056</v>
      </c>
      <c r="AW203" s="48" t="str">
        <f>IFERROR(#REF!/#REF!,"-")</f>
        <v>-</v>
      </c>
      <c r="AX203" s="48">
        <f t="shared" ref="AX203:AX266" si="119">IFERROR(X203/Z203,"-")</f>
        <v>0</v>
      </c>
      <c r="AY203" s="48" t="str">
        <f>IFERROR(#REF!/#REF!,"-")</f>
        <v>-</v>
      </c>
      <c r="AZ203" s="48">
        <f t="shared" si="93"/>
        <v>0.38235294117647056</v>
      </c>
      <c r="BA203" s="48" t="str">
        <f t="shared" si="94"/>
        <v>-</v>
      </c>
      <c r="BB203" s="48" t="b">
        <f t="shared" ref="BB203:BB266" si="120">AC203</f>
        <v>0</v>
      </c>
      <c r="BC203">
        <f t="shared" si="95"/>
        <v>5</v>
      </c>
      <c r="BD203" s="48">
        <f t="shared" ref="BD203:BD266" si="121">IFERROR(AD203/(AD203+AF203),"-")</f>
        <v>0.5</v>
      </c>
    </row>
    <row r="204" spans="1:56" x14ac:dyDescent="0.3">
      <c r="A204" s="25" t="str">
        <f>Råstatistik!A198</f>
        <v>HÄSSLEHOLMS KOMMUN</v>
      </c>
      <c r="B204" t="b">
        <f t="shared" si="96"/>
        <v>1</v>
      </c>
      <c r="C204">
        <f>Råstatistik!F198</f>
        <v>66</v>
      </c>
      <c r="D204">
        <f ca="1">IF(Råstatistik!D198=999,IF(simulera09,RANDBETWEEN(1,9),9),0)</f>
        <v>0</v>
      </c>
      <c r="E204">
        <f>Råstatistik!K198</f>
        <v>26</v>
      </c>
      <c r="F204">
        <f ca="1">IF(Råstatistik!I198=999,IF(simulera09,RANDBETWEEN(1,9),9),0)</f>
        <v>0</v>
      </c>
      <c r="G204">
        <f>Råstatistik!P198</f>
        <v>44</v>
      </c>
      <c r="H204">
        <f ca="1">IF(Råstatistik!N198=999,IF(simulera09,RANDBETWEEN(1,9),9),0)</f>
        <v>0</v>
      </c>
      <c r="I204">
        <f>Råstatistik!U198</f>
        <v>338</v>
      </c>
      <c r="J204">
        <f ca="1">IF(Råstatistik!S198=999,IF(simulera09,RANDBETWEEN(1,9),9),0)</f>
        <v>0</v>
      </c>
      <c r="K204">
        <f t="shared" si="97"/>
        <v>474</v>
      </c>
      <c r="L204">
        <f t="shared" ca="1" si="98"/>
        <v>0</v>
      </c>
      <c r="M204" s="26" t="str">
        <f t="shared" ref="M204:M267" ca="1" si="122">IF(L204=0,K204&amp;"",K204&amp;"-"&amp;(K204+L204))</f>
        <v>474</v>
      </c>
      <c r="N204" s="26">
        <f t="shared" ref="N204:N267" ca="1" si="123">ROUND(K204+L204/2,0)</f>
        <v>474</v>
      </c>
      <c r="O204" s="26">
        <f t="shared" si="99"/>
        <v>92</v>
      </c>
      <c r="P204" s="26">
        <f t="shared" ca="1" si="100"/>
        <v>0</v>
      </c>
      <c r="Q204" s="26">
        <f t="shared" ca="1" si="101"/>
        <v>92</v>
      </c>
      <c r="R204" s="43">
        <f>IF(Råstatistik!G198=".",0,Råstatistik!G198)</f>
        <v>45</v>
      </c>
      <c r="S204" s="44">
        <f ca="1">IF(Råstatistik!E198=999,IF(simulera09,RANDBETWEEN(1,9),9),0)</f>
        <v>0</v>
      </c>
      <c r="T204" s="43">
        <f>IF(Råstatistik!L198=".",0,Råstatistik!L198)</f>
        <v>0</v>
      </c>
      <c r="U204" s="44">
        <f ca="1">IF(Råstatistik!J198=999,IF(simulera09,RANDBETWEEN(1,9),9),0)</f>
        <v>9</v>
      </c>
      <c r="V204">
        <f>IF(Råstatistik!Q198=".",0,Råstatistik!Q198)</f>
        <v>21</v>
      </c>
      <c r="W204">
        <f ca="1">IF(Råstatistik!O198=999,IF(simulera09,RANDBETWEEN(1,9),9),0)</f>
        <v>0</v>
      </c>
      <c r="X204">
        <f>IF(Råstatistik!V198=".",0,Råstatistik!V198)</f>
        <v>14</v>
      </c>
      <c r="Y204">
        <f ca="1">IF(Råstatistik!T198=999,IF(simulera09,RANDBETWEEN(1,9),9),0)</f>
        <v>0</v>
      </c>
      <c r="Z204">
        <f t="shared" si="102"/>
        <v>80</v>
      </c>
      <c r="AA204">
        <f t="shared" ca="1" si="103"/>
        <v>9</v>
      </c>
      <c r="AB204" s="26" t="str">
        <f t="shared" ref="AB204:AB267" ca="1" si="124">IF(AA204=0,Z204&amp;"",Z204&amp;"-"&amp;(Z204+AA204))</f>
        <v>80-89</v>
      </c>
      <c r="AC204" s="26" t="b">
        <f>Råstatistik!B198</f>
        <v>0</v>
      </c>
      <c r="AD204" s="26">
        <f t="shared" si="104"/>
        <v>21</v>
      </c>
      <c r="AE204" s="26">
        <f t="shared" ca="1" si="105"/>
        <v>0</v>
      </c>
      <c r="AF204" s="26">
        <f t="shared" si="106"/>
        <v>26</v>
      </c>
      <c r="AG204" s="26">
        <f t="shared" ca="1" si="107"/>
        <v>0</v>
      </c>
      <c r="AH204" s="26">
        <f t="shared" si="108"/>
        <v>23</v>
      </c>
      <c r="AI204" s="26">
        <f t="shared" ca="1" si="109"/>
        <v>0</v>
      </c>
      <c r="AJ204" s="26">
        <f t="shared" si="110"/>
        <v>324</v>
      </c>
      <c r="AK204" s="26">
        <f t="shared" ca="1" si="111"/>
        <v>0</v>
      </c>
      <c r="AL204" s="48">
        <f t="shared" si="112"/>
        <v>0.1940928270042194</v>
      </c>
      <c r="AM204" s="48" t="str">
        <f t="shared" ca="1" si="113"/>
        <v>19 - 0%</v>
      </c>
      <c r="AN204" s="48" t="str">
        <f>IFERROR(#REF!/#REF!,"-")</f>
        <v>-</v>
      </c>
      <c r="AO204" s="48">
        <f t="shared" si="114"/>
        <v>0.16877637130801687</v>
      </c>
      <c r="AP204" s="48" t="str">
        <f t="shared" ca="1" si="115"/>
        <v>17 - 2%</v>
      </c>
      <c r="AQ204" s="48" t="str">
        <f>IFERROR(AC204/#REF!,"-")</f>
        <v>-</v>
      </c>
      <c r="AR204" s="48">
        <f t="shared" si="116"/>
        <v>0.86956521739130432</v>
      </c>
      <c r="AS204" s="48" t="str">
        <f>IFERROR(#REF!/#REF!,"_")</f>
        <v>_</v>
      </c>
      <c r="AT204" s="48">
        <f t="shared" si="117"/>
        <v>0.28260869565217389</v>
      </c>
      <c r="AU204" s="48" t="str">
        <f>IFERROR(#REF!/#REF!,"-")</f>
        <v>-</v>
      </c>
      <c r="AV204" s="48">
        <f t="shared" si="118"/>
        <v>0</v>
      </c>
      <c r="AW204" s="48" t="str">
        <f>IFERROR(#REF!/#REF!,"-")</f>
        <v>-</v>
      </c>
      <c r="AX204" s="48">
        <f t="shared" si="119"/>
        <v>0.17499999999999999</v>
      </c>
      <c r="AY204" s="48" t="str">
        <f>IFERROR(#REF!/#REF!,"-")</f>
        <v>-</v>
      </c>
      <c r="AZ204" s="48">
        <f t="shared" ref="AZ204:AZ267" si="125">IFERROR(AV204+AX204,"-")</f>
        <v>0.17499999999999999</v>
      </c>
      <c r="BA204" s="48" t="str">
        <f t="shared" ref="BA204:BA267" si="126">IFERROR(AW204+AY204,"-")</f>
        <v>-</v>
      </c>
      <c r="BB204" s="48" t="b">
        <f t="shared" si="120"/>
        <v>0</v>
      </c>
      <c r="BC204">
        <f t="shared" ref="BC204:BC267" si="127">IFERROR(C204-R204,0)</f>
        <v>21</v>
      </c>
      <c r="BD204" s="48">
        <f t="shared" si="121"/>
        <v>0.44680851063829785</v>
      </c>
    </row>
    <row r="205" spans="1:56" x14ac:dyDescent="0.3">
      <c r="A205" s="25" t="str">
        <f>Råstatistik!A199</f>
        <v>HÖGANÄS KOMMUN</v>
      </c>
      <c r="B205" t="b">
        <f t="shared" si="96"/>
        <v>1</v>
      </c>
      <c r="C205">
        <f>Råstatistik!F199</f>
        <v>21</v>
      </c>
      <c r="D205">
        <f ca="1">IF(Råstatistik!D199=999,IF(simulera09,RANDBETWEEN(1,9),9),0)</f>
        <v>0</v>
      </c>
      <c r="E205">
        <f>Råstatistik!K199</f>
        <v>14</v>
      </c>
      <c r="F205">
        <f ca="1">IF(Råstatistik!I199=999,IF(simulera09,RANDBETWEEN(1,9),9),0)</f>
        <v>0</v>
      </c>
      <c r="G205">
        <f>Råstatistik!P199</f>
        <v>0</v>
      </c>
      <c r="H205">
        <f ca="1">IF(Råstatistik!N199=999,IF(simulera09,RANDBETWEEN(1,9),9),0)</f>
        <v>9</v>
      </c>
      <c r="I205">
        <f>Råstatistik!U199</f>
        <v>220</v>
      </c>
      <c r="J205">
        <f ca="1">IF(Råstatistik!S199=999,IF(simulera09,RANDBETWEEN(1,9),9),0)</f>
        <v>0</v>
      </c>
      <c r="K205">
        <f t="shared" si="97"/>
        <v>255</v>
      </c>
      <c r="L205">
        <f t="shared" ca="1" si="98"/>
        <v>9</v>
      </c>
      <c r="M205" s="26" t="str">
        <f t="shared" ca="1" si="122"/>
        <v>255-264</v>
      </c>
      <c r="N205" s="26">
        <f t="shared" ca="1" si="123"/>
        <v>260</v>
      </c>
      <c r="O205" s="26">
        <f t="shared" si="99"/>
        <v>35</v>
      </c>
      <c r="P205" s="26">
        <f t="shared" ca="1" si="100"/>
        <v>0</v>
      </c>
      <c r="Q205" s="26">
        <f t="shared" ca="1" si="101"/>
        <v>35</v>
      </c>
      <c r="R205" s="43">
        <f>IF(Råstatistik!G199=".",0,Råstatistik!G199)</f>
        <v>18</v>
      </c>
      <c r="S205" s="44">
        <f ca="1">IF(Råstatistik!E199=999,IF(simulera09,RANDBETWEEN(1,9),9),0)</f>
        <v>0</v>
      </c>
      <c r="T205" s="43">
        <f>IF(Råstatistik!L199=".",0,Råstatistik!L199)</f>
        <v>0</v>
      </c>
      <c r="U205" s="44">
        <f ca="1">IF(Råstatistik!J199=999,IF(simulera09,RANDBETWEEN(1,9),9),0)</f>
        <v>9</v>
      </c>
      <c r="V205">
        <f>IF(Råstatistik!Q199=".",0,Råstatistik!Q199)</f>
        <v>0</v>
      </c>
      <c r="W205">
        <f ca="1">IF(Råstatistik!O199=999,IF(simulera09,RANDBETWEEN(1,9),9),0)</f>
        <v>9</v>
      </c>
      <c r="X205">
        <f>IF(Råstatistik!V199=".",0,Råstatistik!V199)</f>
        <v>16</v>
      </c>
      <c r="Y205">
        <f ca="1">IF(Råstatistik!T199=999,IF(simulera09,RANDBETWEEN(1,9),9),0)</f>
        <v>0</v>
      </c>
      <c r="Z205">
        <f t="shared" si="102"/>
        <v>34</v>
      </c>
      <c r="AA205">
        <f t="shared" ca="1" si="103"/>
        <v>18</v>
      </c>
      <c r="AB205" s="26" t="str">
        <f t="shared" ca="1" si="124"/>
        <v>34-52</v>
      </c>
      <c r="AC205" s="26" t="b">
        <f>Råstatistik!B199</f>
        <v>0</v>
      </c>
      <c r="AD205" s="26">
        <f t="shared" si="104"/>
        <v>3</v>
      </c>
      <c r="AE205" s="26">
        <f t="shared" ca="1" si="105"/>
        <v>0</v>
      </c>
      <c r="AF205" s="26">
        <f t="shared" si="106"/>
        <v>14</v>
      </c>
      <c r="AG205" s="26">
        <f t="shared" ca="1" si="107"/>
        <v>0</v>
      </c>
      <c r="AH205" s="26">
        <f t="shared" si="108"/>
        <v>0</v>
      </c>
      <c r="AI205" s="26">
        <f t="shared" ca="1" si="109"/>
        <v>0</v>
      </c>
      <c r="AJ205" s="26">
        <f t="shared" si="110"/>
        <v>204</v>
      </c>
      <c r="AK205" s="26">
        <f t="shared" ca="1" si="111"/>
        <v>0</v>
      </c>
      <c r="AL205" s="48">
        <f t="shared" si="112"/>
        <v>0.13725490196078433</v>
      </c>
      <c r="AM205" s="48" t="str">
        <f t="shared" ca="1" si="113"/>
        <v>13 - 0%</v>
      </c>
      <c r="AN205" s="48" t="str">
        <f>IFERROR(#REF!/#REF!,"-")</f>
        <v>-</v>
      </c>
      <c r="AO205" s="48">
        <f t="shared" si="114"/>
        <v>0.13333333333333333</v>
      </c>
      <c r="AP205" s="48" t="str">
        <f t="shared" ca="1" si="115"/>
        <v>13 - 7%</v>
      </c>
      <c r="AQ205" s="48" t="str">
        <f>IFERROR(AC205/#REF!,"-")</f>
        <v>-</v>
      </c>
      <c r="AR205" s="48">
        <f t="shared" si="116"/>
        <v>0.97142857142857142</v>
      </c>
      <c r="AS205" s="48" t="str">
        <f>IFERROR(#REF!/#REF!,"_")</f>
        <v>_</v>
      </c>
      <c r="AT205" s="48">
        <f t="shared" si="117"/>
        <v>0.4</v>
      </c>
      <c r="AU205" s="48" t="str">
        <f>IFERROR(#REF!/#REF!,"-")</f>
        <v>-</v>
      </c>
      <c r="AV205" s="48">
        <f t="shared" si="118"/>
        <v>0</v>
      </c>
      <c r="AW205" s="48" t="str">
        <f>IFERROR(#REF!/#REF!,"-")</f>
        <v>-</v>
      </c>
      <c r="AX205" s="48">
        <f t="shared" si="119"/>
        <v>0.47058823529411764</v>
      </c>
      <c r="AY205" s="48" t="str">
        <f>IFERROR(#REF!/#REF!,"-")</f>
        <v>-</v>
      </c>
      <c r="AZ205" s="48">
        <f t="shared" si="125"/>
        <v>0.47058823529411764</v>
      </c>
      <c r="BA205" s="48" t="str">
        <f t="shared" si="126"/>
        <v>-</v>
      </c>
      <c r="BB205" s="48" t="b">
        <f t="shared" si="120"/>
        <v>0</v>
      </c>
      <c r="BC205">
        <f t="shared" si="127"/>
        <v>3</v>
      </c>
      <c r="BD205" s="48">
        <f t="shared" si="121"/>
        <v>0.17647058823529413</v>
      </c>
    </row>
    <row r="206" spans="1:56" x14ac:dyDescent="0.3">
      <c r="A206" s="25" t="str">
        <f>Råstatistik!A200</f>
        <v>HÖGSBY KOMMUN</v>
      </c>
      <c r="B206" t="b">
        <f t="shared" si="96"/>
        <v>1</v>
      </c>
      <c r="C206">
        <f>Råstatistik!F200</f>
        <v>0</v>
      </c>
      <c r="D206">
        <f ca="1">IF(Råstatistik!D200=999,IF(simulera09,RANDBETWEEN(1,9),9),0)</f>
        <v>9</v>
      </c>
      <c r="E206">
        <f>Råstatistik!K200</f>
        <v>0</v>
      </c>
      <c r="F206">
        <f ca="1">IF(Råstatistik!I200=999,IF(simulera09,RANDBETWEEN(1,9),9),0)</f>
        <v>9</v>
      </c>
      <c r="G206">
        <f>Råstatistik!P200</f>
        <v>0</v>
      </c>
      <c r="H206">
        <f ca="1">IF(Råstatistik!N200=999,IF(simulera09,RANDBETWEEN(1,9),9),0)</f>
        <v>9</v>
      </c>
      <c r="I206">
        <f>Råstatistik!U200</f>
        <v>43</v>
      </c>
      <c r="J206">
        <f ca="1">IF(Råstatistik!S200=999,IF(simulera09,RANDBETWEEN(1,9),9),0)</f>
        <v>0</v>
      </c>
      <c r="K206">
        <f t="shared" si="97"/>
        <v>43</v>
      </c>
      <c r="L206">
        <f t="shared" ca="1" si="98"/>
        <v>27</v>
      </c>
      <c r="M206" s="26" t="str">
        <f t="shared" ca="1" si="122"/>
        <v>43-70</v>
      </c>
      <c r="N206" s="26">
        <f t="shared" ca="1" si="123"/>
        <v>57</v>
      </c>
      <c r="O206" s="26">
        <f t="shared" si="99"/>
        <v>0</v>
      </c>
      <c r="P206" s="26">
        <f t="shared" ca="1" si="100"/>
        <v>18</v>
      </c>
      <c r="Q206" s="26">
        <f t="shared" ca="1" si="101"/>
        <v>9</v>
      </c>
      <c r="R206" s="43">
        <f>IF(Råstatistik!G200=".",0,Råstatistik!G200)</f>
        <v>0</v>
      </c>
      <c r="S206" s="44">
        <f ca="1">IF(Råstatistik!E200=999,IF(simulera09,RANDBETWEEN(1,9),9),0)</f>
        <v>9</v>
      </c>
      <c r="T206" s="43">
        <f>IF(Råstatistik!L200=".",0,Råstatistik!L200)</f>
        <v>0</v>
      </c>
      <c r="U206" s="44">
        <f ca="1">IF(Råstatistik!J200=999,IF(simulera09,RANDBETWEEN(1,9),9),0)</f>
        <v>9</v>
      </c>
      <c r="V206">
        <f>IF(Råstatistik!Q200=".",0,Råstatistik!Q200)</f>
        <v>0</v>
      </c>
      <c r="W206">
        <f ca="1">IF(Råstatistik!O200=999,IF(simulera09,RANDBETWEEN(1,9),9),0)</f>
        <v>9</v>
      </c>
      <c r="X206">
        <f>IF(Råstatistik!V200=".",0,Råstatistik!V200)</f>
        <v>0</v>
      </c>
      <c r="Y206">
        <f ca="1">IF(Råstatistik!T200=999,IF(simulera09,RANDBETWEEN(1,9),9),0)</f>
        <v>9</v>
      </c>
      <c r="Z206">
        <f t="shared" si="102"/>
        <v>0</v>
      </c>
      <c r="AA206">
        <f t="shared" ca="1" si="103"/>
        <v>36</v>
      </c>
      <c r="AB206" s="26" t="str">
        <f t="shared" ca="1" si="124"/>
        <v>0-36</v>
      </c>
      <c r="AC206" s="26" t="b">
        <f>Råstatistik!B200</f>
        <v>0</v>
      </c>
      <c r="AD206" s="26">
        <f t="shared" si="104"/>
        <v>0</v>
      </c>
      <c r="AE206" s="26">
        <f t="shared" ca="1" si="105"/>
        <v>0</v>
      </c>
      <c r="AF206" s="26">
        <f t="shared" si="106"/>
        <v>0</v>
      </c>
      <c r="AG206" s="26">
        <f t="shared" ca="1" si="107"/>
        <v>0</v>
      </c>
      <c r="AH206" s="26">
        <f t="shared" si="108"/>
        <v>0</v>
      </c>
      <c r="AI206" s="26">
        <f t="shared" ca="1" si="109"/>
        <v>0</v>
      </c>
      <c r="AJ206" s="26">
        <f t="shared" si="110"/>
        <v>43</v>
      </c>
      <c r="AK206" s="26">
        <f t="shared" ca="1" si="111"/>
        <v>0</v>
      </c>
      <c r="AL206" s="48">
        <f t="shared" si="112"/>
        <v>0</v>
      </c>
      <c r="AM206" s="48" t="str">
        <f t="shared" ca="1" si="113"/>
        <v>0 - 32%</v>
      </c>
      <c r="AN206" s="48" t="str">
        <f>IFERROR(#REF!/#REF!,"-")</f>
        <v>-</v>
      </c>
      <c r="AO206" s="48">
        <f t="shared" si="114"/>
        <v>0</v>
      </c>
      <c r="AP206" s="48" t="str">
        <f t="shared" ca="1" si="115"/>
        <v>0 - 63%</v>
      </c>
      <c r="AQ206" s="48" t="str">
        <f>IFERROR(AC206/#REF!,"-")</f>
        <v>-</v>
      </c>
      <c r="AR206" s="48" t="str">
        <f t="shared" si="116"/>
        <v>-</v>
      </c>
      <c r="AS206" s="48" t="str">
        <f>IFERROR(#REF!/#REF!,"_")</f>
        <v>_</v>
      </c>
      <c r="AT206" s="48" t="str">
        <f t="shared" si="117"/>
        <v>-</v>
      </c>
      <c r="AU206" s="48" t="str">
        <f>IFERROR(#REF!/#REF!,"-")</f>
        <v>-</v>
      </c>
      <c r="AV206" s="48" t="str">
        <f t="shared" si="118"/>
        <v>-</v>
      </c>
      <c r="AW206" s="48" t="str">
        <f>IFERROR(#REF!/#REF!,"-")</f>
        <v>-</v>
      </c>
      <c r="AX206" s="48" t="str">
        <f t="shared" si="119"/>
        <v>-</v>
      </c>
      <c r="AY206" s="48" t="str">
        <f>IFERROR(#REF!/#REF!,"-")</f>
        <v>-</v>
      </c>
      <c r="AZ206" s="48" t="str">
        <f t="shared" si="125"/>
        <v>-</v>
      </c>
      <c r="BA206" s="48" t="str">
        <f t="shared" si="126"/>
        <v>-</v>
      </c>
      <c r="BB206" s="48" t="b">
        <f t="shared" si="120"/>
        <v>0</v>
      </c>
      <c r="BC206">
        <f t="shared" si="127"/>
        <v>0</v>
      </c>
      <c r="BD206" s="48" t="str">
        <f t="shared" si="121"/>
        <v>-</v>
      </c>
    </row>
    <row r="207" spans="1:56" x14ac:dyDescent="0.3">
      <c r="A207" s="25" t="str">
        <f>Råstatistik!A201</f>
        <v>HÖRBY KOMMUN</v>
      </c>
      <c r="B207" t="b">
        <f t="shared" si="96"/>
        <v>1</v>
      </c>
      <c r="C207">
        <f>Råstatistik!F201</f>
        <v>17</v>
      </c>
      <c r="D207">
        <f ca="1">IF(Råstatistik!D201=999,IF(simulera09,RANDBETWEEN(1,9),9),0)</f>
        <v>0</v>
      </c>
      <c r="E207">
        <f>Råstatistik!K201</f>
        <v>13</v>
      </c>
      <c r="F207">
        <f ca="1">IF(Råstatistik!I201=999,IF(simulera09,RANDBETWEEN(1,9),9),0)</f>
        <v>0</v>
      </c>
      <c r="G207">
        <f>Råstatistik!P201</f>
        <v>17</v>
      </c>
      <c r="H207">
        <f ca="1">IF(Råstatistik!N201=999,IF(simulera09,RANDBETWEEN(1,9),9),0)</f>
        <v>0</v>
      </c>
      <c r="I207">
        <f>Råstatistik!U201</f>
        <v>89</v>
      </c>
      <c r="J207">
        <f ca="1">IF(Råstatistik!S201=999,IF(simulera09,RANDBETWEEN(1,9),9),0)</f>
        <v>0</v>
      </c>
      <c r="K207">
        <f t="shared" si="97"/>
        <v>136</v>
      </c>
      <c r="L207">
        <f t="shared" ca="1" si="98"/>
        <v>0</v>
      </c>
      <c r="M207" s="26" t="str">
        <f t="shared" ca="1" si="122"/>
        <v>136</v>
      </c>
      <c r="N207" s="26">
        <f t="shared" ca="1" si="123"/>
        <v>136</v>
      </c>
      <c r="O207" s="26">
        <f t="shared" si="99"/>
        <v>30</v>
      </c>
      <c r="P207" s="26">
        <f t="shared" ca="1" si="100"/>
        <v>0</v>
      </c>
      <c r="Q207" s="26">
        <f t="shared" ca="1" si="101"/>
        <v>30</v>
      </c>
      <c r="R207" s="43">
        <f>IF(Råstatistik!G201=".",0,Råstatistik!G201)</f>
        <v>0</v>
      </c>
      <c r="S207" s="44">
        <f ca="1">IF(Råstatistik!E201=999,IF(simulera09,RANDBETWEEN(1,9),9),0)</f>
        <v>9</v>
      </c>
      <c r="T207" s="43">
        <f>IF(Råstatistik!L201=".",0,Råstatistik!L201)</f>
        <v>0</v>
      </c>
      <c r="U207" s="44">
        <f ca="1">IF(Råstatistik!J201=999,IF(simulera09,RANDBETWEEN(1,9),9),0)</f>
        <v>9</v>
      </c>
      <c r="V207">
        <f>IF(Råstatistik!Q201=".",0,Råstatistik!Q201)</f>
        <v>0</v>
      </c>
      <c r="W207">
        <f ca="1">IF(Råstatistik!O201=999,IF(simulera09,RANDBETWEEN(1,9),9),0)</f>
        <v>9</v>
      </c>
      <c r="X207">
        <f>IF(Råstatistik!V201=".",0,Råstatistik!V201)</f>
        <v>0</v>
      </c>
      <c r="Y207">
        <f ca="1">IF(Råstatistik!T201=999,IF(simulera09,RANDBETWEEN(1,9),9),0)</f>
        <v>9</v>
      </c>
      <c r="Z207">
        <f t="shared" si="102"/>
        <v>0</v>
      </c>
      <c r="AA207">
        <f t="shared" ca="1" si="103"/>
        <v>36</v>
      </c>
      <c r="AB207" s="26" t="str">
        <f t="shared" ca="1" si="124"/>
        <v>0-36</v>
      </c>
      <c r="AC207" s="26" t="b">
        <f>Råstatistik!B201</f>
        <v>0</v>
      </c>
      <c r="AD207" s="26">
        <f t="shared" si="104"/>
        <v>17</v>
      </c>
      <c r="AE207" s="26">
        <f t="shared" ca="1" si="105"/>
        <v>0</v>
      </c>
      <c r="AF207" s="26">
        <f t="shared" si="106"/>
        <v>13</v>
      </c>
      <c r="AG207" s="26">
        <f t="shared" ca="1" si="107"/>
        <v>0</v>
      </c>
      <c r="AH207" s="26">
        <f t="shared" si="108"/>
        <v>17</v>
      </c>
      <c r="AI207" s="26">
        <f t="shared" ca="1" si="109"/>
        <v>0</v>
      </c>
      <c r="AJ207" s="26">
        <f t="shared" si="110"/>
        <v>89</v>
      </c>
      <c r="AK207" s="26">
        <f t="shared" ca="1" si="111"/>
        <v>0</v>
      </c>
      <c r="AL207" s="48">
        <f t="shared" si="112"/>
        <v>0.22058823529411764</v>
      </c>
      <c r="AM207" s="48" t="str">
        <f t="shared" ca="1" si="113"/>
        <v>22 - 0%</v>
      </c>
      <c r="AN207" s="48" t="str">
        <f>IFERROR(#REF!/#REF!,"-")</f>
        <v>-</v>
      </c>
      <c r="AO207" s="48">
        <f t="shared" si="114"/>
        <v>0</v>
      </c>
      <c r="AP207" s="48" t="str">
        <f t="shared" ca="1" si="115"/>
        <v>0 - 26%</v>
      </c>
      <c r="AQ207" s="48" t="str">
        <f>IFERROR(AC207/#REF!,"-")</f>
        <v>-</v>
      </c>
      <c r="AR207" s="48">
        <f t="shared" si="116"/>
        <v>0</v>
      </c>
      <c r="AS207" s="48" t="str">
        <f>IFERROR(#REF!/#REF!,"_")</f>
        <v>_</v>
      </c>
      <c r="AT207" s="48">
        <f t="shared" si="117"/>
        <v>0.43333333333333335</v>
      </c>
      <c r="AU207" s="48" t="str">
        <f>IFERROR(#REF!/#REF!,"-")</f>
        <v>-</v>
      </c>
      <c r="AV207" s="48" t="str">
        <f t="shared" si="118"/>
        <v>-</v>
      </c>
      <c r="AW207" s="48" t="str">
        <f>IFERROR(#REF!/#REF!,"-")</f>
        <v>-</v>
      </c>
      <c r="AX207" s="48" t="str">
        <f t="shared" si="119"/>
        <v>-</v>
      </c>
      <c r="AY207" s="48" t="str">
        <f>IFERROR(#REF!/#REF!,"-")</f>
        <v>-</v>
      </c>
      <c r="AZ207" s="48" t="str">
        <f t="shared" si="125"/>
        <v>-</v>
      </c>
      <c r="BA207" s="48" t="str">
        <f t="shared" si="126"/>
        <v>-</v>
      </c>
      <c r="BB207" s="48" t="b">
        <f t="shared" si="120"/>
        <v>0</v>
      </c>
      <c r="BC207">
        <f t="shared" si="127"/>
        <v>17</v>
      </c>
      <c r="BD207" s="48">
        <f t="shared" si="121"/>
        <v>0.56666666666666665</v>
      </c>
    </row>
    <row r="208" spans="1:56" x14ac:dyDescent="0.3">
      <c r="A208" s="25" t="str">
        <f>Råstatistik!A202</f>
        <v>HÖÖRS KOMMUN</v>
      </c>
      <c r="B208" t="b">
        <f t="shared" si="96"/>
        <v>1</v>
      </c>
      <c r="C208">
        <f>Råstatistik!F202</f>
        <v>11</v>
      </c>
      <c r="D208">
        <f ca="1">IF(Råstatistik!D202=999,IF(simulera09,RANDBETWEEN(1,9),9),0)</f>
        <v>0</v>
      </c>
      <c r="E208">
        <f>Råstatistik!K202</f>
        <v>0</v>
      </c>
      <c r="F208">
        <f ca="1">IF(Råstatistik!I202=999,IF(simulera09,RANDBETWEEN(1,9),9),0)</f>
        <v>9</v>
      </c>
      <c r="G208">
        <f>Råstatistik!P202</f>
        <v>20</v>
      </c>
      <c r="H208">
        <f ca="1">IF(Råstatistik!N202=999,IF(simulera09,RANDBETWEEN(1,9),9),0)</f>
        <v>0</v>
      </c>
      <c r="I208">
        <f>Råstatistik!U202</f>
        <v>99</v>
      </c>
      <c r="J208">
        <f ca="1">IF(Råstatistik!S202=999,IF(simulera09,RANDBETWEEN(1,9),9),0)</f>
        <v>0</v>
      </c>
      <c r="K208">
        <f t="shared" si="97"/>
        <v>130</v>
      </c>
      <c r="L208">
        <f t="shared" ca="1" si="98"/>
        <v>9</v>
      </c>
      <c r="M208" s="26" t="str">
        <f t="shared" ca="1" si="122"/>
        <v>130-139</v>
      </c>
      <c r="N208" s="26">
        <f t="shared" ca="1" si="123"/>
        <v>135</v>
      </c>
      <c r="O208" s="26">
        <f t="shared" si="99"/>
        <v>11</v>
      </c>
      <c r="P208" s="26">
        <f t="shared" ca="1" si="100"/>
        <v>9</v>
      </c>
      <c r="Q208" s="26">
        <f t="shared" ca="1" si="101"/>
        <v>16</v>
      </c>
      <c r="R208" s="43">
        <f>IF(Råstatistik!G202=".",0,Råstatistik!G202)</f>
        <v>0</v>
      </c>
      <c r="S208" s="44">
        <f ca="1">IF(Råstatistik!E202=999,IF(simulera09,RANDBETWEEN(1,9),9),0)</f>
        <v>9</v>
      </c>
      <c r="T208" s="43">
        <f>IF(Råstatistik!L202=".",0,Råstatistik!L202)</f>
        <v>0</v>
      </c>
      <c r="U208" s="44">
        <f ca="1">IF(Råstatistik!J202=999,IF(simulera09,RANDBETWEEN(1,9),9),0)</f>
        <v>9</v>
      </c>
      <c r="V208">
        <f>IF(Råstatistik!Q202=".",0,Råstatistik!Q202)</f>
        <v>0</v>
      </c>
      <c r="W208">
        <f ca="1">IF(Råstatistik!O202=999,IF(simulera09,RANDBETWEEN(1,9),9),0)</f>
        <v>9</v>
      </c>
      <c r="X208">
        <f>IF(Råstatistik!V202=".",0,Råstatistik!V202)</f>
        <v>0</v>
      </c>
      <c r="Y208">
        <f ca="1">IF(Råstatistik!T202=999,IF(simulera09,RANDBETWEEN(1,9),9),0)</f>
        <v>9</v>
      </c>
      <c r="Z208">
        <f t="shared" si="102"/>
        <v>0</v>
      </c>
      <c r="AA208">
        <f t="shared" ca="1" si="103"/>
        <v>36</v>
      </c>
      <c r="AB208" s="26" t="str">
        <f t="shared" ca="1" si="124"/>
        <v>0-36</v>
      </c>
      <c r="AC208" s="26" t="b">
        <f>Råstatistik!B202</f>
        <v>0</v>
      </c>
      <c r="AD208" s="26">
        <f t="shared" si="104"/>
        <v>11</v>
      </c>
      <c r="AE208" s="26">
        <f t="shared" ca="1" si="105"/>
        <v>0</v>
      </c>
      <c r="AF208" s="26">
        <f t="shared" si="106"/>
        <v>0</v>
      </c>
      <c r="AG208" s="26">
        <f t="shared" ca="1" si="107"/>
        <v>0</v>
      </c>
      <c r="AH208" s="26">
        <f t="shared" si="108"/>
        <v>20</v>
      </c>
      <c r="AI208" s="26">
        <f t="shared" ca="1" si="109"/>
        <v>0</v>
      </c>
      <c r="AJ208" s="26">
        <f t="shared" si="110"/>
        <v>99</v>
      </c>
      <c r="AK208" s="26">
        <f t="shared" ca="1" si="111"/>
        <v>0</v>
      </c>
      <c r="AL208" s="48">
        <f t="shared" si="112"/>
        <v>8.461538461538462E-2</v>
      </c>
      <c r="AM208" s="48" t="str">
        <f t="shared" ca="1" si="113"/>
        <v>8 - 7%</v>
      </c>
      <c r="AN208" s="48" t="str">
        <f>IFERROR(#REF!/#REF!,"-")</f>
        <v>-</v>
      </c>
      <c r="AO208" s="48">
        <f t="shared" si="114"/>
        <v>0</v>
      </c>
      <c r="AP208" s="48" t="str">
        <f t="shared" ca="1" si="115"/>
        <v>0 - 27%</v>
      </c>
      <c r="AQ208" s="48" t="str">
        <f>IFERROR(AC208/#REF!,"-")</f>
        <v>-</v>
      </c>
      <c r="AR208" s="48">
        <f t="shared" si="116"/>
        <v>0</v>
      </c>
      <c r="AS208" s="48" t="str">
        <f>IFERROR(#REF!/#REF!,"_")</f>
        <v>_</v>
      </c>
      <c r="AT208" s="48">
        <f t="shared" si="117"/>
        <v>0</v>
      </c>
      <c r="AU208" s="48" t="str">
        <f>IFERROR(#REF!/#REF!,"-")</f>
        <v>-</v>
      </c>
      <c r="AV208" s="48" t="str">
        <f t="shared" si="118"/>
        <v>-</v>
      </c>
      <c r="AW208" s="48" t="str">
        <f>IFERROR(#REF!/#REF!,"-")</f>
        <v>-</v>
      </c>
      <c r="AX208" s="48" t="str">
        <f t="shared" si="119"/>
        <v>-</v>
      </c>
      <c r="AY208" s="48" t="str">
        <f>IFERROR(#REF!/#REF!,"-")</f>
        <v>-</v>
      </c>
      <c r="AZ208" s="48" t="str">
        <f t="shared" si="125"/>
        <v>-</v>
      </c>
      <c r="BA208" s="48" t="str">
        <f t="shared" si="126"/>
        <v>-</v>
      </c>
      <c r="BB208" s="48" t="b">
        <f t="shared" si="120"/>
        <v>0</v>
      </c>
      <c r="BC208">
        <f t="shared" si="127"/>
        <v>11</v>
      </c>
      <c r="BD208" s="48">
        <f t="shared" si="121"/>
        <v>1</v>
      </c>
    </row>
    <row r="209" spans="1:56" x14ac:dyDescent="0.3">
      <c r="A209" s="25" t="str">
        <f>Råstatistik!A203</f>
        <v>IDEELLA FÖRENINGEN EKETÅNGA MONTESSORISKOLA</v>
      </c>
      <c r="B209" t="b">
        <f t="shared" si="96"/>
        <v>0</v>
      </c>
      <c r="C209">
        <f>Råstatistik!F203</f>
        <v>0</v>
      </c>
      <c r="D209">
        <f ca="1">IF(Råstatistik!D203=999,IF(simulera09,RANDBETWEEN(1,9),9),0)</f>
        <v>9</v>
      </c>
      <c r="E209">
        <f>Råstatistik!K203</f>
        <v>0</v>
      </c>
      <c r="F209">
        <f ca="1">IF(Råstatistik!I203=999,IF(simulera09,RANDBETWEEN(1,9),9),0)</f>
        <v>0</v>
      </c>
      <c r="G209">
        <f>Råstatistik!P203</f>
        <v>0</v>
      </c>
      <c r="H209">
        <f ca="1">IF(Råstatistik!N203=999,IF(simulera09,RANDBETWEEN(1,9),9),0)</f>
        <v>9</v>
      </c>
      <c r="I209">
        <f>Råstatistik!U203</f>
        <v>23</v>
      </c>
      <c r="J209">
        <f ca="1">IF(Råstatistik!S203=999,IF(simulera09,RANDBETWEEN(1,9),9),0)</f>
        <v>0</v>
      </c>
      <c r="K209">
        <f t="shared" si="97"/>
        <v>23</v>
      </c>
      <c r="L209">
        <f t="shared" ca="1" si="98"/>
        <v>18</v>
      </c>
      <c r="M209" s="26" t="str">
        <f t="shared" ca="1" si="122"/>
        <v>23-41</v>
      </c>
      <c r="N209" s="26">
        <f t="shared" ca="1" si="123"/>
        <v>32</v>
      </c>
      <c r="O209" s="26">
        <f t="shared" si="99"/>
        <v>0</v>
      </c>
      <c r="P209" s="26">
        <f t="shared" ca="1" si="100"/>
        <v>9</v>
      </c>
      <c r="Q209" s="26">
        <f t="shared" ca="1" si="101"/>
        <v>5</v>
      </c>
      <c r="R209" s="43">
        <f>IF(Råstatistik!G203=".",0,Råstatistik!G203)</f>
        <v>0</v>
      </c>
      <c r="S209" s="44">
        <f ca="1">IF(Råstatistik!E203=999,IF(simulera09,RANDBETWEEN(1,9),9),0)</f>
        <v>9</v>
      </c>
      <c r="T209" s="43">
        <f>IF(Råstatistik!L203=".",0,Råstatistik!L203)</f>
        <v>0</v>
      </c>
      <c r="U209" s="44">
        <f ca="1">IF(Råstatistik!J203=999,IF(simulera09,RANDBETWEEN(1,9),9),0)</f>
        <v>0</v>
      </c>
      <c r="V209">
        <f>IF(Råstatistik!Q203=".",0,Råstatistik!Q203)</f>
        <v>0</v>
      </c>
      <c r="W209">
        <f ca="1">IF(Råstatistik!O203=999,IF(simulera09,RANDBETWEEN(1,9),9),0)</f>
        <v>9</v>
      </c>
      <c r="X209">
        <f>IF(Råstatistik!V203=".",0,Råstatistik!V203)</f>
        <v>0</v>
      </c>
      <c r="Y209">
        <f ca="1">IF(Råstatistik!T203=999,IF(simulera09,RANDBETWEEN(1,9),9),0)</f>
        <v>9</v>
      </c>
      <c r="Z209">
        <f t="shared" si="102"/>
        <v>0</v>
      </c>
      <c r="AA209">
        <f t="shared" ca="1" si="103"/>
        <v>27</v>
      </c>
      <c r="AB209" s="26" t="str">
        <f t="shared" ca="1" si="124"/>
        <v>0-27</v>
      </c>
      <c r="AC209" s="26" t="b">
        <f>Råstatistik!B203</f>
        <v>0</v>
      </c>
      <c r="AD209" s="26">
        <f t="shared" si="104"/>
        <v>0</v>
      </c>
      <c r="AE209" s="26">
        <f t="shared" ca="1" si="105"/>
        <v>0</v>
      </c>
      <c r="AF209" s="26">
        <f t="shared" si="106"/>
        <v>0</v>
      </c>
      <c r="AG209" s="26">
        <f t="shared" ca="1" si="107"/>
        <v>0</v>
      </c>
      <c r="AH209" s="26">
        <f t="shared" si="108"/>
        <v>0</v>
      </c>
      <c r="AI209" s="26">
        <f t="shared" ca="1" si="109"/>
        <v>0</v>
      </c>
      <c r="AJ209" s="26">
        <f t="shared" si="110"/>
        <v>23</v>
      </c>
      <c r="AK209" s="26">
        <f t="shared" ca="1" si="111"/>
        <v>0</v>
      </c>
      <c r="AL209" s="48">
        <f t="shared" si="112"/>
        <v>0</v>
      </c>
      <c r="AM209" s="48" t="str">
        <f t="shared" ca="1" si="113"/>
        <v>0 - 28%</v>
      </c>
      <c r="AN209" s="48" t="str">
        <f>IFERROR(#REF!/#REF!,"-")</f>
        <v>-</v>
      </c>
      <c r="AO209" s="48">
        <f t="shared" si="114"/>
        <v>0</v>
      </c>
      <c r="AP209" s="48" t="str">
        <f t="shared" ca="1" si="115"/>
        <v>0 - 84%</v>
      </c>
      <c r="AQ209" s="48" t="str">
        <f>IFERROR(AC209/#REF!,"-")</f>
        <v>-</v>
      </c>
      <c r="AR209" s="48" t="str">
        <f t="shared" si="116"/>
        <v>-</v>
      </c>
      <c r="AS209" s="48" t="str">
        <f>IFERROR(#REF!/#REF!,"_")</f>
        <v>_</v>
      </c>
      <c r="AT209" s="48" t="str">
        <f t="shared" si="117"/>
        <v>-</v>
      </c>
      <c r="AU209" s="48" t="str">
        <f>IFERROR(#REF!/#REF!,"-")</f>
        <v>-</v>
      </c>
      <c r="AV209" s="48" t="str">
        <f t="shared" si="118"/>
        <v>-</v>
      </c>
      <c r="AW209" s="48" t="str">
        <f>IFERROR(#REF!/#REF!,"-")</f>
        <v>-</v>
      </c>
      <c r="AX209" s="48" t="str">
        <f t="shared" si="119"/>
        <v>-</v>
      </c>
      <c r="AY209" s="48" t="str">
        <f>IFERROR(#REF!/#REF!,"-")</f>
        <v>-</v>
      </c>
      <c r="AZ209" s="48" t="str">
        <f t="shared" si="125"/>
        <v>-</v>
      </c>
      <c r="BA209" s="48" t="str">
        <f t="shared" si="126"/>
        <v>-</v>
      </c>
      <c r="BB209" s="48" t="b">
        <f t="shared" si="120"/>
        <v>0</v>
      </c>
      <c r="BC209">
        <f t="shared" si="127"/>
        <v>0</v>
      </c>
      <c r="BD209" s="48" t="str">
        <f t="shared" si="121"/>
        <v>-</v>
      </c>
    </row>
    <row r="210" spans="1:56" x14ac:dyDescent="0.3">
      <c r="A210" s="25" t="str">
        <f>Råstatistik!A204</f>
        <v>IDEELLA FÖRENINGEN FÖR ALLA NATIONERS FRIA SKOLA</v>
      </c>
      <c r="B210" t="b">
        <f t="shared" si="96"/>
        <v>0</v>
      </c>
      <c r="C210">
        <f>Råstatistik!F204</f>
        <v>0</v>
      </c>
      <c r="D210">
        <f ca="1">IF(Råstatistik!D204=999,IF(simulera09,RANDBETWEEN(1,9),9),0)</f>
        <v>9</v>
      </c>
      <c r="E210">
        <f>Råstatistik!K204</f>
        <v>0</v>
      </c>
      <c r="F210">
        <f ca="1">IF(Råstatistik!I204=999,IF(simulera09,RANDBETWEEN(1,9),9),0)</f>
        <v>9</v>
      </c>
      <c r="G210">
        <f>Råstatistik!P204</f>
        <v>0</v>
      </c>
      <c r="H210">
        <f ca="1">IF(Råstatistik!N204=999,IF(simulera09,RANDBETWEEN(1,9),9),0)</f>
        <v>9</v>
      </c>
      <c r="I210">
        <f>Råstatistik!U204</f>
        <v>0</v>
      </c>
      <c r="J210">
        <f ca="1">IF(Råstatistik!S204=999,IF(simulera09,RANDBETWEEN(1,9),9),0)</f>
        <v>0</v>
      </c>
      <c r="K210">
        <f t="shared" si="97"/>
        <v>0</v>
      </c>
      <c r="L210">
        <f t="shared" ca="1" si="98"/>
        <v>27</v>
      </c>
      <c r="M210" s="26" t="str">
        <f t="shared" ca="1" si="122"/>
        <v>0-27</v>
      </c>
      <c r="N210" s="26">
        <f t="shared" ca="1" si="123"/>
        <v>14</v>
      </c>
      <c r="O210" s="26">
        <f t="shared" si="99"/>
        <v>0</v>
      </c>
      <c r="P210" s="26">
        <f t="shared" ca="1" si="100"/>
        <v>18</v>
      </c>
      <c r="Q210" s="26">
        <f t="shared" ca="1" si="101"/>
        <v>9</v>
      </c>
      <c r="R210" s="43">
        <f>IF(Råstatistik!G204=".",0,Råstatistik!G204)</f>
        <v>0</v>
      </c>
      <c r="S210" s="44">
        <f ca="1">IF(Råstatistik!E204=999,IF(simulera09,RANDBETWEEN(1,9),9),0)</f>
        <v>9</v>
      </c>
      <c r="T210" s="43">
        <f>IF(Råstatistik!L204=".",0,Råstatistik!L204)</f>
        <v>0</v>
      </c>
      <c r="U210" s="44">
        <f ca="1">IF(Råstatistik!J204=999,IF(simulera09,RANDBETWEEN(1,9),9),0)</f>
        <v>9</v>
      </c>
      <c r="V210">
        <f>IF(Råstatistik!Q204=".",0,Råstatistik!Q204)</f>
        <v>0</v>
      </c>
      <c r="W210">
        <f ca="1">IF(Råstatistik!O204=999,IF(simulera09,RANDBETWEEN(1,9),9),0)</f>
        <v>9</v>
      </c>
      <c r="X210">
        <f>IF(Råstatistik!V204=".",0,Råstatistik!V204)</f>
        <v>0</v>
      </c>
      <c r="Y210">
        <f ca="1">IF(Råstatistik!T204=999,IF(simulera09,RANDBETWEEN(1,9),9),0)</f>
        <v>0</v>
      </c>
      <c r="Z210">
        <f t="shared" si="102"/>
        <v>0</v>
      </c>
      <c r="AA210">
        <f t="shared" ca="1" si="103"/>
        <v>27</v>
      </c>
      <c r="AB210" s="26" t="str">
        <f t="shared" ca="1" si="124"/>
        <v>0-27</v>
      </c>
      <c r="AC210" s="26" t="b">
        <f>Råstatistik!B204</f>
        <v>0</v>
      </c>
      <c r="AD210" s="26">
        <f t="shared" si="104"/>
        <v>0</v>
      </c>
      <c r="AE210" s="26">
        <f t="shared" ca="1" si="105"/>
        <v>0</v>
      </c>
      <c r="AF210" s="26">
        <f t="shared" si="106"/>
        <v>0</v>
      </c>
      <c r="AG210" s="26">
        <f t="shared" ca="1" si="107"/>
        <v>0</v>
      </c>
      <c r="AH210" s="26">
        <f t="shared" si="108"/>
        <v>0</v>
      </c>
      <c r="AI210" s="26">
        <f t="shared" ca="1" si="109"/>
        <v>0</v>
      </c>
      <c r="AJ210" s="26">
        <f t="shared" si="110"/>
        <v>0</v>
      </c>
      <c r="AK210" s="26">
        <f t="shared" ca="1" si="111"/>
        <v>0</v>
      </c>
      <c r="AL210" s="48" t="str">
        <f t="shared" si="112"/>
        <v>-</v>
      </c>
      <c r="AM210" s="48" t="str">
        <f t="shared" ca="1" si="113"/>
        <v>0 - 129%</v>
      </c>
      <c r="AN210" s="48" t="str">
        <f>IFERROR(#REF!/#REF!,"-")</f>
        <v>-</v>
      </c>
      <c r="AO210" s="48" t="str">
        <f t="shared" si="114"/>
        <v>-</v>
      </c>
      <c r="AP210" s="48" t="str">
        <f t="shared" ca="1" si="115"/>
        <v>0 - 193%</v>
      </c>
      <c r="AQ210" s="48" t="str">
        <f>IFERROR(AC210/#REF!,"-")</f>
        <v>-</v>
      </c>
      <c r="AR210" s="48" t="str">
        <f t="shared" si="116"/>
        <v>-</v>
      </c>
      <c r="AS210" s="48" t="str">
        <f>IFERROR(#REF!/#REF!,"_")</f>
        <v>_</v>
      </c>
      <c r="AT210" s="48" t="str">
        <f t="shared" si="117"/>
        <v>-</v>
      </c>
      <c r="AU210" s="48" t="str">
        <f>IFERROR(#REF!/#REF!,"-")</f>
        <v>-</v>
      </c>
      <c r="AV210" s="48" t="str">
        <f t="shared" si="118"/>
        <v>-</v>
      </c>
      <c r="AW210" s="48" t="str">
        <f>IFERROR(#REF!/#REF!,"-")</f>
        <v>-</v>
      </c>
      <c r="AX210" s="48" t="str">
        <f t="shared" si="119"/>
        <v>-</v>
      </c>
      <c r="AY210" s="48" t="str">
        <f>IFERROR(#REF!/#REF!,"-")</f>
        <v>-</v>
      </c>
      <c r="AZ210" s="48" t="str">
        <f t="shared" si="125"/>
        <v>-</v>
      </c>
      <c r="BA210" s="48" t="str">
        <f t="shared" si="126"/>
        <v>-</v>
      </c>
      <c r="BB210" s="48" t="b">
        <f t="shared" si="120"/>
        <v>0</v>
      </c>
      <c r="BC210">
        <f t="shared" si="127"/>
        <v>0</v>
      </c>
      <c r="BD210" s="48" t="str">
        <f t="shared" si="121"/>
        <v>-</v>
      </c>
    </row>
    <row r="211" spans="1:56" x14ac:dyDescent="0.3">
      <c r="A211" s="25" t="str">
        <f>Råstatistik!A205</f>
        <v>IDEKULLA SKOLA HANDELSBOLAG</v>
      </c>
      <c r="B211" t="b">
        <f t="shared" si="96"/>
        <v>0</v>
      </c>
      <c r="C211">
        <f>Råstatistik!F205</f>
        <v>0</v>
      </c>
      <c r="D211">
        <f ca="1">IF(Råstatistik!D205=999,IF(simulera09,RANDBETWEEN(1,9),9),0)</f>
        <v>9</v>
      </c>
      <c r="E211">
        <f>Råstatistik!K205</f>
        <v>0</v>
      </c>
      <c r="F211">
        <f ca="1">IF(Råstatistik!I205=999,IF(simulera09,RANDBETWEEN(1,9),9),0)</f>
        <v>0</v>
      </c>
      <c r="G211">
        <f>Råstatistik!P205</f>
        <v>0</v>
      </c>
      <c r="H211">
        <f ca="1">IF(Råstatistik!N205=999,IF(simulera09,RANDBETWEEN(1,9),9),0)</f>
        <v>0</v>
      </c>
      <c r="I211">
        <f>Råstatistik!U205</f>
        <v>0</v>
      </c>
      <c r="J211">
        <f ca="1">IF(Råstatistik!S205=999,IF(simulera09,RANDBETWEEN(1,9),9),0)</f>
        <v>0</v>
      </c>
      <c r="K211">
        <f t="shared" si="97"/>
        <v>0</v>
      </c>
      <c r="L211">
        <f t="shared" ca="1" si="98"/>
        <v>9</v>
      </c>
      <c r="M211" s="26" t="str">
        <f t="shared" ca="1" si="122"/>
        <v>0-9</v>
      </c>
      <c r="N211" s="26">
        <f t="shared" ca="1" si="123"/>
        <v>5</v>
      </c>
      <c r="O211" s="26">
        <f t="shared" si="99"/>
        <v>0</v>
      </c>
      <c r="P211" s="26">
        <f t="shared" ca="1" si="100"/>
        <v>9</v>
      </c>
      <c r="Q211" s="26">
        <f t="shared" ca="1" si="101"/>
        <v>5</v>
      </c>
      <c r="R211" s="43">
        <f>IF(Råstatistik!G205=".",0,Råstatistik!G205)</f>
        <v>0</v>
      </c>
      <c r="S211" s="44">
        <f ca="1">IF(Råstatistik!E205=999,IF(simulera09,RANDBETWEEN(1,9),9),0)</f>
        <v>9</v>
      </c>
      <c r="T211" s="43">
        <f>IF(Råstatistik!L205=".",0,Råstatistik!L205)</f>
        <v>0</v>
      </c>
      <c r="U211" s="44">
        <f ca="1">IF(Råstatistik!J205=999,IF(simulera09,RANDBETWEEN(1,9),9),0)</f>
        <v>0</v>
      </c>
      <c r="V211">
        <f>IF(Råstatistik!Q205=".",0,Råstatistik!Q205)</f>
        <v>0</v>
      </c>
      <c r="W211">
        <f ca="1">IF(Råstatistik!O205=999,IF(simulera09,RANDBETWEEN(1,9),9),0)</f>
        <v>0</v>
      </c>
      <c r="X211">
        <f>IF(Råstatistik!V205=".",0,Råstatistik!V205)</f>
        <v>0</v>
      </c>
      <c r="Y211">
        <f ca="1">IF(Råstatistik!T205=999,IF(simulera09,RANDBETWEEN(1,9),9),0)</f>
        <v>0</v>
      </c>
      <c r="Z211">
        <f t="shared" si="102"/>
        <v>0</v>
      </c>
      <c r="AA211">
        <f t="shared" ca="1" si="103"/>
        <v>9</v>
      </c>
      <c r="AB211" s="26" t="str">
        <f t="shared" ca="1" si="124"/>
        <v>0-9</v>
      </c>
      <c r="AC211" s="26" t="b">
        <f>Råstatistik!B205</f>
        <v>0</v>
      </c>
      <c r="AD211" s="26">
        <f t="shared" si="104"/>
        <v>0</v>
      </c>
      <c r="AE211" s="26">
        <f t="shared" ca="1" si="105"/>
        <v>0</v>
      </c>
      <c r="AF211" s="26">
        <f t="shared" si="106"/>
        <v>0</v>
      </c>
      <c r="AG211" s="26">
        <f t="shared" ca="1" si="107"/>
        <v>0</v>
      </c>
      <c r="AH211" s="26">
        <f t="shared" si="108"/>
        <v>0</v>
      </c>
      <c r="AI211" s="26">
        <f t="shared" ca="1" si="109"/>
        <v>0</v>
      </c>
      <c r="AJ211" s="26">
        <f t="shared" si="110"/>
        <v>0</v>
      </c>
      <c r="AK211" s="26">
        <f t="shared" ca="1" si="111"/>
        <v>0</v>
      </c>
      <c r="AL211" s="48" t="str">
        <f t="shared" si="112"/>
        <v>-</v>
      </c>
      <c r="AM211" s="48" t="str">
        <f t="shared" ca="1" si="113"/>
        <v>0 - 180%</v>
      </c>
      <c r="AN211" s="48" t="str">
        <f>IFERROR(#REF!/#REF!,"-")</f>
        <v>-</v>
      </c>
      <c r="AO211" s="48" t="str">
        <f t="shared" si="114"/>
        <v>-</v>
      </c>
      <c r="AP211" s="48" t="str">
        <f t="shared" ca="1" si="115"/>
        <v>0 - 180%</v>
      </c>
      <c r="AQ211" s="48" t="str">
        <f>IFERROR(AC211/#REF!,"-")</f>
        <v>-</v>
      </c>
      <c r="AR211" s="48" t="str">
        <f t="shared" si="116"/>
        <v>-</v>
      </c>
      <c r="AS211" s="48" t="str">
        <f>IFERROR(#REF!/#REF!,"_")</f>
        <v>_</v>
      </c>
      <c r="AT211" s="48" t="str">
        <f t="shared" si="117"/>
        <v>-</v>
      </c>
      <c r="AU211" s="48" t="str">
        <f>IFERROR(#REF!/#REF!,"-")</f>
        <v>-</v>
      </c>
      <c r="AV211" s="48" t="str">
        <f t="shared" si="118"/>
        <v>-</v>
      </c>
      <c r="AW211" s="48" t="str">
        <f>IFERROR(#REF!/#REF!,"-")</f>
        <v>-</v>
      </c>
      <c r="AX211" s="48" t="str">
        <f t="shared" si="119"/>
        <v>-</v>
      </c>
      <c r="AY211" s="48" t="str">
        <f>IFERROR(#REF!/#REF!,"-")</f>
        <v>-</v>
      </c>
      <c r="AZ211" s="48" t="str">
        <f t="shared" si="125"/>
        <v>-</v>
      </c>
      <c r="BA211" s="48" t="str">
        <f t="shared" si="126"/>
        <v>-</v>
      </c>
      <c r="BB211" s="48" t="b">
        <f t="shared" si="120"/>
        <v>0</v>
      </c>
      <c r="BC211">
        <f t="shared" si="127"/>
        <v>0</v>
      </c>
      <c r="BD211" s="48" t="str">
        <f t="shared" si="121"/>
        <v>-</v>
      </c>
    </row>
    <row r="212" spans="1:56" x14ac:dyDescent="0.3">
      <c r="A212" s="25" t="str">
        <f>Råstatistik!A206</f>
        <v>IMPIUS UTVECKLINGS AB</v>
      </c>
      <c r="B212" t="b">
        <f t="shared" si="96"/>
        <v>0</v>
      </c>
      <c r="C212">
        <f>Råstatistik!F206</f>
        <v>0</v>
      </c>
      <c r="D212">
        <f ca="1">IF(Råstatistik!D206=999,IF(simulera09,RANDBETWEEN(1,9),9),0)</f>
        <v>9</v>
      </c>
      <c r="E212">
        <f>Råstatistik!K206</f>
        <v>0</v>
      </c>
      <c r="F212">
        <f ca="1">IF(Råstatistik!I206=999,IF(simulera09,RANDBETWEEN(1,9),9),0)</f>
        <v>9</v>
      </c>
      <c r="G212">
        <f>Råstatistik!P206</f>
        <v>0</v>
      </c>
      <c r="H212">
        <f ca="1">IF(Råstatistik!N206=999,IF(simulera09,RANDBETWEEN(1,9),9),0)</f>
        <v>9</v>
      </c>
      <c r="I212">
        <f>Råstatistik!U206</f>
        <v>0</v>
      </c>
      <c r="J212">
        <f ca="1">IF(Råstatistik!S206=999,IF(simulera09,RANDBETWEEN(1,9),9),0)</f>
        <v>0</v>
      </c>
      <c r="K212">
        <f t="shared" si="97"/>
        <v>0</v>
      </c>
      <c r="L212">
        <f t="shared" ca="1" si="98"/>
        <v>27</v>
      </c>
      <c r="M212" s="26" t="str">
        <f t="shared" ca="1" si="122"/>
        <v>0-27</v>
      </c>
      <c r="N212" s="26">
        <f t="shared" ca="1" si="123"/>
        <v>14</v>
      </c>
      <c r="O212" s="26">
        <f t="shared" si="99"/>
        <v>0</v>
      </c>
      <c r="P212" s="26">
        <f t="shared" ca="1" si="100"/>
        <v>18</v>
      </c>
      <c r="Q212" s="26">
        <f t="shared" ca="1" si="101"/>
        <v>9</v>
      </c>
      <c r="R212" s="43">
        <f>IF(Råstatistik!G206=".",0,Råstatistik!G206)</f>
        <v>0</v>
      </c>
      <c r="S212" s="44">
        <f ca="1">IF(Råstatistik!E206=999,IF(simulera09,RANDBETWEEN(1,9),9),0)</f>
        <v>9</v>
      </c>
      <c r="T212" s="43">
        <f>IF(Råstatistik!L206=".",0,Råstatistik!L206)</f>
        <v>0</v>
      </c>
      <c r="U212" s="44">
        <f ca="1">IF(Råstatistik!J206=999,IF(simulera09,RANDBETWEEN(1,9),9),0)</f>
        <v>9</v>
      </c>
      <c r="V212">
        <f>IF(Råstatistik!Q206=".",0,Råstatistik!Q206)</f>
        <v>0</v>
      </c>
      <c r="W212">
        <f ca="1">IF(Råstatistik!O206=999,IF(simulera09,RANDBETWEEN(1,9),9),0)</f>
        <v>9</v>
      </c>
      <c r="X212">
        <f>IF(Råstatistik!V206=".",0,Råstatistik!V206)</f>
        <v>0</v>
      </c>
      <c r="Y212">
        <f ca="1">IF(Råstatistik!T206=999,IF(simulera09,RANDBETWEEN(1,9),9),0)</f>
        <v>0</v>
      </c>
      <c r="Z212">
        <f t="shared" si="102"/>
        <v>0</v>
      </c>
      <c r="AA212">
        <f t="shared" ca="1" si="103"/>
        <v>27</v>
      </c>
      <c r="AB212" s="26" t="str">
        <f t="shared" ca="1" si="124"/>
        <v>0-27</v>
      </c>
      <c r="AC212" s="26" t="b">
        <f>Råstatistik!B206</f>
        <v>0</v>
      </c>
      <c r="AD212" s="26">
        <f t="shared" si="104"/>
        <v>0</v>
      </c>
      <c r="AE212" s="26">
        <f t="shared" ca="1" si="105"/>
        <v>0</v>
      </c>
      <c r="AF212" s="26">
        <f t="shared" si="106"/>
        <v>0</v>
      </c>
      <c r="AG212" s="26">
        <f t="shared" ca="1" si="107"/>
        <v>0</v>
      </c>
      <c r="AH212" s="26">
        <f t="shared" si="108"/>
        <v>0</v>
      </c>
      <c r="AI212" s="26">
        <f t="shared" ca="1" si="109"/>
        <v>0</v>
      </c>
      <c r="AJ212" s="26">
        <f t="shared" si="110"/>
        <v>0</v>
      </c>
      <c r="AK212" s="26">
        <f t="shared" ca="1" si="111"/>
        <v>0</v>
      </c>
      <c r="AL212" s="48" t="str">
        <f t="shared" si="112"/>
        <v>-</v>
      </c>
      <c r="AM212" s="48" t="str">
        <f t="shared" ca="1" si="113"/>
        <v>0 - 129%</v>
      </c>
      <c r="AN212" s="48" t="str">
        <f>IFERROR(#REF!/#REF!,"-")</f>
        <v>-</v>
      </c>
      <c r="AO212" s="48" t="str">
        <f t="shared" si="114"/>
        <v>-</v>
      </c>
      <c r="AP212" s="48" t="str">
        <f t="shared" ca="1" si="115"/>
        <v>0 - 193%</v>
      </c>
      <c r="AQ212" s="48" t="str">
        <f>IFERROR(AC212/#REF!,"-")</f>
        <v>-</v>
      </c>
      <c r="AR212" s="48" t="str">
        <f t="shared" si="116"/>
        <v>-</v>
      </c>
      <c r="AS212" s="48" t="str">
        <f>IFERROR(#REF!/#REF!,"_")</f>
        <v>_</v>
      </c>
      <c r="AT212" s="48" t="str">
        <f t="shared" si="117"/>
        <v>-</v>
      </c>
      <c r="AU212" s="48" t="str">
        <f>IFERROR(#REF!/#REF!,"-")</f>
        <v>-</v>
      </c>
      <c r="AV212" s="48" t="str">
        <f t="shared" si="118"/>
        <v>-</v>
      </c>
      <c r="AW212" s="48" t="str">
        <f>IFERROR(#REF!/#REF!,"-")</f>
        <v>-</v>
      </c>
      <c r="AX212" s="48" t="str">
        <f t="shared" si="119"/>
        <v>-</v>
      </c>
      <c r="AY212" s="48" t="str">
        <f>IFERROR(#REF!/#REF!,"-")</f>
        <v>-</v>
      </c>
      <c r="AZ212" s="48" t="str">
        <f t="shared" si="125"/>
        <v>-</v>
      </c>
      <c r="BA212" s="48" t="str">
        <f t="shared" si="126"/>
        <v>-</v>
      </c>
      <c r="BB212" s="48" t="b">
        <f t="shared" si="120"/>
        <v>0</v>
      </c>
      <c r="BC212">
        <f t="shared" si="127"/>
        <v>0</v>
      </c>
      <c r="BD212" s="48" t="str">
        <f t="shared" si="121"/>
        <v>-</v>
      </c>
    </row>
    <row r="213" spans="1:56" x14ac:dyDescent="0.3">
      <c r="A213" s="25" t="str">
        <f>Råstatistik!A207</f>
        <v>Impius Vård och Utbildning AB</v>
      </c>
      <c r="B213" t="b">
        <f t="shared" si="96"/>
        <v>0</v>
      </c>
      <c r="C213">
        <f>Råstatistik!F207</f>
        <v>0</v>
      </c>
      <c r="D213">
        <f ca="1">IF(Råstatistik!D207=999,IF(simulera09,RANDBETWEEN(1,9),9),0)</f>
        <v>9</v>
      </c>
      <c r="E213">
        <f>Råstatistik!K207</f>
        <v>0</v>
      </c>
      <c r="F213">
        <f ca="1">IF(Råstatistik!I207=999,IF(simulera09,RANDBETWEEN(1,9),9),0)</f>
        <v>9</v>
      </c>
      <c r="G213">
        <f>Råstatistik!P207</f>
        <v>0</v>
      </c>
      <c r="H213">
        <f ca="1">IF(Råstatistik!N207=999,IF(simulera09,RANDBETWEEN(1,9),9),0)</f>
        <v>0</v>
      </c>
      <c r="I213">
        <f>Råstatistik!U207</f>
        <v>0</v>
      </c>
      <c r="J213">
        <f ca="1">IF(Råstatistik!S207=999,IF(simulera09,RANDBETWEEN(1,9),9),0)</f>
        <v>9</v>
      </c>
      <c r="K213">
        <f t="shared" si="97"/>
        <v>0</v>
      </c>
      <c r="L213">
        <f t="shared" ca="1" si="98"/>
        <v>27</v>
      </c>
      <c r="M213" s="26" t="str">
        <f t="shared" ca="1" si="122"/>
        <v>0-27</v>
      </c>
      <c r="N213" s="26">
        <f t="shared" ca="1" si="123"/>
        <v>14</v>
      </c>
      <c r="O213" s="26">
        <f t="shared" si="99"/>
        <v>0</v>
      </c>
      <c r="P213" s="26">
        <f t="shared" ca="1" si="100"/>
        <v>18</v>
      </c>
      <c r="Q213" s="26">
        <f t="shared" ca="1" si="101"/>
        <v>9</v>
      </c>
      <c r="R213" s="43">
        <f>IF(Råstatistik!G207=".",0,Råstatistik!G207)</f>
        <v>0</v>
      </c>
      <c r="S213" s="44">
        <f ca="1">IF(Råstatistik!E207=999,IF(simulera09,RANDBETWEEN(1,9),9),0)</f>
        <v>9</v>
      </c>
      <c r="T213" s="43">
        <f>IF(Råstatistik!L207=".",0,Råstatistik!L207)</f>
        <v>0</v>
      </c>
      <c r="U213" s="44">
        <f ca="1">IF(Råstatistik!J207=999,IF(simulera09,RANDBETWEEN(1,9),9),0)</f>
        <v>9</v>
      </c>
      <c r="V213">
        <f>IF(Råstatistik!Q207=".",0,Råstatistik!Q207)</f>
        <v>0</v>
      </c>
      <c r="W213">
        <f ca="1">IF(Råstatistik!O207=999,IF(simulera09,RANDBETWEEN(1,9),9),0)</f>
        <v>0</v>
      </c>
      <c r="X213">
        <f>IF(Råstatistik!V207=".",0,Råstatistik!V207)</f>
        <v>0</v>
      </c>
      <c r="Y213">
        <f ca="1">IF(Råstatistik!T207=999,IF(simulera09,RANDBETWEEN(1,9),9),0)</f>
        <v>9</v>
      </c>
      <c r="Z213">
        <f t="shared" si="102"/>
        <v>0</v>
      </c>
      <c r="AA213">
        <f t="shared" ca="1" si="103"/>
        <v>27</v>
      </c>
      <c r="AB213" s="26" t="str">
        <f t="shared" ca="1" si="124"/>
        <v>0-27</v>
      </c>
      <c r="AC213" s="26" t="b">
        <f>Råstatistik!B207</f>
        <v>0</v>
      </c>
      <c r="AD213" s="26">
        <f t="shared" si="104"/>
        <v>0</v>
      </c>
      <c r="AE213" s="26">
        <f t="shared" ca="1" si="105"/>
        <v>0</v>
      </c>
      <c r="AF213" s="26">
        <f t="shared" si="106"/>
        <v>0</v>
      </c>
      <c r="AG213" s="26">
        <f t="shared" ca="1" si="107"/>
        <v>0</v>
      </c>
      <c r="AH213" s="26">
        <f t="shared" si="108"/>
        <v>0</v>
      </c>
      <c r="AI213" s="26">
        <f t="shared" ca="1" si="109"/>
        <v>0</v>
      </c>
      <c r="AJ213" s="26">
        <f t="shared" si="110"/>
        <v>0</v>
      </c>
      <c r="AK213" s="26">
        <f t="shared" ca="1" si="111"/>
        <v>0</v>
      </c>
      <c r="AL213" s="48" t="str">
        <f t="shared" si="112"/>
        <v>-</v>
      </c>
      <c r="AM213" s="48" t="str">
        <f t="shared" ca="1" si="113"/>
        <v>0 - 129%</v>
      </c>
      <c r="AN213" s="48" t="str">
        <f>IFERROR(#REF!/#REF!,"-")</f>
        <v>-</v>
      </c>
      <c r="AO213" s="48" t="str">
        <f t="shared" si="114"/>
        <v>-</v>
      </c>
      <c r="AP213" s="48" t="str">
        <f t="shared" ca="1" si="115"/>
        <v>0 - 193%</v>
      </c>
      <c r="AQ213" s="48" t="str">
        <f>IFERROR(AC213/#REF!,"-")</f>
        <v>-</v>
      </c>
      <c r="AR213" s="48" t="str">
        <f t="shared" si="116"/>
        <v>-</v>
      </c>
      <c r="AS213" s="48" t="str">
        <f>IFERROR(#REF!/#REF!,"_")</f>
        <v>_</v>
      </c>
      <c r="AT213" s="48" t="str">
        <f t="shared" si="117"/>
        <v>-</v>
      </c>
      <c r="AU213" s="48" t="str">
        <f>IFERROR(#REF!/#REF!,"-")</f>
        <v>-</v>
      </c>
      <c r="AV213" s="48" t="str">
        <f t="shared" si="118"/>
        <v>-</v>
      </c>
      <c r="AW213" s="48" t="str">
        <f>IFERROR(#REF!/#REF!,"-")</f>
        <v>-</v>
      </c>
      <c r="AX213" s="48" t="str">
        <f t="shared" si="119"/>
        <v>-</v>
      </c>
      <c r="AY213" s="48" t="str">
        <f>IFERROR(#REF!/#REF!,"-")</f>
        <v>-</v>
      </c>
      <c r="AZ213" s="48" t="str">
        <f t="shared" si="125"/>
        <v>-</v>
      </c>
      <c r="BA213" s="48" t="str">
        <f t="shared" si="126"/>
        <v>-</v>
      </c>
      <c r="BB213" s="48" t="b">
        <f t="shared" si="120"/>
        <v>0</v>
      </c>
      <c r="BC213">
        <f t="shared" si="127"/>
        <v>0</v>
      </c>
      <c r="BD213" s="48" t="str">
        <f t="shared" si="121"/>
        <v>-</v>
      </c>
    </row>
    <row r="214" spans="1:56" x14ac:dyDescent="0.3">
      <c r="A214" s="25" t="str">
        <f>Råstatistik!A208</f>
        <v>INGRIDSKOLAN AB</v>
      </c>
      <c r="B214" t="b">
        <f t="shared" si="96"/>
        <v>0</v>
      </c>
      <c r="C214">
        <f>Råstatistik!F208</f>
        <v>0</v>
      </c>
      <c r="D214">
        <f ca="1">IF(Råstatistik!D208=999,IF(simulera09,RANDBETWEEN(1,9),9),0)</f>
        <v>9</v>
      </c>
      <c r="E214">
        <f>Råstatistik!K208</f>
        <v>0</v>
      </c>
      <c r="F214">
        <f ca="1">IF(Råstatistik!I208=999,IF(simulera09,RANDBETWEEN(1,9),9),0)</f>
        <v>9</v>
      </c>
      <c r="G214">
        <f>Råstatistik!P208</f>
        <v>0</v>
      </c>
      <c r="H214">
        <f ca="1">IF(Råstatistik!N208=999,IF(simulera09,RANDBETWEEN(1,9),9),0)</f>
        <v>9</v>
      </c>
      <c r="I214">
        <f>Råstatistik!U208</f>
        <v>0</v>
      </c>
      <c r="J214">
        <f ca="1">IF(Råstatistik!S208=999,IF(simulera09,RANDBETWEEN(1,9),9),0)</f>
        <v>9</v>
      </c>
      <c r="K214">
        <f t="shared" si="97"/>
        <v>0</v>
      </c>
      <c r="L214">
        <f t="shared" ca="1" si="98"/>
        <v>36</v>
      </c>
      <c r="M214" s="26" t="str">
        <f t="shared" ca="1" si="122"/>
        <v>0-36</v>
      </c>
      <c r="N214" s="26">
        <f t="shared" ca="1" si="123"/>
        <v>18</v>
      </c>
      <c r="O214" s="26">
        <f t="shared" si="99"/>
        <v>0</v>
      </c>
      <c r="P214" s="26">
        <f t="shared" ca="1" si="100"/>
        <v>18</v>
      </c>
      <c r="Q214" s="26">
        <f t="shared" ca="1" si="101"/>
        <v>9</v>
      </c>
      <c r="R214" s="43">
        <f>IF(Råstatistik!G208=".",0,Råstatistik!G208)</f>
        <v>0</v>
      </c>
      <c r="S214" s="44">
        <f ca="1">IF(Råstatistik!E208=999,IF(simulera09,RANDBETWEEN(1,9),9),0)</f>
        <v>9</v>
      </c>
      <c r="T214" s="43">
        <f>IF(Råstatistik!L208=".",0,Råstatistik!L208)</f>
        <v>0</v>
      </c>
      <c r="U214" s="44">
        <f ca="1">IF(Råstatistik!J208=999,IF(simulera09,RANDBETWEEN(1,9),9),0)</f>
        <v>9</v>
      </c>
      <c r="V214">
        <f>IF(Råstatistik!Q208=".",0,Råstatistik!Q208)</f>
        <v>0</v>
      </c>
      <c r="W214">
        <f ca="1">IF(Råstatistik!O208=999,IF(simulera09,RANDBETWEEN(1,9),9),0)</f>
        <v>9</v>
      </c>
      <c r="X214">
        <f>IF(Råstatistik!V208=".",0,Råstatistik!V208)</f>
        <v>0</v>
      </c>
      <c r="Y214">
        <f ca="1">IF(Råstatistik!T208=999,IF(simulera09,RANDBETWEEN(1,9),9),0)</f>
        <v>9</v>
      </c>
      <c r="Z214">
        <f t="shared" si="102"/>
        <v>0</v>
      </c>
      <c r="AA214">
        <f t="shared" ca="1" si="103"/>
        <v>36</v>
      </c>
      <c r="AB214" s="26" t="str">
        <f t="shared" ca="1" si="124"/>
        <v>0-36</v>
      </c>
      <c r="AC214" s="26" t="b">
        <f>Råstatistik!B208</f>
        <v>0</v>
      </c>
      <c r="AD214" s="26">
        <f t="shared" si="104"/>
        <v>0</v>
      </c>
      <c r="AE214" s="26">
        <f t="shared" ca="1" si="105"/>
        <v>0</v>
      </c>
      <c r="AF214" s="26">
        <f t="shared" si="106"/>
        <v>0</v>
      </c>
      <c r="AG214" s="26">
        <f t="shared" ca="1" si="107"/>
        <v>0</v>
      </c>
      <c r="AH214" s="26">
        <f t="shared" si="108"/>
        <v>0</v>
      </c>
      <c r="AI214" s="26">
        <f t="shared" ca="1" si="109"/>
        <v>0</v>
      </c>
      <c r="AJ214" s="26">
        <f t="shared" si="110"/>
        <v>0</v>
      </c>
      <c r="AK214" s="26">
        <f t="shared" ca="1" si="111"/>
        <v>0</v>
      </c>
      <c r="AL214" s="48" t="str">
        <f t="shared" si="112"/>
        <v>-</v>
      </c>
      <c r="AM214" s="48" t="str">
        <f t="shared" ca="1" si="113"/>
        <v>0 - 100%</v>
      </c>
      <c r="AN214" s="48" t="str">
        <f>IFERROR(#REF!/#REF!,"-")</f>
        <v>-</v>
      </c>
      <c r="AO214" s="48" t="str">
        <f t="shared" si="114"/>
        <v>-</v>
      </c>
      <c r="AP214" s="48" t="str">
        <f t="shared" ca="1" si="115"/>
        <v>0 - 200%</v>
      </c>
      <c r="AQ214" s="48" t="str">
        <f>IFERROR(AC214/#REF!,"-")</f>
        <v>-</v>
      </c>
      <c r="AR214" s="48" t="str">
        <f t="shared" si="116"/>
        <v>-</v>
      </c>
      <c r="AS214" s="48" t="str">
        <f>IFERROR(#REF!/#REF!,"_")</f>
        <v>_</v>
      </c>
      <c r="AT214" s="48" t="str">
        <f t="shared" si="117"/>
        <v>-</v>
      </c>
      <c r="AU214" s="48" t="str">
        <f>IFERROR(#REF!/#REF!,"-")</f>
        <v>-</v>
      </c>
      <c r="AV214" s="48" t="str">
        <f t="shared" si="118"/>
        <v>-</v>
      </c>
      <c r="AW214" s="48" t="str">
        <f>IFERROR(#REF!/#REF!,"-")</f>
        <v>-</v>
      </c>
      <c r="AX214" s="48" t="str">
        <f t="shared" si="119"/>
        <v>-</v>
      </c>
      <c r="AY214" s="48" t="str">
        <f>IFERROR(#REF!/#REF!,"-")</f>
        <v>-</v>
      </c>
      <c r="AZ214" s="48" t="str">
        <f t="shared" si="125"/>
        <v>-</v>
      </c>
      <c r="BA214" s="48" t="str">
        <f t="shared" si="126"/>
        <v>-</v>
      </c>
      <c r="BB214" s="48" t="b">
        <f t="shared" si="120"/>
        <v>0</v>
      </c>
      <c r="BC214">
        <f t="shared" si="127"/>
        <v>0</v>
      </c>
      <c r="BD214" s="48" t="str">
        <f t="shared" si="121"/>
        <v>-</v>
      </c>
    </row>
    <row r="215" spans="1:56" x14ac:dyDescent="0.3">
      <c r="A215" s="25" t="str">
        <f>Råstatistik!A209</f>
        <v>Interkulturell Utbildning i Stockholm AB</v>
      </c>
      <c r="B215" t="b">
        <f t="shared" si="96"/>
        <v>0</v>
      </c>
      <c r="C215">
        <f>Råstatistik!F209</f>
        <v>0</v>
      </c>
      <c r="D215">
        <f ca="1">IF(Råstatistik!D209=999,IF(simulera09,RANDBETWEEN(1,9),9),0)</f>
        <v>9</v>
      </c>
      <c r="E215">
        <f>Råstatistik!K209</f>
        <v>0</v>
      </c>
      <c r="F215">
        <f ca="1">IF(Råstatistik!I209=999,IF(simulera09,RANDBETWEEN(1,9),9),0)</f>
        <v>9</v>
      </c>
      <c r="G215">
        <f>Råstatistik!P209</f>
        <v>0</v>
      </c>
      <c r="H215">
        <f ca="1">IF(Råstatistik!N209=999,IF(simulera09,RANDBETWEEN(1,9),9),0)</f>
        <v>9</v>
      </c>
      <c r="I215">
        <f>Råstatistik!U209</f>
        <v>0</v>
      </c>
      <c r="J215">
        <f ca="1">IF(Råstatistik!S209=999,IF(simulera09,RANDBETWEEN(1,9),9),0)</f>
        <v>9</v>
      </c>
      <c r="K215">
        <f t="shared" si="97"/>
        <v>0</v>
      </c>
      <c r="L215">
        <f t="shared" ca="1" si="98"/>
        <v>36</v>
      </c>
      <c r="M215" s="26" t="str">
        <f t="shared" ca="1" si="122"/>
        <v>0-36</v>
      </c>
      <c r="N215" s="26">
        <f t="shared" ca="1" si="123"/>
        <v>18</v>
      </c>
      <c r="O215" s="26">
        <f t="shared" si="99"/>
        <v>0</v>
      </c>
      <c r="P215" s="26">
        <f t="shared" ca="1" si="100"/>
        <v>18</v>
      </c>
      <c r="Q215" s="26">
        <f t="shared" ca="1" si="101"/>
        <v>9</v>
      </c>
      <c r="R215" s="43">
        <f>IF(Råstatistik!G209=".",0,Råstatistik!G209)</f>
        <v>0</v>
      </c>
      <c r="S215" s="44">
        <f ca="1">IF(Råstatistik!E209=999,IF(simulera09,RANDBETWEEN(1,9),9),0)</f>
        <v>9</v>
      </c>
      <c r="T215" s="43">
        <f>IF(Råstatistik!L209=".",0,Råstatistik!L209)</f>
        <v>0</v>
      </c>
      <c r="U215" s="44">
        <f ca="1">IF(Råstatistik!J209=999,IF(simulera09,RANDBETWEEN(1,9),9),0)</f>
        <v>9</v>
      </c>
      <c r="V215">
        <f>IF(Råstatistik!Q209=".",0,Råstatistik!Q209)</f>
        <v>0</v>
      </c>
      <c r="W215">
        <f ca="1">IF(Råstatistik!O209=999,IF(simulera09,RANDBETWEEN(1,9),9),0)</f>
        <v>9</v>
      </c>
      <c r="X215">
        <f>IF(Råstatistik!V209=".",0,Råstatistik!V209)</f>
        <v>0</v>
      </c>
      <c r="Y215">
        <f ca="1">IF(Råstatistik!T209=999,IF(simulera09,RANDBETWEEN(1,9),9),0)</f>
        <v>9</v>
      </c>
      <c r="Z215">
        <f t="shared" si="102"/>
        <v>0</v>
      </c>
      <c r="AA215">
        <f t="shared" ca="1" si="103"/>
        <v>36</v>
      </c>
      <c r="AB215" s="26" t="str">
        <f t="shared" ca="1" si="124"/>
        <v>0-36</v>
      </c>
      <c r="AC215" s="26" t="b">
        <f>Råstatistik!B209</f>
        <v>0</v>
      </c>
      <c r="AD215" s="26">
        <f t="shared" si="104"/>
        <v>0</v>
      </c>
      <c r="AE215" s="26">
        <f t="shared" ca="1" si="105"/>
        <v>0</v>
      </c>
      <c r="AF215" s="26">
        <f t="shared" si="106"/>
        <v>0</v>
      </c>
      <c r="AG215" s="26">
        <f t="shared" ca="1" si="107"/>
        <v>0</v>
      </c>
      <c r="AH215" s="26">
        <f t="shared" si="108"/>
        <v>0</v>
      </c>
      <c r="AI215" s="26">
        <f t="shared" ca="1" si="109"/>
        <v>0</v>
      </c>
      <c r="AJ215" s="26">
        <f t="shared" si="110"/>
        <v>0</v>
      </c>
      <c r="AK215" s="26">
        <f t="shared" ca="1" si="111"/>
        <v>0</v>
      </c>
      <c r="AL215" s="48" t="str">
        <f t="shared" si="112"/>
        <v>-</v>
      </c>
      <c r="AM215" s="48" t="str">
        <f t="shared" ca="1" si="113"/>
        <v>0 - 100%</v>
      </c>
      <c r="AN215" s="48" t="str">
        <f>IFERROR(#REF!/#REF!,"-")</f>
        <v>-</v>
      </c>
      <c r="AO215" s="48" t="str">
        <f t="shared" si="114"/>
        <v>-</v>
      </c>
      <c r="AP215" s="48" t="str">
        <f t="shared" ca="1" si="115"/>
        <v>0 - 200%</v>
      </c>
      <c r="AQ215" s="48" t="str">
        <f>IFERROR(AC215/#REF!,"-")</f>
        <v>-</v>
      </c>
      <c r="AR215" s="48" t="str">
        <f t="shared" si="116"/>
        <v>-</v>
      </c>
      <c r="AS215" s="48" t="str">
        <f>IFERROR(#REF!/#REF!,"_")</f>
        <v>_</v>
      </c>
      <c r="AT215" s="48" t="str">
        <f t="shared" si="117"/>
        <v>-</v>
      </c>
      <c r="AU215" s="48" t="str">
        <f>IFERROR(#REF!/#REF!,"-")</f>
        <v>-</v>
      </c>
      <c r="AV215" s="48" t="str">
        <f t="shared" si="118"/>
        <v>-</v>
      </c>
      <c r="AW215" s="48" t="str">
        <f>IFERROR(#REF!/#REF!,"-")</f>
        <v>-</v>
      </c>
      <c r="AX215" s="48" t="str">
        <f t="shared" si="119"/>
        <v>-</v>
      </c>
      <c r="AY215" s="48" t="str">
        <f>IFERROR(#REF!/#REF!,"-")</f>
        <v>-</v>
      </c>
      <c r="AZ215" s="48" t="str">
        <f t="shared" si="125"/>
        <v>-</v>
      </c>
      <c r="BA215" s="48" t="str">
        <f t="shared" si="126"/>
        <v>-</v>
      </c>
      <c r="BB215" s="48" t="b">
        <f t="shared" si="120"/>
        <v>0</v>
      </c>
      <c r="BC215">
        <f t="shared" si="127"/>
        <v>0</v>
      </c>
      <c r="BD215" s="48" t="str">
        <f t="shared" si="121"/>
        <v>-</v>
      </c>
    </row>
    <row r="216" spans="1:56" x14ac:dyDescent="0.3">
      <c r="A216" s="25" t="str">
        <f>Råstatistik!A210</f>
        <v>International Montessori School Sweden AB</v>
      </c>
      <c r="B216" t="b">
        <f t="shared" si="96"/>
        <v>0</v>
      </c>
      <c r="C216">
        <f>Råstatistik!F210</f>
        <v>0</v>
      </c>
      <c r="D216">
        <f ca="1">IF(Råstatistik!D210=999,IF(simulera09,RANDBETWEEN(1,9),9),0)</f>
        <v>9</v>
      </c>
      <c r="E216">
        <f>Råstatistik!K210</f>
        <v>0</v>
      </c>
      <c r="F216">
        <f ca="1">IF(Råstatistik!I210=999,IF(simulera09,RANDBETWEEN(1,9),9),0)</f>
        <v>9</v>
      </c>
      <c r="G216">
        <f>Råstatistik!P210</f>
        <v>0</v>
      </c>
      <c r="H216">
        <f ca="1">IF(Råstatistik!N210=999,IF(simulera09,RANDBETWEEN(1,9),9),0)</f>
        <v>0</v>
      </c>
      <c r="I216">
        <f>Råstatistik!U210</f>
        <v>47</v>
      </c>
      <c r="J216">
        <f ca="1">IF(Råstatistik!S210=999,IF(simulera09,RANDBETWEEN(1,9),9),0)</f>
        <v>0</v>
      </c>
      <c r="K216">
        <f t="shared" si="97"/>
        <v>47</v>
      </c>
      <c r="L216">
        <f t="shared" ca="1" si="98"/>
        <v>18</v>
      </c>
      <c r="M216" s="26" t="str">
        <f t="shared" ca="1" si="122"/>
        <v>47-65</v>
      </c>
      <c r="N216" s="26">
        <f t="shared" ca="1" si="123"/>
        <v>56</v>
      </c>
      <c r="O216" s="26">
        <f t="shared" si="99"/>
        <v>0</v>
      </c>
      <c r="P216" s="26">
        <f t="shared" ca="1" si="100"/>
        <v>18</v>
      </c>
      <c r="Q216" s="26">
        <f t="shared" ca="1" si="101"/>
        <v>9</v>
      </c>
      <c r="R216" s="43">
        <f>IF(Råstatistik!G210=".",0,Råstatistik!G210)</f>
        <v>0</v>
      </c>
      <c r="S216" s="44">
        <f ca="1">IF(Råstatistik!E210=999,IF(simulera09,RANDBETWEEN(1,9),9),0)</f>
        <v>9</v>
      </c>
      <c r="T216" s="43">
        <f>IF(Råstatistik!L210=".",0,Råstatistik!L210)</f>
        <v>0</v>
      </c>
      <c r="U216" s="44">
        <f ca="1">IF(Råstatistik!J210=999,IF(simulera09,RANDBETWEEN(1,9),9),0)</f>
        <v>9</v>
      </c>
      <c r="V216">
        <f>IF(Råstatistik!Q210=".",0,Råstatistik!Q210)</f>
        <v>0</v>
      </c>
      <c r="W216">
        <f ca="1">IF(Råstatistik!O210=999,IF(simulera09,RANDBETWEEN(1,9),9),0)</f>
        <v>0</v>
      </c>
      <c r="X216">
        <f>IF(Råstatistik!V210=".",0,Råstatistik!V210)</f>
        <v>0</v>
      </c>
      <c r="Y216">
        <f ca="1">IF(Råstatistik!T210=999,IF(simulera09,RANDBETWEEN(1,9),9),0)</f>
        <v>0</v>
      </c>
      <c r="Z216">
        <f t="shared" si="102"/>
        <v>0</v>
      </c>
      <c r="AA216">
        <f t="shared" ca="1" si="103"/>
        <v>18</v>
      </c>
      <c r="AB216" s="26" t="str">
        <f t="shared" ca="1" si="124"/>
        <v>0-18</v>
      </c>
      <c r="AC216" s="26" t="b">
        <f>Råstatistik!B210</f>
        <v>0</v>
      </c>
      <c r="AD216" s="26">
        <f t="shared" si="104"/>
        <v>0</v>
      </c>
      <c r="AE216" s="26">
        <f t="shared" ca="1" si="105"/>
        <v>0</v>
      </c>
      <c r="AF216" s="26">
        <f t="shared" si="106"/>
        <v>0</v>
      </c>
      <c r="AG216" s="26">
        <f t="shared" ca="1" si="107"/>
        <v>0</v>
      </c>
      <c r="AH216" s="26">
        <f t="shared" si="108"/>
        <v>0</v>
      </c>
      <c r="AI216" s="26">
        <f t="shared" ca="1" si="109"/>
        <v>0</v>
      </c>
      <c r="AJ216" s="26">
        <f t="shared" si="110"/>
        <v>47</v>
      </c>
      <c r="AK216" s="26">
        <f t="shared" ca="1" si="111"/>
        <v>0</v>
      </c>
      <c r="AL216" s="48">
        <f t="shared" si="112"/>
        <v>0</v>
      </c>
      <c r="AM216" s="48" t="str">
        <f t="shared" ca="1" si="113"/>
        <v>0 - 32%</v>
      </c>
      <c r="AN216" s="48" t="str">
        <f>IFERROR(#REF!/#REF!,"-")</f>
        <v>-</v>
      </c>
      <c r="AO216" s="48">
        <f t="shared" si="114"/>
        <v>0</v>
      </c>
      <c r="AP216" s="48" t="str">
        <f t="shared" ca="1" si="115"/>
        <v>0 - 32%</v>
      </c>
      <c r="AQ216" s="48" t="str">
        <f>IFERROR(AC216/#REF!,"-")</f>
        <v>-</v>
      </c>
      <c r="AR216" s="48" t="str">
        <f t="shared" si="116"/>
        <v>-</v>
      </c>
      <c r="AS216" s="48" t="str">
        <f>IFERROR(#REF!/#REF!,"_")</f>
        <v>_</v>
      </c>
      <c r="AT216" s="48" t="str">
        <f t="shared" si="117"/>
        <v>-</v>
      </c>
      <c r="AU216" s="48" t="str">
        <f>IFERROR(#REF!/#REF!,"-")</f>
        <v>-</v>
      </c>
      <c r="AV216" s="48" t="str">
        <f t="shared" si="118"/>
        <v>-</v>
      </c>
      <c r="AW216" s="48" t="str">
        <f>IFERROR(#REF!/#REF!,"-")</f>
        <v>-</v>
      </c>
      <c r="AX216" s="48" t="str">
        <f t="shared" si="119"/>
        <v>-</v>
      </c>
      <c r="AY216" s="48" t="str">
        <f>IFERROR(#REF!/#REF!,"-")</f>
        <v>-</v>
      </c>
      <c r="AZ216" s="48" t="str">
        <f t="shared" si="125"/>
        <v>-</v>
      </c>
      <c r="BA216" s="48" t="str">
        <f t="shared" si="126"/>
        <v>-</v>
      </c>
      <c r="BB216" s="48" t="b">
        <f t="shared" si="120"/>
        <v>0</v>
      </c>
      <c r="BC216">
        <f t="shared" si="127"/>
        <v>0</v>
      </c>
      <c r="BD216" s="48" t="str">
        <f t="shared" si="121"/>
        <v>-</v>
      </c>
    </row>
    <row r="217" spans="1:56" x14ac:dyDescent="0.3">
      <c r="A217" s="25" t="str">
        <f>Råstatistik!A211</f>
        <v>Internationella Engelska Skolan i Sverige AB</v>
      </c>
      <c r="B217" t="b">
        <f t="shared" si="96"/>
        <v>0</v>
      </c>
      <c r="C217">
        <f>Råstatistik!F211</f>
        <v>127</v>
      </c>
      <c r="D217">
        <f ca="1">IF(Råstatistik!D211=999,IF(simulera09,RANDBETWEEN(1,9),9),0)</f>
        <v>0</v>
      </c>
      <c r="E217">
        <f>Råstatistik!K211</f>
        <v>231</v>
      </c>
      <c r="F217">
        <f ca="1">IF(Råstatistik!I211=999,IF(simulera09,RANDBETWEEN(1,9),9),0)</f>
        <v>0</v>
      </c>
      <c r="G217">
        <f>Råstatistik!P211</f>
        <v>175</v>
      </c>
      <c r="H217">
        <f ca="1">IF(Råstatistik!N211=999,IF(simulera09,RANDBETWEEN(1,9),9),0)</f>
        <v>0</v>
      </c>
      <c r="I217">
        <f>Råstatistik!U211</f>
        <v>2471</v>
      </c>
      <c r="J217">
        <f ca="1">IF(Råstatistik!S211=999,IF(simulera09,RANDBETWEEN(1,9),9),0)</f>
        <v>0</v>
      </c>
      <c r="K217">
        <f t="shared" si="97"/>
        <v>3004</v>
      </c>
      <c r="L217">
        <f t="shared" ca="1" si="98"/>
        <v>0</v>
      </c>
      <c r="M217" s="26" t="str">
        <f t="shared" ca="1" si="122"/>
        <v>3004</v>
      </c>
      <c r="N217" s="26">
        <f t="shared" ca="1" si="123"/>
        <v>3004</v>
      </c>
      <c r="O217" s="26">
        <f t="shared" si="99"/>
        <v>358</v>
      </c>
      <c r="P217" s="26">
        <f t="shared" ca="1" si="100"/>
        <v>0</v>
      </c>
      <c r="Q217" s="26">
        <f t="shared" ca="1" si="101"/>
        <v>358</v>
      </c>
      <c r="R217" s="43">
        <f>IF(Råstatistik!G211=".",0,Råstatistik!G211)</f>
        <v>34</v>
      </c>
      <c r="S217" s="44">
        <f ca="1">IF(Råstatistik!E211=999,IF(simulera09,RANDBETWEEN(1,9),9),0)</f>
        <v>0</v>
      </c>
      <c r="T217" s="43">
        <f>IF(Råstatistik!L211=".",0,Råstatistik!L211)</f>
        <v>27</v>
      </c>
      <c r="U217" s="44">
        <f ca="1">IF(Råstatistik!J211=999,IF(simulera09,RANDBETWEEN(1,9),9),0)</f>
        <v>0</v>
      </c>
      <c r="V217">
        <f>IF(Råstatistik!Q211=".",0,Råstatistik!Q211)</f>
        <v>15</v>
      </c>
      <c r="W217">
        <f ca="1">IF(Råstatistik!O211=999,IF(simulera09,RANDBETWEEN(1,9),9),0)</f>
        <v>0</v>
      </c>
      <c r="X217">
        <f>IF(Råstatistik!V211=".",0,Råstatistik!V211)</f>
        <v>47</v>
      </c>
      <c r="Y217">
        <f ca="1">IF(Råstatistik!T211=999,IF(simulera09,RANDBETWEEN(1,9),9),0)</f>
        <v>0</v>
      </c>
      <c r="Z217">
        <f t="shared" si="102"/>
        <v>123</v>
      </c>
      <c r="AA217">
        <f t="shared" ca="1" si="103"/>
        <v>0</v>
      </c>
      <c r="AB217" s="26" t="str">
        <f t="shared" ca="1" si="124"/>
        <v>123</v>
      </c>
      <c r="AC217" s="26" t="b">
        <f>Råstatistik!B211</f>
        <v>0</v>
      </c>
      <c r="AD217" s="26">
        <f t="shared" si="104"/>
        <v>93</v>
      </c>
      <c r="AE217" s="26">
        <f t="shared" ca="1" si="105"/>
        <v>0</v>
      </c>
      <c r="AF217" s="26">
        <f t="shared" si="106"/>
        <v>204</v>
      </c>
      <c r="AG217" s="26">
        <f t="shared" ca="1" si="107"/>
        <v>0</v>
      </c>
      <c r="AH217" s="26">
        <f t="shared" si="108"/>
        <v>160</v>
      </c>
      <c r="AI217" s="26">
        <f t="shared" ca="1" si="109"/>
        <v>0</v>
      </c>
      <c r="AJ217" s="26">
        <f t="shared" si="110"/>
        <v>2424</v>
      </c>
      <c r="AK217" s="26">
        <f t="shared" ca="1" si="111"/>
        <v>0</v>
      </c>
      <c r="AL217" s="48">
        <f t="shared" si="112"/>
        <v>0.11917443408788282</v>
      </c>
      <c r="AM217" s="48" t="str">
        <f t="shared" ca="1" si="113"/>
        <v>12 - 0%</v>
      </c>
      <c r="AN217" s="48" t="str">
        <f>IFERROR(#REF!/#REF!,"-")</f>
        <v>-</v>
      </c>
      <c r="AO217" s="48">
        <f t="shared" si="114"/>
        <v>4.0945406125166443E-2</v>
      </c>
      <c r="AP217" s="48" t="str">
        <f t="shared" ca="1" si="115"/>
        <v>4 - 0%</v>
      </c>
      <c r="AQ217" s="48" t="str">
        <f>IFERROR(AC217/#REF!,"-")</f>
        <v>-</v>
      </c>
      <c r="AR217" s="48">
        <f t="shared" si="116"/>
        <v>0.34357541899441341</v>
      </c>
      <c r="AS217" s="48" t="str">
        <f>IFERROR(#REF!/#REF!,"_")</f>
        <v>_</v>
      </c>
      <c r="AT217" s="48">
        <f t="shared" si="117"/>
        <v>0.64525139664804465</v>
      </c>
      <c r="AU217" s="48" t="str">
        <f>IFERROR(#REF!/#REF!,"-")</f>
        <v>-</v>
      </c>
      <c r="AV217" s="48">
        <f t="shared" si="118"/>
        <v>0.21951219512195122</v>
      </c>
      <c r="AW217" s="48" t="str">
        <f>IFERROR(#REF!/#REF!,"-")</f>
        <v>-</v>
      </c>
      <c r="AX217" s="48">
        <f t="shared" si="119"/>
        <v>0.38211382113821141</v>
      </c>
      <c r="AY217" s="48" t="str">
        <f>IFERROR(#REF!/#REF!,"-")</f>
        <v>-</v>
      </c>
      <c r="AZ217" s="48">
        <f t="shared" si="125"/>
        <v>0.60162601626016265</v>
      </c>
      <c r="BA217" s="48" t="str">
        <f t="shared" si="126"/>
        <v>-</v>
      </c>
      <c r="BB217" s="48" t="b">
        <f t="shared" si="120"/>
        <v>0</v>
      </c>
      <c r="BC217">
        <f t="shared" si="127"/>
        <v>93</v>
      </c>
      <c r="BD217" s="48">
        <f t="shared" si="121"/>
        <v>0.31313131313131315</v>
      </c>
    </row>
    <row r="218" spans="1:56" x14ac:dyDescent="0.3">
      <c r="A218" s="25" t="str">
        <f>Råstatistik!A212</f>
        <v>JENSEN EDUCATION COLLEGE AB</v>
      </c>
      <c r="B218" t="b">
        <f t="shared" si="96"/>
        <v>0</v>
      </c>
      <c r="C218">
        <f>Råstatistik!F212</f>
        <v>15</v>
      </c>
      <c r="D218">
        <f ca="1">IF(Råstatistik!D212=999,IF(simulera09,RANDBETWEEN(1,9),9),0)</f>
        <v>0</v>
      </c>
      <c r="E218">
        <f>Råstatistik!K212</f>
        <v>22</v>
      </c>
      <c r="F218">
        <f ca="1">IF(Råstatistik!I212=999,IF(simulera09,RANDBETWEEN(1,9),9),0)</f>
        <v>0</v>
      </c>
      <c r="G218">
        <f>Råstatistik!P212</f>
        <v>24</v>
      </c>
      <c r="H218">
        <f ca="1">IF(Råstatistik!N212=999,IF(simulera09,RANDBETWEEN(1,9),9),0)</f>
        <v>0</v>
      </c>
      <c r="I218">
        <f>Råstatistik!U212</f>
        <v>164</v>
      </c>
      <c r="J218">
        <f ca="1">IF(Råstatistik!S212=999,IF(simulera09,RANDBETWEEN(1,9),9),0)</f>
        <v>0</v>
      </c>
      <c r="K218">
        <f t="shared" si="97"/>
        <v>225</v>
      </c>
      <c r="L218">
        <f t="shared" ca="1" si="98"/>
        <v>0</v>
      </c>
      <c r="M218" s="26" t="str">
        <f t="shared" ca="1" si="122"/>
        <v>225</v>
      </c>
      <c r="N218" s="26">
        <f t="shared" ca="1" si="123"/>
        <v>225</v>
      </c>
      <c r="O218" s="26">
        <f t="shared" si="99"/>
        <v>37</v>
      </c>
      <c r="P218" s="26">
        <f t="shared" ca="1" si="100"/>
        <v>0</v>
      </c>
      <c r="Q218" s="26">
        <f t="shared" ca="1" si="101"/>
        <v>37</v>
      </c>
      <c r="R218" s="43">
        <f>IF(Råstatistik!G212=".",0,Råstatistik!G212)</f>
        <v>0</v>
      </c>
      <c r="S218" s="44">
        <f ca="1">IF(Råstatistik!E212=999,IF(simulera09,RANDBETWEEN(1,9),9),0)</f>
        <v>9</v>
      </c>
      <c r="T218" s="43">
        <f>IF(Råstatistik!L212=".",0,Råstatistik!L212)</f>
        <v>0</v>
      </c>
      <c r="U218" s="44">
        <f ca="1">IF(Råstatistik!J212=999,IF(simulera09,RANDBETWEEN(1,9),9),0)</f>
        <v>9</v>
      </c>
      <c r="V218">
        <f>IF(Råstatistik!Q212=".",0,Råstatistik!Q212)</f>
        <v>0</v>
      </c>
      <c r="W218">
        <f ca="1">IF(Råstatistik!O212=999,IF(simulera09,RANDBETWEEN(1,9),9),0)</f>
        <v>9</v>
      </c>
      <c r="X218">
        <f>IF(Råstatistik!V212=".",0,Råstatistik!V212)</f>
        <v>0</v>
      </c>
      <c r="Y218">
        <f ca="1">IF(Råstatistik!T212=999,IF(simulera09,RANDBETWEEN(1,9),9),0)</f>
        <v>9</v>
      </c>
      <c r="Z218">
        <f t="shared" si="102"/>
        <v>0</v>
      </c>
      <c r="AA218">
        <f t="shared" ca="1" si="103"/>
        <v>36</v>
      </c>
      <c r="AB218" s="26" t="str">
        <f t="shared" ca="1" si="124"/>
        <v>0-36</v>
      </c>
      <c r="AC218" s="26" t="b">
        <f>Råstatistik!B212</f>
        <v>0</v>
      </c>
      <c r="AD218" s="26">
        <f t="shared" si="104"/>
        <v>15</v>
      </c>
      <c r="AE218" s="26">
        <f t="shared" ca="1" si="105"/>
        <v>0</v>
      </c>
      <c r="AF218" s="26">
        <f t="shared" si="106"/>
        <v>22</v>
      </c>
      <c r="AG218" s="26">
        <f t="shared" ca="1" si="107"/>
        <v>0</v>
      </c>
      <c r="AH218" s="26">
        <f t="shared" si="108"/>
        <v>24</v>
      </c>
      <c r="AI218" s="26">
        <f t="shared" ca="1" si="109"/>
        <v>0</v>
      </c>
      <c r="AJ218" s="26">
        <f t="shared" si="110"/>
        <v>164</v>
      </c>
      <c r="AK218" s="26">
        <f t="shared" ca="1" si="111"/>
        <v>0</v>
      </c>
      <c r="AL218" s="48">
        <f t="shared" si="112"/>
        <v>0.16444444444444445</v>
      </c>
      <c r="AM218" s="48" t="str">
        <f t="shared" ca="1" si="113"/>
        <v>16 - 0%</v>
      </c>
      <c r="AN218" s="48" t="str">
        <f>IFERROR(#REF!/#REF!,"-")</f>
        <v>-</v>
      </c>
      <c r="AO218" s="48">
        <f t="shared" si="114"/>
        <v>0</v>
      </c>
      <c r="AP218" s="48" t="str">
        <f t="shared" ca="1" si="115"/>
        <v>0 - 16%</v>
      </c>
      <c r="AQ218" s="48" t="str">
        <f>IFERROR(AC218/#REF!,"-")</f>
        <v>-</v>
      </c>
      <c r="AR218" s="48">
        <f t="shared" si="116"/>
        <v>0</v>
      </c>
      <c r="AS218" s="48" t="str">
        <f>IFERROR(#REF!/#REF!,"_")</f>
        <v>_</v>
      </c>
      <c r="AT218" s="48">
        <f t="shared" si="117"/>
        <v>0.59459459459459463</v>
      </c>
      <c r="AU218" s="48" t="str">
        <f>IFERROR(#REF!/#REF!,"-")</f>
        <v>-</v>
      </c>
      <c r="AV218" s="48" t="str">
        <f t="shared" si="118"/>
        <v>-</v>
      </c>
      <c r="AW218" s="48" t="str">
        <f>IFERROR(#REF!/#REF!,"-")</f>
        <v>-</v>
      </c>
      <c r="AX218" s="48" t="str">
        <f t="shared" si="119"/>
        <v>-</v>
      </c>
      <c r="AY218" s="48" t="str">
        <f>IFERROR(#REF!/#REF!,"-")</f>
        <v>-</v>
      </c>
      <c r="AZ218" s="48" t="str">
        <f t="shared" si="125"/>
        <v>-</v>
      </c>
      <c r="BA218" s="48" t="str">
        <f t="shared" si="126"/>
        <v>-</v>
      </c>
      <c r="BB218" s="48" t="b">
        <f t="shared" si="120"/>
        <v>0</v>
      </c>
      <c r="BC218">
        <f t="shared" si="127"/>
        <v>15</v>
      </c>
      <c r="BD218" s="48">
        <f t="shared" si="121"/>
        <v>0.40540540540540543</v>
      </c>
    </row>
    <row r="219" spans="1:56" x14ac:dyDescent="0.3">
      <c r="A219" s="25" t="str">
        <f>Råstatistik!A213</f>
        <v>Johan Sjölin Education AB</v>
      </c>
      <c r="B219" t="b">
        <f t="shared" si="96"/>
        <v>0</v>
      </c>
      <c r="C219">
        <f>Råstatistik!F213</f>
        <v>0</v>
      </c>
      <c r="D219">
        <f ca="1">IF(Råstatistik!D213=999,IF(simulera09,RANDBETWEEN(1,9),9),0)</f>
        <v>0</v>
      </c>
      <c r="E219">
        <f>Råstatistik!K213</f>
        <v>0</v>
      </c>
      <c r="F219">
        <f ca="1">IF(Råstatistik!I213=999,IF(simulera09,RANDBETWEEN(1,9),9),0)</f>
        <v>0</v>
      </c>
      <c r="G219">
        <f>Råstatistik!P213</f>
        <v>0</v>
      </c>
      <c r="H219">
        <f ca="1">IF(Råstatistik!N213=999,IF(simulera09,RANDBETWEEN(1,9),9),0)</f>
        <v>0</v>
      </c>
      <c r="I219">
        <f>Råstatistik!U213</f>
        <v>11</v>
      </c>
      <c r="J219">
        <f ca="1">IF(Råstatistik!S213=999,IF(simulera09,RANDBETWEEN(1,9),9),0)</f>
        <v>0</v>
      </c>
      <c r="K219">
        <f t="shared" si="97"/>
        <v>11</v>
      </c>
      <c r="L219">
        <f t="shared" ca="1" si="98"/>
        <v>0</v>
      </c>
      <c r="M219" s="26" t="str">
        <f t="shared" ca="1" si="122"/>
        <v>11</v>
      </c>
      <c r="N219" s="26">
        <f t="shared" ca="1" si="123"/>
        <v>11</v>
      </c>
      <c r="O219" s="26">
        <f t="shared" si="99"/>
        <v>0</v>
      </c>
      <c r="P219" s="26">
        <f t="shared" ca="1" si="100"/>
        <v>0</v>
      </c>
      <c r="Q219" s="26">
        <f t="shared" ca="1" si="101"/>
        <v>0</v>
      </c>
      <c r="R219" s="43">
        <f>IF(Råstatistik!G213=".",0,Råstatistik!G213)</f>
        <v>0</v>
      </c>
      <c r="S219" s="44">
        <f ca="1">IF(Råstatistik!E213=999,IF(simulera09,RANDBETWEEN(1,9),9),0)</f>
        <v>0</v>
      </c>
      <c r="T219" s="43">
        <f>IF(Råstatistik!L213=".",0,Råstatistik!L213)</f>
        <v>0</v>
      </c>
      <c r="U219" s="44">
        <f ca="1">IF(Råstatistik!J213=999,IF(simulera09,RANDBETWEEN(1,9),9),0)</f>
        <v>0</v>
      </c>
      <c r="V219">
        <f>IF(Råstatistik!Q213=".",0,Råstatistik!Q213)</f>
        <v>0</v>
      </c>
      <c r="W219">
        <f ca="1">IF(Råstatistik!O213=999,IF(simulera09,RANDBETWEEN(1,9),9),0)</f>
        <v>0</v>
      </c>
      <c r="X219">
        <f>IF(Råstatistik!V213=".",0,Råstatistik!V213)</f>
        <v>0</v>
      </c>
      <c r="Y219">
        <f ca="1">IF(Råstatistik!T213=999,IF(simulera09,RANDBETWEEN(1,9),9),0)</f>
        <v>0</v>
      </c>
      <c r="Z219">
        <f t="shared" si="102"/>
        <v>0</v>
      </c>
      <c r="AA219">
        <f t="shared" ca="1" si="103"/>
        <v>0</v>
      </c>
      <c r="AB219" s="26" t="str">
        <f t="shared" ca="1" si="124"/>
        <v>0</v>
      </c>
      <c r="AC219" s="26" t="b">
        <f>Råstatistik!B213</f>
        <v>0</v>
      </c>
      <c r="AD219" s="26">
        <f t="shared" si="104"/>
        <v>0</v>
      </c>
      <c r="AE219" s="26">
        <f t="shared" ca="1" si="105"/>
        <v>0</v>
      </c>
      <c r="AF219" s="26">
        <f t="shared" si="106"/>
        <v>0</v>
      </c>
      <c r="AG219" s="26">
        <f t="shared" ca="1" si="107"/>
        <v>0</v>
      </c>
      <c r="AH219" s="26">
        <f t="shared" si="108"/>
        <v>0</v>
      </c>
      <c r="AI219" s="26">
        <f t="shared" ca="1" si="109"/>
        <v>0</v>
      </c>
      <c r="AJ219" s="26">
        <f t="shared" si="110"/>
        <v>11</v>
      </c>
      <c r="AK219" s="26">
        <f t="shared" ca="1" si="111"/>
        <v>0</v>
      </c>
      <c r="AL219" s="48">
        <f t="shared" si="112"/>
        <v>0</v>
      </c>
      <c r="AM219" s="48" t="str">
        <f t="shared" ca="1" si="113"/>
        <v>0 - 0%</v>
      </c>
      <c r="AN219" s="48" t="str">
        <f>IFERROR(#REF!/#REF!,"-")</f>
        <v>-</v>
      </c>
      <c r="AO219" s="48">
        <f t="shared" si="114"/>
        <v>0</v>
      </c>
      <c r="AP219" s="48" t="str">
        <f t="shared" ca="1" si="115"/>
        <v>0 - 0%</v>
      </c>
      <c r="AQ219" s="48" t="str">
        <f>IFERROR(AC219/#REF!,"-")</f>
        <v>-</v>
      </c>
      <c r="AR219" s="48" t="str">
        <f t="shared" si="116"/>
        <v>-</v>
      </c>
      <c r="AS219" s="48" t="str">
        <f>IFERROR(#REF!/#REF!,"_")</f>
        <v>_</v>
      </c>
      <c r="AT219" s="48" t="str">
        <f t="shared" si="117"/>
        <v>-</v>
      </c>
      <c r="AU219" s="48" t="str">
        <f>IFERROR(#REF!/#REF!,"-")</f>
        <v>-</v>
      </c>
      <c r="AV219" s="48" t="str">
        <f t="shared" si="118"/>
        <v>-</v>
      </c>
      <c r="AW219" s="48" t="str">
        <f>IFERROR(#REF!/#REF!,"-")</f>
        <v>-</v>
      </c>
      <c r="AX219" s="48" t="str">
        <f t="shared" si="119"/>
        <v>-</v>
      </c>
      <c r="AY219" s="48" t="str">
        <f>IFERROR(#REF!/#REF!,"-")</f>
        <v>-</v>
      </c>
      <c r="AZ219" s="48" t="str">
        <f t="shared" si="125"/>
        <v>-</v>
      </c>
      <c r="BA219" s="48" t="str">
        <f t="shared" si="126"/>
        <v>-</v>
      </c>
      <c r="BB219" s="48" t="b">
        <f t="shared" si="120"/>
        <v>0</v>
      </c>
      <c r="BC219">
        <f t="shared" si="127"/>
        <v>0</v>
      </c>
      <c r="BD219" s="48" t="str">
        <f t="shared" si="121"/>
        <v>-</v>
      </c>
    </row>
    <row r="220" spans="1:56" x14ac:dyDescent="0.3">
      <c r="A220" s="25" t="str">
        <f>Råstatistik!A214</f>
        <v>JOKKMOKKS KOMMUN</v>
      </c>
      <c r="B220" t="b">
        <f t="shared" si="96"/>
        <v>1</v>
      </c>
      <c r="C220">
        <f>Råstatistik!F214</f>
        <v>0</v>
      </c>
      <c r="D220">
        <f ca="1">IF(Råstatistik!D214=999,IF(simulera09,RANDBETWEEN(1,9),9),0)</f>
        <v>9</v>
      </c>
      <c r="E220">
        <f>Råstatistik!K214</f>
        <v>0</v>
      </c>
      <c r="F220">
        <f ca="1">IF(Råstatistik!I214=999,IF(simulera09,RANDBETWEEN(1,9),9),0)</f>
        <v>9</v>
      </c>
      <c r="G220">
        <f>Råstatistik!P214</f>
        <v>0</v>
      </c>
      <c r="H220">
        <f ca="1">IF(Råstatistik!N214=999,IF(simulera09,RANDBETWEEN(1,9),9),0)</f>
        <v>9</v>
      </c>
      <c r="I220">
        <f>Råstatistik!U214</f>
        <v>24</v>
      </c>
      <c r="J220">
        <f ca="1">IF(Råstatistik!S214=999,IF(simulera09,RANDBETWEEN(1,9),9),0)</f>
        <v>0</v>
      </c>
      <c r="K220">
        <f t="shared" si="97"/>
        <v>24</v>
      </c>
      <c r="L220">
        <f t="shared" ca="1" si="98"/>
        <v>27</v>
      </c>
      <c r="M220" s="26" t="str">
        <f t="shared" ca="1" si="122"/>
        <v>24-51</v>
      </c>
      <c r="N220" s="26">
        <f t="shared" ca="1" si="123"/>
        <v>38</v>
      </c>
      <c r="O220" s="26">
        <f t="shared" si="99"/>
        <v>0</v>
      </c>
      <c r="P220" s="26">
        <f t="shared" ca="1" si="100"/>
        <v>18</v>
      </c>
      <c r="Q220" s="26">
        <f t="shared" ca="1" si="101"/>
        <v>9</v>
      </c>
      <c r="R220" s="43">
        <f>IF(Råstatistik!G214=".",0,Råstatistik!G214)</f>
        <v>0</v>
      </c>
      <c r="S220" s="44">
        <f ca="1">IF(Råstatistik!E214=999,IF(simulera09,RANDBETWEEN(1,9),9),0)</f>
        <v>9</v>
      </c>
      <c r="T220" s="43">
        <f>IF(Råstatistik!L214=".",0,Råstatistik!L214)</f>
        <v>0</v>
      </c>
      <c r="U220" s="44">
        <f ca="1">IF(Råstatistik!J214=999,IF(simulera09,RANDBETWEEN(1,9),9),0)</f>
        <v>9</v>
      </c>
      <c r="V220">
        <f>IF(Råstatistik!Q214=".",0,Råstatistik!Q214)</f>
        <v>0</v>
      </c>
      <c r="W220">
        <f ca="1">IF(Råstatistik!O214=999,IF(simulera09,RANDBETWEEN(1,9),9),0)</f>
        <v>9</v>
      </c>
      <c r="X220">
        <f>IF(Råstatistik!V214=".",0,Råstatistik!V214)</f>
        <v>0</v>
      </c>
      <c r="Y220">
        <f ca="1">IF(Råstatistik!T214=999,IF(simulera09,RANDBETWEEN(1,9),9),0)</f>
        <v>0</v>
      </c>
      <c r="Z220">
        <f t="shared" si="102"/>
        <v>0</v>
      </c>
      <c r="AA220">
        <f t="shared" ca="1" si="103"/>
        <v>27</v>
      </c>
      <c r="AB220" s="26" t="str">
        <f t="shared" ca="1" si="124"/>
        <v>0-27</v>
      </c>
      <c r="AC220" s="26" t="b">
        <f>Råstatistik!B214</f>
        <v>0</v>
      </c>
      <c r="AD220" s="26">
        <f t="shared" si="104"/>
        <v>0</v>
      </c>
      <c r="AE220" s="26">
        <f t="shared" ca="1" si="105"/>
        <v>0</v>
      </c>
      <c r="AF220" s="26">
        <f t="shared" si="106"/>
        <v>0</v>
      </c>
      <c r="AG220" s="26">
        <f t="shared" ca="1" si="107"/>
        <v>0</v>
      </c>
      <c r="AH220" s="26">
        <f t="shared" si="108"/>
        <v>0</v>
      </c>
      <c r="AI220" s="26">
        <f t="shared" ca="1" si="109"/>
        <v>0</v>
      </c>
      <c r="AJ220" s="26">
        <f t="shared" si="110"/>
        <v>24</v>
      </c>
      <c r="AK220" s="26">
        <f t="shared" ca="1" si="111"/>
        <v>0</v>
      </c>
      <c r="AL220" s="48">
        <f t="shared" si="112"/>
        <v>0</v>
      </c>
      <c r="AM220" s="48" t="str">
        <f t="shared" ca="1" si="113"/>
        <v>0 - 47%</v>
      </c>
      <c r="AN220" s="48" t="str">
        <f>IFERROR(#REF!/#REF!,"-")</f>
        <v>-</v>
      </c>
      <c r="AO220" s="48">
        <f t="shared" si="114"/>
        <v>0</v>
      </c>
      <c r="AP220" s="48" t="str">
        <f t="shared" ca="1" si="115"/>
        <v>0 - 71%</v>
      </c>
      <c r="AQ220" s="48" t="str">
        <f>IFERROR(AC220/#REF!,"-")</f>
        <v>-</v>
      </c>
      <c r="AR220" s="48" t="str">
        <f t="shared" si="116"/>
        <v>-</v>
      </c>
      <c r="AS220" s="48" t="str">
        <f>IFERROR(#REF!/#REF!,"_")</f>
        <v>_</v>
      </c>
      <c r="AT220" s="48" t="str">
        <f t="shared" si="117"/>
        <v>-</v>
      </c>
      <c r="AU220" s="48" t="str">
        <f>IFERROR(#REF!/#REF!,"-")</f>
        <v>-</v>
      </c>
      <c r="AV220" s="48" t="str">
        <f t="shared" si="118"/>
        <v>-</v>
      </c>
      <c r="AW220" s="48" t="str">
        <f>IFERROR(#REF!/#REF!,"-")</f>
        <v>-</v>
      </c>
      <c r="AX220" s="48" t="str">
        <f t="shared" si="119"/>
        <v>-</v>
      </c>
      <c r="AY220" s="48" t="str">
        <f>IFERROR(#REF!/#REF!,"-")</f>
        <v>-</v>
      </c>
      <c r="AZ220" s="48" t="str">
        <f t="shared" si="125"/>
        <v>-</v>
      </c>
      <c r="BA220" s="48" t="str">
        <f t="shared" si="126"/>
        <v>-</v>
      </c>
      <c r="BB220" s="48" t="b">
        <f t="shared" si="120"/>
        <v>0</v>
      </c>
      <c r="BC220">
        <f t="shared" si="127"/>
        <v>0</v>
      </c>
      <c r="BD220" s="48" t="str">
        <f t="shared" si="121"/>
        <v>-</v>
      </c>
    </row>
    <row r="221" spans="1:56" x14ac:dyDescent="0.3">
      <c r="A221" s="25" t="str">
        <f>Råstatistik!A215</f>
        <v>JPK Education AB</v>
      </c>
      <c r="B221" t="b">
        <f t="shared" si="96"/>
        <v>0</v>
      </c>
      <c r="C221">
        <f>Råstatistik!F215</f>
        <v>0</v>
      </c>
      <c r="D221">
        <f ca="1">IF(Råstatistik!D215=999,IF(simulera09,RANDBETWEEN(1,9),9),0)</f>
        <v>9</v>
      </c>
      <c r="E221">
        <f>Råstatistik!K215</f>
        <v>0</v>
      </c>
      <c r="F221">
        <f ca="1">IF(Råstatistik!I215=999,IF(simulera09,RANDBETWEEN(1,9),9),0)</f>
        <v>9</v>
      </c>
      <c r="G221">
        <f>Råstatistik!P215</f>
        <v>0</v>
      </c>
      <c r="H221">
        <f ca="1">IF(Råstatistik!N215=999,IF(simulera09,RANDBETWEEN(1,9),9),0)</f>
        <v>9</v>
      </c>
      <c r="I221">
        <f>Råstatistik!U215</f>
        <v>29</v>
      </c>
      <c r="J221">
        <f ca="1">IF(Råstatistik!S215=999,IF(simulera09,RANDBETWEEN(1,9),9),0)</f>
        <v>0</v>
      </c>
      <c r="K221">
        <f t="shared" si="97"/>
        <v>29</v>
      </c>
      <c r="L221">
        <f t="shared" ca="1" si="98"/>
        <v>27</v>
      </c>
      <c r="M221" s="26" t="str">
        <f t="shared" ca="1" si="122"/>
        <v>29-56</v>
      </c>
      <c r="N221" s="26">
        <f t="shared" ca="1" si="123"/>
        <v>43</v>
      </c>
      <c r="O221" s="26">
        <f t="shared" si="99"/>
        <v>0</v>
      </c>
      <c r="P221" s="26">
        <f t="shared" ca="1" si="100"/>
        <v>18</v>
      </c>
      <c r="Q221" s="26">
        <f t="shared" ca="1" si="101"/>
        <v>9</v>
      </c>
      <c r="R221" s="43">
        <f>IF(Råstatistik!G215=".",0,Råstatistik!G215)</f>
        <v>0</v>
      </c>
      <c r="S221" s="44">
        <f ca="1">IF(Råstatistik!E215=999,IF(simulera09,RANDBETWEEN(1,9),9),0)</f>
        <v>9</v>
      </c>
      <c r="T221" s="43">
        <f>IF(Råstatistik!L215=".",0,Råstatistik!L215)</f>
        <v>0</v>
      </c>
      <c r="U221" s="44">
        <f ca="1">IF(Råstatistik!J215=999,IF(simulera09,RANDBETWEEN(1,9),9),0)</f>
        <v>9</v>
      </c>
      <c r="V221">
        <f>IF(Råstatistik!Q215=".",0,Råstatistik!Q215)</f>
        <v>0</v>
      </c>
      <c r="W221">
        <f ca="1">IF(Råstatistik!O215=999,IF(simulera09,RANDBETWEEN(1,9),9),0)</f>
        <v>9</v>
      </c>
      <c r="X221">
        <f>IF(Råstatistik!V215=".",0,Råstatistik!V215)</f>
        <v>0</v>
      </c>
      <c r="Y221">
        <f ca="1">IF(Råstatistik!T215=999,IF(simulera09,RANDBETWEEN(1,9),9),0)</f>
        <v>9</v>
      </c>
      <c r="Z221">
        <f t="shared" si="102"/>
        <v>0</v>
      </c>
      <c r="AA221">
        <f t="shared" ca="1" si="103"/>
        <v>36</v>
      </c>
      <c r="AB221" s="26" t="str">
        <f t="shared" ca="1" si="124"/>
        <v>0-36</v>
      </c>
      <c r="AC221" s="26" t="b">
        <f>Råstatistik!B215</f>
        <v>0</v>
      </c>
      <c r="AD221" s="26">
        <f t="shared" si="104"/>
        <v>0</v>
      </c>
      <c r="AE221" s="26">
        <f t="shared" ca="1" si="105"/>
        <v>0</v>
      </c>
      <c r="AF221" s="26">
        <f t="shared" si="106"/>
        <v>0</v>
      </c>
      <c r="AG221" s="26">
        <f t="shared" ca="1" si="107"/>
        <v>0</v>
      </c>
      <c r="AH221" s="26">
        <f t="shared" si="108"/>
        <v>0</v>
      </c>
      <c r="AI221" s="26">
        <f t="shared" ca="1" si="109"/>
        <v>0</v>
      </c>
      <c r="AJ221" s="26">
        <f t="shared" si="110"/>
        <v>29</v>
      </c>
      <c r="AK221" s="26">
        <f t="shared" ca="1" si="111"/>
        <v>0</v>
      </c>
      <c r="AL221" s="48">
        <f t="shared" si="112"/>
        <v>0</v>
      </c>
      <c r="AM221" s="48" t="str">
        <f t="shared" ca="1" si="113"/>
        <v>0 - 42%</v>
      </c>
      <c r="AN221" s="48" t="str">
        <f>IFERROR(#REF!/#REF!,"-")</f>
        <v>-</v>
      </c>
      <c r="AO221" s="48">
        <f t="shared" si="114"/>
        <v>0</v>
      </c>
      <c r="AP221" s="48" t="str">
        <f t="shared" ca="1" si="115"/>
        <v>0 - 84%</v>
      </c>
      <c r="AQ221" s="48" t="str">
        <f>IFERROR(AC221/#REF!,"-")</f>
        <v>-</v>
      </c>
      <c r="AR221" s="48" t="str">
        <f t="shared" si="116"/>
        <v>-</v>
      </c>
      <c r="AS221" s="48" t="str">
        <f>IFERROR(#REF!/#REF!,"_")</f>
        <v>_</v>
      </c>
      <c r="AT221" s="48" t="str">
        <f t="shared" si="117"/>
        <v>-</v>
      </c>
      <c r="AU221" s="48" t="str">
        <f>IFERROR(#REF!/#REF!,"-")</f>
        <v>-</v>
      </c>
      <c r="AV221" s="48" t="str">
        <f t="shared" si="118"/>
        <v>-</v>
      </c>
      <c r="AW221" s="48" t="str">
        <f>IFERROR(#REF!/#REF!,"-")</f>
        <v>-</v>
      </c>
      <c r="AX221" s="48" t="str">
        <f t="shared" si="119"/>
        <v>-</v>
      </c>
      <c r="AY221" s="48" t="str">
        <f>IFERROR(#REF!/#REF!,"-")</f>
        <v>-</v>
      </c>
      <c r="AZ221" s="48" t="str">
        <f t="shared" si="125"/>
        <v>-</v>
      </c>
      <c r="BA221" s="48" t="str">
        <f t="shared" si="126"/>
        <v>-</v>
      </c>
      <c r="BB221" s="48" t="b">
        <f t="shared" si="120"/>
        <v>0</v>
      </c>
      <c r="BC221">
        <f t="shared" si="127"/>
        <v>0</v>
      </c>
      <c r="BD221" s="48" t="str">
        <f t="shared" si="121"/>
        <v>-</v>
      </c>
    </row>
    <row r="222" spans="1:56" x14ac:dyDescent="0.3">
      <c r="A222" s="25" t="str">
        <f>Råstatistik!A216</f>
        <v>J-SON PEDAGOGIKCENTRUM AB</v>
      </c>
      <c r="B222" t="b">
        <f t="shared" si="96"/>
        <v>0</v>
      </c>
      <c r="C222">
        <f>Råstatistik!F216</f>
        <v>0</v>
      </c>
      <c r="D222">
        <f ca="1">IF(Råstatistik!D216=999,IF(simulera09,RANDBETWEEN(1,9),9),0)</f>
        <v>9</v>
      </c>
      <c r="E222">
        <f>Råstatistik!K216</f>
        <v>0</v>
      </c>
      <c r="F222">
        <f ca="1">IF(Råstatistik!I216=999,IF(simulera09,RANDBETWEEN(1,9),9),0)</f>
        <v>0</v>
      </c>
      <c r="G222">
        <f>Råstatistik!P216</f>
        <v>0</v>
      </c>
      <c r="H222">
        <f ca="1">IF(Råstatistik!N216=999,IF(simulera09,RANDBETWEEN(1,9),9),0)</f>
        <v>0</v>
      </c>
      <c r="I222">
        <f>Råstatistik!U216</f>
        <v>0</v>
      </c>
      <c r="J222">
        <f ca="1">IF(Råstatistik!S216=999,IF(simulera09,RANDBETWEEN(1,9),9),0)</f>
        <v>0</v>
      </c>
      <c r="K222">
        <f t="shared" si="97"/>
        <v>0</v>
      </c>
      <c r="L222">
        <f t="shared" ca="1" si="98"/>
        <v>9</v>
      </c>
      <c r="M222" s="26" t="str">
        <f t="shared" ca="1" si="122"/>
        <v>0-9</v>
      </c>
      <c r="N222" s="26">
        <f t="shared" ca="1" si="123"/>
        <v>5</v>
      </c>
      <c r="O222" s="26">
        <f t="shared" si="99"/>
        <v>0</v>
      </c>
      <c r="P222" s="26">
        <f t="shared" ca="1" si="100"/>
        <v>9</v>
      </c>
      <c r="Q222" s="26">
        <f t="shared" ca="1" si="101"/>
        <v>5</v>
      </c>
      <c r="R222" s="43">
        <f>IF(Råstatistik!G216=".",0,Råstatistik!G216)</f>
        <v>0</v>
      </c>
      <c r="S222" s="44">
        <f ca="1">IF(Råstatistik!E216=999,IF(simulera09,RANDBETWEEN(1,9),9),0)</f>
        <v>9</v>
      </c>
      <c r="T222" s="43">
        <f>IF(Råstatistik!L216=".",0,Råstatistik!L216)</f>
        <v>0</v>
      </c>
      <c r="U222" s="44">
        <f ca="1">IF(Råstatistik!J216=999,IF(simulera09,RANDBETWEEN(1,9),9),0)</f>
        <v>0</v>
      </c>
      <c r="V222">
        <f>IF(Råstatistik!Q216=".",0,Råstatistik!Q216)</f>
        <v>0</v>
      </c>
      <c r="W222">
        <f ca="1">IF(Råstatistik!O216=999,IF(simulera09,RANDBETWEEN(1,9),9),0)</f>
        <v>0</v>
      </c>
      <c r="X222">
        <f>IF(Råstatistik!V216=".",0,Råstatistik!V216)</f>
        <v>0</v>
      </c>
      <c r="Y222">
        <f ca="1">IF(Råstatistik!T216=999,IF(simulera09,RANDBETWEEN(1,9),9),0)</f>
        <v>0</v>
      </c>
      <c r="Z222">
        <f t="shared" si="102"/>
        <v>0</v>
      </c>
      <c r="AA222">
        <f t="shared" ca="1" si="103"/>
        <v>9</v>
      </c>
      <c r="AB222" s="26" t="str">
        <f t="shared" ca="1" si="124"/>
        <v>0-9</v>
      </c>
      <c r="AC222" s="26" t="b">
        <f>Råstatistik!B216</f>
        <v>0</v>
      </c>
      <c r="AD222" s="26">
        <f t="shared" si="104"/>
        <v>0</v>
      </c>
      <c r="AE222" s="26">
        <f t="shared" ca="1" si="105"/>
        <v>0</v>
      </c>
      <c r="AF222" s="26">
        <f t="shared" si="106"/>
        <v>0</v>
      </c>
      <c r="AG222" s="26">
        <f t="shared" ca="1" si="107"/>
        <v>0</v>
      </c>
      <c r="AH222" s="26">
        <f t="shared" si="108"/>
        <v>0</v>
      </c>
      <c r="AI222" s="26">
        <f t="shared" ca="1" si="109"/>
        <v>0</v>
      </c>
      <c r="AJ222" s="26">
        <f t="shared" si="110"/>
        <v>0</v>
      </c>
      <c r="AK222" s="26">
        <f t="shared" ca="1" si="111"/>
        <v>0</v>
      </c>
      <c r="AL222" s="48" t="str">
        <f t="shared" si="112"/>
        <v>-</v>
      </c>
      <c r="AM222" s="48" t="str">
        <f t="shared" ca="1" si="113"/>
        <v>0 - 180%</v>
      </c>
      <c r="AN222" s="48" t="str">
        <f>IFERROR(#REF!/#REF!,"-")</f>
        <v>-</v>
      </c>
      <c r="AO222" s="48" t="str">
        <f t="shared" si="114"/>
        <v>-</v>
      </c>
      <c r="AP222" s="48" t="str">
        <f t="shared" ca="1" si="115"/>
        <v>0 - 180%</v>
      </c>
      <c r="AQ222" s="48" t="str">
        <f>IFERROR(AC222/#REF!,"-")</f>
        <v>-</v>
      </c>
      <c r="AR222" s="48" t="str">
        <f t="shared" si="116"/>
        <v>-</v>
      </c>
      <c r="AS222" s="48" t="str">
        <f>IFERROR(#REF!/#REF!,"_")</f>
        <v>_</v>
      </c>
      <c r="AT222" s="48" t="str">
        <f t="shared" si="117"/>
        <v>-</v>
      </c>
      <c r="AU222" s="48" t="str">
        <f>IFERROR(#REF!/#REF!,"-")</f>
        <v>-</v>
      </c>
      <c r="AV222" s="48" t="str">
        <f t="shared" si="118"/>
        <v>-</v>
      </c>
      <c r="AW222" s="48" t="str">
        <f>IFERROR(#REF!/#REF!,"-")</f>
        <v>-</v>
      </c>
      <c r="AX222" s="48" t="str">
        <f t="shared" si="119"/>
        <v>-</v>
      </c>
      <c r="AY222" s="48" t="str">
        <f>IFERROR(#REF!/#REF!,"-")</f>
        <v>-</v>
      </c>
      <c r="AZ222" s="48" t="str">
        <f t="shared" si="125"/>
        <v>-</v>
      </c>
      <c r="BA222" s="48" t="str">
        <f t="shared" si="126"/>
        <v>-</v>
      </c>
      <c r="BB222" s="48" t="b">
        <f t="shared" si="120"/>
        <v>0</v>
      </c>
      <c r="BC222">
        <f t="shared" si="127"/>
        <v>0</v>
      </c>
      <c r="BD222" s="48" t="str">
        <f t="shared" si="121"/>
        <v>-</v>
      </c>
    </row>
    <row r="223" spans="1:56" x14ac:dyDescent="0.3">
      <c r="A223" s="25" t="str">
        <f>Råstatistik!A217</f>
        <v>JÄRFÄLLA KOMMUN</v>
      </c>
      <c r="B223" t="b">
        <f t="shared" si="96"/>
        <v>1</v>
      </c>
      <c r="C223">
        <f>Råstatistik!F217</f>
        <v>88</v>
      </c>
      <c r="D223">
        <f ca="1">IF(Råstatistik!D217=999,IF(simulera09,RANDBETWEEN(1,9),9),0)</f>
        <v>0</v>
      </c>
      <c r="E223">
        <f>Råstatistik!K217</f>
        <v>70</v>
      </c>
      <c r="F223">
        <f ca="1">IF(Råstatistik!I217=999,IF(simulera09,RANDBETWEEN(1,9),9),0)</f>
        <v>0</v>
      </c>
      <c r="G223">
        <f>Råstatistik!P217</f>
        <v>31</v>
      </c>
      <c r="H223">
        <f ca="1">IF(Råstatistik!N217=999,IF(simulera09,RANDBETWEEN(1,9),9),0)</f>
        <v>0</v>
      </c>
      <c r="I223">
        <f>Råstatistik!U217</f>
        <v>417</v>
      </c>
      <c r="J223">
        <f ca="1">IF(Råstatistik!S217=999,IF(simulera09,RANDBETWEEN(1,9),9),0)</f>
        <v>0</v>
      </c>
      <c r="K223">
        <f t="shared" si="97"/>
        <v>606</v>
      </c>
      <c r="L223">
        <f t="shared" ca="1" si="98"/>
        <v>0</v>
      </c>
      <c r="M223" s="26" t="str">
        <f t="shared" ca="1" si="122"/>
        <v>606</v>
      </c>
      <c r="N223" s="26">
        <f t="shared" ca="1" si="123"/>
        <v>606</v>
      </c>
      <c r="O223" s="26">
        <f t="shared" si="99"/>
        <v>158</v>
      </c>
      <c r="P223" s="26">
        <f t="shared" ca="1" si="100"/>
        <v>0</v>
      </c>
      <c r="Q223" s="26">
        <f t="shared" ca="1" si="101"/>
        <v>158</v>
      </c>
      <c r="R223" s="43">
        <f>IF(Råstatistik!G217=".",0,Råstatistik!G217)</f>
        <v>19</v>
      </c>
      <c r="S223" s="44">
        <f ca="1">IF(Råstatistik!E217=999,IF(simulera09,RANDBETWEEN(1,9),9),0)</f>
        <v>0</v>
      </c>
      <c r="T223" s="43">
        <f>IF(Råstatistik!L217=".",0,Råstatistik!L217)</f>
        <v>0</v>
      </c>
      <c r="U223" s="44">
        <f ca="1">IF(Råstatistik!J217=999,IF(simulera09,RANDBETWEEN(1,9),9),0)</f>
        <v>9</v>
      </c>
      <c r="V223">
        <f>IF(Råstatistik!Q217=".",0,Råstatistik!Q217)</f>
        <v>0</v>
      </c>
      <c r="W223">
        <f ca="1">IF(Råstatistik!O217=999,IF(simulera09,RANDBETWEEN(1,9),9),0)</f>
        <v>9</v>
      </c>
      <c r="X223">
        <f>IF(Råstatistik!V217=".",0,Råstatistik!V217)</f>
        <v>0</v>
      </c>
      <c r="Y223">
        <f ca="1">IF(Råstatistik!T217=999,IF(simulera09,RANDBETWEEN(1,9),9),0)</f>
        <v>9</v>
      </c>
      <c r="Z223">
        <f t="shared" si="102"/>
        <v>19</v>
      </c>
      <c r="AA223">
        <f t="shared" ca="1" si="103"/>
        <v>27</v>
      </c>
      <c r="AB223" s="26" t="str">
        <f t="shared" ca="1" si="124"/>
        <v>19-46</v>
      </c>
      <c r="AC223" s="26" t="b">
        <f>Råstatistik!B217</f>
        <v>0</v>
      </c>
      <c r="AD223" s="26">
        <f t="shared" si="104"/>
        <v>69</v>
      </c>
      <c r="AE223" s="26">
        <f t="shared" ca="1" si="105"/>
        <v>0</v>
      </c>
      <c r="AF223" s="26">
        <f t="shared" si="106"/>
        <v>70</v>
      </c>
      <c r="AG223" s="26">
        <f t="shared" ca="1" si="107"/>
        <v>0</v>
      </c>
      <c r="AH223" s="26">
        <f t="shared" si="108"/>
        <v>31</v>
      </c>
      <c r="AI223" s="26">
        <f t="shared" ca="1" si="109"/>
        <v>0</v>
      </c>
      <c r="AJ223" s="26">
        <f t="shared" si="110"/>
        <v>417</v>
      </c>
      <c r="AK223" s="26">
        <f t="shared" ca="1" si="111"/>
        <v>0</v>
      </c>
      <c r="AL223" s="48">
        <f t="shared" si="112"/>
        <v>0.26072607260726072</v>
      </c>
      <c r="AM223" s="48" t="str">
        <f t="shared" ca="1" si="113"/>
        <v>26 - 0%</v>
      </c>
      <c r="AN223" s="48" t="str">
        <f>IFERROR(#REF!/#REF!,"-")</f>
        <v>-</v>
      </c>
      <c r="AO223" s="48">
        <f t="shared" si="114"/>
        <v>3.1353135313531351E-2</v>
      </c>
      <c r="AP223" s="48" t="str">
        <f t="shared" ca="1" si="115"/>
        <v>3 - 4%</v>
      </c>
      <c r="AQ223" s="48" t="str">
        <f>IFERROR(AC223/#REF!,"-")</f>
        <v>-</v>
      </c>
      <c r="AR223" s="48">
        <f t="shared" si="116"/>
        <v>0.12025316455696203</v>
      </c>
      <c r="AS223" s="48" t="str">
        <f>IFERROR(#REF!/#REF!,"_")</f>
        <v>_</v>
      </c>
      <c r="AT223" s="48">
        <f t="shared" si="117"/>
        <v>0.44303797468354428</v>
      </c>
      <c r="AU223" s="48" t="str">
        <f>IFERROR(#REF!/#REF!,"-")</f>
        <v>-</v>
      </c>
      <c r="AV223" s="48">
        <f t="shared" si="118"/>
        <v>0</v>
      </c>
      <c r="AW223" s="48" t="str">
        <f>IFERROR(#REF!/#REF!,"-")</f>
        <v>-</v>
      </c>
      <c r="AX223" s="48">
        <f t="shared" si="119"/>
        <v>0</v>
      </c>
      <c r="AY223" s="48" t="str">
        <f>IFERROR(#REF!/#REF!,"-")</f>
        <v>-</v>
      </c>
      <c r="AZ223" s="48">
        <f t="shared" si="125"/>
        <v>0</v>
      </c>
      <c r="BA223" s="48" t="str">
        <f t="shared" si="126"/>
        <v>-</v>
      </c>
      <c r="BB223" s="48" t="b">
        <f t="shared" si="120"/>
        <v>0</v>
      </c>
      <c r="BC223">
        <f t="shared" si="127"/>
        <v>69</v>
      </c>
      <c r="BD223" s="48">
        <f t="shared" si="121"/>
        <v>0.49640287769784175</v>
      </c>
    </row>
    <row r="224" spans="1:56" x14ac:dyDescent="0.3">
      <c r="A224" s="25" t="str">
        <f>Råstatistik!A218</f>
        <v>JÄRNA FRISKOLA AKTIEBOLAG</v>
      </c>
      <c r="B224" t="b">
        <f t="shared" si="96"/>
        <v>0</v>
      </c>
      <c r="C224">
        <f>Råstatistik!F218</f>
        <v>0</v>
      </c>
      <c r="D224">
        <f ca="1">IF(Råstatistik!D218=999,IF(simulera09,RANDBETWEEN(1,9),9),0)</f>
        <v>0</v>
      </c>
      <c r="E224">
        <f>Råstatistik!K218</f>
        <v>0</v>
      </c>
      <c r="F224">
        <f ca="1">IF(Råstatistik!I218=999,IF(simulera09,RANDBETWEEN(1,9),9),0)</f>
        <v>9</v>
      </c>
      <c r="G224">
        <f>Råstatistik!P218</f>
        <v>0</v>
      </c>
      <c r="H224">
        <f ca="1">IF(Råstatistik!N218=999,IF(simulera09,RANDBETWEEN(1,9),9),0)</f>
        <v>0</v>
      </c>
      <c r="I224">
        <f>Råstatistik!U218</f>
        <v>19</v>
      </c>
      <c r="J224">
        <f ca="1">IF(Råstatistik!S218=999,IF(simulera09,RANDBETWEEN(1,9),9),0)</f>
        <v>0</v>
      </c>
      <c r="K224">
        <f t="shared" si="97"/>
        <v>19</v>
      </c>
      <c r="L224">
        <f t="shared" ca="1" si="98"/>
        <v>9</v>
      </c>
      <c r="M224" s="26" t="str">
        <f t="shared" ca="1" si="122"/>
        <v>19-28</v>
      </c>
      <c r="N224" s="26">
        <f t="shared" ca="1" si="123"/>
        <v>24</v>
      </c>
      <c r="O224" s="26">
        <f t="shared" si="99"/>
        <v>0</v>
      </c>
      <c r="P224" s="26">
        <f t="shared" ca="1" si="100"/>
        <v>9</v>
      </c>
      <c r="Q224" s="26">
        <f t="shared" ca="1" si="101"/>
        <v>5</v>
      </c>
      <c r="R224" s="43">
        <f>IF(Råstatistik!G218=".",0,Råstatistik!G218)</f>
        <v>0</v>
      </c>
      <c r="S224" s="44">
        <f ca="1">IF(Råstatistik!E218=999,IF(simulera09,RANDBETWEEN(1,9),9),0)</f>
        <v>0</v>
      </c>
      <c r="T224" s="43">
        <f>IF(Råstatistik!L218=".",0,Råstatistik!L218)</f>
        <v>0</v>
      </c>
      <c r="U224" s="44">
        <f ca="1">IF(Råstatistik!J218=999,IF(simulera09,RANDBETWEEN(1,9),9),0)</f>
        <v>9</v>
      </c>
      <c r="V224">
        <f>IF(Råstatistik!Q218=".",0,Råstatistik!Q218)</f>
        <v>0</v>
      </c>
      <c r="W224">
        <f ca="1">IF(Råstatistik!O218=999,IF(simulera09,RANDBETWEEN(1,9),9),0)</f>
        <v>0</v>
      </c>
      <c r="X224">
        <f>IF(Råstatistik!V218=".",0,Råstatistik!V218)</f>
        <v>0</v>
      </c>
      <c r="Y224">
        <f ca="1">IF(Råstatistik!T218=999,IF(simulera09,RANDBETWEEN(1,9),9),0)</f>
        <v>9</v>
      </c>
      <c r="Z224">
        <f t="shared" si="102"/>
        <v>0</v>
      </c>
      <c r="AA224">
        <f t="shared" ca="1" si="103"/>
        <v>18</v>
      </c>
      <c r="AB224" s="26" t="str">
        <f t="shared" ca="1" si="124"/>
        <v>0-18</v>
      </c>
      <c r="AC224" s="26" t="b">
        <f>Råstatistik!B218</f>
        <v>0</v>
      </c>
      <c r="AD224" s="26">
        <f t="shared" si="104"/>
        <v>0</v>
      </c>
      <c r="AE224" s="26">
        <f t="shared" ca="1" si="105"/>
        <v>0</v>
      </c>
      <c r="AF224" s="26">
        <f t="shared" si="106"/>
        <v>0</v>
      </c>
      <c r="AG224" s="26">
        <f t="shared" ca="1" si="107"/>
        <v>0</v>
      </c>
      <c r="AH224" s="26">
        <f t="shared" si="108"/>
        <v>0</v>
      </c>
      <c r="AI224" s="26">
        <f t="shared" ca="1" si="109"/>
        <v>0</v>
      </c>
      <c r="AJ224" s="26">
        <f t="shared" si="110"/>
        <v>19</v>
      </c>
      <c r="AK224" s="26">
        <f t="shared" ca="1" si="111"/>
        <v>0</v>
      </c>
      <c r="AL224" s="48">
        <f t="shared" si="112"/>
        <v>0</v>
      </c>
      <c r="AM224" s="48" t="str">
        <f t="shared" ca="1" si="113"/>
        <v>0 - 38%</v>
      </c>
      <c r="AN224" s="48" t="str">
        <f>IFERROR(#REF!/#REF!,"-")</f>
        <v>-</v>
      </c>
      <c r="AO224" s="48">
        <f t="shared" si="114"/>
        <v>0</v>
      </c>
      <c r="AP224" s="48" t="str">
        <f t="shared" ca="1" si="115"/>
        <v>0 - 75%</v>
      </c>
      <c r="AQ224" s="48" t="str">
        <f>IFERROR(AC224/#REF!,"-")</f>
        <v>-</v>
      </c>
      <c r="AR224" s="48" t="str">
        <f t="shared" si="116"/>
        <v>-</v>
      </c>
      <c r="AS224" s="48" t="str">
        <f>IFERROR(#REF!/#REF!,"_")</f>
        <v>_</v>
      </c>
      <c r="AT224" s="48" t="str">
        <f t="shared" si="117"/>
        <v>-</v>
      </c>
      <c r="AU224" s="48" t="str">
        <f>IFERROR(#REF!/#REF!,"-")</f>
        <v>-</v>
      </c>
      <c r="AV224" s="48" t="str">
        <f t="shared" si="118"/>
        <v>-</v>
      </c>
      <c r="AW224" s="48" t="str">
        <f>IFERROR(#REF!/#REF!,"-")</f>
        <v>-</v>
      </c>
      <c r="AX224" s="48" t="str">
        <f t="shared" si="119"/>
        <v>-</v>
      </c>
      <c r="AY224" s="48" t="str">
        <f>IFERROR(#REF!/#REF!,"-")</f>
        <v>-</v>
      </c>
      <c r="AZ224" s="48" t="str">
        <f t="shared" si="125"/>
        <v>-</v>
      </c>
      <c r="BA224" s="48" t="str">
        <f t="shared" si="126"/>
        <v>-</v>
      </c>
      <c r="BB224" s="48" t="b">
        <f t="shared" si="120"/>
        <v>0</v>
      </c>
      <c r="BC224">
        <f t="shared" si="127"/>
        <v>0</v>
      </c>
      <c r="BD224" s="48" t="str">
        <f t="shared" si="121"/>
        <v>-</v>
      </c>
    </row>
    <row r="225" spans="1:56" x14ac:dyDescent="0.3">
      <c r="A225" s="25" t="str">
        <f>Råstatistik!A219</f>
        <v>JÖNKÖPINGS KOMMUN</v>
      </c>
      <c r="B225" t="b">
        <f t="shared" si="96"/>
        <v>1</v>
      </c>
      <c r="C225">
        <f>Råstatistik!F219</f>
        <v>104</v>
      </c>
      <c r="D225">
        <f ca="1">IF(Råstatistik!D219=999,IF(simulera09,RANDBETWEEN(1,9),9),0)</f>
        <v>0</v>
      </c>
      <c r="E225">
        <f>Råstatistik!K219</f>
        <v>53</v>
      </c>
      <c r="F225">
        <f ca="1">IF(Råstatistik!I219=999,IF(simulera09,RANDBETWEEN(1,9),9),0)</f>
        <v>0</v>
      </c>
      <c r="G225">
        <f>Råstatistik!P219</f>
        <v>116</v>
      </c>
      <c r="H225">
        <f ca="1">IF(Råstatistik!N219=999,IF(simulera09,RANDBETWEEN(1,9),9),0)</f>
        <v>0</v>
      </c>
      <c r="I225">
        <f>Råstatistik!U219</f>
        <v>818</v>
      </c>
      <c r="J225">
        <f ca="1">IF(Råstatistik!S219=999,IF(simulera09,RANDBETWEEN(1,9),9),0)</f>
        <v>0</v>
      </c>
      <c r="K225">
        <f t="shared" si="97"/>
        <v>1091</v>
      </c>
      <c r="L225">
        <f t="shared" ca="1" si="98"/>
        <v>0</v>
      </c>
      <c r="M225" s="26" t="str">
        <f t="shared" ca="1" si="122"/>
        <v>1091</v>
      </c>
      <c r="N225" s="26">
        <f t="shared" ca="1" si="123"/>
        <v>1091</v>
      </c>
      <c r="O225" s="26">
        <f t="shared" si="99"/>
        <v>157</v>
      </c>
      <c r="P225" s="26">
        <f t="shared" ca="1" si="100"/>
        <v>0</v>
      </c>
      <c r="Q225" s="26">
        <f t="shared" ca="1" si="101"/>
        <v>157</v>
      </c>
      <c r="R225" s="43">
        <f>IF(Råstatistik!G219=".",0,Råstatistik!G219)</f>
        <v>39</v>
      </c>
      <c r="S225" s="44">
        <f ca="1">IF(Råstatistik!E219=999,IF(simulera09,RANDBETWEEN(1,9),9),0)</f>
        <v>0</v>
      </c>
      <c r="T225" s="43">
        <f>IF(Råstatistik!L219=".",0,Råstatistik!L219)</f>
        <v>16</v>
      </c>
      <c r="U225" s="44">
        <f ca="1">IF(Råstatistik!J219=999,IF(simulera09,RANDBETWEEN(1,9),9),0)</f>
        <v>0</v>
      </c>
      <c r="V225">
        <f>IF(Råstatistik!Q219=".",0,Råstatistik!Q219)</f>
        <v>21</v>
      </c>
      <c r="W225">
        <f ca="1">IF(Råstatistik!O219=999,IF(simulera09,RANDBETWEEN(1,9),9),0)</f>
        <v>0</v>
      </c>
      <c r="X225">
        <f>IF(Råstatistik!V219=".",0,Råstatistik!V219)</f>
        <v>0</v>
      </c>
      <c r="Y225">
        <f ca="1">IF(Råstatistik!T219=999,IF(simulera09,RANDBETWEEN(1,9),9),0)</f>
        <v>9</v>
      </c>
      <c r="Z225">
        <f t="shared" si="102"/>
        <v>76</v>
      </c>
      <c r="AA225">
        <f t="shared" ca="1" si="103"/>
        <v>9</v>
      </c>
      <c r="AB225" s="26" t="str">
        <f t="shared" ca="1" si="124"/>
        <v>76-85</v>
      </c>
      <c r="AC225" s="26" t="b">
        <f>Råstatistik!B219</f>
        <v>0</v>
      </c>
      <c r="AD225" s="26">
        <f t="shared" si="104"/>
        <v>65</v>
      </c>
      <c r="AE225" s="26">
        <f t="shared" ca="1" si="105"/>
        <v>0</v>
      </c>
      <c r="AF225" s="26">
        <f t="shared" si="106"/>
        <v>37</v>
      </c>
      <c r="AG225" s="26">
        <f t="shared" ca="1" si="107"/>
        <v>0</v>
      </c>
      <c r="AH225" s="26">
        <f t="shared" si="108"/>
        <v>95</v>
      </c>
      <c r="AI225" s="26">
        <f t="shared" ca="1" si="109"/>
        <v>0</v>
      </c>
      <c r="AJ225" s="26">
        <f t="shared" si="110"/>
        <v>818</v>
      </c>
      <c r="AK225" s="26">
        <f t="shared" ca="1" si="111"/>
        <v>0</v>
      </c>
      <c r="AL225" s="48">
        <f t="shared" si="112"/>
        <v>0.14390467461044912</v>
      </c>
      <c r="AM225" s="48" t="str">
        <f t="shared" ca="1" si="113"/>
        <v>14 - 0%</v>
      </c>
      <c r="AN225" s="48" t="str">
        <f>IFERROR(#REF!/#REF!,"-")</f>
        <v>-</v>
      </c>
      <c r="AO225" s="48">
        <f t="shared" si="114"/>
        <v>6.9660861594867091E-2</v>
      </c>
      <c r="AP225" s="48" t="str">
        <f t="shared" ca="1" si="115"/>
        <v>7 - 1%</v>
      </c>
      <c r="AQ225" s="48" t="str">
        <f>IFERROR(AC225/#REF!,"-")</f>
        <v>-</v>
      </c>
      <c r="AR225" s="48">
        <f t="shared" si="116"/>
        <v>0.48407643312101911</v>
      </c>
      <c r="AS225" s="48" t="str">
        <f>IFERROR(#REF!/#REF!,"_")</f>
        <v>_</v>
      </c>
      <c r="AT225" s="48">
        <f t="shared" si="117"/>
        <v>0.33757961783439489</v>
      </c>
      <c r="AU225" s="48" t="str">
        <f>IFERROR(#REF!/#REF!,"-")</f>
        <v>-</v>
      </c>
      <c r="AV225" s="48">
        <f t="shared" si="118"/>
        <v>0.21052631578947367</v>
      </c>
      <c r="AW225" s="48" t="str">
        <f>IFERROR(#REF!/#REF!,"-")</f>
        <v>-</v>
      </c>
      <c r="AX225" s="48">
        <f t="shared" si="119"/>
        <v>0</v>
      </c>
      <c r="AY225" s="48" t="str">
        <f>IFERROR(#REF!/#REF!,"-")</f>
        <v>-</v>
      </c>
      <c r="AZ225" s="48">
        <f t="shared" si="125"/>
        <v>0.21052631578947367</v>
      </c>
      <c r="BA225" s="48" t="str">
        <f t="shared" si="126"/>
        <v>-</v>
      </c>
      <c r="BB225" s="48" t="b">
        <f t="shared" si="120"/>
        <v>0</v>
      </c>
      <c r="BC225">
        <f t="shared" si="127"/>
        <v>65</v>
      </c>
      <c r="BD225" s="48">
        <f t="shared" si="121"/>
        <v>0.63725490196078427</v>
      </c>
    </row>
    <row r="226" spans="1:56" x14ac:dyDescent="0.3">
      <c r="A226" s="25" t="str">
        <f>Råstatistik!A220</f>
        <v>JÖNKÖPINGS KRISTNA SKOLFÖRENING</v>
      </c>
      <c r="B226" t="b">
        <f t="shared" si="96"/>
        <v>0</v>
      </c>
      <c r="C226">
        <f>Råstatistik!F220</f>
        <v>0</v>
      </c>
      <c r="D226">
        <f ca="1">IF(Råstatistik!D220=999,IF(simulera09,RANDBETWEEN(1,9),9),0)</f>
        <v>0</v>
      </c>
      <c r="E226">
        <f>Råstatistik!K220</f>
        <v>0</v>
      </c>
      <c r="F226">
        <f ca="1">IF(Råstatistik!I220=999,IF(simulera09,RANDBETWEEN(1,9),9),0)</f>
        <v>9</v>
      </c>
      <c r="G226">
        <f>Råstatistik!P220</f>
        <v>0</v>
      </c>
      <c r="H226">
        <f ca="1">IF(Råstatistik!N220=999,IF(simulera09,RANDBETWEEN(1,9),9),0)</f>
        <v>9</v>
      </c>
      <c r="I226">
        <f>Råstatistik!U220</f>
        <v>0</v>
      </c>
      <c r="J226">
        <f ca="1">IF(Råstatistik!S220=999,IF(simulera09,RANDBETWEEN(1,9),9),0)</f>
        <v>9</v>
      </c>
      <c r="K226">
        <f t="shared" si="97"/>
        <v>0</v>
      </c>
      <c r="L226">
        <f t="shared" ca="1" si="98"/>
        <v>27</v>
      </c>
      <c r="M226" s="26" t="str">
        <f t="shared" ca="1" si="122"/>
        <v>0-27</v>
      </c>
      <c r="N226" s="26">
        <f t="shared" ca="1" si="123"/>
        <v>14</v>
      </c>
      <c r="O226" s="26">
        <f t="shared" si="99"/>
        <v>0</v>
      </c>
      <c r="P226" s="26">
        <f t="shared" ca="1" si="100"/>
        <v>9</v>
      </c>
      <c r="Q226" s="26">
        <f t="shared" ca="1" si="101"/>
        <v>5</v>
      </c>
      <c r="R226" s="43">
        <f>IF(Råstatistik!G220=".",0,Råstatistik!G220)</f>
        <v>0</v>
      </c>
      <c r="S226" s="44">
        <f ca="1">IF(Råstatistik!E220=999,IF(simulera09,RANDBETWEEN(1,9),9),0)</f>
        <v>0</v>
      </c>
      <c r="T226" s="43">
        <f>IF(Råstatistik!L220=".",0,Råstatistik!L220)</f>
        <v>0</v>
      </c>
      <c r="U226" s="44">
        <f ca="1">IF(Råstatistik!J220=999,IF(simulera09,RANDBETWEEN(1,9),9),0)</f>
        <v>9</v>
      </c>
      <c r="V226">
        <f>IF(Råstatistik!Q220=".",0,Råstatistik!Q220)</f>
        <v>0</v>
      </c>
      <c r="W226">
        <f ca="1">IF(Råstatistik!O220=999,IF(simulera09,RANDBETWEEN(1,9),9),0)</f>
        <v>9</v>
      </c>
      <c r="X226">
        <f>IF(Råstatistik!V220=".",0,Råstatistik!V220)</f>
        <v>0</v>
      </c>
      <c r="Y226">
        <f ca="1">IF(Råstatistik!T220=999,IF(simulera09,RANDBETWEEN(1,9),9),0)</f>
        <v>9</v>
      </c>
      <c r="Z226">
        <f t="shared" si="102"/>
        <v>0</v>
      </c>
      <c r="AA226">
        <f t="shared" ca="1" si="103"/>
        <v>27</v>
      </c>
      <c r="AB226" s="26" t="str">
        <f t="shared" ca="1" si="124"/>
        <v>0-27</v>
      </c>
      <c r="AC226" s="26" t="b">
        <f>Råstatistik!B220</f>
        <v>1</v>
      </c>
      <c r="AD226" s="26">
        <f t="shared" si="104"/>
        <v>0</v>
      </c>
      <c r="AE226" s="26">
        <f t="shared" ca="1" si="105"/>
        <v>0</v>
      </c>
      <c r="AF226" s="26">
        <f t="shared" si="106"/>
        <v>0</v>
      </c>
      <c r="AG226" s="26">
        <f t="shared" ca="1" si="107"/>
        <v>0</v>
      </c>
      <c r="AH226" s="26">
        <f t="shared" si="108"/>
        <v>0</v>
      </c>
      <c r="AI226" s="26">
        <f t="shared" ca="1" si="109"/>
        <v>0</v>
      </c>
      <c r="AJ226" s="26">
        <f t="shared" si="110"/>
        <v>0</v>
      </c>
      <c r="AK226" s="26">
        <f t="shared" ca="1" si="111"/>
        <v>0</v>
      </c>
      <c r="AL226" s="48" t="str">
        <f t="shared" si="112"/>
        <v>-</v>
      </c>
      <c r="AM226" s="48" t="str">
        <f t="shared" ca="1" si="113"/>
        <v>0 - 64%</v>
      </c>
      <c r="AN226" s="48" t="str">
        <f>IFERROR(#REF!/#REF!,"-")</f>
        <v>-</v>
      </c>
      <c r="AO226" s="48" t="str">
        <f t="shared" si="114"/>
        <v>-</v>
      </c>
      <c r="AP226" s="48" t="str">
        <f t="shared" ca="1" si="115"/>
        <v>0 - 193%</v>
      </c>
      <c r="AQ226" s="48" t="str">
        <f>IFERROR(AC226/#REF!,"-")</f>
        <v>-</v>
      </c>
      <c r="AR226" s="48" t="str">
        <f t="shared" si="116"/>
        <v>-</v>
      </c>
      <c r="AS226" s="48" t="str">
        <f>IFERROR(#REF!/#REF!,"_")</f>
        <v>_</v>
      </c>
      <c r="AT226" s="48" t="str">
        <f t="shared" si="117"/>
        <v>-</v>
      </c>
      <c r="AU226" s="48" t="str">
        <f>IFERROR(#REF!/#REF!,"-")</f>
        <v>-</v>
      </c>
      <c r="AV226" s="48" t="str">
        <f t="shared" si="118"/>
        <v>-</v>
      </c>
      <c r="AW226" s="48" t="str">
        <f>IFERROR(#REF!/#REF!,"-")</f>
        <v>-</v>
      </c>
      <c r="AX226" s="48" t="str">
        <f t="shared" si="119"/>
        <v>-</v>
      </c>
      <c r="AY226" s="48" t="str">
        <f>IFERROR(#REF!/#REF!,"-")</f>
        <v>-</v>
      </c>
      <c r="AZ226" s="48" t="str">
        <f t="shared" si="125"/>
        <v>-</v>
      </c>
      <c r="BA226" s="48" t="str">
        <f t="shared" si="126"/>
        <v>-</v>
      </c>
      <c r="BB226" s="48" t="b">
        <f t="shared" si="120"/>
        <v>1</v>
      </c>
      <c r="BC226">
        <f t="shared" si="127"/>
        <v>0</v>
      </c>
      <c r="BD226" s="48" t="str">
        <f t="shared" si="121"/>
        <v>-</v>
      </c>
    </row>
    <row r="227" spans="1:56" x14ac:dyDescent="0.3">
      <c r="A227" s="25" t="str">
        <f>Råstatistik!A221</f>
        <v>Jönsbergska Idrottsskolan Norrköping AB</v>
      </c>
      <c r="B227" t="b">
        <f t="shared" si="96"/>
        <v>0</v>
      </c>
      <c r="C227">
        <f>Råstatistik!F221</f>
        <v>0</v>
      </c>
      <c r="D227">
        <f ca="1">IF(Råstatistik!D221=999,IF(simulera09,RANDBETWEEN(1,9),9),0)</f>
        <v>9</v>
      </c>
      <c r="E227">
        <f>Råstatistik!K221</f>
        <v>0</v>
      </c>
      <c r="F227">
        <f ca="1">IF(Råstatistik!I221=999,IF(simulera09,RANDBETWEEN(1,9),9),0)</f>
        <v>9</v>
      </c>
      <c r="G227">
        <f>Råstatistik!P221</f>
        <v>0</v>
      </c>
      <c r="H227">
        <f ca="1">IF(Råstatistik!N221=999,IF(simulera09,RANDBETWEEN(1,9),9),0)</f>
        <v>0</v>
      </c>
      <c r="I227">
        <f>Råstatistik!U221</f>
        <v>47</v>
      </c>
      <c r="J227">
        <f ca="1">IF(Råstatistik!S221=999,IF(simulera09,RANDBETWEEN(1,9),9),0)</f>
        <v>0</v>
      </c>
      <c r="K227">
        <f t="shared" si="97"/>
        <v>47</v>
      </c>
      <c r="L227">
        <f t="shared" ca="1" si="98"/>
        <v>18</v>
      </c>
      <c r="M227" s="26" t="str">
        <f t="shared" ca="1" si="122"/>
        <v>47-65</v>
      </c>
      <c r="N227" s="26">
        <f t="shared" ca="1" si="123"/>
        <v>56</v>
      </c>
      <c r="O227" s="26">
        <f t="shared" si="99"/>
        <v>0</v>
      </c>
      <c r="P227" s="26">
        <f t="shared" ca="1" si="100"/>
        <v>18</v>
      </c>
      <c r="Q227" s="26">
        <f t="shared" ca="1" si="101"/>
        <v>9</v>
      </c>
      <c r="R227" s="43">
        <f>IF(Råstatistik!G221=".",0,Råstatistik!G221)</f>
        <v>0</v>
      </c>
      <c r="S227" s="44">
        <f ca="1">IF(Råstatistik!E221=999,IF(simulera09,RANDBETWEEN(1,9),9),0)</f>
        <v>9</v>
      </c>
      <c r="T227" s="43">
        <f>IF(Råstatistik!L221=".",0,Råstatistik!L221)</f>
        <v>0</v>
      </c>
      <c r="U227" s="44">
        <f ca="1">IF(Råstatistik!J221=999,IF(simulera09,RANDBETWEEN(1,9),9),0)</f>
        <v>9</v>
      </c>
      <c r="V227">
        <f>IF(Råstatistik!Q221=".",0,Råstatistik!Q221)</f>
        <v>0</v>
      </c>
      <c r="W227">
        <f ca="1">IF(Råstatistik!O221=999,IF(simulera09,RANDBETWEEN(1,9),9),0)</f>
        <v>0</v>
      </c>
      <c r="X227">
        <f>IF(Råstatistik!V221=".",0,Råstatistik!V221)</f>
        <v>0</v>
      </c>
      <c r="Y227">
        <f ca="1">IF(Råstatistik!T221=999,IF(simulera09,RANDBETWEEN(1,9),9),0)</f>
        <v>9</v>
      </c>
      <c r="Z227">
        <f t="shared" si="102"/>
        <v>0</v>
      </c>
      <c r="AA227">
        <f t="shared" ca="1" si="103"/>
        <v>27</v>
      </c>
      <c r="AB227" s="26" t="str">
        <f t="shared" ca="1" si="124"/>
        <v>0-27</v>
      </c>
      <c r="AC227" s="26" t="b">
        <f>Råstatistik!B221</f>
        <v>0</v>
      </c>
      <c r="AD227" s="26">
        <f t="shared" si="104"/>
        <v>0</v>
      </c>
      <c r="AE227" s="26">
        <f t="shared" ca="1" si="105"/>
        <v>0</v>
      </c>
      <c r="AF227" s="26">
        <f t="shared" si="106"/>
        <v>0</v>
      </c>
      <c r="AG227" s="26">
        <f t="shared" ca="1" si="107"/>
        <v>0</v>
      </c>
      <c r="AH227" s="26">
        <f t="shared" si="108"/>
        <v>0</v>
      </c>
      <c r="AI227" s="26">
        <f t="shared" ca="1" si="109"/>
        <v>0</v>
      </c>
      <c r="AJ227" s="26">
        <f t="shared" si="110"/>
        <v>47</v>
      </c>
      <c r="AK227" s="26">
        <f t="shared" ca="1" si="111"/>
        <v>0</v>
      </c>
      <c r="AL227" s="48">
        <f t="shared" si="112"/>
        <v>0</v>
      </c>
      <c r="AM227" s="48" t="str">
        <f t="shared" ca="1" si="113"/>
        <v>0 - 32%</v>
      </c>
      <c r="AN227" s="48" t="str">
        <f>IFERROR(#REF!/#REF!,"-")</f>
        <v>-</v>
      </c>
      <c r="AO227" s="48">
        <f t="shared" si="114"/>
        <v>0</v>
      </c>
      <c r="AP227" s="48" t="str">
        <f t="shared" ca="1" si="115"/>
        <v>0 - 48%</v>
      </c>
      <c r="AQ227" s="48" t="str">
        <f>IFERROR(AC227/#REF!,"-")</f>
        <v>-</v>
      </c>
      <c r="AR227" s="48" t="str">
        <f t="shared" si="116"/>
        <v>-</v>
      </c>
      <c r="AS227" s="48" t="str">
        <f>IFERROR(#REF!/#REF!,"_")</f>
        <v>_</v>
      </c>
      <c r="AT227" s="48" t="str">
        <f t="shared" si="117"/>
        <v>-</v>
      </c>
      <c r="AU227" s="48" t="str">
        <f>IFERROR(#REF!/#REF!,"-")</f>
        <v>-</v>
      </c>
      <c r="AV227" s="48" t="str">
        <f t="shared" si="118"/>
        <v>-</v>
      </c>
      <c r="AW227" s="48" t="str">
        <f>IFERROR(#REF!/#REF!,"-")</f>
        <v>-</v>
      </c>
      <c r="AX227" s="48" t="str">
        <f t="shared" si="119"/>
        <v>-</v>
      </c>
      <c r="AY227" s="48" t="str">
        <f>IFERROR(#REF!/#REF!,"-")</f>
        <v>-</v>
      </c>
      <c r="AZ227" s="48" t="str">
        <f t="shared" si="125"/>
        <v>-</v>
      </c>
      <c r="BA227" s="48" t="str">
        <f t="shared" si="126"/>
        <v>-</v>
      </c>
      <c r="BB227" s="48" t="b">
        <f t="shared" si="120"/>
        <v>0</v>
      </c>
      <c r="BC227">
        <f t="shared" si="127"/>
        <v>0</v>
      </c>
      <c r="BD227" s="48" t="str">
        <f t="shared" si="121"/>
        <v>-</v>
      </c>
    </row>
    <row r="228" spans="1:56" x14ac:dyDescent="0.3">
      <c r="A228" s="25" t="str">
        <f>Råstatistik!A222</f>
        <v>Kajan Friskola AB</v>
      </c>
      <c r="B228" t="b">
        <f t="shared" si="96"/>
        <v>0</v>
      </c>
      <c r="C228">
        <f>Råstatistik!F222</f>
        <v>0</v>
      </c>
      <c r="D228">
        <f ca="1">IF(Råstatistik!D222=999,IF(simulera09,RANDBETWEEN(1,9),9),0)</f>
        <v>9</v>
      </c>
      <c r="E228">
        <f>Råstatistik!K222</f>
        <v>0</v>
      </c>
      <c r="F228">
        <f ca="1">IF(Råstatistik!I222=999,IF(simulera09,RANDBETWEEN(1,9),9),0)</f>
        <v>0</v>
      </c>
      <c r="G228">
        <f>Råstatistik!P222</f>
        <v>0</v>
      </c>
      <c r="H228">
        <f ca="1">IF(Råstatistik!N222=999,IF(simulera09,RANDBETWEEN(1,9),9),0)</f>
        <v>0</v>
      </c>
      <c r="I228">
        <f>Råstatistik!U222</f>
        <v>0</v>
      </c>
      <c r="J228">
        <f ca="1">IF(Råstatistik!S222=999,IF(simulera09,RANDBETWEEN(1,9),9),0)</f>
        <v>0</v>
      </c>
      <c r="K228">
        <f t="shared" si="97"/>
        <v>0</v>
      </c>
      <c r="L228">
        <f t="shared" ca="1" si="98"/>
        <v>9</v>
      </c>
      <c r="M228" s="26" t="str">
        <f t="shared" ca="1" si="122"/>
        <v>0-9</v>
      </c>
      <c r="N228" s="26">
        <f t="shared" ca="1" si="123"/>
        <v>5</v>
      </c>
      <c r="O228" s="26">
        <f t="shared" si="99"/>
        <v>0</v>
      </c>
      <c r="P228" s="26">
        <f t="shared" ca="1" si="100"/>
        <v>9</v>
      </c>
      <c r="Q228" s="26">
        <f t="shared" ca="1" si="101"/>
        <v>5</v>
      </c>
      <c r="R228" s="43">
        <f>IF(Råstatistik!G222=".",0,Råstatistik!G222)</f>
        <v>0</v>
      </c>
      <c r="S228" s="44">
        <f ca="1">IF(Råstatistik!E222=999,IF(simulera09,RANDBETWEEN(1,9),9),0)</f>
        <v>9</v>
      </c>
      <c r="T228" s="43">
        <f>IF(Råstatistik!L222=".",0,Råstatistik!L222)</f>
        <v>0</v>
      </c>
      <c r="U228" s="44">
        <f ca="1">IF(Råstatistik!J222=999,IF(simulera09,RANDBETWEEN(1,9),9),0)</f>
        <v>0</v>
      </c>
      <c r="V228">
        <f>IF(Råstatistik!Q222=".",0,Råstatistik!Q222)</f>
        <v>0</v>
      </c>
      <c r="W228">
        <f ca="1">IF(Råstatistik!O222=999,IF(simulera09,RANDBETWEEN(1,9),9),0)</f>
        <v>0</v>
      </c>
      <c r="X228">
        <f>IF(Råstatistik!V222=".",0,Råstatistik!V222)</f>
        <v>0</v>
      </c>
      <c r="Y228">
        <f ca="1">IF(Råstatistik!T222=999,IF(simulera09,RANDBETWEEN(1,9),9),0)</f>
        <v>0</v>
      </c>
      <c r="Z228">
        <f t="shared" si="102"/>
        <v>0</v>
      </c>
      <c r="AA228">
        <f t="shared" ca="1" si="103"/>
        <v>9</v>
      </c>
      <c r="AB228" s="26" t="str">
        <f t="shared" ca="1" si="124"/>
        <v>0-9</v>
      </c>
      <c r="AC228" s="26" t="b">
        <f>Råstatistik!B222</f>
        <v>0</v>
      </c>
      <c r="AD228" s="26">
        <f t="shared" si="104"/>
        <v>0</v>
      </c>
      <c r="AE228" s="26">
        <f t="shared" ca="1" si="105"/>
        <v>0</v>
      </c>
      <c r="AF228" s="26">
        <f t="shared" si="106"/>
        <v>0</v>
      </c>
      <c r="AG228" s="26">
        <f t="shared" ca="1" si="107"/>
        <v>0</v>
      </c>
      <c r="AH228" s="26">
        <f t="shared" si="108"/>
        <v>0</v>
      </c>
      <c r="AI228" s="26">
        <f t="shared" ca="1" si="109"/>
        <v>0</v>
      </c>
      <c r="AJ228" s="26">
        <f t="shared" si="110"/>
        <v>0</v>
      </c>
      <c r="AK228" s="26">
        <f t="shared" ca="1" si="111"/>
        <v>0</v>
      </c>
      <c r="AL228" s="48" t="str">
        <f t="shared" si="112"/>
        <v>-</v>
      </c>
      <c r="AM228" s="48" t="str">
        <f t="shared" ca="1" si="113"/>
        <v>0 - 180%</v>
      </c>
      <c r="AN228" s="48" t="str">
        <f>IFERROR(#REF!/#REF!,"-")</f>
        <v>-</v>
      </c>
      <c r="AO228" s="48" t="str">
        <f t="shared" si="114"/>
        <v>-</v>
      </c>
      <c r="AP228" s="48" t="str">
        <f t="shared" ca="1" si="115"/>
        <v>0 - 180%</v>
      </c>
      <c r="AQ228" s="48" t="str">
        <f>IFERROR(AC228/#REF!,"-")</f>
        <v>-</v>
      </c>
      <c r="AR228" s="48" t="str">
        <f t="shared" si="116"/>
        <v>-</v>
      </c>
      <c r="AS228" s="48" t="str">
        <f>IFERROR(#REF!/#REF!,"_")</f>
        <v>_</v>
      </c>
      <c r="AT228" s="48" t="str">
        <f t="shared" si="117"/>
        <v>-</v>
      </c>
      <c r="AU228" s="48" t="str">
        <f>IFERROR(#REF!/#REF!,"-")</f>
        <v>-</v>
      </c>
      <c r="AV228" s="48" t="str">
        <f t="shared" si="118"/>
        <v>-</v>
      </c>
      <c r="AW228" s="48" t="str">
        <f>IFERROR(#REF!/#REF!,"-")</f>
        <v>-</v>
      </c>
      <c r="AX228" s="48" t="str">
        <f t="shared" si="119"/>
        <v>-</v>
      </c>
      <c r="AY228" s="48" t="str">
        <f>IFERROR(#REF!/#REF!,"-")</f>
        <v>-</v>
      </c>
      <c r="AZ228" s="48" t="str">
        <f t="shared" si="125"/>
        <v>-</v>
      </c>
      <c r="BA228" s="48" t="str">
        <f t="shared" si="126"/>
        <v>-</v>
      </c>
      <c r="BB228" s="48" t="b">
        <f t="shared" si="120"/>
        <v>0</v>
      </c>
      <c r="BC228">
        <f t="shared" si="127"/>
        <v>0</v>
      </c>
      <c r="BD228" s="48" t="str">
        <f t="shared" si="121"/>
        <v>-</v>
      </c>
    </row>
    <row r="229" spans="1:56" x14ac:dyDescent="0.3">
      <c r="A229" s="25" t="str">
        <f>Råstatistik!A223</f>
        <v>KALIX KOMMUN</v>
      </c>
      <c r="B229" t="b">
        <f t="shared" si="96"/>
        <v>1</v>
      </c>
      <c r="C229">
        <f>Råstatistik!F223</f>
        <v>14</v>
      </c>
      <c r="D229">
        <f ca="1">IF(Råstatistik!D223=999,IF(simulera09,RANDBETWEEN(1,9),9),0)</f>
        <v>0</v>
      </c>
      <c r="E229">
        <f>Råstatistik!K223</f>
        <v>0</v>
      </c>
      <c r="F229">
        <f ca="1">IF(Råstatistik!I223=999,IF(simulera09,RANDBETWEEN(1,9),9),0)</f>
        <v>9</v>
      </c>
      <c r="G229">
        <f>Råstatistik!P223</f>
        <v>29</v>
      </c>
      <c r="H229">
        <f ca="1">IF(Råstatistik!N223=999,IF(simulera09,RANDBETWEEN(1,9),9),0)</f>
        <v>0</v>
      </c>
      <c r="I229">
        <f>Råstatistik!U223</f>
        <v>115</v>
      </c>
      <c r="J229">
        <f ca="1">IF(Råstatistik!S223=999,IF(simulera09,RANDBETWEEN(1,9),9),0)</f>
        <v>0</v>
      </c>
      <c r="K229">
        <f t="shared" si="97"/>
        <v>158</v>
      </c>
      <c r="L229">
        <f t="shared" ca="1" si="98"/>
        <v>9</v>
      </c>
      <c r="M229" s="26" t="str">
        <f t="shared" ca="1" si="122"/>
        <v>158-167</v>
      </c>
      <c r="N229" s="26">
        <f t="shared" ca="1" si="123"/>
        <v>163</v>
      </c>
      <c r="O229" s="26">
        <f t="shared" si="99"/>
        <v>14</v>
      </c>
      <c r="P229" s="26">
        <f t="shared" ca="1" si="100"/>
        <v>9</v>
      </c>
      <c r="Q229" s="26">
        <f t="shared" ca="1" si="101"/>
        <v>19</v>
      </c>
      <c r="R229" s="43">
        <f>IF(Råstatistik!G223=".",0,Råstatistik!G223)</f>
        <v>11</v>
      </c>
      <c r="S229" s="44">
        <f ca="1">IF(Råstatistik!E223=999,IF(simulera09,RANDBETWEEN(1,9),9),0)</f>
        <v>0</v>
      </c>
      <c r="T229" s="43">
        <f>IF(Råstatistik!L223=".",0,Råstatistik!L223)</f>
        <v>0</v>
      </c>
      <c r="U229" s="44">
        <f ca="1">IF(Råstatistik!J223=999,IF(simulera09,RANDBETWEEN(1,9),9),0)</f>
        <v>9</v>
      </c>
      <c r="V229">
        <f>IF(Råstatistik!Q223=".",0,Råstatistik!Q223)</f>
        <v>0</v>
      </c>
      <c r="W229">
        <f ca="1">IF(Råstatistik!O223=999,IF(simulera09,RANDBETWEEN(1,9),9),0)</f>
        <v>9</v>
      </c>
      <c r="X229">
        <f>IF(Råstatistik!V223=".",0,Råstatistik!V223)</f>
        <v>0</v>
      </c>
      <c r="Y229">
        <f ca="1">IF(Råstatistik!T223=999,IF(simulera09,RANDBETWEEN(1,9),9),0)</f>
        <v>0</v>
      </c>
      <c r="Z229">
        <f t="shared" si="102"/>
        <v>11</v>
      </c>
      <c r="AA229">
        <f t="shared" ca="1" si="103"/>
        <v>18</v>
      </c>
      <c r="AB229" s="26" t="str">
        <f t="shared" ca="1" si="124"/>
        <v>11-29</v>
      </c>
      <c r="AC229" s="26" t="b">
        <f>Råstatistik!B223</f>
        <v>0</v>
      </c>
      <c r="AD229" s="26">
        <f t="shared" si="104"/>
        <v>3</v>
      </c>
      <c r="AE229" s="26">
        <f t="shared" ca="1" si="105"/>
        <v>0</v>
      </c>
      <c r="AF229" s="26">
        <f t="shared" si="106"/>
        <v>0</v>
      </c>
      <c r="AG229" s="26">
        <f t="shared" ca="1" si="107"/>
        <v>0</v>
      </c>
      <c r="AH229" s="26">
        <f t="shared" si="108"/>
        <v>29</v>
      </c>
      <c r="AI229" s="26">
        <f t="shared" ca="1" si="109"/>
        <v>0</v>
      </c>
      <c r="AJ229" s="26">
        <f t="shared" si="110"/>
        <v>115</v>
      </c>
      <c r="AK229" s="26">
        <f t="shared" ca="1" si="111"/>
        <v>0</v>
      </c>
      <c r="AL229" s="48">
        <f t="shared" si="112"/>
        <v>8.8607594936708861E-2</v>
      </c>
      <c r="AM229" s="48" t="str">
        <f t="shared" ca="1" si="113"/>
        <v>9 - 6%</v>
      </c>
      <c r="AN229" s="48" t="str">
        <f>IFERROR(#REF!/#REF!,"-")</f>
        <v>-</v>
      </c>
      <c r="AO229" s="48">
        <f t="shared" si="114"/>
        <v>6.9620253164556958E-2</v>
      </c>
      <c r="AP229" s="48" t="str">
        <f t="shared" ca="1" si="115"/>
        <v>7 - 11%</v>
      </c>
      <c r="AQ229" s="48" t="str">
        <f>IFERROR(AC229/#REF!,"-")</f>
        <v>-</v>
      </c>
      <c r="AR229" s="48">
        <f t="shared" si="116"/>
        <v>0.7857142857142857</v>
      </c>
      <c r="AS229" s="48" t="str">
        <f>IFERROR(#REF!/#REF!,"_")</f>
        <v>_</v>
      </c>
      <c r="AT229" s="48">
        <f t="shared" si="117"/>
        <v>0</v>
      </c>
      <c r="AU229" s="48" t="str">
        <f>IFERROR(#REF!/#REF!,"-")</f>
        <v>-</v>
      </c>
      <c r="AV229" s="48">
        <f t="shared" si="118"/>
        <v>0</v>
      </c>
      <c r="AW229" s="48" t="str">
        <f>IFERROR(#REF!/#REF!,"-")</f>
        <v>-</v>
      </c>
      <c r="AX229" s="48">
        <f t="shared" si="119"/>
        <v>0</v>
      </c>
      <c r="AY229" s="48" t="str">
        <f>IFERROR(#REF!/#REF!,"-")</f>
        <v>-</v>
      </c>
      <c r="AZ229" s="48">
        <f t="shared" si="125"/>
        <v>0</v>
      </c>
      <c r="BA229" s="48" t="str">
        <f t="shared" si="126"/>
        <v>-</v>
      </c>
      <c r="BB229" s="48" t="b">
        <f t="shared" si="120"/>
        <v>0</v>
      </c>
      <c r="BC229">
        <f t="shared" si="127"/>
        <v>3</v>
      </c>
      <c r="BD229" s="48">
        <f t="shared" si="121"/>
        <v>1</v>
      </c>
    </row>
    <row r="230" spans="1:56" x14ac:dyDescent="0.3">
      <c r="A230" s="25" t="str">
        <f>Råstatistik!A224</f>
        <v>KALMAR KOMMUN</v>
      </c>
      <c r="B230" t="b">
        <f t="shared" si="96"/>
        <v>1</v>
      </c>
      <c r="C230">
        <f>Råstatistik!F224</f>
        <v>57</v>
      </c>
      <c r="D230">
        <f ca="1">IF(Råstatistik!D224=999,IF(simulera09,RANDBETWEEN(1,9),9),0)</f>
        <v>0</v>
      </c>
      <c r="E230">
        <f>Råstatistik!K224</f>
        <v>36</v>
      </c>
      <c r="F230">
        <f ca="1">IF(Råstatistik!I224=999,IF(simulera09,RANDBETWEEN(1,9),9),0)</f>
        <v>0</v>
      </c>
      <c r="G230">
        <f>Råstatistik!P224</f>
        <v>23</v>
      </c>
      <c r="H230">
        <f ca="1">IF(Råstatistik!N224=999,IF(simulera09,RANDBETWEEN(1,9),9),0)</f>
        <v>0</v>
      </c>
      <c r="I230">
        <f>Råstatistik!U224</f>
        <v>403</v>
      </c>
      <c r="J230">
        <f ca="1">IF(Råstatistik!S224=999,IF(simulera09,RANDBETWEEN(1,9),9),0)</f>
        <v>0</v>
      </c>
      <c r="K230">
        <f t="shared" si="97"/>
        <v>519</v>
      </c>
      <c r="L230">
        <f t="shared" ca="1" si="98"/>
        <v>0</v>
      </c>
      <c r="M230" s="26" t="str">
        <f t="shared" ca="1" si="122"/>
        <v>519</v>
      </c>
      <c r="N230" s="26">
        <f t="shared" ca="1" si="123"/>
        <v>519</v>
      </c>
      <c r="O230" s="26">
        <f t="shared" si="99"/>
        <v>93</v>
      </c>
      <c r="P230" s="26">
        <f t="shared" ca="1" si="100"/>
        <v>0</v>
      </c>
      <c r="Q230" s="26">
        <f t="shared" ca="1" si="101"/>
        <v>93</v>
      </c>
      <c r="R230" s="43">
        <f>IF(Råstatistik!G224=".",0,Råstatistik!G224)</f>
        <v>38</v>
      </c>
      <c r="S230" s="44">
        <f ca="1">IF(Råstatistik!E224=999,IF(simulera09,RANDBETWEEN(1,9),9),0)</f>
        <v>0</v>
      </c>
      <c r="T230" s="43">
        <f>IF(Råstatistik!L224=".",0,Råstatistik!L224)</f>
        <v>19</v>
      </c>
      <c r="U230" s="44">
        <f ca="1">IF(Råstatistik!J224=999,IF(simulera09,RANDBETWEEN(1,9),9),0)</f>
        <v>0</v>
      </c>
      <c r="V230">
        <f>IF(Råstatistik!Q224=".",0,Råstatistik!Q224)</f>
        <v>0</v>
      </c>
      <c r="W230">
        <f ca="1">IF(Råstatistik!O224=999,IF(simulera09,RANDBETWEEN(1,9),9),0)</f>
        <v>9</v>
      </c>
      <c r="X230">
        <f>IF(Råstatistik!V224=".",0,Råstatistik!V224)</f>
        <v>11</v>
      </c>
      <c r="Y230">
        <f ca="1">IF(Råstatistik!T224=999,IF(simulera09,RANDBETWEEN(1,9),9),0)</f>
        <v>0</v>
      </c>
      <c r="Z230">
        <f t="shared" si="102"/>
        <v>68</v>
      </c>
      <c r="AA230">
        <f t="shared" ca="1" si="103"/>
        <v>9</v>
      </c>
      <c r="AB230" s="26" t="str">
        <f t="shared" ca="1" si="124"/>
        <v>68-77</v>
      </c>
      <c r="AC230" s="26" t="b">
        <f>Råstatistik!B224</f>
        <v>0</v>
      </c>
      <c r="AD230" s="26">
        <f t="shared" si="104"/>
        <v>19</v>
      </c>
      <c r="AE230" s="26">
        <f t="shared" ca="1" si="105"/>
        <v>0</v>
      </c>
      <c r="AF230" s="26">
        <f t="shared" si="106"/>
        <v>17</v>
      </c>
      <c r="AG230" s="26">
        <f t="shared" ca="1" si="107"/>
        <v>0</v>
      </c>
      <c r="AH230" s="26">
        <f t="shared" si="108"/>
        <v>23</v>
      </c>
      <c r="AI230" s="26">
        <f t="shared" ca="1" si="109"/>
        <v>0</v>
      </c>
      <c r="AJ230" s="26">
        <f t="shared" si="110"/>
        <v>392</v>
      </c>
      <c r="AK230" s="26">
        <f t="shared" ca="1" si="111"/>
        <v>0</v>
      </c>
      <c r="AL230" s="48">
        <f t="shared" si="112"/>
        <v>0.1791907514450867</v>
      </c>
      <c r="AM230" s="48" t="str">
        <f t="shared" ca="1" si="113"/>
        <v>18 - 0%</v>
      </c>
      <c r="AN230" s="48" t="str">
        <f>IFERROR(#REF!/#REF!,"-")</f>
        <v>-</v>
      </c>
      <c r="AO230" s="48">
        <f t="shared" si="114"/>
        <v>0.13102119460500963</v>
      </c>
      <c r="AP230" s="48" t="str">
        <f t="shared" ca="1" si="115"/>
        <v>13 - 2%</v>
      </c>
      <c r="AQ230" s="48" t="str">
        <f>IFERROR(AC230/#REF!,"-")</f>
        <v>-</v>
      </c>
      <c r="AR230" s="48">
        <f t="shared" si="116"/>
        <v>0.73118279569892475</v>
      </c>
      <c r="AS230" s="48" t="str">
        <f>IFERROR(#REF!/#REF!,"_")</f>
        <v>_</v>
      </c>
      <c r="AT230" s="48">
        <f t="shared" si="117"/>
        <v>0.38709677419354838</v>
      </c>
      <c r="AU230" s="48" t="str">
        <f>IFERROR(#REF!/#REF!,"-")</f>
        <v>-</v>
      </c>
      <c r="AV230" s="48">
        <f t="shared" si="118"/>
        <v>0.27941176470588236</v>
      </c>
      <c r="AW230" s="48" t="str">
        <f>IFERROR(#REF!/#REF!,"-")</f>
        <v>-</v>
      </c>
      <c r="AX230" s="48">
        <f t="shared" si="119"/>
        <v>0.16176470588235295</v>
      </c>
      <c r="AY230" s="48" t="str">
        <f>IFERROR(#REF!/#REF!,"-")</f>
        <v>-</v>
      </c>
      <c r="AZ230" s="48">
        <f t="shared" si="125"/>
        <v>0.44117647058823528</v>
      </c>
      <c r="BA230" s="48" t="str">
        <f t="shared" si="126"/>
        <v>-</v>
      </c>
      <c r="BB230" s="48" t="b">
        <f t="shared" si="120"/>
        <v>0</v>
      </c>
      <c r="BC230">
        <f t="shared" si="127"/>
        <v>19</v>
      </c>
      <c r="BD230" s="48">
        <f t="shared" si="121"/>
        <v>0.52777777777777779</v>
      </c>
    </row>
    <row r="231" spans="1:56" x14ac:dyDescent="0.3">
      <c r="A231" s="25" t="str">
        <f>Råstatistik!A225</f>
        <v>KANGOS KULTUR OCH EKOLOGISKOLA</v>
      </c>
      <c r="B231" t="b">
        <f t="shared" si="96"/>
        <v>0</v>
      </c>
      <c r="C231">
        <f>Råstatistik!F225</f>
        <v>0</v>
      </c>
      <c r="D231">
        <f ca="1">IF(Råstatistik!D225=999,IF(simulera09,RANDBETWEEN(1,9),9),0)</f>
        <v>9</v>
      </c>
      <c r="E231">
        <f>Råstatistik!K225</f>
        <v>0</v>
      </c>
      <c r="F231">
        <f ca="1">IF(Råstatistik!I225=999,IF(simulera09,RANDBETWEEN(1,9),9),0)</f>
        <v>0</v>
      </c>
      <c r="G231">
        <f>Råstatistik!P225</f>
        <v>0</v>
      </c>
      <c r="H231">
        <f ca="1">IF(Råstatistik!N225=999,IF(simulera09,RANDBETWEEN(1,9),9),0)</f>
        <v>0</v>
      </c>
      <c r="I231">
        <f>Råstatistik!U225</f>
        <v>0</v>
      </c>
      <c r="J231">
        <f ca="1">IF(Råstatistik!S225=999,IF(simulera09,RANDBETWEEN(1,9),9),0)</f>
        <v>9</v>
      </c>
      <c r="K231">
        <f t="shared" si="97"/>
        <v>0</v>
      </c>
      <c r="L231">
        <f t="shared" ca="1" si="98"/>
        <v>18</v>
      </c>
      <c r="M231" s="26" t="str">
        <f t="shared" ca="1" si="122"/>
        <v>0-18</v>
      </c>
      <c r="N231" s="26">
        <f t="shared" ca="1" si="123"/>
        <v>9</v>
      </c>
      <c r="O231" s="26">
        <f t="shared" si="99"/>
        <v>0</v>
      </c>
      <c r="P231" s="26">
        <f t="shared" ca="1" si="100"/>
        <v>9</v>
      </c>
      <c r="Q231" s="26">
        <f t="shared" ca="1" si="101"/>
        <v>5</v>
      </c>
      <c r="R231" s="43">
        <f>IF(Råstatistik!G225=".",0,Råstatistik!G225)</f>
        <v>0</v>
      </c>
      <c r="S231" s="44">
        <f ca="1">IF(Råstatistik!E225=999,IF(simulera09,RANDBETWEEN(1,9),9),0)</f>
        <v>9</v>
      </c>
      <c r="T231" s="43">
        <f>IF(Råstatistik!L225=".",0,Råstatistik!L225)</f>
        <v>0</v>
      </c>
      <c r="U231" s="44">
        <f ca="1">IF(Råstatistik!J225=999,IF(simulera09,RANDBETWEEN(1,9),9),0)</f>
        <v>0</v>
      </c>
      <c r="V231">
        <f>IF(Råstatistik!Q225=".",0,Råstatistik!Q225)</f>
        <v>0</v>
      </c>
      <c r="W231">
        <f ca="1">IF(Råstatistik!O225=999,IF(simulera09,RANDBETWEEN(1,9),9),0)</f>
        <v>0</v>
      </c>
      <c r="X231">
        <f>IF(Råstatistik!V225=".",0,Råstatistik!V225)</f>
        <v>0</v>
      </c>
      <c r="Y231">
        <f ca="1">IF(Råstatistik!T225=999,IF(simulera09,RANDBETWEEN(1,9),9),0)</f>
        <v>9</v>
      </c>
      <c r="Z231">
        <f t="shared" si="102"/>
        <v>0</v>
      </c>
      <c r="AA231">
        <f t="shared" ca="1" si="103"/>
        <v>18</v>
      </c>
      <c r="AB231" s="26" t="str">
        <f t="shared" ca="1" si="124"/>
        <v>0-18</v>
      </c>
      <c r="AC231" s="26" t="b">
        <f>Råstatistik!B225</f>
        <v>0</v>
      </c>
      <c r="AD231" s="26">
        <f t="shared" si="104"/>
        <v>0</v>
      </c>
      <c r="AE231" s="26">
        <f t="shared" ca="1" si="105"/>
        <v>0</v>
      </c>
      <c r="AF231" s="26">
        <f t="shared" si="106"/>
        <v>0</v>
      </c>
      <c r="AG231" s="26">
        <f t="shared" ca="1" si="107"/>
        <v>0</v>
      </c>
      <c r="AH231" s="26">
        <f t="shared" si="108"/>
        <v>0</v>
      </c>
      <c r="AI231" s="26">
        <f t="shared" ca="1" si="109"/>
        <v>0</v>
      </c>
      <c r="AJ231" s="26">
        <f t="shared" si="110"/>
        <v>0</v>
      </c>
      <c r="AK231" s="26">
        <f t="shared" ca="1" si="111"/>
        <v>0</v>
      </c>
      <c r="AL231" s="48" t="str">
        <f t="shared" si="112"/>
        <v>-</v>
      </c>
      <c r="AM231" s="48" t="str">
        <f t="shared" ca="1" si="113"/>
        <v>0 - 100%</v>
      </c>
      <c r="AN231" s="48" t="str">
        <f>IFERROR(#REF!/#REF!,"-")</f>
        <v>-</v>
      </c>
      <c r="AO231" s="48" t="str">
        <f t="shared" si="114"/>
        <v>-</v>
      </c>
      <c r="AP231" s="48" t="str">
        <f t="shared" ca="1" si="115"/>
        <v>0 - 200%</v>
      </c>
      <c r="AQ231" s="48" t="str">
        <f>IFERROR(AC231/#REF!,"-")</f>
        <v>-</v>
      </c>
      <c r="AR231" s="48" t="str">
        <f t="shared" si="116"/>
        <v>-</v>
      </c>
      <c r="AS231" s="48" t="str">
        <f>IFERROR(#REF!/#REF!,"_")</f>
        <v>_</v>
      </c>
      <c r="AT231" s="48" t="str">
        <f t="shared" si="117"/>
        <v>-</v>
      </c>
      <c r="AU231" s="48" t="str">
        <f>IFERROR(#REF!/#REF!,"-")</f>
        <v>-</v>
      </c>
      <c r="AV231" s="48" t="str">
        <f t="shared" si="118"/>
        <v>-</v>
      </c>
      <c r="AW231" s="48" t="str">
        <f>IFERROR(#REF!/#REF!,"-")</f>
        <v>-</v>
      </c>
      <c r="AX231" s="48" t="str">
        <f t="shared" si="119"/>
        <v>-</v>
      </c>
      <c r="AY231" s="48" t="str">
        <f>IFERROR(#REF!/#REF!,"-")</f>
        <v>-</v>
      </c>
      <c r="AZ231" s="48" t="str">
        <f t="shared" si="125"/>
        <v>-</v>
      </c>
      <c r="BA231" s="48" t="str">
        <f t="shared" si="126"/>
        <v>-</v>
      </c>
      <c r="BB231" s="48" t="b">
        <f t="shared" si="120"/>
        <v>0</v>
      </c>
      <c r="BC231">
        <f t="shared" si="127"/>
        <v>0</v>
      </c>
      <c r="BD231" s="48" t="str">
        <f t="shared" si="121"/>
        <v>-</v>
      </c>
    </row>
    <row r="232" spans="1:56" x14ac:dyDescent="0.3">
      <c r="A232" s="25" t="str">
        <f>Råstatistik!A226</f>
        <v>KANNEBÄCKS FRISKOLEFÖRENING</v>
      </c>
      <c r="B232" t="b">
        <f t="shared" si="96"/>
        <v>0</v>
      </c>
      <c r="C232">
        <f>Råstatistik!F226</f>
        <v>0</v>
      </c>
      <c r="D232">
        <f ca="1">IF(Råstatistik!D226=999,IF(simulera09,RANDBETWEEN(1,9),9),0)</f>
        <v>9</v>
      </c>
      <c r="E232">
        <f>Råstatistik!K226</f>
        <v>0</v>
      </c>
      <c r="F232">
        <f ca="1">IF(Råstatistik!I226=999,IF(simulera09,RANDBETWEEN(1,9),9),0)</f>
        <v>9</v>
      </c>
      <c r="G232">
        <f>Råstatistik!P226</f>
        <v>0</v>
      </c>
      <c r="H232">
        <f ca="1">IF(Råstatistik!N226=999,IF(simulera09,RANDBETWEEN(1,9),9),0)</f>
        <v>0</v>
      </c>
      <c r="I232">
        <f>Råstatistik!U226</f>
        <v>16</v>
      </c>
      <c r="J232">
        <f ca="1">IF(Råstatistik!S226=999,IF(simulera09,RANDBETWEEN(1,9),9),0)</f>
        <v>0</v>
      </c>
      <c r="K232">
        <f t="shared" si="97"/>
        <v>16</v>
      </c>
      <c r="L232">
        <f t="shared" ca="1" si="98"/>
        <v>18</v>
      </c>
      <c r="M232" s="26" t="str">
        <f t="shared" ca="1" si="122"/>
        <v>16-34</v>
      </c>
      <c r="N232" s="26">
        <f t="shared" ca="1" si="123"/>
        <v>25</v>
      </c>
      <c r="O232" s="26">
        <f t="shared" si="99"/>
        <v>0</v>
      </c>
      <c r="P232" s="26">
        <f t="shared" ca="1" si="100"/>
        <v>18</v>
      </c>
      <c r="Q232" s="26">
        <f t="shared" ca="1" si="101"/>
        <v>9</v>
      </c>
      <c r="R232" s="43">
        <f>IF(Råstatistik!G226=".",0,Råstatistik!G226)</f>
        <v>0</v>
      </c>
      <c r="S232" s="44">
        <f ca="1">IF(Råstatistik!E226=999,IF(simulera09,RANDBETWEEN(1,9),9),0)</f>
        <v>9</v>
      </c>
      <c r="T232" s="43">
        <f>IF(Råstatistik!L226=".",0,Råstatistik!L226)</f>
        <v>0</v>
      </c>
      <c r="U232" s="44">
        <f ca="1">IF(Råstatistik!J226=999,IF(simulera09,RANDBETWEEN(1,9),9),0)</f>
        <v>9</v>
      </c>
      <c r="V232">
        <f>IF(Råstatistik!Q226=".",0,Råstatistik!Q226)</f>
        <v>0</v>
      </c>
      <c r="W232">
        <f ca="1">IF(Råstatistik!O226=999,IF(simulera09,RANDBETWEEN(1,9),9),0)</f>
        <v>0</v>
      </c>
      <c r="X232">
        <f>IF(Råstatistik!V226=".",0,Råstatistik!V226)</f>
        <v>0</v>
      </c>
      <c r="Y232">
        <f ca="1">IF(Råstatistik!T226=999,IF(simulera09,RANDBETWEEN(1,9),9),0)</f>
        <v>9</v>
      </c>
      <c r="Z232">
        <f t="shared" si="102"/>
        <v>0</v>
      </c>
      <c r="AA232">
        <f t="shared" ca="1" si="103"/>
        <v>27</v>
      </c>
      <c r="AB232" s="26" t="str">
        <f t="shared" ca="1" si="124"/>
        <v>0-27</v>
      </c>
      <c r="AC232" s="26" t="b">
        <f>Råstatistik!B226</f>
        <v>0</v>
      </c>
      <c r="AD232" s="26">
        <f t="shared" si="104"/>
        <v>0</v>
      </c>
      <c r="AE232" s="26">
        <f t="shared" ca="1" si="105"/>
        <v>0</v>
      </c>
      <c r="AF232" s="26">
        <f t="shared" si="106"/>
        <v>0</v>
      </c>
      <c r="AG232" s="26">
        <f t="shared" ca="1" si="107"/>
        <v>0</v>
      </c>
      <c r="AH232" s="26">
        <f t="shared" si="108"/>
        <v>0</v>
      </c>
      <c r="AI232" s="26">
        <f t="shared" ca="1" si="109"/>
        <v>0</v>
      </c>
      <c r="AJ232" s="26">
        <f t="shared" si="110"/>
        <v>16</v>
      </c>
      <c r="AK232" s="26">
        <f t="shared" ca="1" si="111"/>
        <v>0</v>
      </c>
      <c r="AL232" s="48">
        <f t="shared" si="112"/>
        <v>0</v>
      </c>
      <c r="AM232" s="48" t="str">
        <f t="shared" ca="1" si="113"/>
        <v>0 - 72%</v>
      </c>
      <c r="AN232" s="48" t="str">
        <f>IFERROR(#REF!/#REF!,"-")</f>
        <v>-</v>
      </c>
      <c r="AO232" s="48">
        <f t="shared" si="114"/>
        <v>0</v>
      </c>
      <c r="AP232" s="48" t="str">
        <f t="shared" ca="1" si="115"/>
        <v>0 - 108%</v>
      </c>
      <c r="AQ232" s="48" t="str">
        <f>IFERROR(AC232/#REF!,"-")</f>
        <v>-</v>
      </c>
      <c r="AR232" s="48" t="str">
        <f t="shared" si="116"/>
        <v>-</v>
      </c>
      <c r="AS232" s="48" t="str">
        <f>IFERROR(#REF!/#REF!,"_")</f>
        <v>_</v>
      </c>
      <c r="AT232" s="48" t="str">
        <f t="shared" si="117"/>
        <v>-</v>
      </c>
      <c r="AU232" s="48" t="str">
        <f>IFERROR(#REF!/#REF!,"-")</f>
        <v>-</v>
      </c>
      <c r="AV232" s="48" t="str">
        <f t="shared" si="118"/>
        <v>-</v>
      </c>
      <c r="AW232" s="48" t="str">
        <f>IFERROR(#REF!/#REF!,"-")</f>
        <v>-</v>
      </c>
      <c r="AX232" s="48" t="str">
        <f t="shared" si="119"/>
        <v>-</v>
      </c>
      <c r="AY232" s="48" t="str">
        <f>IFERROR(#REF!/#REF!,"-")</f>
        <v>-</v>
      </c>
      <c r="AZ232" s="48" t="str">
        <f t="shared" si="125"/>
        <v>-</v>
      </c>
      <c r="BA232" s="48" t="str">
        <f t="shared" si="126"/>
        <v>-</v>
      </c>
      <c r="BB232" s="48" t="b">
        <f t="shared" si="120"/>
        <v>0</v>
      </c>
      <c r="BC232">
        <f t="shared" si="127"/>
        <v>0</v>
      </c>
      <c r="BD232" s="48" t="str">
        <f t="shared" si="121"/>
        <v>-</v>
      </c>
    </row>
    <row r="233" spans="1:56" x14ac:dyDescent="0.3">
      <c r="A233" s="25" t="str">
        <f>Råstatistik!A227</f>
        <v>KARLSBORGS KOMMUN</v>
      </c>
      <c r="B233" t="b">
        <f t="shared" si="96"/>
        <v>1</v>
      </c>
      <c r="C233">
        <f>Råstatistik!F227</f>
        <v>0</v>
      </c>
      <c r="D233">
        <f ca="1">IF(Råstatistik!D227=999,IF(simulera09,RANDBETWEEN(1,9),9),0)</f>
        <v>9</v>
      </c>
      <c r="E233">
        <f>Råstatistik!K227</f>
        <v>0</v>
      </c>
      <c r="F233">
        <f ca="1">IF(Råstatistik!I227=999,IF(simulera09,RANDBETWEEN(1,9),9),0)</f>
        <v>0</v>
      </c>
      <c r="G233">
        <f>Råstatistik!P227</f>
        <v>0</v>
      </c>
      <c r="H233">
        <f ca="1">IF(Råstatistik!N227=999,IF(simulera09,RANDBETWEEN(1,9),9),0)</f>
        <v>9</v>
      </c>
      <c r="I233">
        <f>Råstatistik!U227</f>
        <v>44</v>
      </c>
      <c r="J233">
        <f ca="1">IF(Råstatistik!S227=999,IF(simulera09,RANDBETWEEN(1,9),9),0)</f>
        <v>0</v>
      </c>
      <c r="K233">
        <f t="shared" si="97"/>
        <v>44</v>
      </c>
      <c r="L233">
        <f t="shared" ca="1" si="98"/>
        <v>18</v>
      </c>
      <c r="M233" s="26" t="str">
        <f t="shared" ca="1" si="122"/>
        <v>44-62</v>
      </c>
      <c r="N233" s="26">
        <f t="shared" ca="1" si="123"/>
        <v>53</v>
      </c>
      <c r="O233" s="26">
        <f t="shared" si="99"/>
        <v>0</v>
      </c>
      <c r="P233" s="26">
        <f t="shared" ca="1" si="100"/>
        <v>9</v>
      </c>
      <c r="Q233" s="26">
        <f t="shared" ca="1" si="101"/>
        <v>5</v>
      </c>
      <c r="R233" s="43">
        <f>IF(Råstatistik!G227=".",0,Råstatistik!G227)</f>
        <v>0</v>
      </c>
      <c r="S233" s="44">
        <f ca="1">IF(Råstatistik!E227=999,IF(simulera09,RANDBETWEEN(1,9),9),0)</f>
        <v>9</v>
      </c>
      <c r="T233" s="43">
        <f>IF(Råstatistik!L227=".",0,Råstatistik!L227)</f>
        <v>0</v>
      </c>
      <c r="U233" s="44">
        <f ca="1">IF(Råstatistik!J227=999,IF(simulera09,RANDBETWEEN(1,9),9),0)</f>
        <v>0</v>
      </c>
      <c r="V233">
        <f>IF(Råstatistik!Q227=".",0,Råstatistik!Q227)</f>
        <v>0</v>
      </c>
      <c r="W233">
        <f ca="1">IF(Råstatistik!O227=999,IF(simulera09,RANDBETWEEN(1,9),9),0)</f>
        <v>9</v>
      </c>
      <c r="X233">
        <f>IF(Råstatistik!V227=".",0,Råstatistik!V227)</f>
        <v>0</v>
      </c>
      <c r="Y233">
        <f ca="1">IF(Råstatistik!T227=999,IF(simulera09,RANDBETWEEN(1,9),9),0)</f>
        <v>9</v>
      </c>
      <c r="Z233">
        <f t="shared" si="102"/>
        <v>0</v>
      </c>
      <c r="AA233">
        <f t="shared" ca="1" si="103"/>
        <v>27</v>
      </c>
      <c r="AB233" s="26" t="str">
        <f t="shared" ca="1" si="124"/>
        <v>0-27</v>
      </c>
      <c r="AC233" s="26" t="b">
        <f>Råstatistik!B227</f>
        <v>0</v>
      </c>
      <c r="AD233" s="26">
        <f t="shared" si="104"/>
        <v>0</v>
      </c>
      <c r="AE233" s="26">
        <f t="shared" ca="1" si="105"/>
        <v>0</v>
      </c>
      <c r="AF233" s="26">
        <f t="shared" si="106"/>
        <v>0</v>
      </c>
      <c r="AG233" s="26">
        <f t="shared" ca="1" si="107"/>
        <v>0</v>
      </c>
      <c r="AH233" s="26">
        <f t="shared" si="108"/>
        <v>0</v>
      </c>
      <c r="AI233" s="26">
        <f t="shared" ca="1" si="109"/>
        <v>0</v>
      </c>
      <c r="AJ233" s="26">
        <f t="shared" si="110"/>
        <v>44</v>
      </c>
      <c r="AK233" s="26">
        <f t="shared" ca="1" si="111"/>
        <v>0</v>
      </c>
      <c r="AL233" s="48">
        <f t="shared" si="112"/>
        <v>0</v>
      </c>
      <c r="AM233" s="48" t="str">
        <f t="shared" ca="1" si="113"/>
        <v>0 - 17%</v>
      </c>
      <c r="AN233" s="48" t="str">
        <f>IFERROR(#REF!/#REF!,"-")</f>
        <v>-</v>
      </c>
      <c r="AO233" s="48">
        <f t="shared" si="114"/>
        <v>0</v>
      </c>
      <c r="AP233" s="48" t="str">
        <f t="shared" ca="1" si="115"/>
        <v>0 - 51%</v>
      </c>
      <c r="AQ233" s="48" t="str">
        <f>IFERROR(AC233/#REF!,"-")</f>
        <v>-</v>
      </c>
      <c r="AR233" s="48" t="str">
        <f t="shared" si="116"/>
        <v>-</v>
      </c>
      <c r="AS233" s="48" t="str">
        <f>IFERROR(#REF!/#REF!,"_")</f>
        <v>_</v>
      </c>
      <c r="AT233" s="48" t="str">
        <f t="shared" si="117"/>
        <v>-</v>
      </c>
      <c r="AU233" s="48" t="str">
        <f>IFERROR(#REF!/#REF!,"-")</f>
        <v>-</v>
      </c>
      <c r="AV233" s="48" t="str">
        <f t="shared" si="118"/>
        <v>-</v>
      </c>
      <c r="AW233" s="48" t="str">
        <f>IFERROR(#REF!/#REF!,"-")</f>
        <v>-</v>
      </c>
      <c r="AX233" s="48" t="str">
        <f t="shared" si="119"/>
        <v>-</v>
      </c>
      <c r="AY233" s="48" t="str">
        <f>IFERROR(#REF!/#REF!,"-")</f>
        <v>-</v>
      </c>
      <c r="AZ233" s="48" t="str">
        <f t="shared" si="125"/>
        <v>-</v>
      </c>
      <c r="BA233" s="48" t="str">
        <f t="shared" si="126"/>
        <v>-</v>
      </c>
      <c r="BB233" s="48" t="b">
        <f t="shared" si="120"/>
        <v>0</v>
      </c>
      <c r="BC233">
        <f t="shared" si="127"/>
        <v>0</v>
      </c>
      <c r="BD233" s="48" t="str">
        <f t="shared" si="121"/>
        <v>-</v>
      </c>
    </row>
    <row r="234" spans="1:56" x14ac:dyDescent="0.3">
      <c r="A234" s="25" t="str">
        <f>Råstatistik!A228</f>
        <v>KARLSHAMNS KOMMUN</v>
      </c>
      <c r="B234" t="b">
        <f t="shared" si="96"/>
        <v>1</v>
      </c>
      <c r="C234">
        <f>Råstatistik!F228</f>
        <v>32</v>
      </c>
      <c r="D234">
        <f ca="1">IF(Råstatistik!D228=999,IF(simulera09,RANDBETWEEN(1,9),9),0)</f>
        <v>0</v>
      </c>
      <c r="E234">
        <f>Råstatistik!K228</f>
        <v>0</v>
      </c>
      <c r="F234">
        <f ca="1">IF(Råstatistik!I228=999,IF(simulera09,RANDBETWEEN(1,9),9),0)</f>
        <v>9</v>
      </c>
      <c r="G234">
        <f>Råstatistik!P228</f>
        <v>37</v>
      </c>
      <c r="H234">
        <f ca="1">IF(Råstatistik!N228=999,IF(simulera09,RANDBETWEEN(1,9),9),0)</f>
        <v>0</v>
      </c>
      <c r="I234">
        <f>Råstatistik!U228</f>
        <v>180</v>
      </c>
      <c r="J234">
        <f ca="1">IF(Råstatistik!S228=999,IF(simulera09,RANDBETWEEN(1,9),9),0)</f>
        <v>0</v>
      </c>
      <c r="K234">
        <f t="shared" si="97"/>
        <v>249</v>
      </c>
      <c r="L234">
        <f t="shared" ca="1" si="98"/>
        <v>9</v>
      </c>
      <c r="M234" s="26" t="str">
        <f t="shared" ca="1" si="122"/>
        <v>249-258</v>
      </c>
      <c r="N234" s="26">
        <f t="shared" ca="1" si="123"/>
        <v>254</v>
      </c>
      <c r="O234" s="26">
        <f t="shared" si="99"/>
        <v>32</v>
      </c>
      <c r="P234" s="26">
        <f t="shared" ca="1" si="100"/>
        <v>9</v>
      </c>
      <c r="Q234" s="26">
        <f t="shared" ca="1" si="101"/>
        <v>37</v>
      </c>
      <c r="R234" s="43">
        <f>IF(Råstatistik!G228=".",0,Råstatistik!G228)</f>
        <v>14</v>
      </c>
      <c r="S234" s="44">
        <f ca="1">IF(Råstatistik!E228=999,IF(simulera09,RANDBETWEEN(1,9),9),0)</f>
        <v>0</v>
      </c>
      <c r="T234" s="43">
        <f>IF(Råstatistik!L228=".",0,Råstatistik!L228)</f>
        <v>0</v>
      </c>
      <c r="U234" s="44">
        <f ca="1">IF(Råstatistik!J228=999,IF(simulera09,RANDBETWEEN(1,9),9),0)</f>
        <v>9</v>
      </c>
      <c r="V234">
        <f>IF(Råstatistik!Q228=".",0,Råstatistik!Q228)</f>
        <v>0</v>
      </c>
      <c r="W234">
        <f ca="1">IF(Råstatistik!O228=999,IF(simulera09,RANDBETWEEN(1,9),9),0)</f>
        <v>9</v>
      </c>
      <c r="X234">
        <f>IF(Råstatistik!V228=".",0,Råstatistik!V228)</f>
        <v>0</v>
      </c>
      <c r="Y234">
        <f ca="1">IF(Råstatistik!T228=999,IF(simulera09,RANDBETWEEN(1,9),9),0)</f>
        <v>9</v>
      </c>
      <c r="Z234">
        <f t="shared" si="102"/>
        <v>14</v>
      </c>
      <c r="AA234">
        <f t="shared" ca="1" si="103"/>
        <v>27</v>
      </c>
      <c r="AB234" s="26" t="str">
        <f t="shared" ca="1" si="124"/>
        <v>14-41</v>
      </c>
      <c r="AC234" s="26" t="b">
        <f>Råstatistik!B228</f>
        <v>0</v>
      </c>
      <c r="AD234" s="26">
        <f t="shared" si="104"/>
        <v>18</v>
      </c>
      <c r="AE234" s="26">
        <f t="shared" ca="1" si="105"/>
        <v>0</v>
      </c>
      <c r="AF234" s="26">
        <f t="shared" si="106"/>
        <v>0</v>
      </c>
      <c r="AG234" s="26">
        <f t="shared" ca="1" si="107"/>
        <v>0</v>
      </c>
      <c r="AH234" s="26">
        <f t="shared" si="108"/>
        <v>37</v>
      </c>
      <c r="AI234" s="26">
        <f t="shared" ca="1" si="109"/>
        <v>0</v>
      </c>
      <c r="AJ234" s="26">
        <f t="shared" si="110"/>
        <v>180</v>
      </c>
      <c r="AK234" s="26">
        <f t="shared" ca="1" si="111"/>
        <v>0</v>
      </c>
      <c r="AL234" s="48">
        <f t="shared" si="112"/>
        <v>0.12851405622489959</v>
      </c>
      <c r="AM234" s="48" t="str">
        <f t="shared" ca="1" si="113"/>
        <v>13 - 4%</v>
      </c>
      <c r="AN234" s="48" t="str">
        <f>IFERROR(#REF!/#REF!,"-")</f>
        <v>-</v>
      </c>
      <c r="AO234" s="48">
        <f t="shared" si="114"/>
        <v>5.6224899598393573E-2</v>
      </c>
      <c r="AP234" s="48" t="str">
        <f t="shared" ca="1" si="115"/>
        <v>6 - 11%</v>
      </c>
      <c r="AQ234" s="48" t="str">
        <f>IFERROR(AC234/#REF!,"-")</f>
        <v>-</v>
      </c>
      <c r="AR234" s="48">
        <f t="shared" si="116"/>
        <v>0.4375</v>
      </c>
      <c r="AS234" s="48" t="str">
        <f>IFERROR(#REF!/#REF!,"_")</f>
        <v>_</v>
      </c>
      <c r="AT234" s="48">
        <f t="shared" si="117"/>
        <v>0</v>
      </c>
      <c r="AU234" s="48" t="str">
        <f>IFERROR(#REF!/#REF!,"-")</f>
        <v>-</v>
      </c>
      <c r="AV234" s="48">
        <f t="shared" si="118"/>
        <v>0</v>
      </c>
      <c r="AW234" s="48" t="str">
        <f>IFERROR(#REF!/#REF!,"-")</f>
        <v>-</v>
      </c>
      <c r="AX234" s="48">
        <f t="shared" si="119"/>
        <v>0</v>
      </c>
      <c r="AY234" s="48" t="str">
        <f>IFERROR(#REF!/#REF!,"-")</f>
        <v>-</v>
      </c>
      <c r="AZ234" s="48">
        <f t="shared" si="125"/>
        <v>0</v>
      </c>
      <c r="BA234" s="48" t="str">
        <f t="shared" si="126"/>
        <v>-</v>
      </c>
      <c r="BB234" s="48" t="b">
        <f t="shared" si="120"/>
        <v>0</v>
      </c>
      <c r="BC234">
        <f t="shared" si="127"/>
        <v>18</v>
      </c>
      <c r="BD234" s="48">
        <f t="shared" si="121"/>
        <v>1</v>
      </c>
    </row>
    <row r="235" spans="1:56" x14ac:dyDescent="0.3">
      <c r="A235" s="25" t="str">
        <f>Råstatistik!A229</f>
        <v>KARLSKOGA KOMMUN</v>
      </c>
      <c r="B235" t="b">
        <f t="shared" si="96"/>
        <v>1</v>
      </c>
      <c r="C235">
        <f>Råstatistik!F229</f>
        <v>51</v>
      </c>
      <c r="D235">
        <f ca="1">IF(Råstatistik!D229=999,IF(simulera09,RANDBETWEEN(1,9),9),0)</f>
        <v>0</v>
      </c>
      <c r="E235">
        <f>Råstatistik!K229</f>
        <v>27</v>
      </c>
      <c r="F235">
        <f ca="1">IF(Råstatistik!I229=999,IF(simulera09,RANDBETWEEN(1,9),9),0)</f>
        <v>0</v>
      </c>
      <c r="G235">
        <f>Råstatistik!P229</f>
        <v>34</v>
      </c>
      <c r="H235">
        <f ca="1">IF(Råstatistik!N229=999,IF(simulera09,RANDBETWEEN(1,9),9),0)</f>
        <v>0</v>
      </c>
      <c r="I235">
        <f>Råstatistik!U229</f>
        <v>201</v>
      </c>
      <c r="J235">
        <f ca="1">IF(Råstatistik!S229=999,IF(simulera09,RANDBETWEEN(1,9),9),0)</f>
        <v>0</v>
      </c>
      <c r="K235">
        <f t="shared" si="97"/>
        <v>313</v>
      </c>
      <c r="L235">
        <f t="shared" ca="1" si="98"/>
        <v>0</v>
      </c>
      <c r="M235" s="26" t="str">
        <f t="shared" ca="1" si="122"/>
        <v>313</v>
      </c>
      <c r="N235" s="26">
        <f t="shared" ca="1" si="123"/>
        <v>313</v>
      </c>
      <c r="O235" s="26">
        <f t="shared" si="99"/>
        <v>78</v>
      </c>
      <c r="P235" s="26">
        <f t="shared" ca="1" si="100"/>
        <v>0</v>
      </c>
      <c r="Q235" s="26">
        <f t="shared" ca="1" si="101"/>
        <v>78</v>
      </c>
      <c r="R235" s="43">
        <f>IF(Råstatistik!G229=".",0,Råstatistik!G229)</f>
        <v>18</v>
      </c>
      <c r="S235" s="44">
        <f ca="1">IF(Råstatistik!E229=999,IF(simulera09,RANDBETWEEN(1,9),9),0)</f>
        <v>0</v>
      </c>
      <c r="T235" s="43">
        <f>IF(Råstatistik!L229=".",0,Råstatistik!L229)</f>
        <v>0</v>
      </c>
      <c r="U235" s="44">
        <f ca="1">IF(Råstatistik!J229=999,IF(simulera09,RANDBETWEEN(1,9),9),0)</f>
        <v>9</v>
      </c>
      <c r="V235">
        <f>IF(Råstatistik!Q229=".",0,Råstatistik!Q229)</f>
        <v>0</v>
      </c>
      <c r="W235">
        <f ca="1">IF(Råstatistik!O229=999,IF(simulera09,RANDBETWEEN(1,9),9),0)</f>
        <v>9</v>
      </c>
      <c r="X235">
        <f>IF(Råstatistik!V229=".",0,Råstatistik!V229)</f>
        <v>0</v>
      </c>
      <c r="Y235">
        <f ca="1">IF(Råstatistik!T229=999,IF(simulera09,RANDBETWEEN(1,9),9),0)</f>
        <v>9</v>
      </c>
      <c r="Z235">
        <f t="shared" si="102"/>
        <v>18</v>
      </c>
      <c r="AA235">
        <f t="shared" ca="1" si="103"/>
        <v>27</v>
      </c>
      <c r="AB235" s="26" t="str">
        <f t="shared" ca="1" si="124"/>
        <v>18-45</v>
      </c>
      <c r="AC235" s="26" t="b">
        <f>Råstatistik!B229</f>
        <v>0</v>
      </c>
      <c r="AD235" s="26">
        <f t="shared" si="104"/>
        <v>33</v>
      </c>
      <c r="AE235" s="26">
        <f t="shared" ca="1" si="105"/>
        <v>0</v>
      </c>
      <c r="AF235" s="26">
        <f t="shared" si="106"/>
        <v>27</v>
      </c>
      <c r="AG235" s="26">
        <f t="shared" ca="1" si="107"/>
        <v>0</v>
      </c>
      <c r="AH235" s="26">
        <f t="shared" si="108"/>
        <v>34</v>
      </c>
      <c r="AI235" s="26">
        <f t="shared" ca="1" si="109"/>
        <v>0</v>
      </c>
      <c r="AJ235" s="26">
        <f t="shared" si="110"/>
        <v>201</v>
      </c>
      <c r="AK235" s="26">
        <f t="shared" ca="1" si="111"/>
        <v>0</v>
      </c>
      <c r="AL235" s="48">
        <f t="shared" si="112"/>
        <v>0.24920127795527156</v>
      </c>
      <c r="AM235" s="48" t="str">
        <f t="shared" ca="1" si="113"/>
        <v>25 - 0%</v>
      </c>
      <c r="AN235" s="48" t="str">
        <f>IFERROR(#REF!/#REF!,"-")</f>
        <v>-</v>
      </c>
      <c r="AO235" s="48">
        <f t="shared" si="114"/>
        <v>5.7507987220447282E-2</v>
      </c>
      <c r="AP235" s="48" t="str">
        <f t="shared" ca="1" si="115"/>
        <v>6 - 9%</v>
      </c>
      <c r="AQ235" s="48" t="str">
        <f>IFERROR(AC235/#REF!,"-")</f>
        <v>-</v>
      </c>
      <c r="AR235" s="48">
        <f t="shared" si="116"/>
        <v>0.23076923076923078</v>
      </c>
      <c r="AS235" s="48" t="str">
        <f>IFERROR(#REF!/#REF!,"_")</f>
        <v>_</v>
      </c>
      <c r="AT235" s="48">
        <f t="shared" si="117"/>
        <v>0.34615384615384615</v>
      </c>
      <c r="AU235" s="48" t="str">
        <f>IFERROR(#REF!/#REF!,"-")</f>
        <v>-</v>
      </c>
      <c r="AV235" s="48">
        <f t="shared" si="118"/>
        <v>0</v>
      </c>
      <c r="AW235" s="48" t="str">
        <f>IFERROR(#REF!/#REF!,"-")</f>
        <v>-</v>
      </c>
      <c r="AX235" s="48">
        <f t="shared" si="119"/>
        <v>0</v>
      </c>
      <c r="AY235" s="48" t="str">
        <f>IFERROR(#REF!/#REF!,"-")</f>
        <v>-</v>
      </c>
      <c r="AZ235" s="48">
        <f t="shared" si="125"/>
        <v>0</v>
      </c>
      <c r="BA235" s="48" t="str">
        <f t="shared" si="126"/>
        <v>-</v>
      </c>
      <c r="BB235" s="48" t="b">
        <f t="shared" si="120"/>
        <v>0</v>
      </c>
      <c r="BC235">
        <f t="shared" si="127"/>
        <v>33</v>
      </c>
      <c r="BD235" s="48">
        <f t="shared" si="121"/>
        <v>0.55000000000000004</v>
      </c>
    </row>
    <row r="236" spans="1:56" x14ac:dyDescent="0.3">
      <c r="A236" s="25" t="str">
        <f>Råstatistik!A230</f>
        <v>KARLSKRONA KOMMUN</v>
      </c>
      <c r="B236" t="b">
        <f t="shared" si="96"/>
        <v>1</v>
      </c>
      <c r="C236">
        <f>Råstatistik!F230</f>
        <v>55</v>
      </c>
      <c r="D236">
        <f ca="1">IF(Råstatistik!D230=999,IF(simulera09,RANDBETWEEN(1,9),9),0)</f>
        <v>0</v>
      </c>
      <c r="E236">
        <f>Råstatistik!K230</f>
        <v>30</v>
      </c>
      <c r="F236">
        <f ca="1">IF(Råstatistik!I230=999,IF(simulera09,RANDBETWEEN(1,9),9),0)</f>
        <v>0</v>
      </c>
      <c r="G236">
        <f>Råstatistik!P230</f>
        <v>34</v>
      </c>
      <c r="H236">
        <f ca="1">IF(Råstatistik!N230=999,IF(simulera09,RANDBETWEEN(1,9),9),0)</f>
        <v>0</v>
      </c>
      <c r="I236">
        <f>Råstatistik!U230</f>
        <v>321</v>
      </c>
      <c r="J236">
        <f ca="1">IF(Råstatistik!S230=999,IF(simulera09,RANDBETWEEN(1,9),9),0)</f>
        <v>0</v>
      </c>
      <c r="K236">
        <f t="shared" si="97"/>
        <v>440</v>
      </c>
      <c r="L236">
        <f t="shared" ca="1" si="98"/>
        <v>0</v>
      </c>
      <c r="M236" s="26" t="str">
        <f t="shared" ca="1" si="122"/>
        <v>440</v>
      </c>
      <c r="N236" s="26">
        <f t="shared" ca="1" si="123"/>
        <v>440</v>
      </c>
      <c r="O236" s="26">
        <f t="shared" si="99"/>
        <v>85</v>
      </c>
      <c r="P236" s="26">
        <f t="shared" ca="1" si="100"/>
        <v>0</v>
      </c>
      <c r="Q236" s="26">
        <f t="shared" ca="1" si="101"/>
        <v>85</v>
      </c>
      <c r="R236" s="43">
        <f>IF(Råstatistik!G230=".",0,Råstatistik!G230)</f>
        <v>19</v>
      </c>
      <c r="S236" s="44">
        <f ca="1">IF(Råstatistik!E230=999,IF(simulera09,RANDBETWEEN(1,9),9),0)</f>
        <v>0</v>
      </c>
      <c r="T236" s="43">
        <f>IF(Råstatistik!L230=".",0,Råstatistik!L230)</f>
        <v>10</v>
      </c>
      <c r="U236" s="44">
        <f ca="1">IF(Råstatistik!J230=999,IF(simulera09,RANDBETWEEN(1,9),9),0)</f>
        <v>0</v>
      </c>
      <c r="V236">
        <f>IF(Råstatistik!Q230=".",0,Råstatistik!Q230)</f>
        <v>0</v>
      </c>
      <c r="W236">
        <f ca="1">IF(Råstatistik!O230=999,IF(simulera09,RANDBETWEEN(1,9),9),0)</f>
        <v>9</v>
      </c>
      <c r="X236">
        <f>IF(Råstatistik!V230=".",0,Råstatistik!V230)</f>
        <v>0</v>
      </c>
      <c r="Y236">
        <f ca="1">IF(Råstatistik!T230=999,IF(simulera09,RANDBETWEEN(1,9),9),0)</f>
        <v>9</v>
      </c>
      <c r="Z236">
        <f t="shared" si="102"/>
        <v>29</v>
      </c>
      <c r="AA236">
        <f t="shared" ca="1" si="103"/>
        <v>18</v>
      </c>
      <c r="AB236" s="26" t="str">
        <f t="shared" ca="1" si="124"/>
        <v>29-47</v>
      </c>
      <c r="AC236" s="26" t="b">
        <f>Råstatistik!B230</f>
        <v>0</v>
      </c>
      <c r="AD236" s="26">
        <f t="shared" si="104"/>
        <v>36</v>
      </c>
      <c r="AE236" s="26">
        <f t="shared" ca="1" si="105"/>
        <v>0</v>
      </c>
      <c r="AF236" s="26">
        <f t="shared" si="106"/>
        <v>20</v>
      </c>
      <c r="AG236" s="26">
        <f t="shared" ca="1" si="107"/>
        <v>0</v>
      </c>
      <c r="AH236" s="26">
        <f t="shared" si="108"/>
        <v>34</v>
      </c>
      <c r="AI236" s="26">
        <f t="shared" ca="1" si="109"/>
        <v>0</v>
      </c>
      <c r="AJ236" s="26">
        <f t="shared" si="110"/>
        <v>321</v>
      </c>
      <c r="AK236" s="26">
        <f t="shared" ca="1" si="111"/>
        <v>0</v>
      </c>
      <c r="AL236" s="48">
        <f t="shared" si="112"/>
        <v>0.19318181818181818</v>
      </c>
      <c r="AM236" s="48" t="str">
        <f t="shared" ca="1" si="113"/>
        <v>19 - 0%</v>
      </c>
      <c r="AN236" s="48" t="str">
        <f>IFERROR(#REF!/#REF!,"-")</f>
        <v>-</v>
      </c>
      <c r="AO236" s="48">
        <f t="shared" si="114"/>
        <v>6.5909090909090903E-2</v>
      </c>
      <c r="AP236" s="48" t="str">
        <f t="shared" ca="1" si="115"/>
        <v>7 - 4%</v>
      </c>
      <c r="AQ236" s="48" t="str">
        <f>IFERROR(AC236/#REF!,"-")</f>
        <v>-</v>
      </c>
      <c r="AR236" s="48">
        <f t="shared" si="116"/>
        <v>0.3411764705882353</v>
      </c>
      <c r="AS236" s="48" t="str">
        <f>IFERROR(#REF!/#REF!,"_")</f>
        <v>_</v>
      </c>
      <c r="AT236" s="48">
        <f t="shared" si="117"/>
        <v>0.35294117647058826</v>
      </c>
      <c r="AU236" s="48" t="str">
        <f>IFERROR(#REF!/#REF!,"-")</f>
        <v>-</v>
      </c>
      <c r="AV236" s="48">
        <f t="shared" si="118"/>
        <v>0.34482758620689657</v>
      </c>
      <c r="AW236" s="48" t="str">
        <f>IFERROR(#REF!/#REF!,"-")</f>
        <v>-</v>
      </c>
      <c r="AX236" s="48">
        <f t="shared" si="119"/>
        <v>0</v>
      </c>
      <c r="AY236" s="48" t="str">
        <f>IFERROR(#REF!/#REF!,"-")</f>
        <v>-</v>
      </c>
      <c r="AZ236" s="48">
        <f t="shared" si="125"/>
        <v>0.34482758620689657</v>
      </c>
      <c r="BA236" s="48" t="str">
        <f t="shared" si="126"/>
        <v>-</v>
      </c>
      <c r="BB236" s="48" t="b">
        <f t="shared" si="120"/>
        <v>0</v>
      </c>
      <c r="BC236">
        <f t="shared" si="127"/>
        <v>36</v>
      </c>
      <c r="BD236" s="48">
        <f t="shared" si="121"/>
        <v>0.6428571428571429</v>
      </c>
    </row>
    <row r="237" spans="1:56" x14ac:dyDescent="0.3">
      <c r="A237" s="25" t="str">
        <f>Råstatistik!A231</f>
        <v>KARLSKRONA MONTESSORIFRISKOLA AB</v>
      </c>
      <c r="B237" t="b">
        <f t="shared" si="96"/>
        <v>0</v>
      </c>
      <c r="C237">
        <f>Råstatistik!F231</f>
        <v>0</v>
      </c>
      <c r="D237">
        <f ca="1">IF(Råstatistik!D231=999,IF(simulera09,RANDBETWEEN(1,9),9),0)</f>
        <v>0</v>
      </c>
      <c r="E237">
        <f>Råstatistik!K231</f>
        <v>0</v>
      </c>
      <c r="F237">
        <f ca="1">IF(Råstatistik!I231=999,IF(simulera09,RANDBETWEEN(1,9),9),0)</f>
        <v>9</v>
      </c>
      <c r="G237">
        <f>Råstatistik!P231</f>
        <v>0</v>
      </c>
      <c r="H237">
        <f ca="1">IF(Råstatistik!N231=999,IF(simulera09,RANDBETWEEN(1,9),9),0)</f>
        <v>9</v>
      </c>
      <c r="I237">
        <f>Råstatistik!U231</f>
        <v>20</v>
      </c>
      <c r="J237">
        <f ca="1">IF(Råstatistik!S231=999,IF(simulera09,RANDBETWEEN(1,9),9),0)</f>
        <v>0</v>
      </c>
      <c r="K237">
        <f t="shared" si="97"/>
        <v>20</v>
      </c>
      <c r="L237">
        <f t="shared" ca="1" si="98"/>
        <v>18</v>
      </c>
      <c r="M237" s="26" t="str">
        <f t="shared" ca="1" si="122"/>
        <v>20-38</v>
      </c>
      <c r="N237" s="26">
        <f t="shared" ca="1" si="123"/>
        <v>29</v>
      </c>
      <c r="O237" s="26">
        <f t="shared" si="99"/>
        <v>0</v>
      </c>
      <c r="P237" s="26">
        <f t="shared" ca="1" si="100"/>
        <v>9</v>
      </c>
      <c r="Q237" s="26">
        <f t="shared" ca="1" si="101"/>
        <v>5</v>
      </c>
      <c r="R237" s="43">
        <f>IF(Råstatistik!G231=".",0,Råstatistik!G231)</f>
        <v>0</v>
      </c>
      <c r="S237" s="44">
        <f ca="1">IF(Råstatistik!E231=999,IF(simulera09,RANDBETWEEN(1,9),9),0)</f>
        <v>0</v>
      </c>
      <c r="T237" s="43">
        <f>IF(Råstatistik!L231=".",0,Råstatistik!L231)</f>
        <v>0</v>
      </c>
      <c r="U237" s="44">
        <f ca="1">IF(Råstatistik!J231=999,IF(simulera09,RANDBETWEEN(1,9),9),0)</f>
        <v>9</v>
      </c>
      <c r="V237">
        <f>IF(Råstatistik!Q231=".",0,Råstatistik!Q231)</f>
        <v>0</v>
      </c>
      <c r="W237">
        <f ca="1">IF(Råstatistik!O231=999,IF(simulera09,RANDBETWEEN(1,9),9),0)</f>
        <v>9</v>
      </c>
      <c r="X237">
        <f>IF(Råstatistik!V231=".",0,Råstatistik!V231)</f>
        <v>0</v>
      </c>
      <c r="Y237">
        <f ca="1">IF(Råstatistik!T231=999,IF(simulera09,RANDBETWEEN(1,9),9),0)</f>
        <v>9</v>
      </c>
      <c r="Z237">
        <f t="shared" si="102"/>
        <v>0</v>
      </c>
      <c r="AA237">
        <f t="shared" ca="1" si="103"/>
        <v>27</v>
      </c>
      <c r="AB237" s="26" t="str">
        <f t="shared" ca="1" si="124"/>
        <v>0-27</v>
      </c>
      <c r="AC237" s="26" t="b">
        <f>Råstatistik!B231</f>
        <v>0</v>
      </c>
      <c r="AD237" s="26">
        <f t="shared" si="104"/>
        <v>0</v>
      </c>
      <c r="AE237" s="26">
        <f t="shared" ca="1" si="105"/>
        <v>0</v>
      </c>
      <c r="AF237" s="26">
        <f t="shared" si="106"/>
        <v>0</v>
      </c>
      <c r="AG237" s="26">
        <f t="shared" ca="1" si="107"/>
        <v>0</v>
      </c>
      <c r="AH237" s="26">
        <f t="shared" si="108"/>
        <v>0</v>
      </c>
      <c r="AI237" s="26">
        <f t="shared" ca="1" si="109"/>
        <v>0</v>
      </c>
      <c r="AJ237" s="26">
        <f t="shared" si="110"/>
        <v>20</v>
      </c>
      <c r="AK237" s="26">
        <f t="shared" ca="1" si="111"/>
        <v>0</v>
      </c>
      <c r="AL237" s="48">
        <f t="shared" si="112"/>
        <v>0</v>
      </c>
      <c r="AM237" s="48" t="str">
        <f t="shared" ca="1" si="113"/>
        <v>0 - 31%</v>
      </c>
      <c r="AN237" s="48" t="str">
        <f>IFERROR(#REF!/#REF!,"-")</f>
        <v>-</v>
      </c>
      <c r="AO237" s="48">
        <f t="shared" si="114"/>
        <v>0</v>
      </c>
      <c r="AP237" s="48" t="str">
        <f t="shared" ca="1" si="115"/>
        <v>0 - 93%</v>
      </c>
      <c r="AQ237" s="48" t="str">
        <f>IFERROR(AC237/#REF!,"-")</f>
        <v>-</v>
      </c>
      <c r="AR237" s="48" t="str">
        <f t="shared" si="116"/>
        <v>-</v>
      </c>
      <c r="AS237" s="48" t="str">
        <f>IFERROR(#REF!/#REF!,"_")</f>
        <v>_</v>
      </c>
      <c r="AT237" s="48" t="str">
        <f t="shared" si="117"/>
        <v>-</v>
      </c>
      <c r="AU237" s="48" t="str">
        <f>IFERROR(#REF!/#REF!,"-")</f>
        <v>-</v>
      </c>
      <c r="AV237" s="48" t="str">
        <f t="shared" si="118"/>
        <v>-</v>
      </c>
      <c r="AW237" s="48" t="str">
        <f>IFERROR(#REF!/#REF!,"-")</f>
        <v>-</v>
      </c>
      <c r="AX237" s="48" t="str">
        <f t="shared" si="119"/>
        <v>-</v>
      </c>
      <c r="AY237" s="48" t="str">
        <f>IFERROR(#REF!/#REF!,"-")</f>
        <v>-</v>
      </c>
      <c r="AZ237" s="48" t="str">
        <f t="shared" si="125"/>
        <v>-</v>
      </c>
      <c r="BA237" s="48" t="str">
        <f t="shared" si="126"/>
        <v>-</v>
      </c>
      <c r="BB237" s="48" t="b">
        <f t="shared" si="120"/>
        <v>0</v>
      </c>
      <c r="BC237">
        <f t="shared" si="127"/>
        <v>0</v>
      </c>
      <c r="BD237" s="48" t="str">
        <f t="shared" si="121"/>
        <v>-</v>
      </c>
    </row>
    <row r="238" spans="1:56" x14ac:dyDescent="0.3">
      <c r="A238" s="25" t="str">
        <f>Råstatistik!A232</f>
        <v>KARLSTADS KOMMUN</v>
      </c>
      <c r="B238" t="b">
        <f t="shared" si="96"/>
        <v>1</v>
      </c>
      <c r="C238">
        <f>Råstatistik!F232</f>
        <v>64</v>
      </c>
      <c r="D238">
        <f ca="1">IF(Råstatistik!D232=999,IF(simulera09,RANDBETWEEN(1,9),9),0)</f>
        <v>0</v>
      </c>
      <c r="E238">
        <f>Råstatistik!K232</f>
        <v>58</v>
      </c>
      <c r="F238">
        <f ca="1">IF(Råstatistik!I232=999,IF(simulera09,RANDBETWEEN(1,9),9),0)</f>
        <v>0</v>
      </c>
      <c r="G238">
        <f>Råstatistik!P232</f>
        <v>47</v>
      </c>
      <c r="H238">
        <f ca="1">IF(Råstatistik!N232=999,IF(simulera09,RANDBETWEEN(1,9),9),0)</f>
        <v>0</v>
      </c>
      <c r="I238">
        <f>Råstatistik!U232</f>
        <v>505</v>
      </c>
      <c r="J238">
        <f ca="1">IF(Råstatistik!S232=999,IF(simulera09,RANDBETWEEN(1,9),9),0)</f>
        <v>0</v>
      </c>
      <c r="K238">
        <f t="shared" si="97"/>
        <v>674</v>
      </c>
      <c r="L238">
        <f t="shared" ca="1" si="98"/>
        <v>0</v>
      </c>
      <c r="M238" s="26" t="str">
        <f t="shared" ca="1" si="122"/>
        <v>674</v>
      </c>
      <c r="N238" s="26">
        <f t="shared" ca="1" si="123"/>
        <v>674</v>
      </c>
      <c r="O238" s="26">
        <f t="shared" si="99"/>
        <v>122</v>
      </c>
      <c r="P238" s="26">
        <f t="shared" ca="1" si="100"/>
        <v>0</v>
      </c>
      <c r="Q238" s="26">
        <f t="shared" ca="1" si="101"/>
        <v>122</v>
      </c>
      <c r="R238" s="43">
        <f>IF(Råstatistik!G232=".",0,Råstatistik!G232)</f>
        <v>32</v>
      </c>
      <c r="S238" s="44">
        <f ca="1">IF(Råstatistik!E232=999,IF(simulera09,RANDBETWEEN(1,9),9),0)</f>
        <v>0</v>
      </c>
      <c r="T238" s="43">
        <f>IF(Råstatistik!L232=".",0,Råstatistik!L232)</f>
        <v>18</v>
      </c>
      <c r="U238" s="44">
        <f ca="1">IF(Råstatistik!J232=999,IF(simulera09,RANDBETWEEN(1,9),9),0)</f>
        <v>0</v>
      </c>
      <c r="V238">
        <f>IF(Råstatistik!Q232=".",0,Råstatistik!Q232)</f>
        <v>10</v>
      </c>
      <c r="W238">
        <f ca="1">IF(Råstatistik!O232=999,IF(simulera09,RANDBETWEEN(1,9),9),0)</f>
        <v>0</v>
      </c>
      <c r="X238">
        <f>IF(Råstatistik!V232=".",0,Råstatistik!V232)</f>
        <v>10</v>
      </c>
      <c r="Y238">
        <f ca="1">IF(Råstatistik!T232=999,IF(simulera09,RANDBETWEEN(1,9),9),0)</f>
        <v>0</v>
      </c>
      <c r="Z238">
        <f t="shared" si="102"/>
        <v>70</v>
      </c>
      <c r="AA238">
        <f t="shared" ca="1" si="103"/>
        <v>0</v>
      </c>
      <c r="AB238" s="26" t="str">
        <f t="shared" ca="1" si="124"/>
        <v>70</v>
      </c>
      <c r="AC238" s="26" t="b">
        <f>Råstatistik!B232</f>
        <v>0</v>
      </c>
      <c r="AD238" s="26">
        <f t="shared" si="104"/>
        <v>32</v>
      </c>
      <c r="AE238" s="26">
        <f t="shared" ca="1" si="105"/>
        <v>0</v>
      </c>
      <c r="AF238" s="26">
        <f t="shared" si="106"/>
        <v>40</v>
      </c>
      <c r="AG238" s="26">
        <f t="shared" ca="1" si="107"/>
        <v>0</v>
      </c>
      <c r="AH238" s="26">
        <f t="shared" si="108"/>
        <v>37</v>
      </c>
      <c r="AI238" s="26">
        <f t="shared" ca="1" si="109"/>
        <v>0</v>
      </c>
      <c r="AJ238" s="26">
        <f t="shared" si="110"/>
        <v>495</v>
      </c>
      <c r="AK238" s="26">
        <f t="shared" ca="1" si="111"/>
        <v>0</v>
      </c>
      <c r="AL238" s="48">
        <f t="shared" si="112"/>
        <v>0.18100890207715134</v>
      </c>
      <c r="AM238" s="48" t="str">
        <f t="shared" ca="1" si="113"/>
        <v>18 - 0%</v>
      </c>
      <c r="AN238" s="48" t="str">
        <f>IFERROR(#REF!/#REF!,"-")</f>
        <v>-</v>
      </c>
      <c r="AO238" s="48">
        <f t="shared" si="114"/>
        <v>0.10385756676557864</v>
      </c>
      <c r="AP238" s="48" t="str">
        <f t="shared" ca="1" si="115"/>
        <v>10 - 0%</v>
      </c>
      <c r="AQ238" s="48" t="str">
        <f>IFERROR(AC238/#REF!,"-")</f>
        <v>-</v>
      </c>
      <c r="AR238" s="48">
        <f t="shared" si="116"/>
        <v>0.57377049180327866</v>
      </c>
      <c r="AS238" s="48" t="str">
        <f>IFERROR(#REF!/#REF!,"_")</f>
        <v>_</v>
      </c>
      <c r="AT238" s="48">
        <f t="shared" si="117"/>
        <v>0.47540983606557374</v>
      </c>
      <c r="AU238" s="48" t="str">
        <f>IFERROR(#REF!/#REF!,"-")</f>
        <v>-</v>
      </c>
      <c r="AV238" s="48">
        <f t="shared" si="118"/>
        <v>0.25714285714285712</v>
      </c>
      <c r="AW238" s="48" t="str">
        <f>IFERROR(#REF!/#REF!,"-")</f>
        <v>-</v>
      </c>
      <c r="AX238" s="48">
        <f t="shared" si="119"/>
        <v>0.14285714285714285</v>
      </c>
      <c r="AY238" s="48" t="str">
        <f>IFERROR(#REF!/#REF!,"-")</f>
        <v>-</v>
      </c>
      <c r="AZ238" s="48">
        <f t="shared" si="125"/>
        <v>0.39999999999999997</v>
      </c>
      <c r="BA238" s="48" t="str">
        <f t="shared" si="126"/>
        <v>-</v>
      </c>
      <c r="BB238" s="48" t="b">
        <f t="shared" si="120"/>
        <v>0</v>
      </c>
      <c r="BC238">
        <f t="shared" si="127"/>
        <v>32</v>
      </c>
      <c r="BD238" s="48">
        <f t="shared" si="121"/>
        <v>0.44444444444444442</v>
      </c>
    </row>
    <row r="239" spans="1:56" x14ac:dyDescent="0.3">
      <c r="A239" s="25" t="str">
        <f>Råstatistik!A233</f>
        <v>KASTELLSKOLAN</v>
      </c>
      <c r="B239" t="b">
        <f t="shared" si="96"/>
        <v>0</v>
      </c>
      <c r="C239">
        <f>Råstatistik!F233</f>
        <v>0</v>
      </c>
      <c r="D239">
        <f ca="1">IF(Råstatistik!D233=999,IF(simulera09,RANDBETWEEN(1,9),9),0)</f>
        <v>0</v>
      </c>
      <c r="E239">
        <f>Råstatistik!K233</f>
        <v>0</v>
      </c>
      <c r="F239">
        <f ca="1">IF(Råstatistik!I233=999,IF(simulera09,RANDBETWEEN(1,9),9),0)</f>
        <v>0</v>
      </c>
      <c r="G239">
        <f>Råstatistik!P233</f>
        <v>0</v>
      </c>
      <c r="H239">
        <f ca="1">IF(Råstatistik!N233=999,IF(simulera09,RANDBETWEEN(1,9),9),0)</f>
        <v>0</v>
      </c>
      <c r="I239">
        <f>Råstatistik!U233</f>
        <v>0</v>
      </c>
      <c r="J239">
        <f ca="1">IF(Råstatistik!S233=999,IF(simulera09,RANDBETWEEN(1,9),9),0)</f>
        <v>9</v>
      </c>
      <c r="K239">
        <f t="shared" si="97"/>
        <v>0</v>
      </c>
      <c r="L239">
        <f t="shared" ca="1" si="98"/>
        <v>9</v>
      </c>
      <c r="M239" s="26" t="str">
        <f t="shared" ca="1" si="122"/>
        <v>0-9</v>
      </c>
      <c r="N239" s="26">
        <f t="shared" ca="1" si="123"/>
        <v>5</v>
      </c>
      <c r="O239" s="26">
        <f t="shared" si="99"/>
        <v>0</v>
      </c>
      <c r="P239" s="26">
        <f t="shared" ca="1" si="100"/>
        <v>0</v>
      </c>
      <c r="Q239" s="26">
        <f t="shared" ca="1" si="101"/>
        <v>0</v>
      </c>
      <c r="R239" s="43">
        <f>IF(Råstatistik!G233=".",0,Råstatistik!G233)</f>
        <v>0</v>
      </c>
      <c r="S239" s="44">
        <f ca="1">IF(Råstatistik!E233=999,IF(simulera09,RANDBETWEEN(1,9),9),0)</f>
        <v>0</v>
      </c>
      <c r="T239" s="43">
        <f>IF(Råstatistik!L233=".",0,Råstatistik!L233)</f>
        <v>0</v>
      </c>
      <c r="U239" s="44">
        <f ca="1">IF(Råstatistik!J233=999,IF(simulera09,RANDBETWEEN(1,9),9),0)</f>
        <v>0</v>
      </c>
      <c r="V239">
        <f>IF(Råstatistik!Q233=".",0,Råstatistik!Q233)</f>
        <v>0</v>
      </c>
      <c r="W239">
        <f ca="1">IF(Råstatistik!O233=999,IF(simulera09,RANDBETWEEN(1,9),9),0)</f>
        <v>0</v>
      </c>
      <c r="X239">
        <f>IF(Råstatistik!V233=".",0,Råstatistik!V233)</f>
        <v>0</v>
      </c>
      <c r="Y239">
        <f ca="1">IF(Råstatistik!T233=999,IF(simulera09,RANDBETWEEN(1,9),9),0)</f>
        <v>9</v>
      </c>
      <c r="Z239">
        <f t="shared" si="102"/>
        <v>0</v>
      </c>
      <c r="AA239">
        <f t="shared" ca="1" si="103"/>
        <v>9</v>
      </c>
      <c r="AB239" s="26" t="str">
        <f t="shared" ca="1" si="124"/>
        <v>0-9</v>
      </c>
      <c r="AC239" s="26" t="b">
        <f>Råstatistik!B233</f>
        <v>1</v>
      </c>
      <c r="AD239" s="26">
        <f t="shared" si="104"/>
        <v>0</v>
      </c>
      <c r="AE239" s="26">
        <f t="shared" ca="1" si="105"/>
        <v>0</v>
      </c>
      <c r="AF239" s="26">
        <f t="shared" si="106"/>
        <v>0</v>
      </c>
      <c r="AG239" s="26">
        <f t="shared" ca="1" si="107"/>
        <v>0</v>
      </c>
      <c r="AH239" s="26">
        <f t="shared" si="108"/>
        <v>0</v>
      </c>
      <c r="AI239" s="26">
        <f t="shared" ca="1" si="109"/>
        <v>0</v>
      </c>
      <c r="AJ239" s="26">
        <f t="shared" si="110"/>
        <v>0</v>
      </c>
      <c r="AK239" s="26">
        <f t="shared" ca="1" si="111"/>
        <v>0</v>
      </c>
      <c r="AL239" s="48" t="str">
        <f t="shared" si="112"/>
        <v>-</v>
      </c>
      <c r="AM239" s="48" t="str">
        <f t="shared" ca="1" si="113"/>
        <v>0 - 0%</v>
      </c>
      <c r="AN239" s="48" t="str">
        <f>IFERROR(#REF!/#REF!,"-")</f>
        <v>-</v>
      </c>
      <c r="AO239" s="48" t="str">
        <f t="shared" si="114"/>
        <v>-</v>
      </c>
      <c r="AP239" s="48" t="str">
        <f t="shared" ca="1" si="115"/>
        <v>0 - 180%</v>
      </c>
      <c r="AQ239" s="48" t="str">
        <f>IFERROR(AC239/#REF!,"-")</f>
        <v>-</v>
      </c>
      <c r="AR239" s="48" t="str">
        <f t="shared" si="116"/>
        <v>-</v>
      </c>
      <c r="AS239" s="48" t="str">
        <f>IFERROR(#REF!/#REF!,"_")</f>
        <v>_</v>
      </c>
      <c r="AT239" s="48" t="str">
        <f t="shared" si="117"/>
        <v>-</v>
      </c>
      <c r="AU239" s="48" t="str">
        <f>IFERROR(#REF!/#REF!,"-")</f>
        <v>-</v>
      </c>
      <c r="AV239" s="48" t="str">
        <f t="shared" si="118"/>
        <v>-</v>
      </c>
      <c r="AW239" s="48" t="str">
        <f>IFERROR(#REF!/#REF!,"-")</f>
        <v>-</v>
      </c>
      <c r="AX239" s="48" t="str">
        <f t="shared" si="119"/>
        <v>-</v>
      </c>
      <c r="AY239" s="48" t="str">
        <f>IFERROR(#REF!/#REF!,"-")</f>
        <v>-</v>
      </c>
      <c r="AZ239" s="48" t="str">
        <f t="shared" si="125"/>
        <v>-</v>
      </c>
      <c r="BA239" s="48" t="str">
        <f t="shared" si="126"/>
        <v>-</v>
      </c>
      <c r="BB239" s="48" t="b">
        <f t="shared" si="120"/>
        <v>1</v>
      </c>
      <c r="BC239">
        <f t="shared" si="127"/>
        <v>0</v>
      </c>
      <c r="BD239" s="48" t="str">
        <f t="shared" si="121"/>
        <v>-</v>
      </c>
    </row>
    <row r="240" spans="1:56" x14ac:dyDescent="0.3">
      <c r="A240" s="25" t="str">
        <f>Råstatistik!A234</f>
        <v>KATRINEHOLMS KOMMUN</v>
      </c>
      <c r="B240" t="b">
        <f t="shared" si="96"/>
        <v>1</v>
      </c>
      <c r="C240">
        <f>Råstatistik!F234</f>
        <v>57</v>
      </c>
      <c r="D240">
        <f ca="1">IF(Råstatistik!D234=999,IF(simulera09,RANDBETWEEN(1,9),9),0)</f>
        <v>0</v>
      </c>
      <c r="E240">
        <f>Råstatistik!K234</f>
        <v>27</v>
      </c>
      <c r="F240">
        <f ca="1">IF(Råstatistik!I234=999,IF(simulera09,RANDBETWEEN(1,9),9),0)</f>
        <v>0</v>
      </c>
      <c r="G240">
        <f>Råstatistik!P234</f>
        <v>26</v>
      </c>
      <c r="H240">
        <f ca="1">IF(Råstatistik!N234=999,IF(simulera09,RANDBETWEEN(1,9),9),0)</f>
        <v>0</v>
      </c>
      <c r="I240">
        <f>Råstatistik!U234</f>
        <v>202</v>
      </c>
      <c r="J240">
        <f ca="1">IF(Råstatistik!S234=999,IF(simulera09,RANDBETWEEN(1,9),9),0)</f>
        <v>0</v>
      </c>
      <c r="K240">
        <f t="shared" si="97"/>
        <v>312</v>
      </c>
      <c r="L240">
        <f t="shared" ca="1" si="98"/>
        <v>0</v>
      </c>
      <c r="M240" s="26" t="str">
        <f t="shared" ca="1" si="122"/>
        <v>312</v>
      </c>
      <c r="N240" s="26">
        <f t="shared" ca="1" si="123"/>
        <v>312</v>
      </c>
      <c r="O240" s="26">
        <f t="shared" si="99"/>
        <v>84</v>
      </c>
      <c r="P240" s="26">
        <f t="shared" ca="1" si="100"/>
        <v>0</v>
      </c>
      <c r="Q240" s="26">
        <f t="shared" ca="1" si="101"/>
        <v>84</v>
      </c>
      <c r="R240" s="43">
        <f>IF(Råstatistik!G234=".",0,Råstatistik!G234)</f>
        <v>39</v>
      </c>
      <c r="S240" s="44">
        <f ca="1">IF(Råstatistik!E234=999,IF(simulera09,RANDBETWEEN(1,9),9),0)</f>
        <v>0</v>
      </c>
      <c r="T240" s="43">
        <f>IF(Råstatistik!L234=".",0,Råstatistik!L234)</f>
        <v>10</v>
      </c>
      <c r="U240" s="44">
        <f ca="1">IF(Råstatistik!J234=999,IF(simulera09,RANDBETWEEN(1,9),9),0)</f>
        <v>0</v>
      </c>
      <c r="V240">
        <f>IF(Råstatistik!Q234=".",0,Råstatistik!Q234)</f>
        <v>0</v>
      </c>
      <c r="W240">
        <f ca="1">IF(Råstatistik!O234=999,IF(simulera09,RANDBETWEEN(1,9),9),0)</f>
        <v>9</v>
      </c>
      <c r="X240">
        <f>IF(Råstatistik!V234=".",0,Råstatistik!V234)</f>
        <v>17</v>
      </c>
      <c r="Y240">
        <f ca="1">IF(Råstatistik!T234=999,IF(simulera09,RANDBETWEEN(1,9),9),0)</f>
        <v>0</v>
      </c>
      <c r="Z240">
        <f t="shared" si="102"/>
        <v>66</v>
      </c>
      <c r="AA240">
        <f t="shared" ca="1" si="103"/>
        <v>9</v>
      </c>
      <c r="AB240" s="26" t="str">
        <f t="shared" ca="1" si="124"/>
        <v>66-75</v>
      </c>
      <c r="AC240" s="26" t="b">
        <f>Råstatistik!B234</f>
        <v>0</v>
      </c>
      <c r="AD240" s="26">
        <f t="shared" si="104"/>
        <v>18</v>
      </c>
      <c r="AE240" s="26">
        <f t="shared" ca="1" si="105"/>
        <v>0</v>
      </c>
      <c r="AF240" s="26">
        <f t="shared" si="106"/>
        <v>17</v>
      </c>
      <c r="AG240" s="26">
        <f t="shared" ca="1" si="107"/>
        <v>0</v>
      </c>
      <c r="AH240" s="26">
        <f t="shared" si="108"/>
        <v>26</v>
      </c>
      <c r="AI240" s="26">
        <f t="shared" ca="1" si="109"/>
        <v>0</v>
      </c>
      <c r="AJ240" s="26">
        <f t="shared" si="110"/>
        <v>185</v>
      </c>
      <c r="AK240" s="26">
        <f t="shared" ca="1" si="111"/>
        <v>0</v>
      </c>
      <c r="AL240" s="48">
        <f t="shared" si="112"/>
        <v>0.26923076923076922</v>
      </c>
      <c r="AM240" s="48" t="str">
        <f t="shared" ca="1" si="113"/>
        <v>27 - 0%</v>
      </c>
      <c r="AN240" s="48" t="str">
        <f>IFERROR(#REF!/#REF!,"-")</f>
        <v>-</v>
      </c>
      <c r="AO240" s="48">
        <f t="shared" si="114"/>
        <v>0.21153846153846154</v>
      </c>
      <c r="AP240" s="48" t="str">
        <f t="shared" ca="1" si="115"/>
        <v>21 - 3%</v>
      </c>
      <c r="AQ240" s="48" t="str">
        <f>IFERROR(AC240/#REF!,"-")</f>
        <v>-</v>
      </c>
      <c r="AR240" s="48">
        <f t="shared" si="116"/>
        <v>0.7857142857142857</v>
      </c>
      <c r="AS240" s="48" t="str">
        <f>IFERROR(#REF!/#REF!,"_")</f>
        <v>_</v>
      </c>
      <c r="AT240" s="48">
        <f t="shared" si="117"/>
        <v>0.32142857142857145</v>
      </c>
      <c r="AU240" s="48" t="str">
        <f>IFERROR(#REF!/#REF!,"-")</f>
        <v>-</v>
      </c>
      <c r="AV240" s="48">
        <f t="shared" si="118"/>
        <v>0.15151515151515152</v>
      </c>
      <c r="AW240" s="48" t="str">
        <f>IFERROR(#REF!/#REF!,"-")</f>
        <v>-</v>
      </c>
      <c r="AX240" s="48">
        <f t="shared" si="119"/>
        <v>0.25757575757575757</v>
      </c>
      <c r="AY240" s="48" t="str">
        <f>IFERROR(#REF!/#REF!,"-")</f>
        <v>-</v>
      </c>
      <c r="AZ240" s="48">
        <f t="shared" si="125"/>
        <v>0.40909090909090906</v>
      </c>
      <c r="BA240" s="48" t="str">
        <f t="shared" si="126"/>
        <v>-</v>
      </c>
      <c r="BB240" s="48" t="b">
        <f t="shared" si="120"/>
        <v>0</v>
      </c>
      <c r="BC240">
        <f t="shared" si="127"/>
        <v>18</v>
      </c>
      <c r="BD240" s="48">
        <f t="shared" si="121"/>
        <v>0.51428571428571423</v>
      </c>
    </row>
    <row r="241" spans="1:56" x14ac:dyDescent="0.3">
      <c r="A241" s="25" t="str">
        <f>Råstatistik!A235</f>
        <v>Kilowatt AB</v>
      </c>
      <c r="B241" t="b">
        <f t="shared" si="96"/>
        <v>0</v>
      </c>
      <c r="C241">
        <f>Råstatistik!F235</f>
        <v>12</v>
      </c>
      <c r="D241">
        <f ca="1">IF(Råstatistik!D235=999,IF(simulera09,RANDBETWEEN(1,9),9),0)</f>
        <v>0</v>
      </c>
      <c r="E241">
        <f>Råstatistik!K235</f>
        <v>0</v>
      </c>
      <c r="F241">
        <f ca="1">IF(Råstatistik!I235=999,IF(simulera09,RANDBETWEEN(1,9),9),0)</f>
        <v>9</v>
      </c>
      <c r="G241">
        <f>Råstatistik!P235</f>
        <v>0</v>
      </c>
      <c r="H241">
        <f ca="1">IF(Råstatistik!N235=999,IF(simulera09,RANDBETWEEN(1,9),9),0)</f>
        <v>0</v>
      </c>
      <c r="I241">
        <f>Råstatistik!U235</f>
        <v>0</v>
      </c>
      <c r="J241">
        <f ca="1">IF(Råstatistik!S235=999,IF(simulera09,RANDBETWEEN(1,9),9),0)</f>
        <v>9</v>
      </c>
      <c r="K241">
        <f t="shared" si="97"/>
        <v>12</v>
      </c>
      <c r="L241">
        <f t="shared" ca="1" si="98"/>
        <v>18</v>
      </c>
      <c r="M241" s="26" t="str">
        <f t="shared" ca="1" si="122"/>
        <v>12-30</v>
      </c>
      <c r="N241" s="26">
        <f t="shared" ca="1" si="123"/>
        <v>21</v>
      </c>
      <c r="O241" s="26">
        <f t="shared" si="99"/>
        <v>12</v>
      </c>
      <c r="P241" s="26">
        <f t="shared" ca="1" si="100"/>
        <v>9</v>
      </c>
      <c r="Q241" s="26">
        <f t="shared" ca="1" si="101"/>
        <v>17</v>
      </c>
      <c r="R241" s="43">
        <f>IF(Råstatistik!G235=".",0,Råstatistik!G235)</f>
        <v>0</v>
      </c>
      <c r="S241" s="44">
        <f ca="1">IF(Råstatistik!E235=999,IF(simulera09,RANDBETWEEN(1,9),9),0)</f>
        <v>9</v>
      </c>
      <c r="T241" s="43">
        <f>IF(Råstatistik!L235=".",0,Råstatistik!L235)</f>
        <v>0</v>
      </c>
      <c r="U241" s="44">
        <f ca="1">IF(Råstatistik!J235=999,IF(simulera09,RANDBETWEEN(1,9),9),0)</f>
        <v>9</v>
      </c>
      <c r="V241">
        <f>IF(Råstatistik!Q235=".",0,Råstatistik!Q235)</f>
        <v>0</v>
      </c>
      <c r="W241">
        <f ca="1">IF(Råstatistik!O235=999,IF(simulera09,RANDBETWEEN(1,9),9),0)</f>
        <v>0</v>
      </c>
      <c r="X241">
        <f>IF(Råstatistik!V235=".",0,Råstatistik!V235)</f>
        <v>0</v>
      </c>
      <c r="Y241">
        <f ca="1">IF(Råstatistik!T235=999,IF(simulera09,RANDBETWEEN(1,9),9),0)</f>
        <v>9</v>
      </c>
      <c r="Z241">
        <f t="shared" si="102"/>
        <v>0</v>
      </c>
      <c r="AA241">
        <f t="shared" ca="1" si="103"/>
        <v>27</v>
      </c>
      <c r="AB241" s="26" t="str">
        <f t="shared" ca="1" si="124"/>
        <v>0-27</v>
      </c>
      <c r="AC241" s="26" t="b">
        <f>Råstatistik!B235</f>
        <v>0</v>
      </c>
      <c r="AD241" s="26">
        <f t="shared" si="104"/>
        <v>12</v>
      </c>
      <c r="AE241" s="26">
        <f t="shared" ca="1" si="105"/>
        <v>0</v>
      </c>
      <c r="AF241" s="26">
        <f t="shared" si="106"/>
        <v>0</v>
      </c>
      <c r="AG241" s="26">
        <f t="shared" ca="1" si="107"/>
        <v>0</v>
      </c>
      <c r="AH241" s="26">
        <f t="shared" si="108"/>
        <v>0</v>
      </c>
      <c r="AI241" s="26">
        <f t="shared" ca="1" si="109"/>
        <v>0</v>
      </c>
      <c r="AJ241" s="26">
        <f t="shared" si="110"/>
        <v>0</v>
      </c>
      <c r="AK241" s="26">
        <f t="shared" ca="1" si="111"/>
        <v>0</v>
      </c>
      <c r="AL241" s="48">
        <f t="shared" si="112"/>
        <v>1</v>
      </c>
      <c r="AM241" s="48" t="str">
        <f t="shared" ca="1" si="113"/>
        <v>57 - 43%</v>
      </c>
      <c r="AN241" s="48" t="str">
        <f>IFERROR(#REF!/#REF!,"-")</f>
        <v>-</v>
      </c>
      <c r="AO241" s="48">
        <f t="shared" si="114"/>
        <v>0</v>
      </c>
      <c r="AP241" s="48" t="str">
        <f t="shared" ca="1" si="115"/>
        <v>0 - 129%</v>
      </c>
      <c r="AQ241" s="48" t="str">
        <f>IFERROR(AC241/#REF!,"-")</f>
        <v>-</v>
      </c>
      <c r="AR241" s="48">
        <f t="shared" si="116"/>
        <v>0</v>
      </c>
      <c r="AS241" s="48" t="str">
        <f>IFERROR(#REF!/#REF!,"_")</f>
        <v>_</v>
      </c>
      <c r="AT241" s="48">
        <f t="shared" si="117"/>
        <v>0</v>
      </c>
      <c r="AU241" s="48" t="str">
        <f>IFERROR(#REF!/#REF!,"-")</f>
        <v>-</v>
      </c>
      <c r="AV241" s="48" t="str">
        <f t="shared" si="118"/>
        <v>-</v>
      </c>
      <c r="AW241" s="48" t="str">
        <f>IFERROR(#REF!/#REF!,"-")</f>
        <v>-</v>
      </c>
      <c r="AX241" s="48" t="str">
        <f t="shared" si="119"/>
        <v>-</v>
      </c>
      <c r="AY241" s="48" t="str">
        <f>IFERROR(#REF!/#REF!,"-")</f>
        <v>-</v>
      </c>
      <c r="AZ241" s="48" t="str">
        <f t="shared" si="125"/>
        <v>-</v>
      </c>
      <c r="BA241" s="48" t="str">
        <f t="shared" si="126"/>
        <v>-</v>
      </c>
      <c r="BB241" s="48" t="b">
        <f t="shared" si="120"/>
        <v>0</v>
      </c>
      <c r="BC241">
        <f t="shared" si="127"/>
        <v>12</v>
      </c>
      <c r="BD241" s="48">
        <f t="shared" si="121"/>
        <v>1</v>
      </c>
    </row>
    <row r="242" spans="1:56" x14ac:dyDescent="0.3">
      <c r="A242" s="25" t="str">
        <f>Råstatistik!A236</f>
        <v>KILS KOMMUN</v>
      </c>
      <c r="B242" t="b">
        <f t="shared" si="96"/>
        <v>1</v>
      </c>
      <c r="C242">
        <f>Råstatistik!F236</f>
        <v>0</v>
      </c>
      <c r="D242">
        <f ca="1">IF(Råstatistik!D236=999,IF(simulera09,RANDBETWEEN(1,9),9),0)</f>
        <v>9</v>
      </c>
      <c r="E242">
        <f>Råstatistik!K236</f>
        <v>11</v>
      </c>
      <c r="F242">
        <f ca="1">IF(Råstatistik!I236=999,IF(simulera09,RANDBETWEEN(1,9),9),0)</f>
        <v>0</v>
      </c>
      <c r="G242">
        <f>Råstatistik!P236</f>
        <v>27</v>
      </c>
      <c r="H242">
        <f ca="1">IF(Råstatistik!N236=999,IF(simulera09,RANDBETWEEN(1,9),9),0)</f>
        <v>0</v>
      </c>
      <c r="I242">
        <f>Råstatistik!U236</f>
        <v>84</v>
      </c>
      <c r="J242">
        <f ca="1">IF(Råstatistik!S236=999,IF(simulera09,RANDBETWEEN(1,9),9),0)</f>
        <v>0</v>
      </c>
      <c r="K242">
        <f t="shared" si="97"/>
        <v>122</v>
      </c>
      <c r="L242">
        <f t="shared" ca="1" si="98"/>
        <v>9</v>
      </c>
      <c r="M242" s="26" t="str">
        <f t="shared" ca="1" si="122"/>
        <v>122-131</v>
      </c>
      <c r="N242" s="26">
        <f t="shared" ca="1" si="123"/>
        <v>127</v>
      </c>
      <c r="O242" s="26">
        <f t="shared" si="99"/>
        <v>11</v>
      </c>
      <c r="P242" s="26">
        <f t="shared" ca="1" si="100"/>
        <v>9</v>
      </c>
      <c r="Q242" s="26">
        <f t="shared" ca="1" si="101"/>
        <v>16</v>
      </c>
      <c r="R242" s="43">
        <f>IF(Råstatistik!G236=".",0,Råstatistik!G236)</f>
        <v>0</v>
      </c>
      <c r="S242" s="44">
        <f ca="1">IF(Råstatistik!E236=999,IF(simulera09,RANDBETWEEN(1,9),9),0)</f>
        <v>9</v>
      </c>
      <c r="T242" s="43">
        <f>IF(Råstatistik!L236=".",0,Råstatistik!L236)</f>
        <v>0</v>
      </c>
      <c r="U242" s="44">
        <f ca="1">IF(Råstatistik!J236=999,IF(simulera09,RANDBETWEEN(1,9),9),0)</f>
        <v>9</v>
      </c>
      <c r="V242">
        <f>IF(Råstatistik!Q236=".",0,Råstatistik!Q236)</f>
        <v>0</v>
      </c>
      <c r="W242">
        <f ca="1">IF(Råstatistik!O236=999,IF(simulera09,RANDBETWEEN(1,9),9),0)</f>
        <v>9</v>
      </c>
      <c r="X242">
        <f>IF(Råstatistik!V236=".",0,Råstatistik!V236)</f>
        <v>0</v>
      </c>
      <c r="Y242">
        <f ca="1">IF(Råstatistik!T236=999,IF(simulera09,RANDBETWEEN(1,9),9),0)</f>
        <v>9</v>
      </c>
      <c r="Z242">
        <f t="shared" si="102"/>
        <v>0</v>
      </c>
      <c r="AA242">
        <f t="shared" ca="1" si="103"/>
        <v>36</v>
      </c>
      <c r="AB242" s="26" t="str">
        <f t="shared" ca="1" si="124"/>
        <v>0-36</v>
      </c>
      <c r="AC242" s="26" t="b">
        <f>Råstatistik!B236</f>
        <v>0</v>
      </c>
      <c r="AD242" s="26">
        <f t="shared" si="104"/>
        <v>0</v>
      </c>
      <c r="AE242" s="26">
        <f t="shared" ca="1" si="105"/>
        <v>0</v>
      </c>
      <c r="AF242" s="26">
        <f t="shared" si="106"/>
        <v>11</v>
      </c>
      <c r="AG242" s="26">
        <f t="shared" ca="1" si="107"/>
        <v>0</v>
      </c>
      <c r="AH242" s="26">
        <f t="shared" si="108"/>
        <v>27</v>
      </c>
      <c r="AI242" s="26">
        <f t="shared" ca="1" si="109"/>
        <v>0</v>
      </c>
      <c r="AJ242" s="26">
        <f t="shared" si="110"/>
        <v>84</v>
      </c>
      <c r="AK242" s="26">
        <f t="shared" ca="1" si="111"/>
        <v>0</v>
      </c>
      <c r="AL242" s="48">
        <f t="shared" si="112"/>
        <v>9.0163934426229511E-2</v>
      </c>
      <c r="AM242" s="48" t="str">
        <f t="shared" ca="1" si="113"/>
        <v>9 - 7%</v>
      </c>
      <c r="AN242" s="48" t="str">
        <f>IFERROR(#REF!/#REF!,"-")</f>
        <v>-</v>
      </c>
      <c r="AO242" s="48">
        <f t="shared" si="114"/>
        <v>0</v>
      </c>
      <c r="AP242" s="48" t="str">
        <f t="shared" ca="1" si="115"/>
        <v>0 - 28%</v>
      </c>
      <c r="AQ242" s="48" t="str">
        <f>IFERROR(AC242/#REF!,"-")</f>
        <v>-</v>
      </c>
      <c r="AR242" s="48">
        <f t="shared" si="116"/>
        <v>0</v>
      </c>
      <c r="AS242" s="48" t="str">
        <f>IFERROR(#REF!/#REF!,"_")</f>
        <v>_</v>
      </c>
      <c r="AT242" s="48">
        <f t="shared" si="117"/>
        <v>1</v>
      </c>
      <c r="AU242" s="48" t="str">
        <f>IFERROR(#REF!/#REF!,"-")</f>
        <v>-</v>
      </c>
      <c r="AV242" s="48" t="str">
        <f t="shared" si="118"/>
        <v>-</v>
      </c>
      <c r="AW242" s="48" t="str">
        <f>IFERROR(#REF!/#REF!,"-")</f>
        <v>-</v>
      </c>
      <c r="AX242" s="48" t="str">
        <f t="shared" si="119"/>
        <v>-</v>
      </c>
      <c r="AY242" s="48" t="str">
        <f>IFERROR(#REF!/#REF!,"-")</f>
        <v>-</v>
      </c>
      <c r="AZ242" s="48" t="str">
        <f t="shared" si="125"/>
        <v>-</v>
      </c>
      <c r="BA242" s="48" t="str">
        <f t="shared" si="126"/>
        <v>-</v>
      </c>
      <c r="BB242" s="48" t="b">
        <f t="shared" si="120"/>
        <v>0</v>
      </c>
      <c r="BC242">
        <f t="shared" si="127"/>
        <v>0</v>
      </c>
      <c r="BD242" s="48">
        <f t="shared" si="121"/>
        <v>0</v>
      </c>
    </row>
    <row r="243" spans="1:56" x14ac:dyDescent="0.3">
      <c r="A243" s="25" t="str">
        <f>Råstatistik!A237</f>
        <v>KINDA KOMMUN</v>
      </c>
      <c r="B243" t="b">
        <f t="shared" si="96"/>
        <v>1</v>
      </c>
      <c r="C243">
        <f>Råstatistik!F237</f>
        <v>0</v>
      </c>
      <c r="D243">
        <f ca="1">IF(Råstatistik!D237=999,IF(simulera09,RANDBETWEEN(1,9),9),0)</f>
        <v>9</v>
      </c>
      <c r="E243">
        <f>Råstatistik!K237</f>
        <v>0</v>
      </c>
      <c r="F243">
        <f ca="1">IF(Råstatistik!I237=999,IF(simulera09,RANDBETWEEN(1,9),9),0)</f>
        <v>9</v>
      </c>
      <c r="G243">
        <f>Råstatistik!P237</f>
        <v>0</v>
      </c>
      <c r="H243">
        <f ca="1">IF(Råstatistik!N237=999,IF(simulera09,RANDBETWEEN(1,9),9),0)</f>
        <v>9</v>
      </c>
      <c r="I243">
        <f>Råstatistik!U237</f>
        <v>72</v>
      </c>
      <c r="J243">
        <f ca="1">IF(Råstatistik!S237=999,IF(simulera09,RANDBETWEEN(1,9),9),0)</f>
        <v>0</v>
      </c>
      <c r="K243">
        <f t="shared" si="97"/>
        <v>72</v>
      </c>
      <c r="L243">
        <f t="shared" ca="1" si="98"/>
        <v>27</v>
      </c>
      <c r="M243" s="26" t="str">
        <f t="shared" ca="1" si="122"/>
        <v>72-99</v>
      </c>
      <c r="N243" s="26">
        <f t="shared" ca="1" si="123"/>
        <v>86</v>
      </c>
      <c r="O243" s="26">
        <f t="shared" si="99"/>
        <v>0</v>
      </c>
      <c r="P243" s="26">
        <f t="shared" ca="1" si="100"/>
        <v>18</v>
      </c>
      <c r="Q243" s="26">
        <f t="shared" ca="1" si="101"/>
        <v>9</v>
      </c>
      <c r="R243" s="43">
        <f>IF(Råstatistik!G237=".",0,Råstatistik!G237)</f>
        <v>0</v>
      </c>
      <c r="S243" s="44">
        <f ca="1">IF(Råstatistik!E237=999,IF(simulera09,RANDBETWEEN(1,9),9),0)</f>
        <v>9</v>
      </c>
      <c r="T243" s="43">
        <f>IF(Råstatistik!L237=".",0,Råstatistik!L237)</f>
        <v>0</v>
      </c>
      <c r="U243" s="44">
        <f ca="1">IF(Råstatistik!J237=999,IF(simulera09,RANDBETWEEN(1,9),9),0)</f>
        <v>9</v>
      </c>
      <c r="V243">
        <f>IF(Råstatistik!Q237=".",0,Råstatistik!Q237)</f>
        <v>0</v>
      </c>
      <c r="W243">
        <f ca="1">IF(Råstatistik!O237=999,IF(simulera09,RANDBETWEEN(1,9),9),0)</f>
        <v>9</v>
      </c>
      <c r="X243">
        <f>IF(Råstatistik!V237=".",0,Råstatistik!V237)</f>
        <v>0</v>
      </c>
      <c r="Y243">
        <f ca="1">IF(Råstatistik!T237=999,IF(simulera09,RANDBETWEEN(1,9),9),0)</f>
        <v>9</v>
      </c>
      <c r="Z243">
        <f t="shared" si="102"/>
        <v>0</v>
      </c>
      <c r="AA243">
        <f t="shared" ca="1" si="103"/>
        <v>36</v>
      </c>
      <c r="AB243" s="26" t="str">
        <f t="shared" ca="1" si="124"/>
        <v>0-36</v>
      </c>
      <c r="AC243" s="26" t="b">
        <f>Råstatistik!B237</f>
        <v>0</v>
      </c>
      <c r="AD243" s="26">
        <f t="shared" si="104"/>
        <v>0</v>
      </c>
      <c r="AE243" s="26">
        <f t="shared" ca="1" si="105"/>
        <v>0</v>
      </c>
      <c r="AF243" s="26">
        <f t="shared" si="106"/>
        <v>0</v>
      </c>
      <c r="AG243" s="26">
        <f t="shared" ca="1" si="107"/>
        <v>0</v>
      </c>
      <c r="AH243" s="26">
        <f t="shared" si="108"/>
        <v>0</v>
      </c>
      <c r="AI243" s="26">
        <f t="shared" ca="1" si="109"/>
        <v>0</v>
      </c>
      <c r="AJ243" s="26">
        <f t="shared" si="110"/>
        <v>72</v>
      </c>
      <c r="AK243" s="26">
        <f t="shared" ca="1" si="111"/>
        <v>0</v>
      </c>
      <c r="AL243" s="48">
        <f t="shared" si="112"/>
        <v>0</v>
      </c>
      <c r="AM243" s="48" t="str">
        <f t="shared" ca="1" si="113"/>
        <v>0 - 21%</v>
      </c>
      <c r="AN243" s="48" t="str">
        <f>IFERROR(#REF!/#REF!,"-")</f>
        <v>-</v>
      </c>
      <c r="AO243" s="48">
        <f t="shared" si="114"/>
        <v>0</v>
      </c>
      <c r="AP243" s="48" t="str">
        <f t="shared" ca="1" si="115"/>
        <v>0 - 42%</v>
      </c>
      <c r="AQ243" s="48" t="str">
        <f>IFERROR(AC243/#REF!,"-")</f>
        <v>-</v>
      </c>
      <c r="AR243" s="48" t="str">
        <f t="shared" si="116"/>
        <v>-</v>
      </c>
      <c r="AS243" s="48" t="str">
        <f>IFERROR(#REF!/#REF!,"_")</f>
        <v>_</v>
      </c>
      <c r="AT243" s="48" t="str">
        <f t="shared" si="117"/>
        <v>-</v>
      </c>
      <c r="AU243" s="48" t="str">
        <f>IFERROR(#REF!/#REF!,"-")</f>
        <v>-</v>
      </c>
      <c r="AV243" s="48" t="str">
        <f t="shared" si="118"/>
        <v>-</v>
      </c>
      <c r="AW243" s="48" t="str">
        <f>IFERROR(#REF!/#REF!,"-")</f>
        <v>-</v>
      </c>
      <c r="AX243" s="48" t="str">
        <f t="shared" si="119"/>
        <v>-</v>
      </c>
      <c r="AY243" s="48" t="str">
        <f>IFERROR(#REF!/#REF!,"-")</f>
        <v>-</v>
      </c>
      <c r="AZ243" s="48" t="str">
        <f t="shared" si="125"/>
        <v>-</v>
      </c>
      <c r="BA243" s="48" t="str">
        <f t="shared" si="126"/>
        <v>-</v>
      </c>
      <c r="BB243" s="48" t="b">
        <f t="shared" si="120"/>
        <v>0</v>
      </c>
      <c r="BC243">
        <f t="shared" si="127"/>
        <v>0</v>
      </c>
      <c r="BD243" s="48" t="str">
        <f t="shared" si="121"/>
        <v>-</v>
      </c>
    </row>
    <row r="244" spans="1:56" x14ac:dyDescent="0.3">
      <c r="A244" s="25" t="str">
        <f>Råstatistik!A238</f>
        <v>KIRUNA KOMMUN</v>
      </c>
      <c r="B244" t="b">
        <f t="shared" si="96"/>
        <v>1</v>
      </c>
      <c r="C244">
        <f>Råstatistik!F238</f>
        <v>38</v>
      </c>
      <c r="D244">
        <f ca="1">IF(Råstatistik!D238=999,IF(simulera09,RANDBETWEEN(1,9),9),0)</f>
        <v>0</v>
      </c>
      <c r="E244">
        <f>Råstatistik!K238</f>
        <v>22</v>
      </c>
      <c r="F244">
        <f ca="1">IF(Råstatistik!I238=999,IF(simulera09,RANDBETWEEN(1,9),9),0)</f>
        <v>0</v>
      </c>
      <c r="G244">
        <f>Råstatistik!P238</f>
        <v>19</v>
      </c>
      <c r="H244">
        <f ca="1">IF(Råstatistik!N238=999,IF(simulera09,RANDBETWEEN(1,9),9),0)</f>
        <v>0</v>
      </c>
      <c r="I244">
        <f>Råstatistik!U238</f>
        <v>151</v>
      </c>
      <c r="J244">
        <f ca="1">IF(Råstatistik!S238=999,IF(simulera09,RANDBETWEEN(1,9),9),0)</f>
        <v>0</v>
      </c>
      <c r="K244">
        <f t="shared" si="97"/>
        <v>230</v>
      </c>
      <c r="L244">
        <f t="shared" ca="1" si="98"/>
        <v>0</v>
      </c>
      <c r="M244" s="26" t="str">
        <f t="shared" ca="1" si="122"/>
        <v>230</v>
      </c>
      <c r="N244" s="26">
        <f t="shared" ca="1" si="123"/>
        <v>230</v>
      </c>
      <c r="O244" s="26">
        <f t="shared" si="99"/>
        <v>60</v>
      </c>
      <c r="P244" s="26">
        <f t="shared" ca="1" si="100"/>
        <v>0</v>
      </c>
      <c r="Q244" s="26">
        <f t="shared" ca="1" si="101"/>
        <v>60</v>
      </c>
      <c r="R244" s="43">
        <f>IF(Råstatistik!G238=".",0,Råstatistik!G238)</f>
        <v>14</v>
      </c>
      <c r="S244" s="44">
        <f ca="1">IF(Råstatistik!E238=999,IF(simulera09,RANDBETWEEN(1,9),9),0)</f>
        <v>0</v>
      </c>
      <c r="T244" s="43">
        <f>IF(Råstatistik!L238=".",0,Råstatistik!L238)</f>
        <v>0</v>
      </c>
      <c r="U244" s="44">
        <f ca="1">IF(Råstatistik!J238=999,IF(simulera09,RANDBETWEEN(1,9),9),0)</f>
        <v>9</v>
      </c>
      <c r="V244">
        <f>IF(Råstatistik!Q238=".",0,Råstatistik!Q238)</f>
        <v>0</v>
      </c>
      <c r="W244">
        <f ca="1">IF(Råstatistik!O238=999,IF(simulera09,RANDBETWEEN(1,9),9),0)</f>
        <v>9</v>
      </c>
      <c r="X244">
        <f>IF(Råstatistik!V238=".",0,Råstatistik!V238)</f>
        <v>0</v>
      </c>
      <c r="Y244">
        <f ca="1">IF(Råstatistik!T238=999,IF(simulera09,RANDBETWEEN(1,9),9),0)</f>
        <v>9</v>
      </c>
      <c r="Z244">
        <f t="shared" si="102"/>
        <v>14</v>
      </c>
      <c r="AA244">
        <f t="shared" ca="1" si="103"/>
        <v>27</v>
      </c>
      <c r="AB244" s="26" t="str">
        <f t="shared" ca="1" si="124"/>
        <v>14-41</v>
      </c>
      <c r="AC244" s="26" t="b">
        <f>Råstatistik!B238</f>
        <v>0</v>
      </c>
      <c r="AD244" s="26">
        <f t="shared" si="104"/>
        <v>24</v>
      </c>
      <c r="AE244" s="26">
        <f t="shared" ca="1" si="105"/>
        <v>0</v>
      </c>
      <c r="AF244" s="26">
        <f t="shared" si="106"/>
        <v>22</v>
      </c>
      <c r="AG244" s="26">
        <f t="shared" ca="1" si="107"/>
        <v>0</v>
      </c>
      <c r="AH244" s="26">
        <f t="shared" si="108"/>
        <v>19</v>
      </c>
      <c r="AI244" s="26">
        <f t="shared" ca="1" si="109"/>
        <v>0</v>
      </c>
      <c r="AJ244" s="26">
        <f t="shared" si="110"/>
        <v>151</v>
      </c>
      <c r="AK244" s="26">
        <f t="shared" ca="1" si="111"/>
        <v>0</v>
      </c>
      <c r="AL244" s="48">
        <f t="shared" si="112"/>
        <v>0.2608695652173913</v>
      </c>
      <c r="AM244" s="48" t="str">
        <f t="shared" ca="1" si="113"/>
        <v>26 - 0%</v>
      </c>
      <c r="AN244" s="48" t="str">
        <f>IFERROR(#REF!/#REF!,"-")</f>
        <v>-</v>
      </c>
      <c r="AO244" s="48">
        <f t="shared" si="114"/>
        <v>6.0869565217391307E-2</v>
      </c>
      <c r="AP244" s="48" t="str">
        <f t="shared" ca="1" si="115"/>
        <v>6 - 12%</v>
      </c>
      <c r="AQ244" s="48" t="str">
        <f>IFERROR(AC244/#REF!,"-")</f>
        <v>-</v>
      </c>
      <c r="AR244" s="48">
        <f t="shared" si="116"/>
        <v>0.23333333333333334</v>
      </c>
      <c r="AS244" s="48" t="str">
        <f>IFERROR(#REF!/#REF!,"_")</f>
        <v>_</v>
      </c>
      <c r="AT244" s="48">
        <f t="shared" si="117"/>
        <v>0.36666666666666664</v>
      </c>
      <c r="AU244" s="48" t="str">
        <f>IFERROR(#REF!/#REF!,"-")</f>
        <v>-</v>
      </c>
      <c r="AV244" s="48">
        <f t="shared" si="118"/>
        <v>0</v>
      </c>
      <c r="AW244" s="48" t="str">
        <f>IFERROR(#REF!/#REF!,"-")</f>
        <v>-</v>
      </c>
      <c r="AX244" s="48">
        <f t="shared" si="119"/>
        <v>0</v>
      </c>
      <c r="AY244" s="48" t="str">
        <f>IFERROR(#REF!/#REF!,"-")</f>
        <v>-</v>
      </c>
      <c r="AZ244" s="48">
        <f t="shared" si="125"/>
        <v>0</v>
      </c>
      <c r="BA244" s="48" t="str">
        <f t="shared" si="126"/>
        <v>-</v>
      </c>
      <c r="BB244" s="48" t="b">
        <f t="shared" si="120"/>
        <v>0</v>
      </c>
      <c r="BC244">
        <f t="shared" si="127"/>
        <v>24</v>
      </c>
      <c r="BD244" s="48">
        <f t="shared" si="121"/>
        <v>0.52173913043478259</v>
      </c>
    </row>
    <row r="245" spans="1:56" x14ac:dyDescent="0.3">
      <c r="A245" s="25" t="str">
        <f>Råstatistik!A239</f>
        <v>KLIPPANS KOMMUN</v>
      </c>
      <c r="B245" t="b">
        <f t="shared" si="96"/>
        <v>1</v>
      </c>
      <c r="C245">
        <f>Råstatistik!F239</f>
        <v>21</v>
      </c>
      <c r="D245">
        <f ca="1">IF(Råstatistik!D239=999,IF(simulera09,RANDBETWEEN(1,9),9),0)</f>
        <v>0</v>
      </c>
      <c r="E245">
        <f>Råstatistik!K239</f>
        <v>0</v>
      </c>
      <c r="F245">
        <f ca="1">IF(Råstatistik!I239=999,IF(simulera09,RANDBETWEEN(1,9),9),0)</f>
        <v>9</v>
      </c>
      <c r="G245">
        <f>Råstatistik!P239</f>
        <v>0</v>
      </c>
      <c r="H245">
        <f ca="1">IF(Råstatistik!N239=999,IF(simulera09,RANDBETWEEN(1,9),9),0)</f>
        <v>9</v>
      </c>
      <c r="I245">
        <f>Råstatistik!U239</f>
        <v>45</v>
      </c>
      <c r="J245">
        <f ca="1">IF(Råstatistik!S239=999,IF(simulera09,RANDBETWEEN(1,9),9),0)</f>
        <v>0</v>
      </c>
      <c r="K245">
        <f t="shared" si="97"/>
        <v>66</v>
      </c>
      <c r="L245">
        <f t="shared" ca="1" si="98"/>
        <v>18</v>
      </c>
      <c r="M245" s="26" t="str">
        <f t="shared" ca="1" si="122"/>
        <v>66-84</v>
      </c>
      <c r="N245" s="26">
        <f t="shared" ca="1" si="123"/>
        <v>75</v>
      </c>
      <c r="O245" s="26">
        <f t="shared" si="99"/>
        <v>21</v>
      </c>
      <c r="P245" s="26">
        <f t="shared" ca="1" si="100"/>
        <v>9</v>
      </c>
      <c r="Q245" s="26">
        <f t="shared" ca="1" si="101"/>
        <v>26</v>
      </c>
      <c r="R245" s="43">
        <f>IF(Råstatistik!G239=".",0,Råstatistik!G239)</f>
        <v>11</v>
      </c>
      <c r="S245" s="44">
        <f ca="1">IF(Råstatistik!E239=999,IF(simulera09,RANDBETWEEN(1,9),9),0)</f>
        <v>0</v>
      </c>
      <c r="T245" s="43">
        <f>IF(Råstatistik!L239=".",0,Råstatistik!L239)</f>
        <v>0</v>
      </c>
      <c r="U245" s="44">
        <f ca="1">IF(Råstatistik!J239=999,IF(simulera09,RANDBETWEEN(1,9),9),0)</f>
        <v>9</v>
      </c>
      <c r="V245">
        <f>IF(Råstatistik!Q239=".",0,Råstatistik!Q239)</f>
        <v>0</v>
      </c>
      <c r="W245">
        <f ca="1">IF(Råstatistik!O239=999,IF(simulera09,RANDBETWEEN(1,9),9),0)</f>
        <v>9</v>
      </c>
      <c r="X245">
        <f>IF(Råstatistik!V239=".",0,Råstatistik!V239)</f>
        <v>0</v>
      </c>
      <c r="Y245">
        <f ca="1">IF(Råstatistik!T239=999,IF(simulera09,RANDBETWEEN(1,9),9),0)</f>
        <v>0</v>
      </c>
      <c r="Z245">
        <f t="shared" si="102"/>
        <v>11</v>
      </c>
      <c r="AA245">
        <f t="shared" ca="1" si="103"/>
        <v>18</v>
      </c>
      <c r="AB245" s="26" t="str">
        <f t="shared" ca="1" si="124"/>
        <v>11-29</v>
      </c>
      <c r="AC245" s="26" t="b">
        <f>Råstatistik!B239</f>
        <v>0</v>
      </c>
      <c r="AD245" s="26">
        <f t="shared" si="104"/>
        <v>10</v>
      </c>
      <c r="AE245" s="26">
        <f t="shared" ca="1" si="105"/>
        <v>0</v>
      </c>
      <c r="AF245" s="26">
        <f t="shared" si="106"/>
        <v>0</v>
      </c>
      <c r="AG245" s="26">
        <f t="shared" ca="1" si="107"/>
        <v>0</v>
      </c>
      <c r="AH245" s="26">
        <f t="shared" si="108"/>
        <v>0</v>
      </c>
      <c r="AI245" s="26">
        <f t="shared" ca="1" si="109"/>
        <v>0</v>
      </c>
      <c r="AJ245" s="26">
        <f t="shared" si="110"/>
        <v>45</v>
      </c>
      <c r="AK245" s="26">
        <f t="shared" ca="1" si="111"/>
        <v>0</v>
      </c>
      <c r="AL245" s="48">
        <f t="shared" si="112"/>
        <v>0.31818181818181818</v>
      </c>
      <c r="AM245" s="48" t="str">
        <f t="shared" ca="1" si="113"/>
        <v>28 - 12%</v>
      </c>
      <c r="AN245" s="48" t="str">
        <f>IFERROR(#REF!/#REF!,"-")</f>
        <v>-</v>
      </c>
      <c r="AO245" s="48">
        <f t="shared" si="114"/>
        <v>0.16666666666666666</v>
      </c>
      <c r="AP245" s="48" t="str">
        <f t="shared" ca="1" si="115"/>
        <v>15 - 24%</v>
      </c>
      <c r="AQ245" s="48" t="str">
        <f>IFERROR(AC245/#REF!,"-")</f>
        <v>-</v>
      </c>
      <c r="AR245" s="48">
        <f t="shared" si="116"/>
        <v>0.52380952380952384</v>
      </c>
      <c r="AS245" s="48" t="str">
        <f>IFERROR(#REF!/#REF!,"_")</f>
        <v>_</v>
      </c>
      <c r="AT245" s="48">
        <f t="shared" si="117"/>
        <v>0</v>
      </c>
      <c r="AU245" s="48" t="str">
        <f>IFERROR(#REF!/#REF!,"-")</f>
        <v>-</v>
      </c>
      <c r="AV245" s="48">
        <f t="shared" si="118"/>
        <v>0</v>
      </c>
      <c r="AW245" s="48" t="str">
        <f>IFERROR(#REF!/#REF!,"-")</f>
        <v>-</v>
      </c>
      <c r="AX245" s="48">
        <f t="shared" si="119"/>
        <v>0</v>
      </c>
      <c r="AY245" s="48" t="str">
        <f>IFERROR(#REF!/#REF!,"-")</f>
        <v>-</v>
      </c>
      <c r="AZ245" s="48">
        <f t="shared" si="125"/>
        <v>0</v>
      </c>
      <c r="BA245" s="48" t="str">
        <f t="shared" si="126"/>
        <v>-</v>
      </c>
      <c r="BB245" s="48" t="b">
        <f t="shared" si="120"/>
        <v>0</v>
      </c>
      <c r="BC245">
        <f t="shared" si="127"/>
        <v>10</v>
      </c>
      <c r="BD245" s="48">
        <f t="shared" si="121"/>
        <v>1</v>
      </c>
    </row>
    <row r="246" spans="1:56" x14ac:dyDescent="0.3">
      <c r="A246" s="25" t="str">
        <f>Råstatistik!A240</f>
        <v>KNIVSTA FRISKOLA EKONOMISK FÖRENING</v>
      </c>
      <c r="B246" t="b">
        <f t="shared" si="96"/>
        <v>0</v>
      </c>
      <c r="C246">
        <f>Råstatistik!F240</f>
        <v>0</v>
      </c>
      <c r="D246">
        <f ca="1">IF(Råstatistik!D240=999,IF(simulera09,RANDBETWEEN(1,9),9),0)</f>
        <v>9</v>
      </c>
      <c r="E246">
        <f>Råstatistik!K240</f>
        <v>0</v>
      </c>
      <c r="F246">
        <f ca="1">IF(Råstatistik!I240=999,IF(simulera09,RANDBETWEEN(1,9),9),0)</f>
        <v>9</v>
      </c>
      <c r="G246">
        <f>Råstatistik!P240</f>
        <v>0</v>
      </c>
      <c r="H246">
        <f ca="1">IF(Råstatistik!N240=999,IF(simulera09,RANDBETWEEN(1,9),9),0)</f>
        <v>9</v>
      </c>
      <c r="I246">
        <f>Råstatistik!U240</f>
        <v>0</v>
      </c>
      <c r="J246">
        <f ca="1">IF(Råstatistik!S240=999,IF(simulera09,RANDBETWEEN(1,9),9),0)</f>
        <v>9</v>
      </c>
      <c r="K246">
        <f t="shared" si="97"/>
        <v>0</v>
      </c>
      <c r="L246">
        <f t="shared" ca="1" si="98"/>
        <v>36</v>
      </c>
      <c r="M246" s="26" t="str">
        <f t="shared" ca="1" si="122"/>
        <v>0-36</v>
      </c>
      <c r="N246" s="26">
        <f t="shared" ca="1" si="123"/>
        <v>18</v>
      </c>
      <c r="O246" s="26">
        <f t="shared" si="99"/>
        <v>0</v>
      </c>
      <c r="P246" s="26">
        <f t="shared" ca="1" si="100"/>
        <v>18</v>
      </c>
      <c r="Q246" s="26">
        <f t="shared" ca="1" si="101"/>
        <v>9</v>
      </c>
      <c r="R246" s="43">
        <f>IF(Råstatistik!G240=".",0,Råstatistik!G240)</f>
        <v>0</v>
      </c>
      <c r="S246" s="44">
        <f ca="1">IF(Råstatistik!E240=999,IF(simulera09,RANDBETWEEN(1,9),9),0)</f>
        <v>9</v>
      </c>
      <c r="T246" s="43">
        <f>IF(Råstatistik!L240=".",0,Råstatistik!L240)</f>
        <v>0</v>
      </c>
      <c r="U246" s="44">
        <f ca="1">IF(Råstatistik!J240=999,IF(simulera09,RANDBETWEEN(1,9),9),0)</f>
        <v>9</v>
      </c>
      <c r="V246">
        <f>IF(Råstatistik!Q240=".",0,Råstatistik!Q240)</f>
        <v>0</v>
      </c>
      <c r="W246">
        <f ca="1">IF(Råstatistik!O240=999,IF(simulera09,RANDBETWEEN(1,9),9),0)</f>
        <v>9</v>
      </c>
      <c r="X246">
        <f>IF(Råstatistik!V240=".",0,Råstatistik!V240)</f>
        <v>0</v>
      </c>
      <c r="Y246">
        <f ca="1">IF(Råstatistik!T240=999,IF(simulera09,RANDBETWEEN(1,9),9),0)</f>
        <v>9</v>
      </c>
      <c r="Z246">
        <f t="shared" si="102"/>
        <v>0</v>
      </c>
      <c r="AA246">
        <f t="shared" ca="1" si="103"/>
        <v>36</v>
      </c>
      <c r="AB246" s="26" t="str">
        <f t="shared" ca="1" si="124"/>
        <v>0-36</v>
      </c>
      <c r="AC246" s="26" t="b">
        <f>Råstatistik!B240</f>
        <v>0</v>
      </c>
      <c r="AD246" s="26">
        <f t="shared" si="104"/>
        <v>0</v>
      </c>
      <c r="AE246" s="26">
        <f t="shared" ca="1" si="105"/>
        <v>0</v>
      </c>
      <c r="AF246" s="26">
        <f t="shared" si="106"/>
        <v>0</v>
      </c>
      <c r="AG246" s="26">
        <f t="shared" ca="1" si="107"/>
        <v>0</v>
      </c>
      <c r="AH246" s="26">
        <f t="shared" si="108"/>
        <v>0</v>
      </c>
      <c r="AI246" s="26">
        <f t="shared" ca="1" si="109"/>
        <v>0</v>
      </c>
      <c r="AJ246" s="26">
        <f t="shared" si="110"/>
        <v>0</v>
      </c>
      <c r="AK246" s="26">
        <f t="shared" ca="1" si="111"/>
        <v>0</v>
      </c>
      <c r="AL246" s="48" t="str">
        <f t="shared" si="112"/>
        <v>-</v>
      </c>
      <c r="AM246" s="48" t="str">
        <f t="shared" ca="1" si="113"/>
        <v>0 - 100%</v>
      </c>
      <c r="AN246" s="48" t="str">
        <f>IFERROR(#REF!/#REF!,"-")</f>
        <v>-</v>
      </c>
      <c r="AO246" s="48" t="str">
        <f t="shared" si="114"/>
        <v>-</v>
      </c>
      <c r="AP246" s="48" t="str">
        <f t="shared" ca="1" si="115"/>
        <v>0 - 200%</v>
      </c>
      <c r="AQ246" s="48" t="str">
        <f>IFERROR(AC246/#REF!,"-")</f>
        <v>-</v>
      </c>
      <c r="AR246" s="48" t="str">
        <f t="shared" si="116"/>
        <v>-</v>
      </c>
      <c r="AS246" s="48" t="str">
        <f>IFERROR(#REF!/#REF!,"_")</f>
        <v>_</v>
      </c>
      <c r="AT246" s="48" t="str">
        <f t="shared" si="117"/>
        <v>-</v>
      </c>
      <c r="AU246" s="48" t="str">
        <f>IFERROR(#REF!/#REF!,"-")</f>
        <v>-</v>
      </c>
      <c r="AV246" s="48" t="str">
        <f t="shared" si="118"/>
        <v>-</v>
      </c>
      <c r="AW246" s="48" t="str">
        <f>IFERROR(#REF!/#REF!,"-")</f>
        <v>-</v>
      </c>
      <c r="AX246" s="48" t="str">
        <f t="shared" si="119"/>
        <v>-</v>
      </c>
      <c r="AY246" s="48" t="str">
        <f>IFERROR(#REF!/#REF!,"-")</f>
        <v>-</v>
      </c>
      <c r="AZ246" s="48" t="str">
        <f t="shared" si="125"/>
        <v>-</v>
      </c>
      <c r="BA246" s="48" t="str">
        <f t="shared" si="126"/>
        <v>-</v>
      </c>
      <c r="BB246" s="48" t="b">
        <f t="shared" si="120"/>
        <v>0</v>
      </c>
      <c r="BC246">
        <f t="shared" si="127"/>
        <v>0</v>
      </c>
      <c r="BD246" s="48" t="str">
        <f t="shared" si="121"/>
        <v>-</v>
      </c>
    </row>
    <row r="247" spans="1:56" x14ac:dyDescent="0.3">
      <c r="A247" s="25" t="str">
        <f>Råstatistik!A241</f>
        <v>KNIVSTA KOMMUN</v>
      </c>
      <c r="B247" t="b">
        <f t="shared" si="96"/>
        <v>1</v>
      </c>
      <c r="C247">
        <f>Råstatistik!F241</f>
        <v>13</v>
      </c>
      <c r="D247">
        <f ca="1">IF(Råstatistik!D241=999,IF(simulera09,RANDBETWEEN(1,9),9),0)</f>
        <v>0</v>
      </c>
      <c r="E247">
        <f>Råstatistik!K241</f>
        <v>10</v>
      </c>
      <c r="F247">
        <f ca="1">IF(Råstatistik!I241=999,IF(simulera09,RANDBETWEEN(1,9),9),0)</f>
        <v>0</v>
      </c>
      <c r="G247">
        <f>Råstatistik!P241</f>
        <v>12</v>
      </c>
      <c r="H247">
        <f ca="1">IF(Råstatistik!N241=999,IF(simulera09,RANDBETWEEN(1,9),9),0)</f>
        <v>0</v>
      </c>
      <c r="I247">
        <f>Råstatistik!U241</f>
        <v>136</v>
      </c>
      <c r="J247">
        <f ca="1">IF(Råstatistik!S241=999,IF(simulera09,RANDBETWEEN(1,9),9),0)</f>
        <v>0</v>
      </c>
      <c r="K247">
        <f t="shared" si="97"/>
        <v>171</v>
      </c>
      <c r="L247">
        <f t="shared" ca="1" si="98"/>
        <v>0</v>
      </c>
      <c r="M247" s="26" t="str">
        <f t="shared" ca="1" si="122"/>
        <v>171</v>
      </c>
      <c r="N247" s="26">
        <f t="shared" ca="1" si="123"/>
        <v>171</v>
      </c>
      <c r="O247" s="26">
        <f t="shared" si="99"/>
        <v>23</v>
      </c>
      <c r="P247" s="26">
        <f t="shared" ca="1" si="100"/>
        <v>0</v>
      </c>
      <c r="Q247" s="26">
        <f t="shared" ca="1" si="101"/>
        <v>23</v>
      </c>
      <c r="R247" s="43">
        <f>IF(Råstatistik!G241=".",0,Råstatistik!G241)</f>
        <v>0</v>
      </c>
      <c r="S247" s="44">
        <f ca="1">IF(Råstatistik!E241=999,IF(simulera09,RANDBETWEEN(1,9),9),0)</f>
        <v>9</v>
      </c>
      <c r="T247" s="43">
        <f>IF(Råstatistik!L241=".",0,Råstatistik!L241)</f>
        <v>0</v>
      </c>
      <c r="U247" s="44">
        <f ca="1">IF(Råstatistik!J241=999,IF(simulera09,RANDBETWEEN(1,9),9),0)</f>
        <v>9</v>
      </c>
      <c r="V247">
        <f>IF(Råstatistik!Q241=".",0,Råstatistik!Q241)</f>
        <v>0</v>
      </c>
      <c r="W247">
        <f ca="1">IF(Råstatistik!O241=999,IF(simulera09,RANDBETWEEN(1,9),9),0)</f>
        <v>9</v>
      </c>
      <c r="X247">
        <f>IF(Råstatistik!V241=".",0,Råstatistik!V241)</f>
        <v>0</v>
      </c>
      <c r="Y247">
        <f ca="1">IF(Råstatistik!T241=999,IF(simulera09,RANDBETWEEN(1,9),9),0)</f>
        <v>0</v>
      </c>
      <c r="Z247">
        <f t="shared" si="102"/>
        <v>0</v>
      </c>
      <c r="AA247">
        <f t="shared" ca="1" si="103"/>
        <v>27</v>
      </c>
      <c r="AB247" s="26" t="str">
        <f t="shared" ca="1" si="124"/>
        <v>0-27</v>
      </c>
      <c r="AC247" s="26" t="b">
        <f>Råstatistik!B241</f>
        <v>0</v>
      </c>
      <c r="AD247" s="26">
        <f t="shared" si="104"/>
        <v>13</v>
      </c>
      <c r="AE247" s="26">
        <f t="shared" ca="1" si="105"/>
        <v>0</v>
      </c>
      <c r="AF247" s="26">
        <f t="shared" si="106"/>
        <v>10</v>
      </c>
      <c r="AG247" s="26">
        <f t="shared" ca="1" si="107"/>
        <v>0</v>
      </c>
      <c r="AH247" s="26">
        <f t="shared" si="108"/>
        <v>12</v>
      </c>
      <c r="AI247" s="26">
        <f t="shared" ca="1" si="109"/>
        <v>0</v>
      </c>
      <c r="AJ247" s="26">
        <f t="shared" si="110"/>
        <v>136</v>
      </c>
      <c r="AK247" s="26">
        <f t="shared" ca="1" si="111"/>
        <v>0</v>
      </c>
      <c r="AL247" s="48">
        <f t="shared" si="112"/>
        <v>0.13450292397660818</v>
      </c>
      <c r="AM247" s="48" t="str">
        <f t="shared" ca="1" si="113"/>
        <v>13 - 0%</v>
      </c>
      <c r="AN247" s="48" t="str">
        <f>IFERROR(#REF!/#REF!,"-")</f>
        <v>-</v>
      </c>
      <c r="AO247" s="48">
        <f t="shared" si="114"/>
        <v>0</v>
      </c>
      <c r="AP247" s="48" t="str">
        <f t="shared" ca="1" si="115"/>
        <v>0 - 16%</v>
      </c>
      <c r="AQ247" s="48" t="str">
        <f>IFERROR(AC247/#REF!,"-")</f>
        <v>-</v>
      </c>
      <c r="AR247" s="48">
        <f t="shared" si="116"/>
        <v>0</v>
      </c>
      <c r="AS247" s="48" t="str">
        <f>IFERROR(#REF!/#REF!,"_")</f>
        <v>_</v>
      </c>
      <c r="AT247" s="48">
        <f t="shared" si="117"/>
        <v>0.43478260869565216</v>
      </c>
      <c r="AU247" s="48" t="str">
        <f>IFERROR(#REF!/#REF!,"-")</f>
        <v>-</v>
      </c>
      <c r="AV247" s="48" t="str">
        <f t="shared" si="118"/>
        <v>-</v>
      </c>
      <c r="AW247" s="48" t="str">
        <f>IFERROR(#REF!/#REF!,"-")</f>
        <v>-</v>
      </c>
      <c r="AX247" s="48" t="str">
        <f t="shared" si="119"/>
        <v>-</v>
      </c>
      <c r="AY247" s="48" t="str">
        <f>IFERROR(#REF!/#REF!,"-")</f>
        <v>-</v>
      </c>
      <c r="AZ247" s="48" t="str">
        <f t="shared" si="125"/>
        <v>-</v>
      </c>
      <c r="BA247" s="48" t="str">
        <f t="shared" si="126"/>
        <v>-</v>
      </c>
      <c r="BB247" s="48" t="b">
        <f t="shared" si="120"/>
        <v>0</v>
      </c>
      <c r="BC247">
        <f t="shared" si="127"/>
        <v>13</v>
      </c>
      <c r="BD247" s="48">
        <f t="shared" si="121"/>
        <v>0.56521739130434778</v>
      </c>
    </row>
    <row r="248" spans="1:56" x14ac:dyDescent="0.3">
      <c r="A248" s="25" t="str">
        <f>Råstatistik!A242</f>
        <v>Kordelia friskola AB</v>
      </c>
      <c r="B248" t="b">
        <f t="shared" si="96"/>
        <v>0</v>
      </c>
      <c r="C248">
        <f>Råstatistik!F242</f>
        <v>0</v>
      </c>
      <c r="D248">
        <f ca="1">IF(Råstatistik!D242=999,IF(simulera09,RANDBETWEEN(1,9),9),0)</f>
        <v>0</v>
      </c>
      <c r="E248">
        <f>Råstatistik!K242</f>
        <v>0</v>
      </c>
      <c r="F248">
        <f ca="1">IF(Råstatistik!I242=999,IF(simulera09,RANDBETWEEN(1,9),9),0)</f>
        <v>0</v>
      </c>
      <c r="G248">
        <f>Råstatistik!P242</f>
        <v>0</v>
      </c>
      <c r="H248">
        <f ca="1">IF(Råstatistik!N242=999,IF(simulera09,RANDBETWEEN(1,9),9),0)</f>
        <v>0</v>
      </c>
      <c r="I248">
        <f>Råstatistik!U242</f>
        <v>0</v>
      </c>
      <c r="J248">
        <f ca="1">IF(Råstatistik!S242=999,IF(simulera09,RANDBETWEEN(1,9),9),0)</f>
        <v>9</v>
      </c>
      <c r="K248">
        <f t="shared" si="97"/>
        <v>0</v>
      </c>
      <c r="L248">
        <f t="shared" ca="1" si="98"/>
        <v>9</v>
      </c>
      <c r="M248" s="26" t="str">
        <f t="shared" ca="1" si="122"/>
        <v>0-9</v>
      </c>
      <c r="N248" s="26">
        <f t="shared" ca="1" si="123"/>
        <v>5</v>
      </c>
      <c r="O248" s="26">
        <f t="shared" si="99"/>
        <v>0</v>
      </c>
      <c r="P248" s="26">
        <f t="shared" ca="1" si="100"/>
        <v>0</v>
      </c>
      <c r="Q248" s="26">
        <f t="shared" ca="1" si="101"/>
        <v>0</v>
      </c>
      <c r="R248" s="43">
        <f>IF(Råstatistik!G242=".",0,Råstatistik!G242)</f>
        <v>0</v>
      </c>
      <c r="S248" s="44">
        <f ca="1">IF(Råstatistik!E242=999,IF(simulera09,RANDBETWEEN(1,9),9),0)</f>
        <v>0</v>
      </c>
      <c r="T248" s="43">
        <f>IF(Råstatistik!L242=".",0,Råstatistik!L242)</f>
        <v>0</v>
      </c>
      <c r="U248" s="44">
        <f ca="1">IF(Råstatistik!J242=999,IF(simulera09,RANDBETWEEN(1,9),9),0)</f>
        <v>0</v>
      </c>
      <c r="V248">
        <f>IF(Råstatistik!Q242=".",0,Råstatistik!Q242)</f>
        <v>0</v>
      </c>
      <c r="W248">
        <f ca="1">IF(Råstatistik!O242=999,IF(simulera09,RANDBETWEEN(1,9),9),0)</f>
        <v>0</v>
      </c>
      <c r="X248">
        <f>IF(Råstatistik!V242=".",0,Råstatistik!V242)</f>
        <v>0</v>
      </c>
      <c r="Y248">
        <f ca="1">IF(Råstatistik!T242=999,IF(simulera09,RANDBETWEEN(1,9),9),0)</f>
        <v>9</v>
      </c>
      <c r="Z248">
        <f t="shared" si="102"/>
        <v>0</v>
      </c>
      <c r="AA248">
        <f t="shared" ca="1" si="103"/>
        <v>9</v>
      </c>
      <c r="AB248" s="26" t="str">
        <f t="shared" ca="1" si="124"/>
        <v>0-9</v>
      </c>
      <c r="AC248" s="26" t="b">
        <f>Råstatistik!B242</f>
        <v>0</v>
      </c>
      <c r="AD248" s="26">
        <f t="shared" si="104"/>
        <v>0</v>
      </c>
      <c r="AE248" s="26">
        <f t="shared" ca="1" si="105"/>
        <v>0</v>
      </c>
      <c r="AF248" s="26">
        <f t="shared" si="106"/>
        <v>0</v>
      </c>
      <c r="AG248" s="26">
        <f t="shared" ca="1" si="107"/>
        <v>0</v>
      </c>
      <c r="AH248" s="26">
        <f t="shared" si="108"/>
        <v>0</v>
      </c>
      <c r="AI248" s="26">
        <f t="shared" ca="1" si="109"/>
        <v>0</v>
      </c>
      <c r="AJ248" s="26">
        <f t="shared" si="110"/>
        <v>0</v>
      </c>
      <c r="AK248" s="26">
        <f t="shared" ca="1" si="111"/>
        <v>0</v>
      </c>
      <c r="AL248" s="48" t="str">
        <f t="shared" si="112"/>
        <v>-</v>
      </c>
      <c r="AM248" s="48" t="str">
        <f t="shared" ca="1" si="113"/>
        <v>0 - 0%</v>
      </c>
      <c r="AN248" s="48" t="str">
        <f>IFERROR(#REF!/#REF!,"-")</f>
        <v>-</v>
      </c>
      <c r="AO248" s="48" t="str">
        <f t="shared" si="114"/>
        <v>-</v>
      </c>
      <c r="AP248" s="48" t="str">
        <f t="shared" ca="1" si="115"/>
        <v>0 - 180%</v>
      </c>
      <c r="AQ248" s="48" t="str">
        <f>IFERROR(AC248/#REF!,"-")</f>
        <v>-</v>
      </c>
      <c r="AR248" s="48" t="str">
        <f t="shared" si="116"/>
        <v>-</v>
      </c>
      <c r="AS248" s="48" t="str">
        <f>IFERROR(#REF!/#REF!,"_")</f>
        <v>_</v>
      </c>
      <c r="AT248" s="48" t="str">
        <f t="shared" si="117"/>
        <v>-</v>
      </c>
      <c r="AU248" s="48" t="str">
        <f>IFERROR(#REF!/#REF!,"-")</f>
        <v>-</v>
      </c>
      <c r="AV248" s="48" t="str">
        <f t="shared" si="118"/>
        <v>-</v>
      </c>
      <c r="AW248" s="48" t="str">
        <f>IFERROR(#REF!/#REF!,"-")</f>
        <v>-</v>
      </c>
      <c r="AX248" s="48" t="str">
        <f t="shared" si="119"/>
        <v>-</v>
      </c>
      <c r="AY248" s="48" t="str">
        <f>IFERROR(#REF!/#REF!,"-")</f>
        <v>-</v>
      </c>
      <c r="AZ248" s="48" t="str">
        <f t="shared" si="125"/>
        <v>-</v>
      </c>
      <c r="BA248" s="48" t="str">
        <f t="shared" si="126"/>
        <v>-</v>
      </c>
      <c r="BB248" s="48" t="b">
        <f t="shared" si="120"/>
        <v>0</v>
      </c>
      <c r="BC248">
        <f t="shared" si="127"/>
        <v>0</v>
      </c>
      <c r="BD248" s="48" t="str">
        <f t="shared" si="121"/>
        <v>-</v>
      </c>
    </row>
    <row r="249" spans="1:56" x14ac:dyDescent="0.3">
      <c r="A249" s="25" t="str">
        <f>Råstatistik!A243</f>
        <v>KRAMFORS KOMMUN</v>
      </c>
      <c r="B249" t="b">
        <f t="shared" si="96"/>
        <v>1</v>
      </c>
      <c r="C249">
        <f>Råstatistik!F243</f>
        <v>22</v>
      </c>
      <c r="D249">
        <f ca="1">IF(Råstatistik!D243=999,IF(simulera09,RANDBETWEEN(1,9),9),0)</f>
        <v>0</v>
      </c>
      <c r="E249">
        <f>Råstatistik!K243</f>
        <v>0</v>
      </c>
      <c r="F249">
        <f ca="1">IF(Råstatistik!I243=999,IF(simulera09,RANDBETWEEN(1,9),9),0)</f>
        <v>9</v>
      </c>
      <c r="G249">
        <f>Råstatistik!P243</f>
        <v>16</v>
      </c>
      <c r="H249">
        <f ca="1">IF(Råstatistik!N243=999,IF(simulera09,RANDBETWEEN(1,9),9),0)</f>
        <v>0</v>
      </c>
      <c r="I249">
        <f>Råstatistik!U243</f>
        <v>122</v>
      </c>
      <c r="J249">
        <f ca="1">IF(Råstatistik!S243=999,IF(simulera09,RANDBETWEEN(1,9),9),0)</f>
        <v>0</v>
      </c>
      <c r="K249">
        <f t="shared" si="97"/>
        <v>160</v>
      </c>
      <c r="L249">
        <f t="shared" ca="1" si="98"/>
        <v>9</v>
      </c>
      <c r="M249" s="26" t="str">
        <f t="shared" ca="1" si="122"/>
        <v>160-169</v>
      </c>
      <c r="N249" s="26">
        <f t="shared" ca="1" si="123"/>
        <v>165</v>
      </c>
      <c r="O249" s="26">
        <f t="shared" si="99"/>
        <v>22</v>
      </c>
      <c r="P249" s="26">
        <f t="shared" ca="1" si="100"/>
        <v>9</v>
      </c>
      <c r="Q249" s="26">
        <f t="shared" ca="1" si="101"/>
        <v>27</v>
      </c>
      <c r="R249" s="43">
        <f>IF(Råstatistik!G243=".",0,Råstatistik!G243)</f>
        <v>17</v>
      </c>
      <c r="S249" s="44">
        <f ca="1">IF(Råstatistik!E243=999,IF(simulera09,RANDBETWEEN(1,9),9),0)</f>
        <v>0</v>
      </c>
      <c r="T249" s="43">
        <f>IF(Råstatistik!L243=".",0,Råstatistik!L243)</f>
        <v>0</v>
      </c>
      <c r="U249" s="44">
        <f ca="1">IF(Råstatistik!J243=999,IF(simulera09,RANDBETWEEN(1,9),9),0)</f>
        <v>9</v>
      </c>
      <c r="V249">
        <f>IF(Råstatistik!Q243=".",0,Råstatistik!Q243)</f>
        <v>0</v>
      </c>
      <c r="W249">
        <f ca="1">IF(Råstatistik!O243=999,IF(simulera09,RANDBETWEEN(1,9),9),0)</f>
        <v>9</v>
      </c>
      <c r="X249">
        <f>IF(Råstatistik!V243=".",0,Råstatistik!V243)</f>
        <v>0</v>
      </c>
      <c r="Y249">
        <f ca="1">IF(Råstatistik!T243=999,IF(simulera09,RANDBETWEEN(1,9),9),0)</f>
        <v>9</v>
      </c>
      <c r="Z249">
        <f t="shared" si="102"/>
        <v>17</v>
      </c>
      <c r="AA249">
        <f t="shared" ca="1" si="103"/>
        <v>27</v>
      </c>
      <c r="AB249" s="26" t="str">
        <f t="shared" ca="1" si="124"/>
        <v>17-44</v>
      </c>
      <c r="AC249" s="26" t="b">
        <f>Råstatistik!B243</f>
        <v>0</v>
      </c>
      <c r="AD249" s="26">
        <f t="shared" si="104"/>
        <v>5</v>
      </c>
      <c r="AE249" s="26">
        <f t="shared" ca="1" si="105"/>
        <v>0</v>
      </c>
      <c r="AF249" s="26">
        <f t="shared" si="106"/>
        <v>0</v>
      </c>
      <c r="AG249" s="26">
        <f t="shared" ca="1" si="107"/>
        <v>0</v>
      </c>
      <c r="AH249" s="26">
        <f t="shared" si="108"/>
        <v>16</v>
      </c>
      <c r="AI249" s="26">
        <f t="shared" ca="1" si="109"/>
        <v>0</v>
      </c>
      <c r="AJ249" s="26">
        <f t="shared" si="110"/>
        <v>122</v>
      </c>
      <c r="AK249" s="26">
        <f t="shared" ca="1" si="111"/>
        <v>0</v>
      </c>
      <c r="AL249" s="48">
        <f t="shared" si="112"/>
        <v>0.13750000000000001</v>
      </c>
      <c r="AM249" s="48" t="str">
        <f t="shared" ca="1" si="113"/>
        <v>13 - 5%</v>
      </c>
      <c r="AN249" s="48" t="str">
        <f>IFERROR(#REF!/#REF!,"-")</f>
        <v>-</v>
      </c>
      <c r="AO249" s="48">
        <f t="shared" si="114"/>
        <v>0.10625</v>
      </c>
      <c r="AP249" s="48" t="str">
        <f t="shared" ca="1" si="115"/>
        <v>10 - 16%</v>
      </c>
      <c r="AQ249" s="48" t="str">
        <f>IFERROR(AC249/#REF!,"-")</f>
        <v>-</v>
      </c>
      <c r="AR249" s="48">
        <f t="shared" si="116"/>
        <v>0.77272727272727271</v>
      </c>
      <c r="AS249" s="48" t="str">
        <f>IFERROR(#REF!/#REF!,"_")</f>
        <v>_</v>
      </c>
      <c r="AT249" s="48">
        <f t="shared" si="117"/>
        <v>0</v>
      </c>
      <c r="AU249" s="48" t="str">
        <f>IFERROR(#REF!/#REF!,"-")</f>
        <v>-</v>
      </c>
      <c r="AV249" s="48">
        <f t="shared" si="118"/>
        <v>0</v>
      </c>
      <c r="AW249" s="48" t="str">
        <f>IFERROR(#REF!/#REF!,"-")</f>
        <v>-</v>
      </c>
      <c r="AX249" s="48">
        <f t="shared" si="119"/>
        <v>0</v>
      </c>
      <c r="AY249" s="48" t="str">
        <f>IFERROR(#REF!/#REF!,"-")</f>
        <v>-</v>
      </c>
      <c r="AZ249" s="48">
        <f t="shared" si="125"/>
        <v>0</v>
      </c>
      <c r="BA249" s="48" t="str">
        <f t="shared" si="126"/>
        <v>-</v>
      </c>
      <c r="BB249" s="48" t="b">
        <f t="shared" si="120"/>
        <v>0</v>
      </c>
      <c r="BC249">
        <f t="shared" si="127"/>
        <v>5</v>
      </c>
      <c r="BD249" s="48">
        <f t="shared" si="121"/>
        <v>1</v>
      </c>
    </row>
    <row r="250" spans="1:56" x14ac:dyDescent="0.3">
      <c r="A250" s="25" t="str">
        <f>Råstatistik!A244</f>
        <v>Kringlaskolan AB</v>
      </c>
      <c r="B250" t="b">
        <f t="shared" si="96"/>
        <v>0</v>
      </c>
      <c r="C250">
        <f>Råstatistik!F244</f>
        <v>0</v>
      </c>
      <c r="D250">
        <f ca="1">IF(Råstatistik!D244=999,IF(simulera09,RANDBETWEEN(1,9),9),0)</f>
        <v>9</v>
      </c>
      <c r="E250">
        <f>Råstatistik!K244</f>
        <v>0</v>
      </c>
      <c r="F250">
        <f ca="1">IF(Råstatistik!I244=999,IF(simulera09,RANDBETWEEN(1,9),9),0)</f>
        <v>9</v>
      </c>
      <c r="G250">
        <f>Råstatistik!P244</f>
        <v>0</v>
      </c>
      <c r="H250">
        <f ca="1">IF(Råstatistik!N244=999,IF(simulera09,RANDBETWEEN(1,9),9),0)</f>
        <v>9</v>
      </c>
      <c r="I250">
        <f>Råstatistik!U244</f>
        <v>39</v>
      </c>
      <c r="J250">
        <f ca="1">IF(Råstatistik!S244=999,IF(simulera09,RANDBETWEEN(1,9),9),0)</f>
        <v>0</v>
      </c>
      <c r="K250">
        <f t="shared" si="97"/>
        <v>39</v>
      </c>
      <c r="L250">
        <f t="shared" ca="1" si="98"/>
        <v>27</v>
      </c>
      <c r="M250" s="26" t="str">
        <f t="shared" ca="1" si="122"/>
        <v>39-66</v>
      </c>
      <c r="N250" s="26">
        <f t="shared" ca="1" si="123"/>
        <v>53</v>
      </c>
      <c r="O250" s="26">
        <f t="shared" si="99"/>
        <v>0</v>
      </c>
      <c r="P250" s="26">
        <f t="shared" ca="1" si="100"/>
        <v>18</v>
      </c>
      <c r="Q250" s="26">
        <f t="shared" ca="1" si="101"/>
        <v>9</v>
      </c>
      <c r="R250" s="43">
        <f>IF(Råstatistik!G244=".",0,Råstatistik!G244)</f>
        <v>0</v>
      </c>
      <c r="S250" s="44">
        <f ca="1">IF(Råstatistik!E244=999,IF(simulera09,RANDBETWEEN(1,9),9),0)</f>
        <v>9</v>
      </c>
      <c r="T250" s="43">
        <f>IF(Råstatistik!L244=".",0,Råstatistik!L244)</f>
        <v>0</v>
      </c>
      <c r="U250" s="44">
        <f ca="1">IF(Råstatistik!J244=999,IF(simulera09,RANDBETWEEN(1,9),9),0)</f>
        <v>9</v>
      </c>
      <c r="V250">
        <f>IF(Råstatistik!Q244=".",0,Råstatistik!Q244)</f>
        <v>0</v>
      </c>
      <c r="W250">
        <f ca="1">IF(Råstatistik!O244=999,IF(simulera09,RANDBETWEEN(1,9),9),0)</f>
        <v>9</v>
      </c>
      <c r="X250">
        <f>IF(Råstatistik!V244=".",0,Råstatistik!V244)</f>
        <v>0</v>
      </c>
      <c r="Y250">
        <f ca="1">IF(Råstatistik!T244=999,IF(simulera09,RANDBETWEEN(1,9),9),0)</f>
        <v>9</v>
      </c>
      <c r="Z250">
        <f t="shared" si="102"/>
        <v>0</v>
      </c>
      <c r="AA250">
        <f t="shared" ca="1" si="103"/>
        <v>36</v>
      </c>
      <c r="AB250" s="26" t="str">
        <f t="shared" ca="1" si="124"/>
        <v>0-36</v>
      </c>
      <c r="AC250" s="26" t="b">
        <f>Råstatistik!B244</f>
        <v>0</v>
      </c>
      <c r="AD250" s="26">
        <f t="shared" si="104"/>
        <v>0</v>
      </c>
      <c r="AE250" s="26">
        <f t="shared" ca="1" si="105"/>
        <v>0</v>
      </c>
      <c r="AF250" s="26">
        <f t="shared" si="106"/>
        <v>0</v>
      </c>
      <c r="AG250" s="26">
        <f t="shared" ca="1" si="107"/>
        <v>0</v>
      </c>
      <c r="AH250" s="26">
        <f t="shared" si="108"/>
        <v>0</v>
      </c>
      <c r="AI250" s="26">
        <f t="shared" ca="1" si="109"/>
        <v>0</v>
      </c>
      <c r="AJ250" s="26">
        <f t="shared" si="110"/>
        <v>39</v>
      </c>
      <c r="AK250" s="26">
        <f t="shared" ca="1" si="111"/>
        <v>0</v>
      </c>
      <c r="AL250" s="48">
        <f t="shared" si="112"/>
        <v>0</v>
      </c>
      <c r="AM250" s="48" t="str">
        <f t="shared" ca="1" si="113"/>
        <v>0 - 34%</v>
      </c>
      <c r="AN250" s="48" t="str">
        <f>IFERROR(#REF!/#REF!,"-")</f>
        <v>-</v>
      </c>
      <c r="AO250" s="48">
        <f t="shared" si="114"/>
        <v>0</v>
      </c>
      <c r="AP250" s="48" t="str">
        <f t="shared" ca="1" si="115"/>
        <v>0 - 68%</v>
      </c>
      <c r="AQ250" s="48" t="str">
        <f>IFERROR(AC250/#REF!,"-")</f>
        <v>-</v>
      </c>
      <c r="AR250" s="48" t="str">
        <f t="shared" si="116"/>
        <v>-</v>
      </c>
      <c r="AS250" s="48" t="str">
        <f>IFERROR(#REF!/#REF!,"_")</f>
        <v>_</v>
      </c>
      <c r="AT250" s="48" t="str">
        <f t="shared" si="117"/>
        <v>-</v>
      </c>
      <c r="AU250" s="48" t="str">
        <f>IFERROR(#REF!/#REF!,"-")</f>
        <v>-</v>
      </c>
      <c r="AV250" s="48" t="str">
        <f t="shared" si="118"/>
        <v>-</v>
      </c>
      <c r="AW250" s="48" t="str">
        <f>IFERROR(#REF!/#REF!,"-")</f>
        <v>-</v>
      </c>
      <c r="AX250" s="48" t="str">
        <f t="shared" si="119"/>
        <v>-</v>
      </c>
      <c r="AY250" s="48" t="str">
        <f>IFERROR(#REF!/#REF!,"-")</f>
        <v>-</v>
      </c>
      <c r="AZ250" s="48" t="str">
        <f t="shared" si="125"/>
        <v>-</v>
      </c>
      <c r="BA250" s="48" t="str">
        <f t="shared" si="126"/>
        <v>-</v>
      </c>
      <c r="BB250" s="48" t="b">
        <f t="shared" si="120"/>
        <v>0</v>
      </c>
      <c r="BC250">
        <f t="shared" si="127"/>
        <v>0</v>
      </c>
      <c r="BD250" s="48" t="str">
        <f t="shared" si="121"/>
        <v>-</v>
      </c>
    </row>
    <row r="251" spans="1:56" x14ac:dyDescent="0.3">
      <c r="A251" s="25" t="str">
        <f>Råstatistik!A245</f>
        <v>KRISTIANSTADS KOMMUN</v>
      </c>
      <c r="B251" t="b">
        <f t="shared" si="96"/>
        <v>1</v>
      </c>
      <c r="C251">
        <f>Råstatistik!F245</f>
        <v>132</v>
      </c>
      <c r="D251">
        <f ca="1">IF(Råstatistik!D245=999,IF(simulera09,RANDBETWEEN(1,9),9),0)</f>
        <v>0</v>
      </c>
      <c r="E251">
        <f>Råstatistik!K245</f>
        <v>75</v>
      </c>
      <c r="F251">
        <f ca="1">IF(Råstatistik!I245=999,IF(simulera09,RANDBETWEEN(1,9),9),0)</f>
        <v>0</v>
      </c>
      <c r="G251">
        <f>Råstatistik!P245</f>
        <v>63</v>
      </c>
      <c r="H251">
        <f ca="1">IF(Råstatistik!N245=999,IF(simulera09,RANDBETWEEN(1,9),9),0)</f>
        <v>0</v>
      </c>
      <c r="I251">
        <f>Råstatistik!U245</f>
        <v>531</v>
      </c>
      <c r="J251">
        <f ca="1">IF(Råstatistik!S245=999,IF(simulera09,RANDBETWEEN(1,9),9),0)</f>
        <v>0</v>
      </c>
      <c r="K251">
        <f t="shared" si="97"/>
        <v>801</v>
      </c>
      <c r="L251">
        <f t="shared" ca="1" si="98"/>
        <v>0</v>
      </c>
      <c r="M251" s="26" t="str">
        <f t="shared" ca="1" si="122"/>
        <v>801</v>
      </c>
      <c r="N251" s="26">
        <f t="shared" ca="1" si="123"/>
        <v>801</v>
      </c>
      <c r="O251" s="26">
        <f t="shared" si="99"/>
        <v>207</v>
      </c>
      <c r="P251" s="26">
        <f t="shared" ca="1" si="100"/>
        <v>0</v>
      </c>
      <c r="Q251" s="26">
        <f t="shared" ca="1" si="101"/>
        <v>207</v>
      </c>
      <c r="R251" s="43">
        <f>IF(Råstatistik!G245=".",0,Råstatistik!G245)</f>
        <v>96</v>
      </c>
      <c r="S251" s="44">
        <f ca="1">IF(Råstatistik!E245=999,IF(simulera09,RANDBETWEEN(1,9),9),0)</f>
        <v>0</v>
      </c>
      <c r="T251" s="43">
        <f>IF(Råstatistik!L245=".",0,Råstatistik!L245)</f>
        <v>39</v>
      </c>
      <c r="U251" s="44">
        <f ca="1">IF(Råstatistik!J245=999,IF(simulera09,RANDBETWEEN(1,9),9),0)</f>
        <v>0</v>
      </c>
      <c r="V251">
        <f>IF(Råstatistik!Q245=".",0,Råstatistik!Q245)</f>
        <v>22</v>
      </c>
      <c r="W251">
        <f ca="1">IF(Råstatistik!O245=999,IF(simulera09,RANDBETWEEN(1,9),9),0)</f>
        <v>0</v>
      </c>
      <c r="X251">
        <f>IF(Råstatistik!V245=".",0,Råstatistik!V245)</f>
        <v>36</v>
      </c>
      <c r="Y251">
        <f ca="1">IF(Råstatistik!T245=999,IF(simulera09,RANDBETWEEN(1,9),9),0)</f>
        <v>0</v>
      </c>
      <c r="Z251">
        <f t="shared" si="102"/>
        <v>193</v>
      </c>
      <c r="AA251">
        <f t="shared" ca="1" si="103"/>
        <v>0</v>
      </c>
      <c r="AB251" s="26" t="str">
        <f t="shared" ca="1" si="124"/>
        <v>193</v>
      </c>
      <c r="AC251" s="26" t="b">
        <f>Råstatistik!B245</f>
        <v>0</v>
      </c>
      <c r="AD251" s="26">
        <f t="shared" si="104"/>
        <v>36</v>
      </c>
      <c r="AE251" s="26">
        <f t="shared" ca="1" si="105"/>
        <v>0</v>
      </c>
      <c r="AF251" s="26">
        <f t="shared" si="106"/>
        <v>36</v>
      </c>
      <c r="AG251" s="26">
        <f t="shared" ca="1" si="107"/>
        <v>0</v>
      </c>
      <c r="AH251" s="26">
        <f t="shared" si="108"/>
        <v>41</v>
      </c>
      <c r="AI251" s="26">
        <f t="shared" ca="1" si="109"/>
        <v>0</v>
      </c>
      <c r="AJ251" s="26">
        <f t="shared" si="110"/>
        <v>495</v>
      </c>
      <c r="AK251" s="26">
        <f t="shared" ca="1" si="111"/>
        <v>0</v>
      </c>
      <c r="AL251" s="48">
        <f t="shared" si="112"/>
        <v>0.25842696629213485</v>
      </c>
      <c r="AM251" s="48" t="str">
        <f t="shared" ca="1" si="113"/>
        <v>26 - 0%</v>
      </c>
      <c r="AN251" s="48" t="str">
        <f>IFERROR(#REF!/#REF!,"-")</f>
        <v>-</v>
      </c>
      <c r="AO251" s="48">
        <f t="shared" si="114"/>
        <v>0.24094881398252185</v>
      </c>
      <c r="AP251" s="48" t="str">
        <f t="shared" ca="1" si="115"/>
        <v>24 - 0%</v>
      </c>
      <c r="AQ251" s="48" t="str">
        <f>IFERROR(AC251/#REF!,"-")</f>
        <v>-</v>
      </c>
      <c r="AR251" s="48">
        <f t="shared" si="116"/>
        <v>0.93236714975845414</v>
      </c>
      <c r="AS251" s="48" t="str">
        <f>IFERROR(#REF!/#REF!,"_")</f>
        <v>_</v>
      </c>
      <c r="AT251" s="48">
        <f t="shared" si="117"/>
        <v>0.36231884057971014</v>
      </c>
      <c r="AU251" s="48" t="str">
        <f>IFERROR(#REF!/#REF!,"-")</f>
        <v>-</v>
      </c>
      <c r="AV251" s="48">
        <f t="shared" si="118"/>
        <v>0.20207253886010362</v>
      </c>
      <c r="AW251" s="48" t="str">
        <f>IFERROR(#REF!/#REF!,"-")</f>
        <v>-</v>
      </c>
      <c r="AX251" s="48">
        <f t="shared" si="119"/>
        <v>0.18652849740932642</v>
      </c>
      <c r="AY251" s="48" t="str">
        <f>IFERROR(#REF!/#REF!,"-")</f>
        <v>-</v>
      </c>
      <c r="AZ251" s="48">
        <f t="shared" si="125"/>
        <v>0.38860103626943004</v>
      </c>
      <c r="BA251" s="48" t="str">
        <f t="shared" si="126"/>
        <v>-</v>
      </c>
      <c r="BB251" s="48" t="b">
        <f t="shared" si="120"/>
        <v>0</v>
      </c>
      <c r="BC251">
        <f t="shared" si="127"/>
        <v>36</v>
      </c>
      <c r="BD251" s="48">
        <f t="shared" si="121"/>
        <v>0.5</v>
      </c>
    </row>
    <row r="252" spans="1:56" x14ac:dyDescent="0.3">
      <c r="A252" s="25" t="str">
        <f>Råstatistik!A246</f>
        <v>KRISTINEHAMNS KOMMUN</v>
      </c>
      <c r="B252" t="b">
        <f t="shared" si="96"/>
        <v>1</v>
      </c>
      <c r="C252">
        <f>Råstatistik!F246</f>
        <v>28</v>
      </c>
      <c r="D252">
        <f ca="1">IF(Råstatistik!D246=999,IF(simulera09,RANDBETWEEN(1,9),9),0)</f>
        <v>0</v>
      </c>
      <c r="E252">
        <f>Råstatistik!K246</f>
        <v>11</v>
      </c>
      <c r="F252">
        <f ca="1">IF(Råstatistik!I246=999,IF(simulera09,RANDBETWEEN(1,9),9),0)</f>
        <v>0</v>
      </c>
      <c r="G252">
        <f>Råstatistik!P246</f>
        <v>21</v>
      </c>
      <c r="H252">
        <f ca="1">IF(Råstatistik!N246=999,IF(simulera09,RANDBETWEEN(1,9),9),0)</f>
        <v>0</v>
      </c>
      <c r="I252">
        <f>Råstatistik!U246</f>
        <v>154</v>
      </c>
      <c r="J252">
        <f ca="1">IF(Råstatistik!S246=999,IF(simulera09,RANDBETWEEN(1,9),9),0)</f>
        <v>0</v>
      </c>
      <c r="K252">
        <f t="shared" si="97"/>
        <v>214</v>
      </c>
      <c r="L252">
        <f t="shared" ca="1" si="98"/>
        <v>0</v>
      </c>
      <c r="M252" s="26" t="str">
        <f t="shared" ca="1" si="122"/>
        <v>214</v>
      </c>
      <c r="N252" s="26">
        <f t="shared" ca="1" si="123"/>
        <v>214</v>
      </c>
      <c r="O252" s="26">
        <f t="shared" si="99"/>
        <v>39</v>
      </c>
      <c r="P252" s="26">
        <f t="shared" ca="1" si="100"/>
        <v>0</v>
      </c>
      <c r="Q252" s="26">
        <f t="shared" ca="1" si="101"/>
        <v>39</v>
      </c>
      <c r="R252" s="43">
        <f>IF(Råstatistik!G246=".",0,Råstatistik!G246)</f>
        <v>24</v>
      </c>
      <c r="S252" s="44">
        <f ca="1">IF(Råstatistik!E246=999,IF(simulera09,RANDBETWEEN(1,9),9),0)</f>
        <v>0</v>
      </c>
      <c r="T252" s="43">
        <f>IF(Råstatistik!L246=".",0,Råstatistik!L246)</f>
        <v>0</v>
      </c>
      <c r="U252" s="44">
        <f ca="1">IF(Råstatistik!J246=999,IF(simulera09,RANDBETWEEN(1,9),9),0)</f>
        <v>9</v>
      </c>
      <c r="V252">
        <f>IF(Råstatistik!Q246=".",0,Råstatistik!Q246)</f>
        <v>0</v>
      </c>
      <c r="W252">
        <f ca="1">IF(Råstatistik!O246=999,IF(simulera09,RANDBETWEEN(1,9),9),0)</f>
        <v>9</v>
      </c>
      <c r="X252">
        <f>IF(Råstatistik!V246=".",0,Råstatistik!V246)</f>
        <v>0</v>
      </c>
      <c r="Y252">
        <f ca="1">IF(Råstatistik!T246=999,IF(simulera09,RANDBETWEEN(1,9),9),0)</f>
        <v>9</v>
      </c>
      <c r="Z252">
        <f t="shared" si="102"/>
        <v>24</v>
      </c>
      <c r="AA252">
        <f t="shared" ca="1" si="103"/>
        <v>27</v>
      </c>
      <c r="AB252" s="26" t="str">
        <f t="shared" ca="1" si="124"/>
        <v>24-51</v>
      </c>
      <c r="AC252" s="26" t="b">
        <f>Råstatistik!B246</f>
        <v>0</v>
      </c>
      <c r="AD252" s="26">
        <f t="shared" si="104"/>
        <v>4</v>
      </c>
      <c r="AE252" s="26">
        <f t="shared" ca="1" si="105"/>
        <v>0</v>
      </c>
      <c r="AF252" s="26">
        <f t="shared" si="106"/>
        <v>11</v>
      </c>
      <c r="AG252" s="26">
        <f t="shared" ca="1" si="107"/>
        <v>0</v>
      </c>
      <c r="AH252" s="26">
        <f t="shared" si="108"/>
        <v>21</v>
      </c>
      <c r="AI252" s="26">
        <f t="shared" ca="1" si="109"/>
        <v>0</v>
      </c>
      <c r="AJ252" s="26">
        <f t="shared" si="110"/>
        <v>154</v>
      </c>
      <c r="AK252" s="26">
        <f t="shared" ca="1" si="111"/>
        <v>0</v>
      </c>
      <c r="AL252" s="48">
        <f t="shared" si="112"/>
        <v>0.1822429906542056</v>
      </c>
      <c r="AM252" s="48" t="str">
        <f t="shared" ca="1" si="113"/>
        <v>18 - 0%</v>
      </c>
      <c r="AN252" s="48" t="str">
        <f>IFERROR(#REF!/#REF!,"-")</f>
        <v>-</v>
      </c>
      <c r="AO252" s="48">
        <f t="shared" si="114"/>
        <v>0.11214953271028037</v>
      </c>
      <c r="AP252" s="48" t="str">
        <f t="shared" ca="1" si="115"/>
        <v>11 - 13%</v>
      </c>
      <c r="AQ252" s="48" t="str">
        <f>IFERROR(AC252/#REF!,"-")</f>
        <v>-</v>
      </c>
      <c r="AR252" s="48">
        <f t="shared" si="116"/>
        <v>0.61538461538461542</v>
      </c>
      <c r="AS252" s="48" t="str">
        <f>IFERROR(#REF!/#REF!,"_")</f>
        <v>_</v>
      </c>
      <c r="AT252" s="48">
        <f t="shared" si="117"/>
        <v>0.28205128205128205</v>
      </c>
      <c r="AU252" s="48" t="str">
        <f>IFERROR(#REF!/#REF!,"-")</f>
        <v>-</v>
      </c>
      <c r="AV252" s="48">
        <f t="shared" si="118"/>
        <v>0</v>
      </c>
      <c r="AW252" s="48" t="str">
        <f>IFERROR(#REF!/#REF!,"-")</f>
        <v>-</v>
      </c>
      <c r="AX252" s="48">
        <f t="shared" si="119"/>
        <v>0</v>
      </c>
      <c r="AY252" s="48" t="str">
        <f>IFERROR(#REF!/#REF!,"-")</f>
        <v>-</v>
      </c>
      <c r="AZ252" s="48">
        <f t="shared" si="125"/>
        <v>0</v>
      </c>
      <c r="BA252" s="48" t="str">
        <f t="shared" si="126"/>
        <v>-</v>
      </c>
      <c r="BB252" s="48" t="b">
        <f t="shared" si="120"/>
        <v>0</v>
      </c>
      <c r="BC252">
        <f t="shared" si="127"/>
        <v>4</v>
      </c>
      <c r="BD252" s="48">
        <f t="shared" si="121"/>
        <v>0.26666666666666666</v>
      </c>
    </row>
    <row r="253" spans="1:56" x14ac:dyDescent="0.3">
      <c r="A253" s="25" t="str">
        <f>Råstatistik!A247</f>
        <v>KRISTNA SKOLAN OASEN IDEELLA FÖRENING</v>
      </c>
      <c r="B253" t="b">
        <f t="shared" si="96"/>
        <v>0</v>
      </c>
      <c r="C253">
        <f>Råstatistik!F247</f>
        <v>0</v>
      </c>
      <c r="D253">
        <f ca="1">IF(Råstatistik!D247=999,IF(simulera09,RANDBETWEEN(1,9),9),0)</f>
        <v>9</v>
      </c>
      <c r="E253">
        <f>Råstatistik!K247</f>
        <v>0</v>
      </c>
      <c r="F253">
        <f ca="1">IF(Råstatistik!I247=999,IF(simulera09,RANDBETWEEN(1,9),9),0)</f>
        <v>0</v>
      </c>
      <c r="G253">
        <f>Råstatistik!P247</f>
        <v>0</v>
      </c>
      <c r="H253">
        <f ca="1">IF(Råstatistik!N247=999,IF(simulera09,RANDBETWEEN(1,9),9),0)</f>
        <v>9</v>
      </c>
      <c r="I253">
        <f>Råstatistik!U247</f>
        <v>0</v>
      </c>
      <c r="J253">
        <f ca="1">IF(Råstatistik!S247=999,IF(simulera09,RANDBETWEEN(1,9),9),0)</f>
        <v>9</v>
      </c>
      <c r="K253">
        <f t="shared" si="97"/>
        <v>0</v>
      </c>
      <c r="L253">
        <f t="shared" ca="1" si="98"/>
        <v>27</v>
      </c>
      <c r="M253" s="26" t="str">
        <f t="shared" ca="1" si="122"/>
        <v>0-27</v>
      </c>
      <c r="N253" s="26">
        <f t="shared" ca="1" si="123"/>
        <v>14</v>
      </c>
      <c r="O253" s="26">
        <f t="shared" si="99"/>
        <v>0</v>
      </c>
      <c r="P253" s="26">
        <f t="shared" ca="1" si="100"/>
        <v>9</v>
      </c>
      <c r="Q253" s="26">
        <f t="shared" ca="1" si="101"/>
        <v>5</v>
      </c>
      <c r="R253" s="43">
        <f>IF(Råstatistik!G247=".",0,Råstatistik!G247)</f>
        <v>0</v>
      </c>
      <c r="S253" s="44">
        <f ca="1">IF(Råstatistik!E247=999,IF(simulera09,RANDBETWEEN(1,9),9),0)</f>
        <v>9</v>
      </c>
      <c r="T253" s="43">
        <f>IF(Råstatistik!L247=".",0,Råstatistik!L247)</f>
        <v>0</v>
      </c>
      <c r="U253" s="44">
        <f ca="1">IF(Råstatistik!J247=999,IF(simulera09,RANDBETWEEN(1,9),9),0)</f>
        <v>0</v>
      </c>
      <c r="V253">
        <f>IF(Råstatistik!Q247=".",0,Råstatistik!Q247)</f>
        <v>0</v>
      </c>
      <c r="W253">
        <f ca="1">IF(Råstatistik!O247=999,IF(simulera09,RANDBETWEEN(1,9),9),0)</f>
        <v>9</v>
      </c>
      <c r="X253">
        <f>IF(Råstatistik!V247=".",0,Råstatistik!V247)</f>
        <v>0</v>
      </c>
      <c r="Y253">
        <f ca="1">IF(Råstatistik!T247=999,IF(simulera09,RANDBETWEEN(1,9),9),0)</f>
        <v>9</v>
      </c>
      <c r="Z253">
        <f t="shared" si="102"/>
        <v>0</v>
      </c>
      <c r="AA253">
        <f t="shared" ca="1" si="103"/>
        <v>27</v>
      </c>
      <c r="AB253" s="26" t="str">
        <f t="shared" ca="1" si="124"/>
        <v>0-27</v>
      </c>
      <c r="AC253" s="26" t="b">
        <f>Råstatistik!B247</f>
        <v>0</v>
      </c>
      <c r="AD253" s="26">
        <f t="shared" si="104"/>
        <v>0</v>
      </c>
      <c r="AE253" s="26">
        <f t="shared" ca="1" si="105"/>
        <v>0</v>
      </c>
      <c r="AF253" s="26">
        <f t="shared" si="106"/>
        <v>0</v>
      </c>
      <c r="AG253" s="26">
        <f t="shared" ca="1" si="107"/>
        <v>0</v>
      </c>
      <c r="AH253" s="26">
        <f t="shared" si="108"/>
        <v>0</v>
      </c>
      <c r="AI253" s="26">
        <f t="shared" ca="1" si="109"/>
        <v>0</v>
      </c>
      <c r="AJ253" s="26">
        <f t="shared" si="110"/>
        <v>0</v>
      </c>
      <c r="AK253" s="26">
        <f t="shared" ca="1" si="111"/>
        <v>0</v>
      </c>
      <c r="AL253" s="48" t="str">
        <f t="shared" si="112"/>
        <v>-</v>
      </c>
      <c r="AM253" s="48" t="str">
        <f t="shared" ca="1" si="113"/>
        <v>0 - 64%</v>
      </c>
      <c r="AN253" s="48" t="str">
        <f>IFERROR(#REF!/#REF!,"-")</f>
        <v>-</v>
      </c>
      <c r="AO253" s="48" t="str">
        <f t="shared" si="114"/>
        <v>-</v>
      </c>
      <c r="AP253" s="48" t="str">
        <f t="shared" ca="1" si="115"/>
        <v>0 - 193%</v>
      </c>
      <c r="AQ253" s="48" t="str">
        <f>IFERROR(AC253/#REF!,"-")</f>
        <v>-</v>
      </c>
      <c r="AR253" s="48" t="str">
        <f t="shared" si="116"/>
        <v>-</v>
      </c>
      <c r="AS253" s="48" t="str">
        <f>IFERROR(#REF!/#REF!,"_")</f>
        <v>_</v>
      </c>
      <c r="AT253" s="48" t="str">
        <f t="shared" si="117"/>
        <v>-</v>
      </c>
      <c r="AU253" s="48" t="str">
        <f>IFERROR(#REF!/#REF!,"-")</f>
        <v>-</v>
      </c>
      <c r="AV253" s="48" t="str">
        <f t="shared" si="118"/>
        <v>-</v>
      </c>
      <c r="AW253" s="48" t="str">
        <f>IFERROR(#REF!/#REF!,"-")</f>
        <v>-</v>
      </c>
      <c r="AX253" s="48" t="str">
        <f t="shared" si="119"/>
        <v>-</v>
      </c>
      <c r="AY253" s="48" t="str">
        <f>IFERROR(#REF!/#REF!,"-")</f>
        <v>-</v>
      </c>
      <c r="AZ253" s="48" t="str">
        <f t="shared" si="125"/>
        <v>-</v>
      </c>
      <c r="BA253" s="48" t="str">
        <f t="shared" si="126"/>
        <v>-</v>
      </c>
      <c r="BB253" s="48" t="b">
        <f t="shared" si="120"/>
        <v>0</v>
      </c>
      <c r="BC253">
        <f t="shared" si="127"/>
        <v>0</v>
      </c>
      <c r="BD253" s="48" t="str">
        <f t="shared" si="121"/>
        <v>-</v>
      </c>
    </row>
    <row r="254" spans="1:56" x14ac:dyDescent="0.3">
      <c r="A254" s="25" t="str">
        <f>Råstatistik!A248</f>
        <v>KRISTNA SKOLFÖRENINGEN I MALMÖ</v>
      </c>
      <c r="B254" t="b">
        <f t="shared" si="96"/>
        <v>0</v>
      </c>
      <c r="C254">
        <f>Råstatistik!F248</f>
        <v>0</v>
      </c>
      <c r="D254">
        <f ca="1">IF(Råstatistik!D248=999,IF(simulera09,RANDBETWEEN(1,9),9),0)</f>
        <v>0</v>
      </c>
      <c r="E254">
        <f>Råstatistik!K248</f>
        <v>0</v>
      </c>
      <c r="F254">
        <f ca="1">IF(Råstatistik!I248=999,IF(simulera09,RANDBETWEEN(1,9),9),0)</f>
        <v>0</v>
      </c>
      <c r="G254">
        <f>Råstatistik!P248</f>
        <v>0</v>
      </c>
      <c r="H254">
        <f ca="1">IF(Råstatistik!N248=999,IF(simulera09,RANDBETWEEN(1,9),9),0)</f>
        <v>0</v>
      </c>
      <c r="I254">
        <f>Råstatistik!U248</f>
        <v>0</v>
      </c>
      <c r="J254">
        <f ca="1">IF(Råstatistik!S248=999,IF(simulera09,RANDBETWEEN(1,9),9),0)</f>
        <v>9</v>
      </c>
      <c r="K254">
        <f t="shared" si="97"/>
        <v>0</v>
      </c>
      <c r="L254">
        <f t="shared" ca="1" si="98"/>
        <v>9</v>
      </c>
      <c r="M254" s="26" t="str">
        <f t="shared" ca="1" si="122"/>
        <v>0-9</v>
      </c>
      <c r="N254" s="26">
        <f t="shared" ca="1" si="123"/>
        <v>5</v>
      </c>
      <c r="O254" s="26">
        <f t="shared" si="99"/>
        <v>0</v>
      </c>
      <c r="P254" s="26">
        <f t="shared" ca="1" si="100"/>
        <v>0</v>
      </c>
      <c r="Q254" s="26">
        <f t="shared" ca="1" si="101"/>
        <v>0</v>
      </c>
      <c r="R254" s="43">
        <f>IF(Råstatistik!G248=".",0,Råstatistik!G248)</f>
        <v>0</v>
      </c>
      <c r="S254" s="44">
        <f ca="1">IF(Råstatistik!E248=999,IF(simulera09,RANDBETWEEN(1,9),9),0)</f>
        <v>0</v>
      </c>
      <c r="T254" s="43">
        <f>IF(Råstatistik!L248=".",0,Råstatistik!L248)</f>
        <v>0</v>
      </c>
      <c r="U254" s="44">
        <f ca="1">IF(Råstatistik!J248=999,IF(simulera09,RANDBETWEEN(1,9),9),0)</f>
        <v>0</v>
      </c>
      <c r="V254">
        <f>IF(Råstatistik!Q248=".",0,Råstatistik!Q248)</f>
        <v>0</v>
      </c>
      <c r="W254">
        <f ca="1">IF(Råstatistik!O248=999,IF(simulera09,RANDBETWEEN(1,9),9),0)</f>
        <v>0</v>
      </c>
      <c r="X254">
        <f>IF(Råstatistik!V248=".",0,Råstatistik!V248)</f>
        <v>0</v>
      </c>
      <c r="Y254">
        <f ca="1">IF(Råstatistik!T248=999,IF(simulera09,RANDBETWEEN(1,9),9),0)</f>
        <v>9</v>
      </c>
      <c r="Z254">
        <f t="shared" si="102"/>
        <v>0</v>
      </c>
      <c r="AA254">
        <f t="shared" ca="1" si="103"/>
        <v>9</v>
      </c>
      <c r="AB254" s="26" t="str">
        <f t="shared" ca="1" si="124"/>
        <v>0-9</v>
      </c>
      <c r="AC254" s="26" t="b">
        <f>Råstatistik!B248</f>
        <v>1</v>
      </c>
      <c r="AD254" s="26">
        <f t="shared" si="104"/>
        <v>0</v>
      </c>
      <c r="AE254" s="26">
        <f t="shared" ca="1" si="105"/>
        <v>0</v>
      </c>
      <c r="AF254" s="26">
        <f t="shared" si="106"/>
        <v>0</v>
      </c>
      <c r="AG254" s="26">
        <f t="shared" ca="1" si="107"/>
        <v>0</v>
      </c>
      <c r="AH254" s="26">
        <f t="shared" si="108"/>
        <v>0</v>
      </c>
      <c r="AI254" s="26">
        <f t="shared" ca="1" si="109"/>
        <v>0</v>
      </c>
      <c r="AJ254" s="26">
        <f t="shared" si="110"/>
        <v>0</v>
      </c>
      <c r="AK254" s="26">
        <f t="shared" ca="1" si="111"/>
        <v>0</v>
      </c>
      <c r="AL254" s="48" t="str">
        <f t="shared" si="112"/>
        <v>-</v>
      </c>
      <c r="AM254" s="48" t="str">
        <f t="shared" ca="1" si="113"/>
        <v>0 - 0%</v>
      </c>
      <c r="AN254" s="48" t="str">
        <f>IFERROR(#REF!/#REF!,"-")</f>
        <v>-</v>
      </c>
      <c r="AO254" s="48" t="str">
        <f t="shared" si="114"/>
        <v>-</v>
      </c>
      <c r="AP254" s="48" t="str">
        <f t="shared" ca="1" si="115"/>
        <v>0 - 180%</v>
      </c>
      <c r="AQ254" s="48" t="str">
        <f>IFERROR(AC254/#REF!,"-")</f>
        <v>-</v>
      </c>
      <c r="AR254" s="48" t="str">
        <f t="shared" si="116"/>
        <v>-</v>
      </c>
      <c r="AS254" s="48" t="str">
        <f>IFERROR(#REF!/#REF!,"_")</f>
        <v>_</v>
      </c>
      <c r="AT254" s="48" t="str">
        <f t="shared" si="117"/>
        <v>-</v>
      </c>
      <c r="AU254" s="48" t="str">
        <f>IFERROR(#REF!/#REF!,"-")</f>
        <v>-</v>
      </c>
      <c r="AV254" s="48" t="str">
        <f t="shared" si="118"/>
        <v>-</v>
      </c>
      <c r="AW254" s="48" t="str">
        <f>IFERROR(#REF!/#REF!,"-")</f>
        <v>-</v>
      </c>
      <c r="AX254" s="48" t="str">
        <f t="shared" si="119"/>
        <v>-</v>
      </c>
      <c r="AY254" s="48" t="str">
        <f>IFERROR(#REF!/#REF!,"-")</f>
        <v>-</v>
      </c>
      <c r="AZ254" s="48" t="str">
        <f t="shared" si="125"/>
        <v>-</v>
      </c>
      <c r="BA254" s="48" t="str">
        <f t="shared" si="126"/>
        <v>-</v>
      </c>
      <c r="BB254" s="48" t="b">
        <f t="shared" si="120"/>
        <v>1</v>
      </c>
      <c r="BC254">
        <f t="shared" si="127"/>
        <v>0</v>
      </c>
      <c r="BD254" s="48" t="str">
        <f t="shared" si="121"/>
        <v>-</v>
      </c>
    </row>
    <row r="255" spans="1:56" x14ac:dyDescent="0.3">
      <c r="A255" s="25" t="str">
        <f>Råstatistik!A249</f>
        <v>KRISTNA SKOLFÖRENINGEN I ÖRKELLJUNGA</v>
      </c>
      <c r="B255" t="b">
        <f t="shared" si="96"/>
        <v>0</v>
      </c>
      <c r="C255">
        <f>Råstatistik!F249</f>
        <v>0</v>
      </c>
      <c r="D255">
        <f ca="1">IF(Råstatistik!D249=999,IF(simulera09,RANDBETWEEN(1,9),9),0)</f>
        <v>0</v>
      </c>
      <c r="E255">
        <f>Råstatistik!K249</f>
        <v>0</v>
      </c>
      <c r="F255">
        <f ca="1">IF(Råstatistik!I249=999,IF(simulera09,RANDBETWEEN(1,9),9),0)</f>
        <v>0</v>
      </c>
      <c r="G255">
        <f>Råstatistik!P249</f>
        <v>0</v>
      </c>
      <c r="H255">
        <f ca="1">IF(Råstatistik!N249=999,IF(simulera09,RANDBETWEEN(1,9),9),0)</f>
        <v>9</v>
      </c>
      <c r="I255">
        <f>Råstatistik!U249</f>
        <v>0</v>
      </c>
      <c r="J255">
        <f ca="1">IF(Råstatistik!S249=999,IF(simulera09,RANDBETWEEN(1,9),9),0)</f>
        <v>9</v>
      </c>
      <c r="K255">
        <f t="shared" si="97"/>
        <v>0</v>
      </c>
      <c r="L255">
        <f t="shared" ca="1" si="98"/>
        <v>18</v>
      </c>
      <c r="M255" s="26" t="str">
        <f t="shared" ca="1" si="122"/>
        <v>0-18</v>
      </c>
      <c r="N255" s="26">
        <f t="shared" ca="1" si="123"/>
        <v>9</v>
      </c>
      <c r="O255" s="26">
        <f t="shared" si="99"/>
        <v>0</v>
      </c>
      <c r="P255" s="26">
        <f t="shared" ca="1" si="100"/>
        <v>0</v>
      </c>
      <c r="Q255" s="26">
        <f t="shared" ca="1" si="101"/>
        <v>0</v>
      </c>
      <c r="R255" s="43">
        <f>IF(Råstatistik!G249=".",0,Råstatistik!G249)</f>
        <v>0</v>
      </c>
      <c r="S255" s="44">
        <f ca="1">IF(Råstatistik!E249=999,IF(simulera09,RANDBETWEEN(1,9),9),0)</f>
        <v>0</v>
      </c>
      <c r="T255" s="43">
        <f>IF(Råstatistik!L249=".",0,Råstatistik!L249)</f>
        <v>0</v>
      </c>
      <c r="U255" s="44">
        <f ca="1">IF(Råstatistik!J249=999,IF(simulera09,RANDBETWEEN(1,9),9),0)</f>
        <v>0</v>
      </c>
      <c r="V255">
        <f>IF(Råstatistik!Q249=".",0,Råstatistik!Q249)</f>
        <v>0</v>
      </c>
      <c r="W255">
        <f ca="1">IF(Råstatistik!O249=999,IF(simulera09,RANDBETWEEN(1,9),9),0)</f>
        <v>9</v>
      </c>
      <c r="X255">
        <f>IF(Råstatistik!V249=".",0,Råstatistik!V249)</f>
        <v>0</v>
      </c>
      <c r="Y255">
        <f ca="1">IF(Råstatistik!T249=999,IF(simulera09,RANDBETWEEN(1,9),9),0)</f>
        <v>9</v>
      </c>
      <c r="Z255">
        <f t="shared" si="102"/>
        <v>0</v>
      </c>
      <c r="AA255">
        <f t="shared" ca="1" si="103"/>
        <v>18</v>
      </c>
      <c r="AB255" s="26" t="str">
        <f t="shared" ca="1" si="124"/>
        <v>0-18</v>
      </c>
      <c r="AC255" s="26" t="b">
        <f>Råstatistik!B249</f>
        <v>1</v>
      </c>
      <c r="AD255" s="26">
        <f t="shared" si="104"/>
        <v>0</v>
      </c>
      <c r="AE255" s="26">
        <f t="shared" ca="1" si="105"/>
        <v>0</v>
      </c>
      <c r="AF255" s="26">
        <f t="shared" si="106"/>
        <v>0</v>
      </c>
      <c r="AG255" s="26">
        <f t="shared" ca="1" si="107"/>
        <v>0</v>
      </c>
      <c r="AH255" s="26">
        <f t="shared" si="108"/>
        <v>0</v>
      </c>
      <c r="AI255" s="26">
        <f t="shared" ca="1" si="109"/>
        <v>0</v>
      </c>
      <c r="AJ255" s="26">
        <f t="shared" si="110"/>
        <v>0</v>
      </c>
      <c r="AK255" s="26">
        <f t="shared" ca="1" si="111"/>
        <v>0</v>
      </c>
      <c r="AL255" s="48" t="str">
        <f t="shared" si="112"/>
        <v>-</v>
      </c>
      <c r="AM255" s="48" t="str">
        <f t="shared" ca="1" si="113"/>
        <v>0 - 0%</v>
      </c>
      <c r="AN255" s="48" t="str">
        <f>IFERROR(#REF!/#REF!,"-")</f>
        <v>-</v>
      </c>
      <c r="AO255" s="48" t="str">
        <f t="shared" si="114"/>
        <v>-</v>
      </c>
      <c r="AP255" s="48" t="str">
        <f t="shared" ca="1" si="115"/>
        <v>0 - 200%</v>
      </c>
      <c r="AQ255" s="48" t="str">
        <f>IFERROR(AC255/#REF!,"-")</f>
        <v>-</v>
      </c>
      <c r="AR255" s="48" t="str">
        <f t="shared" si="116"/>
        <v>-</v>
      </c>
      <c r="AS255" s="48" t="str">
        <f>IFERROR(#REF!/#REF!,"_")</f>
        <v>_</v>
      </c>
      <c r="AT255" s="48" t="str">
        <f t="shared" si="117"/>
        <v>-</v>
      </c>
      <c r="AU255" s="48" t="str">
        <f>IFERROR(#REF!/#REF!,"-")</f>
        <v>-</v>
      </c>
      <c r="AV255" s="48" t="str">
        <f t="shared" si="118"/>
        <v>-</v>
      </c>
      <c r="AW255" s="48" t="str">
        <f>IFERROR(#REF!/#REF!,"-")</f>
        <v>-</v>
      </c>
      <c r="AX255" s="48" t="str">
        <f t="shared" si="119"/>
        <v>-</v>
      </c>
      <c r="AY255" s="48" t="str">
        <f>IFERROR(#REF!/#REF!,"-")</f>
        <v>-</v>
      </c>
      <c r="AZ255" s="48" t="str">
        <f t="shared" si="125"/>
        <v>-</v>
      </c>
      <c r="BA255" s="48" t="str">
        <f t="shared" si="126"/>
        <v>-</v>
      </c>
      <c r="BB255" s="48" t="b">
        <f t="shared" si="120"/>
        <v>1</v>
      </c>
      <c r="BC255">
        <f t="shared" si="127"/>
        <v>0</v>
      </c>
      <c r="BD255" s="48" t="str">
        <f t="shared" si="121"/>
        <v>-</v>
      </c>
    </row>
    <row r="256" spans="1:56" x14ac:dyDescent="0.3">
      <c r="A256" s="25" t="str">
        <f>Råstatistik!A250</f>
        <v>KROKOMS KOMMUN</v>
      </c>
      <c r="B256" t="b">
        <f t="shared" si="96"/>
        <v>1</v>
      </c>
      <c r="C256">
        <f>Råstatistik!F250</f>
        <v>20</v>
      </c>
      <c r="D256">
        <f ca="1">IF(Råstatistik!D250=999,IF(simulera09,RANDBETWEEN(1,9),9),0)</f>
        <v>0</v>
      </c>
      <c r="E256">
        <f>Råstatistik!K250</f>
        <v>0</v>
      </c>
      <c r="F256">
        <f ca="1">IF(Råstatistik!I250=999,IF(simulera09,RANDBETWEEN(1,9),9),0)</f>
        <v>9</v>
      </c>
      <c r="G256">
        <f>Råstatistik!P250</f>
        <v>10</v>
      </c>
      <c r="H256">
        <f ca="1">IF(Råstatistik!N250=999,IF(simulera09,RANDBETWEEN(1,9),9),0)</f>
        <v>0</v>
      </c>
      <c r="I256">
        <f>Råstatistik!U250</f>
        <v>135</v>
      </c>
      <c r="J256">
        <f ca="1">IF(Råstatistik!S250=999,IF(simulera09,RANDBETWEEN(1,9),9),0)</f>
        <v>0</v>
      </c>
      <c r="K256">
        <f t="shared" si="97"/>
        <v>165</v>
      </c>
      <c r="L256">
        <f t="shared" ca="1" si="98"/>
        <v>9</v>
      </c>
      <c r="M256" s="26" t="str">
        <f t="shared" ca="1" si="122"/>
        <v>165-174</v>
      </c>
      <c r="N256" s="26">
        <f t="shared" ca="1" si="123"/>
        <v>170</v>
      </c>
      <c r="O256" s="26">
        <f t="shared" si="99"/>
        <v>20</v>
      </c>
      <c r="P256" s="26">
        <f t="shared" ca="1" si="100"/>
        <v>9</v>
      </c>
      <c r="Q256" s="26">
        <f t="shared" ca="1" si="101"/>
        <v>25</v>
      </c>
      <c r="R256" s="43">
        <f>IF(Råstatistik!G250=".",0,Råstatistik!G250)</f>
        <v>0</v>
      </c>
      <c r="S256" s="44">
        <f ca="1">IF(Råstatistik!E250=999,IF(simulera09,RANDBETWEEN(1,9),9),0)</f>
        <v>9</v>
      </c>
      <c r="T256" s="43">
        <f>IF(Råstatistik!L250=".",0,Råstatistik!L250)</f>
        <v>0</v>
      </c>
      <c r="U256" s="44">
        <f ca="1">IF(Råstatistik!J250=999,IF(simulera09,RANDBETWEEN(1,9),9),0)</f>
        <v>9</v>
      </c>
      <c r="V256">
        <f>IF(Råstatistik!Q250=".",0,Råstatistik!Q250)</f>
        <v>0</v>
      </c>
      <c r="W256">
        <f ca="1">IF(Råstatistik!O250=999,IF(simulera09,RANDBETWEEN(1,9),9),0)</f>
        <v>9</v>
      </c>
      <c r="X256">
        <f>IF(Råstatistik!V250=".",0,Råstatistik!V250)</f>
        <v>0</v>
      </c>
      <c r="Y256">
        <f ca="1">IF(Råstatistik!T250=999,IF(simulera09,RANDBETWEEN(1,9),9),0)</f>
        <v>9</v>
      </c>
      <c r="Z256">
        <f t="shared" si="102"/>
        <v>0</v>
      </c>
      <c r="AA256">
        <f t="shared" ca="1" si="103"/>
        <v>36</v>
      </c>
      <c r="AB256" s="26" t="str">
        <f t="shared" ca="1" si="124"/>
        <v>0-36</v>
      </c>
      <c r="AC256" s="26" t="b">
        <f>Råstatistik!B250</f>
        <v>0</v>
      </c>
      <c r="AD256" s="26">
        <f t="shared" si="104"/>
        <v>20</v>
      </c>
      <c r="AE256" s="26">
        <f t="shared" ca="1" si="105"/>
        <v>0</v>
      </c>
      <c r="AF256" s="26">
        <f t="shared" si="106"/>
        <v>0</v>
      </c>
      <c r="AG256" s="26">
        <f t="shared" ca="1" si="107"/>
        <v>0</v>
      </c>
      <c r="AH256" s="26">
        <f t="shared" si="108"/>
        <v>10</v>
      </c>
      <c r="AI256" s="26">
        <f t="shared" ca="1" si="109"/>
        <v>0</v>
      </c>
      <c r="AJ256" s="26">
        <f t="shared" si="110"/>
        <v>135</v>
      </c>
      <c r="AK256" s="26">
        <f t="shared" ca="1" si="111"/>
        <v>0</v>
      </c>
      <c r="AL256" s="48">
        <f t="shared" si="112"/>
        <v>0.12121212121212122</v>
      </c>
      <c r="AM256" s="48" t="str">
        <f t="shared" ca="1" si="113"/>
        <v>12 - 5%</v>
      </c>
      <c r="AN256" s="48" t="str">
        <f>IFERROR(#REF!/#REF!,"-")</f>
        <v>-</v>
      </c>
      <c r="AO256" s="48">
        <f t="shared" si="114"/>
        <v>0</v>
      </c>
      <c r="AP256" s="48" t="str">
        <f t="shared" ca="1" si="115"/>
        <v>0 - 21%</v>
      </c>
      <c r="AQ256" s="48" t="str">
        <f>IFERROR(AC256/#REF!,"-")</f>
        <v>-</v>
      </c>
      <c r="AR256" s="48">
        <f t="shared" si="116"/>
        <v>0</v>
      </c>
      <c r="AS256" s="48" t="str">
        <f>IFERROR(#REF!/#REF!,"_")</f>
        <v>_</v>
      </c>
      <c r="AT256" s="48">
        <f t="shared" si="117"/>
        <v>0</v>
      </c>
      <c r="AU256" s="48" t="str">
        <f>IFERROR(#REF!/#REF!,"-")</f>
        <v>-</v>
      </c>
      <c r="AV256" s="48" t="str">
        <f t="shared" si="118"/>
        <v>-</v>
      </c>
      <c r="AW256" s="48" t="str">
        <f>IFERROR(#REF!/#REF!,"-")</f>
        <v>-</v>
      </c>
      <c r="AX256" s="48" t="str">
        <f t="shared" si="119"/>
        <v>-</v>
      </c>
      <c r="AY256" s="48" t="str">
        <f>IFERROR(#REF!/#REF!,"-")</f>
        <v>-</v>
      </c>
      <c r="AZ256" s="48" t="str">
        <f t="shared" si="125"/>
        <v>-</v>
      </c>
      <c r="BA256" s="48" t="str">
        <f t="shared" si="126"/>
        <v>-</v>
      </c>
      <c r="BB256" s="48" t="b">
        <f t="shared" si="120"/>
        <v>0</v>
      </c>
      <c r="BC256">
        <f t="shared" si="127"/>
        <v>20</v>
      </c>
      <c r="BD256" s="48">
        <f t="shared" si="121"/>
        <v>1</v>
      </c>
    </row>
    <row r="257" spans="1:56" x14ac:dyDescent="0.3">
      <c r="A257" s="25" t="str">
        <f>Råstatistik!A251</f>
        <v>KRONOBERG SKOLA AKTIEBOLAG</v>
      </c>
      <c r="B257" t="b">
        <f t="shared" si="96"/>
        <v>0</v>
      </c>
      <c r="C257">
        <f>Råstatistik!F251</f>
        <v>0</v>
      </c>
      <c r="D257">
        <f ca="1">IF(Råstatistik!D251=999,IF(simulera09,RANDBETWEEN(1,9),9),0)</f>
        <v>9</v>
      </c>
      <c r="E257">
        <f>Råstatistik!K251</f>
        <v>0</v>
      </c>
      <c r="F257">
        <f ca="1">IF(Råstatistik!I251=999,IF(simulera09,RANDBETWEEN(1,9),9),0)</f>
        <v>9</v>
      </c>
      <c r="G257">
        <f>Råstatistik!P251</f>
        <v>0</v>
      </c>
      <c r="H257">
        <f ca="1">IF(Råstatistik!N251=999,IF(simulera09,RANDBETWEEN(1,9),9),0)</f>
        <v>9</v>
      </c>
      <c r="I257">
        <f>Råstatistik!U251</f>
        <v>52</v>
      </c>
      <c r="J257">
        <f ca="1">IF(Råstatistik!S251=999,IF(simulera09,RANDBETWEEN(1,9),9),0)</f>
        <v>0</v>
      </c>
      <c r="K257">
        <f t="shared" si="97"/>
        <v>52</v>
      </c>
      <c r="L257">
        <f t="shared" ca="1" si="98"/>
        <v>27</v>
      </c>
      <c r="M257" s="26" t="str">
        <f t="shared" ca="1" si="122"/>
        <v>52-79</v>
      </c>
      <c r="N257" s="26">
        <f t="shared" ca="1" si="123"/>
        <v>66</v>
      </c>
      <c r="O257" s="26">
        <f t="shared" si="99"/>
        <v>0</v>
      </c>
      <c r="P257" s="26">
        <f t="shared" ca="1" si="100"/>
        <v>18</v>
      </c>
      <c r="Q257" s="26">
        <f t="shared" ca="1" si="101"/>
        <v>9</v>
      </c>
      <c r="R257" s="43">
        <f>IF(Råstatistik!G251=".",0,Råstatistik!G251)</f>
        <v>0</v>
      </c>
      <c r="S257" s="44">
        <f ca="1">IF(Råstatistik!E251=999,IF(simulera09,RANDBETWEEN(1,9),9),0)</f>
        <v>9</v>
      </c>
      <c r="T257" s="43">
        <f>IF(Råstatistik!L251=".",0,Råstatistik!L251)</f>
        <v>0</v>
      </c>
      <c r="U257" s="44">
        <f ca="1">IF(Råstatistik!J251=999,IF(simulera09,RANDBETWEEN(1,9),9),0)</f>
        <v>9</v>
      </c>
      <c r="V257">
        <f>IF(Råstatistik!Q251=".",0,Råstatistik!Q251)</f>
        <v>0</v>
      </c>
      <c r="W257">
        <f ca="1">IF(Råstatistik!O251=999,IF(simulera09,RANDBETWEEN(1,9),9),0)</f>
        <v>9</v>
      </c>
      <c r="X257">
        <f>IF(Råstatistik!V251=".",0,Råstatistik!V251)</f>
        <v>0</v>
      </c>
      <c r="Y257">
        <f ca="1">IF(Råstatistik!T251=999,IF(simulera09,RANDBETWEEN(1,9),9),0)</f>
        <v>9</v>
      </c>
      <c r="Z257">
        <f t="shared" si="102"/>
        <v>0</v>
      </c>
      <c r="AA257">
        <f t="shared" ca="1" si="103"/>
        <v>36</v>
      </c>
      <c r="AB257" s="26" t="str">
        <f t="shared" ca="1" si="124"/>
        <v>0-36</v>
      </c>
      <c r="AC257" s="26" t="b">
        <f>Råstatistik!B251</f>
        <v>0</v>
      </c>
      <c r="AD257" s="26">
        <f t="shared" si="104"/>
        <v>0</v>
      </c>
      <c r="AE257" s="26">
        <f t="shared" ca="1" si="105"/>
        <v>0</v>
      </c>
      <c r="AF257" s="26">
        <f t="shared" si="106"/>
        <v>0</v>
      </c>
      <c r="AG257" s="26">
        <f t="shared" ca="1" si="107"/>
        <v>0</v>
      </c>
      <c r="AH257" s="26">
        <f t="shared" si="108"/>
        <v>0</v>
      </c>
      <c r="AI257" s="26">
        <f t="shared" ca="1" si="109"/>
        <v>0</v>
      </c>
      <c r="AJ257" s="26">
        <f t="shared" si="110"/>
        <v>52</v>
      </c>
      <c r="AK257" s="26">
        <f t="shared" ca="1" si="111"/>
        <v>0</v>
      </c>
      <c r="AL257" s="48">
        <f t="shared" si="112"/>
        <v>0</v>
      </c>
      <c r="AM257" s="48" t="str">
        <f t="shared" ca="1" si="113"/>
        <v>0 - 27%</v>
      </c>
      <c r="AN257" s="48" t="str">
        <f>IFERROR(#REF!/#REF!,"-")</f>
        <v>-</v>
      </c>
      <c r="AO257" s="48">
        <f t="shared" si="114"/>
        <v>0</v>
      </c>
      <c r="AP257" s="48" t="str">
        <f t="shared" ca="1" si="115"/>
        <v>0 - 55%</v>
      </c>
      <c r="AQ257" s="48" t="str">
        <f>IFERROR(AC257/#REF!,"-")</f>
        <v>-</v>
      </c>
      <c r="AR257" s="48" t="str">
        <f t="shared" si="116"/>
        <v>-</v>
      </c>
      <c r="AS257" s="48" t="str">
        <f>IFERROR(#REF!/#REF!,"_")</f>
        <v>_</v>
      </c>
      <c r="AT257" s="48" t="str">
        <f t="shared" si="117"/>
        <v>-</v>
      </c>
      <c r="AU257" s="48" t="str">
        <f>IFERROR(#REF!/#REF!,"-")</f>
        <v>-</v>
      </c>
      <c r="AV257" s="48" t="str">
        <f t="shared" si="118"/>
        <v>-</v>
      </c>
      <c r="AW257" s="48" t="str">
        <f>IFERROR(#REF!/#REF!,"-")</f>
        <v>-</v>
      </c>
      <c r="AX257" s="48" t="str">
        <f t="shared" si="119"/>
        <v>-</v>
      </c>
      <c r="AY257" s="48" t="str">
        <f>IFERROR(#REF!/#REF!,"-")</f>
        <v>-</v>
      </c>
      <c r="AZ257" s="48" t="str">
        <f t="shared" si="125"/>
        <v>-</v>
      </c>
      <c r="BA257" s="48" t="str">
        <f t="shared" si="126"/>
        <v>-</v>
      </c>
      <c r="BB257" s="48" t="b">
        <f t="shared" si="120"/>
        <v>0</v>
      </c>
      <c r="BC257">
        <f t="shared" si="127"/>
        <v>0</v>
      </c>
      <c r="BD257" s="48" t="str">
        <f t="shared" si="121"/>
        <v>-</v>
      </c>
    </row>
    <row r="258" spans="1:56" x14ac:dyDescent="0.3">
      <c r="A258" s="25" t="str">
        <f>Råstatistik!A252</f>
        <v>KUBIKSKOLAN AKTIEBOLAG</v>
      </c>
      <c r="B258" t="b">
        <f t="shared" si="96"/>
        <v>0</v>
      </c>
      <c r="C258">
        <f>Råstatistik!F252</f>
        <v>11</v>
      </c>
      <c r="D258">
        <f ca="1">IF(Råstatistik!D252=999,IF(simulera09,RANDBETWEEN(1,9),9),0)</f>
        <v>0</v>
      </c>
      <c r="E258">
        <f>Råstatistik!K252</f>
        <v>0</v>
      </c>
      <c r="F258">
        <f ca="1">IF(Råstatistik!I252=999,IF(simulera09,RANDBETWEEN(1,9),9),0)</f>
        <v>9</v>
      </c>
      <c r="G258">
        <f>Råstatistik!P252</f>
        <v>0</v>
      </c>
      <c r="H258">
        <f ca="1">IF(Råstatistik!N252=999,IF(simulera09,RANDBETWEEN(1,9),9),0)</f>
        <v>9</v>
      </c>
      <c r="I258">
        <f>Råstatistik!U252</f>
        <v>58</v>
      </c>
      <c r="J258">
        <f ca="1">IF(Råstatistik!S252=999,IF(simulera09,RANDBETWEEN(1,9),9),0)</f>
        <v>0</v>
      </c>
      <c r="K258">
        <f t="shared" si="97"/>
        <v>69</v>
      </c>
      <c r="L258">
        <f t="shared" ca="1" si="98"/>
        <v>18</v>
      </c>
      <c r="M258" s="26" t="str">
        <f t="shared" ca="1" si="122"/>
        <v>69-87</v>
      </c>
      <c r="N258" s="26">
        <f t="shared" ca="1" si="123"/>
        <v>78</v>
      </c>
      <c r="O258" s="26">
        <f t="shared" si="99"/>
        <v>11</v>
      </c>
      <c r="P258" s="26">
        <f t="shared" ca="1" si="100"/>
        <v>9</v>
      </c>
      <c r="Q258" s="26">
        <f t="shared" ca="1" si="101"/>
        <v>16</v>
      </c>
      <c r="R258" s="43">
        <f>IF(Råstatistik!G252=".",0,Råstatistik!G252)</f>
        <v>0</v>
      </c>
      <c r="S258" s="44">
        <f ca="1">IF(Råstatistik!E252=999,IF(simulera09,RANDBETWEEN(1,9),9),0)</f>
        <v>9</v>
      </c>
      <c r="T258" s="43">
        <f>IF(Råstatistik!L252=".",0,Råstatistik!L252)</f>
        <v>0</v>
      </c>
      <c r="U258" s="44">
        <f ca="1">IF(Råstatistik!J252=999,IF(simulera09,RANDBETWEEN(1,9),9),0)</f>
        <v>9</v>
      </c>
      <c r="V258">
        <f>IF(Råstatistik!Q252=".",0,Råstatistik!Q252)</f>
        <v>0</v>
      </c>
      <c r="W258">
        <f ca="1">IF(Råstatistik!O252=999,IF(simulera09,RANDBETWEEN(1,9),9),0)</f>
        <v>9</v>
      </c>
      <c r="X258">
        <f>IF(Råstatistik!V252=".",0,Råstatistik!V252)</f>
        <v>0</v>
      </c>
      <c r="Y258">
        <f ca="1">IF(Råstatistik!T252=999,IF(simulera09,RANDBETWEEN(1,9),9),0)</f>
        <v>0</v>
      </c>
      <c r="Z258">
        <f t="shared" si="102"/>
        <v>0</v>
      </c>
      <c r="AA258">
        <f t="shared" ca="1" si="103"/>
        <v>27</v>
      </c>
      <c r="AB258" s="26" t="str">
        <f t="shared" ca="1" si="124"/>
        <v>0-27</v>
      </c>
      <c r="AC258" s="26" t="b">
        <f>Råstatistik!B252</f>
        <v>0</v>
      </c>
      <c r="AD258" s="26">
        <f t="shared" si="104"/>
        <v>11</v>
      </c>
      <c r="AE258" s="26">
        <f t="shared" ca="1" si="105"/>
        <v>0</v>
      </c>
      <c r="AF258" s="26">
        <f t="shared" si="106"/>
        <v>0</v>
      </c>
      <c r="AG258" s="26">
        <f t="shared" ca="1" si="107"/>
        <v>0</v>
      </c>
      <c r="AH258" s="26">
        <f t="shared" si="108"/>
        <v>0</v>
      </c>
      <c r="AI258" s="26">
        <f t="shared" ca="1" si="109"/>
        <v>0</v>
      </c>
      <c r="AJ258" s="26">
        <f t="shared" si="110"/>
        <v>58</v>
      </c>
      <c r="AK258" s="26">
        <f t="shared" ca="1" si="111"/>
        <v>0</v>
      </c>
      <c r="AL258" s="48">
        <f t="shared" si="112"/>
        <v>0.15942028985507245</v>
      </c>
      <c r="AM258" s="48" t="str">
        <f t="shared" ca="1" si="113"/>
        <v>14 - 12%</v>
      </c>
      <c r="AN258" s="48" t="str">
        <f>IFERROR(#REF!/#REF!,"-")</f>
        <v>-</v>
      </c>
      <c r="AO258" s="48">
        <f t="shared" si="114"/>
        <v>0</v>
      </c>
      <c r="AP258" s="48" t="str">
        <f t="shared" ca="1" si="115"/>
        <v>0 - 35%</v>
      </c>
      <c r="AQ258" s="48" t="str">
        <f>IFERROR(AC258/#REF!,"-")</f>
        <v>-</v>
      </c>
      <c r="AR258" s="48">
        <f t="shared" si="116"/>
        <v>0</v>
      </c>
      <c r="AS258" s="48" t="str">
        <f>IFERROR(#REF!/#REF!,"_")</f>
        <v>_</v>
      </c>
      <c r="AT258" s="48">
        <f t="shared" si="117"/>
        <v>0</v>
      </c>
      <c r="AU258" s="48" t="str">
        <f>IFERROR(#REF!/#REF!,"-")</f>
        <v>-</v>
      </c>
      <c r="AV258" s="48" t="str">
        <f t="shared" si="118"/>
        <v>-</v>
      </c>
      <c r="AW258" s="48" t="str">
        <f>IFERROR(#REF!/#REF!,"-")</f>
        <v>-</v>
      </c>
      <c r="AX258" s="48" t="str">
        <f t="shared" si="119"/>
        <v>-</v>
      </c>
      <c r="AY258" s="48" t="str">
        <f>IFERROR(#REF!/#REF!,"-")</f>
        <v>-</v>
      </c>
      <c r="AZ258" s="48" t="str">
        <f t="shared" si="125"/>
        <v>-</v>
      </c>
      <c r="BA258" s="48" t="str">
        <f t="shared" si="126"/>
        <v>-</v>
      </c>
      <c r="BB258" s="48" t="b">
        <f t="shared" si="120"/>
        <v>0</v>
      </c>
      <c r="BC258">
        <f t="shared" si="127"/>
        <v>11</v>
      </c>
      <c r="BD258" s="48">
        <f t="shared" si="121"/>
        <v>1</v>
      </c>
    </row>
    <row r="259" spans="1:56" x14ac:dyDescent="0.3">
      <c r="A259" s="25" t="str">
        <f>Råstatistik!A253</f>
        <v>KULLAVIKS MONTESORISKOLA EKONOMISK FÖRENING</v>
      </c>
      <c r="B259" t="b">
        <f t="shared" si="96"/>
        <v>0</v>
      </c>
      <c r="C259">
        <f>Råstatistik!F253</f>
        <v>0</v>
      </c>
      <c r="D259">
        <f ca="1">IF(Råstatistik!D253=999,IF(simulera09,RANDBETWEEN(1,9),9),0)</f>
        <v>0</v>
      </c>
      <c r="E259">
        <f>Råstatistik!K253</f>
        <v>0</v>
      </c>
      <c r="F259">
        <f ca="1">IF(Råstatistik!I253=999,IF(simulera09,RANDBETWEEN(1,9),9),0)</f>
        <v>9</v>
      </c>
      <c r="G259">
        <f>Råstatistik!P253</f>
        <v>0</v>
      </c>
      <c r="H259">
        <f ca="1">IF(Råstatistik!N253=999,IF(simulera09,RANDBETWEEN(1,9),9),0)</f>
        <v>9</v>
      </c>
      <c r="I259">
        <f>Råstatistik!U253</f>
        <v>21</v>
      </c>
      <c r="J259">
        <f ca="1">IF(Råstatistik!S253=999,IF(simulera09,RANDBETWEEN(1,9),9),0)</f>
        <v>0</v>
      </c>
      <c r="K259">
        <f t="shared" si="97"/>
        <v>21</v>
      </c>
      <c r="L259">
        <f t="shared" ca="1" si="98"/>
        <v>18</v>
      </c>
      <c r="M259" s="26" t="str">
        <f t="shared" ca="1" si="122"/>
        <v>21-39</v>
      </c>
      <c r="N259" s="26">
        <f t="shared" ca="1" si="123"/>
        <v>30</v>
      </c>
      <c r="O259" s="26">
        <f t="shared" si="99"/>
        <v>0</v>
      </c>
      <c r="P259" s="26">
        <f t="shared" ca="1" si="100"/>
        <v>9</v>
      </c>
      <c r="Q259" s="26">
        <f t="shared" ca="1" si="101"/>
        <v>5</v>
      </c>
      <c r="R259" s="43">
        <f>IF(Råstatistik!G253=".",0,Råstatistik!G253)</f>
        <v>0</v>
      </c>
      <c r="S259" s="44">
        <f ca="1">IF(Råstatistik!E253=999,IF(simulera09,RANDBETWEEN(1,9),9),0)</f>
        <v>0</v>
      </c>
      <c r="T259" s="43">
        <f>IF(Råstatistik!L253=".",0,Råstatistik!L253)</f>
        <v>0</v>
      </c>
      <c r="U259" s="44">
        <f ca="1">IF(Råstatistik!J253=999,IF(simulera09,RANDBETWEEN(1,9),9),0)</f>
        <v>9</v>
      </c>
      <c r="V259">
        <f>IF(Råstatistik!Q253=".",0,Råstatistik!Q253)</f>
        <v>0</v>
      </c>
      <c r="W259">
        <f ca="1">IF(Råstatistik!O253=999,IF(simulera09,RANDBETWEEN(1,9),9),0)</f>
        <v>9</v>
      </c>
      <c r="X259">
        <f>IF(Råstatistik!V253=".",0,Råstatistik!V253)</f>
        <v>0</v>
      </c>
      <c r="Y259">
        <f ca="1">IF(Råstatistik!T253=999,IF(simulera09,RANDBETWEEN(1,9),9),0)</f>
        <v>9</v>
      </c>
      <c r="Z259">
        <f t="shared" si="102"/>
        <v>0</v>
      </c>
      <c r="AA259">
        <f t="shared" ca="1" si="103"/>
        <v>27</v>
      </c>
      <c r="AB259" s="26" t="str">
        <f t="shared" ca="1" si="124"/>
        <v>0-27</v>
      </c>
      <c r="AC259" s="26" t="b">
        <f>Råstatistik!B253</f>
        <v>0</v>
      </c>
      <c r="AD259" s="26">
        <f t="shared" si="104"/>
        <v>0</v>
      </c>
      <c r="AE259" s="26">
        <f t="shared" ca="1" si="105"/>
        <v>0</v>
      </c>
      <c r="AF259" s="26">
        <f t="shared" si="106"/>
        <v>0</v>
      </c>
      <c r="AG259" s="26">
        <f t="shared" ca="1" si="107"/>
        <v>0</v>
      </c>
      <c r="AH259" s="26">
        <f t="shared" si="108"/>
        <v>0</v>
      </c>
      <c r="AI259" s="26">
        <f t="shared" ca="1" si="109"/>
        <v>0</v>
      </c>
      <c r="AJ259" s="26">
        <f t="shared" si="110"/>
        <v>21</v>
      </c>
      <c r="AK259" s="26">
        <f t="shared" ca="1" si="111"/>
        <v>0</v>
      </c>
      <c r="AL259" s="48">
        <f t="shared" si="112"/>
        <v>0</v>
      </c>
      <c r="AM259" s="48" t="str">
        <f t="shared" ca="1" si="113"/>
        <v>0 - 30%</v>
      </c>
      <c r="AN259" s="48" t="str">
        <f>IFERROR(#REF!/#REF!,"-")</f>
        <v>-</v>
      </c>
      <c r="AO259" s="48">
        <f t="shared" si="114"/>
        <v>0</v>
      </c>
      <c r="AP259" s="48" t="str">
        <f t="shared" ca="1" si="115"/>
        <v>0 - 90%</v>
      </c>
      <c r="AQ259" s="48" t="str">
        <f>IFERROR(AC259/#REF!,"-")</f>
        <v>-</v>
      </c>
      <c r="AR259" s="48" t="str">
        <f t="shared" si="116"/>
        <v>-</v>
      </c>
      <c r="AS259" s="48" t="str">
        <f>IFERROR(#REF!/#REF!,"_")</f>
        <v>_</v>
      </c>
      <c r="AT259" s="48" t="str">
        <f t="shared" si="117"/>
        <v>-</v>
      </c>
      <c r="AU259" s="48" t="str">
        <f>IFERROR(#REF!/#REF!,"-")</f>
        <v>-</v>
      </c>
      <c r="AV259" s="48" t="str">
        <f t="shared" si="118"/>
        <v>-</v>
      </c>
      <c r="AW259" s="48" t="str">
        <f>IFERROR(#REF!/#REF!,"-")</f>
        <v>-</v>
      </c>
      <c r="AX259" s="48" t="str">
        <f t="shared" si="119"/>
        <v>-</v>
      </c>
      <c r="AY259" s="48" t="str">
        <f>IFERROR(#REF!/#REF!,"-")</f>
        <v>-</v>
      </c>
      <c r="AZ259" s="48" t="str">
        <f t="shared" si="125"/>
        <v>-</v>
      </c>
      <c r="BA259" s="48" t="str">
        <f t="shared" si="126"/>
        <v>-</v>
      </c>
      <c r="BB259" s="48" t="b">
        <f t="shared" si="120"/>
        <v>0</v>
      </c>
      <c r="BC259">
        <f t="shared" si="127"/>
        <v>0</v>
      </c>
      <c r="BD259" s="48" t="str">
        <f t="shared" si="121"/>
        <v>-</v>
      </c>
    </row>
    <row r="260" spans="1:56" x14ac:dyDescent="0.3">
      <c r="A260" s="25" t="str">
        <f>Råstatistik!A254</f>
        <v>KULTURSKOLAN RAKETEN AB</v>
      </c>
      <c r="B260" t="b">
        <f t="shared" si="96"/>
        <v>0</v>
      </c>
      <c r="C260">
        <f>Råstatistik!F254</f>
        <v>0</v>
      </c>
      <c r="D260">
        <f ca="1">IF(Råstatistik!D254=999,IF(simulera09,RANDBETWEEN(1,9),9),0)</f>
        <v>0</v>
      </c>
      <c r="E260">
        <f>Råstatistik!K254</f>
        <v>0</v>
      </c>
      <c r="F260">
        <f ca="1">IF(Råstatistik!I254=999,IF(simulera09,RANDBETWEEN(1,9),9),0)</f>
        <v>0</v>
      </c>
      <c r="G260">
        <f>Råstatistik!P254</f>
        <v>0</v>
      </c>
      <c r="H260">
        <f ca="1">IF(Råstatistik!N254=999,IF(simulera09,RANDBETWEEN(1,9),9),0)</f>
        <v>0</v>
      </c>
      <c r="I260">
        <f>Råstatistik!U254</f>
        <v>23</v>
      </c>
      <c r="J260">
        <f ca="1">IF(Råstatistik!S254=999,IF(simulera09,RANDBETWEEN(1,9),9),0)</f>
        <v>0</v>
      </c>
      <c r="K260">
        <f t="shared" si="97"/>
        <v>23</v>
      </c>
      <c r="L260">
        <f t="shared" ca="1" si="98"/>
        <v>0</v>
      </c>
      <c r="M260" s="26" t="str">
        <f t="shared" ca="1" si="122"/>
        <v>23</v>
      </c>
      <c r="N260" s="26">
        <f t="shared" ca="1" si="123"/>
        <v>23</v>
      </c>
      <c r="O260" s="26">
        <f t="shared" si="99"/>
        <v>0</v>
      </c>
      <c r="P260" s="26">
        <f t="shared" ca="1" si="100"/>
        <v>0</v>
      </c>
      <c r="Q260" s="26">
        <f t="shared" ca="1" si="101"/>
        <v>0</v>
      </c>
      <c r="R260" s="43">
        <f>IF(Råstatistik!G254=".",0,Råstatistik!G254)</f>
        <v>0</v>
      </c>
      <c r="S260" s="44">
        <f ca="1">IF(Råstatistik!E254=999,IF(simulera09,RANDBETWEEN(1,9),9),0)</f>
        <v>0</v>
      </c>
      <c r="T260" s="43">
        <f>IF(Råstatistik!L254=".",0,Råstatistik!L254)</f>
        <v>0</v>
      </c>
      <c r="U260" s="44">
        <f ca="1">IF(Råstatistik!J254=999,IF(simulera09,RANDBETWEEN(1,9),9),0)</f>
        <v>0</v>
      </c>
      <c r="V260">
        <f>IF(Råstatistik!Q254=".",0,Råstatistik!Q254)</f>
        <v>0</v>
      </c>
      <c r="W260">
        <f ca="1">IF(Råstatistik!O254=999,IF(simulera09,RANDBETWEEN(1,9),9),0)</f>
        <v>0</v>
      </c>
      <c r="X260">
        <f>IF(Råstatistik!V254=".",0,Råstatistik!V254)</f>
        <v>0</v>
      </c>
      <c r="Y260">
        <f ca="1">IF(Råstatistik!T254=999,IF(simulera09,RANDBETWEEN(1,9),9),0)</f>
        <v>9</v>
      </c>
      <c r="Z260">
        <f t="shared" si="102"/>
        <v>0</v>
      </c>
      <c r="AA260">
        <f t="shared" ca="1" si="103"/>
        <v>9</v>
      </c>
      <c r="AB260" s="26" t="str">
        <f t="shared" ca="1" si="124"/>
        <v>0-9</v>
      </c>
      <c r="AC260" s="26" t="b">
        <f>Råstatistik!B254</f>
        <v>0</v>
      </c>
      <c r="AD260" s="26">
        <f t="shared" si="104"/>
        <v>0</v>
      </c>
      <c r="AE260" s="26">
        <f t="shared" ca="1" si="105"/>
        <v>0</v>
      </c>
      <c r="AF260" s="26">
        <f t="shared" si="106"/>
        <v>0</v>
      </c>
      <c r="AG260" s="26">
        <f t="shared" ca="1" si="107"/>
        <v>0</v>
      </c>
      <c r="AH260" s="26">
        <f t="shared" si="108"/>
        <v>0</v>
      </c>
      <c r="AI260" s="26">
        <f t="shared" ca="1" si="109"/>
        <v>0</v>
      </c>
      <c r="AJ260" s="26">
        <f t="shared" si="110"/>
        <v>23</v>
      </c>
      <c r="AK260" s="26">
        <f t="shared" ca="1" si="111"/>
        <v>0</v>
      </c>
      <c r="AL260" s="48">
        <f t="shared" si="112"/>
        <v>0</v>
      </c>
      <c r="AM260" s="48" t="str">
        <f t="shared" ca="1" si="113"/>
        <v>0 - 0%</v>
      </c>
      <c r="AN260" s="48" t="str">
        <f>IFERROR(#REF!/#REF!,"-")</f>
        <v>-</v>
      </c>
      <c r="AO260" s="48">
        <f t="shared" si="114"/>
        <v>0</v>
      </c>
      <c r="AP260" s="48" t="str">
        <f t="shared" ca="1" si="115"/>
        <v>0 - 39%</v>
      </c>
      <c r="AQ260" s="48" t="str">
        <f>IFERROR(AC260/#REF!,"-")</f>
        <v>-</v>
      </c>
      <c r="AR260" s="48" t="str">
        <f t="shared" si="116"/>
        <v>-</v>
      </c>
      <c r="AS260" s="48" t="str">
        <f>IFERROR(#REF!/#REF!,"_")</f>
        <v>_</v>
      </c>
      <c r="AT260" s="48" t="str">
        <f t="shared" si="117"/>
        <v>-</v>
      </c>
      <c r="AU260" s="48" t="str">
        <f>IFERROR(#REF!/#REF!,"-")</f>
        <v>-</v>
      </c>
      <c r="AV260" s="48" t="str">
        <f t="shared" si="118"/>
        <v>-</v>
      </c>
      <c r="AW260" s="48" t="str">
        <f>IFERROR(#REF!/#REF!,"-")</f>
        <v>-</v>
      </c>
      <c r="AX260" s="48" t="str">
        <f t="shared" si="119"/>
        <v>-</v>
      </c>
      <c r="AY260" s="48" t="str">
        <f>IFERROR(#REF!/#REF!,"-")</f>
        <v>-</v>
      </c>
      <c r="AZ260" s="48" t="str">
        <f t="shared" si="125"/>
        <v>-</v>
      </c>
      <c r="BA260" s="48" t="str">
        <f t="shared" si="126"/>
        <v>-</v>
      </c>
      <c r="BB260" s="48" t="b">
        <f t="shared" si="120"/>
        <v>0</v>
      </c>
      <c r="BC260">
        <f t="shared" si="127"/>
        <v>0</v>
      </c>
      <c r="BD260" s="48" t="str">
        <f t="shared" si="121"/>
        <v>-</v>
      </c>
    </row>
    <row r="261" spans="1:56" x14ac:dyDescent="0.3">
      <c r="A261" s="25" t="str">
        <f>Råstatistik!A255</f>
        <v>KUMLA KOMMUN</v>
      </c>
      <c r="B261" t="b">
        <f t="shared" si="96"/>
        <v>1</v>
      </c>
      <c r="C261">
        <f>Råstatistik!F255</f>
        <v>41</v>
      </c>
      <c r="D261">
        <f ca="1">IF(Råstatistik!D255=999,IF(simulera09,RANDBETWEEN(1,9),9),0)</f>
        <v>0</v>
      </c>
      <c r="E261">
        <f>Råstatistik!K255</f>
        <v>17</v>
      </c>
      <c r="F261">
        <f ca="1">IF(Råstatistik!I255=999,IF(simulera09,RANDBETWEEN(1,9),9),0)</f>
        <v>0</v>
      </c>
      <c r="G261">
        <f>Råstatistik!P255</f>
        <v>29</v>
      </c>
      <c r="H261">
        <f ca="1">IF(Råstatistik!N255=999,IF(simulera09,RANDBETWEEN(1,9),9),0)</f>
        <v>0</v>
      </c>
      <c r="I261">
        <f>Råstatistik!U255</f>
        <v>144</v>
      </c>
      <c r="J261">
        <f ca="1">IF(Råstatistik!S255=999,IF(simulera09,RANDBETWEEN(1,9),9),0)</f>
        <v>0</v>
      </c>
      <c r="K261">
        <f t="shared" si="97"/>
        <v>231</v>
      </c>
      <c r="L261">
        <f t="shared" ca="1" si="98"/>
        <v>0</v>
      </c>
      <c r="M261" s="26" t="str">
        <f t="shared" ca="1" si="122"/>
        <v>231</v>
      </c>
      <c r="N261" s="26">
        <f t="shared" ca="1" si="123"/>
        <v>231</v>
      </c>
      <c r="O261" s="26">
        <f t="shared" si="99"/>
        <v>58</v>
      </c>
      <c r="P261" s="26">
        <f t="shared" ca="1" si="100"/>
        <v>0</v>
      </c>
      <c r="Q261" s="26">
        <f t="shared" ca="1" si="101"/>
        <v>58</v>
      </c>
      <c r="R261" s="43">
        <f>IF(Råstatistik!G255=".",0,Råstatistik!G255)</f>
        <v>11</v>
      </c>
      <c r="S261" s="44">
        <f ca="1">IF(Råstatistik!E255=999,IF(simulera09,RANDBETWEEN(1,9),9),0)</f>
        <v>0</v>
      </c>
      <c r="T261" s="43">
        <f>IF(Råstatistik!L255=".",0,Råstatistik!L255)</f>
        <v>0</v>
      </c>
      <c r="U261" s="44">
        <f ca="1">IF(Råstatistik!J255=999,IF(simulera09,RANDBETWEEN(1,9),9),0)</f>
        <v>0</v>
      </c>
      <c r="V261">
        <f>IF(Råstatistik!Q255=".",0,Råstatistik!Q255)</f>
        <v>0</v>
      </c>
      <c r="W261">
        <f ca="1">IF(Råstatistik!O255=999,IF(simulera09,RANDBETWEEN(1,9),9),0)</f>
        <v>9</v>
      </c>
      <c r="X261">
        <f>IF(Råstatistik!V255=".",0,Råstatistik!V255)</f>
        <v>0</v>
      </c>
      <c r="Y261">
        <f ca="1">IF(Råstatistik!T255=999,IF(simulera09,RANDBETWEEN(1,9),9),0)</f>
        <v>0</v>
      </c>
      <c r="Z261">
        <f t="shared" si="102"/>
        <v>11</v>
      </c>
      <c r="AA261">
        <f t="shared" ca="1" si="103"/>
        <v>9</v>
      </c>
      <c r="AB261" s="26" t="str">
        <f t="shared" ca="1" si="124"/>
        <v>11-20</v>
      </c>
      <c r="AC261" s="26" t="b">
        <f>Råstatistik!B255</f>
        <v>0</v>
      </c>
      <c r="AD261" s="26">
        <f t="shared" si="104"/>
        <v>30</v>
      </c>
      <c r="AE261" s="26">
        <f t="shared" ca="1" si="105"/>
        <v>0</v>
      </c>
      <c r="AF261" s="26">
        <f t="shared" si="106"/>
        <v>17</v>
      </c>
      <c r="AG261" s="26">
        <f t="shared" ca="1" si="107"/>
        <v>0</v>
      </c>
      <c r="AH261" s="26">
        <f t="shared" si="108"/>
        <v>29</v>
      </c>
      <c r="AI261" s="26">
        <f t="shared" ca="1" si="109"/>
        <v>0</v>
      </c>
      <c r="AJ261" s="26">
        <f t="shared" si="110"/>
        <v>144</v>
      </c>
      <c r="AK261" s="26">
        <f t="shared" ca="1" si="111"/>
        <v>0</v>
      </c>
      <c r="AL261" s="48">
        <f t="shared" si="112"/>
        <v>0.25108225108225107</v>
      </c>
      <c r="AM261" s="48" t="str">
        <f t="shared" ca="1" si="113"/>
        <v>25 - 0%</v>
      </c>
      <c r="AN261" s="48" t="str">
        <f>IFERROR(#REF!/#REF!,"-")</f>
        <v>-</v>
      </c>
      <c r="AO261" s="48">
        <f t="shared" si="114"/>
        <v>4.7619047619047616E-2</v>
      </c>
      <c r="AP261" s="48" t="str">
        <f t="shared" ca="1" si="115"/>
        <v>5 - 4%</v>
      </c>
      <c r="AQ261" s="48" t="str">
        <f>IFERROR(AC261/#REF!,"-")</f>
        <v>-</v>
      </c>
      <c r="AR261" s="48">
        <f t="shared" si="116"/>
        <v>0.18965517241379309</v>
      </c>
      <c r="AS261" s="48" t="str">
        <f>IFERROR(#REF!/#REF!,"_")</f>
        <v>_</v>
      </c>
      <c r="AT261" s="48">
        <f t="shared" si="117"/>
        <v>0.29310344827586204</v>
      </c>
      <c r="AU261" s="48" t="str">
        <f>IFERROR(#REF!/#REF!,"-")</f>
        <v>-</v>
      </c>
      <c r="AV261" s="48">
        <f t="shared" si="118"/>
        <v>0</v>
      </c>
      <c r="AW261" s="48" t="str">
        <f>IFERROR(#REF!/#REF!,"-")</f>
        <v>-</v>
      </c>
      <c r="AX261" s="48">
        <f t="shared" si="119"/>
        <v>0</v>
      </c>
      <c r="AY261" s="48" t="str">
        <f>IFERROR(#REF!/#REF!,"-")</f>
        <v>-</v>
      </c>
      <c r="AZ261" s="48">
        <f t="shared" si="125"/>
        <v>0</v>
      </c>
      <c r="BA261" s="48" t="str">
        <f t="shared" si="126"/>
        <v>-</v>
      </c>
      <c r="BB261" s="48" t="b">
        <f t="shared" si="120"/>
        <v>0</v>
      </c>
      <c r="BC261">
        <f t="shared" si="127"/>
        <v>30</v>
      </c>
      <c r="BD261" s="48">
        <f t="shared" si="121"/>
        <v>0.63829787234042556</v>
      </c>
    </row>
    <row r="262" spans="1:56" x14ac:dyDescent="0.3">
      <c r="A262" s="25" t="str">
        <f>Råstatistik!A256</f>
        <v>KUNGSBACKA KOMMUN</v>
      </c>
      <c r="B262" t="b">
        <f t="shared" si="96"/>
        <v>1</v>
      </c>
      <c r="C262">
        <f>Råstatistik!F256</f>
        <v>63</v>
      </c>
      <c r="D262">
        <f ca="1">IF(Råstatistik!D256=999,IF(simulera09,RANDBETWEEN(1,9),9),0)</f>
        <v>0</v>
      </c>
      <c r="E262">
        <f>Råstatistik!K256</f>
        <v>51</v>
      </c>
      <c r="F262">
        <f ca="1">IF(Råstatistik!I256=999,IF(simulera09,RANDBETWEEN(1,9),9),0)</f>
        <v>0</v>
      </c>
      <c r="G262">
        <f>Råstatistik!P256</f>
        <v>69</v>
      </c>
      <c r="H262">
        <f ca="1">IF(Råstatistik!N256=999,IF(simulera09,RANDBETWEEN(1,9),9),0)</f>
        <v>0</v>
      </c>
      <c r="I262">
        <f>Råstatistik!U256</f>
        <v>740</v>
      </c>
      <c r="J262">
        <f ca="1">IF(Råstatistik!S256=999,IF(simulera09,RANDBETWEEN(1,9),9),0)</f>
        <v>0</v>
      </c>
      <c r="K262">
        <f t="shared" si="97"/>
        <v>923</v>
      </c>
      <c r="L262">
        <f t="shared" ca="1" si="98"/>
        <v>0</v>
      </c>
      <c r="M262" s="26" t="str">
        <f t="shared" ca="1" si="122"/>
        <v>923</v>
      </c>
      <c r="N262" s="26">
        <f t="shared" ca="1" si="123"/>
        <v>923</v>
      </c>
      <c r="O262" s="26">
        <f t="shared" si="99"/>
        <v>114</v>
      </c>
      <c r="P262" s="26">
        <f t="shared" ca="1" si="100"/>
        <v>0</v>
      </c>
      <c r="Q262" s="26">
        <f t="shared" ca="1" si="101"/>
        <v>114</v>
      </c>
      <c r="R262" s="43">
        <f>IF(Råstatistik!G256=".",0,Råstatistik!G256)</f>
        <v>51</v>
      </c>
      <c r="S262" s="44">
        <f ca="1">IF(Råstatistik!E256=999,IF(simulera09,RANDBETWEEN(1,9),9),0)</f>
        <v>0</v>
      </c>
      <c r="T262" s="43">
        <f>IF(Råstatistik!L256=".",0,Råstatistik!L256)</f>
        <v>18</v>
      </c>
      <c r="U262" s="44">
        <f ca="1">IF(Råstatistik!J256=999,IF(simulera09,RANDBETWEEN(1,9),9),0)</f>
        <v>0</v>
      </c>
      <c r="V262">
        <f>IF(Råstatistik!Q256=".",0,Råstatistik!Q256)</f>
        <v>21</v>
      </c>
      <c r="W262">
        <f ca="1">IF(Råstatistik!O256=999,IF(simulera09,RANDBETWEEN(1,9),9),0)</f>
        <v>0</v>
      </c>
      <c r="X262">
        <f>IF(Råstatistik!V256=".",0,Råstatistik!V256)</f>
        <v>30</v>
      </c>
      <c r="Y262">
        <f ca="1">IF(Råstatistik!T256=999,IF(simulera09,RANDBETWEEN(1,9),9),0)</f>
        <v>0</v>
      </c>
      <c r="Z262">
        <f t="shared" si="102"/>
        <v>120</v>
      </c>
      <c r="AA262">
        <f t="shared" ca="1" si="103"/>
        <v>0</v>
      </c>
      <c r="AB262" s="26" t="str">
        <f t="shared" ca="1" si="124"/>
        <v>120</v>
      </c>
      <c r="AC262" s="26" t="b">
        <f>Råstatistik!B256</f>
        <v>0</v>
      </c>
      <c r="AD262" s="26">
        <f t="shared" si="104"/>
        <v>12</v>
      </c>
      <c r="AE262" s="26">
        <f t="shared" ca="1" si="105"/>
        <v>0</v>
      </c>
      <c r="AF262" s="26">
        <f t="shared" si="106"/>
        <v>33</v>
      </c>
      <c r="AG262" s="26">
        <f t="shared" ca="1" si="107"/>
        <v>0</v>
      </c>
      <c r="AH262" s="26">
        <f t="shared" si="108"/>
        <v>48</v>
      </c>
      <c r="AI262" s="26">
        <f t="shared" ca="1" si="109"/>
        <v>0</v>
      </c>
      <c r="AJ262" s="26">
        <f t="shared" si="110"/>
        <v>710</v>
      </c>
      <c r="AK262" s="26">
        <f t="shared" ca="1" si="111"/>
        <v>0</v>
      </c>
      <c r="AL262" s="48">
        <f t="shared" si="112"/>
        <v>0.12351029252437704</v>
      </c>
      <c r="AM262" s="48" t="str">
        <f t="shared" ca="1" si="113"/>
        <v>12 - 0%</v>
      </c>
      <c r="AN262" s="48" t="str">
        <f>IFERROR(#REF!/#REF!,"-")</f>
        <v>-</v>
      </c>
      <c r="AO262" s="48">
        <f t="shared" si="114"/>
        <v>0.13001083423618634</v>
      </c>
      <c r="AP262" s="48" t="str">
        <f t="shared" ca="1" si="115"/>
        <v>13 - 0%</v>
      </c>
      <c r="AQ262" s="48" t="str">
        <f>IFERROR(AC262/#REF!,"-")</f>
        <v>-</v>
      </c>
      <c r="AR262" s="48">
        <f t="shared" si="116"/>
        <v>1.0526315789473684</v>
      </c>
      <c r="AS262" s="48" t="str">
        <f>IFERROR(#REF!/#REF!,"_")</f>
        <v>_</v>
      </c>
      <c r="AT262" s="48">
        <f t="shared" si="117"/>
        <v>0.44736842105263158</v>
      </c>
      <c r="AU262" s="48" t="str">
        <f>IFERROR(#REF!/#REF!,"-")</f>
        <v>-</v>
      </c>
      <c r="AV262" s="48">
        <f t="shared" si="118"/>
        <v>0.15</v>
      </c>
      <c r="AW262" s="48" t="str">
        <f>IFERROR(#REF!/#REF!,"-")</f>
        <v>-</v>
      </c>
      <c r="AX262" s="48">
        <f t="shared" si="119"/>
        <v>0.25</v>
      </c>
      <c r="AY262" s="48" t="str">
        <f>IFERROR(#REF!/#REF!,"-")</f>
        <v>-</v>
      </c>
      <c r="AZ262" s="48">
        <f t="shared" si="125"/>
        <v>0.4</v>
      </c>
      <c r="BA262" s="48" t="str">
        <f t="shared" si="126"/>
        <v>-</v>
      </c>
      <c r="BB262" s="48" t="b">
        <f t="shared" si="120"/>
        <v>0</v>
      </c>
      <c r="BC262">
        <f t="shared" si="127"/>
        <v>12</v>
      </c>
      <c r="BD262" s="48">
        <f t="shared" si="121"/>
        <v>0.26666666666666666</v>
      </c>
    </row>
    <row r="263" spans="1:56" x14ac:dyDescent="0.3">
      <c r="A263" s="25" t="str">
        <f>Råstatistik!A257</f>
        <v>KUNGSÖRS KOMMUN</v>
      </c>
      <c r="B263" t="b">
        <f t="shared" si="96"/>
        <v>1</v>
      </c>
      <c r="C263">
        <f>Råstatistik!F257</f>
        <v>11</v>
      </c>
      <c r="D263">
        <f ca="1">IF(Råstatistik!D257=999,IF(simulera09,RANDBETWEEN(1,9),9),0)</f>
        <v>0</v>
      </c>
      <c r="E263">
        <f>Råstatistik!K257</f>
        <v>0</v>
      </c>
      <c r="F263">
        <f ca="1">IF(Råstatistik!I257=999,IF(simulera09,RANDBETWEEN(1,9),9),0)</f>
        <v>9</v>
      </c>
      <c r="G263">
        <f>Råstatistik!P257</f>
        <v>0</v>
      </c>
      <c r="H263">
        <f ca="1">IF(Råstatistik!N257=999,IF(simulera09,RANDBETWEEN(1,9),9),0)</f>
        <v>9</v>
      </c>
      <c r="I263">
        <f>Råstatistik!U257</f>
        <v>63</v>
      </c>
      <c r="J263">
        <f ca="1">IF(Råstatistik!S257=999,IF(simulera09,RANDBETWEEN(1,9),9),0)</f>
        <v>0</v>
      </c>
      <c r="K263">
        <f t="shared" si="97"/>
        <v>74</v>
      </c>
      <c r="L263">
        <f t="shared" ca="1" si="98"/>
        <v>18</v>
      </c>
      <c r="M263" s="26" t="str">
        <f t="shared" ca="1" si="122"/>
        <v>74-92</v>
      </c>
      <c r="N263" s="26">
        <f t="shared" ca="1" si="123"/>
        <v>83</v>
      </c>
      <c r="O263" s="26">
        <f t="shared" si="99"/>
        <v>11</v>
      </c>
      <c r="P263" s="26">
        <f t="shared" ca="1" si="100"/>
        <v>9</v>
      </c>
      <c r="Q263" s="26">
        <f t="shared" ca="1" si="101"/>
        <v>16</v>
      </c>
      <c r="R263" s="43">
        <f>IF(Råstatistik!G257=".",0,Råstatistik!G257)</f>
        <v>0</v>
      </c>
      <c r="S263" s="44">
        <f ca="1">IF(Råstatistik!E257=999,IF(simulera09,RANDBETWEEN(1,9),9),0)</f>
        <v>9</v>
      </c>
      <c r="T263" s="43">
        <f>IF(Råstatistik!L257=".",0,Råstatistik!L257)</f>
        <v>0</v>
      </c>
      <c r="U263" s="44">
        <f ca="1">IF(Råstatistik!J257=999,IF(simulera09,RANDBETWEEN(1,9),9),0)</f>
        <v>9</v>
      </c>
      <c r="V263">
        <f>IF(Råstatistik!Q257=".",0,Råstatistik!Q257)</f>
        <v>0</v>
      </c>
      <c r="W263">
        <f ca="1">IF(Råstatistik!O257=999,IF(simulera09,RANDBETWEEN(1,9),9),0)</f>
        <v>9</v>
      </c>
      <c r="X263">
        <f>IF(Råstatistik!V257=".",0,Råstatistik!V257)</f>
        <v>0</v>
      </c>
      <c r="Y263">
        <f ca="1">IF(Råstatistik!T257=999,IF(simulera09,RANDBETWEEN(1,9),9),0)</f>
        <v>9</v>
      </c>
      <c r="Z263">
        <f t="shared" si="102"/>
        <v>0</v>
      </c>
      <c r="AA263">
        <f t="shared" ca="1" si="103"/>
        <v>36</v>
      </c>
      <c r="AB263" s="26" t="str">
        <f t="shared" ca="1" si="124"/>
        <v>0-36</v>
      </c>
      <c r="AC263" s="26" t="b">
        <f>Råstatistik!B257</f>
        <v>0</v>
      </c>
      <c r="AD263" s="26">
        <f t="shared" si="104"/>
        <v>11</v>
      </c>
      <c r="AE263" s="26">
        <f t="shared" ca="1" si="105"/>
        <v>0</v>
      </c>
      <c r="AF263" s="26">
        <f t="shared" si="106"/>
        <v>0</v>
      </c>
      <c r="AG263" s="26">
        <f t="shared" ca="1" si="107"/>
        <v>0</v>
      </c>
      <c r="AH263" s="26">
        <f t="shared" si="108"/>
        <v>0</v>
      </c>
      <c r="AI263" s="26">
        <f t="shared" ca="1" si="109"/>
        <v>0</v>
      </c>
      <c r="AJ263" s="26">
        <f t="shared" si="110"/>
        <v>63</v>
      </c>
      <c r="AK263" s="26">
        <f t="shared" ca="1" si="111"/>
        <v>0</v>
      </c>
      <c r="AL263" s="48">
        <f t="shared" si="112"/>
        <v>0.14864864864864866</v>
      </c>
      <c r="AM263" s="48" t="str">
        <f t="shared" ca="1" si="113"/>
        <v>13 - 11%</v>
      </c>
      <c r="AN263" s="48" t="str">
        <f>IFERROR(#REF!/#REF!,"-")</f>
        <v>-</v>
      </c>
      <c r="AO263" s="48">
        <f t="shared" si="114"/>
        <v>0</v>
      </c>
      <c r="AP263" s="48" t="str">
        <f t="shared" ca="1" si="115"/>
        <v>0 - 43%</v>
      </c>
      <c r="AQ263" s="48" t="str">
        <f>IFERROR(AC263/#REF!,"-")</f>
        <v>-</v>
      </c>
      <c r="AR263" s="48">
        <f t="shared" si="116"/>
        <v>0</v>
      </c>
      <c r="AS263" s="48" t="str">
        <f>IFERROR(#REF!/#REF!,"_")</f>
        <v>_</v>
      </c>
      <c r="AT263" s="48">
        <f t="shared" si="117"/>
        <v>0</v>
      </c>
      <c r="AU263" s="48" t="str">
        <f>IFERROR(#REF!/#REF!,"-")</f>
        <v>-</v>
      </c>
      <c r="AV263" s="48" t="str">
        <f t="shared" si="118"/>
        <v>-</v>
      </c>
      <c r="AW263" s="48" t="str">
        <f>IFERROR(#REF!/#REF!,"-")</f>
        <v>-</v>
      </c>
      <c r="AX263" s="48" t="str">
        <f t="shared" si="119"/>
        <v>-</v>
      </c>
      <c r="AY263" s="48" t="str">
        <f>IFERROR(#REF!/#REF!,"-")</f>
        <v>-</v>
      </c>
      <c r="AZ263" s="48" t="str">
        <f t="shared" si="125"/>
        <v>-</v>
      </c>
      <c r="BA263" s="48" t="str">
        <f t="shared" si="126"/>
        <v>-</v>
      </c>
      <c r="BB263" s="48" t="b">
        <f t="shared" si="120"/>
        <v>0</v>
      </c>
      <c r="BC263">
        <f t="shared" si="127"/>
        <v>11</v>
      </c>
      <c r="BD263" s="48">
        <f t="shared" si="121"/>
        <v>1</v>
      </c>
    </row>
    <row r="264" spans="1:56" x14ac:dyDescent="0.3">
      <c r="A264" s="25" t="str">
        <f>Råstatistik!A258</f>
        <v>KUNGÄLVS KOMMUN</v>
      </c>
      <c r="B264" t="b">
        <f t="shared" si="96"/>
        <v>1</v>
      </c>
      <c r="C264">
        <f>Råstatistik!F258</f>
        <v>32</v>
      </c>
      <c r="D264">
        <f ca="1">IF(Råstatistik!D258=999,IF(simulera09,RANDBETWEEN(1,9),9),0)</f>
        <v>0</v>
      </c>
      <c r="E264">
        <f>Råstatistik!K258</f>
        <v>19</v>
      </c>
      <c r="F264">
        <f ca="1">IF(Råstatistik!I258=999,IF(simulera09,RANDBETWEEN(1,9),9),0)</f>
        <v>0</v>
      </c>
      <c r="G264">
        <f>Råstatistik!P258</f>
        <v>40</v>
      </c>
      <c r="H264">
        <f ca="1">IF(Råstatistik!N258=999,IF(simulera09,RANDBETWEEN(1,9),9),0)</f>
        <v>0</v>
      </c>
      <c r="I264">
        <f>Råstatistik!U258</f>
        <v>322</v>
      </c>
      <c r="J264">
        <f ca="1">IF(Råstatistik!S258=999,IF(simulera09,RANDBETWEEN(1,9),9),0)</f>
        <v>0</v>
      </c>
      <c r="K264">
        <f t="shared" si="97"/>
        <v>413</v>
      </c>
      <c r="L264">
        <f t="shared" ca="1" si="98"/>
        <v>0</v>
      </c>
      <c r="M264" s="26" t="str">
        <f t="shared" ca="1" si="122"/>
        <v>413</v>
      </c>
      <c r="N264" s="26">
        <f t="shared" ca="1" si="123"/>
        <v>413</v>
      </c>
      <c r="O264" s="26">
        <f t="shared" si="99"/>
        <v>51</v>
      </c>
      <c r="P264" s="26">
        <f t="shared" ca="1" si="100"/>
        <v>0</v>
      </c>
      <c r="Q264" s="26">
        <f t="shared" ca="1" si="101"/>
        <v>51</v>
      </c>
      <c r="R264" s="43">
        <f>IF(Råstatistik!G258=".",0,Råstatistik!G258)</f>
        <v>16</v>
      </c>
      <c r="S264" s="44">
        <f ca="1">IF(Råstatistik!E258=999,IF(simulera09,RANDBETWEEN(1,9),9),0)</f>
        <v>0</v>
      </c>
      <c r="T264" s="43">
        <f>IF(Råstatistik!L258=".",0,Råstatistik!L258)</f>
        <v>0</v>
      </c>
      <c r="U264" s="44">
        <f ca="1">IF(Råstatistik!J258=999,IF(simulera09,RANDBETWEEN(1,9),9),0)</f>
        <v>9</v>
      </c>
      <c r="V264">
        <f>IF(Råstatistik!Q258=".",0,Råstatistik!Q258)</f>
        <v>15</v>
      </c>
      <c r="W264">
        <f ca="1">IF(Råstatistik!O258=999,IF(simulera09,RANDBETWEEN(1,9),9),0)</f>
        <v>0</v>
      </c>
      <c r="X264">
        <f>IF(Råstatistik!V258=".",0,Råstatistik!V258)</f>
        <v>0</v>
      </c>
      <c r="Y264">
        <f ca="1">IF(Råstatistik!T258=999,IF(simulera09,RANDBETWEEN(1,9),9),0)</f>
        <v>9</v>
      </c>
      <c r="Z264">
        <f t="shared" si="102"/>
        <v>31</v>
      </c>
      <c r="AA264">
        <f t="shared" ca="1" si="103"/>
        <v>18</v>
      </c>
      <c r="AB264" s="26" t="str">
        <f t="shared" ca="1" si="124"/>
        <v>31-49</v>
      </c>
      <c r="AC264" s="26" t="b">
        <f>Råstatistik!B258</f>
        <v>0</v>
      </c>
      <c r="AD264" s="26">
        <f t="shared" si="104"/>
        <v>16</v>
      </c>
      <c r="AE264" s="26">
        <f t="shared" ca="1" si="105"/>
        <v>0</v>
      </c>
      <c r="AF264" s="26">
        <f t="shared" si="106"/>
        <v>19</v>
      </c>
      <c r="AG264" s="26">
        <f t="shared" ca="1" si="107"/>
        <v>0</v>
      </c>
      <c r="AH264" s="26">
        <f t="shared" si="108"/>
        <v>25</v>
      </c>
      <c r="AI264" s="26">
        <f t="shared" ca="1" si="109"/>
        <v>0</v>
      </c>
      <c r="AJ264" s="26">
        <f t="shared" si="110"/>
        <v>322</v>
      </c>
      <c r="AK264" s="26">
        <f t="shared" ca="1" si="111"/>
        <v>0</v>
      </c>
      <c r="AL264" s="48">
        <f t="shared" si="112"/>
        <v>0.12348668280871671</v>
      </c>
      <c r="AM264" s="48" t="str">
        <f t="shared" ca="1" si="113"/>
        <v>12 - 0%</v>
      </c>
      <c r="AN264" s="48" t="str">
        <f>IFERROR(#REF!/#REF!,"-")</f>
        <v>-</v>
      </c>
      <c r="AO264" s="48">
        <f t="shared" si="114"/>
        <v>7.5060532687651338E-2</v>
      </c>
      <c r="AP264" s="48" t="str">
        <f t="shared" ca="1" si="115"/>
        <v>8 - 4%</v>
      </c>
      <c r="AQ264" s="48" t="str">
        <f>IFERROR(AC264/#REF!,"-")</f>
        <v>-</v>
      </c>
      <c r="AR264" s="48">
        <f t="shared" si="116"/>
        <v>0.60784313725490191</v>
      </c>
      <c r="AS264" s="48" t="str">
        <f>IFERROR(#REF!/#REF!,"_")</f>
        <v>_</v>
      </c>
      <c r="AT264" s="48">
        <f t="shared" si="117"/>
        <v>0.37254901960784315</v>
      </c>
      <c r="AU264" s="48" t="str">
        <f>IFERROR(#REF!/#REF!,"-")</f>
        <v>-</v>
      </c>
      <c r="AV264" s="48">
        <f t="shared" si="118"/>
        <v>0</v>
      </c>
      <c r="AW264" s="48" t="str">
        <f>IFERROR(#REF!/#REF!,"-")</f>
        <v>-</v>
      </c>
      <c r="AX264" s="48">
        <f t="shared" si="119"/>
        <v>0</v>
      </c>
      <c r="AY264" s="48" t="str">
        <f>IFERROR(#REF!/#REF!,"-")</f>
        <v>-</v>
      </c>
      <c r="AZ264" s="48">
        <f t="shared" si="125"/>
        <v>0</v>
      </c>
      <c r="BA264" s="48" t="str">
        <f t="shared" si="126"/>
        <v>-</v>
      </c>
      <c r="BB264" s="48" t="b">
        <f t="shared" si="120"/>
        <v>0</v>
      </c>
      <c r="BC264">
        <f t="shared" si="127"/>
        <v>16</v>
      </c>
      <c r="BD264" s="48">
        <f t="shared" si="121"/>
        <v>0.45714285714285713</v>
      </c>
    </row>
    <row r="265" spans="1:56" x14ac:dyDescent="0.3">
      <c r="A265" s="25" t="str">
        <f>Råstatistik!A259</f>
        <v>KUNSKAPSNAVET AB</v>
      </c>
      <c r="B265" t="b">
        <f t="shared" si="96"/>
        <v>0</v>
      </c>
      <c r="C265">
        <f>Råstatistik!F259</f>
        <v>0</v>
      </c>
      <c r="D265">
        <f ca="1">IF(Råstatistik!D259=999,IF(simulera09,RANDBETWEEN(1,9),9),0)</f>
        <v>9</v>
      </c>
      <c r="E265">
        <f>Råstatistik!K259</f>
        <v>0</v>
      </c>
      <c r="F265">
        <f ca="1">IF(Råstatistik!I259=999,IF(simulera09,RANDBETWEEN(1,9),9),0)</f>
        <v>9</v>
      </c>
      <c r="G265">
        <f>Råstatistik!P259</f>
        <v>13</v>
      </c>
      <c r="H265">
        <f ca="1">IF(Råstatistik!N259=999,IF(simulera09,RANDBETWEEN(1,9),9),0)</f>
        <v>0</v>
      </c>
      <c r="I265">
        <f>Råstatistik!U259</f>
        <v>24</v>
      </c>
      <c r="J265">
        <f ca="1">IF(Råstatistik!S259=999,IF(simulera09,RANDBETWEEN(1,9),9),0)</f>
        <v>0</v>
      </c>
      <c r="K265">
        <f t="shared" si="97"/>
        <v>37</v>
      </c>
      <c r="L265">
        <f t="shared" ca="1" si="98"/>
        <v>18</v>
      </c>
      <c r="M265" s="26" t="str">
        <f t="shared" ca="1" si="122"/>
        <v>37-55</v>
      </c>
      <c r="N265" s="26">
        <f t="shared" ca="1" si="123"/>
        <v>46</v>
      </c>
      <c r="O265" s="26">
        <f t="shared" si="99"/>
        <v>0</v>
      </c>
      <c r="P265" s="26">
        <f t="shared" ca="1" si="100"/>
        <v>18</v>
      </c>
      <c r="Q265" s="26">
        <f t="shared" ca="1" si="101"/>
        <v>9</v>
      </c>
      <c r="R265" s="43">
        <f>IF(Råstatistik!G259=".",0,Råstatistik!G259)</f>
        <v>0</v>
      </c>
      <c r="S265" s="44">
        <f ca="1">IF(Råstatistik!E259=999,IF(simulera09,RANDBETWEEN(1,9),9),0)</f>
        <v>9</v>
      </c>
      <c r="T265" s="43">
        <f>IF(Råstatistik!L259=".",0,Råstatistik!L259)</f>
        <v>0</v>
      </c>
      <c r="U265" s="44">
        <f ca="1">IF(Råstatistik!J259=999,IF(simulera09,RANDBETWEEN(1,9),9),0)</f>
        <v>9</v>
      </c>
      <c r="V265">
        <f>IF(Råstatistik!Q259=".",0,Råstatistik!Q259)</f>
        <v>0</v>
      </c>
      <c r="W265">
        <f ca="1">IF(Råstatistik!O259=999,IF(simulera09,RANDBETWEEN(1,9),9),0)</f>
        <v>9</v>
      </c>
      <c r="X265">
        <f>IF(Råstatistik!V259=".",0,Råstatistik!V259)</f>
        <v>0</v>
      </c>
      <c r="Y265">
        <f ca="1">IF(Råstatistik!T259=999,IF(simulera09,RANDBETWEEN(1,9),9),0)</f>
        <v>0</v>
      </c>
      <c r="Z265">
        <f t="shared" si="102"/>
        <v>0</v>
      </c>
      <c r="AA265">
        <f t="shared" ca="1" si="103"/>
        <v>27</v>
      </c>
      <c r="AB265" s="26" t="str">
        <f t="shared" ca="1" si="124"/>
        <v>0-27</v>
      </c>
      <c r="AC265" s="26" t="b">
        <f>Råstatistik!B259</f>
        <v>0</v>
      </c>
      <c r="AD265" s="26">
        <f t="shared" si="104"/>
        <v>0</v>
      </c>
      <c r="AE265" s="26">
        <f t="shared" ca="1" si="105"/>
        <v>0</v>
      </c>
      <c r="AF265" s="26">
        <f t="shared" si="106"/>
        <v>0</v>
      </c>
      <c r="AG265" s="26">
        <f t="shared" ca="1" si="107"/>
        <v>0</v>
      </c>
      <c r="AH265" s="26">
        <f t="shared" si="108"/>
        <v>13</v>
      </c>
      <c r="AI265" s="26">
        <f t="shared" ca="1" si="109"/>
        <v>0</v>
      </c>
      <c r="AJ265" s="26">
        <f t="shared" si="110"/>
        <v>24</v>
      </c>
      <c r="AK265" s="26">
        <f t="shared" ca="1" si="111"/>
        <v>0</v>
      </c>
      <c r="AL265" s="48">
        <f t="shared" si="112"/>
        <v>0</v>
      </c>
      <c r="AM265" s="48" t="str">
        <f t="shared" ca="1" si="113"/>
        <v>0 - 39%</v>
      </c>
      <c r="AN265" s="48" t="str">
        <f>IFERROR(#REF!/#REF!,"-")</f>
        <v>-</v>
      </c>
      <c r="AO265" s="48">
        <f t="shared" si="114"/>
        <v>0</v>
      </c>
      <c r="AP265" s="48" t="str">
        <f t="shared" ca="1" si="115"/>
        <v>0 - 59%</v>
      </c>
      <c r="AQ265" s="48" t="str">
        <f>IFERROR(AC265/#REF!,"-")</f>
        <v>-</v>
      </c>
      <c r="AR265" s="48" t="str">
        <f t="shared" si="116"/>
        <v>-</v>
      </c>
      <c r="AS265" s="48" t="str">
        <f>IFERROR(#REF!/#REF!,"_")</f>
        <v>_</v>
      </c>
      <c r="AT265" s="48" t="str">
        <f t="shared" si="117"/>
        <v>-</v>
      </c>
      <c r="AU265" s="48" t="str">
        <f>IFERROR(#REF!/#REF!,"-")</f>
        <v>-</v>
      </c>
      <c r="AV265" s="48" t="str">
        <f t="shared" si="118"/>
        <v>-</v>
      </c>
      <c r="AW265" s="48" t="str">
        <f>IFERROR(#REF!/#REF!,"-")</f>
        <v>-</v>
      </c>
      <c r="AX265" s="48" t="str">
        <f t="shared" si="119"/>
        <v>-</v>
      </c>
      <c r="AY265" s="48" t="str">
        <f>IFERROR(#REF!/#REF!,"-")</f>
        <v>-</v>
      </c>
      <c r="AZ265" s="48" t="str">
        <f t="shared" si="125"/>
        <v>-</v>
      </c>
      <c r="BA265" s="48" t="str">
        <f t="shared" si="126"/>
        <v>-</v>
      </c>
      <c r="BB265" s="48" t="b">
        <f t="shared" si="120"/>
        <v>0</v>
      </c>
      <c r="BC265">
        <f t="shared" si="127"/>
        <v>0</v>
      </c>
      <c r="BD265" s="48" t="str">
        <f t="shared" si="121"/>
        <v>-</v>
      </c>
    </row>
    <row r="266" spans="1:56" x14ac:dyDescent="0.3">
      <c r="A266" s="25" t="str">
        <f>Råstatistik!A260</f>
        <v>KUNSKAPSSKOLAN I SVERIGE AKTIEBOLAG</v>
      </c>
      <c r="B266" t="b">
        <f t="shared" si="96"/>
        <v>0</v>
      </c>
      <c r="C266">
        <f>Råstatistik!F260</f>
        <v>81</v>
      </c>
      <c r="D266">
        <f ca="1">IF(Råstatistik!D260=999,IF(simulera09,RANDBETWEEN(1,9),9),0)</f>
        <v>0</v>
      </c>
      <c r="E266">
        <f>Råstatistik!K260</f>
        <v>130</v>
      </c>
      <c r="F266">
        <f ca="1">IF(Råstatistik!I260=999,IF(simulera09,RANDBETWEEN(1,9),9),0)</f>
        <v>0</v>
      </c>
      <c r="G266">
        <f>Råstatistik!P260</f>
        <v>80</v>
      </c>
      <c r="H266">
        <f ca="1">IF(Råstatistik!N260=999,IF(simulera09,RANDBETWEEN(1,9),9),0)</f>
        <v>0</v>
      </c>
      <c r="I266">
        <f>Råstatistik!U260</f>
        <v>1882</v>
      </c>
      <c r="J266">
        <f ca="1">IF(Råstatistik!S260=999,IF(simulera09,RANDBETWEEN(1,9),9),0)</f>
        <v>0</v>
      </c>
      <c r="K266">
        <f t="shared" si="97"/>
        <v>2173</v>
      </c>
      <c r="L266">
        <f t="shared" ca="1" si="98"/>
        <v>0</v>
      </c>
      <c r="M266" s="26" t="str">
        <f t="shared" ca="1" si="122"/>
        <v>2173</v>
      </c>
      <c r="N266" s="26">
        <f t="shared" ca="1" si="123"/>
        <v>2173</v>
      </c>
      <c r="O266" s="26">
        <f t="shared" si="99"/>
        <v>211</v>
      </c>
      <c r="P266" s="26">
        <f t="shared" ca="1" si="100"/>
        <v>0</v>
      </c>
      <c r="Q266" s="26">
        <f t="shared" ca="1" si="101"/>
        <v>211</v>
      </c>
      <c r="R266" s="43">
        <f>IF(Råstatistik!G260=".",0,Råstatistik!G260)</f>
        <v>58</v>
      </c>
      <c r="S266" s="44">
        <f ca="1">IF(Råstatistik!E260=999,IF(simulera09,RANDBETWEEN(1,9),9),0)</f>
        <v>0</v>
      </c>
      <c r="T266" s="43">
        <f>IF(Råstatistik!L260=".",0,Råstatistik!L260)</f>
        <v>36</v>
      </c>
      <c r="U266" s="44">
        <f ca="1">IF(Råstatistik!J260=999,IF(simulera09,RANDBETWEEN(1,9),9),0)</f>
        <v>0</v>
      </c>
      <c r="V266">
        <f>IF(Råstatistik!Q260=".",0,Råstatistik!Q260)</f>
        <v>28</v>
      </c>
      <c r="W266">
        <f ca="1">IF(Råstatistik!O260=999,IF(simulera09,RANDBETWEEN(1,9),9),0)</f>
        <v>0</v>
      </c>
      <c r="X266">
        <f>IF(Råstatistik!V260=".",0,Råstatistik!V260)</f>
        <v>96</v>
      </c>
      <c r="Y266">
        <f ca="1">IF(Råstatistik!T260=999,IF(simulera09,RANDBETWEEN(1,9),9),0)</f>
        <v>0</v>
      </c>
      <c r="Z266">
        <f t="shared" si="102"/>
        <v>218</v>
      </c>
      <c r="AA266">
        <f t="shared" ca="1" si="103"/>
        <v>0</v>
      </c>
      <c r="AB266" s="26" t="str">
        <f t="shared" ca="1" si="124"/>
        <v>218</v>
      </c>
      <c r="AC266" s="26" t="b">
        <f>Råstatistik!B260</f>
        <v>0</v>
      </c>
      <c r="AD266" s="26">
        <f t="shared" si="104"/>
        <v>23</v>
      </c>
      <c r="AE266" s="26">
        <f t="shared" ca="1" si="105"/>
        <v>0</v>
      </c>
      <c r="AF266" s="26">
        <f t="shared" si="106"/>
        <v>94</v>
      </c>
      <c r="AG266" s="26">
        <f t="shared" ca="1" si="107"/>
        <v>0</v>
      </c>
      <c r="AH266" s="26">
        <f t="shared" si="108"/>
        <v>52</v>
      </c>
      <c r="AI266" s="26">
        <f t="shared" ca="1" si="109"/>
        <v>0</v>
      </c>
      <c r="AJ266" s="26">
        <f t="shared" si="110"/>
        <v>1786</v>
      </c>
      <c r="AK266" s="26">
        <f t="shared" ca="1" si="111"/>
        <v>0</v>
      </c>
      <c r="AL266" s="48">
        <f t="shared" si="112"/>
        <v>9.7100782328578009E-2</v>
      </c>
      <c r="AM266" s="48" t="str">
        <f t="shared" ca="1" si="113"/>
        <v>10 - 0%</v>
      </c>
      <c r="AN266" s="48" t="str">
        <f>IFERROR(#REF!/#REF!,"-")</f>
        <v>-</v>
      </c>
      <c r="AO266" s="48">
        <f t="shared" si="114"/>
        <v>0.10032213529682467</v>
      </c>
      <c r="AP266" s="48" t="str">
        <f t="shared" ca="1" si="115"/>
        <v>10 - 0%</v>
      </c>
      <c r="AQ266" s="48" t="str">
        <f>IFERROR(AC266/#REF!,"-")</f>
        <v>-</v>
      </c>
      <c r="AR266" s="48">
        <f t="shared" si="116"/>
        <v>1.033175355450237</v>
      </c>
      <c r="AS266" s="48" t="str">
        <f>IFERROR(#REF!/#REF!,"_")</f>
        <v>_</v>
      </c>
      <c r="AT266" s="48">
        <f t="shared" si="117"/>
        <v>0.61611374407582942</v>
      </c>
      <c r="AU266" s="48" t="str">
        <f>IFERROR(#REF!/#REF!,"-")</f>
        <v>-</v>
      </c>
      <c r="AV266" s="48">
        <f t="shared" si="118"/>
        <v>0.16513761467889909</v>
      </c>
      <c r="AW266" s="48" t="str">
        <f>IFERROR(#REF!/#REF!,"-")</f>
        <v>-</v>
      </c>
      <c r="AX266" s="48">
        <f t="shared" si="119"/>
        <v>0.44036697247706424</v>
      </c>
      <c r="AY266" s="48" t="str">
        <f>IFERROR(#REF!/#REF!,"-")</f>
        <v>-</v>
      </c>
      <c r="AZ266" s="48">
        <f t="shared" si="125"/>
        <v>0.60550458715596334</v>
      </c>
      <c r="BA266" s="48" t="str">
        <f t="shared" si="126"/>
        <v>-</v>
      </c>
      <c r="BB266" s="48" t="b">
        <f t="shared" si="120"/>
        <v>0</v>
      </c>
      <c r="BC266">
        <f t="shared" si="127"/>
        <v>23</v>
      </c>
      <c r="BD266" s="48">
        <f t="shared" si="121"/>
        <v>0.19658119658119658</v>
      </c>
    </row>
    <row r="267" spans="1:56" x14ac:dyDescent="0.3">
      <c r="A267" s="25" t="str">
        <f>Råstatistik!A261</f>
        <v>KÄVLINGE KOMMUN</v>
      </c>
      <c r="B267" t="b">
        <f t="shared" ref="B267:B330" si="128">IFERROR(FIND(" KOMMUN",A267)&gt;-1,FALSE)</f>
        <v>1</v>
      </c>
      <c r="C267">
        <f>Råstatistik!F261</f>
        <v>16</v>
      </c>
      <c r="D267">
        <f ca="1">IF(Råstatistik!D261=999,IF(simulera09,RANDBETWEEN(1,9),9),0)</f>
        <v>0</v>
      </c>
      <c r="E267">
        <f>Råstatistik!K261</f>
        <v>0</v>
      </c>
      <c r="F267">
        <f ca="1">IF(Råstatistik!I261=999,IF(simulera09,RANDBETWEEN(1,9),9),0)</f>
        <v>9</v>
      </c>
      <c r="G267">
        <f>Råstatistik!P261</f>
        <v>25</v>
      </c>
      <c r="H267">
        <f ca="1">IF(Råstatistik!N261=999,IF(simulera09,RANDBETWEEN(1,9),9),0)</f>
        <v>0</v>
      </c>
      <c r="I267">
        <f>Råstatistik!U261</f>
        <v>228</v>
      </c>
      <c r="J267">
        <f ca="1">IF(Råstatistik!S261=999,IF(simulera09,RANDBETWEEN(1,9),9),0)</f>
        <v>0</v>
      </c>
      <c r="K267">
        <f t="shared" ref="K267:K330" si="129">C267+E267+G267+I267</f>
        <v>269</v>
      </c>
      <c r="L267">
        <f t="shared" ref="L267:L330" ca="1" si="130">D267+F267+H267+J267</f>
        <v>9</v>
      </c>
      <c r="M267" s="26" t="str">
        <f t="shared" ca="1" si="122"/>
        <v>269-278</v>
      </c>
      <c r="N267" s="26">
        <f t="shared" ca="1" si="123"/>
        <v>274</v>
      </c>
      <c r="O267" s="26">
        <f t="shared" ref="O267:O330" si="131">C267+E267</f>
        <v>16</v>
      </c>
      <c r="P267" s="26">
        <f t="shared" ref="P267:P330" ca="1" si="132">D267+F267</f>
        <v>9</v>
      </c>
      <c r="Q267" s="26">
        <f t="shared" ref="Q267:Q330" ca="1" si="133">ROUND(O267+(D267+F267)/2,0)</f>
        <v>21</v>
      </c>
      <c r="R267" s="43">
        <f>IF(Råstatistik!G261=".",0,Råstatistik!G261)</f>
        <v>0</v>
      </c>
      <c r="S267" s="44">
        <f ca="1">IF(Råstatistik!E261=999,IF(simulera09,RANDBETWEEN(1,9),9),0)</f>
        <v>9</v>
      </c>
      <c r="T267" s="43">
        <f>IF(Råstatistik!L261=".",0,Råstatistik!L261)</f>
        <v>0</v>
      </c>
      <c r="U267" s="44">
        <f ca="1">IF(Råstatistik!J261=999,IF(simulera09,RANDBETWEEN(1,9),9),0)</f>
        <v>9</v>
      </c>
      <c r="V267">
        <f>IF(Råstatistik!Q261=".",0,Råstatistik!Q261)</f>
        <v>0</v>
      </c>
      <c r="W267">
        <f ca="1">IF(Råstatistik!O261=999,IF(simulera09,RANDBETWEEN(1,9),9),0)</f>
        <v>0</v>
      </c>
      <c r="X267">
        <f>IF(Råstatistik!V261=".",0,Råstatistik!V261)</f>
        <v>0</v>
      </c>
      <c r="Y267">
        <f ca="1">IF(Råstatistik!T261=999,IF(simulera09,RANDBETWEEN(1,9),9),0)</f>
        <v>9</v>
      </c>
      <c r="Z267">
        <f t="shared" ref="Z267:Z330" si="134">R267+T267+V267+X267</f>
        <v>0</v>
      </c>
      <c r="AA267">
        <f t="shared" ref="AA267:AA330" ca="1" si="135">S267+U267+W267+Y267</f>
        <v>27</v>
      </c>
      <c r="AB267" s="26" t="str">
        <f t="shared" ca="1" si="124"/>
        <v>0-27</v>
      </c>
      <c r="AC267" s="26" t="b">
        <f>Råstatistik!B261</f>
        <v>0</v>
      </c>
      <c r="AD267" s="26">
        <f t="shared" ref="AD267:AD330" si="136">IF(C267-R267&lt;0,0,C267-R267)</f>
        <v>16</v>
      </c>
      <c r="AE267" s="26">
        <f t="shared" ref="AE267:AE330" ca="1" si="137">IF(D267-S267&lt;0,0,D267-S267)</f>
        <v>0</v>
      </c>
      <c r="AF267" s="26">
        <f t="shared" ref="AF267:AF330" si="138">IF(E267-T267&lt;0,0,E267-T267)</f>
        <v>0</v>
      </c>
      <c r="AG267" s="26">
        <f t="shared" ref="AG267:AG330" ca="1" si="139">IF(F267-U267&lt;0,0,F267-U267)</f>
        <v>0</v>
      </c>
      <c r="AH267" s="26">
        <f t="shared" ref="AH267:AH330" si="140">IF(G267-V267&lt;0,0,G267-V267)</f>
        <v>25</v>
      </c>
      <c r="AI267" s="26">
        <f t="shared" ref="AI267:AI330" ca="1" si="141">IF(H267-W267&lt;0,0,H267-W267)</f>
        <v>0</v>
      </c>
      <c r="AJ267" s="26">
        <f t="shared" ref="AJ267:AJ330" si="142">IF(I267-X267&lt;0,0,I267-X267)</f>
        <v>228</v>
      </c>
      <c r="AK267" s="26">
        <f t="shared" ref="AK267:AK330" ca="1" si="143">IF(J267-Y267&lt;0,0,J267-Y267)</f>
        <v>0</v>
      </c>
      <c r="AL267" s="48">
        <f t="shared" ref="AL267:AL330" si="144">IFERROR(O267/K267,"-")</f>
        <v>5.9479553903345722E-2</v>
      </c>
      <c r="AM267" s="48" t="str">
        <f t="shared" ref="AM267:AM330" ca="1" si="145">ROUND(O267/N267*100,0) &amp; " - " &amp; ROUND(P267/N267*100,0) &amp; "%"</f>
        <v>6 - 3%</v>
      </c>
      <c r="AN267" s="48" t="str">
        <f>IFERROR(#REF!/#REF!,"-")</f>
        <v>-</v>
      </c>
      <c r="AO267" s="48">
        <f t="shared" ref="AO267:AO330" si="146">IFERROR(Z267/K267,"-")</f>
        <v>0</v>
      </c>
      <c r="AP267" s="48" t="str">
        <f t="shared" ref="AP267:AP330" ca="1" si="147">ROUND(Z267/N267*100,0) &amp; " - " &amp; ROUND(AA267/N267*100,0) &amp; "%"</f>
        <v>0 - 10%</v>
      </c>
      <c r="AQ267" s="48" t="str">
        <f>IFERROR(AC267/#REF!,"-")</f>
        <v>-</v>
      </c>
      <c r="AR267" s="48">
        <f t="shared" ref="AR267:AR330" si="148">IFERROR(Z267/O267,"-")</f>
        <v>0</v>
      </c>
      <c r="AS267" s="48" t="str">
        <f>IFERROR(#REF!/#REF!,"_")</f>
        <v>_</v>
      </c>
      <c r="AT267" s="48">
        <f t="shared" ref="AT267:AT330" si="149">IFERROR(E267/O267,"-")</f>
        <v>0</v>
      </c>
      <c r="AU267" s="48" t="str">
        <f>IFERROR(#REF!/#REF!,"-")</f>
        <v>-</v>
      </c>
      <c r="AV267" s="48" t="str">
        <f t="shared" ref="AV267:AV330" si="150">IFERROR(T267/Z267,"-")</f>
        <v>-</v>
      </c>
      <c r="AW267" s="48" t="str">
        <f>IFERROR(#REF!/#REF!,"-")</f>
        <v>-</v>
      </c>
      <c r="AX267" s="48" t="str">
        <f t="shared" ref="AX267:AX330" si="151">IFERROR(X267/Z267,"-")</f>
        <v>-</v>
      </c>
      <c r="AY267" s="48" t="str">
        <f>IFERROR(#REF!/#REF!,"-")</f>
        <v>-</v>
      </c>
      <c r="AZ267" s="48" t="str">
        <f t="shared" si="125"/>
        <v>-</v>
      </c>
      <c r="BA267" s="48" t="str">
        <f t="shared" si="126"/>
        <v>-</v>
      </c>
      <c r="BB267" s="48" t="b">
        <f t="shared" ref="BB267:BB330" si="152">AC267</f>
        <v>0</v>
      </c>
      <c r="BC267">
        <f t="shared" si="127"/>
        <v>16</v>
      </c>
      <c r="BD267" s="48">
        <f t="shared" ref="BD267:BD330" si="153">IFERROR(AD267/(AD267+AF267),"-")</f>
        <v>1</v>
      </c>
    </row>
    <row r="268" spans="1:56" x14ac:dyDescent="0.3">
      <c r="A268" s="25" t="str">
        <f>Råstatistik!A262</f>
        <v>KÖPINGS KOMMUN</v>
      </c>
      <c r="B268" t="b">
        <f t="shared" si="128"/>
        <v>1</v>
      </c>
      <c r="C268">
        <f>Råstatistik!F262</f>
        <v>33</v>
      </c>
      <c r="D268">
        <f ca="1">IF(Råstatistik!D262=999,IF(simulera09,RANDBETWEEN(1,9),9),0)</f>
        <v>0</v>
      </c>
      <c r="E268">
        <f>Råstatistik!K262</f>
        <v>29</v>
      </c>
      <c r="F268">
        <f ca="1">IF(Råstatistik!I262=999,IF(simulera09,RANDBETWEEN(1,9),9),0)</f>
        <v>0</v>
      </c>
      <c r="G268">
        <f>Råstatistik!P262</f>
        <v>21</v>
      </c>
      <c r="H268">
        <f ca="1">IF(Råstatistik!N262=999,IF(simulera09,RANDBETWEEN(1,9),9),0)</f>
        <v>0</v>
      </c>
      <c r="I268">
        <f>Råstatistik!U262</f>
        <v>147</v>
      </c>
      <c r="J268">
        <f ca="1">IF(Råstatistik!S262=999,IF(simulera09,RANDBETWEEN(1,9),9),0)</f>
        <v>0</v>
      </c>
      <c r="K268">
        <f t="shared" si="129"/>
        <v>230</v>
      </c>
      <c r="L268">
        <f t="shared" ca="1" si="130"/>
        <v>0</v>
      </c>
      <c r="M268" s="26" t="str">
        <f t="shared" ref="M268:M331" ca="1" si="154">IF(L268=0,K268&amp;"",K268&amp;"-"&amp;(K268+L268))</f>
        <v>230</v>
      </c>
      <c r="N268" s="26">
        <f t="shared" ref="N268:N331" ca="1" si="155">ROUND(K268+L268/2,0)</f>
        <v>230</v>
      </c>
      <c r="O268" s="26">
        <f t="shared" si="131"/>
        <v>62</v>
      </c>
      <c r="P268" s="26">
        <f t="shared" ca="1" si="132"/>
        <v>0</v>
      </c>
      <c r="Q268" s="26">
        <f t="shared" ca="1" si="133"/>
        <v>62</v>
      </c>
      <c r="R268" s="43">
        <f>IF(Råstatistik!G262=".",0,Råstatistik!G262)</f>
        <v>0</v>
      </c>
      <c r="S268" s="44">
        <f ca="1">IF(Råstatistik!E262=999,IF(simulera09,RANDBETWEEN(1,9),9),0)</f>
        <v>9</v>
      </c>
      <c r="T268" s="43">
        <f>IF(Råstatistik!L262=".",0,Råstatistik!L262)</f>
        <v>0</v>
      </c>
      <c r="U268" s="44">
        <f ca="1">IF(Råstatistik!J262=999,IF(simulera09,RANDBETWEEN(1,9),9),0)</f>
        <v>9</v>
      </c>
      <c r="V268">
        <f>IF(Råstatistik!Q262=".",0,Råstatistik!Q262)</f>
        <v>0</v>
      </c>
      <c r="W268">
        <f ca="1">IF(Råstatistik!O262=999,IF(simulera09,RANDBETWEEN(1,9),9),0)</f>
        <v>0</v>
      </c>
      <c r="X268">
        <f>IF(Råstatistik!V262=".",0,Råstatistik!V262)</f>
        <v>0</v>
      </c>
      <c r="Y268">
        <f ca="1">IF(Råstatistik!T262=999,IF(simulera09,RANDBETWEEN(1,9),9),0)</f>
        <v>9</v>
      </c>
      <c r="Z268">
        <f t="shared" si="134"/>
        <v>0</v>
      </c>
      <c r="AA268">
        <f t="shared" ca="1" si="135"/>
        <v>27</v>
      </c>
      <c r="AB268" s="26" t="str">
        <f t="shared" ref="AB268:AB331" ca="1" si="156">IF(AA268=0,Z268&amp;"",Z268&amp;"-"&amp;(Z268+AA268))</f>
        <v>0-27</v>
      </c>
      <c r="AC268" s="26" t="b">
        <f>Råstatistik!B262</f>
        <v>0</v>
      </c>
      <c r="AD268" s="26">
        <f t="shared" si="136"/>
        <v>33</v>
      </c>
      <c r="AE268" s="26">
        <f t="shared" ca="1" si="137"/>
        <v>0</v>
      </c>
      <c r="AF268" s="26">
        <f t="shared" si="138"/>
        <v>29</v>
      </c>
      <c r="AG268" s="26">
        <f t="shared" ca="1" si="139"/>
        <v>0</v>
      </c>
      <c r="AH268" s="26">
        <f t="shared" si="140"/>
        <v>21</v>
      </c>
      <c r="AI268" s="26">
        <f t="shared" ca="1" si="141"/>
        <v>0</v>
      </c>
      <c r="AJ268" s="26">
        <f t="shared" si="142"/>
        <v>147</v>
      </c>
      <c r="AK268" s="26">
        <f t="shared" ca="1" si="143"/>
        <v>0</v>
      </c>
      <c r="AL268" s="48">
        <f t="shared" si="144"/>
        <v>0.26956521739130435</v>
      </c>
      <c r="AM268" s="48" t="str">
        <f t="shared" ca="1" si="145"/>
        <v>27 - 0%</v>
      </c>
      <c r="AN268" s="48" t="str">
        <f>IFERROR(#REF!/#REF!,"-")</f>
        <v>-</v>
      </c>
      <c r="AO268" s="48">
        <f t="shared" si="146"/>
        <v>0</v>
      </c>
      <c r="AP268" s="48" t="str">
        <f t="shared" ca="1" si="147"/>
        <v>0 - 12%</v>
      </c>
      <c r="AQ268" s="48" t="str">
        <f>IFERROR(AC268/#REF!,"-")</f>
        <v>-</v>
      </c>
      <c r="AR268" s="48">
        <f t="shared" si="148"/>
        <v>0</v>
      </c>
      <c r="AS268" s="48" t="str">
        <f>IFERROR(#REF!/#REF!,"_")</f>
        <v>_</v>
      </c>
      <c r="AT268" s="48">
        <f t="shared" si="149"/>
        <v>0.46774193548387094</v>
      </c>
      <c r="AU268" s="48" t="str">
        <f>IFERROR(#REF!/#REF!,"-")</f>
        <v>-</v>
      </c>
      <c r="AV268" s="48" t="str">
        <f t="shared" si="150"/>
        <v>-</v>
      </c>
      <c r="AW268" s="48" t="str">
        <f>IFERROR(#REF!/#REF!,"-")</f>
        <v>-</v>
      </c>
      <c r="AX268" s="48" t="str">
        <f t="shared" si="151"/>
        <v>-</v>
      </c>
      <c r="AY268" s="48" t="str">
        <f>IFERROR(#REF!/#REF!,"-")</f>
        <v>-</v>
      </c>
      <c r="AZ268" s="48" t="str">
        <f t="shared" ref="AZ268:AZ331" si="157">IFERROR(AV268+AX268,"-")</f>
        <v>-</v>
      </c>
      <c r="BA268" s="48" t="str">
        <f t="shared" ref="BA268:BA331" si="158">IFERROR(AW268+AY268,"-")</f>
        <v>-</v>
      </c>
      <c r="BB268" s="48" t="b">
        <f t="shared" si="152"/>
        <v>0</v>
      </c>
      <c r="BC268">
        <f t="shared" ref="BC268:BC331" si="159">IFERROR(C268-R268,0)</f>
        <v>33</v>
      </c>
      <c r="BD268" s="48">
        <f t="shared" si="153"/>
        <v>0.532258064516129</v>
      </c>
    </row>
    <row r="269" spans="1:56" x14ac:dyDescent="0.3">
      <c r="A269" s="25" t="str">
        <f>Råstatistik!A263</f>
        <v>LABORASKOLAN AB</v>
      </c>
      <c r="B269" t="b">
        <f t="shared" si="128"/>
        <v>0</v>
      </c>
      <c r="C269">
        <f>Råstatistik!F263</f>
        <v>0</v>
      </c>
      <c r="D269">
        <f ca="1">IF(Råstatistik!D263=999,IF(simulera09,RANDBETWEEN(1,9),9),0)</f>
        <v>0</v>
      </c>
      <c r="E269">
        <f>Råstatistik!K263</f>
        <v>0</v>
      </c>
      <c r="F269">
        <f ca="1">IF(Råstatistik!I263=999,IF(simulera09,RANDBETWEEN(1,9),9),0)</f>
        <v>0</v>
      </c>
      <c r="G269">
        <f>Råstatistik!P263</f>
        <v>0</v>
      </c>
      <c r="H269">
        <f ca="1">IF(Råstatistik!N263=999,IF(simulera09,RANDBETWEEN(1,9),9),0)</f>
        <v>0</v>
      </c>
      <c r="I269">
        <f>Råstatistik!U263</f>
        <v>0</v>
      </c>
      <c r="J269">
        <f ca="1">IF(Råstatistik!S263=999,IF(simulera09,RANDBETWEEN(1,9),9),0)</f>
        <v>9</v>
      </c>
      <c r="K269">
        <f t="shared" si="129"/>
        <v>0</v>
      </c>
      <c r="L269">
        <f t="shared" ca="1" si="130"/>
        <v>9</v>
      </c>
      <c r="M269" s="26" t="str">
        <f t="shared" ca="1" si="154"/>
        <v>0-9</v>
      </c>
      <c r="N269" s="26">
        <f t="shared" ca="1" si="155"/>
        <v>5</v>
      </c>
      <c r="O269" s="26">
        <f t="shared" si="131"/>
        <v>0</v>
      </c>
      <c r="P269" s="26">
        <f t="shared" ca="1" si="132"/>
        <v>0</v>
      </c>
      <c r="Q269" s="26">
        <f t="shared" ca="1" si="133"/>
        <v>0</v>
      </c>
      <c r="R269" s="43">
        <f>IF(Råstatistik!G263=".",0,Råstatistik!G263)</f>
        <v>0</v>
      </c>
      <c r="S269" s="44">
        <f ca="1">IF(Råstatistik!E263=999,IF(simulera09,RANDBETWEEN(1,9),9),0)</f>
        <v>0</v>
      </c>
      <c r="T269" s="43">
        <f>IF(Råstatistik!L263=".",0,Råstatistik!L263)</f>
        <v>0</v>
      </c>
      <c r="U269" s="44">
        <f ca="1">IF(Råstatistik!J263=999,IF(simulera09,RANDBETWEEN(1,9),9),0)</f>
        <v>0</v>
      </c>
      <c r="V269">
        <f>IF(Råstatistik!Q263=".",0,Råstatistik!Q263)</f>
        <v>0</v>
      </c>
      <c r="W269">
        <f ca="1">IF(Råstatistik!O263=999,IF(simulera09,RANDBETWEEN(1,9),9),0)</f>
        <v>0</v>
      </c>
      <c r="X269">
        <f>IF(Råstatistik!V263=".",0,Råstatistik!V263)</f>
        <v>0</v>
      </c>
      <c r="Y269">
        <f ca="1">IF(Råstatistik!T263=999,IF(simulera09,RANDBETWEEN(1,9),9),0)</f>
        <v>9</v>
      </c>
      <c r="Z269">
        <f t="shared" si="134"/>
        <v>0</v>
      </c>
      <c r="AA269">
        <f t="shared" ca="1" si="135"/>
        <v>9</v>
      </c>
      <c r="AB269" s="26" t="str">
        <f t="shared" ca="1" si="156"/>
        <v>0-9</v>
      </c>
      <c r="AC269" s="26" t="b">
        <f>Råstatistik!B263</f>
        <v>0</v>
      </c>
      <c r="AD269" s="26">
        <f t="shared" si="136"/>
        <v>0</v>
      </c>
      <c r="AE269" s="26">
        <f t="shared" ca="1" si="137"/>
        <v>0</v>
      </c>
      <c r="AF269" s="26">
        <f t="shared" si="138"/>
        <v>0</v>
      </c>
      <c r="AG269" s="26">
        <f t="shared" ca="1" si="139"/>
        <v>0</v>
      </c>
      <c r="AH269" s="26">
        <f t="shared" si="140"/>
        <v>0</v>
      </c>
      <c r="AI269" s="26">
        <f t="shared" ca="1" si="141"/>
        <v>0</v>
      </c>
      <c r="AJ269" s="26">
        <f t="shared" si="142"/>
        <v>0</v>
      </c>
      <c r="AK269" s="26">
        <f t="shared" ca="1" si="143"/>
        <v>0</v>
      </c>
      <c r="AL269" s="48" t="str">
        <f t="shared" si="144"/>
        <v>-</v>
      </c>
      <c r="AM269" s="48" t="str">
        <f t="shared" ca="1" si="145"/>
        <v>0 - 0%</v>
      </c>
      <c r="AN269" s="48" t="str">
        <f>IFERROR(#REF!/#REF!,"-")</f>
        <v>-</v>
      </c>
      <c r="AO269" s="48" t="str">
        <f t="shared" si="146"/>
        <v>-</v>
      </c>
      <c r="AP269" s="48" t="str">
        <f t="shared" ca="1" si="147"/>
        <v>0 - 180%</v>
      </c>
      <c r="AQ269" s="48" t="str">
        <f>IFERROR(AC269/#REF!,"-")</f>
        <v>-</v>
      </c>
      <c r="AR269" s="48" t="str">
        <f t="shared" si="148"/>
        <v>-</v>
      </c>
      <c r="AS269" s="48" t="str">
        <f>IFERROR(#REF!/#REF!,"_")</f>
        <v>_</v>
      </c>
      <c r="AT269" s="48" t="str">
        <f t="shared" si="149"/>
        <v>-</v>
      </c>
      <c r="AU269" s="48" t="str">
        <f>IFERROR(#REF!/#REF!,"-")</f>
        <v>-</v>
      </c>
      <c r="AV269" s="48" t="str">
        <f t="shared" si="150"/>
        <v>-</v>
      </c>
      <c r="AW269" s="48" t="str">
        <f>IFERROR(#REF!/#REF!,"-")</f>
        <v>-</v>
      </c>
      <c r="AX269" s="48" t="str">
        <f t="shared" si="151"/>
        <v>-</v>
      </c>
      <c r="AY269" s="48" t="str">
        <f>IFERROR(#REF!/#REF!,"-")</f>
        <v>-</v>
      </c>
      <c r="AZ269" s="48" t="str">
        <f t="shared" si="157"/>
        <v>-</v>
      </c>
      <c r="BA269" s="48" t="str">
        <f t="shared" si="158"/>
        <v>-</v>
      </c>
      <c r="BB269" s="48" t="b">
        <f t="shared" si="152"/>
        <v>0</v>
      </c>
      <c r="BC269">
        <f t="shared" si="159"/>
        <v>0</v>
      </c>
      <c r="BD269" s="48" t="str">
        <f t="shared" si="153"/>
        <v>-</v>
      </c>
    </row>
    <row r="270" spans="1:56" x14ac:dyDescent="0.3">
      <c r="A270" s="25" t="str">
        <f>Råstatistik!A264</f>
        <v>LAHOLMS KOMMUN</v>
      </c>
      <c r="B270" t="b">
        <f t="shared" si="128"/>
        <v>1</v>
      </c>
      <c r="C270">
        <f>Råstatistik!F264</f>
        <v>28</v>
      </c>
      <c r="D270">
        <f ca="1">IF(Råstatistik!D264=999,IF(simulera09,RANDBETWEEN(1,9),9),0)</f>
        <v>0</v>
      </c>
      <c r="E270">
        <f>Råstatistik!K264</f>
        <v>0</v>
      </c>
      <c r="F270">
        <f ca="1">IF(Råstatistik!I264=999,IF(simulera09,RANDBETWEEN(1,9),9),0)</f>
        <v>9</v>
      </c>
      <c r="G270">
        <f>Råstatistik!P264</f>
        <v>23</v>
      </c>
      <c r="H270">
        <f ca="1">IF(Råstatistik!N264=999,IF(simulera09,RANDBETWEEN(1,9),9),0)</f>
        <v>0</v>
      </c>
      <c r="I270">
        <f>Råstatistik!U264</f>
        <v>172</v>
      </c>
      <c r="J270">
        <f ca="1">IF(Råstatistik!S264=999,IF(simulera09,RANDBETWEEN(1,9),9),0)</f>
        <v>0</v>
      </c>
      <c r="K270">
        <f t="shared" si="129"/>
        <v>223</v>
      </c>
      <c r="L270">
        <f t="shared" ca="1" si="130"/>
        <v>9</v>
      </c>
      <c r="M270" s="26" t="str">
        <f t="shared" ca="1" si="154"/>
        <v>223-232</v>
      </c>
      <c r="N270" s="26">
        <f t="shared" ca="1" si="155"/>
        <v>228</v>
      </c>
      <c r="O270" s="26">
        <f t="shared" si="131"/>
        <v>28</v>
      </c>
      <c r="P270" s="26">
        <f t="shared" ca="1" si="132"/>
        <v>9</v>
      </c>
      <c r="Q270" s="26">
        <f t="shared" ca="1" si="133"/>
        <v>33</v>
      </c>
      <c r="R270" s="43">
        <f>IF(Råstatistik!G264=".",0,Råstatistik!G264)</f>
        <v>0</v>
      </c>
      <c r="S270" s="44">
        <f ca="1">IF(Råstatistik!E264=999,IF(simulera09,RANDBETWEEN(1,9),9),0)</f>
        <v>9</v>
      </c>
      <c r="T270" s="43">
        <f>IF(Råstatistik!L264=".",0,Råstatistik!L264)</f>
        <v>0</v>
      </c>
      <c r="U270" s="44">
        <f ca="1">IF(Råstatistik!J264=999,IF(simulera09,RANDBETWEEN(1,9),9),0)</f>
        <v>9</v>
      </c>
      <c r="V270">
        <f>IF(Råstatistik!Q264=".",0,Råstatistik!Q264)</f>
        <v>0</v>
      </c>
      <c r="W270">
        <f ca="1">IF(Råstatistik!O264=999,IF(simulera09,RANDBETWEEN(1,9),9),0)</f>
        <v>0</v>
      </c>
      <c r="X270">
        <f>IF(Råstatistik!V264=".",0,Råstatistik!V264)</f>
        <v>0</v>
      </c>
      <c r="Y270">
        <f ca="1">IF(Råstatistik!T264=999,IF(simulera09,RANDBETWEEN(1,9),9),0)</f>
        <v>0</v>
      </c>
      <c r="Z270">
        <f t="shared" si="134"/>
        <v>0</v>
      </c>
      <c r="AA270">
        <f t="shared" ca="1" si="135"/>
        <v>18</v>
      </c>
      <c r="AB270" s="26" t="str">
        <f t="shared" ca="1" si="156"/>
        <v>0-18</v>
      </c>
      <c r="AC270" s="26" t="b">
        <f>Råstatistik!B264</f>
        <v>0</v>
      </c>
      <c r="AD270" s="26">
        <f t="shared" si="136"/>
        <v>28</v>
      </c>
      <c r="AE270" s="26">
        <f t="shared" ca="1" si="137"/>
        <v>0</v>
      </c>
      <c r="AF270" s="26">
        <f t="shared" si="138"/>
        <v>0</v>
      </c>
      <c r="AG270" s="26">
        <f t="shared" ca="1" si="139"/>
        <v>0</v>
      </c>
      <c r="AH270" s="26">
        <f t="shared" si="140"/>
        <v>23</v>
      </c>
      <c r="AI270" s="26">
        <f t="shared" ca="1" si="141"/>
        <v>0</v>
      </c>
      <c r="AJ270" s="26">
        <f t="shared" si="142"/>
        <v>172</v>
      </c>
      <c r="AK270" s="26">
        <f t="shared" ca="1" si="143"/>
        <v>0</v>
      </c>
      <c r="AL270" s="48">
        <f t="shared" si="144"/>
        <v>0.12556053811659193</v>
      </c>
      <c r="AM270" s="48" t="str">
        <f t="shared" ca="1" si="145"/>
        <v>12 - 4%</v>
      </c>
      <c r="AN270" s="48" t="str">
        <f>IFERROR(#REF!/#REF!,"-")</f>
        <v>-</v>
      </c>
      <c r="AO270" s="48">
        <f t="shared" si="146"/>
        <v>0</v>
      </c>
      <c r="AP270" s="48" t="str">
        <f t="shared" ca="1" si="147"/>
        <v>0 - 8%</v>
      </c>
      <c r="AQ270" s="48" t="str">
        <f>IFERROR(AC270/#REF!,"-")</f>
        <v>-</v>
      </c>
      <c r="AR270" s="48">
        <f t="shared" si="148"/>
        <v>0</v>
      </c>
      <c r="AS270" s="48" t="str">
        <f>IFERROR(#REF!/#REF!,"_")</f>
        <v>_</v>
      </c>
      <c r="AT270" s="48">
        <f t="shared" si="149"/>
        <v>0</v>
      </c>
      <c r="AU270" s="48" t="str">
        <f>IFERROR(#REF!/#REF!,"-")</f>
        <v>-</v>
      </c>
      <c r="AV270" s="48" t="str">
        <f t="shared" si="150"/>
        <v>-</v>
      </c>
      <c r="AW270" s="48" t="str">
        <f>IFERROR(#REF!/#REF!,"-")</f>
        <v>-</v>
      </c>
      <c r="AX270" s="48" t="str">
        <f t="shared" si="151"/>
        <v>-</v>
      </c>
      <c r="AY270" s="48" t="str">
        <f>IFERROR(#REF!/#REF!,"-")</f>
        <v>-</v>
      </c>
      <c r="AZ270" s="48" t="str">
        <f t="shared" si="157"/>
        <v>-</v>
      </c>
      <c r="BA270" s="48" t="str">
        <f t="shared" si="158"/>
        <v>-</v>
      </c>
      <c r="BB270" s="48" t="b">
        <f t="shared" si="152"/>
        <v>0</v>
      </c>
      <c r="BC270">
        <f t="shared" si="159"/>
        <v>28</v>
      </c>
      <c r="BD270" s="48">
        <f t="shared" si="153"/>
        <v>1</v>
      </c>
    </row>
    <row r="271" spans="1:56" x14ac:dyDescent="0.3">
      <c r="A271" s="25" t="str">
        <f>Råstatistik!A265</f>
        <v>Landskrona BOIS Fotbolls Akademi AB</v>
      </c>
      <c r="B271" t="b">
        <f t="shared" si="128"/>
        <v>0</v>
      </c>
      <c r="C271">
        <f>Råstatistik!F265</f>
        <v>0</v>
      </c>
      <c r="D271">
        <f ca="1">IF(Råstatistik!D265=999,IF(simulera09,RANDBETWEEN(1,9),9),0)</f>
        <v>9</v>
      </c>
      <c r="E271">
        <f>Råstatistik!K265</f>
        <v>0</v>
      </c>
      <c r="F271">
        <f ca="1">IF(Råstatistik!I265=999,IF(simulera09,RANDBETWEEN(1,9),9),0)</f>
        <v>0</v>
      </c>
      <c r="G271">
        <f>Råstatistik!P265</f>
        <v>0</v>
      </c>
      <c r="H271">
        <f ca="1">IF(Råstatistik!N265=999,IF(simulera09,RANDBETWEEN(1,9),9),0)</f>
        <v>9</v>
      </c>
      <c r="I271">
        <f>Råstatistik!U265</f>
        <v>0</v>
      </c>
      <c r="J271">
        <f ca="1">IF(Råstatistik!S265=999,IF(simulera09,RANDBETWEEN(1,9),9),0)</f>
        <v>9</v>
      </c>
      <c r="K271">
        <f t="shared" si="129"/>
        <v>0</v>
      </c>
      <c r="L271">
        <f t="shared" ca="1" si="130"/>
        <v>27</v>
      </c>
      <c r="M271" s="26" t="str">
        <f t="shared" ca="1" si="154"/>
        <v>0-27</v>
      </c>
      <c r="N271" s="26">
        <f t="shared" ca="1" si="155"/>
        <v>14</v>
      </c>
      <c r="O271" s="26">
        <f t="shared" si="131"/>
        <v>0</v>
      </c>
      <c r="P271" s="26">
        <f t="shared" ca="1" si="132"/>
        <v>9</v>
      </c>
      <c r="Q271" s="26">
        <f t="shared" ca="1" si="133"/>
        <v>5</v>
      </c>
      <c r="R271" s="43">
        <f>IF(Råstatistik!G265=".",0,Råstatistik!G265)</f>
        <v>0</v>
      </c>
      <c r="S271" s="44">
        <f ca="1">IF(Råstatistik!E265=999,IF(simulera09,RANDBETWEEN(1,9),9),0)</f>
        <v>9</v>
      </c>
      <c r="T271" s="43">
        <f>IF(Råstatistik!L265=".",0,Råstatistik!L265)</f>
        <v>0</v>
      </c>
      <c r="U271" s="44">
        <f ca="1">IF(Råstatistik!J265=999,IF(simulera09,RANDBETWEEN(1,9),9),0)</f>
        <v>0</v>
      </c>
      <c r="V271">
        <f>IF(Råstatistik!Q265=".",0,Råstatistik!Q265)</f>
        <v>0</v>
      </c>
      <c r="W271">
        <f ca="1">IF(Råstatistik!O265=999,IF(simulera09,RANDBETWEEN(1,9),9),0)</f>
        <v>9</v>
      </c>
      <c r="X271">
        <f>IF(Råstatistik!V265=".",0,Råstatistik!V265)</f>
        <v>0</v>
      </c>
      <c r="Y271">
        <f ca="1">IF(Råstatistik!T265=999,IF(simulera09,RANDBETWEEN(1,9),9),0)</f>
        <v>9</v>
      </c>
      <c r="Z271">
        <f t="shared" si="134"/>
        <v>0</v>
      </c>
      <c r="AA271">
        <f t="shared" ca="1" si="135"/>
        <v>27</v>
      </c>
      <c r="AB271" s="26" t="str">
        <f t="shared" ca="1" si="156"/>
        <v>0-27</v>
      </c>
      <c r="AC271" s="26" t="b">
        <f>Råstatistik!B265</f>
        <v>0</v>
      </c>
      <c r="AD271" s="26">
        <f t="shared" si="136"/>
        <v>0</v>
      </c>
      <c r="AE271" s="26">
        <f t="shared" ca="1" si="137"/>
        <v>0</v>
      </c>
      <c r="AF271" s="26">
        <f t="shared" si="138"/>
        <v>0</v>
      </c>
      <c r="AG271" s="26">
        <f t="shared" ca="1" si="139"/>
        <v>0</v>
      </c>
      <c r="AH271" s="26">
        <f t="shared" si="140"/>
        <v>0</v>
      </c>
      <c r="AI271" s="26">
        <f t="shared" ca="1" si="141"/>
        <v>0</v>
      </c>
      <c r="AJ271" s="26">
        <f t="shared" si="142"/>
        <v>0</v>
      </c>
      <c r="AK271" s="26">
        <f t="shared" ca="1" si="143"/>
        <v>0</v>
      </c>
      <c r="AL271" s="48" t="str">
        <f t="shared" si="144"/>
        <v>-</v>
      </c>
      <c r="AM271" s="48" t="str">
        <f t="shared" ca="1" si="145"/>
        <v>0 - 64%</v>
      </c>
      <c r="AN271" s="48" t="str">
        <f>IFERROR(#REF!/#REF!,"-")</f>
        <v>-</v>
      </c>
      <c r="AO271" s="48" t="str">
        <f t="shared" si="146"/>
        <v>-</v>
      </c>
      <c r="AP271" s="48" t="str">
        <f t="shared" ca="1" si="147"/>
        <v>0 - 193%</v>
      </c>
      <c r="AQ271" s="48" t="str">
        <f>IFERROR(AC271/#REF!,"-")</f>
        <v>-</v>
      </c>
      <c r="AR271" s="48" t="str">
        <f t="shared" si="148"/>
        <v>-</v>
      </c>
      <c r="AS271" s="48" t="str">
        <f>IFERROR(#REF!/#REF!,"_")</f>
        <v>_</v>
      </c>
      <c r="AT271" s="48" t="str">
        <f t="shared" si="149"/>
        <v>-</v>
      </c>
      <c r="AU271" s="48" t="str">
        <f>IFERROR(#REF!/#REF!,"-")</f>
        <v>-</v>
      </c>
      <c r="AV271" s="48" t="str">
        <f t="shared" si="150"/>
        <v>-</v>
      </c>
      <c r="AW271" s="48" t="str">
        <f>IFERROR(#REF!/#REF!,"-")</f>
        <v>-</v>
      </c>
      <c r="AX271" s="48" t="str">
        <f t="shared" si="151"/>
        <v>-</v>
      </c>
      <c r="AY271" s="48" t="str">
        <f>IFERROR(#REF!/#REF!,"-")</f>
        <v>-</v>
      </c>
      <c r="AZ271" s="48" t="str">
        <f t="shared" si="157"/>
        <v>-</v>
      </c>
      <c r="BA271" s="48" t="str">
        <f t="shared" si="158"/>
        <v>-</v>
      </c>
      <c r="BB271" s="48" t="b">
        <f t="shared" si="152"/>
        <v>0</v>
      </c>
      <c r="BC271">
        <f t="shared" si="159"/>
        <v>0</v>
      </c>
      <c r="BD271" s="48" t="str">
        <f t="shared" si="153"/>
        <v>-</v>
      </c>
    </row>
    <row r="272" spans="1:56" x14ac:dyDescent="0.3">
      <c r="A272" s="25" t="str">
        <f>Råstatistik!A266</f>
        <v>LANDSKRONA KOMMUN</v>
      </c>
      <c r="B272" t="b">
        <f t="shared" si="128"/>
        <v>1</v>
      </c>
      <c r="C272">
        <f>Råstatistik!F266</f>
        <v>65</v>
      </c>
      <c r="D272">
        <f ca="1">IF(Råstatistik!D266=999,IF(simulera09,RANDBETWEEN(1,9),9),0)</f>
        <v>0</v>
      </c>
      <c r="E272">
        <f>Råstatistik!K266</f>
        <v>28</v>
      </c>
      <c r="F272">
        <f ca="1">IF(Råstatistik!I266=999,IF(simulera09,RANDBETWEEN(1,9),9),0)</f>
        <v>0</v>
      </c>
      <c r="G272">
        <f>Råstatistik!P266</f>
        <v>33</v>
      </c>
      <c r="H272">
        <f ca="1">IF(Råstatistik!N266=999,IF(simulera09,RANDBETWEEN(1,9),9),0)</f>
        <v>0</v>
      </c>
      <c r="I272">
        <f>Råstatistik!U266</f>
        <v>209</v>
      </c>
      <c r="J272">
        <f ca="1">IF(Råstatistik!S266=999,IF(simulera09,RANDBETWEEN(1,9),9),0)</f>
        <v>0</v>
      </c>
      <c r="K272">
        <f t="shared" si="129"/>
        <v>335</v>
      </c>
      <c r="L272">
        <f t="shared" ca="1" si="130"/>
        <v>0</v>
      </c>
      <c r="M272" s="26" t="str">
        <f t="shared" ca="1" si="154"/>
        <v>335</v>
      </c>
      <c r="N272" s="26">
        <f t="shared" ca="1" si="155"/>
        <v>335</v>
      </c>
      <c r="O272" s="26">
        <f t="shared" si="131"/>
        <v>93</v>
      </c>
      <c r="P272" s="26">
        <f t="shared" ca="1" si="132"/>
        <v>0</v>
      </c>
      <c r="Q272" s="26">
        <f t="shared" ca="1" si="133"/>
        <v>93</v>
      </c>
      <c r="R272" s="43">
        <f>IF(Råstatistik!G266=".",0,Råstatistik!G266)</f>
        <v>41</v>
      </c>
      <c r="S272" s="44">
        <f ca="1">IF(Råstatistik!E266=999,IF(simulera09,RANDBETWEEN(1,9),9),0)</f>
        <v>0</v>
      </c>
      <c r="T272" s="43">
        <f>IF(Råstatistik!L266=".",0,Råstatistik!L266)</f>
        <v>0</v>
      </c>
      <c r="U272" s="44">
        <f ca="1">IF(Råstatistik!J266=999,IF(simulera09,RANDBETWEEN(1,9),9),0)</f>
        <v>9</v>
      </c>
      <c r="V272">
        <f>IF(Råstatistik!Q266=".",0,Råstatistik!Q266)</f>
        <v>0</v>
      </c>
      <c r="W272">
        <f ca="1">IF(Råstatistik!O266=999,IF(simulera09,RANDBETWEEN(1,9),9),0)</f>
        <v>9</v>
      </c>
      <c r="X272">
        <f>IF(Råstatistik!V266=".",0,Råstatistik!V266)</f>
        <v>0</v>
      </c>
      <c r="Y272">
        <f ca="1">IF(Råstatistik!T266=999,IF(simulera09,RANDBETWEEN(1,9),9),0)</f>
        <v>9</v>
      </c>
      <c r="Z272">
        <f t="shared" si="134"/>
        <v>41</v>
      </c>
      <c r="AA272">
        <f t="shared" ca="1" si="135"/>
        <v>27</v>
      </c>
      <c r="AB272" s="26" t="str">
        <f t="shared" ca="1" si="156"/>
        <v>41-68</v>
      </c>
      <c r="AC272" s="26" t="b">
        <f>Råstatistik!B266</f>
        <v>0</v>
      </c>
      <c r="AD272" s="26">
        <f t="shared" si="136"/>
        <v>24</v>
      </c>
      <c r="AE272" s="26">
        <f t="shared" ca="1" si="137"/>
        <v>0</v>
      </c>
      <c r="AF272" s="26">
        <f t="shared" si="138"/>
        <v>28</v>
      </c>
      <c r="AG272" s="26">
        <f t="shared" ca="1" si="139"/>
        <v>0</v>
      </c>
      <c r="AH272" s="26">
        <f t="shared" si="140"/>
        <v>33</v>
      </c>
      <c r="AI272" s="26">
        <f t="shared" ca="1" si="141"/>
        <v>0</v>
      </c>
      <c r="AJ272" s="26">
        <f t="shared" si="142"/>
        <v>209</v>
      </c>
      <c r="AK272" s="26">
        <f t="shared" ca="1" si="143"/>
        <v>0</v>
      </c>
      <c r="AL272" s="48">
        <f t="shared" si="144"/>
        <v>0.27761194029850744</v>
      </c>
      <c r="AM272" s="48" t="str">
        <f t="shared" ca="1" si="145"/>
        <v>28 - 0%</v>
      </c>
      <c r="AN272" s="48" t="str">
        <f>IFERROR(#REF!/#REF!,"-")</f>
        <v>-</v>
      </c>
      <c r="AO272" s="48">
        <f t="shared" si="146"/>
        <v>0.12238805970149254</v>
      </c>
      <c r="AP272" s="48" t="str">
        <f t="shared" ca="1" si="147"/>
        <v>12 - 8%</v>
      </c>
      <c r="AQ272" s="48" t="str">
        <f>IFERROR(AC272/#REF!,"-")</f>
        <v>-</v>
      </c>
      <c r="AR272" s="48">
        <f t="shared" si="148"/>
        <v>0.44086021505376344</v>
      </c>
      <c r="AS272" s="48" t="str">
        <f>IFERROR(#REF!/#REF!,"_")</f>
        <v>_</v>
      </c>
      <c r="AT272" s="48">
        <f t="shared" si="149"/>
        <v>0.30107526881720431</v>
      </c>
      <c r="AU272" s="48" t="str">
        <f>IFERROR(#REF!/#REF!,"-")</f>
        <v>-</v>
      </c>
      <c r="AV272" s="48">
        <f t="shared" si="150"/>
        <v>0</v>
      </c>
      <c r="AW272" s="48" t="str">
        <f>IFERROR(#REF!/#REF!,"-")</f>
        <v>-</v>
      </c>
      <c r="AX272" s="48">
        <f t="shared" si="151"/>
        <v>0</v>
      </c>
      <c r="AY272" s="48" t="str">
        <f>IFERROR(#REF!/#REF!,"-")</f>
        <v>-</v>
      </c>
      <c r="AZ272" s="48">
        <f t="shared" si="157"/>
        <v>0</v>
      </c>
      <c r="BA272" s="48" t="str">
        <f t="shared" si="158"/>
        <v>-</v>
      </c>
      <c r="BB272" s="48" t="b">
        <f t="shared" si="152"/>
        <v>0</v>
      </c>
      <c r="BC272">
        <f t="shared" si="159"/>
        <v>24</v>
      </c>
      <c r="BD272" s="48">
        <f t="shared" si="153"/>
        <v>0.46153846153846156</v>
      </c>
    </row>
    <row r="273" spans="1:56" x14ac:dyDescent="0.3">
      <c r="A273" s="25" t="str">
        <f>Råstatistik!A267</f>
        <v>LANDSKRONA MONTESSORIFÖRENING EK.FÖRENING</v>
      </c>
      <c r="B273" t="b">
        <f t="shared" si="128"/>
        <v>0</v>
      </c>
      <c r="C273">
        <f>Råstatistik!F267</f>
        <v>0</v>
      </c>
      <c r="D273">
        <f ca="1">IF(Råstatistik!D267=999,IF(simulera09,RANDBETWEEN(1,9),9),0)</f>
        <v>9</v>
      </c>
      <c r="E273">
        <f>Råstatistik!K267</f>
        <v>0</v>
      </c>
      <c r="F273">
        <f ca="1">IF(Råstatistik!I267=999,IF(simulera09,RANDBETWEEN(1,9),9),0)</f>
        <v>9</v>
      </c>
      <c r="G273">
        <f>Råstatistik!P267</f>
        <v>0</v>
      </c>
      <c r="H273">
        <f ca="1">IF(Råstatistik!N267=999,IF(simulera09,RANDBETWEEN(1,9),9),0)</f>
        <v>0</v>
      </c>
      <c r="I273">
        <f>Råstatistik!U267</f>
        <v>19</v>
      </c>
      <c r="J273">
        <f ca="1">IF(Råstatistik!S267=999,IF(simulera09,RANDBETWEEN(1,9),9),0)</f>
        <v>0</v>
      </c>
      <c r="K273">
        <f t="shared" si="129"/>
        <v>19</v>
      </c>
      <c r="L273">
        <f t="shared" ca="1" si="130"/>
        <v>18</v>
      </c>
      <c r="M273" s="26" t="str">
        <f t="shared" ca="1" si="154"/>
        <v>19-37</v>
      </c>
      <c r="N273" s="26">
        <f t="shared" ca="1" si="155"/>
        <v>28</v>
      </c>
      <c r="O273" s="26">
        <f t="shared" si="131"/>
        <v>0</v>
      </c>
      <c r="P273" s="26">
        <f t="shared" ca="1" si="132"/>
        <v>18</v>
      </c>
      <c r="Q273" s="26">
        <f t="shared" ca="1" si="133"/>
        <v>9</v>
      </c>
      <c r="R273" s="43">
        <f>IF(Råstatistik!G267=".",0,Råstatistik!G267)</f>
        <v>0</v>
      </c>
      <c r="S273" s="44">
        <f ca="1">IF(Råstatistik!E267=999,IF(simulera09,RANDBETWEEN(1,9),9),0)</f>
        <v>9</v>
      </c>
      <c r="T273" s="43">
        <f>IF(Råstatistik!L267=".",0,Råstatistik!L267)</f>
        <v>0</v>
      </c>
      <c r="U273" s="44">
        <f ca="1">IF(Råstatistik!J267=999,IF(simulera09,RANDBETWEEN(1,9),9),0)</f>
        <v>9</v>
      </c>
      <c r="V273">
        <f>IF(Råstatistik!Q267=".",0,Råstatistik!Q267)</f>
        <v>0</v>
      </c>
      <c r="W273">
        <f ca="1">IF(Råstatistik!O267=999,IF(simulera09,RANDBETWEEN(1,9),9),0)</f>
        <v>0</v>
      </c>
      <c r="X273">
        <f>IF(Råstatistik!V267=".",0,Råstatistik!V267)</f>
        <v>0</v>
      </c>
      <c r="Y273">
        <f ca="1">IF(Råstatistik!T267=999,IF(simulera09,RANDBETWEEN(1,9),9),0)</f>
        <v>9</v>
      </c>
      <c r="Z273">
        <f t="shared" si="134"/>
        <v>0</v>
      </c>
      <c r="AA273">
        <f t="shared" ca="1" si="135"/>
        <v>27</v>
      </c>
      <c r="AB273" s="26" t="str">
        <f t="shared" ca="1" si="156"/>
        <v>0-27</v>
      </c>
      <c r="AC273" s="26" t="b">
        <f>Råstatistik!B267</f>
        <v>0</v>
      </c>
      <c r="AD273" s="26">
        <f t="shared" si="136"/>
        <v>0</v>
      </c>
      <c r="AE273" s="26">
        <f t="shared" ca="1" si="137"/>
        <v>0</v>
      </c>
      <c r="AF273" s="26">
        <f t="shared" si="138"/>
        <v>0</v>
      </c>
      <c r="AG273" s="26">
        <f t="shared" ca="1" si="139"/>
        <v>0</v>
      </c>
      <c r="AH273" s="26">
        <f t="shared" si="140"/>
        <v>0</v>
      </c>
      <c r="AI273" s="26">
        <f t="shared" ca="1" si="141"/>
        <v>0</v>
      </c>
      <c r="AJ273" s="26">
        <f t="shared" si="142"/>
        <v>19</v>
      </c>
      <c r="AK273" s="26">
        <f t="shared" ca="1" si="143"/>
        <v>0</v>
      </c>
      <c r="AL273" s="48">
        <f t="shared" si="144"/>
        <v>0</v>
      </c>
      <c r="AM273" s="48" t="str">
        <f t="shared" ca="1" si="145"/>
        <v>0 - 64%</v>
      </c>
      <c r="AN273" s="48" t="str">
        <f>IFERROR(#REF!/#REF!,"-")</f>
        <v>-</v>
      </c>
      <c r="AO273" s="48">
        <f t="shared" si="146"/>
        <v>0</v>
      </c>
      <c r="AP273" s="48" t="str">
        <f t="shared" ca="1" si="147"/>
        <v>0 - 96%</v>
      </c>
      <c r="AQ273" s="48" t="str">
        <f>IFERROR(AC273/#REF!,"-")</f>
        <v>-</v>
      </c>
      <c r="AR273" s="48" t="str">
        <f t="shared" si="148"/>
        <v>-</v>
      </c>
      <c r="AS273" s="48" t="str">
        <f>IFERROR(#REF!/#REF!,"_")</f>
        <v>_</v>
      </c>
      <c r="AT273" s="48" t="str">
        <f t="shared" si="149"/>
        <v>-</v>
      </c>
      <c r="AU273" s="48" t="str">
        <f>IFERROR(#REF!/#REF!,"-")</f>
        <v>-</v>
      </c>
      <c r="AV273" s="48" t="str">
        <f t="shared" si="150"/>
        <v>-</v>
      </c>
      <c r="AW273" s="48" t="str">
        <f>IFERROR(#REF!/#REF!,"-")</f>
        <v>-</v>
      </c>
      <c r="AX273" s="48" t="str">
        <f t="shared" si="151"/>
        <v>-</v>
      </c>
      <c r="AY273" s="48" t="str">
        <f>IFERROR(#REF!/#REF!,"-")</f>
        <v>-</v>
      </c>
      <c r="AZ273" s="48" t="str">
        <f t="shared" si="157"/>
        <v>-</v>
      </c>
      <c r="BA273" s="48" t="str">
        <f t="shared" si="158"/>
        <v>-</v>
      </c>
      <c r="BB273" s="48" t="b">
        <f t="shared" si="152"/>
        <v>0</v>
      </c>
      <c r="BC273">
        <f t="shared" si="159"/>
        <v>0</v>
      </c>
      <c r="BD273" s="48" t="str">
        <f t="shared" si="153"/>
        <v>-</v>
      </c>
    </row>
    <row r="274" spans="1:56" x14ac:dyDescent="0.3">
      <c r="A274" s="25" t="str">
        <f>Råstatistik!A268</f>
        <v>LAXÅ KOMMUN</v>
      </c>
      <c r="B274" t="b">
        <f t="shared" si="128"/>
        <v>1</v>
      </c>
      <c r="C274">
        <f>Råstatistik!F268</f>
        <v>0</v>
      </c>
      <c r="D274">
        <f ca="1">IF(Råstatistik!D268=999,IF(simulera09,RANDBETWEEN(1,9),9),0)</f>
        <v>9</v>
      </c>
      <c r="E274">
        <f>Råstatistik!K268</f>
        <v>0</v>
      </c>
      <c r="F274">
        <f ca="1">IF(Råstatistik!I268=999,IF(simulera09,RANDBETWEEN(1,9),9),0)</f>
        <v>9</v>
      </c>
      <c r="G274">
        <f>Råstatistik!P268</f>
        <v>10</v>
      </c>
      <c r="H274">
        <f ca="1">IF(Råstatistik!N268=999,IF(simulera09,RANDBETWEEN(1,9),9),0)</f>
        <v>0</v>
      </c>
      <c r="I274">
        <f>Råstatistik!U268</f>
        <v>32</v>
      </c>
      <c r="J274">
        <f ca="1">IF(Råstatistik!S268=999,IF(simulera09,RANDBETWEEN(1,9),9),0)</f>
        <v>0</v>
      </c>
      <c r="K274">
        <f t="shared" si="129"/>
        <v>42</v>
      </c>
      <c r="L274">
        <f t="shared" ca="1" si="130"/>
        <v>18</v>
      </c>
      <c r="M274" s="26" t="str">
        <f t="shared" ca="1" si="154"/>
        <v>42-60</v>
      </c>
      <c r="N274" s="26">
        <f t="shared" ca="1" si="155"/>
        <v>51</v>
      </c>
      <c r="O274" s="26">
        <f t="shared" si="131"/>
        <v>0</v>
      </c>
      <c r="P274" s="26">
        <f t="shared" ca="1" si="132"/>
        <v>18</v>
      </c>
      <c r="Q274" s="26">
        <f t="shared" ca="1" si="133"/>
        <v>9</v>
      </c>
      <c r="R274" s="43">
        <f>IF(Råstatistik!G268=".",0,Råstatistik!G268)</f>
        <v>0</v>
      </c>
      <c r="S274" s="44">
        <f ca="1">IF(Råstatistik!E268=999,IF(simulera09,RANDBETWEEN(1,9),9),0)</f>
        <v>9</v>
      </c>
      <c r="T274" s="43">
        <f>IF(Råstatistik!L268=".",0,Råstatistik!L268)</f>
        <v>0</v>
      </c>
      <c r="U274" s="44">
        <f ca="1">IF(Råstatistik!J268=999,IF(simulera09,RANDBETWEEN(1,9),9),0)</f>
        <v>9</v>
      </c>
      <c r="V274">
        <f>IF(Råstatistik!Q268=".",0,Råstatistik!Q268)</f>
        <v>0</v>
      </c>
      <c r="W274">
        <f ca="1">IF(Råstatistik!O268=999,IF(simulera09,RANDBETWEEN(1,9),9),0)</f>
        <v>9</v>
      </c>
      <c r="X274">
        <f>IF(Råstatistik!V268=".",0,Råstatistik!V268)</f>
        <v>0</v>
      </c>
      <c r="Y274">
        <f ca="1">IF(Råstatistik!T268=999,IF(simulera09,RANDBETWEEN(1,9),9),0)</f>
        <v>0</v>
      </c>
      <c r="Z274">
        <f t="shared" si="134"/>
        <v>0</v>
      </c>
      <c r="AA274">
        <f t="shared" ca="1" si="135"/>
        <v>27</v>
      </c>
      <c r="AB274" s="26" t="str">
        <f t="shared" ca="1" si="156"/>
        <v>0-27</v>
      </c>
      <c r="AC274" s="26" t="b">
        <f>Råstatistik!B268</f>
        <v>0</v>
      </c>
      <c r="AD274" s="26">
        <f t="shared" si="136"/>
        <v>0</v>
      </c>
      <c r="AE274" s="26">
        <f t="shared" ca="1" si="137"/>
        <v>0</v>
      </c>
      <c r="AF274" s="26">
        <f t="shared" si="138"/>
        <v>0</v>
      </c>
      <c r="AG274" s="26">
        <f t="shared" ca="1" si="139"/>
        <v>0</v>
      </c>
      <c r="AH274" s="26">
        <f t="shared" si="140"/>
        <v>10</v>
      </c>
      <c r="AI274" s="26">
        <f t="shared" ca="1" si="141"/>
        <v>0</v>
      </c>
      <c r="AJ274" s="26">
        <f t="shared" si="142"/>
        <v>32</v>
      </c>
      <c r="AK274" s="26">
        <f t="shared" ca="1" si="143"/>
        <v>0</v>
      </c>
      <c r="AL274" s="48">
        <f t="shared" si="144"/>
        <v>0</v>
      </c>
      <c r="AM274" s="48" t="str">
        <f t="shared" ca="1" si="145"/>
        <v>0 - 35%</v>
      </c>
      <c r="AN274" s="48" t="str">
        <f>IFERROR(#REF!/#REF!,"-")</f>
        <v>-</v>
      </c>
      <c r="AO274" s="48">
        <f t="shared" si="146"/>
        <v>0</v>
      </c>
      <c r="AP274" s="48" t="str">
        <f t="shared" ca="1" si="147"/>
        <v>0 - 53%</v>
      </c>
      <c r="AQ274" s="48" t="str">
        <f>IFERROR(AC274/#REF!,"-")</f>
        <v>-</v>
      </c>
      <c r="AR274" s="48" t="str">
        <f t="shared" si="148"/>
        <v>-</v>
      </c>
      <c r="AS274" s="48" t="str">
        <f>IFERROR(#REF!/#REF!,"_")</f>
        <v>_</v>
      </c>
      <c r="AT274" s="48" t="str">
        <f t="shared" si="149"/>
        <v>-</v>
      </c>
      <c r="AU274" s="48" t="str">
        <f>IFERROR(#REF!/#REF!,"-")</f>
        <v>-</v>
      </c>
      <c r="AV274" s="48" t="str">
        <f t="shared" si="150"/>
        <v>-</v>
      </c>
      <c r="AW274" s="48" t="str">
        <f>IFERROR(#REF!/#REF!,"-")</f>
        <v>-</v>
      </c>
      <c r="AX274" s="48" t="str">
        <f t="shared" si="151"/>
        <v>-</v>
      </c>
      <c r="AY274" s="48" t="str">
        <f>IFERROR(#REF!/#REF!,"-")</f>
        <v>-</v>
      </c>
      <c r="AZ274" s="48" t="str">
        <f t="shared" si="157"/>
        <v>-</v>
      </c>
      <c r="BA274" s="48" t="str">
        <f t="shared" si="158"/>
        <v>-</v>
      </c>
      <c r="BB274" s="48" t="b">
        <f t="shared" si="152"/>
        <v>0</v>
      </c>
      <c r="BC274">
        <f t="shared" si="159"/>
        <v>0</v>
      </c>
      <c r="BD274" s="48" t="str">
        <f t="shared" si="153"/>
        <v>-</v>
      </c>
    </row>
    <row r="275" spans="1:56" x14ac:dyDescent="0.3">
      <c r="A275" s="25" t="str">
        <f>Råstatistik!A269</f>
        <v>LEJONSKOLAN AB</v>
      </c>
      <c r="B275" t="b">
        <f t="shared" si="128"/>
        <v>0</v>
      </c>
      <c r="C275">
        <f>Råstatistik!F269</f>
        <v>0</v>
      </c>
      <c r="D275">
        <f ca="1">IF(Råstatistik!D269=999,IF(simulera09,RANDBETWEEN(1,9),9),0)</f>
        <v>9</v>
      </c>
      <c r="E275">
        <f>Råstatistik!K269</f>
        <v>0</v>
      </c>
      <c r="F275">
        <f ca="1">IF(Råstatistik!I269=999,IF(simulera09,RANDBETWEEN(1,9),9),0)</f>
        <v>9</v>
      </c>
      <c r="G275">
        <f>Råstatistik!P269</f>
        <v>0</v>
      </c>
      <c r="H275">
        <f ca="1">IF(Råstatistik!N269=999,IF(simulera09,RANDBETWEEN(1,9),9),0)</f>
        <v>0</v>
      </c>
      <c r="I275">
        <f>Råstatistik!U269</f>
        <v>0</v>
      </c>
      <c r="J275">
        <f ca="1">IF(Råstatistik!S269=999,IF(simulera09,RANDBETWEEN(1,9),9),0)</f>
        <v>0</v>
      </c>
      <c r="K275">
        <f t="shared" si="129"/>
        <v>0</v>
      </c>
      <c r="L275">
        <f t="shared" ca="1" si="130"/>
        <v>18</v>
      </c>
      <c r="M275" s="26" t="str">
        <f t="shared" ca="1" si="154"/>
        <v>0-18</v>
      </c>
      <c r="N275" s="26">
        <f t="shared" ca="1" si="155"/>
        <v>9</v>
      </c>
      <c r="O275" s="26">
        <f t="shared" si="131"/>
        <v>0</v>
      </c>
      <c r="P275" s="26">
        <f t="shared" ca="1" si="132"/>
        <v>18</v>
      </c>
      <c r="Q275" s="26">
        <f t="shared" ca="1" si="133"/>
        <v>9</v>
      </c>
      <c r="R275" s="43">
        <f>IF(Råstatistik!G269=".",0,Råstatistik!G269)</f>
        <v>0</v>
      </c>
      <c r="S275" s="44">
        <f ca="1">IF(Råstatistik!E269=999,IF(simulera09,RANDBETWEEN(1,9),9),0)</f>
        <v>9</v>
      </c>
      <c r="T275" s="43">
        <f>IF(Råstatistik!L269=".",0,Råstatistik!L269)</f>
        <v>0</v>
      </c>
      <c r="U275" s="44">
        <f ca="1">IF(Råstatistik!J269=999,IF(simulera09,RANDBETWEEN(1,9),9),0)</f>
        <v>9</v>
      </c>
      <c r="V275">
        <f>IF(Råstatistik!Q269=".",0,Råstatistik!Q269)</f>
        <v>0</v>
      </c>
      <c r="W275">
        <f ca="1">IF(Råstatistik!O269=999,IF(simulera09,RANDBETWEEN(1,9),9),0)</f>
        <v>0</v>
      </c>
      <c r="X275">
        <f>IF(Råstatistik!V269=".",0,Råstatistik!V269)</f>
        <v>0</v>
      </c>
      <c r="Y275">
        <f ca="1">IF(Råstatistik!T269=999,IF(simulera09,RANDBETWEEN(1,9),9),0)</f>
        <v>0</v>
      </c>
      <c r="Z275">
        <f t="shared" si="134"/>
        <v>0</v>
      </c>
      <c r="AA275">
        <f t="shared" ca="1" si="135"/>
        <v>18</v>
      </c>
      <c r="AB275" s="26" t="str">
        <f t="shared" ca="1" si="156"/>
        <v>0-18</v>
      </c>
      <c r="AC275" s="26" t="b">
        <f>Råstatistik!B269</f>
        <v>0</v>
      </c>
      <c r="AD275" s="26">
        <f t="shared" si="136"/>
        <v>0</v>
      </c>
      <c r="AE275" s="26">
        <f t="shared" ca="1" si="137"/>
        <v>0</v>
      </c>
      <c r="AF275" s="26">
        <f t="shared" si="138"/>
        <v>0</v>
      </c>
      <c r="AG275" s="26">
        <f t="shared" ca="1" si="139"/>
        <v>0</v>
      </c>
      <c r="AH275" s="26">
        <f t="shared" si="140"/>
        <v>0</v>
      </c>
      <c r="AI275" s="26">
        <f t="shared" ca="1" si="141"/>
        <v>0</v>
      </c>
      <c r="AJ275" s="26">
        <f t="shared" si="142"/>
        <v>0</v>
      </c>
      <c r="AK275" s="26">
        <f t="shared" ca="1" si="143"/>
        <v>0</v>
      </c>
      <c r="AL275" s="48" t="str">
        <f t="shared" si="144"/>
        <v>-</v>
      </c>
      <c r="AM275" s="48" t="str">
        <f t="shared" ca="1" si="145"/>
        <v>0 - 200%</v>
      </c>
      <c r="AN275" s="48" t="str">
        <f>IFERROR(#REF!/#REF!,"-")</f>
        <v>-</v>
      </c>
      <c r="AO275" s="48" t="str">
        <f t="shared" si="146"/>
        <v>-</v>
      </c>
      <c r="AP275" s="48" t="str">
        <f t="shared" ca="1" si="147"/>
        <v>0 - 200%</v>
      </c>
      <c r="AQ275" s="48" t="str">
        <f>IFERROR(AC275/#REF!,"-")</f>
        <v>-</v>
      </c>
      <c r="AR275" s="48" t="str">
        <f t="shared" si="148"/>
        <v>-</v>
      </c>
      <c r="AS275" s="48" t="str">
        <f>IFERROR(#REF!/#REF!,"_")</f>
        <v>_</v>
      </c>
      <c r="AT275" s="48" t="str">
        <f t="shared" si="149"/>
        <v>-</v>
      </c>
      <c r="AU275" s="48" t="str">
        <f>IFERROR(#REF!/#REF!,"-")</f>
        <v>-</v>
      </c>
      <c r="AV275" s="48" t="str">
        <f t="shared" si="150"/>
        <v>-</v>
      </c>
      <c r="AW275" s="48" t="str">
        <f>IFERROR(#REF!/#REF!,"-")</f>
        <v>-</v>
      </c>
      <c r="AX275" s="48" t="str">
        <f t="shared" si="151"/>
        <v>-</v>
      </c>
      <c r="AY275" s="48" t="str">
        <f>IFERROR(#REF!/#REF!,"-")</f>
        <v>-</v>
      </c>
      <c r="AZ275" s="48" t="str">
        <f t="shared" si="157"/>
        <v>-</v>
      </c>
      <c r="BA275" s="48" t="str">
        <f t="shared" si="158"/>
        <v>-</v>
      </c>
      <c r="BB275" s="48" t="b">
        <f t="shared" si="152"/>
        <v>0</v>
      </c>
      <c r="BC275">
        <f t="shared" si="159"/>
        <v>0</v>
      </c>
      <c r="BD275" s="48" t="str">
        <f t="shared" si="153"/>
        <v>-</v>
      </c>
    </row>
    <row r="276" spans="1:56" x14ac:dyDescent="0.3">
      <c r="A276" s="25" t="str">
        <f>Råstatistik!A270</f>
        <v>LEKEBERGS KOMMUN</v>
      </c>
      <c r="B276" t="b">
        <f t="shared" si="128"/>
        <v>1</v>
      </c>
      <c r="C276">
        <f>Råstatistik!F270</f>
        <v>0</v>
      </c>
      <c r="D276">
        <f ca="1">IF(Råstatistik!D270=999,IF(simulera09,RANDBETWEEN(1,9),9),0)</f>
        <v>9</v>
      </c>
      <c r="E276">
        <f>Råstatistik!K270</f>
        <v>0</v>
      </c>
      <c r="F276">
        <f ca="1">IF(Råstatistik!I270=999,IF(simulera09,RANDBETWEEN(1,9),9),0)</f>
        <v>9</v>
      </c>
      <c r="G276">
        <f>Råstatistik!P270</f>
        <v>0</v>
      </c>
      <c r="H276">
        <f ca="1">IF(Råstatistik!N270=999,IF(simulera09,RANDBETWEEN(1,9),9),0)</f>
        <v>0</v>
      </c>
      <c r="I276">
        <f>Råstatistik!U270</f>
        <v>52</v>
      </c>
      <c r="J276">
        <f ca="1">IF(Råstatistik!S270=999,IF(simulera09,RANDBETWEEN(1,9),9),0)</f>
        <v>0</v>
      </c>
      <c r="K276">
        <f t="shared" si="129"/>
        <v>52</v>
      </c>
      <c r="L276">
        <f t="shared" ca="1" si="130"/>
        <v>18</v>
      </c>
      <c r="M276" s="26" t="str">
        <f t="shared" ca="1" si="154"/>
        <v>52-70</v>
      </c>
      <c r="N276" s="26">
        <f t="shared" ca="1" si="155"/>
        <v>61</v>
      </c>
      <c r="O276" s="26">
        <f t="shared" si="131"/>
        <v>0</v>
      </c>
      <c r="P276" s="26">
        <f t="shared" ca="1" si="132"/>
        <v>18</v>
      </c>
      <c r="Q276" s="26">
        <f t="shared" ca="1" si="133"/>
        <v>9</v>
      </c>
      <c r="R276" s="43">
        <f>IF(Råstatistik!G270=".",0,Råstatistik!G270)</f>
        <v>0</v>
      </c>
      <c r="S276" s="44">
        <f ca="1">IF(Råstatistik!E270=999,IF(simulera09,RANDBETWEEN(1,9),9),0)</f>
        <v>9</v>
      </c>
      <c r="T276" s="43">
        <f>IF(Råstatistik!L270=".",0,Råstatistik!L270)</f>
        <v>0</v>
      </c>
      <c r="U276" s="44">
        <f ca="1">IF(Råstatistik!J270=999,IF(simulera09,RANDBETWEEN(1,9),9),0)</f>
        <v>9</v>
      </c>
      <c r="V276">
        <f>IF(Råstatistik!Q270=".",0,Råstatistik!Q270)</f>
        <v>0</v>
      </c>
      <c r="W276">
        <f ca="1">IF(Råstatistik!O270=999,IF(simulera09,RANDBETWEEN(1,9),9),0)</f>
        <v>0</v>
      </c>
      <c r="X276">
        <f>IF(Råstatistik!V270=".",0,Råstatistik!V270)</f>
        <v>0</v>
      </c>
      <c r="Y276">
        <f ca="1">IF(Råstatistik!T270=999,IF(simulera09,RANDBETWEEN(1,9),9),0)</f>
        <v>9</v>
      </c>
      <c r="Z276">
        <f t="shared" si="134"/>
        <v>0</v>
      </c>
      <c r="AA276">
        <f t="shared" ca="1" si="135"/>
        <v>27</v>
      </c>
      <c r="AB276" s="26" t="str">
        <f t="shared" ca="1" si="156"/>
        <v>0-27</v>
      </c>
      <c r="AC276" s="26" t="b">
        <f>Råstatistik!B270</f>
        <v>0</v>
      </c>
      <c r="AD276" s="26">
        <f t="shared" si="136"/>
        <v>0</v>
      </c>
      <c r="AE276" s="26">
        <f t="shared" ca="1" si="137"/>
        <v>0</v>
      </c>
      <c r="AF276" s="26">
        <f t="shared" si="138"/>
        <v>0</v>
      </c>
      <c r="AG276" s="26">
        <f t="shared" ca="1" si="139"/>
        <v>0</v>
      </c>
      <c r="AH276" s="26">
        <f t="shared" si="140"/>
        <v>0</v>
      </c>
      <c r="AI276" s="26">
        <f t="shared" ca="1" si="141"/>
        <v>0</v>
      </c>
      <c r="AJ276" s="26">
        <f t="shared" si="142"/>
        <v>52</v>
      </c>
      <c r="AK276" s="26">
        <f t="shared" ca="1" si="143"/>
        <v>0</v>
      </c>
      <c r="AL276" s="48">
        <f t="shared" si="144"/>
        <v>0</v>
      </c>
      <c r="AM276" s="48" t="str">
        <f t="shared" ca="1" si="145"/>
        <v>0 - 30%</v>
      </c>
      <c r="AN276" s="48" t="str">
        <f>IFERROR(#REF!/#REF!,"-")</f>
        <v>-</v>
      </c>
      <c r="AO276" s="48">
        <f t="shared" si="146"/>
        <v>0</v>
      </c>
      <c r="AP276" s="48" t="str">
        <f t="shared" ca="1" si="147"/>
        <v>0 - 44%</v>
      </c>
      <c r="AQ276" s="48" t="str">
        <f>IFERROR(AC276/#REF!,"-")</f>
        <v>-</v>
      </c>
      <c r="AR276" s="48" t="str">
        <f t="shared" si="148"/>
        <v>-</v>
      </c>
      <c r="AS276" s="48" t="str">
        <f>IFERROR(#REF!/#REF!,"_")</f>
        <v>_</v>
      </c>
      <c r="AT276" s="48" t="str">
        <f t="shared" si="149"/>
        <v>-</v>
      </c>
      <c r="AU276" s="48" t="str">
        <f>IFERROR(#REF!/#REF!,"-")</f>
        <v>-</v>
      </c>
      <c r="AV276" s="48" t="str">
        <f t="shared" si="150"/>
        <v>-</v>
      </c>
      <c r="AW276" s="48" t="str">
        <f>IFERROR(#REF!/#REF!,"-")</f>
        <v>-</v>
      </c>
      <c r="AX276" s="48" t="str">
        <f t="shared" si="151"/>
        <v>-</v>
      </c>
      <c r="AY276" s="48" t="str">
        <f>IFERROR(#REF!/#REF!,"-")</f>
        <v>-</v>
      </c>
      <c r="AZ276" s="48" t="str">
        <f t="shared" si="157"/>
        <v>-</v>
      </c>
      <c r="BA276" s="48" t="str">
        <f t="shared" si="158"/>
        <v>-</v>
      </c>
      <c r="BB276" s="48" t="b">
        <f t="shared" si="152"/>
        <v>0</v>
      </c>
      <c r="BC276">
        <f t="shared" si="159"/>
        <v>0</v>
      </c>
      <c r="BD276" s="48" t="str">
        <f t="shared" si="153"/>
        <v>-</v>
      </c>
    </row>
    <row r="277" spans="1:56" x14ac:dyDescent="0.3">
      <c r="A277" s="25" t="str">
        <f>Råstatistik!A271</f>
        <v>LEKSANDS KOMMUN</v>
      </c>
      <c r="B277" t="b">
        <f t="shared" si="128"/>
        <v>1</v>
      </c>
      <c r="C277">
        <f>Råstatistik!F271</f>
        <v>12</v>
      </c>
      <c r="D277">
        <f ca="1">IF(Råstatistik!D271=999,IF(simulera09,RANDBETWEEN(1,9),9),0)</f>
        <v>0</v>
      </c>
      <c r="E277">
        <f>Råstatistik!K271</f>
        <v>10</v>
      </c>
      <c r="F277">
        <f ca="1">IF(Råstatistik!I271=999,IF(simulera09,RANDBETWEEN(1,9),9),0)</f>
        <v>0</v>
      </c>
      <c r="G277">
        <f>Råstatistik!P271</f>
        <v>14</v>
      </c>
      <c r="H277">
        <f ca="1">IF(Råstatistik!N271=999,IF(simulera09,RANDBETWEEN(1,9),9),0)</f>
        <v>0</v>
      </c>
      <c r="I277">
        <f>Råstatistik!U271</f>
        <v>109</v>
      </c>
      <c r="J277">
        <f ca="1">IF(Råstatistik!S271=999,IF(simulera09,RANDBETWEEN(1,9),9),0)</f>
        <v>0</v>
      </c>
      <c r="K277">
        <f t="shared" si="129"/>
        <v>145</v>
      </c>
      <c r="L277">
        <f t="shared" ca="1" si="130"/>
        <v>0</v>
      </c>
      <c r="M277" s="26" t="str">
        <f t="shared" ca="1" si="154"/>
        <v>145</v>
      </c>
      <c r="N277" s="26">
        <f t="shared" ca="1" si="155"/>
        <v>145</v>
      </c>
      <c r="O277" s="26">
        <f t="shared" si="131"/>
        <v>22</v>
      </c>
      <c r="P277" s="26">
        <f t="shared" ca="1" si="132"/>
        <v>0</v>
      </c>
      <c r="Q277" s="26">
        <f t="shared" ca="1" si="133"/>
        <v>22</v>
      </c>
      <c r="R277" s="43">
        <f>IF(Råstatistik!G271=".",0,Råstatistik!G271)</f>
        <v>11</v>
      </c>
      <c r="S277" s="44">
        <f ca="1">IF(Råstatistik!E271=999,IF(simulera09,RANDBETWEEN(1,9),9),0)</f>
        <v>0</v>
      </c>
      <c r="T277" s="43">
        <f>IF(Råstatistik!L271=".",0,Råstatistik!L271)</f>
        <v>0</v>
      </c>
      <c r="U277" s="44">
        <f ca="1">IF(Råstatistik!J271=999,IF(simulera09,RANDBETWEEN(1,9),9),0)</f>
        <v>9</v>
      </c>
      <c r="V277">
        <f>IF(Råstatistik!Q271=".",0,Råstatistik!Q271)</f>
        <v>0</v>
      </c>
      <c r="W277">
        <f ca="1">IF(Råstatistik!O271=999,IF(simulera09,RANDBETWEEN(1,9),9),0)</f>
        <v>9</v>
      </c>
      <c r="X277">
        <f>IF(Råstatistik!V271=".",0,Råstatistik!V271)</f>
        <v>0</v>
      </c>
      <c r="Y277">
        <f ca="1">IF(Råstatistik!T271=999,IF(simulera09,RANDBETWEEN(1,9),9),0)</f>
        <v>9</v>
      </c>
      <c r="Z277">
        <f t="shared" si="134"/>
        <v>11</v>
      </c>
      <c r="AA277">
        <f t="shared" ca="1" si="135"/>
        <v>27</v>
      </c>
      <c r="AB277" s="26" t="str">
        <f t="shared" ca="1" si="156"/>
        <v>11-38</v>
      </c>
      <c r="AC277" s="26" t="b">
        <f>Råstatistik!B271</f>
        <v>0</v>
      </c>
      <c r="AD277" s="26">
        <f t="shared" si="136"/>
        <v>1</v>
      </c>
      <c r="AE277" s="26">
        <f t="shared" ca="1" si="137"/>
        <v>0</v>
      </c>
      <c r="AF277" s="26">
        <f t="shared" si="138"/>
        <v>10</v>
      </c>
      <c r="AG277" s="26">
        <f t="shared" ca="1" si="139"/>
        <v>0</v>
      </c>
      <c r="AH277" s="26">
        <f t="shared" si="140"/>
        <v>14</v>
      </c>
      <c r="AI277" s="26">
        <f t="shared" ca="1" si="141"/>
        <v>0</v>
      </c>
      <c r="AJ277" s="26">
        <f t="shared" si="142"/>
        <v>109</v>
      </c>
      <c r="AK277" s="26">
        <f t="shared" ca="1" si="143"/>
        <v>0</v>
      </c>
      <c r="AL277" s="48">
        <f t="shared" si="144"/>
        <v>0.15172413793103448</v>
      </c>
      <c r="AM277" s="48" t="str">
        <f t="shared" ca="1" si="145"/>
        <v>15 - 0%</v>
      </c>
      <c r="AN277" s="48" t="str">
        <f>IFERROR(#REF!/#REF!,"-")</f>
        <v>-</v>
      </c>
      <c r="AO277" s="48">
        <f t="shared" si="146"/>
        <v>7.586206896551724E-2</v>
      </c>
      <c r="AP277" s="48" t="str">
        <f t="shared" ca="1" si="147"/>
        <v>8 - 19%</v>
      </c>
      <c r="AQ277" s="48" t="str">
        <f>IFERROR(AC277/#REF!,"-")</f>
        <v>-</v>
      </c>
      <c r="AR277" s="48">
        <f t="shared" si="148"/>
        <v>0.5</v>
      </c>
      <c r="AS277" s="48" t="str">
        <f>IFERROR(#REF!/#REF!,"_")</f>
        <v>_</v>
      </c>
      <c r="AT277" s="48">
        <f t="shared" si="149"/>
        <v>0.45454545454545453</v>
      </c>
      <c r="AU277" s="48" t="str">
        <f>IFERROR(#REF!/#REF!,"-")</f>
        <v>-</v>
      </c>
      <c r="AV277" s="48">
        <f t="shared" si="150"/>
        <v>0</v>
      </c>
      <c r="AW277" s="48" t="str">
        <f>IFERROR(#REF!/#REF!,"-")</f>
        <v>-</v>
      </c>
      <c r="AX277" s="48">
        <f t="shared" si="151"/>
        <v>0</v>
      </c>
      <c r="AY277" s="48" t="str">
        <f>IFERROR(#REF!/#REF!,"-")</f>
        <v>-</v>
      </c>
      <c r="AZ277" s="48">
        <f t="shared" si="157"/>
        <v>0</v>
      </c>
      <c r="BA277" s="48" t="str">
        <f t="shared" si="158"/>
        <v>-</v>
      </c>
      <c r="BB277" s="48" t="b">
        <f t="shared" si="152"/>
        <v>0</v>
      </c>
      <c r="BC277">
        <f t="shared" si="159"/>
        <v>1</v>
      </c>
      <c r="BD277" s="48">
        <f t="shared" si="153"/>
        <v>9.0909090909090912E-2</v>
      </c>
    </row>
    <row r="278" spans="1:56" x14ac:dyDescent="0.3">
      <c r="A278" s="25" t="str">
        <f>Råstatistik!A272</f>
        <v>LEMSHAGASTIFTELSEN</v>
      </c>
      <c r="B278" t="b">
        <f t="shared" si="128"/>
        <v>0</v>
      </c>
      <c r="C278">
        <f>Råstatistik!F272</f>
        <v>0</v>
      </c>
      <c r="D278">
        <f ca="1">IF(Råstatistik!D272=999,IF(simulera09,RANDBETWEEN(1,9),9),0)</f>
        <v>9</v>
      </c>
      <c r="E278">
        <f>Råstatistik!K272</f>
        <v>0</v>
      </c>
      <c r="F278">
        <f ca="1">IF(Råstatistik!I272=999,IF(simulera09,RANDBETWEEN(1,9),9),0)</f>
        <v>9</v>
      </c>
      <c r="G278">
        <f>Råstatistik!P272</f>
        <v>0</v>
      </c>
      <c r="H278">
        <f ca="1">IF(Råstatistik!N272=999,IF(simulera09,RANDBETWEEN(1,9),9),0)</f>
        <v>0</v>
      </c>
      <c r="I278">
        <f>Råstatistik!U272</f>
        <v>49</v>
      </c>
      <c r="J278">
        <f ca="1">IF(Råstatistik!S272=999,IF(simulera09,RANDBETWEEN(1,9),9),0)</f>
        <v>0</v>
      </c>
      <c r="K278">
        <f t="shared" si="129"/>
        <v>49</v>
      </c>
      <c r="L278">
        <f t="shared" ca="1" si="130"/>
        <v>18</v>
      </c>
      <c r="M278" s="26" t="str">
        <f t="shared" ca="1" si="154"/>
        <v>49-67</v>
      </c>
      <c r="N278" s="26">
        <f t="shared" ca="1" si="155"/>
        <v>58</v>
      </c>
      <c r="O278" s="26">
        <f t="shared" si="131"/>
        <v>0</v>
      </c>
      <c r="P278" s="26">
        <f t="shared" ca="1" si="132"/>
        <v>18</v>
      </c>
      <c r="Q278" s="26">
        <f t="shared" ca="1" si="133"/>
        <v>9</v>
      </c>
      <c r="R278" s="43">
        <f>IF(Råstatistik!G272=".",0,Råstatistik!G272)</f>
        <v>0</v>
      </c>
      <c r="S278" s="44">
        <f ca="1">IF(Råstatistik!E272=999,IF(simulera09,RANDBETWEEN(1,9),9),0)</f>
        <v>9</v>
      </c>
      <c r="T278" s="43">
        <f>IF(Råstatistik!L272=".",0,Råstatistik!L272)</f>
        <v>0</v>
      </c>
      <c r="U278" s="44">
        <f ca="1">IF(Råstatistik!J272=999,IF(simulera09,RANDBETWEEN(1,9),9),0)</f>
        <v>9</v>
      </c>
      <c r="V278">
        <f>IF(Råstatistik!Q272=".",0,Råstatistik!Q272)</f>
        <v>0</v>
      </c>
      <c r="W278">
        <f ca="1">IF(Råstatistik!O272=999,IF(simulera09,RANDBETWEEN(1,9),9),0)</f>
        <v>0</v>
      </c>
      <c r="X278">
        <f>IF(Råstatistik!V272=".",0,Råstatistik!V272)</f>
        <v>0</v>
      </c>
      <c r="Y278">
        <f ca="1">IF(Råstatistik!T272=999,IF(simulera09,RANDBETWEEN(1,9),9),0)</f>
        <v>9</v>
      </c>
      <c r="Z278">
        <f t="shared" si="134"/>
        <v>0</v>
      </c>
      <c r="AA278">
        <f t="shared" ca="1" si="135"/>
        <v>27</v>
      </c>
      <c r="AB278" s="26" t="str">
        <f t="shared" ca="1" si="156"/>
        <v>0-27</v>
      </c>
      <c r="AC278" s="26" t="b">
        <f>Råstatistik!B272</f>
        <v>0</v>
      </c>
      <c r="AD278" s="26">
        <f t="shared" si="136"/>
        <v>0</v>
      </c>
      <c r="AE278" s="26">
        <f t="shared" ca="1" si="137"/>
        <v>0</v>
      </c>
      <c r="AF278" s="26">
        <f t="shared" si="138"/>
        <v>0</v>
      </c>
      <c r="AG278" s="26">
        <f t="shared" ca="1" si="139"/>
        <v>0</v>
      </c>
      <c r="AH278" s="26">
        <f t="shared" si="140"/>
        <v>0</v>
      </c>
      <c r="AI278" s="26">
        <f t="shared" ca="1" si="141"/>
        <v>0</v>
      </c>
      <c r="AJ278" s="26">
        <f t="shared" si="142"/>
        <v>49</v>
      </c>
      <c r="AK278" s="26">
        <f t="shared" ca="1" si="143"/>
        <v>0</v>
      </c>
      <c r="AL278" s="48">
        <f t="shared" si="144"/>
        <v>0</v>
      </c>
      <c r="AM278" s="48" t="str">
        <f t="shared" ca="1" si="145"/>
        <v>0 - 31%</v>
      </c>
      <c r="AN278" s="48" t="str">
        <f>IFERROR(#REF!/#REF!,"-")</f>
        <v>-</v>
      </c>
      <c r="AO278" s="48">
        <f t="shared" si="146"/>
        <v>0</v>
      </c>
      <c r="AP278" s="48" t="str">
        <f t="shared" ca="1" si="147"/>
        <v>0 - 47%</v>
      </c>
      <c r="AQ278" s="48" t="str">
        <f>IFERROR(AC278/#REF!,"-")</f>
        <v>-</v>
      </c>
      <c r="AR278" s="48" t="str">
        <f t="shared" si="148"/>
        <v>-</v>
      </c>
      <c r="AS278" s="48" t="str">
        <f>IFERROR(#REF!/#REF!,"_")</f>
        <v>_</v>
      </c>
      <c r="AT278" s="48" t="str">
        <f t="shared" si="149"/>
        <v>-</v>
      </c>
      <c r="AU278" s="48" t="str">
        <f>IFERROR(#REF!/#REF!,"-")</f>
        <v>-</v>
      </c>
      <c r="AV278" s="48" t="str">
        <f t="shared" si="150"/>
        <v>-</v>
      </c>
      <c r="AW278" s="48" t="str">
        <f>IFERROR(#REF!/#REF!,"-")</f>
        <v>-</v>
      </c>
      <c r="AX278" s="48" t="str">
        <f t="shared" si="151"/>
        <v>-</v>
      </c>
      <c r="AY278" s="48" t="str">
        <f>IFERROR(#REF!/#REF!,"-")</f>
        <v>-</v>
      </c>
      <c r="AZ278" s="48" t="str">
        <f t="shared" si="157"/>
        <v>-</v>
      </c>
      <c r="BA278" s="48" t="str">
        <f t="shared" si="158"/>
        <v>-</v>
      </c>
      <c r="BB278" s="48" t="b">
        <f t="shared" si="152"/>
        <v>0</v>
      </c>
      <c r="BC278">
        <f t="shared" si="159"/>
        <v>0</v>
      </c>
      <c r="BD278" s="48" t="str">
        <f t="shared" si="153"/>
        <v>-</v>
      </c>
    </row>
    <row r="279" spans="1:56" x14ac:dyDescent="0.3">
      <c r="A279" s="25" t="str">
        <f>Råstatistik!A273</f>
        <v>LERUMS KOMMUN</v>
      </c>
      <c r="B279" t="b">
        <f t="shared" si="128"/>
        <v>1</v>
      </c>
      <c r="C279">
        <f>Råstatistik!F273</f>
        <v>45</v>
      </c>
      <c r="D279">
        <f ca="1">IF(Råstatistik!D273=999,IF(simulera09,RANDBETWEEN(1,9),9),0)</f>
        <v>0</v>
      </c>
      <c r="E279">
        <f>Råstatistik!K273</f>
        <v>50</v>
      </c>
      <c r="F279">
        <f ca="1">IF(Råstatistik!I273=999,IF(simulera09,RANDBETWEEN(1,9),9),0)</f>
        <v>0</v>
      </c>
      <c r="G279">
        <f>Råstatistik!P273</f>
        <v>40</v>
      </c>
      <c r="H279">
        <f ca="1">IF(Råstatistik!N273=999,IF(simulera09,RANDBETWEEN(1,9),9),0)</f>
        <v>0</v>
      </c>
      <c r="I279">
        <f>Råstatistik!U273</f>
        <v>352</v>
      </c>
      <c r="J279">
        <f ca="1">IF(Råstatistik!S273=999,IF(simulera09,RANDBETWEEN(1,9),9),0)</f>
        <v>0</v>
      </c>
      <c r="K279">
        <f t="shared" si="129"/>
        <v>487</v>
      </c>
      <c r="L279">
        <f t="shared" ca="1" si="130"/>
        <v>0</v>
      </c>
      <c r="M279" s="26" t="str">
        <f t="shared" ca="1" si="154"/>
        <v>487</v>
      </c>
      <c r="N279" s="26">
        <f t="shared" ca="1" si="155"/>
        <v>487</v>
      </c>
      <c r="O279" s="26">
        <f t="shared" si="131"/>
        <v>95</v>
      </c>
      <c r="P279" s="26">
        <f t="shared" ca="1" si="132"/>
        <v>0</v>
      </c>
      <c r="Q279" s="26">
        <f t="shared" ca="1" si="133"/>
        <v>95</v>
      </c>
      <c r="R279" s="43">
        <f>IF(Råstatistik!G273=".",0,Råstatistik!G273)</f>
        <v>30</v>
      </c>
      <c r="S279" s="44">
        <f ca="1">IF(Råstatistik!E273=999,IF(simulera09,RANDBETWEEN(1,9),9),0)</f>
        <v>0</v>
      </c>
      <c r="T279" s="43">
        <f>IF(Råstatistik!L273=".",0,Råstatistik!L273)</f>
        <v>17</v>
      </c>
      <c r="U279" s="44">
        <f ca="1">IF(Råstatistik!J273=999,IF(simulera09,RANDBETWEEN(1,9),9),0)</f>
        <v>0</v>
      </c>
      <c r="V279">
        <f>IF(Råstatistik!Q273=".",0,Råstatistik!Q273)</f>
        <v>0</v>
      </c>
      <c r="W279">
        <f ca="1">IF(Råstatistik!O273=999,IF(simulera09,RANDBETWEEN(1,9),9),0)</f>
        <v>9</v>
      </c>
      <c r="X279">
        <f>IF(Råstatistik!V273=".",0,Råstatistik!V273)</f>
        <v>0</v>
      </c>
      <c r="Y279">
        <f ca="1">IF(Råstatistik!T273=999,IF(simulera09,RANDBETWEEN(1,9),9),0)</f>
        <v>9</v>
      </c>
      <c r="Z279">
        <f t="shared" si="134"/>
        <v>47</v>
      </c>
      <c r="AA279">
        <f t="shared" ca="1" si="135"/>
        <v>18</v>
      </c>
      <c r="AB279" s="26" t="str">
        <f t="shared" ca="1" si="156"/>
        <v>47-65</v>
      </c>
      <c r="AC279" s="26" t="b">
        <f>Råstatistik!B273</f>
        <v>0</v>
      </c>
      <c r="AD279" s="26">
        <f t="shared" si="136"/>
        <v>15</v>
      </c>
      <c r="AE279" s="26">
        <f t="shared" ca="1" si="137"/>
        <v>0</v>
      </c>
      <c r="AF279" s="26">
        <f t="shared" si="138"/>
        <v>33</v>
      </c>
      <c r="AG279" s="26">
        <f t="shared" ca="1" si="139"/>
        <v>0</v>
      </c>
      <c r="AH279" s="26">
        <f t="shared" si="140"/>
        <v>40</v>
      </c>
      <c r="AI279" s="26">
        <f t="shared" ca="1" si="141"/>
        <v>0</v>
      </c>
      <c r="AJ279" s="26">
        <f t="shared" si="142"/>
        <v>352</v>
      </c>
      <c r="AK279" s="26">
        <f t="shared" ca="1" si="143"/>
        <v>0</v>
      </c>
      <c r="AL279" s="48">
        <f t="shared" si="144"/>
        <v>0.19507186858316222</v>
      </c>
      <c r="AM279" s="48" t="str">
        <f t="shared" ca="1" si="145"/>
        <v>20 - 0%</v>
      </c>
      <c r="AN279" s="48" t="str">
        <f>IFERROR(#REF!/#REF!,"-")</f>
        <v>-</v>
      </c>
      <c r="AO279" s="48">
        <f t="shared" si="146"/>
        <v>9.6509240246406572E-2</v>
      </c>
      <c r="AP279" s="48" t="str">
        <f t="shared" ca="1" si="147"/>
        <v>10 - 4%</v>
      </c>
      <c r="AQ279" s="48" t="str">
        <f>IFERROR(AC279/#REF!,"-")</f>
        <v>-</v>
      </c>
      <c r="AR279" s="48">
        <f t="shared" si="148"/>
        <v>0.49473684210526314</v>
      </c>
      <c r="AS279" s="48" t="str">
        <f>IFERROR(#REF!/#REF!,"_")</f>
        <v>_</v>
      </c>
      <c r="AT279" s="48">
        <f t="shared" si="149"/>
        <v>0.52631578947368418</v>
      </c>
      <c r="AU279" s="48" t="str">
        <f>IFERROR(#REF!/#REF!,"-")</f>
        <v>-</v>
      </c>
      <c r="AV279" s="48">
        <f t="shared" si="150"/>
        <v>0.36170212765957449</v>
      </c>
      <c r="AW279" s="48" t="str">
        <f>IFERROR(#REF!/#REF!,"-")</f>
        <v>-</v>
      </c>
      <c r="AX279" s="48">
        <f t="shared" si="151"/>
        <v>0</v>
      </c>
      <c r="AY279" s="48" t="str">
        <f>IFERROR(#REF!/#REF!,"-")</f>
        <v>-</v>
      </c>
      <c r="AZ279" s="48">
        <f t="shared" si="157"/>
        <v>0.36170212765957449</v>
      </c>
      <c r="BA279" s="48" t="str">
        <f t="shared" si="158"/>
        <v>-</v>
      </c>
      <c r="BB279" s="48" t="b">
        <f t="shared" si="152"/>
        <v>0</v>
      </c>
      <c r="BC279">
        <f t="shared" si="159"/>
        <v>15</v>
      </c>
      <c r="BD279" s="48">
        <f t="shared" si="153"/>
        <v>0.3125</v>
      </c>
    </row>
    <row r="280" spans="1:56" x14ac:dyDescent="0.3">
      <c r="A280" s="25" t="str">
        <f>Råstatistik!A274</f>
        <v>LESSEBO KOMMUN</v>
      </c>
      <c r="B280" t="b">
        <f t="shared" si="128"/>
        <v>1</v>
      </c>
      <c r="C280">
        <f>Råstatistik!F274</f>
        <v>14</v>
      </c>
      <c r="D280">
        <f ca="1">IF(Råstatistik!D274=999,IF(simulera09,RANDBETWEEN(1,9),9),0)</f>
        <v>0</v>
      </c>
      <c r="E280">
        <f>Råstatistik!K274</f>
        <v>0</v>
      </c>
      <c r="F280">
        <f ca="1">IF(Råstatistik!I274=999,IF(simulera09,RANDBETWEEN(1,9),9),0)</f>
        <v>9</v>
      </c>
      <c r="G280">
        <f>Råstatistik!P274</f>
        <v>0</v>
      </c>
      <c r="H280">
        <f ca="1">IF(Råstatistik!N274=999,IF(simulera09,RANDBETWEEN(1,9),9),0)</f>
        <v>9</v>
      </c>
      <c r="I280">
        <f>Råstatistik!U274</f>
        <v>59</v>
      </c>
      <c r="J280">
        <f ca="1">IF(Råstatistik!S274=999,IF(simulera09,RANDBETWEEN(1,9),9),0)</f>
        <v>0</v>
      </c>
      <c r="K280">
        <f t="shared" si="129"/>
        <v>73</v>
      </c>
      <c r="L280">
        <f t="shared" ca="1" si="130"/>
        <v>18</v>
      </c>
      <c r="M280" s="26" t="str">
        <f t="shared" ca="1" si="154"/>
        <v>73-91</v>
      </c>
      <c r="N280" s="26">
        <f t="shared" ca="1" si="155"/>
        <v>82</v>
      </c>
      <c r="O280" s="26">
        <f t="shared" si="131"/>
        <v>14</v>
      </c>
      <c r="P280" s="26">
        <f t="shared" ca="1" si="132"/>
        <v>9</v>
      </c>
      <c r="Q280" s="26">
        <f t="shared" ca="1" si="133"/>
        <v>19</v>
      </c>
      <c r="R280" s="43">
        <f>IF(Råstatistik!G274=".",0,Råstatistik!G274)</f>
        <v>13</v>
      </c>
      <c r="S280" s="44">
        <f ca="1">IF(Råstatistik!E274=999,IF(simulera09,RANDBETWEEN(1,9),9),0)</f>
        <v>0</v>
      </c>
      <c r="T280" s="43">
        <f>IF(Råstatistik!L274=".",0,Råstatistik!L274)</f>
        <v>0</v>
      </c>
      <c r="U280" s="44">
        <f ca="1">IF(Råstatistik!J274=999,IF(simulera09,RANDBETWEEN(1,9),9),0)</f>
        <v>9</v>
      </c>
      <c r="V280">
        <f>IF(Råstatistik!Q274=".",0,Råstatistik!Q274)</f>
        <v>0</v>
      </c>
      <c r="W280">
        <f ca="1">IF(Råstatistik!O274=999,IF(simulera09,RANDBETWEEN(1,9),9),0)</f>
        <v>9</v>
      </c>
      <c r="X280">
        <f>IF(Råstatistik!V274=".",0,Råstatistik!V274)</f>
        <v>0</v>
      </c>
      <c r="Y280">
        <f ca="1">IF(Råstatistik!T274=999,IF(simulera09,RANDBETWEEN(1,9),9),0)</f>
        <v>9</v>
      </c>
      <c r="Z280">
        <f t="shared" si="134"/>
        <v>13</v>
      </c>
      <c r="AA280">
        <f t="shared" ca="1" si="135"/>
        <v>27</v>
      </c>
      <c r="AB280" s="26" t="str">
        <f t="shared" ca="1" si="156"/>
        <v>13-40</v>
      </c>
      <c r="AC280" s="26" t="b">
        <f>Råstatistik!B274</f>
        <v>0</v>
      </c>
      <c r="AD280" s="26">
        <f t="shared" si="136"/>
        <v>1</v>
      </c>
      <c r="AE280" s="26">
        <f t="shared" ca="1" si="137"/>
        <v>0</v>
      </c>
      <c r="AF280" s="26">
        <f t="shared" si="138"/>
        <v>0</v>
      </c>
      <c r="AG280" s="26">
        <f t="shared" ca="1" si="139"/>
        <v>0</v>
      </c>
      <c r="AH280" s="26">
        <f t="shared" si="140"/>
        <v>0</v>
      </c>
      <c r="AI280" s="26">
        <f t="shared" ca="1" si="141"/>
        <v>0</v>
      </c>
      <c r="AJ280" s="26">
        <f t="shared" si="142"/>
        <v>59</v>
      </c>
      <c r="AK280" s="26">
        <f t="shared" ca="1" si="143"/>
        <v>0</v>
      </c>
      <c r="AL280" s="48">
        <f t="shared" si="144"/>
        <v>0.19178082191780821</v>
      </c>
      <c r="AM280" s="48" t="str">
        <f t="shared" ca="1" si="145"/>
        <v>17 - 11%</v>
      </c>
      <c r="AN280" s="48" t="str">
        <f>IFERROR(#REF!/#REF!,"-")</f>
        <v>-</v>
      </c>
      <c r="AO280" s="48">
        <f t="shared" si="146"/>
        <v>0.17808219178082191</v>
      </c>
      <c r="AP280" s="48" t="str">
        <f t="shared" ca="1" si="147"/>
        <v>16 - 33%</v>
      </c>
      <c r="AQ280" s="48" t="str">
        <f>IFERROR(AC280/#REF!,"-")</f>
        <v>-</v>
      </c>
      <c r="AR280" s="48">
        <f t="shared" si="148"/>
        <v>0.9285714285714286</v>
      </c>
      <c r="AS280" s="48" t="str">
        <f>IFERROR(#REF!/#REF!,"_")</f>
        <v>_</v>
      </c>
      <c r="AT280" s="48">
        <f t="shared" si="149"/>
        <v>0</v>
      </c>
      <c r="AU280" s="48" t="str">
        <f>IFERROR(#REF!/#REF!,"-")</f>
        <v>-</v>
      </c>
      <c r="AV280" s="48">
        <f t="shared" si="150"/>
        <v>0</v>
      </c>
      <c r="AW280" s="48" t="str">
        <f>IFERROR(#REF!/#REF!,"-")</f>
        <v>-</v>
      </c>
      <c r="AX280" s="48">
        <f t="shared" si="151"/>
        <v>0</v>
      </c>
      <c r="AY280" s="48" t="str">
        <f>IFERROR(#REF!/#REF!,"-")</f>
        <v>-</v>
      </c>
      <c r="AZ280" s="48">
        <f t="shared" si="157"/>
        <v>0</v>
      </c>
      <c r="BA280" s="48" t="str">
        <f t="shared" si="158"/>
        <v>-</v>
      </c>
      <c r="BB280" s="48" t="b">
        <f t="shared" si="152"/>
        <v>0</v>
      </c>
      <c r="BC280">
        <f t="shared" si="159"/>
        <v>1</v>
      </c>
      <c r="BD280" s="48">
        <f t="shared" si="153"/>
        <v>1</v>
      </c>
    </row>
    <row r="281" spans="1:56" x14ac:dyDescent="0.3">
      <c r="A281" s="25" t="str">
        <f>Råstatistik!A275</f>
        <v>Letebo Utbildning AB</v>
      </c>
      <c r="B281" t="b">
        <f t="shared" si="128"/>
        <v>0</v>
      </c>
      <c r="C281">
        <f>Råstatistik!F275</f>
        <v>0</v>
      </c>
      <c r="D281">
        <f ca="1">IF(Råstatistik!D275=999,IF(simulera09,RANDBETWEEN(1,9),9),0)</f>
        <v>0</v>
      </c>
      <c r="E281">
        <f>Råstatistik!K275</f>
        <v>0</v>
      </c>
      <c r="F281">
        <f ca="1">IF(Råstatistik!I275=999,IF(simulera09,RANDBETWEEN(1,9),9),0)</f>
        <v>0</v>
      </c>
      <c r="G281">
        <f>Råstatistik!P275</f>
        <v>0</v>
      </c>
      <c r="H281">
        <f ca="1">IF(Råstatistik!N275=999,IF(simulera09,RANDBETWEEN(1,9),9),0)</f>
        <v>0</v>
      </c>
      <c r="I281">
        <f>Råstatistik!U275</f>
        <v>0</v>
      </c>
      <c r="J281">
        <f ca="1">IF(Råstatistik!S275=999,IF(simulera09,RANDBETWEEN(1,9),9),0)</f>
        <v>9</v>
      </c>
      <c r="K281">
        <f t="shared" si="129"/>
        <v>0</v>
      </c>
      <c r="L281">
        <f t="shared" ca="1" si="130"/>
        <v>9</v>
      </c>
      <c r="M281" s="26" t="str">
        <f t="shared" ca="1" si="154"/>
        <v>0-9</v>
      </c>
      <c r="N281" s="26">
        <f t="shared" ca="1" si="155"/>
        <v>5</v>
      </c>
      <c r="O281" s="26">
        <f t="shared" si="131"/>
        <v>0</v>
      </c>
      <c r="P281" s="26">
        <f t="shared" ca="1" si="132"/>
        <v>0</v>
      </c>
      <c r="Q281" s="26">
        <f t="shared" ca="1" si="133"/>
        <v>0</v>
      </c>
      <c r="R281" s="43">
        <f>IF(Råstatistik!G275=".",0,Råstatistik!G275)</f>
        <v>0</v>
      </c>
      <c r="S281" s="44">
        <f ca="1">IF(Råstatistik!E275=999,IF(simulera09,RANDBETWEEN(1,9),9),0)</f>
        <v>0</v>
      </c>
      <c r="T281" s="43">
        <f>IF(Råstatistik!L275=".",0,Råstatistik!L275)</f>
        <v>0</v>
      </c>
      <c r="U281" s="44">
        <f ca="1">IF(Råstatistik!J275=999,IF(simulera09,RANDBETWEEN(1,9),9),0)</f>
        <v>0</v>
      </c>
      <c r="V281">
        <f>IF(Råstatistik!Q275=".",0,Råstatistik!Q275)</f>
        <v>0</v>
      </c>
      <c r="W281">
        <f ca="1">IF(Råstatistik!O275=999,IF(simulera09,RANDBETWEEN(1,9),9),0)</f>
        <v>0</v>
      </c>
      <c r="X281">
        <f>IF(Råstatistik!V275=".",0,Råstatistik!V275)</f>
        <v>0</v>
      </c>
      <c r="Y281">
        <f ca="1">IF(Råstatistik!T275=999,IF(simulera09,RANDBETWEEN(1,9),9),0)</f>
        <v>9</v>
      </c>
      <c r="Z281">
        <f t="shared" si="134"/>
        <v>0</v>
      </c>
      <c r="AA281">
        <f t="shared" ca="1" si="135"/>
        <v>9</v>
      </c>
      <c r="AB281" s="26" t="str">
        <f t="shared" ca="1" si="156"/>
        <v>0-9</v>
      </c>
      <c r="AC281" s="26" t="b">
        <f>Råstatistik!B275</f>
        <v>1</v>
      </c>
      <c r="AD281" s="26">
        <f t="shared" si="136"/>
        <v>0</v>
      </c>
      <c r="AE281" s="26">
        <f t="shared" ca="1" si="137"/>
        <v>0</v>
      </c>
      <c r="AF281" s="26">
        <f t="shared" si="138"/>
        <v>0</v>
      </c>
      <c r="AG281" s="26">
        <f t="shared" ca="1" si="139"/>
        <v>0</v>
      </c>
      <c r="AH281" s="26">
        <f t="shared" si="140"/>
        <v>0</v>
      </c>
      <c r="AI281" s="26">
        <f t="shared" ca="1" si="141"/>
        <v>0</v>
      </c>
      <c r="AJ281" s="26">
        <f t="shared" si="142"/>
        <v>0</v>
      </c>
      <c r="AK281" s="26">
        <f t="shared" ca="1" si="143"/>
        <v>0</v>
      </c>
      <c r="AL281" s="48" t="str">
        <f t="shared" si="144"/>
        <v>-</v>
      </c>
      <c r="AM281" s="48" t="str">
        <f t="shared" ca="1" si="145"/>
        <v>0 - 0%</v>
      </c>
      <c r="AN281" s="48" t="str">
        <f>IFERROR(#REF!/#REF!,"-")</f>
        <v>-</v>
      </c>
      <c r="AO281" s="48" t="str">
        <f t="shared" si="146"/>
        <v>-</v>
      </c>
      <c r="AP281" s="48" t="str">
        <f t="shared" ca="1" si="147"/>
        <v>0 - 180%</v>
      </c>
      <c r="AQ281" s="48" t="str">
        <f>IFERROR(AC281/#REF!,"-")</f>
        <v>-</v>
      </c>
      <c r="AR281" s="48" t="str">
        <f t="shared" si="148"/>
        <v>-</v>
      </c>
      <c r="AS281" s="48" t="str">
        <f>IFERROR(#REF!/#REF!,"_")</f>
        <v>_</v>
      </c>
      <c r="AT281" s="48" t="str">
        <f t="shared" si="149"/>
        <v>-</v>
      </c>
      <c r="AU281" s="48" t="str">
        <f>IFERROR(#REF!/#REF!,"-")</f>
        <v>-</v>
      </c>
      <c r="AV281" s="48" t="str">
        <f t="shared" si="150"/>
        <v>-</v>
      </c>
      <c r="AW281" s="48" t="str">
        <f>IFERROR(#REF!/#REF!,"-")</f>
        <v>-</v>
      </c>
      <c r="AX281" s="48" t="str">
        <f t="shared" si="151"/>
        <v>-</v>
      </c>
      <c r="AY281" s="48" t="str">
        <f>IFERROR(#REF!/#REF!,"-")</f>
        <v>-</v>
      </c>
      <c r="AZ281" s="48" t="str">
        <f t="shared" si="157"/>
        <v>-</v>
      </c>
      <c r="BA281" s="48" t="str">
        <f t="shared" si="158"/>
        <v>-</v>
      </c>
      <c r="BB281" s="48" t="b">
        <f t="shared" si="152"/>
        <v>1</v>
      </c>
      <c r="BC281">
        <f t="shared" si="159"/>
        <v>0</v>
      </c>
      <c r="BD281" s="48" t="str">
        <f t="shared" si="153"/>
        <v>-</v>
      </c>
    </row>
    <row r="282" spans="1:56" x14ac:dyDescent="0.3">
      <c r="A282" s="25" t="str">
        <f>Råstatistik!A276</f>
        <v>LIDINGÖ KOMMUN</v>
      </c>
      <c r="B282" t="b">
        <f t="shared" si="128"/>
        <v>1</v>
      </c>
      <c r="C282">
        <f>Råstatistik!F276</f>
        <v>13</v>
      </c>
      <c r="D282">
        <f ca="1">IF(Råstatistik!D276=999,IF(simulera09,RANDBETWEEN(1,9),9),0)</f>
        <v>0</v>
      </c>
      <c r="E282">
        <f>Råstatistik!K276</f>
        <v>15</v>
      </c>
      <c r="F282">
        <f ca="1">IF(Råstatistik!I276=999,IF(simulera09,RANDBETWEEN(1,9),9),0)</f>
        <v>0</v>
      </c>
      <c r="G282">
        <f>Råstatistik!P276</f>
        <v>0</v>
      </c>
      <c r="H282">
        <f ca="1">IF(Råstatistik!N276=999,IF(simulera09,RANDBETWEEN(1,9),9),0)</f>
        <v>9</v>
      </c>
      <c r="I282">
        <f>Råstatistik!U276</f>
        <v>351</v>
      </c>
      <c r="J282">
        <f ca="1">IF(Råstatistik!S276=999,IF(simulera09,RANDBETWEEN(1,9),9),0)</f>
        <v>0</v>
      </c>
      <c r="K282">
        <f t="shared" si="129"/>
        <v>379</v>
      </c>
      <c r="L282">
        <f t="shared" ca="1" si="130"/>
        <v>9</v>
      </c>
      <c r="M282" s="26" t="str">
        <f t="shared" ca="1" si="154"/>
        <v>379-388</v>
      </c>
      <c r="N282" s="26">
        <f t="shared" ca="1" si="155"/>
        <v>384</v>
      </c>
      <c r="O282" s="26">
        <f t="shared" si="131"/>
        <v>28</v>
      </c>
      <c r="P282" s="26">
        <f t="shared" ca="1" si="132"/>
        <v>0</v>
      </c>
      <c r="Q282" s="26">
        <f t="shared" ca="1" si="133"/>
        <v>28</v>
      </c>
      <c r="R282" s="43">
        <f>IF(Råstatistik!G276=".",0,Råstatistik!G276)</f>
        <v>13</v>
      </c>
      <c r="S282" s="44">
        <f ca="1">IF(Råstatistik!E276=999,IF(simulera09,RANDBETWEEN(1,9),9),0)</f>
        <v>0</v>
      </c>
      <c r="T282" s="43">
        <f>IF(Råstatistik!L276=".",0,Råstatistik!L276)</f>
        <v>0</v>
      </c>
      <c r="U282" s="44">
        <f ca="1">IF(Råstatistik!J276=999,IF(simulera09,RANDBETWEEN(1,9),9),0)</f>
        <v>9</v>
      </c>
      <c r="V282">
        <f>IF(Råstatistik!Q276=".",0,Råstatistik!Q276)</f>
        <v>0</v>
      </c>
      <c r="W282">
        <f ca="1">IF(Råstatistik!O276=999,IF(simulera09,RANDBETWEEN(1,9),9),0)</f>
        <v>9</v>
      </c>
      <c r="X282">
        <f>IF(Råstatistik!V276=".",0,Råstatistik!V276)</f>
        <v>30</v>
      </c>
      <c r="Y282">
        <f ca="1">IF(Råstatistik!T276=999,IF(simulera09,RANDBETWEEN(1,9),9),0)</f>
        <v>0</v>
      </c>
      <c r="Z282">
        <f t="shared" si="134"/>
        <v>43</v>
      </c>
      <c r="AA282">
        <f t="shared" ca="1" si="135"/>
        <v>18</v>
      </c>
      <c r="AB282" s="26" t="str">
        <f t="shared" ca="1" si="156"/>
        <v>43-61</v>
      </c>
      <c r="AC282" s="26" t="b">
        <f>Råstatistik!B276</f>
        <v>0</v>
      </c>
      <c r="AD282" s="26">
        <f t="shared" si="136"/>
        <v>0</v>
      </c>
      <c r="AE282" s="26">
        <f t="shared" ca="1" si="137"/>
        <v>0</v>
      </c>
      <c r="AF282" s="26">
        <f t="shared" si="138"/>
        <v>15</v>
      </c>
      <c r="AG282" s="26">
        <f t="shared" ca="1" si="139"/>
        <v>0</v>
      </c>
      <c r="AH282" s="26">
        <f t="shared" si="140"/>
        <v>0</v>
      </c>
      <c r="AI282" s="26">
        <f t="shared" ca="1" si="141"/>
        <v>0</v>
      </c>
      <c r="AJ282" s="26">
        <f t="shared" si="142"/>
        <v>321</v>
      </c>
      <c r="AK282" s="26">
        <f t="shared" ca="1" si="143"/>
        <v>0</v>
      </c>
      <c r="AL282" s="48">
        <f t="shared" si="144"/>
        <v>7.3878627968337732E-2</v>
      </c>
      <c r="AM282" s="48" t="str">
        <f t="shared" ca="1" si="145"/>
        <v>7 - 0%</v>
      </c>
      <c r="AN282" s="48" t="str">
        <f>IFERROR(#REF!/#REF!,"-")</f>
        <v>-</v>
      </c>
      <c r="AO282" s="48">
        <f t="shared" si="146"/>
        <v>0.11345646437994723</v>
      </c>
      <c r="AP282" s="48" t="str">
        <f t="shared" ca="1" si="147"/>
        <v>11 - 5%</v>
      </c>
      <c r="AQ282" s="48" t="str">
        <f>IFERROR(AC282/#REF!,"-")</f>
        <v>-</v>
      </c>
      <c r="AR282" s="48">
        <f t="shared" si="148"/>
        <v>1.5357142857142858</v>
      </c>
      <c r="AS282" s="48" t="str">
        <f>IFERROR(#REF!/#REF!,"_")</f>
        <v>_</v>
      </c>
      <c r="AT282" s="48">
        <f t="shared" si="149"/>
        <v>0.5357142857142857</v>
      </c>
      <c r="AU282" s="48" t="str">
        <f>IFERROR(#REF!/#REF!,"-")</f>
        <v>-</v>
      </c>
      <c r="AV282" s="48">
        <f t="shared" si="150"/>
        <v>0</v>
      </c>
      <c r="AW282" s="48" t="str">
        <f>IFERROR(#REF!/#REF!,"-")</f>
        <v>-</v>
      </c>
      <c r="AX282" s="48">
        <f t="shared" si="151"/>
        <v>0.69767441860465118</v>
      </c>
      <c r="AY282" s="48" t="str">
        <f>IFERROR(#REF!/#REF!,"-")</f>
        <v>-</v>
      </c>
      <c r="AZ282" s="48">
        <f t="shared" si="157"/>
        <v>0.69767441860465118</v>
      </c>
      <c r="BA282" s="48" t="str">
        <f t="shared" si="158"/>
        <v>-</v>
      </c>
      <c r="BB282" s="48" t="b">
        <f t="shared" si="152"/>
        <v>0</v>
      </c>
      <c r="BC282">
        <f t="shared" si="159"/>
        <v>0</v>
      </c>
      <c r="BD282" s="48">
        <f t="shared" si="153"/>
        <v>0</v>
      </c>
    </row>
    <row r="283" spans="1:56" x14ac:dyDescent="0.3">
      <c r="A283" s="25" t="str">
        <f>Råstatistik!A277</f>
        <v>Lidingö Skola AB</v>
      </c>
      <c r="B283" t="b">
        <f t="shared" si="128"/>
        <v>0</v>
      </c>
      <c r="C283">
        <f>Råstatistik!F277</f>
        <v>0</v>
      </c>
      <c r="D283">
        <f ca="1">IF(Råstatistik!D277=999,IF(simulera09,RANDBETWEEN(1,9),9),0)</f>
        <v>0</v>
      </c>
      <c r="E283">
        <f>Råstatistik!K277</f>
        <v>0</v>
      </c>
      <c r="F283">
        <f ca="1">IF(Råstatistik!I277=999,IF(simulera09,RANDBETWEEN(1,9),9),0)</f>
        <v>9</v>
      </c>
      <c r="G283">
        <f>Råstatistik!P277</f>
        <v>0</v>
      </c>
      <c r="H283">
        <f ca="1">IF(Råstatistik!N277=999,IF(simulera09,RANDBETWEEN(1,9),9),0)</f>
        <v>9</v>
      </c>
      <c r="I283">
        <f>Råstatistik!U277</f>
        <v>46</v>
      </c>
      <c r="J283">
        <f ca="1">IF(Råstatistik!S277=999,IF(simulera09,RANDBETWEEN(1,9),9),0)</f>
        <v>0</v>
      </c>
      <c r="K283">
        <f t="shared" si="129"/>
        <v>46</v>
      </c>
      <c r="L283">
        <f t="shared" ca="1" si="130"/>
        <v>18</v>
      </c>
      <c r="M283" s="26" t="str">
        <f t="shared" ca="1" si="154"/>
        <v>46-64</v>
      </c>
      <c r="N283" s="26">
        <f t="shared" ca="1" si="155"/>
        <v>55</v>
      </c>
      <c r="O283" s="26">
        <f t="shared" si="131"/>
        <v>0</v>
      </c>
      <c r="P283" s="26">
        <f t="shared" ca="1" si="132"/>
        <v>9</v>
      </c>
      <c r="Q283" s="26">
        <f t="shared" ca="1" si="133"/>
        <v>5</v>
      </c>
      <c r="R283" s="43">
        <f>IF(Råstatistik!G277=".",0,Råstatistik!G277)</f>
        <v>0</v>
      </c>
      <c r="S283" s="44">
        <f ca="1">IF(Råstatistik!E277=999,IF(simulera09,RANDBETWEEN(1,9),9),0)</f>
        <v>0</v>
      </c>
      <c r="T283" s="43">
        <f>IF(Råstatistik!L277=".",0,Råstatistik!L277)</f>
        <v>0</v>
      </c>
      <c r="U283" s="44">
        <f ca="1">IF(Råstatistik!J277=999,IF(simulera09,RANDBETWEEN(1,9),9),0)</f>
        <v>9</v>
      </c>
      <c r="V283">
        <f>IF(Råstatistik!Q277=".",0,Råstatistik!Q277)</f>
        <v>0</v>
      </c>
      <c r="W283">
        <f ca="1">IF(Råstatistik!O277=999,IF(simulera09,RANDBETWEEN(1,9),9),0)</f>
        <v>9</v>
      </c>
      <c r="X283">
        <f>IF(Råstatistik!V277=".",0,Råstatistik!V277)</f>
        <v>0</v>
      </c>
      <c r="Y283">
        <f ca="1">IF(Råstatistik!T277=999,IF(simulera09,RANDBETWEEN(1,9),9),0)</f>
        <v>9</v>
      </c>
      <c r="Z283">
        <f t="shared" si="134"/>
        <v>0</v>
      </c>
      <c r="AA283">
        <f t="shared" ca="1" si="135"/>
        <v>27</v>
      </c>
      <c r="AB283" s="26" t="str">
        <f t="shared" ca="1" si="156"/>
        <v>0-27</v>
      </c>
      <c r="AC283" s="26" t="b">
        <f>Råstatistik!B277</f>
        <v>0</v>
      </c>
      <c r="AD283" s="26">
        <f t="shared" si="136"/>
        <v>0</v>
      </c>
      <c r="AE283" s="26">
        <f t="shared" ca="1" si="137"/>
        <v>0</v>
      </c>
      <c r="AF283" s="26">
        <f t="shared" si="138"/>
        <v>0</v>
      </c>
      <c r="AG283" s="26">
        <f t="shared" ca="1" si="139"/>
        <v>0</v>
      </c>
      <c r="AH283" s="26">
        <f t="shared" si="140"/>
        <v>0</v>
      </c>
      <c r="AI283" s="26">
        <f t="shared" ca="1" si="141"/>
        <v>0</v>
      </c>
      <c r="AJ283" s="26">
        <f t="shared" si="142"/>
        <v>46</v>
      </c>
      <c r="AK283" s="26">
        <f t="shared" ca="1" si="143"/>
        <v>0</v>
      </c>
      <c r="AL283" s="48">
        <f t="shared" si="144"/>
        <v>0</v>
      </c>
      <c r="AM283" s="48" t="str">
        <f t="shared" ca="1" si="145"/>
        <v>0 - 16%</v>
      </c>
      <c r="AN283" s="48" t="str">
        <f>IFERROR(#REF!/#REF!,"-")</f>
        <v>-</v>
      </c>
      <c r="AO283" s="48">
        <f t="shared" si="146"/>
        <v>0</v>
      </c>
      <c r="AP283" s="48" t="str">
        <f t="shared" ca="1" si="147"/>
        <v>0 - 49%</v>
      </c>
      <c r="AQ283" s="48" t="str">
        <f>IFERROR(AC283/#REF!,"-")</f>
        <v>-</v>
      </c>
      <c r="AR283" s="48" t="str">
        <f t="shared" si="148"/>
        <v>-</v>
      </c>
      <c r="AS283" s="48" t="str">
        <f>IFERROR(#REF!/#REF!,"_")</f>
        <v>_</v>
      </c>
      <c r="AT283" s="48" t="str">
        <f t="shared" si="149"/>
        <v>-</v>
      </c>
      <c r="AU283" s="48" t="str">
        <f>IFERROR(#REF!/#REF!,"-")</f>
        <v>-</v>
      </c>
      <c r="AV283" s="48" t="str">
        <f t="shared" si="150"/>
        <v>-</v>
      </c>
      <c r="AW283" s="48" t="str">
        <f>IFERROR(#REF!/#REF!,"-")</f>
        <v>-</v>
      </c>
      <c r="AX283" s="48" t="str">
        <f t="shared" si="151"/>
        <v>-</v>
      </c>
      <c r="AY283" s="48" t="str">
        <f>IFERROR(#REF!/#REF!,"-")</f>
        <v>-</v>
      </c>
      <c r="AZ283" s="48" t="str">
        <f t="shared" si="157"/>
        <v>-</v>
      </c>
      <c r="BA283" s="48" t="str">
        <f t="shared" si="158"/>
        <v>-</v>
      </c>
      <c r="BB283" s="48" t="b">
        <f t="shared" si="152"/>
        <v>0</v>
      </c>
      <c r="BC283">
        <f t="shared" si="159"/>
        <v>0</v>
      </c>
      <c r="BD283" s="48" t="str">
        <f t="shared" si="153"/>
        <v>-</v>
      </c>
    </row>
    <row r="284" spans="1:56" x14ac:dyDescent="0.3">
      <c r="A284" s="25" t="str">
        <f>Råstatistik!A278</f>
        <v>LIDKÖPINGS KOMMUN</v>
      </c>
      <c r="B284" t="b">
        <f t="shared" si="128"/>
        <v>1</v>
      </c>
      <c r="C284">
        <f>Råstatistik!F278</f>
        <v>23</v>
      </c>
      <c r="D284">
        <f ca="1">IF(Råstatistik!D278=999,IF(simulera09,RANDBETWEEN(1,9),9),0)</f>
        <v>0</v>
      </c>
      <c r="E284">
        <f>Råstatistik!K278</f>
        <v>35</v>
      </c>
      <c r="F284">
        <f ca="1">IF(Råstatistik!I278=999,IF(simulera09,RANDBETWEEN(1,9),9),0)</f>
        <v>0</v>
      </c>
      <c r="G284">
        <f>Råstatistik!P278</f>
        <v>33</v>
      </c>
      <c r="H284">
        <f ca="1">IF(Råstatistik!N278=999,IF(simulera09,RANDBETWEEN(1,9),9),0)</f>
        <v>0</v>
      </c>
      <c r="I284">
        <f>Råstatistik!U278</f>
        <v>272</v>
      </c>
      <c r="J284">
        <f ca="1">IF(Råstatistik!S278=999,IF(simulera09,RANDBETWEEN(1,9),9),0)</f>
        <v>0</v>
      </c>
      <c r="K284">
        <f t="shared" si="129"/>
        <v>363</v>
      </c>
      <c r="L284">
        <f t="shared" ca="1" si="130"/>
        <v>0</v>
      </c>
      <c r="M284" s="26" t="str">
        <f t="shared" ca="1" si="154"/>
        <v>363</v>
      </c>
      <c r="N284" s="26">
        <f t="shared" ca="1" si="155"/>
        <v>363</v>
      </c>
      <c r="O284" s="26">
        <f t="shared" si="131"/>
        <v>58</v>
      </c>
      <c r="P284" s="26">
        <f t="shared" ca="1" si="132"/>
        <v>0</v>
      </c>
      <c r="Q284" s="26">
        <f t="shared" ca="1" si="133"/>
        <v>58</v>
      </c>
      <c r="R284" s="43">
        <f>IF(Råstatistik!G278=".",0,Råstatistik!G278)</f>
        <v>11</v>
      </c>
      <c r="S284" s="44">
        <f ca="1">IF(Råstatistik!E278=999,IF(simulera09,RANDBETWEEN(1,9),9),0)</f>
        <v>0</v>
      </c>
      <c r="T284" s="43">
        <f>IF(Råstatistik!L278=".",0,Råstatistik!L278)</f>
        <v>0</v>
      </c>
      <c r="U284" s="44">
        <f ca="1">IF(Råstatistik!J278=999,IF(simulera09,RANDBETWEEN(1,9),9),0)</f>
        <v>9</v>
      </c>
      <c r="V284">
        <f>IF(Råstatistik!Q278=".",0,Råstatistik!Q278)</f>
        <v>0</v>
      </c>
      <c r="W284">
        <f ca="1">IF(Råstatistik!O278=999,IF(simulera09,RANDBETWEEN(1,9),9),0)</f>
        <v>9</v>
      </c>
      <c r="X284">
        <f>IF(Råstatistik!V278=".",0,Råstatistik!V278)</f>
        <v>0</v>
      </c>
      <c r="Y284">
        <f ca="1">IF(Råstatistik!T278=999,IF(simulera09,RANDBETWEEN(1,9),9),0)</f>
        <v>9</v>
      </c>
      <c r="Z284">
        <f t="shared" si="134"/>
        <v>11</v>
      </c>
      <c r="AA284">
        <f t="shared" ca="1" si="135"/>
        <v>27</v>
      </c>
      <c r="AB284" s="26" t="str">
        <f t="shared" ca="1" si="156"/>
        <v>11-38</v>
      </c>
      <c r="AC284" s="26" t="b">
        <f>Råstatistik!B278</f>
        <v>0</v>
      </c>
      <c r="AD284" s="26">
        <f t="shared" si="136"/>
        <v>12</v>
      </c>
      <c r="AE284" s="26">
        <f t="shared" ca="1" si="137"/>
        <v>0</v>
      </c>
      <c r="AF284" s="26">
        <f t="shared" si="138"/>
        <v>35</v>
      </c>
      <c r="AG284" s="26">
        <f t="shared" ca="1" si="139"/>
        <v>0</v>
      </c>
      <c r="AH284" s="26">
        <f t="shared" si="140"/>
        <v>33</v>
      </c>
      <c r="AI284" s="26">
        <f t="shared" ca="1" si="141"/>
        <v>0</v>
      </c>
      <c r="AJ284" s="26">
        <f t="shared" si="142"/>
        <v>272</v>
      </c>
      <c r="AK284" s="26">
        <f t="shared" ca="1" si="143"/>
        <v>0</v>
      </c>
      <c r="AL284" s="48">
        <f t="shared" si="144"/>
        <v>0.15977961432506887</v>
      </c>
      <c r="AM284" s="48" t="str">
        <f t="shared" ca="1" si="145"/>
        <v>16 - 0%</v>
      </c>
      <c r="AN284" s="48" t="str">
        <f>IFERROR(#REF!/#REF!,"-")</f>
        <v>-</v>
      </c>
      <c r="AO284" s="48">
        <f t="shared" si="146"/>
        <v>3.0303030303030304E-2</v>
      </c>
      <c r="AP284" s="48" t="str">
        <f t="shared" ca="1" si="147"/>
        <v>3 - 7%</v>
      </c>
      <c r="AQ284" s="48" t="str">
        <f>IFERROR(AC284/#REF!,"-")</f>
        <v>-</v>
      </c>
      <c r="AR284" s="48">
        <f t="shared" si="148"/>
        <v>0.18965517241379309</v>
      </c>
      <c r="AS284" s="48" t="str">
        <f>IFERROR(#REF!/#REF!,"_")</f>
        <v>_</v>
      </c>
      <c r="AT284" s="48">
        <f t="shared" si="149"/>
        <v>0.60344827586206895</v>
      </c>
      <c r="AU284" s="48" t="str">
        <f>IFERROR(#REF!/#REF!,"-")</f>
        <v>-</v>
      </c>
      <c r="AV284" s="48">
        <f t="shared" si="150"/>
        <v>0</v>
      </c>
      <c r="AW284" s="48" t="str">
        <f>IFERROR(#REF!/#REF!,"-")</f>
        <v>-</v>
      </c>
      <c r="AX284" s="48">
        <f t="shared" si="151"/>
        <v>0</v>
      </c>
      <c r="AY284" s="48" t="str">
        <f>IFERROR(#REF!/#REF!,"-")</f>
        <v>-</v>
      </c>
      <c r="AZ284" s="48">
        <f t="shared" si="157"/>
        <v>0</v>
      </c>
      <c r="BA284" s="48" t="str">
        <f t="shared" si="158"/>
        <v>-</v>
      </c>
      <c r="BB284" s="48" t="b">
        <f t="shared" si="152"/>
        <v>0</v>
      </c>
      <c r="BC284">
        <f t="shared" si="159"/>
        <v>12</v>
      </c>
      <c r="BD284" s="48">
        <f t="shared" si="153"/>
        <v>0.25531914893617019</v>
      </c>
    </row>
    <row r="285" spans="1:56" x14ac:dyDescent="0.3">
      <c r="A285" s="25" t="str">
        <f>Råstatistik!A279</f>
        <v>LILLA EDETS KOMMUN</v>
      </c>
      <c r="B285" t="b">
        <f t="shared" si="128"/>
        <v>1</v>
      </c>
      <c r="C285">
        <f>Råstatistik!F279</f>
        <v>20</v>
      </c>
      <c r="D285">
        <f ca="1">IF(Råstatistik!D279=999,IF(simulera09,RANDBETWEEN(1,9),9),0)</f>
        <v>0</v>
      </c>
      <c r="E285">
        <f>Råstatistik!K279</f>
        <v>0</v>
      </c>
      <c r="F285">
        <f ca="1">IF(Råstatistik!I279=999,IF(simulera09,RANDBETWEEN(1,9),9),0)</f>
        <v>9</v>
      </c>
      <c r="G285">
        <f>Råstatistik!P279</f>
        <v>0</v>
      </c>
      <c r="H285">
        <f ca="1">IF(Råstatistik!N279=999,IF(simulera09,RANDBETWEEN(1,9),9),0)</f>
        <v>9</v>
      </c>
      <c r="I285">
        <f>Råstatistik!U279</f>
        <v>52</v>
      </c>
      <c r="J285">
        <f ca="1">IF(Råstatistik!S279=999,IF(simulera09,RANDBETWEEN(1,9),9),0)</f>
        <v>0</v>
      </c>
      <c r="K285">
        <f t="shared" si="129"/>
        <v>72</v>
      </c>
      <c r="L285">
        <f t="shared" ca="1" si="130"/>
        <v>18</v>
      </c>
      <c r="M285" s="26" t="str">
        <f t="shared" ca="1" si="154"/>
        <v>72-90</v>
      </c>
      <c r="N285" s="26">
        <f t="shared" ca="1" si="155"/>
        <v>81</v>
      </c>
      <c r="O285" s="26">
        <f t="shared" si="131"/>
        <v>20</v>
      </c>
      <c r="P285" s="26">
        <f t="shared" ca="1" si="132"/>
        <v>9</v>
      </c>
      <c r="Q285" s="26">
        <f t="shared" ca="1" si="133"/>
        <v>25</v>
      </c>
      <c r="R285" s="43">
        <f>IF(Råstatistik!G279=".",0,Råstatistik!G279)</f>
        <v>0</v>
      </c>
      <c r="S285" s="44">
        <f ca="1">IF(Råstatistik!E279=999,IF(simulera09,RANDBETWEEN(1,9),9),0)</f>
        <v>9</v>
      </c>
      <c r="T285" s="43">
        <f>IF(Råstatistik!L279=".",0,Råstatistik!L279)</f>
        <v>0</v>
      </c>
      <c r="U285" s="44">
        <f ca="1">IF(Råstatistik!J279=999,IF(simulera09,RANDBETWEEN(1,9),9),0)</f>
        <v>9</v>
      </c>
      <c r="V285">
        <f>IF(Råstatistik!Q279=".",0,Råstatistik!Q279)</f>
        <v>0</v>
      </c>
      <c r="W285">
        <f ca="1">IF(Råstatistik!O279=999,IF(simulera09,RANDBETWEEN(1,9),9),0)</f>
        <v>9</v>
      </c>
      <c r="X285">
        <f>IF(Råstatistik!V279=".",0,Råstatistik!V279)</f>
        <v>0</v>
      </c>
      <c r="Y285">
        <f ca="1">IF(Råstatistik!T279=999,IF(simulera09,RANDBETWEEN(1,9),9),0)</f>
        <v>0</v>
      </c>
      <c r="Z285">
        <f t="shared" si="134"/>
        <v>0</v>
      </c>
      <c r="AA285">
        <f t="shared" ca="1" si="135"/>
        <v>27</v>
      </c>
      <c r="AB285" s="26" t="str">
        <f t="shared" ca="1" si="156"/>
        <v>0-27</v>
      </c>
      <c r="AC285" s="26" t="b">
        <f>Råstatistik!B279</f>
        <v>0</v>
      </c>
      <c r="AD285" s="26">
        <f t="shared" si="136"/>
        <v>20</v>
      </c>
      <c r="AE285" s="26">
        <f t="shared" ca="1" si="137"/>
        <v>0</v>
      </c>
      <c r="AF285" s="26">
        <f t="shared" si="138"/>
        <v>0</v>
      </c>
      <c r="AG285" s="26">
        <f t="shared" ca="1" si="139"/>
        <v>0</v>
      </c>
      <c r="AH285" s="26">
        <f t="shared" si="140"/>
        <v>0</v>
      </c>
      <c r="AI285" s="26">
        <f t="shared" ca="1" si="141"/>
        <v>0</v>
      </c>
      <c r="AJ285" s="26">
        <f t="shared" si="142"/>
        <v>52</v>
      </c>
      <c r="AK285" s="26">
        <f t="shared" ca="1" si="143"/>
        <v>0</v>
      </c>
      <c r="AL285" s="48">
        <f t="shared" si="144"/>
        <v>0.27777777777777779</v>
      </c>
      <c r="AM285" s="48" t="str">
        <f t="shared" ca="1" si="145"/>
        <v>25 - 11%</v>
      </c>
      <c r="AN285" s="48" t="str">
        <f>IFERROR(#REF!/#REF!,"-")</f>
        <v>-</v>
      </c>
      <c r="AO285" s="48">
        <f t="shared" si="146"/>
        <v>0</v>
      </c>
      <c r="AP285" s="48" t="str">
        <f t="shared" ca="1" si="147"/>
        <v>0 - 33%</v>
      </c>
      <c r="AQ285" s="48" t="str">
        <f>IFERROR(AC285/#REF!,"-")</f>
        <v>-</v>
      </c>
      <c r="AR285" s="48">
        <f t="shared" si="148"/>
        <v>0</v>
      </c>
      <c r="AS285" s="48" t="str">
        <f>IFERROR(#REF!/#REF!,"_")</f>
        <v>_</v>
      </c>
      <c r="AT285" s="48">
        <f t="shared" si="149"/>
        <v>0</v>
      </c>
      <c r="AU285" s="48" t="str">
        <f>IFERROR(#REF!/#REF!,"-")</f>
        <v>-</v>
      </c>
      <c r="AV285" s="48" t="str">
        <f t="shared" si="150"/>
        <v>-</v>
      </c>
      <c r="AW285" s="48" t="str">
        <f>IFERROR(#REF!/#REF!,"-")</f>
        <v>-</v>
      </c>
      <c r="AX285" s="48" t="str">
        <f t="shared" si="151"/>
        <v>-</v>
      </c>
      <c r="AY285" s="48" t="str">
        <f>IFERROR(#REF!/#REF!,"-")</f>
        <v>-</v>
      </c>
      <c r="AZ285" s="48" t="str">
        <f t="shared" si="157"/>
        <v>-</v>
      </c>
      <c r="BA285" s="48" t="str">
        <f t="shared" si="158"/>
        <v>-</v>
      </c>
      <c r="BB285" s="48" t="b">
        <f t="shared" si="152"/>
        <v>0</v>
      </c>
      <c r="BC285">
        <f t="shared" si="159"/>
        <v>20</v>
      </c>
      <c r="BD285" s="48">
        <f t="shared" si="153"/>
        <v>1</v>
      </c>
    </row>
    <row r="286" spans="1:56" x14ac:dyDescent="0.3">
      <c r="A286" s="25" t="str">
        <f>Råstatistik!A280</f>
        <v>LINDESBERGS KOMMUN</v>
      </c>
      <c r="B286" t="b">
        <f t="shared" si="128"/>
        <v>1</v>
      </c>
      <c r="C286">
        <f>Råstatistik!F280</f>
        <v>36</v>
      </c>
      <c r="D286">
        <f ca="1">IF(Råstatistik!D280=999,IF(simulera09,RANDBETWEEN(1,9),9),0)</f>
        <v>0</v>
      </c>
      <c r="E286">
        <f>Råstatistik!K280</f>
        <v>0</v>
      </c>
      <c r="F286">
        <f ca="1">IF(Råstatistik!I280=999,IF(simulera09,RANDBETWEEN(1,9),9),0)</f>
        <v>9</v>
      </c>
      <c r="G286">
        <f>Råstatistik!P280</f>
        <v>16</v>
      </c>
      <c r="H286">
        <f ca="1">IF(Råstatistik!N280=999,IF(simulera09,RANDBETWEEN(1,9),9),0)</f>
        <v>0</v>
      </c>
      <c r="I286">
        <f>Råstatistik!U280</f>
        <v>99</v>
      </c>
      <c r="J286">
        <f ca="1">IF(Råstatistik!S280=999,IF(simulera09,RANDBETWEEN(1,9),9),0)</f>
        <v>0</v>
      </c>
      <c r="K286">
        <f t="shared" si="129"/>
        <v>151</v>
      </c>
      <c r="L286">
        <f t="shared" ca="1" si="130"/>
        <v>9</v>
      </c>
      <c r="M286" s="26" t="str">
        <f t="shared" ca="1" si="154"/>
        <v>151-160</v>
      </c>
      <c r="N286" s="26">
        <f t="shared" ca="1" si="155"/>
        <v>156</v>
      </c>
      <c r="O286" s="26">
        <f t="shared" si="131"/>
        <v>36</v>
      </c>
      <c r="P286" s="26">
        <f t="shared" ca="1" si="132"/>
        <v>9</v>
      </c>
      <c r="Q286" s="26">
        <f t="shared" ca="1" si="133"/>
        <v>41</v>
      </c>
      <c r="R286" s="43">
        <f>IF(Råstatistik!G280=".",0,Råstatistik!G280)</f>
        <v>19</v>
      </c>
      <c r="S286" s="44">
        <f ca="1">IF(Råstatistik!E280=999,IF(simulera09,RANDBETWEEN(1,9),9),0)</f>
        <v>0</v>
      </c>
      <c r="T286" s="43">
        <f>IF(Råstatistik!L280=".",0,Råstatistik!L280)</f>
        <v>0</v>
      </c>
      <c r="U286" s="44">
        <f ca="1">IF(Råstatistik!J280=999,IF(simulera09,RANDBETWEEN(1,9),9),0)</f>
        <v>9</v>
      </c>
      <c r="V286">
        <f>IF(Råstatistik!Q280=".",0,Råstatistik!Q280)</f>
        <v>0</v>
      </c>
      <c r="W286">
        <f ca="1">IF(Råstatistik!O280=999,IF(simulera09,RANDBETWEEN(1,9),9),0)</f>
        <v>9</v>
      </c>
      <c r="X286">
        <f>IF(Råstatistik!V280=".",0,Råstatistik!V280)</f>
        <v>0</v>
      </c>
      <c r="Y286">
        <f ca="1">IF(Råstatistik!T280=999,IF(simulera09,RANDBETWEEN(1,9),9),0)</f>
        <v>9</v>
      </c>
      <c r="Z286">
        <f t="shared" si="134"/>
        <v>19</v>
      </c>
      <c r="AA286">
        <f t="shared" ca="1" si="135"/>
        <v>27</v>
      </c>
      <c r="AB286" s="26" t="str">
        <f t="shared" ca="1" si="156"/>
        <v>19-46</v>
      </c>
      <c r="AC286" s="26" t="b">
        <f>Råstatistik!B280</f>
        <v>0</v>
      </c>
      <c r="AD286" s="26">
        <f t="shared" si="136"/>
        <v>17</v>
      </c>
      <c r="AE286" s="26">
        <f t="shared" ca="1" si="137"/>
        <v>0</v>
      </c>
      <c r="AF286" s="26">
        <f t="shared" si="138"/>
        <v>0</v>
      </c>
      <c r="AG286" s="26">
        <f t="shared" ca="1" si="139"/>
        <v>0</v>
      </c>
      <c r="AH286" s="26">
        <f t="shared" si="140"/>
        <v>16</v>
      </c>
      <c r="AI286" s="26">
        <f t="shared" ca="1" si="141"/>
        <v>0</v>
      </c>
      <c r="AJ286" s="26">
        <f t="shared" si="142"/>
        <v>99</v>
      </c>
      <c r="AK286" s="26">
        <f t="shared" ca="1" si="143"/>
        <v>0</v>
      </c>
      <c r="AL286" s="48">
        <f t="shared" si="144"/>
        <v>0.23841059602649006</v>
      </c>
      <c r="AM286" s="48" t="str">
        <f t="shared" ca="1" si="145"/>
        <v>23 - 6%</v>
      </c>
      <c r="AN286" s="48" t="str">
        <f>IFERROR(#REF!/#REF!,"-")</f>
        <v>-</v>
      </c>
      <c r="AO286" s="48">
        <f t="shared" si="146"/>
        <v>0.12582781456953643</v>
      </c>
      <c r="AP286" s="48" t="str">
        <f t="shared" ca="1" si="147"/>
        <v>12 - 17%</v>
      </c>
      <c r="AQ286" s="48" t="str">
        <f>IFERROR(AC286/#REF!,"-")</f>
        <v>-</v>
      </c>
      <c r="AR286" s="48">
        <f t="shared" si="148"/>
        <v>0.52777777777777779</v>
      </c>
      <c r="AS286" s="48" t="str">
        <f>IFERROR(#REF!/#REF!,"_")</f>
        <v>_</v>
      </c>
      <c r="AT286" s="48">
        <f t="shared" si="149"/>
        <v>0</v>
      </c>
      <c r="AU286" s="48" t="str">
        <f>IFERROR(#REF!/#REF!,"-")</f>
        <v>-</v>
      </c>
      <c r="AV286" s="48">
        <f t="shared" si="150"/>
        <v>0</v>
      </c>
      <c r="AW286" s="48" t="str">
        <f>IFERROR(#REF!/#REF!,"-")</f>
        <v>-</v>
      </c>
      <c r="AX286" s="48">
        <f t="shared" si="151"/>
        <v>0</v>
      </c>
      <c r="AY286" s="48" t="str">
        <f>IFERROR(#REF!/#REF!,"-")</f>
        <v>-</v>
      </c>
      <c r="AZ286" s="48">
        <f t="shared" si="157"/>
        <v>0</v>
      </c>
      <c r="BA286" s="48" t="str">
        <f t="shared" si="158"/>
        <v>-</v>
      </c>
      <c r="BB286" s="48" t="b">
        <f t="shared" si="152"/>
        <v>0</v>
      </c>
      <c r="BC286">
        <f t="shared" si="159"/>
        <v>17</v>
      </c>
      <c r="BD286" s="48">
        <f t="shared" si="153"/>
        <v>1</v>
      </c>
    </row>
    <row r="287" spans="1:56" x14ac:dyDescent="0.3">
      <c r="A287" s="25" t="str">
        <f>Råstatistik!A281</f>
        <v>LINKÖPINGS KOMMUN</v>
      </c>
      <c r="B287" t="b">
        <f t="shared" si="128"/>
        <v>1</v>
      </c>
      <c r="C287">
        <f>Råstatistik!F281</f>
        <v>139</v>
      </c>
      <c r="D287">
        <f ca="1">IF(Råstatistik!D281=999,IF(simulera09,RANDBETWEEN(1,9),9),0)</f>
        <v>0</v>
      </c>
      <c r="E287">
        <f>Råstatistik!K281</f>
        <v>87</v>
      </c>
      <c r="F287">
        <f ca="1">IF(Råstatistik!I281=999,IF(simulera09,RANDBETWEEN(1,9),9),0)</f>
        <v>0</v>
      </c>
      <c r="G287">
        <f>Råstatistik!P281</f>
        <v>65</v>
      </c>
      <c r="H287">
        <f ca="1">IF(Råstatistik!N281=999,IF(simulera09,RANDBETWEEN(1,9),9),0)</f>
        <v>0</v>
      </c>
      <c r="I287">
        <f>Råstatistik!U281</f>
        <v>747</v>
      </c>
      <c r="J287">
        <f ca="1">IF(Råstatistik!S281=999,IF(simulera09,RANDBETWEEN(1,9),9),0)</f>
        <v>0</v>
      </c>
      <c r="K287">
        <f t="shared" si="129"/>
        <v>1038</v>
      </c>
      <c r="L287">
        <f t="shared" ca="1" si="130"/>
        <v>0</v>
      </c>
      <c r="M287" s="26" t="str">
        <f t="shared" ca="1" si="154"/>
        <v>1038</v>
      </c>
      <c r="N287" s="26">
        <f t="shared" ca="1" si="155"/>
        <v>1038</v>
      </c>
      <c r="O287" s="26">
        <f t="shared" si="131"/>
        <v>226</v>
      </c>
      <c r="P287" s="26">
        <f t="shared" ca="1" si="132"/>
        <v>0</v>
      </c>
      <c r="Q287" s="26">
        <f t="shared" ca="1" si="133"/>
        <v>226</v>
      </c>
      <c r="R287" s="43">
        <f>IF(Råstatistik!G281=".",0,Råstatistik!G281)</f>
        <v>103</v>
      </c>
      <c r="S287" s="44">
        <f ca="1">IF(Råstatistik!E281=999,IF(simulera09,RANDBETWEEN(1,9),9),0)</f>
        <v>0</v>
      </c>
      <c r="T287" s="43">
        <f>IF(Råstatistik!L281=".",0,Råstatistik!L281)</f>
        <v>28</v>
      </c>
      <c r="U287" s="44">
        <f ca="1">IF(Råstatistik!J281=999,IF(simulera09,RANDBETWEEN(1,9),9),0)</f>
        <v>0</v>
      </c>
      <c r="V287">
        <f>IF(Råstatistik!Q281=".",0,Råstatistik!Q281)</f>
        <v>22</v>
      </c>
      <c r="W287">
        <f ca="1">IF(Råstatistik!O281=999,IF(simulera09,RANDBETWEEN(1,9),9),0)</f>
        <v>0</v>
      </c>
      <c r="X287">
        <f>IF(Råstatistik!V281=".",0,Råstatistik!V281)</f>
        <v>40</v>
      </c>
      <c r="Y287">
        <f ca="1">IF(Råstatistik!T281=999,IF(simulera09,RANDBETWEEN(1,9),9),0)</f>
        <v>0</v>
      </c>
      <c r="Z287">
        <f t="shared" si="134"/>
        <v>193</v>
      </c>
      <c r="AA287">
        <f t="shared" ca="1" si="135"/>
        <v>0</v>
      </c>
      <c r="AB287" s="26" t="str">
        <f t="shared" ca="1" si="156"/>
        <v>193</v>
      </c>
      <c r="AC287" s="26" t="b">
        <f>Råstatistik!B281</f>
        <v>0</v>
      </c>
      <c r="AD287" s="26">
        <f t="shared" si="136"/>
        <v>36</v>
      </c>
      <c r="AE287" s="26">
        <f t="shared" ca="1" si="137"/>
        <v>0</v>
      </c>
      <c r="AF287" s="26">
        <f t="shared" si="138"/>
        <v>59</v>
      </c>
      <c r="AG287" s="26">
        <f t="shared" ca="1" si="139"/>
        <v>0</v>
      </c>
      <c r="AH287" s="26">
        <f t="shared" si="140"/>
        <v>43</v>
      </c>
      <c r="AI287" s="26">
        <f t="shared" ca="1" si="141"/>
        <v>0</v>
      </c>
      <c r="AJ287" s="26">
        <f t="shared" si="142"/>
        <v>707</v>
      </c>
      <c r="AK287" s="26">
        <f t="shared" ca="1" si="143"/>
        <v>0</v>
      </c>
      <c r="AL287" s="48">
        <f t="shared" si="144"/>
        <v>0.21772639691714837</v>
      </c>
      <c r="AM287" s="48" t="str">
        <f t="shared" ca="1" si="145"/>
        <v>22 - 0%</v>
      </c>
      <c r="AN287" s="48" t="str">
        <f>IFERROR(#REF!/#REF!,"-")</f>
        <v>-</v>
      </c>
      <c r="AO287" s="48">
        <f t="shared" si="146"/>
        <v>0.18593448940269749</v>
      </c>
      <c r="AP287" s="48" t="str">
        <f t="shared" ca="1" si="147"/>
        <v>19 - 0%</v>
      </c>
      <c r="AQ287" s="48" t="str">
        <f>IFERROR(AC287/#REF!,"-")</f>
        <v>-</v>
      </c>
      <c r="AR287" s="48">
        <f t="shared" si="148"/>
        <v>0.85398230088495575</v>
      </c>
      <c r="AS287" s="48" t="str">
        <f>IFERROR(#REF!/#REF!,"_")</f>
        <v>_</v>
      </c>
      <c r="AT287" s="48">
        <f t="shared" si="149"/>
        <v>0.38495575221238937</v>
      </c>
      <c r="AU287" s="48" t="str">
        <f>IFERROR(#REF!/#REF!,"-")</f>
        <v>-</v>
      </c>
      <c r="AV287" s="48">
        <f t="shared" si="150"/>
        <v>0.14507772020725387</v>
      </c>
      <c r="AW287" s="48" t="str">
        <f>IFERROR(#REF!/#REF!,"-")</f>
        <v>-</v>
      </c>
      <c r="AX287" s="48">
        <f t="shared" si="151"/>
        <v>0.20725388601036268</v>
      </c>
      <c r="AY287" s="48" t="str">
        <f>IFERROR(#REF!/#REF!,"-")</f>
        <v>-</v>
      </c>
      <c r="AZ287" s="48">
        <f t="shared" si="157"/>
        <v>0.35233160621761656</v>
      </c>
      <c r="BA287" s="48" t="str">
        <f t="shared" si="158"/>
        <v>-</v>
      </c>
      <c r="BB287" s="48" t="b">
        <f t="shared" si="152"/>
        <v>0</v>
      </c>
      <c r="BC287">
        <f t="shared" si="159"/>
        <v>36</v>
      </c>
      <c r="BD287" s="48">
        <f t="shared" si="153"/>
        <v>0.37894736842105264</v>
      </c>
    </row>
    <row r="288" spans="1:56" x14ac:dyDescent="0.3">
      <c r="A288" s="25" t="str">
        <f>Råstatistik!A282</f>
        <v>LJUNGBY KOMMUN</v>
      </c>
      <c r="B288" t="b">
        <f t="shared" si="128"/>
        <v>1</v>
      </c>
      <c r="C288">
        <f>Råstatistik!F282</f>
        <v>24</v>
      </c>
      <c r="D288">
        <f ca="1">IF(Råstatistik!D282=999,IF(simulera09,RANDBETWEEN(1,9),9),0)</f>
        <v>0</v>
      </c>
      <c r="E288">
        <f>Råstatistik!K282</f>
        <v>18</v>
      </c>
      <c r="F288">
        <f ca="1">IF(Råstatistik!I282=999,IF(simulera09,RANDBETWEEN(1,9),9),0)</f>
        <v>0</v>
      </c>
      <c r="G288">
        <f>Råstatistik!P282</f>
        <v>19</v>
      </c>
      <c r="H288">
        <f ca="1">IF(Råstatistik!N282=999,IF(simulera09,RANDBETWEEN(1,9),9),0)</f>
        <v>0</v>
      </c>
      <c r="I288">
        <f>Råstatistik!U282</f>
        <v>168</v>
      </c>
      <c r="J288">
        <f ca="1">IF(Råstatistik!S282=999,IF(simulera09,RANDBETWEEN(1,9),9),0)</f>
        <v>0</v>
      </c>
      <c r="K288">
        <f t="shared" si="129"/>
        <v>229</v>
      </c>
      <c r="L288">
        <f t="shared" ca="1" si="130"/>
        <v>0</v>
      </c>
      <c r="M288" s="26" t="str">
        <f t="shared" ca="1" si="154"/>
        <v>229</v>
      </c>
      <c r="N288" s="26">
        <f t="shared" ca="1" si="155"/>
        <v>229</v>
      </c>
      <c r="O288" s="26">
        <f t="shared" si="131"/>
        <v>42</v>
      </c>
      <c r="P288" s="26">
        <f t="shared" ca="1" si="132"/>
        <v>0</v>
      </c>
      <c r="Q288" s="26">
        <f t="shared" ca="1" si="133"/>
        <v>42</v>
      </c>
      <c r="R288" s="43">
        <f>IF(Råstatistik!G282=".",0,Råstatistik!G282)</f>
        <v>10</v>
      </c>
      <c r="S288" s="44">
        <f ca="1">IF(Råstatistik!E282=999,IF(simulera09,RANDBETWEEN(1,9),9),0)</f>
        <v>0</v>
      </c>
      <c r="T288" s="43">
        <f>IF(Råstatistik!L282=".",0,Råstatistik!L282)</f>
        <v>0</v>
      </c>
      <c r="U288" s="44">
        <f ca="1">IF(Råstatistik!J282=999,IF(simulera09,RANDBETWEEN(1,9),9),0)</f>
        <v>9</v>
      </c>
      <c r="V288">
        <f>IF(Råstatistik!Q282=".",0,Råstatistik!Q282)</f>
        <v>0</v>
      </c>
      <c r="W288">
        <f ca="1">IF(Råstatistik!O282=999,IF(simulera09,RANDBETWEEN(1,9),9),0)</f>
        <v>9</v>
      </c>
      <c r="X288">
        <f>IF(Råstatistik!V282=".",0,Råstatistik!V282)</f>
        <v>0</v>
      </c>
      <c r="Y288">
        <f ca="1">IF(Råstatistik!T282=999,IF(simulera09,RANDBETWEEN(1,9),9),0)</f>
        <v>9</v>
      </c>
      <c r="Z288">
        <f t="shared" si="134"/>
        <v>10</v>
      </c>
      <c r="AA288">
        <f t="shared" ca="1" si="135"/>
        <v>27</v>
      </c>
      <c r="AB288" s="26" t="str">
        <f t="shared" ca="1" si="156"/>
        <v>10-37</v>
      </c>
      <c r="AC288" s="26" t="b">
        <f>Råstatistik!B282</f>
        <v>0</v>
      </c>
      <c r="AD288" s="26">
        <f t="shared" si="136"/>
        <v>14</v>
      </c>
      <c r="AE288" s="26">
        <f t="shared" ca="1" si="137"/>
        <v>0</v>
      </c>
      <c r="AF288" s="26">
        <f t="shared" si="138"/>
        <v>18</v>
      </c>
      <c r="AG288" s="26">
        <f t="shared" ca="1" si="139"/>
        <v>0</v>
      </c>
      <c r="AH288" s="26">
        <f t="shared" si="140"/>
        <v>19</v>
      </c>
      <c r="AI288" s="26">
        <f t="shared" ca="1" si="141"/>
        <v>0</v>
      </c>
      <c r="AJ288" s="26">
        <f t="shared" si="142"/>
        <v>168</v>
      </c>
      <c r="AK288" s="26">
        <f t="shared" ca="1" si="143"/>
        <v>0</v>
      </c>
      <c r="AL288" s="48">
        <f t="shared" si="144"/>
        <v>0.18340611353711792</v>
      </c>
      <c r="AM288" s="48" t="str">
        <f t="shared" ca="1" si="145"/>
        <v>18 - 0%</v>
      </c>
      <c r="AN288" s="48" t="str">
        <f>IFERROR(#REF!/#REF!,"-")</f>
        <v>-</v>
      </c>
      <c r="AO288" s="48">
        <f t="shared" si="146"/>
        <v>4.3668122270742356E-2</v>
      </c>
      <c r="AP288" s="48" t="str">
        <f t="shared" ca="1" si="147"/>
        <v>4 - 12%</v>
      </c>
      <c r="AQ288" s="48" t="str">
        <f>IFERROR(AC288/#REF!,"-")</f>
        <v>-</v>
      </c>
      <c r="AR288" s="48">
        <f t="shared" si="148"/>
        <v>0.23809523809523808</v>
      </c>
      <c r="AS288" s="48" t="str">
        <f>IFERROR(#REF!/#REF!,"_")</f>
        <v>_</v>
      </c>
      <c r="AT288" s="48">
        <f t="shared" si="149"/>
        <v>0.42857142857142855</v>
      </c>
      <c r="AU288" s="48" t="str">
        <f>IFERROR(#REF!/#REF!,"-")</f>
        <v>-</v>
      </c>
      <c r="AV288" s="48">
        <f t="shared" si="150"/>
        <v>0</v>
      </c>
      <c r="AW288" s="48" t="str">
        <f>IFERROR(#REF!/#REF!,"-")</f>
        <v>-</v>
      </c>
      <c r="AX288" s="48">
        <f t="shared" si="151"/>
        <v>0</v>
      </c>
      <c r="AY288" s="48" t="str">
        <f>IFERROR(#REF!/#REF!,"-")</f>
        <v>-</v>
      </c>
      <c r="AZ288" s="48">
        <f t="shared" si="157"/>
        <v>0</v>
      </c>
      <c r="BA288" s="48" t="str">
        <f t="shared" si="158"/>
        <v>-</v>
      </c>
      <c r="BB288" s="48" t="b">
        <f t="shared" si="152"/>
        <v>0</v>
      </c>
      <c r="BC288">
        <f t="shared" si="159"/>
        <v>14</v>
      </c>
      <c r="BD288" s="48">
        <f t="shared" si="153"/>
        <v>0.4375</v>
      </c>
    </row>
    <row r="289" spans="1:56" x14ac:dyDescent="0.3">
      <c r="A289" s="25" t="str">
        <f>Råstatistik!A283</f>
        <v>LJUSDALS KOMMUN</v>
      </c>
      <c r="B289" t="b">
        <f t="shared" si="128"/>
        <v>1</v>
      </c>
      <c r="C289">
        <f>Råstatistik!F283</f>
        <v>21</v>
      </c>
      <c r="D289">
        <f ca="1">IF(Råstatistik!D283=999,IF(simulera09,RANDBETWEEN(1,9),9),0)</f>
        <v>0</v>
      </c>
      <c r="E289">
        <f>Råstatistik!K283</f>
        <v>23</v>
      </c>
      <c r="F289">
        <f ca="1">IF(Råstatistik!I283=999,IF(simulera09,RANDBETWEEN(1,9),9),0)</f>
        <v>0</v>
      </c>
      <c r="G289">
        <f>Råstatistik!P283</f>
        <v>0</v>
      </c>
      <c r="H289">
        <f ca="1">IF(Råstatistik!N283=999,IF(simulera09,RANDBETWEEN(1,9),9),0)</f>
        <v>9</v>
      </c>
      <c r="I289">
        <f>Råstatistik!U283</f>
        <v>89</v>
      </c>
      <c r="J289">
        <f ca="1">IF(Råstatistik!S283=999,IF(simulera09,RANDBETWEEN(1,9),9),0)</f>
        <v>0</v>
      </c>
      <c r="K289">
        <f t="shared" si="129"/>
        <v>133</v>
      </c>
      <c r="L289">
        <f t="shared" ca="1" si="130"/>
        <v>9</v>
      </c>
      <c r="M289" s="26" t="str">
        <f t="shared" ca="1" si="154"/>
        <v>133-142</v>
      </c>
      <c r="N289" s="26">
        <f t="shared" ca="1" si="155"/>
        <v>138</v>
      </c>
      <c r="O289" s="26">
        <f t="shared" si="131"/>
        <v>44</v>
      </c>
      <c r="P289" s="26">
        <f t="shared" ca="1" si="132"/>
        <v>0</v>
      </c>
      <c r="Q289" s="26">
        <f t="shared" ca="1" si="133"/>
        <v>44</v>
      </c>
      <c r="R289" s="43">
        <f>IF(Råstatistik!G283=".",0,Råstatistik!G283)</f>
        <v>0</v>
      </c>
      <c r="S289" s="44">
        <f ca="1">IF(Råstatistik!E283=999,IF(simulera09,RANDBETWEEN(1,9),9),0)</f>
        <v>9</v>
      </c>
      <c r="T289" s="43">
        <f>IF(Råstatistik!L283=".",0,Råstatistik!L283)</f>
        <v>0</v>
      </c>
      <c r="U289" s="44">
        <f ca="1">IF(Råstatistik!J283=999,IF(simulera09,RANDBETWEEN(1,9),9),0)</f>
        <v>9</v>
      </c>
      <c r="V289">
        <f>IF(Råstatistik!Q283=".",0,Råstatistik!Q283)</f>
        <v>0</v>
      </c>
      <c r="W289">
        <f ca="1">IF(Råstatistik!O283=999,IF(simulera09,RANDBETWEEN(1,9),9),0)</f>
        <v>9</v>
      </c>
      <c r="X289">
        <f>IF(Råstatistik!V283=".",0,Råstatistik!V283)</f>
        <v>0</v>
      </c>
      <c r="Y289">
        <f ca="1">IF(Råstatistik!T283=999,IF(simulera09,RANDBETWEEN(1,9),9),0)</f>
        <v>0</v>
      </c>
      <c r="Z289">
        <f t="shared" si="134"/>
        <v>0</v>
      </c>
      <c r="AA289">
        <f t="shared" ca="1" si="135"/>
        <v>27</v>
      </c>
      <c r="AB289" s="26" t="str">
        <f t="shared" ca="1" si="156"/>
        <v>0-27</v>
      </c>
      <c r="AC289" s="26" t="b">
        <f>Råstatistik!B283</f>
        <v>0</v>
      </c>
      <c r="AD289" s="26">
        <f t="shared" si="136"/>
        <v>21</v>
      </c>
      <c r="AE289" s="26">
        <f t="shared" ca="1" si="137"/>
        <v>0</v>
      </c>
      <c r="AF289" s="26">
        <f t="shared" si="138"/>
        <v>23</v>
      </c>
      <c r="AG289" s="26">
        <f t="shared" ca="1" si="139"/>
        <v>0</v>
      </c>
      <c r="AH289" s="26">
        <f t="shared" si="140"/>
        <v>0</v>
      </c>
      <c r="AI289" s="26">
        <f t="shared" ca="1" si="141"/>
        <v>0</v>
      </c>
      <c r="AJ289" s="26">
        <f t="shared" si="142"/>
        <v>89</v>
      </c>
      <c r="AK289" s="26">
        <f t="shared" ca="1" si="143"/>
        <v>0</v>
      </c>
      <c r="AL289" s="48">
        <f t="shared" si="144"/>
        <v>0.33082706766917291</v>
      </c>
      <c r="AM289" s="48" t="str">
        <f t="shared" ca="1" si="145"/>
        <v>32 - 0%</v>
      </c>
      <c r="AN289" s="48" t="str">
        <f>IFERROR(#REF!/#REF!,"-")</f>
        <v>-</v>
      </c>
      <c r="AO289" s="48">
        <f t="shared" si="146"/>
        <v>0</v>
      </c>
      <c r="AP289" s="48" t="str">
        <f t="shared" ca="1" si="147"/>
        <v>0 - 20%</v>
      </c>
      <c r="AQ289" s="48" t="str">
        <f>IFERROR(AC289/#REF!,"-")</f>
        <v>-</v>
      </c>
      <c r="AR289" s="48">
        <f t="shared" si="148"/>
        <v>0</v>
      </c>
      <c r="AS289" s="48" t="str">
        <f>IFERROR(#REF!/#REF!,"_")</f>
        <v>_</v>
      </c>
      <c r="AT289" s="48">
        <f t="shared" si="149"/>
        <v>0.52272727272727271</v>
      </c>
      <c r="AU289" s="48" t="str">
        <f>IFERROR(#REF!/#REF!,"-")</f>
        <v>-</v>
      </c>
      <c r="AV289" s="48" t="str">
        <f t="shared" si="150"/>
        <v>-</v>
      </c>
      <c r="AW289" s="48" t="str">
        <f>IFERROR(#REF!/#REF!,"-")</f>
        <v>-</v>
      </c>
      <c r="AX289" s="48" t="str">
        <f t="shared" si="151"/>
        <v>-</v>
      </c>
      <c r="AY289" s="48" t="str">
        <f>IFERROR(#REF!/#REF!,"-")</f>
        <v>-</v>
      </c>
      <c r="AZ289" s="48" t="str">
        <f t="shared" si="157"/>
        <v>-</v>
      </c>
      <c r="BA289" s="48" t="str">
        <f t="shared" si="158"/>
        <v>-</v>
      </c>
      <c r="BB289" s="48" t="b">
        <f t="shared" si="152"/>
        <v>0</v>
      </c>
      <c r="BC289">
        <f t="shared" si="159"/>
        <v>21</v>
      </c>
      <c r="BD289" s="48">
        <f t="shared" si="153"/>
        <v>0.47727272727272729</v>
      </c>
    </row>
    <row r="290" spans="1:56" x14ac:dyDescent="0.3">
      <c r="A290" s="25" t="str">
        <f>Råstatistik!A284</f>
        <v>LJUSNARSBERGS KOMMUN</v>
      </c>
      <c r="B290" t="b">
        <f t="shared" si="128"/>
        <v>1</v>
      </c>
      <c r="C290">
        <f>Råstatistik!F284</f>
        <v>10</v>
      </c>
      <c r="D290">
        <f ca="1">IF(Råstatistik!D284=999,IF(simulera09,RANDBETWEEN(1,9),9),0)</f>
        <v>0</v>
      </c>
      <c r="E290">
        <f>Råstatistik!K284</f>
        <v>0</v>
      </c>
      <c r="F290">
        <f ca="1">IF(Råstatistik!I284=999,IF(simulera09,RANDBETWEEN(1,9),9),0)</f>
        <v>9</v>
      </c>
      <c r="G290">
        <f>Råstatistik!P284</f>
        <v>0</v>
      </c>
      <c r="H290">
        <f ca="1">IF(Råstatistik!N284=999,IF(simulera09,RANDBETWEEN(1,9),9),0)</f>
        <v>9</v>
      </c>
      <c r="I290">
        <f>Råstatistik!U284</f>
        <v>20</v>
      </c>
      <c r="J290">
        <f ca="1">IF(Råstatistik!S284=999,IF(simulera09,RANDBETWEEN(1,9),9),0)</f>
        <v>0</v>
      </c>
      <c r="K290">
        <f t="shared" si="129"/>
        <v>30</v>
      </c>
      <c r="L290">
        <f t="shared" ca="1" si="130"/>
        <v>18</v>
      </c>
      <c r="M290" s="26" t="str">
        <f t="shared" ca="1" si="154"/>
        <v>30-48</v>
      </c>
      <c r="N290" s="26">
        <f t="shared" ca="1" si="155"/>
        <v>39</v>
      </c>
      <c r="O290" s="26">
        <f t="shared" si="131"/>
        <v>10</v>
      </c>
      <c r="P290" s="26">
        <f t="shared" ca="1" si="132"/>
        <v>9</v>
      </c>
      <c r="Q290" s="26">
        <f t="shared" ca="1" si="133"/>
        <v>15</v>
      </c>
      <c r="R290" s="43">
        <f>IF(Råstatistik!G284=".",0,Råstatistik!G284)</f>
        <v>0</v>
      </c>
      <c r="S290" s="44">
        <f ca="1">IF(Råstatistik!E284=999,IF(simulera09,RANDBETWEEN(1,9),9),0)</f>
        <v>9</v>
      </c>
      <c r="T290" s="43">
        <f>IF(Råstatistik!L284=".",0,Råstatistik!L284)</f>
        <v>0</v>
      </c>
      <c r="U290" s="44">
        <f ca="1">IF(Råstatistik!J284=999,IF(simulera09,RANDBETWEEN(1,9),9),0)</f>
        <v>9</v>
      </c>
      <c r="V290">
        <f>IF(Råstatistik!Q284=".",0,Råstatistik!Q284)</f>
        <v>0</v>
      </c>
      <c r="W290">
        <f ca="1">IF(Råstatistik!O284=999,IF(simulera09,RANDBETWEEN(1,9),9),0)</f>
        <v>9</v>
      </c>
      <c r="X290">
        <f>IF(Råstatistik!V284=".",0,Råstatistik!V284)</f>
        <v>0</v>
      </c>
      <c r="Y290">
        <f ca="1">IF(Råstatistik!T284=999,IF(simulera09,RANDBETWEEN(1,9),9),0)</f>
        <v>0</v>
      </c>
      <c r="Z290">
        <f t="shared" si="134"/>
        <v>0</v>
      </c>
      <c r="AA290">
        <f t="shared" ca="1" si="135"/>
        <v>27</v>
      </c>
      <c r="AB290" s="26" t="str">
        <f t="shared" ca="1" si="156"/>
        <v>0-27</v>
      </c>
      <c r="AC290" s="26" t="b">
        <f>Råstatistik!B284</f>
        <v>0</v>
      </c>
      <c r="AD290" s="26">
        <f t="shared" si="136"/>
        <v>10</v>
      </c>
      <c r="AE290" s="26">
        <f t="shared" ca="1" si="137"/>
        <v>0</v>
      </c>
      <c r="AF290" s="26">
        <f t="shared" si="138"/>
        <v>0</v>
      </c>
      <c r="AG290" s="26">
        <f t="shared" ca="1" si="139"/>
        <v>0</v>
      </c>
      <c r="AH290" s="26">
        <f t="shared" si="140"/>
        <v>0</v>
      </c>
      <c r="AI290" s="26">
        <f t="shared" ca="1" si="141"/>
        <v>0</v>
      </c>
      <c r="AJ290" s="26">
        <f t="shared" si="142"/>
        <v>20</v>
      </c>
      <c r="AK290" s="26">
        <f t="shared" ca="1" si="143"/>
        <v>0</v>
      </c>
      <c r="AL290" s="48">
        <f t="shared" si="144"/>
        <v>0.33333333333333331</v>
      </c>
      <c r="AM290" s="48" t="str">
        <f t="shared" ca="1" si="145"/>
        <v>26 - 23%</v>
      </c>
      <c r="AN290" s="48" t="str">
        <f>IFERROR(#REF!/#REF!,"-")</f>
        <v>-</v>
      </c>
      <c r="AO290" s="48">
        <f t="shared" si="146"/>
        <v>0</v>
      </c>
      <c r="AP290" s="48" t="str">
        <f t="shared" ca="1" si="147"/>
        <v>0 - 69%</v>
      </c>
      <c r="AQ290" s="48" t="str">
        <f>IFERROR(AC290/#REF!,"-")</f>
        <v>-</v>
      </c>
      <c r="AR290" s="48">
        <f t="shared" si="148"/>
        <v>0</v>
      </c>
      <c r="AS290" s="48" t="str">
        <f>IFERROR(#REF!/#REF!,"_")</f>
        <v>_</v>
      </c>
      <c r="AT290" s="48">
        <f t="shared" si="149"/>
        <v>0</v>
      </c>
      <c r="AU290" s="48" t="str">
        <f>IFERROR(#REF!/#REF!,"-")</f>
        <v>-</v>
      </c>
      <c r="AV290" s="48" t="str">
        <f t="shared" si="150"/>
        <v>-</v>
      </c>
      <c r="AW290" s="48" t="str">
        <f>IFERROR(#REF!/#REF!,"-")</f>
        <v>-</v>
      </c>
      <c r="AX290" s="48" t="str">
        <f t="shared" si="151"/>
        <v>-</v>
      </c>
      <c r="AY290" s="48" t="str">
        <f>IFERROR(#REF!/#REF!,"-")</f>
        <v>-</v>
      </c>
      <c r="AZ290" s="48" t="str">
        <f t="shared" si="157"/>
        <v>-</v>
      </c>
      <c r="BA290" s="48" t="str">
        <f t="shared" si="158"/>
        <v>-</v>
      </c>
      <c r="BB290" s="48" t="b">
        <f t="shared" si="152"/>
        <v>0</v>
      </c>
      <c r="BC290">
        <f t="shared" si="159"/>
        <v>10</v>
      </c>
      <c r="BD290" s="48">
        <f t="shared" si="153"/>
        <v>1</v>
      </c>
    </row>
    <row r="291" spans="1:56" x14ac:dyDescent="0.3">
      <c r="A291" s="25" t="str">
        <f>Råstatistik!A285</f>
        <v>LOKS AB</v>
      </c>
      <c r="B291" t="b">
        <f t="shared" si="128"/>
        <v>0</v>
      </c>
      <c r="C291">
        <f>Råstatistik!F285</f>
        <v>0</v>
      </c>
      <c r="D291">
        <f ca="1">IF(Råstatistik!D285=999,IF(simulera09,RANDBETWEEN(1,9),9),0)</f>
        <v>9</v>
      </c>
      <c r="E291">
        <f>Råstatistik!K285</f>
        <v>0</v>
      </c>
      <c r="F291">
        <f ca="1">IF(Råstatistik!I285=999,IF(simulera09,RANDBETWEEN(1,9),9),0)</f>
        <v>9</v>
      </c>
      <c r="G291">
        <f>Råstatistik!P285</f>
        <v>0</v>
      </c>
      <c r="H291">
        <f ca="1">IF(Råstatistik!N285=999,IF(simulera09,RANDBETWEEN(1,9),9),0)</f>
        <v>0</v>
      </c>
      <c r="I291">
        <f>Råstatistik!U285</f>
        <v>0</v>
      </c>
      <c r="J291">
        <f ca="1">IF(Råstatistik!S285=999,IF(simulera09,RANDBETWEEN(1,9),9),0)</f>
        <v>9</v>
      </c>
      <c r="K291">
        <f t="shared" si="129"/>
        <v>0</v>
      </c>
      <c r="L291">
        <f t="shared" ca="1" si="130"/>
        <v>27</v>
      </c>
      <c r="M291" s="26" t="str">
        <f t="shared" ca="1" si="154"/>
        <v>0-27</v>
      </c>
      <c r="N291" s="26">
        <f t="shared" ca="1" si="155"/>
        <v>14</v>
      </c>
      <c r="O291" s="26">
        <f t="shared" si="131"/>
        <v>0</v>
      </c>
      <c r="P291" s="26">
        <f t="shared" ca="1" si="132"/>
        <v>18</v>
      </c>
      <c r="Q291" s="26">
        <f t="shared" ca="1" si="133"/>
        <v>9</v>
      </c>
      <c r="R291" s="43">
        <f>IF(Råstatistik!G285=".",0,Råstatistik!G285)</f>
        <v>0</v>
      </c>
      <c r="S291" s="44">
        <f ca="1">IF(Råstatistik!E285=999,IF(simulera09,RANDBETWEEN(1,9),9),0)</f>
        <v>9</v>
      </c>
      <c r="T291" s="43">
        <f>IF(Råstatistik!L285=".",0,Råstatistik!L285)</f>
        <v>0</v>
      </c>
      <c r="U291" s="44">
        <f ca="1">IF(Råstatistik!J285=999,IF(simulera09,RANDBETWEEN(1,9),9),0)</f>
        <v>9</v>
      </c>
      <c r="V291">
        <f>IF(Råstatistik!Q285=".",0,Råstatistik!Q285)</f>
        <v>0</v>
      </c>
      <c r="W291">
        <f ca="1">IF(Råstatistik!O285=999,IF(simulera09,RANDBETWEEN(1,9),9),0)</f>
        <v>0</v>
      </c>
      <c r="X291">
        <f>IF(Råstatistik!V285=".",0,Råstatistik!V285)</f>
        <v>0</v>
      </c>
      <c r="Y291">
        <f ca="1">IF(Råstatistik!T285=999,IF(simulera09,RANDBETWEEN(1,9),9),0)</f>
        <v>9</v>
      </c>
      <c r="Z291">
        <f t="shared" si="134"/>
        <v>0</v>
      </c>
      <c r="AA291">
        <f t="shared" ca="1" si="135"/>
        <v>27</v>
      </c>
      <c r="AB291" s="26" t="str">
        <f t="shared" ca="1" si="156"/>
        <v>0-27</v>
      </c>
      <c r="AC291" s="26" t="b">
        <f>Råstatistik!B285</f>
        <v>0</v>
      </c>
      <c r="AD291" s="26">
        <f t="shared" si="136"/>
        <v>0</v>
      </c>
      <c r="AE291" s="26">
        <f t="shared" ca="1" si="137"/>
        <v>0</v>
      </c>
      <c r="AF291" s="26">
        <f t="shared" si="138"/>
        <v>0</v>
      </c>
      <c r="AG291" s="26">
        <f t="shared" ca="1" si="139"/>
        <v>0</v>
      </c>
      <c r="AH291" s="26">
        <f t="shared" si="140"/>
        <v>0</v>
      </c>
      <c r="AI291" s="26">
        <f t="shared" ca="1" si="141"/>
        <v>0</v>
      </c>
      <c r="AJ291" s="26">
        <f t="shared" si="142"/>
        <v>0</v>
      </c>
      <c r="AK291" s="26">
        <f t="shared" ca="1" si="143"/>
        <v>0</v>
      </c>
      <c r="AL291" s="48" t="str">
        <f t="shared" si="144"/>
        <v>-</v>
      </c>
      <c r="AM291" s="48" t="str">
        <f t="shared" ca="1" si="145"/>
        <v>0 - 129%</v>
      </c>
      <c r="AN291" s="48" t="str">
        <f>IFERROR(#REF!/#REF!,"-")</f>
        <v>-</v>
      </c>
      <c r="AO291" s="48" t="str">
        <f t="shared" si="146"/>
        <v>-</v>
      </c>
      <c r="AP291" s="48" t="str">
        <f t="shared" ca="1" si="147"/>
        <v>0 - 193%</v>
      </c>
      <c r="AQ291" s="48" t="str">
        <f>IFERROR(AC291/#REF!,"-")</f>
        <v>-</v>
      </c>
      <c r="AR291" s="48" t="str">
        <f t="shared" si="148"/>
        <v>-</v>
      </c>
      <c r="AS291" s="48" t="str">
        <f>IFERROR(#REF!/#REF!,"_")</f>
        <v>_</v>
      </c>
      <c r="AT291" s="48" t="str">
        <f t="shared" si="149"/>
        <v>-</v>
      </c>
      <c r="AU291" s="48" t="str">
        <f>IFERROR(#REF!/#REF!,"-")</f>
        <v>-</v>
      </c>
      <c r="AV291" s="48" t="str">
        <f t="shared" si="150"/>
        <v>-</v>
      </c>
      <c r="AW291" s="48" t="str">
        <f>IFERROR(#REF!/#REF!,"-")</f>
        <v>-</v>
      </c>
      <c r="AX291" s="48" t="str">
        <f t="shared" si="151"/>
        <v>-</v>
      </c>
      <c r="AY291" s="48" t="str">
        <f>IFERROR(#REF!/#REF!,"-")</f>
        <v>-</v>
      </c>
      <c r="AZ291" s="48" t="str">
        <f t="shared" si="157"/>
        <v>-</v>
      </c>
      <c r="BA291" s="48" t="str">
        <f t="shared" si="158"/>
        <v>-</v>
      </c>
      <c r="BB291" s="48" t="b">
        <f t="shared" si="152"/>
        <v>0</v>
      </c>
      <c r="BC291">
        <f t="shared" si="159"/>
        <v>0</v>
      </c>
      <c r="BD291" s="48" t="str">
        <f t="shared" si="153"/>
        <v>-</v>
      </c>
    </row>
    <row r="292" spans="1:56" x14ac:dyDescent="0.3">
      <c r="A292" s="25" t="str">
        <f>Råstatistik!A286</f>
        <v>LOMMA KOMMUN</v>
      </c>
      <c r="B292" t="b">
        <f t="shared" si="128"/>
        <v>1</v>
      </c>
      <c r="C292">
        <f>Råstatistik!F286</f>
        <v>0</v>
      </c>
      <c r="D292">
        <f ca="1">IF(Råstatistik!D286=999,IF(simulera09,RANDBETWEEN(1,9),9),0)</f>
        <v>9</v>
      </c>
      <c r="E292">
        <f>Råstatistik!K286</f>
        <v>0</v>
      </c>
      <c r="F292">
        <f ca="1">IF(Råstatistik!I286=999,IF(simulera09,RANDBETWEEN(1,9),9),0)</f>
        <v>9</v>
      </c>
      <c r="G292">
        <f>Råstatistik!P286</f>
        <v>0</v>
      </c>
      <c r="H292">
        <f ca="1">IF(Råstatistik!N286=999,IF(simulera09,RANDBETWEEN(1,9),9),0)</f>
        <v>9</v>
      </c>
      <c r="I292">
        <f>Råstatistik!U286</f>
        <v>245</v>
      </c>
      <c r="J292">
        <f ca="1">IF(Råstatistik!S286=999,IF(simulera09,RANDBETWEEN(1,9),9),0)</f>
        <v>0</v>
      </c>
      <c r="K292">
        <f t="shared" si="129"/>
        <v>245</v>
      </c>
      <c r="L292">
        <f t="shared" ca="1" si="130"/>
        <v>27</v>
      </c>
      <c r="M292" s="26" t="str">
        <f t="shared" ca="1" si="154"/>
        <v>245-272</v>
      </c>
      <c r="N292" s="26">
        <f t="shared" ca="1" si="155"/>
        <v>259</v>
      </c>
      <c r="O292" s="26">
        <f t="shared" si="131"/>
        <v>0</v>
      </c>
      <c r="P292" s="26">
        <f t="shared" ca="1" si="132"/>
        <v>18</v>
      </c>
      <c r="Q292" s="26">
        <f t="shared" ca="1" si="133"/>
        <v>9</v>
      </c>
      <c r="R292" s="43">
        <f>IF(Råstatistik!G286=".",0,Råstatistik!G286)</f>
        <v>0</v>
      </c>
      <c r="S292" s="44">
        <f ca="1">IF(Råstatistik!E286=999,IF(simulera09,RANDBETWEEN(1,9),9),0)</f>
        <v>9</v>
      </c>
      <c r="T292" s="43">
        <f>IF(Råstatistik!L286=".",0,Råstatistik!L286)</f>
        <v>0</v>
      </c>
      <c r="U292" s="44">
        <f ca="1">IF(Råstatistik!J286=999,IF(simulera09,RANDBETWEEN(1,9),9),0)</f>
        <v>9</v>
      </c>
      <c r="V292">
        <f>IF(Råstatistik!Q286=".",0,Råstatistik!Q286)</f>
        <v>0</v>
      </c>
      <c r="W292">
        <f ca="1">IF(Råstatistik!O286=999,IF(simulera09,RANDBETWEEN(1,9),9),0)</f>
        <v>9</v>
      </c>
      <c r="X292">
        <f>IF(Råstatistik!V286=".",0,Råstatistik!V286)</f>
        <v>0</v>
      </c>
      <c r="Y292">
        <f ca="1">IF(Råstatistik!T286=999,IF(simulera09,RANDBETWEEN(1,9),9),0)</f>
        <v>9</v>
      </c>
      <c r="Z292">
        <f t="shared" si="134"/>
        <v>0</v>
      </c>
      <c r="AA292">
        <f t="shared" ca="1" si="135"/>
        <v>36</v>
      </c>
      <c r="AB292" s="26" t="str">
        <f t="shared" ca="1" si="156"/>
        <v>0-36</v>
      </c>
      <c r="AC292" s="26" t="b">
        <f>Råstatistik!B286</f>
        <v>0</v>
      </c>
      <c r="AD292" s="26">
        <f t="shared" si="136"/>
        <v>0</v>
      </c>
      <c r="AE292" s="26">
        <f t="shared" ca="1" si="137"/>
        <v>0</v>
      </c>
      <c r="AF292" s="26">
        <f t="shared" si="138"/>
        <v>0</v>
      </c>
      <c r="AG292" s="26">
        <f t="shared" ca="1" si="139"/>
        <v>0</v>
      </c>
      <c r="AH292" s="26">
        <f t="shared" si="140"/>
        <v>0</v>
      </c>
      <c r="AI292" s="26">
        <f t="shared" ca="1" si="141"/>
        <v>0</v>
      </c>
      <c r="AJ292" s="26">
        <f t="shared" si="142"/>
        <v>245</v>
      </c>
      <c r="AK292" s="26">
        <f t="shared" ca="1" si="143"/>
        <v>0</v>
      </c>
      <c r="AL292" s="48">
        <f t="shared" si="144"/>
        <v>0</v>
      </c>
      <c r="AM292" s="48" t="str">
        <f t="shared" ca="1" si="145"/>
        <v>0 - 7%</v>
      </c>
      <c r="AN292" s="48" t="str">
        <f>IFERROR(#REF!/#REF!,"-")</f>
        <v>-</v>
      </c>
      <c r="AO292" s="48">
        <f t="shared" si="146"/>
        <v>0</v>
      </c>
      <c r="AP292" s="48" t="str">
        <f t="shared" ca="1" si="147"/>
        <v>0 - 14%</v>
      </c>
      <c r="AQ292" s="48" t="str">
        <f>IFERROR(AC292/#REF!,"-")</f>
        <v>-</v>
      </c>
      <c r="AR292" s="48" t="str">
        <f t="shared" si="148"/>
        <v>-</v>
      </c>
      <c r="AS292" s="48" t="str">
        <f>IFERROR(#REF!/#REF!,"_")</f>
        <v>_</v>
      </c>
      <c r="AT292" s="48" t="str">
        <f t="shared" si="149"/>
        <v>-</v>
      </c>
      <c r="AU292" s="48" t="str">
        <f>IFERROR(#REF!/#REF!,"-")</f>
        <v>-</v>
      </c>
      <c r="AV292" s="48" t="str">
        <f t="shared" si="150"/>
        <v>-</v>
      </c>
      <c r="AW292" s="48" t="str">
        <f>IFERROR(#REF!/#REF!,"-")</f>
        <v>-</v>
      </c>
      <c r="AX292" s="48" t="str">
        <f t="shared" si="151"/>
        <v>-</v>
      </c>
      <c r="AY292" s="48" t="str">
        <f>IFERROR(#REF!/#REF!,"-")</f>
        <v>-</v>
      </c>
      <c r="AZ292" s="48" t="str">
        <f t="shared" si="157"/>
        <v>-</v>
      </c>
      <c r="BA292" s="48" t="str">
        <f t="shared" si="158"/>
        <v>-</v>
      </c>
      <c r="BB292" s="48" t="b">
        <f t="shared" si="152"/>
        <v>0</v>
      </c>
      <c r="BC292">
        <f t="shared" si="159"/>
        <v>0</v>
      </c>
      <c r="BD292" s="48" t="str">
        <f t="shared" si="153"/>
        <v>-</v>
      </c>
    </row>
    <row r="293" spans="1:56" x14ac:dyDescent="0.3">
      <c r="A293" s="25" t="str">
        <f>Råstatistik!A287</f>
        <v>LUDVIGSBORGS FRISTÅENDE SKOLA, EK. FÖRENING</v>
      </c>
      <c r="B293" t="b">
        <f t="shared" si="128"/>
        <v>0</v>
      </c>
      <c r="C293">
        <f>Råstatistik!F287</f>
        <v>0</v>
      </c>
      <c r="D293">
        <f ca="1">IF(Råstatistik!D287=999,IF(simulera09,RANDBETWEEN(1,9),9),0)</f>
        <v>9</v>
      </c>
      <c r="E293">
        <f>Råstatistik!K287</f>
        <v>0</v>
      </c>
      <c r="F293">
        <f ca="1">IF(Råstatistik!I287=999,IF(simulera09,RANDBETWEEN(1,9),9),0)</f>
        <v>0</v>
      </c>
      <c r="G293">
        <f>Råstatistik!P287</f>
        <v>0</v>
      </c>
      <c r="H293">
        <f ca="1">IF(Råstatistik!N287=999,IF(simulera09,RANDBETWEEN(1,9),9),0)</f>
        <v>0</v>
      </c>
      <c r="I293">
        <f>Råstatistik!U287</f>
        <v>18</v>
      </c>
      <c r="J293">
        <f ca="1">IF(Råstatistik!S287=999,IF(simulera09,RANDBETWEEN(1,9),9),0)</f>
        <v>0</v>
      </c>
      <c r="K293">
        <f t="shared" si="129"/>
        <v>18</v>
      </c>
      <c r="L293">
        <f t="shared" ca="1" si="130"/>
        <v>9</v>
      </c>
      <c r="M293" s="26" t="str">
        <f t="shared" ca="1" si="154"/>
        <v>18-27</v>
      </c>
      <c r="N293" s="26">
        <f t="shared" ca="1" si="155"/>
        <v>23</v>
      </c>
      <c r="O293" s="26">
        <f t="shared" si="131"/>
        <v>0</v>
      </c>
      <c r="P293" s="26">
        <f t="shared" ca="1" si="132"/>
        <v>9</v>
      </c>
      <c r="Q293" s="26">
        <f t="shared" ca="1" si="133"/>
        <v>5</v>
      </c>
      <c r="R293" s="43">
        <f>IF(Råstatistik!G287=".",0,Råstatistik!G287)</f>
        <v>0</v>
      </c>
      <c r="S293" s="44">
        <f ca="1">IF(Råstatistik!E287=999,IF(simulera09,RANDBETWEEN(1,9),9),0)</f>
        <v>9</v>
      </c>
      <c r="T293" s="43">
        <f>IF(Råstatistik!L287=".",0,Råstatistik!L287)</f>
        <v>0</v>
      </c>
      <c r="U293" s="44">
        <f ca="1">IF(Råstatistik!J287=999,IF(simulera09,RANDBETWEEN(1,9),9),0)</f>
        <v>0</v>
      </c>
      <c r="V293">
        <f>IF(Råstatistik!Q287=".",0,Råstatistik!Q287)</f>
        <v>0</v>
      </c>
      <c r="W293">
        <f ca="1">IF(Råstatistik!O287=999,IF(simulera09,RANDBETWEEN(1,9),9),0)</f>
        <v>0</v>
      </c>
      <c r="X293">
        <f>IF(Råstatistik!V287=".",0,Råstatistik!V287)</f>
        <v>0</v>
      </c>
      <c r="Y293">
        <f ca="1">IF(Råstatistik!T287=999,IF(simulera09,RANDBETWEEN(1,9),9),0)</f>
        <v>9</v>
      </c>
      <c r="Z293">
        <f t="shared" si="134"/>
        <v>0</v>
      </c>
      <c r="AA293">
        <f t="shared" ca="1" si="135"/>
        <v>18</v>
      </c>
      <c r="AB293" s="26" t="str">
        <f t="shared" ca="1" si="156"/>
        <v>0-18</v>
      </c>
      <c r="AC293" s="26" t="b">
        <f>Råstatistik!B287</f>
        <v>0</v>
      </c>
      <c r="AD293" s="26">
        <f t="shared" si="136"/>
        <v>0</v>
      </c>
      <c r="AE293" s="26">
        <f t="shared" ca="1" si="137"/>
        <v>0</v>
      </c>
      <c r="AF293" s="26">
        <f t="shared" si="138"/>
        <v>0</v>
      </c>
      <c r="AG293" s="26">
        <f t="shared" ca="1" si="139"/>
        <v>0</v>
      </c>
      <c r="AH293" s="26">
        <f t="shared" si="140"/>
        <v>0</v>
      </c>
      <c r="AI293" s="26">
        <f t="shared" ca="1" si="141"/>
        <v>0</v>
      </c>
      <c r="AJ293" s="26">
        <f t="shared" si="142"/>
        <v>18</v>
      </c>
      <c r="AK293" s="26">
        <f t="shared" ca="1" si="143"/>
        <v>0</v>
      </c>
      <c r="AL293" s="48">
        <f t="shared" si="144"/>
        <v>0</v>
      </c>
      <c r="AM293" s="48" t="str">
        <f t="shared" ca="1" si="145"/>
        <v>0 - 39%</v>
      </c>
      <c r="AN293" s="48" t="str">
        <f>IFERROR(#REF!/#REF!,"-")</f>
        <v>-</v>
      </c>
      <c r="AO293" s="48">
        <f t="shared" si="146"/>
        <v>0</v>
      </c>
      <c r="AP293" s="48" t="str">
        <f t="shared" ca="1" si="147"/>
        <v>0 - 78%</v>
      </c>
      <c r="AQ293" s="48" t="str">
        <f>IFERROR(AC293/#REF!,"-")</f>
        <v>-</v>
      </c>
      <c r="AR293" s="48" t="str">
        <f t="shared" si="148"/>
        <v>-</v>
      </c>
      <c r="AS293" s="48" t="str">
        <f>IFERROR(#REF!/#REF!,"_")</f>
        <v>_</v>
      </c>
      <c r="AT293" s="48" t="str">
        <f t="shared" si="149"/>
        <v>-</v>
      </c>
      <c r="AU293" s="48" t="str">
        <f>IFERROR(#REF!/#REF!,"-")</f>
        <v>-</v>
      </c>
      <c r="AV293" s="48" t="str">
        <f t="shared" si="150"/>
        <v>-</v>
      </c>
      <c r="AW293" s="48" t="str">
        <f>IFERROR(#REF!/#REF!,"-")</f>
        <v>-</v>
      </c>
      <c r="AX293" s="48" t="str">
        <f t="shared" si="151"/>
        <v>-</v>
      </c>
      <c r="AY293" s="48" t="str">
        <f>IFERROR(#REF!/#REF!,"-")</f>
        <v>-</v>
      </c>
      <c r="AZ293" s="48" t="str">
        <f t="shared" si="157"/>
        <v>-</v>
      </c>
      <c r="BA293" s="48" t="str">
        <f t="shared" si="158"/>
        <v>-</v>
      </c>
      <c r="BB293" s="48" t="b">
        <f t="shared" si="152"/>
        <v>0</v>
      </c>
      <c r="BC293">
        <f t="shared" si="159"/>
        <v>0</v>
      </c>
      <c r="BD293" s="48" t="str">
        <f t="shared" si="153"/>
        <v>-</v>
      </c>
    </row>
    <row r="294" spans="1:56" x14ac:dyDescent="0.3">
      <c r="A294" s="25" t="str">
        <f>Råstatistik!A288</f>
        <v>LUDVIKA KOMMUN</v>
      </c>
      <c r="B294" t="b">
        <f t="shared" si="128"/>
        <v>1</v>
      </c>
      <c r="C294">
        <f>Råstatistik!F288</f>
        <v>38</v>
      </c>
      <c r="D294">
        <f ca="1">IF(Råstatistik!D288=999,IF(simulera09,RANDBETWEEN(1,9),9),0)</f>
        <v>0</v>
      </c>
      <c r="E294">
        <f>Råstatistik!K288</f>
        <v>25</v>
      </c>
      <c r="F294">
        <f ca="1">IF(Råstatistik!I288=999,IF(simulera09,RANDBETWEEN(1,9),9),0)</f>
        <v>0</v>
      </c>
      <c r="G294">
        <f>Råstatistik!P288</f>
        <v>18</v>
      </c>
      <c r="H294">
        <f ca="1">IF(Råstatistik!N288=999,IF(simulera09,RANDBETWEEN(1,9),9),0)</f>
        <v>0</v>
      </c>
      <c r="I294">
        <f>Råstatistik!U288</f>
        <v>157</v>
      </c>
      <c r="J294">
        <f ca="1">IF(Råstatistik!S288=999,IF(simulera09,RANDBETWEEN(1,9),9),0)</f>
        <v>0</v>
      </c>
      <c r="K294">
        <f t="shared" si="129"/>
        <v>238</v>
      </c>
      <c r="L294">
        <f t="shared" ca="1" si="130"/>
        <v>0</v>
      </c>
      <c r="M294" s="26" t="str">
        <f t="shared" ca="1" si="154"/>
        <v>238</v>
      </c>
      <c r="N294" s="26">
        <f t="shared" ca="1" si="155"/>
        <v>238</v>
      </c>
      <c r="O294" s="26">
        <f t="shared" si="131"/>
        <v>63</v>
      </c>
      <c r="P294" s="26">
        <f t="shared" ca="1" si="132"/>
        <v>0</v>
      </c>
      <c r="Q294" s="26">
        <f t="shared" ca="1" si="133"/>
        <v>63</v>
      </c>
      <c r="R294" s="43">
        <f>IF(Råstatistik!G288=".",0,Råstatistik!G288)</f>
        <v>21</v>
      </c>
      <c r="S294" s="44">
        <f ca="1">IF(Råstatistik!E288=999,IF(simulera09,RANDBETWEEN(1,9),9),0)</f>
        <v>0</v>
      </c>
      <c r="T294" s="43">
        <f>IF(Råstatistik!L288=".",0,Råstatistik!L288)</f>
        <v>0</v>
      </c>
      <c r="U294" s="44">
        <f ca="1">IF(Råstatistik!J288=999,IF(simulera09,RANDBETWEEN(1,9),9),0)</f>
        <v>9</v>
      </c>
      <c r="V294">
        <f>IF(Råstatistik!Q288=".",0,Råstatistik!Q288)</f>
        <v>0</v>
      </c>
      <c r="W294">
        <f ca="1">IF(Råstatistik!O288=999,IF(simulera09,RANDBETWEEN(1,9),9),0)</f>
        <v>9</v>
      </c>
      <c r="X294">
        <f>IF(Råstatistik!V288=".",0,Råstatistik!V288)</f>
        <v>0</v>
      </c>
      <c r="Y294">
        <f ca="1">IF(Råstatistik!T288=999,IF(simulera09,RANDBETWEEN(1,9),9),0)</f>
        <v>9</v>
      </c>
      <c r="Z294">
        <f t="shared" si="134"/>
        <v>21</v>
      </c>
      <c r="AA294">
        <f t="shared" ca="1" si="135"/>
        <v>27</v>
      </c>
      <c r="AB294" s="26" t="str">
        <f t="shared" ca="1" si="156"/>
        <v>21-48</v>
      </c>
      <c r="AC294" s="26" t="b">
        <f>Råstatistik!B288</f>
        <v>0</v>
      </c>
      <c r="AD294" s="26">
        <f t="shared" si="136"/>
        <v>17</v>
      </c>
      <c r="AE294" s="26">
        <f t="shared" ca="1" si="137"/>
        <v>0</v>
      </c>
      <c r="AF294" s="26">
        <f t="shared" si="138"/>
        <v>25</v>
      </c>
      <c r="AG294" s="26">
        <f t="shared" ca="1" si="139"/>
        <v>0</v>
      </c>
      <c r="AH294" s="26">
        <f t="shared" si="140"/>
        <v>18</v>
      </c>
      <c r="AI294" s="26">
        <f t="shared" ca="1" si="141"/>
        <v>0</v>
      </c>
      <c r="AJ294" s="26">
        <f t="shared" si="142"/>
        <v>157</v>
      </c>
      <c r="AK294" s="26">
        <f t="shared" ca="1" si="143"/>
        <v>0</v>
      </c>
      <c r="AL294" s="48">
        <f t="shared" si="144"/>
        <v>0.26470588235294118</v>
      </c>
      <c r="AM294" s="48" t="str">
        <f t="shared" ca="1" si="145"/>
        <v>26 - 0%</v>
      </c>
      <c r="AN294" s="48" t="str">
        <f>IFERROR(#REF!/#REF!,"-")</f>
        <v>-</v>
      </c>
      <c r="AO294" s="48">
        <f t="shared" si="146"/>
        <v>8.8235294117647065E-2</v>
      </c>
      <c r="AP294" s="48" t="str">
        <f t="shared" ca="1" si="147"/>
        <v>9 - 11%</v>
      </c>
      <c r="AQ294" s="48" t="str">
        <f>IFERROR(AC294/#REF!,"-")</f>
        <v>-</v>
      </c>
      <c r="AR294" s="48">
        <f t="shared" si="148"/>
        <v>0.33333333333333331</v>
      </c>
      <c r="AS294" s="48" t="str">
        <f>IFERROR(#REF!/#REF!,"_")</f>
        <v>_</v>
      </c>
      <c r="AT294" s="48">
        <f t="shared" si="149"/>
        <v>0.3968253968253968</v>
      </c>
      <c r="AU294" s="48" t="str">
        <f>IFERROR(#REF!/#REF!,"-")</f>
        <v>-</v>
      </c>
      <c r="AV294" s="48">
        <f t="shared" si="150"/>
        <v>0</v>
      </c>
      <c r="AW294" s="48" t="str">
        <f>IFERROR(#REF!/#REF!,"-")</f>
        <v>-</v>
      </c>
      <c r="AX294" s="48">
        <f t="shared" si="151"/>
        <v>0</v>
      </c>
      <c r="AY294" s="48" t="str">
        <f>IFERROR(#REF!/#REF!,"-")</f>
        <v>-</v>
      </c>
      <c r="AZ294" s="48">
        <f t="shared" si="157"/>
        <v>0</v>
      </c>
      <c r="BA294" s="48" t="str">
        <f t="shared" si="158"/>
        <v>-</v>
      </c>
      <c r="BB294" s="48" t="b">
        <f t="shared" si="152"/>
        <v>0</v>
      </c>
      <c r="BC294">
        <f t="shared" si="159"/>
        <v>17</v>
      </c>
      <c r="BD294" s="48">
        <f t="shared" si="153"/>
        <v>0.40476190476190477</v>
      </c>
    </row>
    <row r="295" spans="1:56" x14ac:dyDescent="0.3">
      <c r="A295" s="25" t="str">
        <f>Råstatistik!A289</f>
        <v>LULEÅ KOMMUN</v>
      </c>
      <c r="B295" t="b">
        <f t="shared" si="128"/>
        <v>1</v>
      </c>
      <c r="C295">
        <f>Råstatistik!F289</f>
        <v>31</v>
      </c>
      <c r="D295">
        <f ca="1">IF(Råstatistik!D289=999,IF(simulera09,RANDBETWEEN(1,9),9),0)</f>
        <v>0</v>
      </c>
      <c r="E295">
        <f>Råstatistik!K289</f>
        <v>26</v>
      </c>
      <c r="F295">
        <f ca="1">IF(Råstatistik!I289=999,IF(simulera09,RANDBETWEEN(1,9),9),0)</f>
        <v>0</v>
      </c>
      <c r="G295">
        <f>Råstatistik!P289</f>
        <v>61</v>
      </c>
      <c r="H295">
        <f ca="1">IF(Råstatistik!N289=999,IF(simulera09,RANDBETWEEN(1,9),9),0)</f>
        <v>0</v>
      </c>
      <c r="I295">
        <f>Råstatistik!U289</f>
        <v>504</v>
      </c>
      <c r="J295">
        <f ca="1">IF(Råstatistik!S289=999,IF(simulera09,RANDBETWEEN(1,9),9),0)</f>
        <v>0</v>
      </c>
      <c r="K295">
        <f t="shared" si="129"/>
        <v>622</v>
      </c>
      <c r="L295">
        <f t="shared" ca="1" si="130"/>
        <v>0</v>
      </c>
      <c r="M295" s="26" t="str">
        <f t="shared" ca="1" si="154"/>
        <v>622</v>
      </c>
      <c r="N295" s="26">
        <f t="shared" ca="1" si="155"/>
        <v>622</v>
      </c>
      <c r="O295" s="26">
        <f t="shared" si="131"/>
        <v>57</v>
      </c>
      <c r="P295" s="26">
        <f t="shared" ca="1" si="132"/>
        <v>0</v>
      </c>
      <c r="Q295" s="26">
        <f t="shared" ca="1" si="133"/>
        <v>57</v>
      </c>
      <c r="R295" s="43">
        <f>IF(Råstatistik!G289=".",0,Råstatistik!G289)</f>
        <v>18</v>
      </c>
      <c r="S295" s="44">
        <f ca="1">IF(Råstatistik!E289=999,IF(simulera09,RANDBETWEEN(1,9),9),0)</f>
        <v>0</v>
      </c>
      <c r="T295" s="43">
        <f>IF(Råstatistik!L289=".",0,Råstatistik!L289)</f>
        <v>0</v>
      </c>
      <c r="U295" s="44">
        <f ca="1">IF(Råstatistik!J289=999,IF(simulera09,RANDBETWEEN(1,9),9),0)</f>
        <v>9</v>
      </c>
      <c r="V295">
        <f>IF(Råstatistik!Q289=".",0,Råstatistik!Q289)</f>
        <v>19</v>
      </c>
      <c r="W295">
        <f ca="1">IF(Råstatistik!O289=999,IF(simulera09,RANDBETWEEN(1,9),9),0)</f>
        <v>0</v>
      </c>
      <c r="X295">
        <f>IF(Råstatistik!V289=".",0,Råstatistik!V289)</f>
        <v>25</v>
      </c>
      <c r="Y295">
        <f ca="1">IF(Råstatistik!T289=999,IF(simulera09,RANDBETWEEN(1,9),9),0)</f>
        <v>0</v>
      </c>
      <c r="Z295">
        <f t="shared" si="134"/>
        <v>62</v>
      </c>
      <c r="AA295">
        <f t="shared" ca="1" si="135"/>
        <v>9</v>
      </c>
      <c r="AB295" s="26" t="str">
        <f t="shared" ca="1" si="156"/>
        <v>62-71</v>
      </c>
      <c r="AC295" s="26" t="b">
        <f>Råstatistik!B289</f>
        <v>0</v>
      </c>
      <c r="AD295" s="26">
        <f t="shared" si="136"/>
        <v>13</v>
      </c>
      <c r="AE295" s="26">
        <f t="shared" ca="1" si="137"/>
        <v>0</v>
      </c>
      <c r="AF295" s="26">
        <f t="shared" si="138"/>
        <v>26</v>
      </c>
      <c r="AG295" s="26">
        <f t="shared" ca="1" si="139"/>
        <v>0</v>
      </c>
      <c r="AH295" s="26">
        <f t="shared" si="140"/>
        <v>42</v>
      </c>
      <c r="AI295" s="26">
        <f t="shared" ca="1" si="141"/>
        <v>0</v>
      </c>
      <c r="AJ295" s="26">
        <f t="shared" si="142"/>
        <v>479</v>
      </c>
      <c r="AK295" s="26">
        <f t="shared" ca="1" si="143"/>
        <v>0</v>
      </c>
      <c r="AL295" s="48">
        <f t="shared" si="144"/>
        <v>9.1639871382636656E-2</v>
      </c>
      <c r="AM295" s="48" t="str">
        <f t="shared" ca="1" si="145"/>
        <v>9 - 0%</v>
      </c>
      <c r="AN295" s="48" t="str">
        <f>IFERROR(#REF!/#REF!,"-")</f>
        <v>-</v>
      </c>
      <c r="AO295" s="48">
        <f t="shared" si="146"/>
        <v>9.9678456591639875E-2</v>
      </c>
      <c r="AP295" s="48" t="str">
        <f t="shared" ca="1" si="147"/>
        <v>10 - 1%</v>
      </c>
      <c r="AQ295" s="48" t="str">
        <f>IFERROR(AC295/#REF!,"-")</f>
        <v>-</v>
      </c>
      <c r="AR295" s="48">
        <f t="shared" si="148"/>
        <v>1.0877192982456141</v>
      </c>
      <c r="AS295" s="48" t="str">
        <f>IFERROR(#REF!/#REF!,"_")</f>
        <v>_</v>
      </c>
      <c r="AT295" s="48">
        <f t="shared" si="149"/>
        <v>0.45614035087719296</v>
      </c>
      <c r="AU295" s="48" t="str">
        <f>IFERROR(#REF!/#REF!,"-")</f>
        <v>-</v>
      </c>
      <c r="AV295" s="48">
        <f t="shared" si="150"/>
        <v>0</v>
      </c>
      <c r="AW295" s="48" t="str">
        <f>IFERROR(#REF!/#REF!,"-")</f>
        <v>-</v>
      </c>
      <c r="AX295" s="48">
        <f t="shared" si="151"/>
        <v>0.40322580645161288</v>
      </c>
      <c r="AY295" s="48" t="str">
        <f>IFERROR(#REF!/#REF!,"-")</f>
        <v>-</v>
      </c>
      <c r="AZ295" s="48">
        <f t="shared" si="157"/>
        <v>0.40322580645161288</v>
      </c>
      <c r="BA295" s="48" t="str">
        <f t="shared" si="158"/>
        <v>-</v>
      </c>
      <c r="BB295" s="48" t="b">
        <f t="shared" si="152"/>
        <v>0</v>
      </c>
      <c r="BC295">
        <f t="shared" si="159"/>
        <v>13</v>
      </c>
      <c r="BD295" s="48">
        <f t="shared" si="153"/>
        <v>0.33333333333333331</v>
      </c>
    </row>
    <row r="296" spans="1:56" x14ac:dyDescent="0.3">
      <c r="A296" s="25" t="str">
        <f>Råstatistik!A290</f>
        <v>LUNDS KOMMUN</v>
      </c>
      <c r="B296" t="b">
        <f t="shared" si="128"/>
        <v>1</v>
      </c>
      <c r="C296">
        <f>Råstatistik!F290</f>
        <v>47</v>
      </c>
      <c r="D296">
        <f ca="1">IF(Råstatistik!D290=999,IF(simulera09,RANDBETWEEN(1,9),9),0)</f>
        <v>0</v>
      </c>
      <c r="E296">
        <f>Råstatistik!K290</f>
        <v>50</v>
      </c>
      <c r="F296">
        <f ca="1">IF(Råstatistik!I290=999,IF(simulera09,RANDBETWEEN(1,9),9),0)</f>
        <v>0</v>
      </c>
      <c r="G296">
        <f>Råstatistik!P290</f>
        <v>40</v>
      </c>
      <c r="H296">
        <f ca="1">IF(Råstatistik!N290=999,IF(simulera09,RANDBETWEEN(1,9),9),0)</f>
        <v>0</v>
      </c>
      <c r="I296">
        <f>Råstatistik!U290</f>
        <v>801</v>
      </c>
      <c r="J296">
        <f ca="1">IF(Råstatistik!S290=999,IF(simulera09,RANDBETWEEN(1,9),9),0)</f>
        <v>0</v>
      </c>
      <c r="K296">
        <f t="shared" si="129"/>
        <v>938</v>
      </c>
      <c r="L296">
        <f t="shared" ca="1" si="130"/>
        <v>0</v>
      </c>
      <c r="M296" s="26" t="str">
        <f t="shared" ca="1" si="154"/>
        <v>938</v>
      </c>
      <c r="N296" s="26">
        <f t="shared" ca="1" si="155"/>
        <v>938</v>
      </c>
      <c r="O296" s="26">
        <f t="shared" si="131"/>
        <v>97</v>
      </c>
      <c r="P296" s="26">
        <f t="shared" ca="1" si="132"/>
        <v>0</v>
      </c>
      <c r="Q296" s="26">
        <f t="shared" ca="1" si="133"/>
        <v>97</v>
      </c>
      <c r="R296" s="43">
        <f>IF(Råstatistik!G290=".",0,Råstatistik!G290)</f>
        <v>23</v>
      </c>
      <c r="S296" s="44">
        <f ca="1">IF(Råstatistik!E290=999,IF(simulera09,RANDBETWEEN(1,9),9),0)</f>
        <v>0</v>
      </c>
      <c r="T296" s="43">
        <f>IF(Råstatistik!L290=".",0,Råstatistik!L290)</f>
        <v>13</v>
      </c>
      <c r="U296" s="44">
        <f ca="1">IF(Råstatistik!J290=999,IF(simulera09,RANDBETWEEN(1,9),9),0)</f>
        <v>0</v>
      </c>
      <c r="V296">
        <f>IF(Råstatistik!Q290=".",0,Råstatistik!Q290)</f>
        <v>0</v>
      </c>
      <c r="W296">
        <f ca="1">IF(Råstatistik!O290=999,IF(simulera09,RANDBETWEEN(1,9),9),0)</f>
        <v>9</v>
      </c>
      <c r="X296">
        <f>IF(Råstatistik!V290=".",0,Råstatistik!V290)</f>
        <v>17</v>
      </c>
      <c r="Y296">
        <f ca="1">IF(Råstatistik!T290=999,IF(simulera09,RANDBETWEEN(1,9),9),0)</f>
        <v>0</v>
      </c>
      <c r="Z296">
        <f t="shared" si="134"/>
        <v>53</v>
      </c>
      <c r="AA296">
        <f t="shared" ca="1" si="135"/>
        <v>9</v>
      </c>
      <c r="AB296" s="26" t="str">
        <f t="shared" ca="1" si="156"/>
        <v>53-62</v>
      </c>
      <c r="AC296" s="26" t="b">
        <f>Råstatistik!B290</f>
        <v>0</v>
      </c>
      <c r="AD296" s="26">
        <f t="shared" si="136"/>
        <v>24</v>
      </c>
      <c r="AE296" s="26">
        <f t="shared" ca="1" si="137"/>
        <v>0</v>
      </c>
      <c r="AF296" s="26">
        <f t="shared" si="138"/>
        <v>37</v>
      </c>
      <c r="AG296" s="26">
        <f t="shared" ca="1" si="139"/>
        <v>0</v>
      </c>
      <c r="AH296" s="26">
        <f t="shared" si="140"/>
        <v>40</v>
      </c>
      <c r="AI296" s="26">
        <f t="shared" ca="1" si="141"/>
        <v>0</v>
      </c>
      <c r="AJ296" s="26">
        <f t="shared" si="142"/>
        <v>784</v>
      </c>
      <c r="AK296" s="26">
        <f t="shared" ca="1" si="143"/>
        <v>0</v>
      </c>
      <c r="AL296" s="48">
        <f t="shared" si="144"/>
        <v>0.10341151385927505</v>
      </c>
      <c r="AM296" s="48" t="str">
        <f t="shared" ca="1" si="145"/>
        <v>10 - 0%</v>
      </c>
      <c r="AN296" s="48" t="str">
        <f>IFERROR(#REF!/#REF!,"-")</f>
        <v>-</v>
      </c>
      <c r="AO296" s="48">
        <f t="shared" si="146"/>
        <v>5.6503198294243072E-2</v>
      </c>
      <c r="AP296" s="48" t="str">
        <f t="shared" ca="1" si="147"/>
        <v>6 - 1%</v>
      </c>
      <c r="AQ296" s="48" t="str">
        <f>IFERROR(AC296/#REF!,"-")</f>
        <v>-</v>
      </c>
      <c r="AR296" s="48">
        <f t="shared" si="148"/>
        <v>0.54639175257731953</v>
      </c>
      <c r="AS296" s="48" t="str">
        <f>IFERROR(#REF!/#REF!,"_")</f>
        <v>_</v>
      </c>
      <c r="AT296" s="48">
        <f t="shared" si="149"/>
        <v>0.51546391752577314</v>
      </c>
      <c r="AU296" s="48" t="str">
        <f>IFERROR(#REF!/#REF!,"-")</f>
        <v>-</v>
      </c>
      <c r="AV296" s="48">
        <f t="shared" si="150"/>
        <v>0.24528301886792453</v>
      </c>
      <c r="AW296" s="48" t="str">
        <f>IFERROR(#REF!/#REF!,"-")</f>
        <v>-</v>
      </c>
      <c r="AX296" s="48">
        <f t="shared" si="151"/>
        <v>0.32075471698113206</v>
      </c>
      <c r="AY296" s="48" t="str">
        <f>IFERROR(#REF!/#REF!,"-")</f>
        <v>-</v>
      </c>
      <c r="AZ296" s="48">
        <f t="shared" si="157"/>
        <v>0.56603773584905659</v>
      </c>
      <c r="BA296" s="48" t="str">
        <f t="shared" si="158"/>
        <v>-</v>
      </c>
      <c r="BB296" s="48" t="b">
        <f t="shared" si="152"/>
        <v>0</v>
      </c>
      <c r="BC296">
        <f t="shared" si="159"/>
        <v>24</v>
      </c>
      <c r="BD296" s="48">
        <f t="shared" si="153"/>
        <v>0.39344262295081966</v>
      </c>
    </row>
    <row r="297" spans="1:56" x14ac:dyDescent="0.3">
      <c r="A297" s="25" t="str">
        <f>Råstatistik!A291</f>
        <v>LYCKSELE KOMMUN</v>
      </c>
      <c r="B297" t="b">
        <f t="shared" si="128"/>
        <v>1</v>
      </c>
      <c r="C297">
        <f>Råstatistik!F291</f>
        <v>14</v>
      </c>
      <c r="D297">
        <f ca="1">IF(Råstatistik!D291=999,IF(simulera09,RANDBETWEEN(1,9),9),0)</f>
        <v>0</v>
      </c>
      <c r="E297">
        <f>Råstatistik!K291</f>
        <v>15</v>
      </c>
      <c r="F297">
        <f ca="1">IF(Råstatistik!I291=999,IF(simulera09,RANDBETWEEN(1,9),9),0)</f>
        <v>0</v>
      </c>
      <c r="G297">
        <f>Råstatistik!P291</f>
        <v>16</v>
      </c>
      <c r="H297">
        <f ca="1">IF(Råstatistik!N291=999,IF(simulera09,RANDBETWEEN(1,9),9),0)</f>
        <v>0</v>
      </c>
      <c r="I297">
        <f>Råstatistik!U291</f>
        <v>81</v>
      </c>
      <c r="J297">
        <f ca="1">IF(Råstatistik!S291=999,IF(simulera09,RANDBETWEEN(1,9),9),0)</f>
        <v>0</v>
      </c>
      <c r="K297">
        <f t="shared" si="129"/>
        <v>126</v>
      </c>
      <c r="L297">
        <f t="shared" ca="1" si="130"/>
        <v>0</v>
      </c>
      <c r="M297" s="26" t="str">
        <f t="shared" ca="1" si="154"/>
        <v>126</v>
      </c>
      <c r="N297" s="26">
        <f t="shared" ca="1" si="155"/>
        <v>126</v>
      </c>
      <c r="O297" s="26">
        <f t="shared" si="131"/>
        <v>29</v>
      </c>
      <c r="P297" s="26">
        <f t="shared" ca="1" si="132"/>
        <v>0</v>
      </c>
      <c r="Q297" s="26">
        <f t="shared" ca="1" si="133"/>
        <v>29</v>
      </c>
      <c r="R297" s="43">
        <f>IF(Råstatistik!G291=".",0,Råstatistik!G291)</f>
        <v>0</v>
      </c>
      <c r="S297" s="44">
        <f ca="1">IF(Råstatistik!E291=999,IF(simulera09,RANDBETWEEN(1,9),9),0)</f>
        <v>9</v>
      </c>
      <c r="T297" s="43">
        <f>IF(Råstatistik!L291=".",0,Råstatistik!L291)</f>
        <v>0</v>
      </c>
      <c r="U297" s="44">
        <f ca="1">IF(Råstatistik!J291=999,IF(simulera09,RANDBETWEEN(1,9),9),0)</f>
        <v>9</v>
      </c>
      <c r="V297">
        <f>IF(Råstatistik!Q291=".",0,Råstatistik!Q291)</f>
        <v>0</v>
      </c>
      <c r="W297">
        <f ca="1">IF(Råstatistik!O291=999,IF(simulera09,RANDBETWEEN(1,9),9),0)</f>
        <v>9</v>
      </c>
      <c r="X297">
        <f>IF(Råstatistik!V291=".",0,Råstatistik!V291)</f>
        <v>0</v>
      </c>
      <c r="Y297">
        <f ca="1">IF(Råstatistik!T291=999,IF(simulera09,RANDBETWEEN(1,9),9),0)</f>
        <v>0</v>
      </c>
      <c r="Z297">
        <f t="shared" si="134"/>
        <v>0</v>
      </c>
      <c r="AA297">
        <f t="shared" ca="1" si="135"/>
        <v>27</v>
      </c>
      <c r="AB297" s="26" t="str">
        <f t="shared" ca="1" si="156"/>
        <v>0-27</v>
      </c>
      <c r="AC297" s="26" t="b">
        <f>Råstatistik!B291</f>
        <v>0</v>
      </c>
      <c r="AD297" s="26">
        <f t="shared" si="136"/>
        <v>14</v>
      </c>
      <c r="AE297" s="26">
        <f t="shared" ca="1" si="137"/>
        <v>0</v>
      </c>
      <c r="AF297" s="26">
        <f t="shared" si="138"/>
        <v>15</v>
      </c>
      <c r="AG297" s="26">
        <f t="shared" ca="1" si="139"/>
        <v>0</v>
      </c>
      <c r="AH297" s="26">
        <f t="shared" si="140"/>
        <v>16</v>
      </c>
      <c r="AI297" s="26">
        <f t="shared" ca="1" si="141"/>
        <v>0</v>
      </c>
      <c r="AJ297" s="26">
        <f t="shared" si="142"/>
        <v>81</v>
      </c>
      <c r="AK297" s="26">
        <f t="shared" ca="1" si="143"/>
        <v>0</v>
      </c>
      <c r="AL297" s="48">
        <f t="shared" si="144"/>
        <v>0.23015873015873015</v>
      </c>
      <c r="AM297" s="48" t="str">
        <f t="shared" ca="1" si="145"/>
        <v>23 - 0%</v>
      </c>
      <c r="AN297" s="48" t="str">
        <f>IFERROR(#REF!/#REF!,"-")</f>
        <v>-</v>
      </c>
      <c r="AO297" s="48">
        <f t="shared" si="146"/>
        <v>0</v>
      </c>
      <c r="AP297" s="48" t="str">
        <f t="shared" ca="1" si="147"/>
        <v>0 - 21%</v>
      </c>
      <c r="AQ297" s="48" t="str">
        <f>IFERROR(AC297/#REF!,"-")</f>
        <v>-</v>
      </c>
      <c r="AR297" s="48">
        <f t="shared" si="148"/>
        <v>0</v>
      </c>
      <c r="AS297" s="48" t="str">
        <f>IFERROR(#REF!/#REF!,"_")</f>
        <v>_</v>
      </c>
      <c r="AT297" s="48">
        <f t="shared" si="149"/>
        <v>0.51724137931034486</v>
      </c>
      <c r="AU297" s="48" t="str">
        <f>IFERROR(#REF!/#REF!,"-")</f>
        <v>-</v>
      </c>
      <c r="AV297" s="48" t="str">
        <f t="shared" si="150"/>
        <v>-</v>
      </c>
      <c r="AW297" s="48" t="str">
        <f>IFERROR(#REF!/#REF!,"-")</f>
        <v>-</v>
      </c>
      <c r="AX297" s="48" t="str">
        <f t="shared" si="151"/>
        <v>-</v>
      </c>
      <c r="AY297" s="48" t="str">
        <f>IFERROR(#REF!/#REF!,"-")</f>
        <v>-</v>
      </c>
      <c r="AZ297" s="48" t="str">
        <f t="shared" si="157"/>
        <v>-</v>
      </c>
      <c r="BA297" s="48" t="str">
        <f t="shared" si="158"/>
        <v>-</v>
      </c>
      <c r="BB297" s="48" t="b">
        <f t="shared" si="152"/>
        <v>0</v>
      </c>
      <c r="BC297">
        <f t="shared" si="159"/>
        <v>14</v>
      </c>
      <c r="BD297" s="48">
        <f t="shared" si="153"/>
        <v>0.48275862068965519</v>
      </c>
    </row>
    <row r="298" spans="1:56" x14ac:dyDescent="0.3">
      <c r="A298" s="25" t="str">
        <f>Råstatistik!A292</f>
        <v>LYSEKILS KOMMUN</v>
      </c>
      <c r="B298" t="b">
        <f t="shared" si="128"/>
        <v>1</v>
      </c>
      <c r="C298">
        <f>Råstatistik!F292</f>
        <v>17</v>
      </c>
      <c r="D298">
        <f ca="1">IF(Råstatistik!D292=999,IF(simulera09,RANDBETWEEN(1,9),9),0)</f>
        <v>0</v>
      </c>
      <c r="E298">
        <f>Råstatistik!K292</f>
        <v>0</v>
      </c>
      <c r="F298">
        <f ca="1">IF(Råstatistik!I292=999,IF(simulera09,RANDBETWEEN(1,9),9),0)</f>
        <v>9</v>
      </c>
      <c r="G298">
        <f>Råstatistik!P292</f>
        <v>19</v>
      </c>
      <c r="H298">
        <f ca="1">IF(Råstatistik!N292=999,IF(simulera09,RANDBETWEEN(1,9),9),0)</f>
        <v>0</v>
      </c>
      <c r="I298">
        <f>Råstatistik!U292</f>
        <v>104</v>
      </c>
      <c r="J298">
        <f ca="1">IF(Råstatistik!S292=999,IF(simulera09,RANDBETWEEN(1,9),9),0)</f>
        <v>0</v>
      </c>
      <c r="K298">
        <f t="shared" si="129"/>
        <v>140</v>
      </c>
      <c r="L298">
        <f t="shared" ca="1" si="130"/>
        <v>9</v>
      </c>
      <c r="M298" s="26" t="str">
        <f t="shared" ca="1" si="154"/>
        <v>140-149</v>
      </c>
      <c r="N298" s="26">
        <f t="shared" ca="1" si="155"/>
        <v>145</v>
      </c>
      <c r="O298" s="26">
        <f t="shared" si="131"/>
        <v>17</v>
      </c>
      <c r="P298" s="26">
        <f t="shared" ca="1" si="132"/>
        <v>9</v>
      </c>
      <c r="Q298" s="26">
        <f t="shared" ca="1" si="133"/>
        <v>22</v>
      </c>
      <c r="R298" s="43">
        <f>IF(Råstatistik!G292=".",0,Råstatistik!G292)</f>
        <v>0</v>
      </c>
      <c r="S298" s="44">
        <f ca="1">IF(Råstatistik!E292=999,IF(simulera09,RANDBETWEEN(1,9),9),0)</f>
        <v>9</v>
      </c>
      <c r="T298" s="43">
        <f>IF(Råstatistik!L292=".",0,Råstatistik!L292)</f>
        <v>0</v>
      </c>
      <c r="U298" s="44">
        <f ca="1">IF(Råstatistik!J292=999,IF(simulera09,RANDBETWEEN(1,9),9),0)</f>
        <v>9</v>
      </c>
      <c r="V298">
        <f>IF(Råstatistik!Q292=".",0,Råstatistik!Q292)</f>
        <v>0</v>
      </c>
      <c r="W298">
        <f ca="1">IF(Råstatistik!O292=999,IF(simulera09,RANDBETWEEN(1,9),9),0)</f>
        <v>9</v>
      </c>
      <c r="X298">
        <f>IF(Råstatistik!V292=".",0,Råstatistik!V292)</f>
        <v>0</v>
      </c>
      <c r="Y298">
        <f ca="1">IF(Råstatistik!T292=999,IF(simulera09,RANDBETWEEN(1,9),9),0)</f>
        <v>9</v>
      </c>
      <c r="Z298">
        <f t="shared" si="134"/>
        <v>0</v>
      </c>
      <c r="AA298">
        <f t="shared" ca="1" si="135"/>
        <v>36</v>
      </c>
      <c r="AB298" s="26" t="str">
        <f t="shared" ca="1" si="156"/>
        <v>0-36</v>
      </c>
      <c r="AC298" s="26" t="b">
        <f>Råstatistik!B292</f>
        <v>0</v>
      </c>
      <c r="AD298" s="26">
        <f t="shared" si="136"/>
        <v>17</v>
      </c>
      <c r="AE298" s="26">
        <f t="shared" ca="1" si="137"/>
        <v>0</v>
      </c>
      <c r="AF298" s="26">
        <f t="shared" si="138"/>
        <v>0</v>
      </c>
      <c r="AG298" s="26">
        <f t="shared" ca="1" si="139"/>
        <v>0</v>
      </c>
      <c r="AH298" s="26">
        <f t="shared" si="140"/>
        <v>19</v>
      </c>
      <c r="AI298" s="26">
        <f t="shared" ca="1" si="141"/>
        <v>0</v>
      </c>
      <c r="AJ298" s="26">
        <f t="shared" si="142"/>
        <v>104</v>
      </c>
      <c r="AK298" s="26">
        <f t="shared" ca="1" si="143"/>
        <v>0</v>
      </c>
      <c r="AL298" s="48">
        <f t="shared" si="144"/>
        <v>0.12142857142857143</v>
      </c>
      <c r="AM298" s="48" t="str">
        <f t="shared" ca="1" si="145"/>
        <v>12 - 6%</v>
      </c>
      <c r="AN298" s="48" t="str">
        <f>IFERROR(#REF!/#REF!,"-")</f>
        <v>-</v>
      </c>
      <c r="AO298" s="48">
        <f t="shared" si="146"/>
        <v>0</v>
      </c>
      <c r="AP298" s="48" t="str">
        <f t="shared" ca="1" si="147"/>
        <v>0 - 25%</v>
      </c>
      <c r="AQ298" s="48" t="str">
        <f>IFERROR(AC298/#REF!,"-")</f>
        <v>-</v>
      </c>
      <c r="AR298" s="48">
        <f t="shared" si="148"/>
        <v>0</v>
      </c>
      <c r="AS298" s="48" t="str">
        <f>IFERROR(#REF!/#REF!,"_")</f>
        <v>_</v>
      </c>
      <c r="AT298" s="48">
        <f t="shared" si="149"/>
        <v>0</v>
      </c>
      <c r="AU298" s="48" t="str">
        <f>IFERROR(#REF!/#REF!,"-")</f>
        <v>-</v>
      </c>
      <c r="AV298" s="48" t="str">
        <f t="shared" si="150"/>
        <v>-</v>
      </c>
      <c r="AW298" s="48" t="str">
        <f>IFERROR(#REF!/#REF!,"-")</f>
        <v>-</v>
      </c>
      <c r="AX298" s="48" t="str">
        <f t="shared" si="151"/>
        <v>-</v>
      </c>
      <c r="AY298" s="48" t="str">
        <f>IFERROR(#REF!/#REF!,"-")</f>
        <v>-</v>
      </c>
      <c r="AZ298" s="48" t="str">
        <f t="shared" si="157"/>
        <v>-</v>
      </c>
      <c r="BA298" s="48" t="str">
        <f t="shared" si="158"/>
        <v>-</v>
      </c>
      <c r="BB298" s="48" t="b">
        <f t="shared" si="152"/>
        <v>0</v>
      </c>
      <c r="BC298">
        <f t="shared" si="159"/>
        <v>17</v>
      </c>
      <c r="BD298" s="48">
        <f t="shared" si="153"/>
        <v>1</v>
      </c>
    </row>
    <row r="299" spans="1:56" x14ac:dyDescent="0.3">
      <c r="A299" s="25" t="str">
        <f>Råstatistik!A293</f>
        <v>Lära i Österåker AB</v>
      </c>
      <c r="B299" t="b">
        <f t="shared" si="128"/>
        <v>0</v>
      </c>
      <c r="C299">
        <f>Råstatistik!F293</f>
        <v>0</v>
      </c>
      <c r="D299">
        <f ca="1">IF(Råstatistik!D293=999,IF(simulera09,RANDBETWEEN(1,9),9),0)</f>
        <v>9</v>
      </c>
      <c r="E299">
        <f>Råstatistik!K293</f>
        <v>0</v>
      </c>
      <c r="F299">
        <f ca="1">IF(Råstatistik!I293=999,IF(simulera09,RANDBETWEEN(1,9),9),0)</f>
        <v>9</v>
      </c>
      <c r="G299">
        <f>Råstatistik!P293</f>
        <v>0</v>
      </c>
      <c r="H299">
        <f ca="1">IF(Råstatistik!N293=999,IF(simulera09,RANDBETWEEN(1,9),9),0)</f>
        <v>0</v>
      </c>
      <c r="I299">
        <f>Råstatistik!U293</f>
        <v>44</v>
      </c>
      <c r="J299">
        <f ca="1">IF(Råstatistik!S293=999,IF(simulera09,RANDBETWEEN(1,9),9),0)</f>
        <v>0</v>
      </c>
      <c r="K299">
        <f t="shared" si="129"/>
        <v>44</v>
      </c>
      <c r="L299">
        <f t="shared" ca="1" si="130"/>
        <v>18</v>
      </c>
      <c r="M299" s="26" t="str">
        <f t="shared" ca="1" si="154"/>
        <v>44-62</v>
      </c>
      <c r="N299" s="26">
        <f t="shared" ca="1" si="155"/>
        <v>53</v>
      </c>
      <c r="O299" s="26">
        <f t="shared" si="131"/>
        <v>0</v>
      </c>
      <c r="P299" s="26">
        <f t="shared" ca="1" si="132"/>
        <v>18</v>
      </c>
      <c r="Q299" s="26">
        <f t="shared" ca="1" si="133"/>
        <v>9</v>
      </c>
      <c r="R299" s="43">
        <f>IF(Råstatistik!G293=".",0,Råstatistik!G293)</f>
        <v>0</v>
      </c>
      <c r="S299" s="44">
        <f ca="1">IF(Råstatistik!E293=999,IF(simulera09,RANDBETWEEN(1,9),9),0)</f>
        <v>9</v>
      </c>
      <c r="T299" s="43">
        <f>IF(Råstatistik!L293=".",0,Råstatistik!L293)</f>
        <v>0</v>
      </c>
      <c r="U299" s="44">
        <f ca="1">IF(Råstatistik!J293=999,IF(simulera09,RANDBETWEEN(1,9),9),0)</f>
        <v>9</v>
      </c>
      <c r="V299">
        <f>IF(Råstatistik!Q293=".",0,Råstatistik!Q293)</f>
        <v>0</v>
      </c>
      <c r="W299">
        <f ca="1">IF(Råstatistik!O293=999,IF(simulera09,RANDBETWEEN(1,9),9),0)</f>
        <v>0</v>
      </c>
      <c r="X299">
        <f>IF(Råstatistik!V293=".",0,Råstatistik!V293)</f>
        <v>0</v>
      </c>
      <c r="Y299">
        <f ca="1">IF(Råstatistik!T293=999,IF(simulera09,RANDBETWEEN(1,9),9),0)</f>
        <v>9</v>
      </c>
      <c r="Z299">
        <f t="shared" si="134"/>
        <v>0</v>
      </c>
      <c r="AA299">
        <f t="shared" ca="1" si="135"/>
        <v>27</v>
      </c>
      <c r="AB299" s="26" t="str">
        <f t="shared" ca="1" si="156"/>
        <v>0-27</v>
      </c>
      <c r="AC299" s="26" t="b">
        <f>Råstatistik!B293</f>
        <v>0</v>
      </c>
      <c r="AD299" s="26">
        <f t="shared" si="136"/>
        <v>0</v>
      </c>
      <c r="AE299" s="26">
        <f t="shared" ca="1" si="137"/>
        <v>0</v>
      </c>
      <c r="AF299" s="26">
        <f t="shared" si="138"/>
        <v>0</v>
      </c>
      <c r="AG299" s="26">
        <f t="shared" ca="1" si="139"/>
        <v>0</v>
      </c>
      <c r="AH299" s="26">
        <f t="shared" si="140"/>
        <v>0</v>
      </c>
      <c r="AI299" s="26">
        <f t="shared" ca="1" si="141"/>
        <v>0</v>
      </c>
      <c r="AJ299" s="26">
        <f t="shared" si="142"/>
        <v>44</v>
      </c>
      <c r="AK299" s="26">
        <f t="shared" ca="1" si="143"/>
        <v>0</v>
      </c>
      <c r="AL299" s="48">
        <f t="shared" si="144"/>
        <v>0</v>
      </c>
      <c r="AM299" s="48" t="str">
        <f t="shared" ca="1" si="145"/>
        <v>0 - 34%</v>
      </c>
      <c r="AN299" s="48" t="str">
        <f>IFERROR(#REF!/#REF!,"-")</f>
        <v>-</v>
      </c>
      <c r="AO299" s="48">
        <f t="shared" si="146"/>
        <v>0</v>
      </c>
      <c r="AP299" s="48" t="str">
        <f t="shared" ca="1" si="147"/>
        <v>0 - 51%</v>
      </c>
      <c r="AQ299" s="48" t="str">
        <f>IFERROR(AC299/#REF!,"-")</f>
        <v>-</v>
      </c>
      <c r="AR299" s="48" t="str">
        <f t="shared" si="148"/>
        <v>-</v>
      </c>
      <c r="AS299" s="48" t="str">
        <f>IFERROR(#REF!/#REF!,"_")</f>
        <v>_</v>
      </c>
      <c r="AT299" s="48" t="str">
        <f t="shared" si="149"/>
        <v>-</v>
      </c>
      <c r="AU299" s="48" t="str">
        <f>IFERROR(#REF!/#REF!,"-")</f>
        <v>-</v>
      </c>
      <c r="AV299" s="48" t="str">
        <f t="shared" si="150"/>
        <v>-</v>
      </c>
      <c r="AW299" s="48" t="str">
        <f>IFERROR(#REF!/#REF!,"-")</f>
        <v>-</v>
      </c>
      <c r="AX299" s="48" t="str">
        <f t="shared" si="151"/>
        <v>-</v>
      </c>
      <c r="AY299" s="48" t="str">
        <f>IFERROR(#REF!/#REF!,"-")</f>
        <v>-</v>
      </c>
      <c r="AZ299" s="48" t="str">
        <f t="shared" si="157"/>
        <v>-</v>
      </c>
      <c r="BA299" s="48" t="str">
        <f t="shared" si="158"/>
        <v>-</v>
      </c>
      <c r="BB299" s="48" t="b">
        <f t="shared" si="152"/>
        <v>0</v>
      </c>
      <c r="BC299">
        <f t="shared" si="159"/>
        <v>0</v>
      </c>
      <c r="BD299" s="48" t="str">
        <f t="shared" si="153"/>
        <v>-</v>
      </c>
    </row>
    <row r="300" spans="1:56" x14ac:dyDescent="0.3">
      <c r="A300" s="25" t="str">
        <f>Råstatistik!A294</f>
        <v>Lärande i Sverige AB</v>
      </c>
      <c r="B300" t="b">
        <f t="shared" si="128"/>
        <v>0</v>
      </c>
      <c r="C300">
        <f>Råstatistik!F294</f>
        <v>17</v>
      </c>
      <c r="D300">
        <f ca="1">IF(Råstatistik!D294=999,IF(simulera09,RANDBETWEEN(1,9),9),0)</f>
        <v>0</v>
      </c>
      <c r="E300">
        <f>Råstatistik!K294</f>
        <v>16</v>
      </c>
      <c r="F300">
        <f ca="1">IF(Råstatistik!I294=999,IF(simulera09,RANDBETWEEN(1,9),9),0)</f>
        <v>0</v>
      </c>
      <c r="G300">
        <f>Råstatistik!P294</f>
        <v>15</v>
      </c>
      <c r="H300">
        <f ca="1">IF(Råstatistik!N294=999,IF(simulera09,RANDBETWEEN(1,9),9),0)</f>
        <v>0</v>
      </c>
      <c r="I300">
        <f>Råstatistik!U294</f>
        <v>60</v>
      </c>
      <c r="J300">
        <f ca="1">IF(Råstatistik!S294=999,IF(simulera09,RANDBETWEEN(1,9),9),0)</f>
        <v>0</v>
      </c>
      <c r="K300">
        <f t="shared" si="129"/>
        <v>108</v>
      </c>
      <c r="L300">
        <f t="shared" ca="1" si="130"/>
        <v>0</v>
      </c>
      <c r="M300" s="26" t="str">
        <f t="shared" ca="1" si="154"/>
        <v>108</v>
      </c>
      <c r="N300" s="26">
        <f t="shared" ca="1" si="155"/>
        <v>108</v>
      </c>
      <c r="O300" s="26">
        <f t="shared" si="131"/>
        <v>33</v>
      </c>
      <c r="P300" s="26">
        <f t="shared" ca="1" si="132"/>
        <v>0</v>
      </c>
      <c r="Q300" s="26">
        <f t="shared" ca="1" si="133"/>
        <v>33</v>
      </c>
      <c r="R300" s="43">
        <f>IF(Råstatistik!G294=".",0,Råstatistik!G294)</f>
        <v>0</v>
      </c>
      <c r="S300" s="44">
        <f ca="1">IF(Råstatistik!E294=999,IF(simulera09,RANDBETWEEN(1,9),9),0)</f>
        <v>9</v>
      </c>
      <c r="T300" s="43">
        <f>IF(Råstatistik!L294=".",0,Råstatistik!L294)</f>
        <v>0</v>
      </c>
      <c r="U300" s="44">
        <f ca="1">IF(Råstatistik!J294=999,IF(simulera09,RANDBETWEEN(1,9),9),0)</f>
        <v>9</v>
      </c>
      <c r="V300">
        <f>IF(Råstatistik!Q294=".",0,Råstatistik!Q294)</f>
        <v>0</v>
      </c>
      <c r="W300">
        <f ca="1">IF(Råstatistik!O294=999,IF(simulera09,RANDBETWEEN(1,9),9),0)</f>
        <v>9</v>
      </c>
      <c r="X300">
        <f>IF(Råstatistik!V294=".",0,Råstatistik!V294)</f>
        <v>0</v>
      </c>
      <c r="Y300">
        <f ca="1">IF(Råstatistik!T294=999,IF(simulera09,RANDBETWEEN(1,9),9),0)</f>
        <v>9</v>
      </c>
      <c r="Z300">
        <f t="shared" si="134"/>
        <v>0</v>
      </c>
      <c r="AA300">
        <f t="shared" ca="1" si="135"/>
        <v>36</v>
      </c>
      <c r="AB300" s="26" t="str">
        <f t="shared" ca="1" si="156"/>
        <v>0-36</v>
      </c>
      <c r="AC300" s="26" t="b">
        <f>Råstatistik!B294</f>
        <v>0</v>
      </c>
      <c r="AD300" s="26">
        <f t="shared" si="136"/>
        <v>17</v>
      </c>
      <c r="AE300" s="26">
        <f t="shared" ca="1" si="137"/>
        <v>0</v>
      </c>
      <c r="AF300" s="26">
        <f t="shared" si="138"/>
        <v>16</v>
      </c>
      <c r="AG300" s="26">
        <f t="shared" ca="1" si="139"/>
        <v>0</v>
      </c>
      <c r="AH300" s="26">
        <f t="shared" si="140"/>
        <v>15</v>
      </c>
      <c r="AI300" s="26">
        <f t="shared" ca="1" si="141"/>
        <v>0</v>
      </c>
      <c r="AJ300" s="26">
        <f t="shared" si="142"/>
        <v>60</v>
      </c>
      <c r="AK300" s="26">
        <f t="shared" ca="1" si="143"/>
        <v>0</v>
      </c>
      <c r="AL300" s="48">
        <f t="shared" si="144"/>
        <v>0.30555555555555558</v>
      </c>
      <c r="AM300" s="48" t="str">
        <f t="shared" ca="1" si="145"/>
        <v>31 - 0%</v>
      </c>
      <c r="AN300" s="48" t="str">
        <f>IFERROR(#REF!/#REF!,"-")</f>
        <v>-</v>
      </c>
      <c r="AO300" s="48">
        <f t="shared" si="146"/>
        <v>0</v>
      </c>
      <c r="AP300" s="48" t="str">
        <f t="shared" ca="1" si="147"/>
        <v>0 - 33%</v>
      </c>
      <c r="AQ300" s="48" t="str">
        <f>IFERROR(AC300/#REF!,"-")</f>
        <v>-</v>
      </c>
      <c r="AR300" s="48">
        <f t="shared" si="148"/>
        <v>0</v>
      </c>
      <c r="AS300" s="48" t="str">
        <f>IFERROR(#REF!/#REF!,"_")</f>
        <v>_</v>
      </c>
      <c r="AT300" s="48">
        <f t="shared" si="149"/>
        <v>0.48484848484848486</v>
      </c>
      <c r="AU300" s="48" t="str">
        <f>IFERROR(#REF!/#REF!,"-")</f>
        <v>-</v>
      </c>
      <c r="AV300" s="48" t="str">
        <f t="shared" si="150"/>
        <v>-</v>
      </c>
      <c r="AW300" s="48" t="str">
        <f>IFERROR(#REF!/#REF!,"-")</f>
        <v>-</v>
      </c>
      <c r="AX300" s="48" t="str">
        <f t="shared" si="151"/>
        <v>-</v>
      </c>
      <c r="AY300" s="48" t="str">
        <f>IFERROR(#REF!/#REF!,"-")</f>
        <v>-</v>
      </c>
      <c r="AZ300" s="48" t="str">
        <f t="shared" si="157"/>
        <v>-</v>
      </c>
      <c r="BA300" s="48" t="str">
        <f t="shared" si="158"/>
        <v>-</v>
      </c>
      <c r="BB300" s="48" t="b">
        <f t="shared" si="152"/>
        <v>0</v>
      </c>
      <c r="BC300">
        <f t="shared" si="159"/>
        <v>17</v>
      </c>
      <c r="BD300" s="48">
        <f t="shared" si="153"/>
        <v>0.51515151515151514</v>
      </c>
    </row>
    <row r="301" spans="1:56" x14ac:dyDescent="0.3">
      <c r="A301" s="25" t="str">
        <f>Råstatistik!A295</f>
        <v>Läraskolan i Bålsta AB</v>
      </c>
      <c r="B301" t="b">
        <f t="shared" si="128"/>
        <v>0</v>
      </c>
      <c r="C301">
        <f>Råstatistik!F295</f>
        <v>0</v>
      </c>
      <c r="D301">
        <f ca="1">IF(Råstatistik!D295=999,IF(simulera09,RANDBETWEEN(1,9),9),0)</f>
        <v>9</v>
      </c>
      <c r="E301">
        <f>Råstatistik!K295</f>
        <v>0</v>
      </c>
      <c r="F301">
        <f ca="1">IF(Råstatistik!I295=999,IF(simulera09,RANDBETWEEN(1,9),9),0)</f>
        <v>9</v>
      </c>
      <c r="G301">
        <f>Råstatistik!P295</f>
        <v>0</v>
      </c>
      <c r="H301">
        <f ca="1">IF(Råstatistik!N295=999,IF(simulera09,RANDBETWEEN(1,9),9),0)</f>
        <v>9</v>
      </c>
      <c r="I301">
        <f>Råstatistik!U295</f>
        <v>15</v>
      </c>
      <c r="J301">
        <f ca="1">IF(Råstatistik!S295=999,IF(simulera09,RANDBETWEEN(1,9),9),0)</f>
        <v>0</v>
      </c>
      <c r="K301">
        <f t="shared" si="129"/>
        <v>15</v>
      </c>
      <c r="L301">
        <f t="shared" ca="1" si="130"/>
        <v>27</v>
      </c>
      <c r="M301" s="26" t="str">
        <f t="shared" ca="1" si="154"/>
        <v>15-42</v>
      </c>
      <c r="N301" s="26">
        <f t="shared" ca="1" si="155"/>
        <v>29</v>
      </c>
      <c r="O301" s="26">
        <f t="shared" si="131"/>
        <v>0</v>
      </c>
      <c r="P301" s="26">
        <f t="shared" ca="1" si="132"/>
        <v>18</v>
      </c>
      <c r="Q301" s="26">
        <f t="shared" ca="1" si="133"/>
        <v>9</v>
      </c>
      <c r="R301" s="43">
        <f>IF(Råstatistik!G295=".",0,Råstatistik!G295)</f>
        <v>0</v>
      </c>
      <c r="S301" s="44">
        <f ca="1">IF(Råstatistik!E295=999,IF(simulera09,RANDBETWEEN(1,9),9),0)</f>
        <v>9</v>
      </c>
      <c r="T301" s="43">
        <f>IF(Råstatistik!L295=".",0,Råstatistik!L295)</f>
        <v>0</v>
      </c>
      <c r="U301" s="44">
        <f ca="1">IF(Råstatistik!J295=999,IF(simulera09,RANDBETWEEN(1,9),9),0)</f>
        <v>9</v>
      </c>
      <c r="V301">
        <f>IF(Råstatistik!Q295=".",0,Råstatistik!Q295)</f>
        <v>0</v>
      </c>
      <c r="W301">
        <f ca="1">IF(Råstatistik!O295=999,IF(simulera09,RANDBETWEEN(1,9),9),0)</f>
        <v>9</v>
      </c>
      <c r="X301">
        <f>IF(Råstatistik!V295=".",0,Råstatistik!V295)</f>
        <v>0</v>
      </c>
      <c r="Y301">
        <f ca="1">IF(Råstatistik!T295=999,IF(simulera09,RANDBETWEEN(1,9),9),0)</f>
        <v>0</v>
      </c>
      <c r="Z301">
        <f t="shared" si="134"/>
        <v>0</v>
      </c>
      <c r="AA301">
        <f t="shared" ca="1" si="135"/>
        <v>27</v>
      </c>
      <c r="AB301" s="26" t="str">
        <f t="shared" ca="1" si="156"/>
        <v>0-27</v>
      </c>
      <c r="AC301" s="26" t="b">
        <f>Råstatistik!B295</f>
        <v>0</v>
      </c>
      <c r="AD301" s="26">
        <f t="shared" si="136"/>
        <v>0</v>
      </c>
      <c r="AE301" s="26">
        <f t="shared" ca="1" si="137"/>
        <v>0</v>
      </c>
      <c r="AF301" s="26">
        <f t="shared" si="138"/>
        <v>0</v>
      </c>
      <c r="AG301" s="26">
        <f t="shared" ca="1" si="139"/>
        <v>0</v>
      </c>
      <c r="AH301" s="26">
        <f t="shared" si="140"/>
        <v>0</v>
      </c>
      <c r="AI301" s="26">
        <f t="shared" ca="1" si="141"/>
        <v>0</v>
      </c>
      <c r="AJ301" s="26">
        <f t="shared" si="142"/>
        <v>15</v>
      </c>
      <c r="AK301" s="26">
        <f t="shared" ca="1" si="143"/>
        <v>0</v>
      </c>
      <c r="AL301" s="48">
        <f t="shared" si="144"/>
        <v>0</v>
      </c>
      <c r="AM301" s="48" t="str">
        <f t="shared" ca="1" si="145"/>
        <v>0 - 62%</v>
      </c>
      <c r="AN301" s="48" t="str">
        <f>IFERROR(#REF!/#REF!,"-")</f>
        <v>-</v>
      </c>
      <c r="AO301" s="48">
        <f t="shared" si="146"/>
        <v>0</v>
      </c>
      <c r="AP301" s="48" t="str">
        <f t="shared" ca="1" si="147"/>
        <v>0 - 93%</v>
      </c>
      <c r="AQ301" s="48" t="str">
        <f>IFERROR(AC301/#REF!,"-")</f>
        <v>-</v>
      </c>
      <c r="AR301" s="48" t="str">
        <f t="shared" si="148"/>
        <v>-</v>
      </c>
      <c r="AS301" s="48" t="str">
        <f>IFERROR(#REF!/#REF!,"_")</f>
        <v>_</v>
      </c>
      <c r="AT301" s="48" t="str">
        <f t="shared" si="149"/>
        <v>-</v>
      </c>
      <c r="AU301" s="48" t="str">
        <f>IFERROR(#REF!/#REF!,"-")</f>
        <v>-</v>
      </c>
      <c r="AV301" s="48" t="str">
        <f t="shared" si="150"/>
        <v>-</v>
      </c>
      <c r="AW301" s="48" t="str">
        <f>IFERROR(#REF!/#REF!,"-")</f>
        <v>-</v>
      </c>
      <c r="AX301" s="48" t="str">
        <f t="shared" si="151"/>
        <v>-</v>
      </c>
      <c r="AY301" s="48" t="str">
        <f>IFERROR(#REF!/#REF!,"-")</f>
        <v>-</v>
      </c>
      <c r="AZ301" s="48" t="str">
        <f t="shared" si="157"/>
        <v>-</v>
      </c>
      <c r="BA301" s="48" t="str">
        <f t="shared" si="158"/>
        <v>-</v>
      </c>
      <c r="BB301" s="48" t="b">
        <f t="shared" si="152"/>
        <v>0</v>
      </c>
      <c r="BC301">
        <f t="shared" si="159"/>
        <v>0</v>
      </c>
      <c r="BD301" s="48" t="str">
        <f t="shared" si="153"/>
        <v>-</v>
      </c>
    </row>
    <row r="302" spans="1:56" x14ac:dyDescent="0.3">
      <c r="A302" s="25" t="str">
        <f>Råstatistik!A296</f>
        <v>LÄROCENTRUM I SKARA EKONOMISK FÖRENING</v>
      </c>
      <c r="B302" t="b">
        <f t="shared" si="128"/>
        <v>0</v>
      </c>
      <c r="C302">
        <f>Råstatistik!F296</f>
        <v>0</v>
      </c>
      <c r="D302">
        <f ca="1">IF(Råstatistik!D296=999,IF(simulera09,RANDBETWEEN(1,9),9),0)</f>
        <v>9</v>
      </c>
      <c r="E302">
        <f>Råstatistik!K296</f>
        <v>0</v>
      </c>
      <c r="F302">
        <f ca="1">IF(Råstatistik!I296=999,IF(simulera09,RANDBETWEEN(1,9),9),0)</f>
        <v>9</v>
      </c>
      <c r="G302">
        <f>Råstatistik!P296</f>
        <v>0</v>
      </c>
      <c r="H302">
        <f ca="1">IF(Råstatistik!N296=999,IF(simulera09,RANDBETWEEN(1,9),9),0)</f>
        <v>9</v>
      </c>
      <c r="I302">
        <f>Råstatistik!U296</f>
        <v>28</v>
      </c>
      <c r="J302">
        <f ca="1">IF(Råstatistik!S296=999,IF(simulera09,RANDBETWEEN(1,9),9),0)</f>
        <v>0</v>
      </c>
      <c r="K302">
        <f t="shared" si="129"/>
        <v>28</v>
      </c>
      <c r="L302">
        <f t="shared" ca="1" si="130"/>
        <v>27</v>
      </c>
      <c r="M302" s="26" t="str">
        <f t="shared" ca="1" si="154"/>
        <v>28-55</v>
      </c>
      <c r="N302" s="26">
        <f t="shared" ca="1" si="155"/>
        <v>42</v>
      </c>
      <c r="O302" s="26">
        <f t="shared" si="131"/>
        <v>0</v>
      </c>
      <c r="P302" s="26">
        <f t="shared" ca="1" si="132"/>
        <v>18</v>
      </c>
      <c r="Q302" s="26">
        <f t="shared" ca="1" si="133"/>
        <v>9</v>
      </c>
      <c r="R302" s="43">
        <f>IF(Råstatistik!G296=".",0,Råstatistik!G296)</f>
        <v>0</v>
      </c>
      <c r="S302" s="44">
        <f ca="1">IF(Råstatistik!E296=999,IF(simulera09,RANDBETWEEN(1,9),9),0)</f>
        <v>9</v>
      </c>
      <c r="T302" s="43">
        <f>IF(Råstatistik!L296=".",0,Råstatistik!L296)</f>
        <v>0</v>
      </c>
      <c r="U302" s="44">
        <f ca="1">IF(Råstatistik!J296=999,IF(simulera09,RANDBETWEEN(1,9),9),0)</f>
        <v>9</v>
      </c>
      <c r="V302">
        <f>IF(Råstatistik!Q296=".",0,Råstatistik!Q296)</f>
        <v>0</v>
      </c>
      <c r="W302">
        <f ca="1">IF(Råstatistik!O296=999,IF(simulera09,RANDBETWEEN(1,9),9),0)</f>
        <v>9</v>
      </c>
      <c r="X302">
        <f>IF(Råstatistik!V296=".",0,Råstatistik!V296)</f>
        <v>0</v>
      </c>
      <c r="Y302">
        <f ca="1">IF(Råstatistik!T296=999,IF(simulera09,RANDBETWEEN(1,9),9),0)</f>
        <v>9</v>
      </c>
      <c r="Z302">
        <f t="shared" si="134"/>
        <v>0</v>
      </c>
      <c r="AA302">
        <f t="shared" ca="1" si="135"/>
        <v>36</v>
      </c>
      <c r="AB302" s="26" t="str">
        <f t="shared" ca="1" si="156"/>
        <v>0-36</v>
      </c>
      <c r="AC302" s="26" t="b">
        <f>Råstatistik!B296</f>
        <v>0</v>
      </c>
      <c r="AD302" s="26">
        <f t="shared" si="136"/>
        <v>0</v>
      </c>
      <c r="AE302" s="26">
        <f t="shared" ca="1" si="137"/>
        <v>0</v>
      </c>
      <c r="AF302" s="26">
        <f t="shared" si="138"/>
        <v>0</v>
      </c>
      <c r="AG302" s="26">
        <f t="shared" ca="1" si="139"/>
        <v>0</v>
      </c>
      <c r="AH302" s="26">
        <f t="shared" si="140"/>
        <v>0</v>
      </c>
      <c r="AI302" s="26">
        <f t="shared" ca="1" si="141"/>
        <v>0</v>
      </c>
      <c r="AJ302" s="26">
        <f t="shared" si="142"/>
        <v>28</v>
      </c>
      <c r="AK302" s="26">
        <f t="shared" ca="1" si="143"/>
        <v>0</v>
      </c>
      <c r="AL302" s="48">
        <f t="shared" si="144"/>
        <v>0</v>
      </c>
      <c r="AM302" s="48" t="str">
        <f t="shared" ca="1" si="145"/>
        <v>0 - 43%</v>
      </c>
      <c r="AN302" s="48" t="str">
        <f>IFERROR(#REF!/#REF!,"-")</f>
        <v>-</v>
      </c>
      <c r="AO302" s="48">
        <f t="shared" si="146"/>
        <v>0</v>
      </c>
      <c r="AP302" s="48" t="str">
        <f t="shared" ca="1" si="147"/>
        <v>0 - 86%</v>
      </c>
      <c r="AQ302" s="48" t="str">
        <f>IFERROR(AC302/#REF!,"-")</f>
        <v>-</v>
      </c>
      <c r="AR302" s="48" t="str">
        <f t="shared" si="148"/>
        <v>-</v>
      </c>
      <c r="AS302" s="48" t="str">
        <f>IFERROR(#REF!/#REF!,"_")</f>
        <v>_</v>
      </c>
      <c r="AT302" s="48" t="str">
        <f t="shared" si="149"/>
        <v>-</v>
      </c>
      <c r="AU302" s="48" t="str">
        <f>IFERROR(#REF!/#REF!,"-")</f>
        <v>-</v>
      </c>
      <c r="AV302" s="48" t="str">
        <f t="shared" si="150"/>
        <v>-</v>
      </c>
      <c r="AW302" s="48" t="str">
        <f>IFERROR(#REF!/#REF!,"-")</f>
        <v>-</v>
      </c>
      <c r="AX302" s="48" t="str">
        <f t="shared" si="151"/>
        <v>-</v>
      </c>
      <c r="AY302" s="48" t="str">
        <f>IFERROR(#REF!/#REF!,"-")</f>
        <v>-</v>
      </c>
      <c r="AZ302" s="48" t="str">
        <f t="shared" si="157"/>
        <v>-</v>
      </c>
      <c r="BA302" s="48" t="str">
        <f t="shared" si="158"/>
        <v>-</v>
      </c>
      <c r="BB302" s="48" t="b">
        <f t="shared" si="152"/>
        <v>0</v>
      </c>
      <c r="BC302">
        <f t="shared" si="159"/>
        <v>0</v>
      </c>
      <c r="BD302" s="48" t="str">
        <f t="shared" si="153"/>
        <v>-</v>
      </c>
    </row>
    <row r="303" spans="1:56" x14ac:dyDescent="0.3">
      <c r="A303" s="25" t="str">
        <f>Råstatistik!A297</f>
        <v>MAESTRO SVINDERSVIK AKTIEBOLAG</v>
      </c>
      <c r="B303" t="b">
        <f t="shared" si="128"/>
        <v>0</v>
      </c>
      <c r="C303">
        <f>Råstatistik!F297</f>
        <v>0</v>
      </c>
      <c r="D303">
        <f ca="1">IF(Råstatistik!D297=999,IF(simulera09,RANDBETWEEN(1,9),9),0)</f>
        <v>0</v>
      </c>
      <c r="E303">
        <f>Råstatistik!K297</f>
        <v>0</v>
      </c>
      <c r="F303">
        <f ca="1">IF(Råstatistik!I297=999,IF(simulera09,RANDBETWEEN(1,9),9),0)</f>
        <v>9</v>
      </c>
      <c r="G303">
        <f>Råstatistik!P297</f>
        <v>0</v>
      </c>
      <c r="H303">
        <f ca="1">IF(Råstatistik!N297=999,IF(simulera09,RANDBETWEEN(1,9),9),0)</f>
        <v>0</v>
      </c>
      <c r="I303">
        <f>Råstatistik!U297</f>
        <v>0</v>
      </c>
      <c r="J303">
        <f ca="1">IF(Råstatistik!S297=999,IF(simulera09,RANDBETWEEN(1,9),9),0)</f>
        <v>9</v>
      </c>
      <c r="K303">
        <f t="shared" si="129"/>
        <v>0</v>
      </c>
      <c r="L303">
        <f t="shared" ca="1" si="130"/>
        <v>18</v>
      </c>
      <c r="M303" s="26" t="str">
        <f t="shared" ca="1" si="154"/>
        <v>0-18</v>
      </c>
      <c r="N303" s="26">
        <f t="shared" ca="1" si="155"/>
        <v>9</v>
      </c>
      <c r="O303" s="26">
        <f t="shared" si="131"/>
        <v>0</v>
      </c>
      <c r="P303" s="26">
        <f t="shared" ca="1" si="132"/>
        <v>9</v>
      </c>
      <c r="Q303" s="26">
        <f t="shared" ca="1" si="133"/>
        <v>5</v>
      </c>
      <c r="R303" s="43">
        <f>IF(Råstatistik!G297=".",0,Råstatistik!G297)</f>
        <v>0</v>
      </c>
      <c r="S303" s="44">
        <f ca="1">IF(Råstatistik!E297=999,IF(simulera09,RANDBETWEEN(1,9),9),0)</f>
        <v>0</v>
      </c>
      <c r="T303" s="43">
        <f>IF(Råstatistik!L297=".",0,Råstatistik!L297)</f>
        <v>0</v>
      </c>
      <c r="U303" s="44">
        <f ca="1">IF(Råstatistik!J297=999,IF(simulera09,RANDBETWEEN(1,9),9),0)</f>
        <v>9</v>
      </c>
      <c r="V303">
        <f>IF(Råstatistik!Q297=".",0,Råstatistik!Q297)</f>
        <v>0</v>
      </c>
      <c r="W303">
        <f ca="1">IF(Råstatistik!O297=999,IF(simulera09,RANDBETWEEN(1,9),9),0)</f>
        <v>0</v>
      </c>
      <c r="X303">
        <f>IF(Råstatistik!V297=".",0,Råstatistik!V297)</f>
        <v>0</v>
      </c>
      <c r="Y303">
        <f ca="1">IF(Råstatistik!T297=999,IF(simulera09,RANDBETWEEN(1,9),9),0)</f>
        <v>9</v>
      </c>
      <c r="Z303">
        <f t="shared" si="134"/>
        <v>0</v>
      </c>
      <c r="AA303">
        <f t="shared" ca="1" si="135"/>
        <v>18</v>
      </c>
      <c r="AB303" s="26" t="str">
        <f t="shared" ca="1" si="156"/>
        <v>0-18</v>
      </c>
      <c r="AC303" s="26" t="b">
        <f>Råstatistik!B297</f>
        <v>0</v>
      </c>
      <c r="AD303" s="26">
        <f t="shared" si="136"/>
        <v>0</v>
      </c>
      <c r="AE303" s="26">
        <f t="shared" ca="1" si="137"/>
        <v>0</v>
      </c>
      <c r="AF303" s="26">
        <f t="shared" si="138"/>
        <v>0</v>
      </c>
      <c r="AG303" s="26">
        <f t="shared" ca="1" si="139"/>
        <v>0</v>
      </c>
      <c r="AH303" s="26">
        <f t="shared" si="140"/>
        <v>0</v>
      </c>
      <c r="AI303" s="26">
        <f t="shared" ca="1" si="141"/>
        <v>0</v>
      </c>
      <c r="AJ303" s="26">
        <f t="shared" si="142"/>
        <v>0</v>
      </c>
      <c r="AK303" s="26">
        <f t="shared" ca="1" si="143"/>
        <v>0</v>
      </c>
      <c r="AL303" s="48" t="str">
        <f t="shared" si="144"/>
        <v>-</v>
      </c>
      <c r="AM303" s="48" t="str">
        <f t="shared" ca="1" si="145"/>
        <v>0 - 100%</v>
      </c>
      <c r="AN303" s="48" t="str">
        <f>IFERROR(#REF!/#REF!,"-")</f>
        <v>-</v>
      </c>
      <c r="AO303" s="48" t="str">
        <f t="shared" si="146"/>
        <v>-</v>
      </c>
      <c r="AP303" s="48" t="str">
        <f t="shared" ca="1" si="147"/>
        <v>0 - 200%</v>
      </c>
      <c r="AQ303" s="48" t="str">
        <f>IFERROR(AC303/#REF!,"-")</f>
        <v>-</v>
      </c>
      <c r="AR303" s="48" t="str">
        <f t="shared" si="148"/>
        <v>-</v>
      </c>
      <c r="AS303" s="48" t="str">
        <f>IFERROR(#REF!/#REF!,"_")</f>
        <v>_</v>
      </c>
      <c r="AT303" s="48" t="str">
        <f t="shared" si="149"/>
        <v>-</v>
      </c>
      <c r="AU303" s="48" t="str">
        <f>IFERROR(#REF!/#REF!,"-")</f>
        <v>-</v>
      </c>
      <c r="AV303" s="48" t="str">
        <f t="shared" si="150"/>
        <v>-</v>
      </c>
      <c r="AW303" s="48" t="str">
        <f>IFERROR(#REF!/#REF!,"-")</f>
        <v>-</v>
      </c>
      <c r="AX303" s="48" t="str">
        <f t="shared" si="151"/>
        <v>-</v>
      </c>
      <c r="AY303" s="48" t="str">
        <f>IFERROR(#REF!/#REF!,"-")</f>
        <v>-</v>
      </c>
      <c r="AZ303" s="48" t="str">
        <f t="shared" si="157"/>
        <v>-</v>
      </c>
      <c r="BA303" s="48" t="str">
        <f t="shared" si="158"/>
        <v>-</v>
      </c>
      <c r="BB303" s="48" t="b">
        <f t="shared" si="152"/>
        <v>0</v>
      </c>
      <c r="BC303">
        <f t="shared" si="159"/>
        <v>0</v>
      </c>
      <c r="BD303" s="48" t="str">
        <f t="shared" si="153"/>
        <v>-</v>
      </c>
    </row>
    <row r="304" spans="1:56" x14ac:dyDescent="0.3">
      <c r="A304" s="25" t="str">
        <f>Råstatistik!A298</f>
        <v>Magelungen Utveckling AB</v>
      </c>
      <c r="B304" t="b">
        <f t="shared" si="128"/>
        <v>0</v>
      </c>
      <c r="C304">
        <f>Råstatistik!F298</f>
        <v>43</v>
      </c>
      <c r="D304">
        <f ca="1">IF(Råstatistik!D298=999,IF(simulera09,RANDBETWEEN(1,9),9),0)</f>
        <v>0</v>
      </c>
      <c r="E304">
        <f>Råstatistik!K298</f>
        <v>0</v>
      </c>
      <c r="F304">
        <f ca="1">IF(Råstatistik!I298=999,IF(simulera09,RANDBETWEEN(1,9),9),0)</f>
        <v>9</v>
      </c>
      <c r="G304">
        <f>Råstatistik!P298</f>
        <v>18</v>
      </c>
      <c r="H304">
        <f ca="1">IF(Råstatistik!N298=999,IF(simulera09,RANDBETWEEN(1,9),9),0)</f>
        <v>0</v>
      </c>
      <c r="I304">
        <f>Råstatistik!U298</f>
        <v>0</v>
      </c>
      <c r="J304">
        <f ca="1">IF(Råstatistik!S298=999,IF(simulera09,RANDBETWEEN(1,9),9),0)</f>
        <v>0</v>
      </c>
      <c r="K304">
        <f t="shared" si="129"/>
        <v>61</v>
      </c>
      <c r="L304">
        <f t="shared" ca="1" si="130"/>
        <v>9</v>
      </c>
      <c r="M304" s="26" t="str">
        <f t="shared" ca="1" si="154"/>
        <v>61-70</v>
      </c>
      <c r="N304" s="26">
        <f t="shared" ca="1" si="155"/>
        <v>66</v>
      </c>
      <c r="O304" s="26">
        <f t="shared" si="131"/>
        <v>43</v>
      </c>
      <c r="P304" s="26">
        <f t="shared" ca="1" si="132"/>
        <v>9</v>
      </c>
      <c r="Q304" s="26">
        <f t="shared" ca="1" si="133"/>
        <v>48</v>
      </c>
      <c r="R304" s="43">
        <f>IF(Råstatistik!G298=".",0,Råstatistik!G298)</f>
        <v>43</v>
      </c>
      <c r="S304" s="44">
        <f ca="1">IF(Råstatistik!E298=999,IF(simulera09,RANDBETWEEN(1,9),9),0)</f>
        <v>0</v>
      </c>
      <c r="T304" s="43">
        <f>IF(Råstatistik!L298=".",0,Råstatistik!L298)</f>
        <v>0</v>
      </c>
      <c r="U304" s="44">
        <f ca="1">IF(Råstatistik!J298=999,IF(simulera09,RANDBETWEEN(1,9),9),0)</f>
        <v>9</v>
      </c>
      <c r="V304">
        <f>IF(Råstatistik!Q298=".",0,Råstatistik!Q298)</f>
        <v>12</v>
      </c>
      <c r="W304">
        <f ca="1">IF(Råstatistik!O298=999,IF(simulera09,RANDBETWEEN(1,9),9),0)</f>
        <v>0</v>
      </c>
      <c r="X304">
        <f>IF(Råstatistik!V298=".",0,Råstatistik!V298)</f>
        <v>0</v>
      </c>
      <c r="Y304">
        <f ca="1">IF(Råstatistik!T298=999,IF(simulera09,RANDBETWEEN(1,9),9),0)</f>
        <v>0</v>
      </c>
      <c r="Z304">
        <f t="shared" si="134"/>
        <v>55</v>
      </c>
      <c r="AA304">
        <f t="shared" ca="1" si="135"/>
        <v>9</v>
      </c>
      <c r="AB304" s="26" t="str">
        <f t="shared" ca="1" si="156"/>
        <v>55-64</v>
      </c>
      <c r="AC304" s="26" t="b">
        <f>Råstatistik!B298</f>
        <v>0</v>
      </c>
      <c r="AD304" s="26">
        <f t="shared" si="136"/>
        <v>0</v>
      </c>
      <c r="AE304" s="26">
        <f t="shared" ca="1" si="137"/>
        <v>0</v>
      </c>
      <c r="AF304" s="26">
        <f t="shared" si="138"/>
        <v>0</v>
      </c>
      <c r="AG304" s="26">
        <f t="shared" ca="1" si="139"/>
        <v>0</v>
      </c>
      <c r="AH304" s="26">
        <f t="shared" si="140"/>
        <v>6</v>
      </c>
      <c r="AI304" s="26">
        <f t="shared" ca="1" si="141"/>
        <v>0</v>
      </c>
      <c r="AJ304" s="26">
        <f t="shared" si="142"/>
        <v>0</v>
      </c>
      <c r="AK304" s="26">
        <f t="shared" ca="1" si="143"/>
        <v>0</v>
      </c>
      <c r="AL304" s="48">
        <f t="shared" si="144"/>
        <v>0.70491803278688525</v>
      </c>
      <c r="AM304" s="48" t="str">
        <f t="shared" ca="1" si="145"/>
        <v>65 - 14%</v>
      </c>
      <c r="AN304" s="48" t="str">
        <f>IFERROR(#REF!/#REF!,"-")</f>
        <v>-</v>
      </c>
      <c r="AO304" s="48">
        <f t="shared" si="146"/>
        <v>0.90163934426229508</v>
      </c>
      <c r="AP304" s="48" t="str">
        <f t="shared" ca="1" si="147"/>
        <v>83 - 14%</v>
      </c>
      <c r="AQ304" s="48" t="str">
        <f>IFERROR(AC304/#REF!,"-")</f>
        <v>-</v>
      </c>
      <c r="AR304" s="48">
        <f t="shared" si="148"/>
        <v>1.2790697674418605</v>
      </c>
      <c r="AS304" s="48" t="str">
        <f>IFERROR(#REF!/#REF!,"_")</f>
        <v>_</v>
      </c>
      <c r="AT304" s="48">
        <f t="shared" si="149"/>
        <v>0</v>
      </c>
      <c r="AU304" s="48" t="str">
        <f>IFERROR(#REF!/#REF!,"-")</f>
        <v>-</v>
      </c>
      <c r="AV304" s="48">
        <f t="shared" si="150"/>
        <v>0</v>
      </c>
      <c r="AW304" s="48" t="str">
        <f>IFERROR(#REF!/#REF!,"-")</f>
        <v>-</v>
      </c>
      <c r="AX304" s="48">
        <f t="shared" si="151"/>
        <v>0</v>
      </c>
      <c r="AY304" s="48" t="str">
        <f>IFERROR(#REF!/#REF!,"-")</f>
        <v>-</v>
      </c>
      <c r="AZ304" s="48">
        <f t="shared" si="157"/>
        <v>0</v>
      </c>
      <c r="BA304" s="48" t="str">
        <f t="shared" si="158"/>
        <v>-</v>
      </c>
      <c r="BB304" s="48" t="b">
        <f t="shared" si="152"/>
        <v>0</v>
      </c>
      <c r="BC304">
        <f t="shared" si="159"/>
        <v>0</v>
      </c>
      <c r="BD304" s="48" t="str">
        <f t="shared" si="153"/>
        <v>-</v>
      </c>
    </row>
    <row r="305" spans="1:56" x14ac:dyDescent="0.3">
      <c r="A305" s="25" t="str">
        <f>Råstatistik!A299</f>
        <v>Magnetica Education AB</v>
      </c>
      <c r="B305" t="b">
        <f t="shared" si="128"/>
        <v>0</v>
      </c>
      <c r="C305">
        <f>Råstatistik!F299</f>
        <v>0</v>
      </c>
      <c r="D305">
        <f ca="1">IF(Råstatistik!D299=999,IF(simulera09,RANDBETWEEN(1,9),9),0)</f>
        <v>9</v>
      </c>
      <c r="E305">
        <f>Råstatistik!K299</f>
        <v>0</v>
      </c>
      <c r="F305">
        <f ca="1">IF(Råstatistik!I299=999,IF(simulera09,RANDBETWEEN(1,9),9),0)</f>
        <v>9</v>
      </c>
      <c r="G305">
        <f>Råstatistik!P299</f>
        <v>0</v>
      </c>
      <c r="H305">
        <f ca="1">IF(Råstatistik!N299=999,IF(simulera09,RANDBETWEEN(1,9),9),0)</f>
        <v>0</v>
      </c>
      <c r="I305">
        <f>Råstatistik!U299</f>
        <v>10</v>
      </c>
      <c r="J305">
        <f ca="1">IF(Råstatistik!S299=999,IF(simulera09,RANDBETWEEN(1,9),9),0)</f>
        <v>0</v>
      </c>
      <c r="K305">
        <f t="shared" si="129"/>
        <v>10</v>
      </c>
      <c r="L305">
        <f t="shared" ca="1" si="130"/>
        <v>18</v>
      </c>
      <c r="M305" s="26" t="str">
        <f t="shared" ca="1" si="154"/>
        <v>10-28</v>
      </c>
      <c r="N305" s="26">
        <f t="shared" ca="1" si="155"/>
        <v>19</v>
      </c>
      <c r="O305" s="26">
        <f t="shared" si="131"/>
        <v>0</v>
      </c>
      <c r="P305" s="26">
        <f t="shared" ca="1" si="132"/>
        <v>18</v>
      </c>
      <c r="Q305" s="26">
        <f t="shared" ca="1" si="133"/>
        <v>9</v>
      </c>
      <c r="R305" s="43">
        <f>IF(Råstatistik!G299=".",0,Råstatistik!G299)</f>
        <v>0</v>
      </c>
      <c r="S305" s="44">
        <f ca="1">IF(Råstatistik!E299=999,IF(simulera09,RANDBETWEEN(1,9),9),0)</f>
        <v>9</v>
      </c>
      <c r="T305" s="43">
        <f>IF(Råstatistik!L299=".",0,Råstatistik!L299)</f>
        <v>0</v>
      </c>
      <c r="U305" s="44">
        <f ca="1">IF(Råstatistik!J299=999,IF(simulera09,RANDBETWEEN(1,9),9),0)</f>
        <v>9</v>
      </c>
      <c r="V305">
        <f>IF(Råstatistik!Q299=".",0,Råstatistik!Q299)</f>
        <v>0</v>
      </c>
      <c r="W305">
        <f ca="1">IF(Råstatistik!O299=999,IF(simulera09,RANDBETWEEN(1,9),9),0)</f>
        <v>0</v>
      </c>
      <c r="X305">
        <f>IF(Råstatistik!V299=".",0,Råstatistik!V299)</f>
        <v>0</v>
      </c>
      <c r="Y305">
        <f ca="1">IF(Råstatistik!T299=999,IF(simulera09,RANDBETWEEN(1,9),9),0)</f>
        <v>0</v>
      </c>
      <c r="Z305">
        <f t="shared" si="134"/>
        <v>0</v>
      </c>
      <c r="AA305">
        <f t="shared" ca="1" si="135"/>
        <v>18</v>
      </c>
      <c r="AB305" s="26" t="str">
        <f t="shared" ca="1" si="156"/>
        <v>0-18</v>
      </c>
      <c r="AC305" s="26" t="b">
        <f>Råstatistik!B299</f>
        <v>0</v>
      </c>
      <c r="AD305" s="26">
        <f t="shared" si="136"/>
        <v>0</v>
      </c>
      <c r="AE305" s="26">
        <f t="shared" ca="1" si="137"/>
        <v>0</v>
      </c>
      <c r="AF305" s="26">
        <f t="shared" si="138"/>
        <v>0</v>
      </c>
      <c r="AG305" s="26">
        <f t="shared" ca="1" si="139"/>
        <v>0</v>
      </c>
      <c r="AH305" s="26">
        <f t="shared" si="140"/>
        <v>0</v>
      </c>
      <c r="AI305" s="26">
        <f t="shared" ca="1" si="141"/>
        <v>0</v>
      </c>
      <c r="AJ305" s="26">
        <f t="shared" si="142"/>
        <v>10</v>
      </c>
      <c r="AK305" s="26">
        <f t="shared" ca="1" si="143"/>
        <v>0</v>
      </c>
      <c r="AL305" s="48">
        <f t="shared" si="144"/>
        <v>0</v>
      </c>
      <c r="AM305" s="48" t="str">
        <f t="shared" ca="1" si="145"/>
        <v>0 - 95%</v>
      </c>
      <c r="AN305" s="48" t="str">
        <f>IFERROR(#REF!/#REF!,"-")</f>
        <v>-</v>
      </c>
      <c r="AO305" s="48">
        <f t="shared" si="146"/>
        <v>0</v>
      </c>
      <c r="AP305" s="48" t="str">
        <f t="shared" ca="1" si="147"/>
        <v>0 - 95%</v>
      </c>
      <c r="AQ305" s="48" t="str">
        <f>IFERROR(AC305/#REF!,"-")</f>
        <v>-</v>
      </c>
      <c r="AR305" s="48" t="str">
        <f t="shared" si="148"/>
        <v>-</v>
      </c>
      <c r="AS305" s="48" t="str">
        <f>IFERROR(#REF!/#REF!,"_")</f>
        <v>_</v>
      </c>
      <c r="AT305" s="48" t="str">
        <f t="shared" si="149"/>
        <v>-</v>
      </c>
      <c r="AU305" s="48" t="str">
        <f>IFERROR(#REF!/#REF!,"-")</f>
        <v>-</v>
      </c>
      <c r="AV305" s="48" t="str">
        <f t="shared" si="150"/>
        <v>-</v>
      </c>
      <c r="AW305" s="48" t="str">
        <f>IFERROR(#REF!/#REF!,"-")</f>
        <v>-</v>
      </c>
      <c r="AX305" s="48" t="str">
        <f t="shared" si="151"/>
        <v>-</v>
      </c>
      <c r="AY305" s="48" t="str">
        <f>IFERROR(#REF!/#REF!,"-")</f>
        <v>-</v>
      </c>
      <c r="AZ305" s="48" t="str">
        <f t="shared" si="157"/>
        <v>-</v>
      </c>
      <c r="BA305" s="48" t="str">
        <f t="shared" si="158"/>
        <v>-</v>
      </c>
      <c r="BB305" s="48" t="b">
        <f t="shared" si="152"/>
        <v>0</v>
      </c>
      <c r="BC305">
        <f t="shared" si="159"/>
        <v>0</v>
      </c>
      <c r="BD305" s="48" t="str">
        <f t="shared" si="153"/>
        <v>-</v>
      </c>
    </row>
    <row r="306" spans="1:56" x14ac:dyDescent="0.3">
      <c r="A306" s="25" t="str">
        <f>Råstatistik!A300</f>
        <v>MALMEN MONTESSORI</v>
      </c>
      <c r="B306" t="b">
        <f t="shared" si="128"/>
        <v>0</v>
      </c>
      <c r="C306">
        <f>Råstatistik!F300</f>
        <v>0</v>
      </c>
      <c r="D306">
        <f ca="1">IF(Råstatistik!D300=999,IF(simulera09,RANDBETWEEN(1,9),9),0)</f>
        <v>0</v>
      </c>
      <c r="E306">
        <f>Råstatistik!K300</f>
        <v>0</v>
      </c>
      <c r="F306">
        <f ca="1">IF(Råstatistik!I300=999,IF(simulera09,RANDBETWEEN(1,9),9),0)</f>
        <v>9</v>
      </c>
      <c r="G306">
        <f>Råstatistik!P300</f>
        <v>0</v>
      </c>
      <c r="H306">
        <f ca="1">IF(Råstatistik!N300=999,IF(simulera09,RANDBETWEEN(1,9),9),0)</f>
        <v>9</v>
      </c>
      <c r="I306">
        <f>Råstatistik!U300</f>
        <v>0</v>
      </c>
      <c r="J306">
        <f ca="1">IF(Råstatistik!S300=999,IF(simulera09,RANDBETWEEN(1,9),9),0)</f>
        <v>9</v>
      </c>
      <c r="K306">
        <f t="shared" si="129"/>
        <v>0</v>
      </c>
      <c r="L306">
        <f t="shared" ca="1" si="130"/>
        <v>27</v>
      </c>
      <c r="M306" s="26" t="str">
        <f t="shared" ca="1" si="154"/>
        <v>0-27</v>
      </c>
      <c r="N306" s="26">
        <f t="shared" ca="1" si="155"/>
        <v>14</v>
      </c>
      <c r="O306" s="26">
        <f t="shared" si="131"/>
        <v>0</v>
      </c>
      <c r="P306" s="26">
        <f t="shared" ca="1" si="132"/>
        <v>9</v>
      </c>
      <c r="Q306" s="26">
        <f t="shared" ca="1" si="133"/>
        <v>5</v>
      </c>
      <c r="R306" s="43">
        <f>IF(Råstatistik!G300=".",0,Råstatistik!G300)</f>
        <v>0</v>
      </c>
      <c r="S306" s="44">
        <f ca="1">IF(Råstatistik!E300=999,IF(simulera09,RANDBETWEEN(1,9),9),0)</f>
        <v>0</v>
      </c>
      <c r="T306" s="43">
        <f>IF(Råstatistik!L300=".",0,Råstatistik!L300)</f>
        <v>0</v>
      </c>
      <c r="U306" s="44">
        <f ca="1">IF(Råstatistik!J300=999,IF(simulera09,RANDBETWEEN(1,9),9),0)</f>
        <v>9</v>
      </c>
      <c r="V306">
        <f>IF(Råstatistik!Q300=".",0,Råstatistik!Q300)</f>
        <v>0</v>
      </c>
      <c r="W306">
        <f ca="1">IF(Råstatistik!O300=999,IF(simulera09,RANDBETWEEN(1,9),9),0)</f>
        <v>9</v>
      </c>
      <c r="X306">
        <f>IF(Råstatistik!V300=".",0,Råstatistik!V300)</f>
        <v>0</v>
      </c>
      <c r="Y306">
        <f ca="1">IF(Råstatistik!T300=999,IF(simulera09,RANDBETWEEN(1,9),9),0)</f>
        <v>9</v>
      </c>
      <c r="Z306">
        <f t="shared" si="134"/>
        <v>0</v>
      </c>
      <c r="AA306">
        <f t="shared" ca="1" si="135"/>
        <v>27</v>
      </c>
      <c r="AB306" s="26" t="str">
        <f t="shared" ca="1" si="156"/>
        <v>0-27</v>
      </c>
      <c r="AC306" s="26" t="b">
        <f>Råstatistik!B300</f>
        <v>0</v>
      </c>
      <c r="AD306" s="26">
        <f t="shared" si="136"/>
        <v>0</v>
      </c>
      <c r="AE306" s="26">
        <f t="shared" ca="1" si="137"/>
        <v>0</v>
      </c>
      <c r="AF306" s="26">
        <f t="shared" si="138"/>
        <v>0</v>
      </c>
      <c r="AG306" s="26">
        <f t="shared" ca="1" si="139"/>
        <v>0</v>
      </c>
      <c r="AH306" s="26">
        <f t="shared" si="140"/>
        <v>0</v>
      </c>
      <c r="AI306" s="26">
        <f t="shared" ca="1" si="141"/>
        <v>0</v>
      </c>
      <c r="AJ306" s="26">
        <f t="shared" si="142"/>
        <v>0</v>
      </c>
      <c r="AK306" s="26">
        <f t="shared" ca="1" si="143"/>
        <v>0</v>
      </c>
      <c r="AL306" s="48" t="str">
        <f t="shared" si="144"/>
        <v>-</v>
      </c>
      <c r="AM306" s="48" t="str">
        <f t="shared" ca="1" si="145"/>
        <v>0 - 64%</v>
      </c>
      <c r="AN306" s="48" t="str">
        <f>IFERROR(#REF!/#REF!,"-")</f>
        <v>-</v>
      </c>
      <c r="AO306" s="48" t="str">
        <f t="shared" si="146"/>
        <v>-</v>
      </c>
      <c r="AP306" s="48" t="str">
        <f t="shared" ca="1" si="147"/>
        <v>0 - 193%</v>
      </c>
      <c r="AQ306" s="48" t="str">
        <f>IFERROR(AC306/#REF!,"-")</f>
        <v>-</v>
      </c>
      <c r="AR306" s="48" t="str">
        <f t="shared" si="148"/>
        <v>-</v>
      </c>
      <c r="AS306" s="48" t="str">
        <f>IFERROR(#REF!/#REF!,"_")</f>
        <v>_</v>
      </c>
      <c r="AT306" s="48" t="str">
        <f t="shared" si="149"/>
        <v>-</v>
      </c>
      <c r="AU306" s="48" t="str">
        <f>IFERROR(#REF!/#REF!,"-")</f>
        <v>-</v>
      </c>
      <c r="AV306" s="48" t="str">
        <f t="shared" si="150"/>
        <v>-</v>
      </c>
      <c r="AW306" s="48" t="str">
        <f>IFERROR(#REF!/#REF!,"-")</f>
        <v>-</v>
      </c>
      <c r="AX306" s="48" t="str">
        <f t="shared" si="151"/>
        <v>-</v>
      </c>
      <c r="AY306" s="48" t="str">
        <f>IFERROR(#REF!/#REF!,"-")</f>
        <v>-</v>
      </c>
      <c r="AZ306" s="48" t="str">
        <f t="shared" si="157"/>
        <v>-</v>
      </c>
      <c r="BA306" s="48" t="str">
        <f t="shared" si="158"/>
        <v>-</v>
      </c>
      <c r="BB306" s="48" t="b">
        <f t="shared" si="152"/>
        <v>0</v>
      </c>
      <c r="BC306">
        <f t="shared" si="159"/>
        <v>0</v>
      </c>
      <c r="BD306" s="48" t="str">
        <f t="shared" si="153"/>
        <v>-</v>
      </c>
    </row>
    <row r="307" spans="1:56" x14ac:dyDescent="0.3">
      <c r="A307" s="25" t="str">
        <f>Råstatistik!A301</f>
        <v>MALMENS FRISKOLA AB</v>
      </c>
      <c r="B307" t="b">
        <f t="shared" si="128"/>
        <v>0</v>
      </c>
      <c r="C307">
        <f>Råstatistik!F301</f>
        <v>0</v>
      </c>
      <c r="D307">
        <f ca="1">IF(Råstatistik!D301=999,IF(simulera09,RANDBETWEEN(1,9),9),0)</f>
        <v>0</v>
      </c>
      <c r="E307">
        <f>Råstatistik!K301</f>
        <v>0</v>
      </c>
      <c r="F307">
        <f ca="1">IF(Råstatistik!I301=999,IF(simulera09,RANDBETWEEN(1,9),9),0)</f>
        <v>9</v>
      </c>
      <c r="G307">
        <f>Råstatistik!P301</f>
        <v>0</v>
      </c>
      <c r="H307">
        <f ca="1">IF(Råstatistik!N301=999,IF(simulera09,RANDBETWEEN(1,9),9),0)</f>
        <v>0</v>
      </c>
      <c r="I307">
        <f>Råstatistik!U301</f>
        <v>19</v>
      </c>
      <c r="J307">
        <f ca="1">IF(Råstatistik!S301=999,IF(simulera09,RANDBETWEEN(1,9),9),0)</f>
        <v>0</v>
      </c>
      <c r="K307">
        <f t="shared" si="129"/>
        <v>19</v>
      </c>
      <c r="L307">
        <f t="shared" ca="1" si="130"/>
        <v>9</v>
      </c>
      <c r="M307" s="26" t="str">
        <f t="shared" ca="1" si="154"/>
        <v>19-28</v>
      </c>
      <c r="N307" s="26">
        <f t="shared" ca="1" si="155"/>
        <v>24</v>
      </c>
      <c r="O307" s="26">
        <f t="shared" si="131"/>
        <v>0</v>
      </c>
      <c r="P307" s="26">
        <f t="shared" ca="1" si="132"/>
        <v>9</v>
      </c>
      <c r="Q307" s="26">
        <f t="shared" ca="1" si="133"/>
        <v>5</v>
      </c>
      <c r="R307" s="43">
        <f>IF(Råstatistik!G301=".",0,Råstatistik!G301)</f>
        <v>0</v>
      </c>
      <c r="S307" s="44">
        <f ca="1">IF(Råstatistik!E301=999,IF(simulera09,RANDBETWEEN(1,9),9),0)</f>
        <v>0</v>
      </c>
      <c r="T307" s="43">
        <f>IF(Råstatistik!L301=".",0,Råstatistik!L301)</f>
        <v>0</v>
      </c>
      <c r="U307" s="44">
        <f ca="1">IF(Råstatistik!J301=999,IF(simulera09,RANDBETWEEN(1,9),9),0)</f>
        <v>9</v>
      </c>
      <c r="V307">
        <f>IF(Råstatistik!Q301=".",0,Råstatistik!Q301)</f>
        <v>0</v>
      </c>
      <c r="W307">
        <f ca="1">IF(Råstatistik!O301=999,IF(simulera09,RANDBETWEEN(1,9),9),0)</f>
        <v>0</v>
      </c>
      <c r="X307">
        <f>IF(Råstatistik!V301=".",0,Råstatistik!V301)</f>
        <v>0</v>
      </c>
      <c r="Y307">
        <f ca="1">IF(Råstatistik!T301=999,IF(simulera09,RANDBETWEEN(1,9),9),0)</f>
        <v>0</v>
      </c>
      <c r="Z307">
        <f t="shared" si="134"/>
        <v>0</v>
      </c>
      <c r="AA307">
        <f t="shared" ca="1" si="135"/>
        <v>9</v>
      </c>
      <c r="AB307" s="26" t="str">
        <f t="shared" ca="1" si="156"/>
        <v>0-9</v>
      </c>
      <c r="AC307" s="26" t="b">
        <f>Råstatistik!B301</f>
        <v>0</v>
      </c>
      <c r="AD307" s="26">
        <f t="shared" si="136"/>
        <v>0</v>
      </c>
      <c r="AE307" s="26">
        <f t="shared" ca="1" si="137"/>
        <v>0</v>
      </c>
      <c r="AF307" s="26">
        <f t="shared" si="138"/>
        <v>0</v>
      </c>
      <c r="AG307" s="26">
        <f t="shared" ca="1" si="139"/>
        <v>0</v>
      </c>
      <c r="AH307" s="26">
        <f t="shared" si="140"/>
        <v>0</v>
      </c>
      <c r="AI307" s="26">
        <f t="shared" ca="1" si="141"/>
        <v>0</v>
      </c>
      <c r="AJ307" s="26">
        <f t="shared" si="142"/>
        <v>19</v>
      </c>
      <c r="AK307" s="26">
        <f t="shared" ca="1" si="143"/>
        <v>0</v>
      </c>
      <c r="AL307" s="48">
        <f t="shared" si="144"/>
        <v>0</v>
      </c>
      <c r="AM307" s="48" t="str">
        <f t="shared" ca="1" si="145"/>
        <v>0 - 38%</v>
      </c>
      <c r="AN307" s="48" t="str">
        <f>IFERROR(#REF!/#REF!,"-")</f>
        <v>-</v>
      </c>
      <c r="AO307" s="48">
        <f t="shared" si="146"/>
        <v>0</v>
      </c>
      <c r="AP307" s="48" t="str">
        <f t="shared" ca="1" si="147"/>
        <v>0 - 38%</v>
      </c>
      <c r="AQ307" s="48" t="str">
        <f>IFERROR(AC307/#REF!,"-")</f>
        <v>-</v>
      </c>
      <c r="AR307" s="48" t="str">
        <f t="shared" si="148"/>
        <v>-</v>
      </c>
      <c r="AS307" s="48" t="str">
        <f>IFERROR(#REF!/#REF!,"_")</f>
        <v>_</v>
      </c>
      <c r="AT307" s="48" t="str">
        <f t="shared" si="149"/>
        <v>-</v>
      </c>
      <c r="AU307" s="48" t="str">
        <f>IFERROR(#REF!/#REF!,"-")</f>
        <v>-</v>
      </c>
      <c r="AV307" s="48" t="str">
        <f t="shared" si="150"/>
        <v>-</v>
      </c>
      <c r="AW307" s="48" t="str">
        <f>IFERROR(#REF!/#REF!,"-")</f>
        <v>-</v>
      </c>
      <c r="AX307" s="48" t="str">
        <f t="shared" si="151"/>
        <v>-</v>
      </c>
      <c r="AY307" s="48" t="str">
        <f>IFERROR(#REF!/#REF!,"-")</f>
        <v>-</v>
      </c>
      <c r="AZ307" s="48" t="str">
        <f t="shared" si="157"/>
        <v>-</v>
      </c>
      <c r="BA307" s="48" t="str">
        <f t="shared" si="158"/>
        <v>-</v>
      </c>
      <c r="BB307" s="48" t="b">
        <f t="shared" si="152"/>
        <v>0</v>
      </c>
      <c r="BC307">
        <f t="shared" si="159"/>
        <v>0</v>
      </c>
      <c r="BD307" s="48" t="str">
        <f t="shared" si="153"/>
        <v>-</v>
      </c>
    </row>
    <row r="308" spans="1:56" x14ac:dyDescent="0.3">
      <c r="A308" s="25" t="str">
        <f>Råstatistik!A302</f>
        <v>MALMÖ KOMMUN</v>
      </c>
      <c r="B308" t="b">
        <f t="shared" si="128"/>
        <v>1</v>
      </c>
      <c r="C308">
        <f>Råstatistik!F302</f>
        <v>443</v>
      </c>
      <c r="D308">
        <f ca="1">IF(Råstatistik!D302=999,IF(simulera09,RANDBETWEEN(1,9),9),0)</f>
        <v>0</v>
      </c>
      <c r="E308">
        <f>Råstatistik!K302</f>
        <v>305</v>
      </c>
      <c r="F308">
        <f ca="1">IF(Råstatistik!I302=999,IF(simulera09,RANDBETWEEN(1,9),9),0)</f>
        <v>0</v>
      </c>
      <c r="G308">
        <f>Råstatistik!P302</f>
        <v>146</v>
      </c>
      <c r="H308">
        <f ca="1">IF(Råstatistik!N302=999,IF(simulera09,RANDBETWEEN(1,9),9),0)</f>
        <v>0</v>
      </c>
      <c r="I308">
        <f>Råstatistik!U302</f>
        <v>1077</v>
      </c>
      <c r="J308">
        <f ca="1">IF(Råstatistik!S302=999,IF(simulera09,RANDBETWEEN(1,9),9),0)</f>
        <v>0</v>
      </c>
      <c r="K308">
        <f t="shared" si="129"/>
        <v>1971</v>
      </c>
      <c r="L308">
        <f t="shared" ca="1" si="130"/>
        <v>0</v>
      </c>
      <c r="M308" s="26" t="str">
        <f t="shared" ca="1" si="154"/>
        <v>1971</v>
      </c>
      <c r="N308" s="26">
        <f t="shared" ca="1" si="155"/>
        <v>1971</v>
      </c>
      <c r="O308" s="26">
        <f t="shared" si="131"/>
        <v>748</v>
      </c>
      <c r="P308" s="26">
        <f t="shared" ca="1" si="132"/>
        <v>0</v>
      </c>
      <c r="Q308" s="26">
        <f t="shared" ca="1" si="133"/>
        <v>748</v>
      </c>
      <c r="R308" s="43">
        <f>IF(Råstatistik!G302=".",0,Råstatistik!G302)</f>
        <v>145</v>
      </c>
      <c r="S308" s="44">
        <f ca="1">IF(Råstatistik!E302=999,IF(simulera09,RANDBETWEEN(1,9),9),0)</f>
        <v>0</v>
      </c>
      <c r="T308" s="43">
        <f>IF(Råstatistik!L302=".",0,Råstatistik!L302)</f>
        <v>49</v>
      </c>
      <c r="U308" s="44">
        <f ca="1">IF(Råstatistik!J302=999,IF(simulera09,RANDBETWEEN(1,9),9),0)</f>
        <v>0</v>
      </c>
      <c r="V308">
        <f>IF(Råstatistik!Q302=".",0,Råstatistik!Q302)</f>
        <v>11</v>
      </c>
      <c r="W308">
        <f ca="1">IF(Råstatistik!O302=999,IF(simulera09,RANDBETWEEN(1,9),9),0)</f>
        <v>0</v>
      </c>
      <c r="X308">
        <f>IF(Råstatistik!V302=".",0,Råstatistik!V302)</f>
        <v>25</v>
      </c>
      <c r="Y308">
        <f ca="1">IF(Råstatistik!T302=999,IF(simulera09,RANDBETWEEN(1,9),9),0)</f>
        <v>0</v>
      </c>
      <c r="Z308">
        <f t="shared" si="134"/>
        <v>230</v>
      </c>
      <c r="AA308">
        <f t="shared" ca="1" si="135"/>
        <v>0</v>
      </c>
      <c r="AB308" s="26" t="str">
        <f t="shared" ca="1" si="156"/>
        <v>230</v>
      </c>
      <c r="AC308" s="26" t="b">
        <f>Råstatistik!B302</f>
        <v>0</v>
      </c>
      <c r="AD308" s="26">
        <f t="shared" si="136"/>
        <v>298</v>
      </c>
      <c r="AE308" s="26">
        <f t="shared" ca="1" si="137"/>
        <v>0</v>
      </c>
      <c r="AF308" s="26">
        <f t="shared" si="138"/>
        <v>256</v>
      </c>
      <c r="AG308" s="26">
        <f t="shared" ca="1" si="139"/>
        <v>0</v>
      </c>
      <c r="AH308" s="26">
        <f t="shared" si="140"/>
        <v>135</v>
      </c>
      <c r="AI308" s="26">
        <f t="shared" ca="1" si="141"/>
        <v>0</v>
      </c>
      <c r="AJ308" s="26">
        <f t="shared" si="142"/>
        <v>1052</v>
      </c>
      <c r="AK308" s="26">
        <f t="shared" ca="1" si="143"/>
        <v>0</v>
      </c>
      <c r="AL308" s="48">
        <f t="shared" si="144"/>
        <v>0.37950279046169455</v>
      </c>
      <c r="AM308" s="48" t="str">
        <f t="shared" ca="1" si="145"/>
        <v>38 - 0%</v>
      </c>
      <c r="AN308" s="48" t="str">
        <f>IFERROR(#REF!/#REF!,"-")</f>
        <v>-</v>
      </c>
      <c r="AO308" s="48">
        <f t="shared" si="146"/>
        <v>0.11669203450025367</v>
      </c>
      <c r="AP308" s="48" t="str">
        <f t="shared" ca="1" si="147"/>
        <v>12 - 0%</v>
      </c>
      <c r="AQ308" s="48" t="str">
        <f>IFERROR(AC308/#REF!,"-")</f>
        <v>-</v>
      </c>
      <c r="AR308" s="48">
        <f t="shared" si="148"/>
        <v>0.30748663101604279</v>
      </c>
      <c r="AS308" s="48" t="str">
        <f>IFERROR(#REF!/#REF!,"_")</f>
        <v>_</v>
      </c>
      <c r="AT308" s="48">
        <f t="shared" si="149"/>
        <v>0.40775401069518719</v>
      </c>
      <c r="AU308" s="48" t="str">
        <f>IFERROR(#REF!/#REF!,"-")</f>
        <v>-</v>
      </c>
      <c r="AV308" s="48">
        <f t="shared" si="150"/>
        <v>0.21304347826086956</v>
      </c>
      <c r="AW308" s="48" t="str">
        <f>IFERROR(#REF!/#REF!,"-")</f>
        <v>-</v>
      </c>
      <c r="AX308" s="48">
        <f t="shared" si="151"/>
        <v>0.10869565217391304</v>
      </c>
      <c r="AY308" s="48" t="str">
        <f>IFERROR(#REF!/#REF!,"-")</f>
        <v>-</v>
      </c>
      <c r="AZ308" s="48">
        <f t="shared" si="157"/>
        <v>0.32173913043478258</v>
      </c>
      <c r="BA308" s="48" t="str">
        <f t="shared" si="158"/>
        <v>-</v>
      </c>
      <c r="BB308" s="48" t="b">
        <f t="shared" si="152"/>
        <v>0</v>
      </c>
      <c r="BC308">
        <f t="shared" si="159"/>
        <v>298</v>
      </c>
      <c r="BD308" s="48">
        <f t="shared" si="153"/>
        <v>0.53790613718411551</v>
      </c>
    </row>
    <row r="309" spans="1:56" x14ac:dyDescent="0.3">
      <c r="A309" s="25" t="str">
        <f>Råstatistik!A303</f>
        <v>MALUNG-SÄLENS KOMMUN</v>
      </c>
      <c r="B309" t="b">
        <f t="shared" si="128"/>
        <v>1</v>
      </c>
      <c r="C309">
        <f>Råstatistik!F303</f>
        <v>0</v>
      </c>
      <c r="D309">
        <f ca="1">IF(Råstatistik!D303=999,IF(simulera09,RANDBETWEEN(1,9),9),0)</f>
        <v>9</v>
      </c>
      <c r="E309">
        <f>Råstatistik!K303</f>
        <v>0</v>
      </c>
      <c r="F309">
        <f ca="1">IF(Råstatistik!I303=999,IF(simulera09,RANDBETWEEN(1,9),9),0)</f>
        <v>9</v>
      </c>
      <c r="G309">
        <f>Råstatistik!P303</f>
        <v>0</v>
      </c>
      <c r="H309">
        <f ca="1">IF(Råstatistik!N303=999,IF(simulera09,RANDBETWEEN(1,9),9),0)</f>
        <v>9</v>
      </c>
      <c r="I309">
        <f>Råstatistik!U303</f>
        <v>76</v>
      </c>
      <c r="J309">
        <f ca="1">IF(Råstatistik!S303=999,IF(simulera09,RANDBETWEEN(1,9),9),0)</f>
        <v>0</v>
      </c>
      <c r="K309">
        <f t="shared" si="129"/>
        <v>76</v>
      </c>
      <c r="L309">
        <f t="shared" ca="1" si="130"/>
        <v>27</v>
      </c>
      <c r="M309" s="26" t="str">
        <f t="shared" ca="1" si="154"/>
        <v>76-103</v>
      </c>
      <c r="N309" s="26">
        <f t="shared" ca="1" si="155"/>
        <v>90</v>
      </c>
      <c r="O309" s="26">
        <f t="shared" si="131"/>
        <v>0</v>
      </c>
      <c r="P309" s="26">
        <f t="shared" ca="1" si="132"/>
        <v>18</v>
      </c>
      <c r="Q309" s="26">
        <f t="shared" ca="1" si="133"/>
        <v>9</v>
      </c>
      <c r="R309" s="43">
        <f>IF(Råstatistik!G303=".",0,Råstatistik!G303)</f>
        <v>0</v>
      </c>
      <c r="S309" s="44">
        <f ca="1">IF(Råstatistik!E303=999,IF(simulera09,RANDBETWEEN(1,9),9),0)</f>
        <v>9</v>
      </c>
      <c r="T309" s="43">
        <f>IF(Råstatistik!L303=".",0,Råstatistik!L303)</f>
        <v>0</v>
      </c>
      <c r="U309" s="44">
        <f ca="1">IF(Råstatistik!J303=999,IF(simulera09,RANDBETWEEN(1,9),9),0)</f>
        <v>9</v>
      </c>
      <c r="V309">
        <f>IF(Råstatistik!Q303=".",0,Råstatistik!Q303)</f>
        <v>0</v>
      </c>
      <c r="W309">
        <f ca="1">IF(Råstatistik!O303=999,IF(simulera09,RANDBETWEEN(1,9),9),0)</f>
        <v>9</v>
      </c>
      <c r="X309">
        <f>IF(Råstatistik!V303=".",0,Råstatistik!V303)</f>
        <v>0</v>
      </c>
      <c r="Y309">
        <f ca="1">IF(Råstatistik!T303=999,IF(simulera09,RANDBETWEEN(1,9),9),0)</f>
        <v>0</v>
      </c>
      <c r="Z309">
        <f t="shared" si="134"/>
        <v>0</v>
      </c>
      <c r="AA309">
        <f t="shared" ca="1" si="135"/>
        <v>27</v>
      </c>
      <c r="AB309" s="26" t="str">
        <f t="shared" ca="1" si="156"/>
        <v>0-27</v>
      </c>
      <c r="AC309" s="26" t="b">
        <f>Råstatistik!B303</f>
        <v>0</v>
      </c>
      <c r="AD309" s="26">
        <f t="shared" si="136"/>
        <v>0</v>
      </c>
      <c r="AE309" s="26">
        <f t="shared" ca="1" si="137"/>
        <v>0</v>
      </c>
      <c r="AF309" s="26">
        <f t="shared" si="138"/>
        <v>0</v>
      </c>
      <c r="AG309" s="26">
        <f t="shared" ca="1" si="139"/>
        <v>0</v>
      </c>
      <c r="AH309" s="26">
        <f t="shared" si="140"/>
        <v>0</v>
      </c>
      <c r="AI309" s="26">
        <f t="shared" ca="1" si="141"/>
        <v>0</v>
      </c>
      <c r="AJ309" s="26">
        <f t="shared" si="142"/>
        <v>76</v>
      </c>
      <c r="AK309" s="26">
        <f t="shared" ca="1" si="143"/>
        <v>0</v>
      </c>
      <c r="AL309" s="48">
        <f t="shared" si="144"/>
        <v>0</v>
      </c>
      <c r="AM309" s="48" t="str">
        <f t="shared" ca="1" si="145"/>
        <v>0 - 20%</v>
      </c>
      <c r="AN309" s="48" t="str">
        <f>IFERROR(#REF!/#REF!,"-")</f>
        <v>-</v>
      </c>
      <c r="AO309" s="48">
        <f t="shared" si="146"/>
        <v>0</v>
      </c>
      <c r="AP309" s="48" t="str">
        <f t="shared" ca="1" si="147"/>
        <v>0 - 30%</v>
      </c>
      <c r="AQ309" s="48" t="str">
        <f>IFERROR(AC309/#REF!,"-")</f>
        <v>-</v>
      </c>
      <c r="AR309" s="48" t="str">
        <f t="shared" si="148"/>
        <v>-</v>
      </c>
      <c r="AS309" s="48" t="str">
        <f>IFERROR(#REF!/#REF!,"_")</f>
        <v>_</v>
      </c>
      <c r="AT309" s="48" t="str">
        <f t="shared" si="149"/>
        <v>-</v>
      </c>
      <c r="AU309" s="48" t="str">
        <f>IFERROR(#REF!/#REF!,"-")</f>
        <v>-</v>
      </c>
      <c r="AV309" s="48" t="str">
        <f t="shared" si="150"/>
        <v>-</v>
      </c>
      <c r="AW309" s="48" t="str">
        <f>IFERROR(#REF!/#REF!,"-")</f>
        <v>-</v>
      </c>
      <c r="AX309" s="48" t="str">
        <f t="shared" si="151"/>
        <v>-</v>
      </c>
      <c r="AY309" s="48" t="str">
        <f>IFERROR(#REF!/#REF!,"-")</f>
        <v>-</v>
      </c>
      <c r="AZ309" s="48" t="str">
        <f t="shared" si="157"/>
        <v>-</v>
      </c>
      <c r="BA309" s="48" t="str">
        <f t="shared" si="158"/>
        <v>-</v>
      </c>
      <c r="BB309" s="48" t="b">
        <f t="shared" si="152"/>
        <v>0</v>
      </c>
      <c r="BC309">
        <f t="shared" si="159"/>
        <v>0</v>
      </c>
      <c r="BD309" s="48" t="str">
        <f t="shared" si="153"/>
        <v>-</v>
      </c>
    </row>
    <row r="310" spans="1:56" x14ac:dyDescent="0.3">
      <c r="A310" s="25" t="str">
        <f>Råstatistik!A304</f>
        <v>MALÅ KOMMUN</v>
      </c>
      <c r="B310" t="b">
        <f t="shared" si="128"/>
        <v>1</v>
      </c>
      <c r="C310">
        <f>Råstatistik!F304</f>
        <v>0</v>
      </c>
      <c r="D310">
        <f ca="1">IF(Råstatistik!D304=999,IF(simulera09,RANDBETWEEN(1,9),9),0)</f>
        <v>9</v>
      </c>
      <c r="E310">
        <f>Råstatistik!K304</f>
        <v>0</v>
      </c>
      <c r="F310">
        <f ca="1">IF(Råstatistik!I304=999,IF(simulera09,RANDBETWEEN(1,9),9),0)</f>
        <v>9</v>
      </c>
      <c r="G310">
        <f>Råstatistik!P304</f>
        <v>0</v>
      </c>
      <c r="H310">
        <f ca="1">IF(Råstatistik!N304=999,IF(simulera09,RANDBETWEEN(1,9),9),0)</f>
        <v>9</v>
      </c>
      <c r="I310">
        <f>Råstatistik!U304</f>
        <v>24</v>
      </c>
      <c r="J310">
        <f ca="1">IF(Råstatistik!S304=999,IF(simulera09,RANDBETWEEN(1,9),9),0)</f>
        <v>0</v>
      </c>
      <c r="K310">
        <f t="shared" si="129"/>
        <v>24</v>
      </c>
      <c r="L310">
        <f t="shared" ca="1" si="130"/>
        <v>27</v>
      </c>
      <c r="M310" s="26" t="str">
        <f t="shared" ca="1" si="154"/>
        <v>24-51</v>
      </c>
      <c r="N310" s="26">
        <f t="shared" ca="1" si="155"/>
        <v>38</v>
      </c>
      <c r="O310" s="26">
        <f t="shared" si="131"/>
        <v>0</v>
      </c>
      <c r="P310" s="26">
        <f t="shared" ca="1" si="132"/>
        <v>18</v>
      </c>
      <c r="Q310" s="26">
        <f t="shared" ca="1" si="133"/>
        <v>9</v>
      </c>
      <c r="R310" s="43">
        <f>IF(Råstatistik!G304=".",0,Råstatistik!G304)</f>
        <v>0</v>
      </c>
      <c r="S310" s="44">
        <f ca="1">IF(Råstatistik!E304=999,IF(simulera09,RANDBETWEEN(1,9),9),0)</f>
        <v>9</v>
      </c>
      <c r="T310" s="43">
        <f>IF(Råstatistik!L304=".",0,Råstatistik!L304)</f>
        <v>0</v>
      </c>
      <c r="U310" s="44">
        <f ca="1">IF(Råstatistik!J304=999,IF(simulera09,RANDBETWEEN(1,9),9),0)</f>
        <v>9</v>
      </c>
      <c r="V310">
        <f>IF(Råstatistik!Q304=".",0,Råstatistik!Q304)</f>
        <v>0</v>
      </c>
      <c r="W310">
        <f ca="1">IF(Råstatistik!O304=999,IF(simulera09,RANDBETWEEN(1,9),9),0)</f>
        <v>9</v>
      </c>
      <c r="X310">
        <f>IF(Råstatistik!V304=".",0,Råstatistik!V304)</f>
        <v>0</v>
      </c>
      <c r="Y310">
        <f ca="1">IF(Råstatistik!T304=999,IF(simulera09,RANDBETWEEN(1,9),9),0)</f>
        <v>0</v>
      </c>
      <c r="Z310">
        <f t="shared" si="134"/>
        <v>0</v>
      </c>
      <c r="AA310">
        <f t="shared" ca="1" si="135"/>
        <v>27</v>
      </c>
      <c r="AB310" s="26" t="str">
        <f t="shared" ca="1" si="156"/>
        <v>0-27</v>
      </c>
      <c r="AC310" s="26" t="b">
        <f>Råstatistik!B304</f>
        <v>0</v>
      </c>
      <c r="AD310" s="26">
        <f t="shared" si="136"/>
        <v>0</v>
      </c>
      <c r="AE310" s="26">
        <f t="shared" ca="1" si="137"/>
        <v>0</v>
      </c>
      <c r="AF310" s="26">
        <f t="shared" si="138"/>
        <v>0</v>
      </c>
      <c r="AG310" s="26">
        <f t="shared" ca="1" si="139"/>
        <v>0</v>
      </c>
      <c r="AH310" s="26">
        <f t="shared" si="140"/>
        <v>0</v>
      </c>
      <c r="AI310" s="26">
        <f t="shared" ca="1" si="141"/>
        <v>0</v>
      </c>
      <c r="AJ310" s="26">
        <f t="shared" si="142"/>
        <v>24</v>
      </c>
      <c r="AK310" s="26">
        <f t="shared" ca="1" si="143"/>
        <v>0</v>
      </c>
      <c r="AL310" s="48">
        <f t="shared" si="144"/>
        <v>0</v>
      </c>
      <c r="AM310" s="48" t="str">
        <f t="shared" ca="1" si="145"/>
        <v>0 - 47%</v>
      </c>
      <c r="AN310" s="48" t="str">
        <f>IFERROR(#REF!/#REF!,"-")</f>
        <v>-</v>
      </c>
      <c r="AO310" s="48">
        <f t="shared" si="146"/>
        <v>0</v>
      </c>
      <c r="AP310" s="48" t="str">
        <f t="shared" ca="1" si="147"/>
        <v>0 - 71%</v>
      </c>
      <c r="AQ310" s="48" t="str">
        <f>IFERROR(AC310/#REF!,"-")</f>
        <v>-</v>
      </c>
      <c r="AR310" s="48" t="str">
        <f t="shared" si="148"/>
        <v>-</v>
      </c>
      <c r="AS310" s="48" t="str">
        <f>IFERROR(#REF!/#REF!,"_")</f>
        <v>_</v>
      </c>
      <c r="AT310" s="48" t="str">
        <f t="shared" si="149"/>
        <v>-</v>
      </c>
      <c r="AU310" s="48" t="str">
        <f>IFERROR(#REF!/#REF!,"-")</f>
        <v>-</v>
      </c>
      <c r="AV310" s="48" t="str">
        <f t="shared" si="150"/>
        <v>-</v>
      </c>
      <c r="AW310" s="48" t="str">
        <f>IFERROR(#REF!/#REF!,"-")</f>
        <v>-</v>
      </c>
      <c r="AX310" s="48" t="str">
        <f t="shared" si="151"/>
        <v>-</v>
      </c>
      <c r="AY310" s="48" t="str">
        <f>IFERROR(#REF!/#REF!,"-")</f>
        <v>-</v>
      </c>
      <c r="AZ310" s="48" t="str">
        <f t="shared" si="157"/>
        <v>-</v>
      </c>
      <c r="BA310" s="48" t="str">
        <f t="shared" si="158"/>
        <v>-</v>
      </c>
      <c r="BB310" s="48" t="b">
        <f t="shared" si="152"/>
        <v>0</v>
      </c>
      <c r="BC310">
        <f t="shared" si="159"/>
        <v>0</v>
      </c>
      <c r="BD310" s="48" t="str">
        <f t="shared" si="153"/>
        <v>-</v>
      </c>
    </row>
    <row r="311" spans="1:56" x14ac:dyDescent="0.3">
      <c r="A311" s="25" t="str">
        <f>Råstatistik!A305</f>
        <v>MARIESTADS KOMMUN</v>
      </c>
      <c r="B311" t="b">
        <f t="shared" si="128"/>
        <v>1</v>
      </c>
      <c r="C311">
        <f>Råstatistik!F305</f>
        <v>19</v>
      </c>
      <c r="D311">
        <f ca="1">IF(Råstatistik!D305=999,IF(simulera09,RANDBETWEEN(1,9),9),0)</f>
        <v>0</v>
      </c>
      <c r="E311">
        <f>Råstatistik!K305</f>
        <v>0</v>
      </c>
      <c r="F311">
        <f ca="1">IF(Råstatistik!I305=999,IF(simulera09,RANDBETWEEN(1,9),9),0)</f>
        <v>9</v>
      </c>
      <c r="G311">
        <f>Råstatistik!P305</f>
        <v>21</v>
      </c>
      <c r="H311">
        <f ca="1">IF(Råstatistik!N305=999,IF(simulera09,RANDBETWEEN(1,9),9),0)</f>
        <v>0</v>
      </c>
      <c r="I311">
        <f>Råstatistik!U305</f>
        <v>118</v>
      </c>
      <c r="J311">
        <f ca="1">IF(Råstatistik!S305=999,IF(simulera09,RANDBETWEEN(1,9),9),0)</f>
        <v>0</v>
      </c>
      <c r="K311">
        <f t="shared" si="129"/>
        <v>158</v>
      </c>
      <c r="L311">
        <f t="shared" ca="1" si="130"/>
        <v>9</v>
      </c>
      <c r="M311" s="26" t="str">
        <f t="shared" ca="1" si="154"/>
        <v>158-167</v>
      </c>
      <c r="N311" s="26">
        <f t="shared" ca="1" si="155"/>
        <v>163</v>
      </c>
      <c r="O311" s="26">
        <f t="shared" si="131"/>
        <v>19</v>
      </c>
      <c r="P311" s="26">
        <f t="shared" ca="1" si="132"/>
        <v>9</v>
      </c>
      <c r="Q311" s="26">
        <f t="shared" ca="1" si="133"/>
        <v>24</v>
      </c>
      <c r="R311" s="43">
        <f>IF(Råstatistik!G305=".",0,Råstatistik!G305)</f>
        <v>16</v>
      </c>
      <c r="S311" s="44">
        <f ca="1">IF(Råstatistik!E305=999,IF(simulera09,RANDBETWEEN(1,9),9),0)</f>
        <v>0</v>
      </c>
      <c r="T311" s="43">
        <f>IF(Råstatistik!L305=".",0,Råstatistik!L305)</f>
        <v>0</v>
      </c>
      <c r="U311" s="44">
        <f ca="1">IF(Råstatistik!J305=999,IF(simulera09,RANDBETWEEN(1,9),9),0)</f>
        <v>9</v>
      </c>
      <c r="V311">
        <f>IF(Råstatistik!Q305=".",0,Råstatistik!Q305)</f>
        <v>0</v>
      </c>
      <c r="W311">
        <f ca="1">IF(Råstatistik!O305=999,IF(simulera09,RANDBETWEEN(1,9),9),0)</f>
        <v>9</v>
      </c>
      <c r="X311">
        <f>IF(Råstatistik!V305=".",0,Råstatistik!V305)</f>
        <v>0</v>
      </c>
      <c r="Y311">
        <f ca="1">IF(Råstatistik!T305=999,IF(simulera09,RANDBETWEEN(1,9),9),0)</f>
        <v>9</v>
      </c>
      <c r="Z311">
        <f t="shared" si="134"/>
        <v>16</v>
      </c>
      <c r="AA311">
        <f t="shared" ca="1" si="135"/>
        <v>27</v>
      </c>
      <c r="AB311" s="26" t="str">
        <f t="shared" ca="1" si="156"/>
        <v>16-43</v>
      </c>
      <c r="AC311" s="26" t="b">
        <f>Råstatistik!B305</f>
        <v>0</v>
      </c>
      <c r="AD311" s="26">
        <f t="shared" si="136"/>
        <v>3</v>
      </c>
      <c r="AE311" s="26">
        <f t="shared" ca="1" si="137"/>
        <v>0</v>
      </c>
      <c r="AF311" s="26">
        <f t="shared" si="138"/>
        <v>0</v>
      </c>
      <c r="AG311" s="26">
        <f t="shared" ca="1" si="139"/>
        <v>0</v>
      </c>
      <c r="AH311" s="26">
        <f t="shared" si="140"/>
        <v>21</v>
      </c>
      <c r="AI311" s="26">
        <f t="shared" ca="1" si="141"/>
        <v>0</v>
      </c>
      <c r="AJ311" s="26">
        <f t="shared" si="142"/>
        <v>118</v>
      </c>
      <c r="AK311" s="26">
        <f t="shared" ca="1" si="143"/>
        <v>0</v>
      </c>
      <c r="AL311" s="48">
        <f t="shared" si="144"/>
        <v>0.12025316455696203</v>
      </c>
      <c r="AM311" s="48" t="str">
        <f t="shared" ca="1" si="145"/>
        <v>12 - 6%</v>
      </c>
      <c r="AN311" s="48" t="str">
        <f>IFERROR(#REF!/#REF!,"-")</f>
        <v>-</v>
      </c>
      <c r="AO311" s="48">
        <f t="shared" si="146"/>
        <v>0.10126582278481013</v>
      </c>
      <c r="AP311" s="48" t="str">
        <f t="shared" ca="1" si="147"/>
        <v>10 - 17%</v>
      </c>
      <c r="AQ311" s="48" t="str">
        <f>IFERROR(AC311/#REF!,"-")</f>
        <v>-</v>
      </c>
      <c r="AR311" s="48">
        <f t="shared" si="148"/>
        <v>0.84210526315789469</v>
      </c>
      <c r="AS311" s="48" t="str">
        <f>IFERROR(#REF!/#REF!,"_")</f>
        <v>_</v>
      </c>
      <c r="AT311" s="48">
        <f t="shared" si="149"/>
        <v>0</v>
      </c>
      <c r="AU311" s="48" t="str">
        <f>IFERROR(#REF!/#REF!,"-")</f>
        <v>-</v>
      </c>
      <c r="AV311" s="48">
        <f t="shared" si="150"/>
        <v>0</v>
      </c>
      <c r="AW311" s="48" t="str">
        <f>IFERROR(#REF!/#REF!,"-")</f>
        <v>-</v>
      </c>
      <c r="AX311" s="48">
        <f t="shared" si="151"/>
        <v>0</v>
      </c>
      <c r="AY311" s="48" t="str">
        <f>IFERROR(#REF!/#REF!,"-")</f>
        <v>-</v>
      </c>
      <c r="AZ311" s="48">
        <f t="shared" si="157"/>
        <v>0</v>
      </c>
      <c r="BA311" s="48" t="str">
        <f t="shared" si="158"/>
        <v>-</v>
      </c>
      <c r="BB311" s="48" t="b">
        <f t="shared" si="152"/>
        <v>0</v>
      </c>
      <c r="BC311">
        <f t="shared" si="159"/>
        <v>3</v>
      </c>
      <c r="BD311" s="48">
        <f t="shared" si="153"/>
        <v>1</v>
      </c>
    </row>
    <row r="312" spans="1:56" x14ac:dyDescent="0.3">
      <c r="A312" s="25" t="str">
        <f>Råstatistik!A306</f>
        <v>MARKARYDS KOMMUN</v>
      </c>
      <c r="B312" t="b">
        <f t="shared" si="128"/>
        <v>1</v>
      </c>
      <c r="C312">
        <f>Råstatistik!F306</f>
        <v>16</v>
      </c>
      <c r="D312">
        <f ca="1">IF(Råstatistik!D306=999,IF(simulera09,RANDBETWEEN(1,9),9),0)</f>
        <v>0</v>
      </c>
      <c r="E312">
        <f>Råstatistik!K306</f>
        <v>0</v>
      </c>
      <c r="F312">
        <f ca="1">IF(Råstatistik!I306=999,IF(simulera09,RANDBETWEEN(1,9),9),0)</f>
        <v>9</v>
      </c>
      <c r="G312">
        <f>Råstatistik!P306</f>
        <v>0</v>
      </c>
      <c r="H312">
        <f ca="1">IF(Råstatistik!N306=999,IF(simulera09,RANDBETWEEN(1,9),9),0)</f>
        <v>9</v>
      </c>
      <c r="I312">
        <f>Råstatistik!U306</f>
        <v>72</v>
      </c>
      <c r="J312">
        <f ca="1">IF(Råstatistik!S306=999,IF(simulera09,RANDBETWEEN(1,9),9),0)</f>
        <v>0</v>
      </c>
      <c r="K312">
        <f t="shared" si="129"/>
        <v>88</v>
      </c>
      <c r="L312">
        <f t="shared" ca="1" si="130"/>
        <v>18</v>
      </c>
      <c r="M312" s="26" t="str">
        <f t="shared" ca="1" si="154"/>
        <v>88-106</v>
      </c>
      <c r="N312" s="26">
        <f t="shared" ca="1" si="155"/>
        <v>97</v>
      </c>
      <c r="O312" s="26">
        <f t="shared" si="131"/>
        <v>16</v>
      </c>
      <c r="P312" s="26">
        <f t="shared" ca="1" si="132"/>
        <v>9</v>
      </c>
      <c r="Q312" s="26">
        <f t="shared" ca="1" si="133"/>
        <v>21</v>
      </c>
      <c r="R312" s="43">
        <f>IF(Råstatistik!G306=".",0,Råstatistik!G306)</f>
        <v>0</v>
      </c>
      <c r="S312" s="44">
        <f ca="1">IF(Råstatistik!E306=999,IF(simulera09,RANDBETWEEN(1,9),9),0)</f>
        <v>9</v>
      </c>
      <c r="T312" s="43">
        <f>IF(Råstatistik!L306=".",0,Råstatistik!L306)</f>
        <v>0</v>
      </c>
      <c r="U312" s="44">
        <f ca="1">IF(Råstatistik!J306=999,IF(simulera09,RANDBETWEEN(1,9),9),0)</f>
        <v>9</v>
      </c>
      <c r="V312">
        <f>IF(Råstatistik!Q306=".",0,Råstatistik!Q306)</f>
        <v>0</v>
      </c>
      <c r="W312">
        <f ca="1">IF(Råstatistik!O306=999,IF(simulera09,RANDBETWEEN(1,9),9),0)</f>
        <v>9</v>
      </c>
      <c r="X312">
        <f>IF(Råstatistik!V306=".",0,Råstatistik!V306)</f>
        <v>0</v>
      </c>
      <c r="Y312">
        <f ca="1">IF(Råstatistik!T306=999,IF(simulera09,RANDBETWEEN(1,9),9),0)</f>
        <v>0</v>
      </c>
      <c r="Z312">
        <f t="shared" si="134"/>
        <v>0</v>
      </c>
      <c r="AA312">
        <f t="shared" ca="1" si="135"/>
        <v>27</v>
      </c>
      <c r="AB312" s="26" t="str">
        <f t="shared" ca="1" si="156"/>
        <v>0-27</v>
      </c>
      <c r="AC312" s="26" t="b">
        <f>Råstatistik!B306</f>
        <v>0</v>
      </c>
      <c r="AD312" s="26">
        <f t="shared" si="136"/>
        <v>16</v>
      </c>
      <c r="AE312" s="26">
        <f t="shared" ca="1" si="137"/>
        <v>0</v>
      </c>
      <c r="AF312" s="26">
        <f t="shared" si="138"/>
        <v>0</v>
      </c>
      <c r="AG312" s="26">
        <f t="shared" ca="1" si="139"/>
        <v>0</v>
      </c>
      <c r="AH312" s="26">
        <f t="shared" si="140"/>
        <v>0</v>
      </c>
      <c r="AI312" s="26">
        <f t="shared" ca="1" si="141"/>
        <v>0</v>
      </c>
      <c r="AJ312" s="26">
        <f t="shared" si="142"/>
        <v>72</v>
      </c>
      <c r="AK312" s="26">
        <f t="shared" ca="1" si="143"/>
        <v>0</v>
      </c>
      <c r="AL312" s="48">
        <f t="shared" si="144"/>
        <v>0.18181818181818182</v>
      </c>
      <c r="AM312" s="48" t="str">
        <f t="shared" ca="1" si="145"/>
        <v>16 - 9%</v>
      </c>
      <c r="AN312" s="48" t="str">
        <f>IFERROR(#REF!/#REF!,"-")</f>
        <v>-</v>
      </c>
      <c r="AO312" s="48">
        <f t="shared" si="146"/>
        <v>0</v>
      </c>
      <c r="AP312" s="48" t="str">
        <f t="shared" ca="1" si="147"/>
        <v>0 - 28%</v>
      </c>
      <c r="AQ312" s="48" t="str">
        <f>IFERROR(AC312/#REF!,"-")</f>
        <v>-</v>
      </c>
      <c r="AR312" s="48">
        <f t="shared" si="148"/>
        <v>0</v>
      </c>
      <c r="AS312" s="48" t="str">
        <f>IFERROR(#REF!/#REF!,"_")</f>
        <v>_</v>
      </c>
      <c r="AT312" s="48">
        <f t="shared" si="149"/>
        <v>0</v>
      </c>
      <c r="AU312" s="48" t="str">
        <f>IFERROR(#REF!/#REF!,"-")</f>
        <v>-</v>
      </c>
      <c r="AV312" s="48" t="str">
        <f t="shared" si="150"/>
        <v>-</v>
      </c>
      <c r="AW312" s="48" t="str">
        <f>IFERROR(#REF!/#REF!,"-")</f>
        <v>-</v>
      </c>
      <c r="AX312" s="48" t="str">
        <f t="shared" si="151"/>
        <v>-</v>
      </c>
      <c r="AY312" s="48" t="str">
        <f>IFERROR(#REF!/#REF!,"-")</f>
        <v>-</v>
      </c>
      <c r="AZ312" s="48" t="str">
        <f t="shared" si="157"/>
        <v>-</v>
      </c>
      <c r="BA312" s="48" t="str">
        <f t="shared" si="158"/>
        <v>-</v>
      </c>
      <c r="BB312" s="48" t="b">
        <f t="shared" si="152"/>
        <v>0</v>
      </c>
      <c r="BC312">
        <f t="shared" si="159"/>
        <v>16</v>
      </c>
      <c r="BD312" s="48">
        <f t="shared" si="153"/>
        <v>1</v>
      </c>
    </row>
    <row r="313" spans="1:56" x14ac:dyDescent="0.3">
      <c r="A313" s="25" t="str">
        <f>Råstatistik!A307</f>
        <v>MARKS KOMMUN</v>
      </c>
      <c r="B313" t="b">
        <f t="shared" si="128"/>
        <v>1</v>
      </c>
      <c r="C313">
        <f>Råstatistik!F307</f>
        <v>27</v>
      </c>
      <c r="D313">
        <f ca="1">IF(Råstatistik!D307=999,IF(simulera09,RANDBETWEEN(1,9),9),0)</f>
        <v>0</v>
      </c>
      <c r="E313">
        <f>Råstatistik!K307</f>
        <v>21</v>
      </c>
      <c r="F313">
        <f ca="1">IF(Råstatistik!I307=999,IF(simulera09,RANDBETWEEN(1,9),9),0)</f>
        <v>0</v>
      </c>
      <c r="G313">
        <f>Råstatistik!P307</f>
        <v>28</v>
      </c>
      <c r="H313">
        <f ca="1">IF(Råstatistik!N307=999,IF(simulera09,RANDBETWEEN(1,9),9),0)</f>
        <v>0</v>
      </c>
      <c r="I313">
        <f>Råstatistik!U307</f>
        <v>223</v>
      </c>
      <c r="J313">
        <f ca="1">IF(Råstatistik!S307=999,IF(simulera09,RANDBETWEEN(1,9),9),0)</f>
        <v>0</v>
      </c>
      <c r="K313">
        <f t="shared" si="129"/>
        <v>299</v>
      </c>
      <c r="L313">
        <f t="shared" ca="1" si="130"/>
        <v>0</v>
      </c>
      <c r="M313" s="26" t="str">
        <f t="shared" ca="1" si="154"/>
        <v>299</v>
      </c>
      <c r="N313" s="26">
        <f t="shared" ca="1" si="155"/>
        <v>299</v>
      </c>
      <c r="O313" s="26">
        <f t="shared" si="131"/>
        <v>48</v>
      </c>
      <c r="P313" s="26">
        <f t="shared" ca="1" si="132"/>
        <v>0</v>
      </c>
      <c r="Q313" s="26">
        <f t="shared" ca="1" si="133"/>
        <v>48</v>
      </c>
      <c r="R313" s="43">
        <f>IF(Råstatistik!G307=".",0,Råstatistik!G307)</f>
        <v>14</v>
      </c>
      <c r="S313" s="44">
        <f ca="1">IF(Råstatistik!E307=999,IF(simulera09,RANDBETWEEN(1,9),9),0)</f>
        <v>0</v>
      </c>
      <c r="T313" s="43">
        <f>IF(Råstatistik!L307=".",0,Råstatistik!L307)</f>
        <v>0</v>
      </c>
      <c r="U313" s="44">
        <f ca="1">IF(Råstatistik!J307=999,IF(simulera09,RANDBETWEEN(1,9),9),0)</f>
        <v>9</v>
      </c>
      <c r="V313">
        <f>IF(Råstatistik!Q307=".",0,Råstatistik!Q307)</f>
        <v>0</v>
      </c>
      <c r="W313">
        <f ca="1">IF(Råstatistik!O307=999,IF(simulera09,RANDBETWEEN(1,9),9),0)</f>
        <v>9</v>
      </c>
      <c r="X313">
        <f>IF(Råstatistik!V307=".",0,Råstatistik!V307)</f>
        <v>0</v>
      </c>
      <c r="Y313">
        <f ca="1">IF(Råstatistik!T307=999,IF(simulera09,RANDBETWEEN(1,9),9),0)</f>
        <v>9</v>
      </c>
      <c r="Z313">
        <f t="shared" si="134"/>
        <v>14</v>
      </c>
      <c r="AA313">
        <f t="shared" ca="1" si="135"/>
        <v>27</v>
      </c>
      <c r="AB313" s="26" t="str">
        <f t="shared" ca="1" si="156"/>
        <v>14-41</v>
      </c>
      <c r="AC313" s="26" t="b">
        <f>Råstatistik!B307</f>
        <v>0</v>
      </c>
      <c r="AD313" s="26">
        <f t="shared" si="136"/>
        <v>13</v>
      </c>
      <c r="AE313" s="26">
        <f t="shared" ca="1" si="137"/>
        <v>0</v>
      </c>
      <c r="AF313" s="26">
        <f t="shared" si="138"/>
        <v>21</v>
      </c>
      <c r="AG313" s="26">
        <f t="shared" ca="1" si="139"/>
        <v>0</v>
      </c>
      <c r="AH313" s="26">
        <f t="shared" si="140"/>
        <v>28</v>
      </c>
      <c r="AI313" s="26">
        <f t="shared" ca="1" si="141"/>
        <v>0</v>
      </c>
      <c r="AJ313" s="26">
        <f t="shared" si="142"/>
        <v>223</v>
      </c>
      <c r="AK313" s="26">
        <f t="shared" ca="1" si="143"/>
        <v>0</v>
      </c>
      <c r="AL313" s="48">
        <f t="shared" si="144"/>
        <v>0.16053511705685619</v>
      </c>
      <c r="AM313" s="48" t="str">
        <f t="shared" ca="1" si="145"/>
        <v>16 - 0%</v>
      </c>
      <c r="AN313" s="48" t="str">
        <f>IFERROR(#REF!/#REF!,"-")</f>
        <v>-</v>
      </c>
      <c r="AO313" s="48">
        <f t="shared" si="146"/>
        <v>4.6822742474916385E-2</v>
      </c>
      <c r="AP313" s="48" t="str">
        <f t="shared" ca="1" si="147"/>
        <v>5 - 9%</v>
      </c>
      <c r="AQ313" s="48" t="str">
        <f>IFERROR(AC313/#REF!,"-")</f>
        <v>-</v>
      </c>
      <c r="AR313" s="48">
        <f t="shared" si="148"/>
        <v>0.29166666666666669</v>
      </c>
      <c r="AS313" s="48" t="str">
        <f>IFERROR(#REF!/#REF!,"_")</f>
        <v>_</v>
      </c>
      <c r="AT313" s="48">
        <f t="shared" si="149"/>
        <v>0.4375</v>
      </c>
      <c r="AU313" s="48" t="str">
        <f>IFERROR(#REF!/#REF!,"-")</f>
        <v>-</v>
      </c>
      <c r="AV313" s="48">
        <f t="shared" si="150"/>
        <v>0</v>
      </c>
      <c r="AW313" s="48" t="str">
        <f>IFERROR(#REF!/#REF!,"-")</f>
        <v>-</v>
      </c>
      <c r="AX313" s="48">
        <f t="shared" si="151"/>
        <v>0</v>
      </c>
      <c r="AY313" s="48" t="str">
        <f>IFERROR(#REF!/#REF!,"-")</f>
        <v>-</v>
      </c>
      <c r="AZ313" s="48">
        <f t="shared" si="157"/>
        <v>0</v>
      </c>
      <c r="BA313" s="48" t="str">
        <f t="shared" si="158"/>
        <v>-</v>
      </c>
      <c r="BB313" s="48" t="b">
        <f t="shared" si="152"/>
        <v>0</v>
      </c>
      <c r="BC313">
        <f t="shared" si="159"/>
        <v>13</v>
      </c>
      <c r="BD313" s="48">
        <f t="shared" si="153"/>
        <v>0.38235294117647056</v>
      </c>
    </row>
    <row r="314" spans="1:56" x14ac:dyDescent="0.3">
      <c r="A314" s="25" t="str">
        <f>Råstatistik!A308</f>
        <v>MEDBORGARSKOLAN STOCKHOLMSREGIONEN</v>
      </c>
      <c r="B314" t="b">
        <f t="shared" si="128"/>
        <v>0</v>
      </c>
      <c r="C314">
        <f>Råstatistik!F308</f>
        <v>13</v>
      </c>
      <c r="D314">
        <f ca="1">IF(Råstatistik!D308=999,IF(simulera09,RANDBETWEEN(1,9),9),0)</f>
        <v>0</v>
      </c>
      <c r="E314">
        <f>Råstatistik!K308</f>
        <v>12</v>
      </c>
      <c r="F314">
        <f ca="1">IF(Råstatistik!I308=999,IF(simulera09,RANDBETWEEN(1,9),9),0)</f>
        <v>0</v>
      </c>
      <c r="G314">
        <f>Råstatistik!P308</f>
        <v>13</v>
      </c>
      <c r="H314">
        <f ca="1">IF(Råstatistik!N308=999,IF(simulera09,RANDBETWEEN(1,9),9),0)</f>
        <v>0</v>
      </c>
      <c r="I314">
        <f>Råstatistik!U308</f>
        <v>157</v>
      </c>
      <c r="J314">
        <f ca="1">IF(Råstatistik!S308=999,IF(simulera09,RANDBETWEEN(1,9),9),0)</f>
        <v>0</v>
      </c>
      <c r="K314">
        <f t="shared" si="129"/>
        <v>195</v>
      </c>
      <c r="L314">
        <f t="shared" ca="1" si="130"/>
        <v>0</v>
      </c>
      <c r="M314" s="26" t="str">
        <f t="shared" ca="1" si="154"/>
        <v>195</v>
      </c>
      <c r="N314" s="26">
        <f t="shared" ca="1" si="155"/>
        <v>195</v>
      </c>
      <c r="O314" s="26">
        <f t="shared" si="131"/>
        <v>25</v>
      </c>
      <c r="P314" s="26">
        <f t="shared" ca="1" si="132"/>
        <v>0</v>
      </c>
      <c r="Q314" s="26">
        <f t="shared" ca="1" si="133"/>
        <v>25</v>
      </c>
      <c r="R314" s="43">
        <f>IF(Råstatistik!G308=".",0,Råstatistik!G308)</f>
        <v>0</v>
      </c>
      <c r="S314" s="44">
        <f ca="1">IF(Råstatistik!E308=999,IF(simulera09,RANDBETWEEN(1,9),9),0)</f>
        <v>9</v>
      </c>
      <c r="T314" s="43">
        <f>IF(Råstatistik!L308=".",0,Råstatistik!L308)</f>
        <v>0</v>
      </c>
      <c r="U314" s="44">
        <f ca="1">IF(Råstatistik!J308=999,IF(simulera09,RANDBETWEEN(1,9),9),0)</f>
        <v>0</v>
      </c>
      <c r="V314">
        <f>IF(Råstatistik!Q308=".",0,Råstatistik!Q308)</f>
        <v>0</v>
      </c>
      <c r="W314">
        <f ca="1">IF(Råstatistik!O308=999,IF(simulera09,RANDBETWEEN(1,9),9),0)</f>
        <v>9</v>
      </c>
      <c r="X314">
        <f>IF(Råstatistik!V308=".",0,Råstatistik!V308)</f>
        <v>0</v>
      </c>
      <c r="Y314">
        <f ca="1">IF(Råstatistik!T308=999,IF(simulera09,RANDBETWEEN(1,9),9),0)</f>
        <v>9</v>
      </c>
      <c r="Z314">
        <f t="shared" si="134"/>
        <v>0</v>
      </c>
      <c r="AA314">
        <f t="shared" ca="1" si="135"/>
        <v>27</v>
      </c>
      <c r="AB314" s="26" t="str">
        <f t="shared" ca="1" si="156"/>
        <v>0-27</v>
      </c>
      <c r="AC314" s="26" t="b">
        <f>Råstatistik!B308</f>
        <v>0</v>
      </c>
      <c r="AD314" s="26">
        <f t="shared" si="136"/>
        <v>13</v>
      </c>
      <c r="AE314" s="26">
        <f t="shared" ca="1" si="137"/>
        <v>0</v>
      </c>
      <c r="AF314" s="26">
        <f t="shared" si="138"/>
        <v>12</v>
      </c>
      <c r="AG314" s="26">
        <f t="shared" ca="1" si="139"/>
        <v>0</v>
      </c>
      <c r="AH314" s="26">
        <f t="shared" si="140"/>
        <v>13</v>
      </c>
      <c r="AI314" s="26">
        <f t="shared" ca="1" si="141"/>
        <v>0</v>
      </c>
      <c r="AJ314" s="26">
        <f t="shared" si="142"/>
        <v>157</v>
      </c>
      <c r="AK314" s="26">
        <f t="shared" ca="1" si="143"/>
        <v>0</v>
      </c>
      <c r="AL314" s="48">
        <f t="shared" si="144"/>
        <v>0.12820512820512819</v>
      </c>
      <c r="AM314" s="48" t="str">
        <f t="shared" ca="1" si="145"/>
        <v>13 - 0%</v>
      </c>
      <c r="AN314" s="48" t="str">
        <f>IFERROR(#REF!/#REF!,"-")</f>
        <v>-</v>
      </c>
      <c r="AO314" s="48">
        <f t="shared" si="146"/>
        <v>0</v>
      </c>
      <c r="AP314" s="48" t="str">
        <f t="shared" ca="1" si="147"/>
        <v>0 - 14%</v>
      </c>
      <c r="AQ314" s="48" t="str">
        <f>IFERROR(AC314/#REF!,"-")</f>
        <v>-</v>
      </c>
      <c r="AR314" s="48">
        <f t="shared" si="148"/>
        <v>0</v>
      </c>
      <c r="AS314" s="48" t="str">
        <f>IFERROR(#REF!/#REF!,"_")</f>
        <v>_</v>
      </c>
      <c r="AT314" s="48">
        <f t="shared" si="149"/>
        <v>0.48</v>
      </c>
      <c r="AU314" s="48" t="str">
        <f>IFERROR(#REF!/#REF!,"-")</f>
        <v>-</v>
      </c>
      <c r="AV314" s="48" t="str">
        <f t="shared" si="150"/>
        <v>-</v>
      </c>
      <c r="AW314" s="48" t="str">
        <f>IFERROR(#REF!/#REF!,"-")</f>
        <v>-</v>
      </c>
      <c r="AX314" s="48" t="str">
        <f t="shared" si="151"/>
        <v>-</v>
      </c>
      <c r="AY314" s="48" t="str">
        <f>IFERROR(#REF!/#REF!,"-")</f>
        <v>-</v>
      </c>
      <c r="AZ314" s="48" t="str">
        <f t="shared" si="157"/>
        <v>-</v>
      </c>
      <c r="BA314" s="48" t="str">
        <f t="shared" si="158"/>
        <v>-</v>
      </c>
      <c r="BB314" s="48" t="b">
        <f t="shared" si="152"/>
        <v>0</v>
      </c>
      <c r="BC314">
        <f t="shared" si="159"/>
        <v>13</v>
      </c>
      <c r="BD314" s="48">
        <f t="shared" si="153"/>
        <v>0.52</v>
      </c>
    </row>
    <row r="315" spans="1:56" x14ac:dyDescent="0.3">
      <c r="A315" s="25" t="str">
        <f>Råstatistik!A309</f>
        <v>MELLERUDS KOMMUN</v>
      </c>
      <c r="B315" t="b">
        <f t="shared" si="128"/>
        <v>1</v>
      </c>
      <c r="C315">
        <f>Råstatistik!F309</f>
        <v>0</v>
      </c>
      <c r="D315">
        <f ca="1">IF(Råstatistik!D309=999,IF(simulera09,RANDBETWEEN(1,9),9),0)</f>
        <v>9</v>
      </c>
      <c r="E315">
        <f>Råstatistik!K309</f>
        <v>0</v>
      </c>
      <c r="F315">
        <f ca="1">IF(Råstatistik!I309=999,IF(simulera09,RANDBETWEEN(1,9),9),0)</f>
        <v>9</v>
      </c>
      <c r="G315">
        <f>Råstatistik!P309</f>
        <v>13</v>
      </c>
      <c r="H315">
        <f ca="1">IF(Råstatistik!N309=999,IF(simulera09,RANDBETWEEN(1,9),9),0)</f>
        <v>0</v>
      </c>
      <c r="I315">
        <f>Råstatistik!U309</f>
        <v>57</v>
      </c>
      <c r="J315">
        <f ca="1">IF(Råstatistik!S309=999,IF(simulera09,RANDBETWEEN(1,9),9),0)</f>
        <v>0</v>
      </c>
      <c r="K315">
        <f t="shared" si="129"/>
        <v>70</v>
      </c>
      <c r="L315">
        <f t="shared" ca="1" si="130"/>
        <v>18</v>
      </c>
      <c r="M315" s="26" t="str">
        <f t="shared" ca="1" si="154"/>
        <v>70-88</v>
      </c>
      <c r="N315" s="26">
        <f t="shared" ca="1" si="155"/>
        <v>79</v>
      </c>
      <c r="O315" s="26">
        <f t="shared" si="131"/>
        <v>0</v>
      </c>
      <c r="P315" s="26">
        <f t="shared" ca="1" si="132"/>
        <v>18</v>
      </c>
      <c r="Q315" s="26">
        <f t="shared" ca="1" si="133"/>
        <v>9</v>
      </c>
      <c r="R315" s="43">
        <f>IF(Råstatistik!G309=".",0,Råstatistik!G309)</f>
        <v>0</v>
      </c>
      <c r="S315" s="44">
        <f ca="1">IF(Råstatistik!E309=999,IF(simulera09,RANDBETWEEN(1,9),9),0)</f>
        <v>9</v>
      </c>
      <c r="T315" s="43">
        <f>IF(Råstatistik!L309=".",0,Råstatistik!L309)</f>
        <v>0</v>
      </c>
      <c r="U315" s="44">
        <f ca="1">IF(Råstatistik!J309=999,IF(simulera09,RANDBETWEEN(1,9),9),0)</f>
        <v>9</v>
      </c>
      <c r="V315">
        <f>IF(Råstatistik!Q309=".",0,Råstatistik!Q309)</f>
        <v>0</v>
      </c>
      <c r="W315">
        <f ca="1">IF(Råstatistik!O309=999,IF(simulera09,RANDBETWEEN(1,9),9),0)</f>
        <v>9</v>
      </c>
      <c r="X315">
        <f>IF(Råstatistik!V309=".",0,Råstatistik!V309)</f>
        <v>0</v>
      </c>
      <c r="Y315">
        <f ca="1">IF(Råstatistik!T309=999,IF(simulera09,RANDBETWEEN(1,9),9),0)</f>
        <v>9</v>
      </c>
      <c r="Z315">
        <f t="shared" si="134"/>
        <v>0</v>
      </c>
      <c r="AA315">
        <f t="shared" ca="1" si="135"/>
        <v>36</v>
      </c>
      <c r="AB315" s="26" t="str">
        <f t="shared" ca="1" si="156"/>
        <v>0-36</v>
      </c>
      <c r="AC315" s="26" t="b">
        <f>Råstatistik!B309</f>
        <v>0</v>
      </c>
      <c r="AD315" s="26">
        <f t="shared" si="136"/>
        <v>0</v>
      </c>
      <c r="AE315" s="26">
        <f t="shared" ca="1" si="137"/>
        <v>0</v>
      </c>
      <c r="AF315" s="26">
        <f t="shared" si="138"/>
        <v>0</v>
      </c>
      <c r="AG315" s="26">
        <f t="shared" ca="1" si="139"/>
        <v>0</v>
      </c>
      <c r="AH315" s="26">
        <f t="shared" si="140"/>
        <v>13</v>
      </c>
      <c r="AI315" s="26">
        <f t="shared" ca="1" si="141"/>
        <v>0</v>
      </c>
      <c r="AJ315" s="26">
        <f t="shared" si="142"/>
        <v>57</v>
      </c>
      <c r="AK315" s="26">
        <f t="shared" ca="1" si="143"/>
        <v>0</v>
      </c>
      <c r="AL315" s="48">
        <f t="shared" si="144"/>
        <v>0</v>
      </c>
      <c r="AM315" s="48" t="str">
        <f t="shared" ca="1" si="145"/>
        <v>0 - 23%</v>
      </c>
      <c r="AN315" s="48" t="str">
        <f>IFERROR(#REF!/#REF!,"-")</f>
        <v>-</v>
      </c>
      <c r="AO315" s="48">
        <f t="shared" si="146"/>
        <v>0</v>
      </c>
      <c r="AP315" s="48" t="str">
        <f t="shared" ca="1" si="147"/>
        <v>0 - 46%</v>
      </c>
      <c r="AQ315" s="48" t="str">
        <f>IFERROR(AC315/#REF!,"-")</f>
        <v>-</v>
      </c>
      <c r="AR315" s="48" t="str">
        <f t="shared" si="148"/>
        <v>-</v>
      </c>
      <c r="AS315" s="48" t="str">
        <f>IFERROR(#REF!/#REF!,"_")</f>
        <v>_</v>
      </c>
      <c r="AT315" s="48" t="str">
        <f t="shared" si="149"/>
        <v>-</v>
      </c>
      <c r="AU315" s="48" t="str">
        <f>IFERROR(#REF!/#REF!,"-")</f>
        <v>-</v>
      </c>
      <c r="AV315" s="48" t="str">
        <f t="shared" si="150"/>
        <v>-</v>
      </c>
      <c r="AW315" s="48" t="str">
        <f>IFERROR(#REF!/#REF!,"-")</f>
        <v>-</v>
      </c>
      <c r="AX315" s="48" t="str">
        <f t="shared" si="151"/>
        <v>-</v>
      </c>
      <c r="AY315" s="48" t="str">
        <f>IFERROR(#REF!/#REF!,"-")</f>
        <v>-</v>
      </c>
      <c r="AZ315" s="48" t="str">
        <f t="shared" si="157"/>
        <v>-</v>
      </c>
      <c r="BA315" s="48" t="str">
        <f t="shared" si="158"/>
        <v>-</v>
      </c>
      <c r="BB315" s="48" t="b">
        <f t="shared" si="152"/>
        <v>0</v>
      </c>
      <c r="BC315">
        <f t="shared" si="159"/>
        <v>0</v>
      </c>
      <c r="BD315" s="48" t="str">
        <f t="shared" si="153"/>
        <v>-</v>
      </c>
    </row>
    <row r="316" spans="1:56" x14ac:dyDescent="0.3">
      <c r="A316" s="25" t="str">
        <f>Råstatistik!A310</f>
        <v>METAPONTUM AB</v>
      </c>
      <c r="B316" t="b">
        <f t="shared" si="128"/>
        <v>0</v>
      </c>
      <c r="C316">
        <f>Råstatistik!F310</f>
        <v>0</v>
      </c>
      <c r="D316">
        <f ca="1">IF(Råstatistik!D310=999,IF(simulera09,RANDBETWEEN(1,9),9),0)</f>
        <v>0</v>
      </c>
      <c r="E316">
        <f>Råstatistik!K310</f>
        <v>0</v>
      </c>
      <c r="F316">
        <f ca="1">IF(Råstatistik!I310=999,IF(simulera09,RANDBETWEEN(1,9),9),0)</f>
        <v>9</v>
      </c>
      <c r="G316">
        <f>Råstatistik!P310</f>
        <v>0</v>
      </c>
      <c r="H316">
        <f ca="1">IF(Råstatistik!N310=999,IF(simulera09,RANDBETWEEN(1,9),9),0)</f>
        <v>0</v>
      </c>
      <c r="I316">
        <f>Råstatistik!U310</f>
        <v>15</v>
      </c>
      <c r="J316">
        <f ca="1">IF(Råstatistik!S310=999,IF(simulera09,RANDBETWEEN(1,9),9),0)</f>
        <v>0</v>
      </c>
      <c r="K316">
        <f t="shared" si="129"/>
        <v>15</v>
      </c>
      <c r="L316">
        <f t="shared" ca="1" si="130"/>
        <v>9</v>
      </c>
      <c r="M316" s="26" t="str">
        <f t="shared" ca="1" si="154"/>
        <v>15-24</v>
      </c>
      <c r="N316" s="26">
        <f t="shared" ca="1" si="155"/>
        <v>20</v>
      </c>
      <c r="O316" s="26">
        <f t="shared" si="131"/>
        <v>0</v>
      </c>
      <c r="P316" s="26">
        <f t="shared" ca="1" si="132"/>
        <v>9</v>
      </c>
      <c r="Q316" s="26">
        <f t="shared" ca="1" si="133"/>
        <v>5</v>
      </c>
      <c r="R316" s="43">
        <f>IF(Råstatistik!G310=".",0,Råstatistik!G310)</f>
        <v>0</v>
      </c>
      <c r="S316" s="44">
        <f ca="1">IF(Råstatistik!E310=999,IF(simulera09,RANDBETWEEN(1,9),9),0)</f>
        <v>0</v>
      </c>
      <c r="T316" s="43">
        <f>IF(Råstatistik!L310=".",0,Råstatistik!L310)</f>
        <v>0</v>
      </c>
      <c r="U316" s="44">
        <f ca="1">IF(Råstatistik!J310=999,IF(simulera09,RANDBETWEEN(1,9),9),0)</f>
        <v>9</v>
      </c>
      <c r="V316">
        <f>IF(Råstatistik!Q310=".",0,Råstatistik!Q310)</f>
        <v>0</v>
      </c>
      <c r="W316">
        <f ca="1">IF(Råstatistik!O310=999,IF(simulera09,RANDBETWEEN(1,9),9),0)</f>
        <v>0</v>
      </c>
      <c r="X316">
        <f>IF(Råstatistik!V310=".",0,Råstatistik!V310)</f>
        <v>0</v>
      </c>
      <c r="Y316">
        <f ca="1">IF(Råstatistik!T310=999,IF(simulera09,RANDBETWEEN(1,9),9),0)</f>
        <v>0</v>
      </c>
      <c r="Z316">
        <f t="shared" si="134"/>
        <v>0</v>
      </c>
      <c r="AA316">
        <f t="shared" ca="1" si="135"/>
        <v>9</v>
      </c>
      <c r="AB316" s="26" t="str">
        <f t="shared" ca="1" si="156"/>
        <v>0-9</v>
      </c>
      <c r="AC316" s="26" t="b">
        <f>Råstatistik!B310</f>
        <v>0</v>
      </c>
      <c r="AD316" s="26">
        <f t="shared" si="136"/>
        <v>0</v>
      </c>
      <c r="AE316" s="26">
        <f t="shared" ca="1" si="137"/>
        <v>0</v>
      </c>
      <c r="AF316" s="26">
        <f t="shared" si="138"/>
        <v>0</v>
      </c>
      <c r="AG316" s="26">
        <f t="shared" ca="1" si="139"/>
        <v>0</v>
      </c>
      <c r="AH316" s="26">
        <f t="shared" si="140"/>
        <v>0</v>
      </c>
      <c r="AI316" s="26">
        <f t="shared" ca="1" si="141"/>
        <v>0</v>
      </c>
      <c r="AJ316" s="26">
        <f t="shared" si="142"/>
        <v>15</v>
      </c>
      <c r="AK316" s="26">
        <f t="shared" ca="1" si="143"/>
        <v>0</v>
      </c>
      <c r="AL316" s="48">
        <f t="shared" si="144"/>
        <v>0</v>
      </c>
      <c r="AM316" s="48" t="str">
        <f t="shared" ca="1" si="145"/>
        <v>0 - 45%</v>
      </c>
      <c r="AN316" s="48" t="str">
        <f>IFERROR(#REF!/#REF!,"-")</f>
        <v>-</v>
      </c>
      <c r="AO316" s="48">
        <f t="shared" si="146"/>
        <v>0</v>
      </c>
      <c r="AP316" s="48" t="str">
        <f t="shared" ca="1" si="147"/>
        <v>0 - 45%</v>
      </c>
      <c r="AQ316" s="48" t="str">
        <f>IFERROR(AC316/#REF!,"-")</f>
        <v>-</v>
      </c>
      <c r="AR316" s="48" t="str">
        <f t="shared" si="148"/>
        <v>-</v>
      </c>
      <c r="AS316" s="48" t="str">
        <f>IFERROR(#REF!/#REF!,"_")</f>
        <v>_</v>
      </c>
      <c r="AT316" s="48" t="str">
        <f t="shared" si="149"/>
        <v>-</v>
      </c>
      <c r="AU316" s="48" t="str">
        <f>IFERROR(#REF!/#REF!,"-")</f>
        <v>-</v>
      </c>
      <c r="AV316" s="48" t="str">
        <f t="shared" si="150"/>
        <v>-</v>
      </c>
      <c r="AW316" s="48" t="str">
        <f>IFERROR(#REF!/#REF!,"-")</f>
        <v>-</v>
      </c>
      <c r="AX316" s="48" t="str">
        <f t="shared" si="151"/>
        <v>-</v>
      </c>
      <c r="AY316" s="48" t="str">
        <f>IFERROR(#REF!/#REF!,"-")</f>
        <v>-</v>
      </c>
      <c r="AZ316" s="48" t="str">
        <f t="shared" si="157"/>
        <v>-</v>
      </c>
      <c r="BA316" s="48" t="str">
        <f t="shared" si="158"/>
        <v>-</v>
      </c>
      <c r="BB316" s="48" t="b">
        <f t="shared" si="152"/>
        <v>0</v>
      </c>
      <c r="BC316">
        <f t="shared" si="159"/>
        <v>0</v>
      </c>
      <c r="BD316" s="48" t="str">
        <f t="shared" si="153"/>
        <v>-</v>
      </c>
    </row>
    <row r="317" spans="1:56" x14ac:dyDescent="0.3">
      <c r="A317" s="25" t="str">
        <f>Råstatistik!A311</f>
        <v>Mia skola AB</v>
      </c>
      <c r="B317" t="b">
        <f t="shared" si="128"/>
        <v>0</v>
      </c>
      <c r="C317">
        <f>Råstatistik!F311</f>
        <v>0</v>
      </c>
      <c r="D317">
        <f ca="1">IF(Råstatistik!D311=999,IF(simulera09,RANDBETWEEN(1,9),9),0)</f>
        <v>9</v>
      </c>
      <c r="E317">
        <f>Råstatistik!K311</f>
        <v>0</v>
      </c>
      <c r="F317">
        <f ca="1">IF(Råstatistik!I311=999,IF(simulera09,RANDBETWEEN(1,9),9),0)</f>
        <v>0</v>
      </c>
      <c r="G317">
        <f>Råstatistik!P311</f>
        <v>0</v>
      </c>
      <c r="H317">
        <f ca="1">IF(Råstatistik!N311=999,IF(simulera09,RANDBETWEEN(1,9),9),0)</f>
        <v>0</v>
      </c>
      <c r="I317">
        <f>Råstatistik!U311</f>
        <v>0</v>
      </c>
      <c r="J317">
        <f ca="1">IF(Råstatistik!S311=999,IF(simulera09,RANDBETWEEN(1,9),9),0)</f>
        <v>0</v>
      </c>
      <c r="K317">
        <f t="shared" si="129"/>
        <v>0</v>
      </c>
      <c r="L317">
        <f t="shared" ca="1" si="130"/>
        <v>9</v>
      </c>
      <c r="M317" s="26" t="str">
        <f t="shared" ca="1" si="154"/>
        <v>0-9</v>
      </c>
      <c r="N317" s="26">
        <f t="shared" ca="1" si="155"/>
        <v>5</v>
      </c>
      <c r="O317" s="26">
        <f t="shared" si="131"/>
        <v>0</v>
      </c>
      <c r="P317" s="26">
        <f t="shared" ca="1" si="132"/>
        <v>9</v>
      </c>
      <c r="Q317" s="26">
        <f t="shared" ca="1" si="133"/>
        <v>5</v>
      </c>
      <c r="R317" s="43">
        <f>IF(Råstatistik!G311=".",0,Råstatistik!G311)</f>
        <v>0</v>
      </c>
      <c r="S317" s="44">
        <f ca="1">IF(Råstatistik!E311=999,IF(simulera09,RANDBETWEEN(1,9),9),0)</f>
        <v>9</v>
      </c>
      <c r="T317" s="43">
        <f>IF(Råstatistik!L311=".",0,Råstatistik!L311)</f>
        <v>0</v>
      </c>
      <c r="U317" s="44">
        <f ca="1">IF(Råstatistik!J311=999,IF(simulera09,RANDBETWEEN(1,9),9),0)</f>
        <v>0</v>
      </c>
      <c r="V317">
        <f>IF(Råstatistik!Q311=".",0,Råstatistik!Q311)</f>
        <v>0</v>
      </c>
      <c r="W317">
        <f ca="1">IF(Råstatistik!O311=999,IF(simulera09,RANDBETWEEN(1,9),9),0)</f>
        <v>0</v>
      </c>
      <c r="X317">
        <f>IF(Råstatistik!V311=".",0,Råstatistik!V311)</f>
        <v>0</v>
      </c>
      <c r="Y317">
        <f ca="1">IF(Råstatistik!T311=999,IF(simulera09,RANDBETWEEN(1,9),9),0)</f>
        <v>0</v>
      </c>
      <c r="Z317">
        <f t="shared" si="134"/>
        <v>0</v>
      </c>
      <c r="AA317">
        <f t="shared" ca="1" si="135"/>
        <v>9</v>
      </c>
      <c r="AB317" s="26" t="str">
        <f t="shared" ca="1" si="156"/>
        <v>0-9</v>
      </c>
      <c r="AC317" s="26" t="b">
        <f>Råstatistik!B311</f>
        <v>0</v>
      </c>
      <c r="AD317" s="26">
        <f t="shared" si="136"/>
        <v>0</v>
      </c>
      <c r="AE317" s="26">
        <f t="shared" ca="1" si="137"/>
        <v>0</v>
      </c>
      <c r="AF317" s="26">
        <f t="shared" si="138"/>
        <v>0</v>
      </c>
      <c r="AG317" s="26">
        <f t="shared" ca="1" si="139"/>
        <v>0</v>
      </c>
      <c r="AH317" s="26">
        <f t="shared" si="140"/>
        <v>0</v>
      </c>
      <c r="AI317" s="26">
        <f t="shared" ca="1" si="141"/>
        <v>0</v>
      </c>
      <c r="AJ317" s="26">
        <f t="shared" si="142"/>
        <v>0</v>
      </c>
      <c r="AK317" s="26">
        <f t="shared" ca="1" si="143"/>
        <v>0</v>
      </c>
      <c r="AL317" s="48" t="str">
        <f t="shared" si="144"/>
        <v>-</v>
      </c>
      <c r="AM317" s="48" t="str">
        <f t="shared" ca="1" si="145"/>
        <v>0 - 180%</v>
      </c>
      <c r="AN317" s="48" t="str">
        <f>IFERROR(#REF!/#REF!,"-")</f>
        <v>-</v>
      </c>
      <c r="AO317" s="48" t="str">
        <f t="shared" si="146"/>
        <v>-</v>
      </c>
      <c r="AP317" s="48" t="str">
        <f t="shared" ca="1" si="147"/>
        <v>0 - 180%</v>
      </c>
      <c r="AQ317" s="48" t="str">
        <f>IFERROR(AC317/#REF!,"-")</f>
        <v>-</v>
      </c>
      <c r="AR317" s="48" t="str">
        <f t="shared" si="148"/>
        <v>-</v>
      </c>
      <c r="AS317" s="48" t="str">
        <f>IFERROR(#REF!/#REF!,"_")</f>
        <v>_</v>
      </c>
      <c r="AT317" s="48" t="str">
        <f t="shared" si="149"/>
        <v>-</v>
      </c>
      <c r="AU317" s="48" t="str">
        <f>IFERROR(#REF!/#REF!,"-")</f>
        <v>-</v>
      </c>
      <c r="AV317" s="48" t="str">
        <f t="shared" si="150"/>
        <v>-</v>
      </c>
      <c r="AW317" s="48" t="str">
        <f>IFERROR(#REF!/#REF!,"-")</f>
        <v>-</v>
      </c>
      <c r="AX317" s="48" t="str">
        <f t="shared" si="151"/>
        <v>-</v>
      </c>
      <c r="AY317" s="48" t="str">
        <f>IFERROR(#REF!/#REF!,"-")</f>
        <v>-</v>
      </c>
      <c r="AZ317" s="48" t="str">
        <f t="shared" si="157"/>
        <v>-</v>
      </c>
      <c r="BA317" s="48" t="str">
        <f t="shared" si="158"/>
        <v>-</v>
      </c>
      <c r="BB317" s="48" t="b">
        <f t="shared" si="152"/>
        <v>0</v>
      </c>
      <c r="BC317">
        <f t="shared" si="159"/>
        <v>0</v>
      </c>
      <c r="BD317" s="48" t="str">
        <f t="shared" si="153"/>
        <v>-</v>
      </c>
    </row>
    <row r="318" spans="1:56" x14ac:dyDescent="0.3">
      <c r="A318" s="25" t="str">
        <f>Råstatistik!A312</f>
        <v>MINERVASKOLAN I UMEÅ AB</v>
      </c>
      <c r="B318" t="b">
        <f t="shared" si="128"/>
        <v>0</v>
      </c>
      <c r="C318">
        <f>Råstatistik!F312</f>
        <v>0</v>
      </c>
      <c r="D318">
        <f ca="1">IF(Råstatistik!D312=999,IF(simulera09,RANDBETWEEN(1,9),9),0)</f>
        <v>9</v>
      </c>
      <c r="E318">
        <f>Råstatistik!K312</f>
        <v>0</v>
      </c>
      <c r="F318">
        <f ca="1">IF(Råstatistik!I312=999,IF(simulera09,RANDBETWEEN(1,9),9),0)</f>
        <v>9</v>
      </c>
      <c r="G318">
        <f>Råstatistik!P312</f>
        <v>0</v>
      </c>
      <c r="H318">
        <f ca="1">IF(Råstatistik!N312=999,IF(simulera09,RANDBETWEEN(1,9),9),0)</f>
        <v>9</v>
      </c>
      <c r="I318">
        <f>Råstatistik!U312</f>
        <v>79</v>
      </c>
      <c r="J318">
        <f ca="1">IF(Råstatistik!S312=999,IF(simulera09,RANDBETWEEN(1,9),9),0)</f>
        <v>0</v>
      </c>
      <c r="K318">
        <f t="shared" si="129"/>
        <v>79</v>
      </c>
      <c r="L318">
        <f t="shared" ca="1" si="130"/>
        <v>27</v>
      </c>
      <c r="M318" s="26" t="str">
        <f t="shared" ca="1" si="154"/>
        <v>79-106</v>
      </c>
      <c r="N318" s="26">
        <f t="shared" ca="1" si="155"/>
        <v>93</v>
      </c>
      <c r="O318" s="26">
        <f t="shared" si="131"/>
        <v>0</v>
      </c>
      <c r="P318" s="26">
        <f t="shared" ca="1" si="132"/>
        <v>18</v>
      </c>
      <c r="Q318" s="26">
        <f t="shared" ca="1" si="133"/>
        <v>9</v>
      </c>
      <c r="R318" s="43">
        <f>IF(Råstatistik!G312=".",0,Råstatistik!G312)</f>
        <v>0</v>
      </c>
      <c r="S318" s="44">
        <f ca="1">IF(Råstatistik!E312=999,IF(simulera09,RANDBETWEEN(1,9),9),0)</f>
        <v>9</v>
      </c>
      <c r="T318" s="43">
        <f>IF(Råstatistik!L312=".",0,Råstatistik!L312)</f>
        <v>0</v>
      </c>
      <c r="U318" s="44">
        <f ca="1">IF(Råstatistik!J312=999,IF(simulera09,RANDBETWEEN(1,9),9),0)</f>
        <v>9</v>
      </c>
      <c r="V318">
        <f>IF(Råstatistik!Q312=".",0,Råstatistik!Q312)</f>
        <v>0</v>
      </c>
      <c r="W318">
        <f ca="1">IF(Råstatistik!O312=999,IF(simulera09,RANDBETWEEN(1,9),9),0)</f>
        <v>9</v>
      </c>
      <c r="X318">
        <f>IF(Råstatistik!V312=".",0,Råstatistik!V312)</f>
        <v>0</v>
      </c>
      <c r="Y318">
        <f ca="1">IF(Råstatistik!T312=999,IF(simulera09,RANDBETWEEN(1,9),9),0)</f>
        <v>0</v>
      </c>
      <c r="Z318">
        <f t="shared" si="134"/>
        <v>0</v>
      </c>
      <c r="AA318">
        <f t="shared" ca="1" si="135"/>
        <v>27</v>
      </c>
      <c r="AB318" s="26" t="str">
        <f t="shared" ca="1" si="156"/>
        <v>0-27</v>
      </c>
      <c r="AC318" s="26" t="b">
        <f>Råstatistik!B312</f>
        <v>0</v>
      </c>
      <c r="AD318" s="26">
        <f t="shared" si="136"/>
        <v>0</v>
      </c>
      <c r="AE318" s="26">
        <f t="shared" ca="1" si="137"/>
        <v>0</v>
      </c>
      <c r="AF318" s="26">
        <f t="shared" si="138"/>
        <v>0</v>
      </c>
      <c r="AG318" s="26">
        <f t="shared" ca="1" si="139"/>
        <v>0</v>
      </c>
      <c r="AH318" s="26">
        <f t="shared" si="140"/>
        <v>0</v>
      </c>
      <c r="AI318" s="26">
        <f t="shared" ca="1" si="141"/>
        <v>0</v>
      </c>
      <c r="AJ318" s="26">
        <f t="shared" si="142"/>
        <v>79</v>
      </c>
      <c r="AK318" s="26">
        <f t="shared" ca="1" si="143"/>
        <v>0</v>
      </c>
      <c r="AL318" s="48">
        <f t="shared" si="144"/>
        <v>0</v>
      </c>
      <c r="AM318" s="48" t="str">
        <f t="shared" ca="1" si="145"/>
        <v>0 - 19%</v>
      </c>
      <c r="AN318" s="48" t="str">
        <f>IFERROR(#REF!/#REF!,"-")</f>
        <v>-</v>
      </c>
      <c r="AO318" s="48">
        <f t="shared" si="146"/>
        <v>0</v>
      </c>
      <c r="AP318" s="48" t="str">
        <f t="shared" ca="1" si="147"/>
        <v>0 - 29%</v>
      </c>
      <c r="AQ318" s="48" t="str">
        <f>IFERROR(AC318/#REF!,"-")</f>
        <v>-</v>
      </c>
      <c r="AR318" s="48" t="str">
        <f t="shared" si="148"/>
        <v>-</v>
      </c>
      <c r="AS318" s="48" t="str">
        <f>IFERROR(#REF!/#REF!,"_")</f>
        <v>_</v>
      </c>
      <c r="AT318" s="48" t="str">
        <f t="shared" si="149"/>
        <v>-</v>
      </c>
      <c r="AU318" s="48" t="str">
        <f>IFERROR(#REF!/#REF!,"-")</f>
        <v>-</v>
      </c>
      <c r="AV318" s="48" t="str">
        <f t="shared" si="150"/>
        <v>-</v>
      </c>
      <c r="AW318" s="48" t="str">
        <f>IFERROR(#REF!/#REF!,"-")</f>
        <v>-</v>
      </c>
      <c r="AX318" s="48" t="str">
        <f t="shared" si="151"/>
        <v>-</v>
      </c>
      <c r="AY318" s="48" t="str">
        <f>IFERROR(#REF!/#REF!,"-")</f>
        <v>-</v>
      </c>
      <c r="AZ318" s="48" t="str">
        <f t="shared" si="157"/>
        <v>-</v>
      </c>
      <c r="BA318" s="48" t="str">
        <f t="shared" si="158"/>
        <v>-</v>
      </c>
      <c r="BB318" s="48" t="b">
        <f t="shared" si="152"/>
        <v>0</v>
      </c>
      <c r="BC318">
        <f t="shared" si="159"/>
        <v>0</v>
      </c>
      <c r="BD318" s="48" t="str">
        <f t="shared" si="153"/>
        <v>-</v>
      </c>
    </row>
    <row r="319" spans="1:56" x14ac:dyDescent="0.3">
      <c r="A319" s="25" t="str">
        <f>Råstatistik!A313</f>
        <v>MJÖLBY KOMMUN</v>
      </c>
      <c r="B319" t="b">
        <f t="shared" si="128"/>
        <v>1</v>
      </c>
      <c r="C319">
        <f>Råstatistik!F313</f>
        <v>45</v>
      </c>
      <c r="D319">
        <f ca="1">IF(Råstatistik!D313=999,IF(simulera09,RANDBETWEEN(1,9),9),0)</f>
        <v>0</v>
      </c>
      <c r="E319">
        <f>Råstatistik!K313</f>
        <v>22</v>
      </c>
      <c r="F319">
        <f ca="1">IF(Råstatistik!I313=999,IF(simulera09,RANDBETWEEN(1,9),9),0)</f>
        <v>0</v>
      </c>
      <c r="G319">
        <f>Råstatistik!P313</f>
        <v>16</v>
      </c>
      <c r="H319">
        <f ca="1">IF(Råstatistik!N313=999,IF(simulera09,RANDBETWEEN(1,9),9),0)</f>
        <v>0</v>
      </c>
      <c r="I319">
        <f>Råstatistik!U313</f>
        <v>157</v>
      </c>
      <c r="J319">
        <f ca="1">IF(Råstatistik!S313=999,IF(simulera09,RANDBETWEEN(1,9),9),0)</f>
        <v>0</v>
      </c>
      <c r="K319">
        <f t="shared" si="129"/>
        <v>240</v>
      </c>
      <c r="L319">
        <f t="shared" ca="1" si="130"/>
        <v>0</v>
      </c>
      <c r="M319" s="26" t="str">
        <f t="shared" ca="1" si="154"/>
        <v>240</v>
      </c>
      <c r="N319" s="26">
        <f t="shared" ca="1" si="155"/>
        <v>240</v>
      </c>
      <c r="O319" s="26">
        <f t="shared" si="131"/>
        <v>67</v>
      </c>
      <c r="P319" s="26">
        <f t="shared" ca="1" si="132"/>
        <v>0</v>
      </c>
      <c r="Q319" s="26">
        <f t="shared" ca="1" si="133"/>
        <v>67</v>
      </c>
      <c r="R319" s="43">
        <f>IF(Råstatistik!G313=".",0,Råstatistik!G313)</f>
        <v>19</v>
      </c>
      <c r="S319" s="44">
        <f ca="1">IF(Råstatistik!E313=999,IF(simulera09,RANDBETWEEN(1,9),9),0)</f>
        <v>0</v>
      </c>
      <c r="T319" s="43">
        <f>IF(Råstatistik!L313=".",0,Råstatistik!L313)</f>
        <v>0</v>
      </c>
      <c r="U319" s="44">
        <f ca="1">IF(Råstatistik!J313=999,IF(simulera09,RANDBETWEEN(1,9),9),0)</f>
        <v>9</v>
      </c>
      <c r="V319">
        <f>IF(Råstatistik!Q313=".",0,Råstatistik!Q313)</f>
        <v>0</v>
      </c>
      <c r="W319">
        <f ca="1">IF(Råstatistik!O313=999,IF(simulera09,RANDBETWEEN(1,9),9),0)</f>
        <v>9</v>
      </c>
      <c r="X319">
        <f>IF(Råstatistik!V313=".",0,Råstatistik!V313)</f>
        <v>0</v>
      </c>
      <c r="Y319">
        <f ca="1">IF(Råstatistik!T313=999,IF(simulera09,RANDBETWEEN(1,9),9),0)</f>
        <v>9</v>
      </c>
      <c r="Z319">
        <f t="shared" si="134"/>
        <v>19</v>
      </c>
      <c r="AA319">
        <f t="shared" ca="1" si="135"/>
        <v>27</v>
      </c>
      <c r="AB319" s="26" t="str">
        <f t="shared" ca="1" si="156"/>
        <v>19-46</v>
      </c>
      <c r="AC319" s="26" t="b">
        <f>Råstatistik!B313</f>
        <v>0</v>
      </c>
      <c r="AD319" s="26">
        <f t="shared" si="136"/>
        <v>26</v>
      </c>
      <c r="AE319" s="26">
        <f t="shared" ca="1" si="137"/>
        <v>0</v>
      </c>
      <c r="AF319" s="26">
        <f t="shared" si="138"/>
        <v>22</v>
      </c>
      <c r="AG319" s="26">
        <f t="shared" ca="1" si="139"/>
        <v>0</v>
      </c>
      <c r="AH319" s="26">
        <f t="shared" si="140"/>
        <v>16</v>
      </c>
      <c r="AI319" s="26">
        <f t="shared" ca="1" si="141"/>
        <v>0</v>
      </c>
      <c r="AJ319" s="26">
        <f t="shared" si="142"/>
        <v>157</v>
      </c>
      <c r="AK319" s="26">
        <f t="shared" ca="1" si="143"/>
        <v>0</v>
      </c>
      <c r="AL319" s="48">
        <f t="shared" si="144"/>
        <v>0.27916666666666667</v>
      </c>
      <c r="AM319" s="48" t="str">
        <f t="shared" ca="1" si="145"/>
        <v>28 - 0%</v>
      </c>
      <c r="AN319" s="48" t="str">
        <f>IFERROR(#REF!/#REF!,"-")</f>
        <v>-</v>
      </c>
      <c r="AO319" s="48">
        <f t="shared" si="146"/>
        <v>7.9166666666666663E-2</v>
      </c>
      <c r="AP319" s="48" t="str">
        <f t="shared" ca="1" si="147"/>
        <v>8 - 11%</v>
      </c>
      <c r="AQ319" s="48" t="str">
        <f>IFERROR(AC319/#REF!,"-")</f>
        <v>-</v>
      </c>
      <c r="AR319" s="48">
        <f t="shared" si="148"/>
        <v>0.28358208955223879</v>
      </c>
      <c r="AS319" s="48" t="str">
        <f>IFERROR(#REF!/#REF!,"_")</f>
        <v>_</v>
      </c>
      <c r="AT319" s="48">
        <f t="shared" si="149"/>
        <v>0.32835820895522388</v>
      </c>
      <c r="AU319" s="48" t="str">
        <f>IFERROR(#REF!/#REF!,"-")</f>
        <v>-</v>
      </c>
      <c r="AV319" s="48">
        <f t="shared" si="150"/>
        <v>0</v>
      </c>
      <c r="AW319" s="48" t="str">
        <f>IFERROR(#REF!/#REF!,"-")</f>
        <v>-</v>
      </c>
      <c r="AX319" s="48">
        <f t="shared" si="151"/>
        <v>0</v>
      </c>
      <c r="AY319" s="48" t="str">
        <f>IFERROR(#REF!/#REF!,"-")</f>
        <v>-</v>
      </c>
      <c r="AZ319" s="48">
        <f t="shared" si="157"/>
        <v>0</v>
      </c>
      <c r="BA319" s="48" t="str">
        <f t="shared" si="158"/>
        <v>-</v>
      </c>
      <c r="BB319" s="48" t="b">
        <f t="shared" si="152"/>
        <v>0</v>
      </c>
      <c r="BC319">
        <f t="shared" si="159"/>
        <v>26</v>
      </c>
      <c r="BD319" s="48">
        <f t="shared" si="153"/>
        <v>0.54166666666666663</v>
      </c>
    </row>
    <row r="320" spans="1:56" x14ac:dyDescent="0.3">
      <c r="A320" s="25" t="str">
        <f>Råstatistik!A314</f>
        <v>MONA HURTIG SKOL AB</v>
      </c>
      <c r="B320" t="b">
        <f t="shared" si="128"/>
        <v>0</v>
      </c>
      <c r="C320">
        <f>Råstatistik!F314</f>
        <v>0</v>
      </c>
      <c r="D320">
        <f ca="1">IF(Råstatistik!D314=999,IF(simulera09,RANDBETWEEN(1,9),9),0)</f>
        <v>9</v>
      </c>
      <c r="E320">
        <f>Råstatistik!K314</f>
        <v>0</v>
      </c>
      <c r="F320">
        <f ca="1">IF(Råstatistik!I314=999,IF(simulera09,RANDBETWEEN(1,9),9),0)</f>
        <v>9</v>
      </c>
      <c r="G320">
        <f>Råstatistik!P314</f>
        <v>0</v>
      </c>
      <c r="H320">
        <f ca="1">IF(Råstatistik!N314=999,IF(simulera09,RANDBETWEEN(1,9),9),0)</f>
        <v>9</v>
      </c>
      <c r="I320">
        <f>Råstatistik!U314</f>
        <v>10</v>
      </c>
      <c r="J320">
        <f ca="1">IF(Råstatistik!S314=999,IF(simulera09,RANDBETWEEN(1,9),9),0)</f>
        <v>0</v>
      </c>
      <c r="K320">
        <f t="shared" si="129"/>
        <v>10</v>
      </c>
      <c r="L320">
        <f t="shared" ca="1" si="130"/>
        <v>27</v>
      </c>
      <c r="M320" s="26" t="str">
        <f t="shared" ca="1" si="154"/>
        <v>10-37</v>
      </c>
      <c r="N320" s="26">
        <f t="shared" ca="1" si="155"/>
        <v>24</v>
      </c>
      <c r="O320" s="26">
        <f t="shared" si="131"/>
        <v>0</v>
      </c>
      <c r="P320" s="26">
        <f t="shared" ca="1" si="132"/>
        <v>18</v>
      </c>
      <c r="Q320" s="26">
        <f t="shared" ca="1" si="133"/>
        <v>9</v>
      </c>
      <c r="R320" s="43">
        <f>IF(Råstatistik!G314=".",0,Råstatistik!G314)</f>
        <v>0</v>
      </c>
      <c r="S320" s="44">
        <f ca="1">IF(Råstatistik!E314=999,IF(simulera09,RANDBETWEEN(1,9),9),0)</f>
        <v>9</v>
      </c>
      <c r="T320" s="43">
        <f>IF(Råstatistik!L314=".",0,Råstatistik!L314)</f>
        <v>0</v>
      </c>
      <c r="U320" s="44">
        <f ca="1">IF(Råstatistik!J314=999,IF(simulera09,RANDBETWEEN(1,9),9),0)</f>
        <v>9</v>
      </c>
      <c r="V320">
        <f>IF(Råstatistik!Q314=".",0,Råstatistik!Q314)</f>
        <v>0</v>
      </c>
      <c r="W320">
        <f ca="1">IF(Råstatistik!O314=999,IF(simulera09,RANDBETWEEN(1,9),9),0)</f>
        <v>9</v>
      </c>
      <c r="X320">
        <f>IF(Råstatistik!V314=".",0,Råstatistik!V314)</f>
        <v>0</v>
      </c>
      <c r="Y320">
        <f ca="1">IF(Råstatistik!T314=999,IF(simulera09,RANDBETWEEN(1,9),9),0)</f>
        <v>0</v>
      </c>
      <c r="Z320">
        <f t="shared" si="134"/>
        <v>0</v>
      </c>
      <c r="AA320">
        <f t="shared" ca="1" si="135"/>
        <v>27</v>
      </c>
      <c r="AB320" s="26" t="str">
        <f t="shared" ca="1" si="156"/>
        <v>0-27</v>
      </c>
      <c r="AC320" s="26" t="b">
        <f>Råstatistik!B314</f>
        <v>0</v>
      </c>
      <c r="AD320" s="26">
        <f t="shared" si="136"/>
        <v>0</v>
      </c>
      <c r="AE320" s="26">
        <f t="shared" ca="1" si="137"/>
        <v>0</v>
      </c>
      <c r="AF320" s="26">
        <f t="shared" si="138"/>
        <v>0</v>
      </c>
      <c r="AG320" s="26">
        <f t="shared" ca="1" si="139"/>
        <v>0</v>
      </c>
      <c r="AH320" s="26">
        <f t="shared" si="140"/>
        <v>0</v>
      </c>
      <c r="AI320" s="26">
        <f t="shared" ca="1" si="141"/>
        <v>0</v>
      </c>
      <c r="AJ320" s="26">
        <f t="shared" si="142"/>
        <v>10</v>
      </c>
      <c r="AK320" s="26">
        <f t="shared" ca="1" si="143"/>
        <v>0</v>
      </c>
      <c r="AL320" s="48">
        <f t="shared" si="144"/>
        <v>0</v>
      </c>
      <c r="AM320" s="48" t="str">
        <f t="shared" ca="1" si="145"/>
        <v>0 - 75%</v>
      </c>
      <c r="AN320" s="48" t="str">
        <f>IFERROR(#REF!/#REF!,"-")</f>
        <v>-</v>
      </c>
      <c r="AO320" s="48">
        <f t="shared" si="146"/>
        <v>0</v>
      </c>
      <c r="AP320" s="48" t="str">
        <f t="shared" ca="1" si="147"/>
        <v>0 - 113%</v>
      </c>
      <c r="AQ320" s="48" t="str">
        <f>IFERROR(AC320/#REF!,"-")</f>
        <v>-</v>
      </c>
      <c r="AR320" s="48" t="str">
        <f t="shared" si="148"/>
        <v>-</v>
      </c>
      <c r="AS320" s="48" t="str">
        <f>IFERROR(#REF!/#REF!,"_")</f>
        <v>_</v>
      </c>
      <c r="AT320" s="48" t="str">
        <f t="shared" si="149"/>
        <v>-</v>
      </c>
      <c r="AU320" s="48" t="str">
        <f>IFERROR(#REF!/#REF!,"-")</f>
        <v>-</v>
      </c>
      <c r="AV320" s="48" t="str">
        <f t="shared" si="150"/>
        <v>-</v>
      </c>
      <c r="AW320" s="48" t="str">
        <f>IFERROR(#REF!/#REF!,"-")</f>
        <v>-</v>
      </c>
      <c r="AX320" s="48" t="str">
        <f t="shared" si="151"/>
        <v>-</v>
      </c>
      <c r="AY320" s="48" t="str">
        <f>IFERROR(#REF!/#REF!,"-")</f>
        <v>-</v>
      </c>
      <c r="AZ320" s="48" t="str">
        <f t="shared" si="157"/>
        <v>-</v>
      </c>
      <c r="BA320" s="48" t="str">
        <f t="shared" si="158"/>
        <v>-</v>
      </c>
      <c r="BB320" s="48" t="b">
        <f t="shared" si="152"/>
        <v>0</v>
      </c>
      <c r="BC320">
        <f t="shared" si="159"/>
        <v>0</v>
      </c>
      <c r="BD320" s="48" t="str">
        <f t="shared" si="153"/>
        <v>-</v>
      </c>
    </row>
    <row r="321" spans="1:56" x14ac:dyDescent="0.3">
      <c r="A321" s="25" t="str">
        <f>Råstatistik!A315</f>
        <v>MONTENOVA MONTESSORISKOLA EKONOMISK FÖRENING</v>
      </c>
      <c r="B321" t="b">
        <f t="shared" si="128"/>
        <v>0</v>
      </c>
      <c r="C321">
        <f>Råstatistik!F315</f>
        <v>0</v>
      </c>
      <c r="D321">
        <f ca="1">IF(Råstatistik!D315=999,IF(simulera09,RANDBETWEEN(1,9),9),0)</f>
        <v>0</v>
      </c>
      <c r="E321">
        <f>Råstatistik!K315</f>
        <v>0</v>
      </c>
      <c r="F321">
        <f ca="1">IF(Råstatistik!I315=999,IF(simulera09,RANDBETWEEN(1,9),9),0)</f>
        <v>0</v>
      </c>
      <c r="G321">
        <f>Råstatistik!P315</f>
        <v>0</v>
      </c>
      <c r="H321">
        <f ca="1">IF(Råstatistik!N315=999,IF(simulera09,RANDBETWEEN(1,9),9),0)</f>
        <v>0</v>
      </c>
      <c r="I321">
        <f>Råstatistik!U315</f>
        <v>28</v>
      </c>
      <c r="J321">
        <f ca="1">IF(Råstatistik!S315=999,IF(simulera09,RANDBETWEEN(1,9),9),0)</f>
        <v>0</v>
      </c>
      <c r="K321">
        <f t="shared" si="129"/>
        <v>28</v>
      </c>
      <c r="L321">
        <f t="shared" ca="1" si="130"/>
        <v>0</v>
      </c>
      <c r="M321" s="26" t="str">
        <f t="shared" ca="1" si="154"/>
        <v>28</v>
      </c>
      <c r="N321" s="26">
        <f t="shared" ca="1" si="155"/>
        <v>28</v>
      </c>
      <c r="O321" s="26">
        <f t="shared" si="131"/>
        <v>0</v>
      </c>
      <c r="P321" s="26">
        <f t="shared" ca="1" si="132"/>
        <v>0</v>
      </c>
      <c r="Q321" s="26">
        <f t="shared" ca="1" si="133"/>
        <v>0</v>
      </c>
      <c r="R321" s="43">
        <f>IF(Råstatistik!G315=".",0,Råstatistik!G315)</f>
        <v>0</v>
      </c>
      <c r="S321" s="44">
        <f ca="1">IF(Råstatistik!E315=999,IF(simulera09,RANDBETWEEN(1,9),9),0)</f>
        <v>0</v>
      </c>
      <c r="T321" s="43">
        <f>IF(Råstatistik!L315=".",0,Råstatistik!L315)</f>
        <v>0</v>
      </c>
      <c r="U321" s="44">
        <f ca="1">IF(Råstatistik!J315=999,IF(simulera09,RANDBETWEEN(1,9),9),0)</f>
        <v>0</v>
      </c>
      <c r="V321">
        <f>IF(Råstatistik!Q315=".",0,Råstatistik!Q315)</f>
        <v>0</v>
      </c>
      <c r="W321">
        <f ca="1">IF(Råstatistik!O315=999,IF(simulera09,RANDBETWEEN(1,9),9),0)</f>
        <v>0</v>
      </c>
      <c r="X321">
        <f>IF(Råstatistik!V315=".",0,Råstatistik!V315)</f>
        <v>0</v>
      </c>
      <c r="Y321">
        <f ca="1">IF(Råstatistik!T315=999,IF(simulera09,RANDBETWEEN(1,9),9),0)</f>
        <v>9</v>
      </c>
      <c r="Z321">
        <f t="shared" si="134"/>
        <v>0</v>
      </c>
      <c r="AA321">
        <f t="shared" ca="1" si="135"/>
        <v>9</v>
      </c>
      <c r="AB321" s="26" t="str">
        <f t="shared" ca="1" si="156"/>
        <v>0-9</v>
      </c>
      <c r="AC321" s="26" t="b">
        <f>Råstatistik!B315</f>
        <v>0</v>
      </c>
      <c r="AD321" s="26">
        <f t="shared" si="136"/>
        <v>0</v>
      </c>
      <c r="AE321" s="26">
        <f t="shared" ca="1" si="137"/>
        <v>0</v>
      </c>
      <c r="AF321" s="26">
        <f t="shared" si="138"/>
        <v>0</v>
      </c>
      <c r="AG321" s="26">
        <f t="shared" ca="1" si="139"/>
        <v>0</v>
      </c>
      <c r="AH321" s="26">
        <f t="shared" si="140"/>
        <v>0</v>
      </c>
      <c r="AI321" s="26">
        <f t="shared" ca="1" si="141"/>
        <v>0</v>
      </c>
      <c r="AJ321" s="26">
        <f t="shared" si="142"/>
        <v>28</v>
      </c>
      <c r="AK321" s="26">
        <f t="shared" ca="1" si="143"/>
        <v>0</v>
      </c>
      <c r="AL321" s="48">
        <f t="shared" si="144"/>
        <v>0</v>
      </c>
      <c r="AM321" s="48" t="str">
        <f t="shared" ca="1" si="145"/>
        <v>0 - 0%</v>
      </c>
      <c r="AN321" s="48" t="str">
        <f>IFERROR(#REF!/#REF!,"-")</f>
        <v>-</v>
      </c>
      <c r="AO321" s="48">
        <f t="shared" si="146"/>
        <v>0</v>
      </c>
      <c r="AP321" s="48" t="str">
        <f t="shared" ca="1" si="147"/>
        <v>0 - 32%</v>
      </c>
      <c r="AQ321" s="48" t="str">
        <f>IFERROR(AC321/#REF!,"-")</f>
        <v>-</v>
      </c>
      <c r="AR321" s="48" t="str">
        <f t="shared" si="148"/>
        <v>-</v>
      </c>
      <c r="AS321" s="48" t="str">
        <f>IFERROR(#REF!/#REF!,"_")</f>
        <v>_</v>
      </c>
      <c r="AT321" s="48" t="str">
        <f t="shared" si="149"/>
        <v>-</v>
      </c>
      <c r="AU321" s="48" t="str">
        <f>IFERROR(#REF!/#REF!,"-")</f>
        <v>-</v>
      </c>
      <c r="AV321" s="48" t="str">
        <f t="shared" si="150"/>
        <v>-</v>
      </c>
      <c r="AW321" s="48" t="str">
        <f>IFERROR(#REF!/#REF!,"-")</f>
        <v>-</v>
      </c>
      <c r="AX321" s="48" t="str">
        <f t="shared" si="151"/>
        <v>-</v>
      </c>
      <c r="AY321" s="48" t="str">
        <f>IFERROR(#REF!/#REF!,"-")</f>
        <v>-</v>
      </c>
      <c r="AZ321" s="48" t="str">
        <f t="shared" si="157"/>
        <v>-</v>
      </c>
      <c r="BA321" s="48" t="str">
        <f t="shared" si="158"/>
        <v>-</v>
      </c>
      <c r="BB321" s="48" t="b">
        <f t="shared" si="152"/>
        <v>0</v>
      </c>
      <c r="BC321">
        <f t="shared" si="159"/>
        <v>0</v>
      </c>
      <c r="BD321" s="48" t="str">
        <f t="shared" si="153"/>
        <v>-</v>
      </c>
    </row>
    <row r="322" spans="1:56" x14ac:dyDescent="0.3">
      <c r="A322" s="25" t="str">
        <f>Råstatistik!A316</f>
        <v>Montessori i Norrtälje AB</v>
      </c>
      <c r="B322" t="b">
        <f t="shared" si="128"/>
        <v>0</v>
      </c>
      <c r="C322">
        <f>Råstatistik!F316</f>
        <v>0</v>
      </c>
      <c r="D322">
        <f ca="1">IF(Råstatistik!D316=999,IF(simulera09,RANDBETWEEN(1,9),9),0)</f>
        <v>9</v>
      </c>
      <c r="E322">
        <f>Råstatistik!K316</f>
        <v>0</v>
      </c>
      <c r="F322">
        <f ca="1">IF(Råstatistik!I316=999,IF(simulera09,RANDBETWEEN(1,9),9),0)</f>
        <v>0</v>
      </c>
      <c r="G322">
        <f>Råstatistik!P316</f>
        <v>0</v>
      </c>
      <c r="H322">
        <f ca="1">IF(Råstatistik!N316=999,IF(simulera09,RANDBETWEEN(1,9),9),0)</f>
        <v>9</v>
      </c>
      <c r="I322">
        <f>Råstatistik!U316</f>
        <v>11</v>
      </c>
      <c r="J322">
        <f ca="1">IF(Råstatistik!S316=999,IF(simulera09,RANDBETWEEN(1,9),9),0)</f>
        <v>0</v>
      </c>
      <c r="K322">
        <f t="shared" si="129"/>
        <v>11</v>
      </c>
      <c r="L322">
        <f t="shared" ca="1" si="130"/>
        <v>18</v>
      </c>
      <c r="M322" s="26" t="str">
        <f t="shared" ca="1" si="154"/>
        <v>11-29</v>
      </c>
      <c r="N322" s="26">
        <f t="shared" ca="1" si="155"/>
        <v>20</v>
      </c>
      <c r="O322" s="26">
        <f t="shared" si="131"/>
        <v>0</v>
      </c>
      <c r="P322" s="26">
        <f t="shared" ca="1" si="132"/>
        <v>9</v>
      </c>
      <c r="Q322" s="26">
        <f t="shared" ca="1" si="133"/>
        <v>5</v>
      </c>
      <c r="R322" s="43">
        <f>IF(Råstatistik!G316=".",0,Råstatistik!G316)</f>
        <v>0</v>
      </c>
      <c r="S322" s="44">
        <f ca="1">IF(Råstatistik!E316=999,IF(simulera09,RANDBETWEEN(1,9),9),0)</f>
        <v>9</v>
      </c>
      <c r="T322" s="43">
        <f>IF(Råstatistik!L316=".",0,Råstatistik!L316)</f>
        <v>0</v>
      </c>
      <c r="U322" s="44">
        <f ca="1">IF(Råstatistik!J316=999,IF(simulera09,RANDBETWEEN(1,9),9),0)</f>
        <v>0</v>
      </c>
      <c r="V322">
        <f>IF(Råstatistik!Q316=".",0,Råstatistik!Q316)</f>
        <v>0</v>
      </c>
      <c r="W322">
        <f ca="1">IF(Råstatistik!O316=999,IF(simulera09,RANDBETWEEN(1,9),9),0)</f>
        <v>9</v>
      </c>
      <c r="X322">
        <f>IF(Råstatistik!V316=".",0,Råstatistik!V316)</f>
        <v>0</v>
      </c>
      <c r="Y322">
        <f ca="1">IF(Råstatistik!T316=999,IF(simulera09,RANDBETWEEN(1,9),9),0)</f>
        <v>0</v>
      </c>
      <c r="Z322">
        <f t="shared" si="134"/>
        <v>0</v>
      </c>
      <c r="AA322">
        <f t="shared" ca="1" si="135"/>
        <v>18</v>
      </c>
      <c r="AB322" s="26" t="str">
        <f t="shared" ca="1" si="156"/>
        <v>0-18</v>
      </c>
      <c r="AC322" s="26" t="b">
        <f>Råstatistik!B316</f>
        <v>0</v>
      </c>
      <c r="AD322" s="26">
        <f t="shared" si="136"/>
        <v>0</v>
      </c>
      <c r="AE322" s="26">
        <f t="shared" ca="1" si="137"/>
        <v>0</v>
      </c>
      <c r="AF322" s="26">
        <f t="shared" si="138"/>
        <v>0</v>
      </c>
      <c r="AG322" s="26">
        <f t="shared" ca="1" si="139"/>
        <v>0</v>
      </c>
      <c r="AH322" s="26">
        <f t="shared" si="140"/>
        <v>0</v>
      </c>
      <c r="AI322" s="26">
        <f t="shared" ca="1" si="141"/>
        <v>0</v>
      </c>
      <c r="AJ322" s="26">
        <f t="shared" si="142"/>
        <v>11</v>
      </c>
      <c r="AK322" s="26">
        <f t="shared" ca="1" si="143"/>
        <v>0</v>
      </c>
      <c r="AL322" s="48">
        <f t="shared" si="144"/>
        <v>0</v>
      </c>
      <c r="AM322" s="48" t="str">
        <f t="shared" ca="1" si="145"/>
        <v>0 - 45%</v>
      </c>
      <c r="AN322" s="48" t="str">
        <f>IFERROR(#REF!/#REF!,"-")</f>
        <v>-</v>
      </c>
      <c r="AO322" s="48">
        <f t="shared" si="146"/>
        <v>0</v>
      </c>
      <c r="AP322" s="48" t="str">
        <f t="shared" ca="1" si="147"/>
        <v>0 - 90%</v>
      </c>
      <c r="AQ322" s="48" t="str">
        <f>IFERROR(AC322/#REF!,"-")</f>
        <v>-</v>
      </c>
      <c r="AR322" s="48" t="str">
        <f t="shared" si="148"/>
        <v>-</v>
      </c>
      <c r="AS322" s="48" t="str">
        <f>IFERROR(#REF!/#REF!,"_")</f>
        <v>_</v>
      </c>
      <c r="AT322" s="48" t="str">
        <f t="shared" si="149"/>
        <v>-</v>
      </c>
      <c r="AU322" s="48" t="str">
        <f>IFERROR(#REF!/#REF!,"-")</f>
        <v>-</v>
      </c>
      <c r="AV322" s="48" t="str">
        <f t="shared" si="150"/>
        <v>-</v>
      </c>
      <c r="AW322" s="48" t="str">
        <f>IFERROR(#REF!/#REF!,"-")</f>
        <v>-</v>
      </c>
      <c r="AX322" s="48" t="str">
        <f t="shared" si="151"/>
        <v>-</v>
      </c>
      <c r="AY322" s="48" t="str">
        <f>IFERROR(#REF!/#REF!,"-")</f>
        <v>-</v>
      </c>
      <c r="AZ322" s="48" t="str">
        <f t="shared" si="157"/>
        <v>-</v>
      </c>
      <c r="BA322" s="48" t="str">
        <f t="shared" si="158"/>
        <v>-</v>
      </c>
      <c r="BB322" s="48" t="b">
        <f t="shared" si="152"/>
        <v>0</v>
      </c>
      <c r="BC322">
        <f t="shared" si="159"/>
        <v>0</v>
      </c>
      <c r="BD322" s="48" t="str">
        <f t="shared" si="153"/>
        <v>-</v>
      </c>
    </row>
    <row r="323" spans="1:56" x14ac:dyDescent="0.3">
      <c r="A323" s="25" t="str">
        <f>Råstatistik!A317</f>
        <v>MONTESSORI-BJERRED EKONOMISK FÖRENING</v>
      </c>
      <c r="B323" t="b">
        <f t="shared" si="128"/>
        <v>0</v>
      </c>
      <c r="C323">
        <f>Råstatistik!F317</f>
        <v>0</v>
      </c>
      <c r="D323">
        <f ca="1">IF(Råstatistik!D317=999,IF(simulera09,RANDBETWEEN(1,9),9),0)</f>
        <v>0</v>
      </c>
      <c r="E323">
        <f>Råstatistik!K317</f>
        <v>0</v>
      </c>
      <c r="F323">
        <f ca="1">IF(Råstatistik!I317=999,IF(simulera09,RANDBETWEEN(1,9),9),0)</f>
        <v>9</v>
      </c>
      <c r="G323">
        <f>Råstatistik!P317</f>
        <v>0</v>
      </c>
      <c r="H323">
        <f ca="1">IF(Råstatistik!N317=999,IF(simulera09,RANDBETWEEN(1,9),9),0)</f>
        <v>9</v>
      </c>
      <c r="I323">
        <f>Råstatistik!U317</f>
        <v>15</v>
      </c>
      <c r="J323">
        <f ca="1">IF(Råstatistik!S317=999,IF(simulera09,RANDBETWEEN(1,9),9),0)</f>
        <v>0</v>
      </c>
      <c r="K323">
        <f t="shared" si="129"/>
        <v>15</v>
      </c>
      <c r="L323">
        <f t="shared" ca="1" si="130"/>
        <v>18</v>
      </c>
      <c r="M323" s="26" t="str">
        <f t="shared" ca="1" si="154"/>
        <v>15-33</v>
      </c>
      <c r="N323" s="26">
        <f t="shared" ca="1" si="155"/>
        <v>24</v>
      </c>
      <c r="O323" s="26">
        <f t="shared" si="131"/>
        <v>0</v>
      </c>
      <c r="P323" s="26">
        <f t="shared" ca="1" si="132"/>
        <v>9</v>
      </c>
      <c r="Q323" s="26">
        <f t="shared" ca="1" si="133"/>
        <v>5</v>
      </c>
      <c r="R323" s="43">
        <f>IF(Råstatistik!G317=".",0,Råstatistik!G317)</f>
        <v>0</v>
      </c>
      <c r="S323" s="44">
        <f ca="1">IF(Råstatistik!E317=999,IF(simulera09,RANDBETWEEN(1,9),9),0)</f>
        <v>0</v>
      </c>
      <c r="T323" s="43">
        <f>IF(Råstatistik!L317=".",0,Råstatistik!L317)</f>
        <v>0</v>
      </c>
      <c r="U323" s="44">
        <f ca="1">IF(Råstatistik!J317=999,IF(simulera09,RANDBETWEEN(1,9),9),0)</f>
        <v>9</v>
      </c>
      <c r="V323">
        <f>IF(Råstatistik!Q317=".",0,Råstatistik!Q317)</f>
        <v>0</v>
      </c>
      <c r="W323">
        <f ca="1">IF(Råstatistik!O317=999,IF(simulera09,RANDBETWEEN(1,9),9),0)</f>
        <v>9</v>
      </c>
      <c r="X323">
        <f>IF(Råstatistik!V317=".",0,Råstatistik!V317)</f>
        <v>0</v>
      </c>
      <c r="Y323">
        <f ca="1">IF(Råstatistik!T317=999,IF(simulera09,RANDBETWEEN(1,9),9),0)</f>
        <v>9</v>
      </c>
      <c r="Z323">
        <f t="shared" si="134"/>
        <v>0</v>
      </c>
      <c r="AA323">
        <f t="shared" ca="1" si="135"/>
        <v>27</v>
      </c>
      <c r="AB323" s="26" t="str">
        <f t="shared" ca="1" si="156"/>
        <v>0-27</v>
      </c>
      <c r="AC323" s="26" t="b">
        <f>Råstatistik!B317</f>
        <v>0</v>
      </c>
      <c r="AD323" s="26">
        <f t="shared" si="136"/>
        <v>0</v>
      </c>
      <c r="AE323" s="26">
        <f t="shared" ca="1" si="137"/>
        <v>0</v>
      </c>
      <c r="AF323" s="26">
        <f t="shared" si="138"/>
        <v>0</v>
      </c>
      <c r="AG323" s="26">
        <f t="shared" ca="1" si="139"/>
        <v>0</v>
      </c>
      <c r="AH323" s="26">
        <f t="shared" si="140"/>
        <v>0</v>
      </c>
      <c r="AI323" s="26">
        <f t="shared" ca="1" si="141"/>
        <v>0</v>
      </c>
      <c r="AJ323" s="26">
        <f t="shared" si="142"/>
        <v>15</v>
      </c>
      <c r="AK323" s="26">
        <f t="shared" ca="1" si="143"/>
        <v>0</v>
      </c>
      <c r="AL323" s="48">
        <f t="shared" si="144"/>
        <v>0</v>
      </c>
      <c r="AM323" s="48" t="str">
        <f t="shared" ca="1" si="145"/>
        <v>0 - 38%</v>
      </c>
      <c r="AN323" s="48" t="str">
        <f>IFERROR(#REF!/#REF!,"-")</f>
        <v>-</v>
      </c>
      <c r="AO323" s="48">
        <f t="shared" si="146"/>
        <v>0</v>
      </c>
      <c r="AP323" s="48" t="str">
        <f t="shared" ca="1" si="147"/>
        <v>0 - 113%</v>
      </c>
      <c r="AQ323" s="48" t="str">
        <f>IFERROR(AC323/#REF!,"-")</f>
        <v>-</v>
      </c>
      <c r="AR323" s="48" t="str">
        <f t="shared" si="148"/>
        <v>-</v>
      </c>
      <c r="AS323" s="48" t="str">
        <f>IFERROR(#REF!/#REF!,"_")</f>
        <v>_</v>
      </c>
      <c r="AT323" s="48" t="str">
        <f t="shared" si="149"/>
        <v>-</v>
      </c>
      <c r="AU323" s="48" t="str">
        <f>IFERROR(#REF!/#REF!,"-")</f>
        <v>-</v>
      </c>
      <c r="AV323" s="48" t="str">
        <f t="shared" si="150"/>
        <v>-</v>
      </c>
      <c r="AW323" s="48" t="str">
        <f>IFERROR(#REF!/#REF!,"-")</f>
        <v>-</v>
      </c>
      <c r="AX323" s="48" t="str">
        <f t="shared" si="151"/>
        <v>-</v>
      </c>
      <c r="AY323" s="48" t="str">
        <f>IFERROR(#REF!/#REF!,"-")</f>
        <v>-</v>
      </c>
      <c r="AZ323" s="48" t="str">
        <f t="shared" si="157"/>
        <v>-</v>
      </c>
      <c r="BA323" s="48" t="str">
        <f t="shared" si="158"/>
        <v>-</v>
      </c>
      <c r="BB323" s="48" t="b">
        <f t="shared" si="152"/>
        <v>0</v>
      </c>
      <c r="BC323">
        <f t="shared" si="159"/>
        <v>0</v>
      </c>
      <c r="BD323" s="48" t="str">
        <f t="shared" si="153"/>
        <v>-</v>
      </c>
    </row>
    <row r="324" spans="1:56" x14ac:dyDescent="0.3">
      <c r="A324" s="25" t="str">
        <f>Råstatistik!A318</f>
        <v>Montessorifriskolan i Gislaved Ekonomiska förening</v>
      </c>
      <c r="B324" t="b">
        <f t="shared" si="128"/>
        <v>0</v>
      </c>
      <c r="C324">
        <f>Råstatistik!F318</f>
        <v>0</v>
      </c>
      <c r="D324">
        <f ca="1">IF(Råstatistik!D318=999,IF(simulera09,RANDBETWEEN(1,9),9),0)</f>
        <v>9</v>
      </c>
      <c r="E324">
        <f>Råstatistik!K318</f>
        <v>0</v>
      </c>
      <c r="F324">
        <f ca="1">IF(Råstatistik!I318=999,IF(simulera09,RANDBETWEEN(1,9),9),0)</f>
        <v>0</v>
      </c>
      <c r="G324">
        <f>Råstatistik!P318</f>
        <v>0</v>
      </c>
      <c r="H324">
        <f ca="1">IF(Råstatistik!N318=999,IF(simulera09,RANDBETWEEN(1,9),9),0)</f>
        <v>9</v>
      </c>
      <c r="I324">
        <f>Råstatistik!U318</f>
        <v>0</v>
      </c>
      <c r="J324">
        <f ca="1">IF(Råstatistik!S318=999,IF(simulera09,RANDBETWEEN(1,9),9),0)</f>
        <v>9</v>
      </c>
      <c r="K324">
        <f t="shared" si="129"/>
        <v>0</v>
      </c>
      <c r="L324">
        <f t="shared" ca="1" si="130"/>
        <v>27</v>
      </c>
      <c r="M324" s="26" t="str">
        <f t="shared" ca="1" si="154"/>
        <v>0-27</v>
      </c>
      <c r="N324" s="26">
        <f t="shared" ca="1" si="155"/>
        <v>14</v>
      </c>
      <c r="O324" s="26">
        <f t="shared" si="131"/>
        <v>0</v>
      </c>
      <c r="P324" s="26">
        <f t="shared" ca="1" si="132"/>
        <v>9</v>
      </c>
      <c r="Q324" s="26">
        <f t="shared" ca="1" si="133"/>
        <v>5</v>
      </c>
      <c r="R324" s="43">
        <f>IF(Råstatistik!G318=".",0,Råstatistik!G318)</f>
        <v>0</v>
      </c>
      <c r="S324" s="44">
        <f ca="1">IF(Råstatistik!E318=999,IF(simulera09,RANDBETWEEN(1,9),9),0)</f>
        <v>9</v>
      </c>
      <c r="T324" s="43">
        <f>IF(Råstatistik!L318=".",0,Råstatistik!L318)</f>
        <v>0</v>
      </c>
      <c r="U324" s="44">
        <f ca="1">IF(Råstatistik!J318=999,IF(simulera09,RANDBETWEEN(1,9),9),0)</f>
        <v>0</v>
      </c>
      <c r="V324">
        <f>IF(Råstatistik!Q318=".",0,Råstatistik!Q318)</f>
        <v>0</v>
      </c>
      <c r="W324">
        <f ca="1">IF(Råstatistik!O318=999,IF(simulera09,RANDBETWEEN(1,9),9),0)</f>
        <v>9</v>
      </c>
      <c r="X324">
        <f>IF(Råstatistik!V318=".",0,Råstatistik!V318)</f>
        <v>0</v>
      </c>
      <c r="Y324">
        <f ca="1">IF(Råstatistik!T318=999,IF(simulera09,RANDBETWEEN(1,9),9),0)</f>
        <v>9</v>
      </c>
      <c r="Z324">
        <f t="shared" si="134"/>
        <v>0</v>
      </c>
      <c r="AA324">
        <f t="shared" ca="1" si="135"/>
        <v>27</v>
      </c>
      <c r="AB324" s="26" t="str">
        <f t="shared" ca="1" si="156"/>
        <v>0-27</v>
      </c>
      <c r="AC324" s="26" t="b">
        <f>Råstatistik!B318</f>
        <v>0</v>
      </c>
      <c r="AD324" s="26">
        <f t="shared" si="136"/>
        <v>0</v>
      </c>
      <c r="AE324" s="26">
        <f t="shared" ca="1" si="137"/>
        <v>0</v>
      </c>
      <c r="AF324" s="26">
        <f t="shared" si="138"/>
        <v>0</v>
      </c>
      <c r="AG324" s="26">
        <f t="shared" ca="1" si="139"/>
        <v>0</v>
      </c>
      <c r="AH324" s="26">
        <f t="shared" si="140"/>
        <v>0</v>
      </c>
      <c r="AI324" s="26">
        <f t="shared" ca="1" si="141"/>
        <v>0</v>
      </c>
      <c r="AJ324" s="26">
        <f t="shared" si="142"/>
        <v>0</v>
      </c>
      <c r="AK324" s="26">
        <f t="shared" ca="1" si="143"/>
        <v>0</v>
      </c>
      <c r="AL324" s="48" t="str">
        <f t="shared" si="144"/>
        <v>-</v>
      </c>
      <c r="AM324" s="48" t="str">
        <f t="shared" ca="1" si="145"/>
        <v>0 - 64%</v>
      </c>
      <c r="AN324" s="48" t="str">
        <f>IFERROR(#REF!/#REF!,"-")</f>
        <v>-</v>
      </c>
      <c r="AO324" s="48" t="str">
        <f t="shared" si="146"/>
        <v>-</v>
      </c>
      <c r="AP324" s="48" t="str">
        <f t="shared" ca="1" si="147"/>
        <v>0 - 193%</v>
      </c>
      <c r="AQ324" s="48" t="str">
        <f>IFERROR(AC324/#REF!,"-")</f>
        <v>-</v>
      </c>
      <c r="AR324" s="48" t="str">
        <f t="shared" si="148"/>
        <v>-</v>
      </c>
      <c r="AS324" s="48" t="str">
        <f>IFERROR(#REF!/#REF!,"_")</f>
        <v>_</v>
      </c>
      <c r="AT324" s="48" t="str">
        <f t="shared" si="149"/>
        <v>-</v>
      </c>
      <c r="AU324" s="48" t="str">
        <f>IFERROR(#REF!/#REF!,"-")</f>
        <v>-</v>
      </c>
      <c r="AV324" s="48" t="str">
        <f t="shared" si="150"/>
        <v>-</v>
      </c>
      <c r="AW324" s="48" t="str">
        <f>IFERROR(#REF!/#REF!,"-")</f>
        <v>-</v>
      </c>
      <c r="AX324" s="48" t="str">
        <f t="shared" si="151"/>
        <v>-</v>
      </c>
      <c r="AY324" s="48" t="str">
        <f>IFERROR(#REF!/#REF!,"-")</f>
        <v>-</v>
      </c>
      <c r="AZ324" s="48" t="str">
        <f t="shared" si="157"/>
        <v>-</v>
      </c>
      <c r="BA324" s="48" t="str">
        <f t="shared" si="158"/>
        <v>-</v>
      </c>
      <c r="BB324" s="48" t="b">
        <f t="shared" si="152"/>
        <v>0</v>
      </c>
      <c r="BC324">
        <f t="shared" si="159"/>
        <v>0</v>
      </c>
      <c r="BD324" s="48" t="str">
        <f t="shared" si="153"/>
        <v>-</v>
      </c>
    </row>
    <row r="325" spans="1:56" x14ac:dyDescent="0.3">
      <c r="A325" s="25" t="str">
        <f>Råstatistik!A319</f>
        <v>MONTESSORISKOLAN FLODA SÄTERI</v>
      </c>
      <c r="B325" t="b">
        <f t="shared" si="128"/>
        <v>0</v>
      </c>
      <c r="C325">
        <f>Råstatistik!F319</f>
        <v>0</v>
      </c>
      <c r="D325">
        <f ca="1">IF(Råstatistik!D319=999,IF(simulera09,RANDBETWEEN(1,9),9),0)</f>
        <v>0</v>
      </c>
      <c r="E325">
        <f>Råstatistik!K319</f>
        <v>0</v>
      </c>
      <c r="F325">
        <f ca="1">IF(Råstatistik!I319=999,IF(simulera09,RANDBETWEEN(1,9),9),0)</f>
        <v>0</v>
      </c>
      <c r="G325">
        <f>Råstatistik!P319</f>
        <v>0</v>
      </c>
      <c r="H325">
        <f ca="1">IF(Råstatistik!N319=999,IF(simulera09,RANDBETWEEN(1,9),9),0)</f>
        <v>9</v>
      </c>
      <c r="I325">
        <f>Råstatistik!U319</f>
        <v>23</v>
      </c>
      <c r="J325">
        <f ca="1">IF(Råstatistik!S319=999,IF(simulera09,RANDBETWEEN(1,9),9),0)</f>
        <v>0</v>
      </c>
      <c r="K325">
        <f t="shared" si="129"/>
        <v>23</v>
      </c>
      <c r="L325">
        <f t="shared" ca="1" si="130"/>
        <v>9</v>
      </c>
      <c r="M325" s="26" t="str">
        <f t="shared" ca="1" si="154"/>
        <v>23-32</v>
      </c>
      <c r="N325" s="26">
        <f t="shared" ca="1" si="155"/>
        <v>28</v>
      </c>
      <c r="O325" s="26">
        <f t="shared" si="131"/>
        <v>0</v>
      </c>
      <c r="P325" s="26">
        <f t="shared" ca="1" si="132"/>
        <v>0</v>
      </c>
      <c r="Q325" s="26">
        <f t="shared" ca="1" si="133"/>
        <v>0</v>
      </c>
      <c r="R325" s="43">
        <f>IF(Råstatistik!G319=".",0,Råstatistik!G319)</f>
        <v>0</v>
      </c>
      <c r="S325" s="44">
        <f ca="1">IF(Råstatistik!E319=999,IF(simulera09,RANDBETWEEN(1,9),9),0)</f>
        <v>0</v>
      </c>
      <c r="T325" s="43">
        <f>IF(Råstatistik!L319=".",0,Råstatistik!L319)</f>
        <v>0</v>
      </c>
      <c r="U325" s="44">
        <f ca="1">IF(Råstatistik!J319=999,IF(simulera09,RANDBETWEEN(1,9),9),0)</f>
        <v>0</v>
      </c>
      <c r="V325">
        <f>IF(Råstatistik!Q319=".",0,Råstatistik!Q319)</f>
        <v>0</v>
      </c>
      <c r="W325">
        <f ca="1">IF(Råstatistik!O319=999,IF(simulera09,RANDBETWEEN(1,9),9),0)</f>
        <v>9</v>
      </c>
      <c r="X325">
        <f>IF(Råstatistik!V319=".",0,Råstatistik!V319)</f>
        <v>0</v>
      </c>
      <c r="Y325">
        <f ca="1">IF(Råstatistik!T319=999,IF(simulera09,RANDBETWEEN(1,9),9),0)</f>
        <v>0</v>
      </c>
      <c r="Z325">
        <f t="shared" si="134"/>
        <v>0</v>
      </c>
      <c r="AA325">
        <f t="shared" ca="1" si="135"/>
        <v>9</v>
      </c>
      <c r="AB325" s="26" t="str">
        <f t="shared" ca="1" si="156"/>
        <v>0-9</v>
      </c>
      <c r="AC325" s="26" t="b">
        <f>Råstatistik!B319</f>
        <v>0</v>
      </c>
      <c r="AD325" s="26">
        <f t="shared" si="136"/>
        <v>0</v>
      </c>
      <c r="AE325" s="26">
        <f t="shared" ca="1" si="137"/>
        <v>0</v>
      </c>
      <c r="AF325" s="26">
        <f t="shared" si="138"/>
        <v>0</v>
      </c>
      <c r="AG325" s="26">
        <f t="shared" ca="1" si="139"/>
        <v>0</v>
      </c>
      <c r="AH325" s="26">
        <f t="shared" si="140"/>
        <v>0</v>
      </c>
      <c r="AI325" s="26">
        <f t="shared" ca="1" si="141"/>
        <v>0</v>
      </c>
      <c r="AJ325" s="26">
        <f t="shared" si="142"/>
        <v>23</v>
      </c>
      <c r="AK325" s="26">
        <f t="shared" ca="1" si="143"/>
        <v>0</v>
      </c>
      <c r="AL325" s="48">
        <f t="shared" si="144"/>
        <v>0</v>
      </c>
      <c r="AM325" s="48" t="str">
        <f t="shared" ca="1" si="145"/>
        <v>0 - 0%</v>
      </c>
      <c r="AN325" s="48" t="str">
        <f>IFERROR(#REF!/#REF!,"-")</f>
        <v>-</v>
      </c>
      <c r="AO325" s="48">
        <f t="shared" si="146"/>
        <v>0</v>
      </c>
      <c r="AP325" s="48" t="str">
        <f t="shared" ca="1" si="147"/>
        <v>0 - 32%</v>
      </c>
      <c r="AQ325" s="48" t="str">
        <f>IFERROR(AC325/#REF!,"-")</f>
        <v>-</v>
      </c>
      <c r="AR325" s="48" t="str">
        <f t="shared" si="148"/>
        <v>-</v>
      </c>
      <c r="AS325" s="48" t="str">
        <f>IFERROR(#REF!/#REF!,"_")</f>
        <v>_</v>
      </c>
      <c r="AT325" s="48" t="str">
        <f t="shared" si="149"/>
        <v>-</v>
      </c>
      <c r="AU325" s="48" t="str">
        <f>IFERROR(#REF!/#REF!,"-")</f>
        <v>-</v>
      </c>
      <c r="AV325" s="48" t="str">
        <f t="shared" si="150"/>
        <v>-</v>
      </c>
      <c r="AW325" s="48" t="str">
        <f>IFERROR(#REF!/#REF!,"-")</f>
        <v>-</v>
      </c>
      <c r="AX325" s="48" t="str">
        <f t="shared" si="151"/>
        <v>-</v>
      </c>
      <c r="AY325" s="48" t="str">
        <f>IFERROR(#REF!/#REF!,"-")</f>
        <v>-</v>
      </c>
      <c r="AZ325" s="48" t="str">
        <f t="shared" si="157"/>
        <v>-</v>
      </c>
      <c r="BA325" s="48" t="str">
        <f t="shared" si="158"/>
        <v>-</v>
      </c>
      <c r="BB325" s="48" t="b">
        <f t="shared" si="152"/>
        <v>0</v>
      </c>
      <c r="BC325">
        <f t="shared" si="159"/>
        <v>0</v>
      </c>
      <c r="BD325" s="48" t="str">
        <f t="shared" si="153"/>
        <v>-</v>
      </c>
    </row>
    <row r="326" spans="1:56" x14ac:dyDescent="0.3">
      <c r="A326" s="25" t="str">
        <f>Råstatistik!A320</f>
        <v>Montessoriskolan i Höganäs AB</v>
      </c>
      <c r="B326" t="b">
        <f t="shared" si="128"/>
        <v>0</v>
      </c>
      <c r="C326">
        <f>Råstatistik!F320</f>
        <v>0</v>
      </c>
      <c r="D326">
        <f ca="1">IF(Råstatistik!D320=999,IF(simulera09,RANDBETWEEN(1,9),9),0)</f>
        <v>0</v>
      </c>
      <c r="E326">
        <f>Råstatistik!K320</f>
        <v>0</v>
      </c>
      <c r="F326">
        <f ca="1">IF(Råstatistik!I320=999,IF(simulera09,RANDBETWEEN(1,9),9),0)</f>
        <v>0</v>
      </c>
      <c r="G326">
        <f>Råstatistik!P320</f>
        <v>0</v>
      </c>
      <c r="H326">
        <f ca="1">IF(Råstatistik!N320=999,IF(simulera09,RANDBETWEEN(1,9),9),0)</f>
        <v>0</v>
      </c>
      <c r="I326">
        <f>Råstatistik!U320</f>
        <v>0</v>
      </c>
      <c r="J326">
        <f ca="1">IF(Råstatistik!S320=999,IF(simulera09,RANDBETWEEN(1,9),9),0)</f>
        <v>9</v>
      </c>
      <c r="K326">
        <f t="shared" si="129"/>
        <v>0</v>
      </c>
      <c r="L326">
        <f t="shared" ca="1" si="130"/>
        <v>9</v>
      </c>
      <c r="M326" s="26" t="str">
        <f t="shared" ca="1" si="154"/>
        <v>0-9</v>
      </c>
      <c r="N326" s="26">
        <f t="shared" ca="1" si="155"/>
        <v>5</v>
      </c>
      <c r="O326" s="26">
        <f t="shared" si="131"/>
        <v>0</v>
      </c>
      <c r="P326" s="26">
        <f t="shared" ca="1" si="132"/>
        <v>0</v>
      </c>
      <c r="Q326" s="26">
        <f t="shared" ca="1" si="133"/>
        <v>0</v>
      </c>
      <c r="R326" s="43">
        <f>IF(Råstatistik!G320=".",0,Råstatistik!G320)</f>
        <v>0</v>
      </c>
      <c r="S326" s="44">
        <f ca="1">IF(Råstatistik!E320=999,IF(simulera09,RANDBETWEEN(1,9),9),0)</f>
        <v>0</v>
      </c>
      <c r="T326" s="43">
        <f>IF(Råstatistik!L320=".",0,Råstatistik!L320)</f>
        <v>0</v>
      </c>
      <c r="U326" s="44">
        <f ca="1">IF(Råstatistik!J320=999,IF(simulera09,RANDBETWEEN(1,9),9),0)</f>
        <v>0</v>
      </c>
      <c r="V326">
        <f>IF(Råstatistik!Q320=".",0,Råstatistik!Q320)</f>
        <v>0</v>
      </c>
      <c r="W326">
        <f ca="1">IF(Råstatistik!O320=999,IF(simulera09,RANDBETWEEN(1,9),9),0)</f>
        <v>0</v>
      </c>
      <c r="X326">
        <f>IF(Råstatistik!V320=".",0,Råstatistik!V320)</f>
        <v>0</v>
      </c>
      <c r="Y326">
        <f ca="1">IF(Råstatistik!T320=999,IF(simulera09,RANDBETWEEN(1,9),9),0)</f>
        <v>9</v>
      </c>
      <c r="Z326">
        <f t="shared" si="134"/>
        <v>0</v>
      </c>
      <c r="AA326">
        <f t="shared" ca="1" si="135"/>
        <v>9</v>
      </c>
      <c r="AB326" s="26" t="str">
        <f t="shared" ca="1" si="156"/>
        <v>0-9</v>
      </c>
      <c r="AC326" s="26" t="b">
        <f>Råstatistik!B320</f>
        <v>0</v>
      </c>
      <c r="AD326" s="26">
        <f t="shared" si="136"/>
        <v>0</v>
      </c>
      <c r="AE326" s="26">
        <f t="shared" ca="1" si="137"/>
        <v>0</v>
      </c>
      <c r="AF326" s="26">
        <f t="shared" si="138"/>
        <v>0</v>
      </c>
      <c r="AG326" s="26">
        <f t="shared" ca="1" si="139"/>
        <v>0</v>
      </c>
      <c r="AH326" s="26">
        <f t="shared" si="140"/>
        <v>0</v>
      </c>
      <c r="AI326" s="26">
        <f t="shared" ca="1" si="141"/>
        <v>0</v>
      </c>
      <c r="AJ326" s="26">
        <f t="shared" si="142"/>
        <v>0</v>
      </c>
      <c r="AK326" s="26">
        <f t="shared" ca="1" si="143"/>
        <v>0</v>
      </c>
      <c r="AL326" s="48" t="str">
        <f t="shared" si="144"/>
        <v>-</v>
      </c>
      <c r="AM326" s="48" t="str">
        <f t="shared" ca="1" si="145"/>
        <v>0 - 0%</v>
      </c>
      <c r="AN326" s="48" t="str">
        <f>IFERROR(#REF!/#REF!,"-")</f>
        <v>-</v>
      </c>
      <c r="AO326" s="48" t="str">
        <f t="shared" si="146"/>
        <v>-</v>
      </c>
      <c r="AP326" s="48" t="str">
        <f t="shared" ca="1" si="147"/>
        <v>0 - 180%</v>
      </c>
      <c r="AQ326" s="48" t="str">
        <f>IFERROR(AC326/#REF!,"-")</f>
        <v>-</v>
      </c>
      <c r="AR326" s="48" t="str">
        <f t="shared" si="148"/>
        <v>-</v>
      </c>
      <c r="AS326" s="48" t="str">
        <f>IFERROR(#REF!/#REF!,"_")</f>
        <v>_</v>
      </c>
      <c r="AT326" s="48" t="str">
        <f t="shared" si="149"/>
        <v>-</v>
      </c>
      <c r="AU326" s="48" t="str">
        <f>IFERROR(#REF!/#REF!,"-")</f>
        <v>-</v>
      </c>
      <c r="AV326" s="48" t="str">
        <f t="shared" si="150"/>
        <v>-</v>
      </c>
      <c r="AW326" s="48" t="str">
        <f>IFERROR(#REF!/#REF!,"-")</f>
        <v>-</v>
      </c>
      <c r="AX326" s="48" t="str">
        <f t="shared" si="151"/>
        <v>-</v>
      </c>
      <c r="AY326" s="48" t="str">
        <f>IFERROR(#REF!/#REF!,"-")</f>
        <v>-</v>
      </c>
      <c r="AZ326" s="48" t="str">
        <f t="shared" si="157"/>
        <v>-</v>
      </c>
      <c r="BA326" s="48" t="str">
        <f t="shared" si="158"/>
        <v>-</v>
      </c>
      <c r="BB326" s="48" t="b">
        <f t="shared" si="152"/>
        <v>0</v>
      </c>
      <c r="BC326">
        <f t="shared" si="159"/>
        <v>0</v>
      </c>
      <c r="BD326" s="48" t="str">
        <f t="shared" si="153"/>
        <v>-</v>
      </c>
    </row>
    <row r="327" spans="1:56" x14ac:dyDescent="0.3">
      <c r="A327" s="25" t="str">
        <f>Råstatistik!A321</f>
        <v>MONTESSORISKOLAN I ONSALA EKONOMISK FÖRENING</v>
      </c>
      <c r="B327" t="b">
        <f t="shared" si="128"/>
        <v>0</v>
      </c>
      <c r="C327">
        <f>Råstatistik!F321</f>
        <v>0</v>
      </c>
      <c r="D327">
        <f ca="1">IF(Råstatistik!D321=999,IF(simulera09,RANDBETWEEN(1,9),9),0)</f>
        <v>9</v>
      </c>
      <c r="E327">
        <f>Råstatistik!K321</f>
        <v>0</v>
      </c>
      <c r="F327">
        <f ca="1">IF(Råstatistik!I321=999,IF(simulera09,RANDBETWEEN(1,9),9),0)</f>
        <v>9</v>
      </c>
      <c r="G327">
        <f>Råstatistik!P321</f>
        <v>0</v>
      </c>
      <c r="H327">
        <f ca="1">IF(Råstatistik!N321=999,IF(simulera09,RANDBETWEEN(1,9),9),0)</f>
        <v>0</v>
      </c>
      <c r="I327">
        <f>Råstatistik!U321</f>
        <v>12</v>
      </c>
      <c r="J327">
        <f ca="1">IF(Råstatistik!S321=999,IF(simulera09,RANDBETWEEN(1,9),9),0)</f>
        <v>0</v>
      </c>
      <c r="K327">
        <f t="shared" si="129"/>
        <v>12</v>
      </c>
      <c r="L327">
        <f t="shared" ca="1" si="130"/>
        <v>18</v>
      </c>
      <c r="M327" s="26" t="str">
        <f t="shared" ca="1" si="154"/>
        <v>12-30</v>
      </c>
      <c r="N327" s="26">
        <f t="shared" ca="1" si="155"/>
        <v>21</v>
      </c>
      <c r="O327" s="26">
        <f t="shared" si="131"/>
        <v>0</v>
      </c>
      <c r="P327" s="26">
        <f t="shared" ca="1" si="132"/>
        <v>18</v>
      </c>
      <c r="Q327" s="26">
        <f t="shared" ca="1" si="133"/>
        <v>9</v>
      </c>
      <c r="R327" s="43">
        <f>IF(Råstatistik!G321=".",0,Råstatistik!G321)</f>
        <v>0</v>
      </c>
      <c r="S327" s="44">
        <f ca="1">IF(Råstatistik!E321=999,IF(simulera09,RANDBETWEEN(1,9),9),0)</f>
        <v>9</v>
      </c>
      <c r="T327" s="43">
        <f>IF(Råstatistik!L321=".",0,Råstatistik!L321)</f>
        <v>0</v>
      </c>
      <c r="U327" s="44">
        <f ca="1">IF(Råstatistik!J321=999,IF(simulera09,RANDBETWEEN(1,9),9),0)</f>
        <v>9</v>
      </c>
      <c r="V327">
        <f>IF(Råstatistik!Q321=".",0,Råstatistik!Q321)</f>
        <v>0</v>
      </c>
      <c r="W327">
        <f ca="1">IF(Råstatistik!O321=999,IF(simulera09,RANDBETWEEN(1,9),9),0)</f>
        <v>0</v>
      </c>
      <c r="X327">
        <f>IF(Råstatistik!V321=".",0,Råstatistik!V321)</f>
        <v>0</v>
      </c>
      <c r="Y327">
        <f ca="1">IF(Råstatistik!T321=999,IF(simulera09,RANDBETWEEN(1,9),9),0)</f>
        <v>9</v>
      </c>
      <c r="Z327">
        <f t="shared" si="134"/>
        <v>0</v>
      </c>
      <c r="AA327">
        <f t="shared" ca="1" si="135"/>
        <v>27</v>
      </c>
      <c r="AB327" s="26" t="str">
        <f t="shared" ca="1" si="156"/>
        <v>0-27</v>
      </c>
      <c r="AC327" s="26" t="b">
        <f>Råstatistik!B321</f>
        <v>0</v>
      </c>
      <c r="AD327" s="26">
        <f t="shared" si="136"/>
        <v>0</v>
      </c>
      <c r="AE327" s="26">
        <f t="shared" ca="1" si="137"/>
        <v>0</v>
      </c>
      <c r="AF327" s="26">
        <f t="shared" si="138"/>
        <v>0</v>
      </c>
      <c r="AG327" s="26">
        <f t="shared" ca="1" si="139"/>
        <v>0</v>
      </c>
      <c r="AH327" s="26">
        <f t="shared" si="140"/>
        <v>0</v>
      </c>
      <c r="AI327" s="26">
        <f t="shared" ca="1" si="141"/>
        <v>0</v>
      </c>
      <c r="AJ327" s="26">
        <f t="shared" si="142"/>
        <v>12</v>
      </c>
      <c r="AK327" s="26">
        <f t="shared" ca="1" si="143"/>
        <v>0</v>
      </c>
      <c r="AL327" s="48">
        <f t="shared" si="144"/>
        <v>0</v>
      </c>
      <c r="AM327" s="48" t="str">
        <f t="shared" ca="1" si="145"/>
        <v>0 - 86%</v>
      </c>
      <c r="AN327" s="48" t="str">
        <f>IFERROR(#REF!/#REF!,"-")</f>
        <v>-</v>
      </c>
      <c r="AO327" s="48">
        <f t="shared" si="146"/>
        <v>0</v>
      </c>
      <c r="AP327" s="48" t="str">
        <f t="shared" ca="1" si="147"/>
        <v>0 - 129%</v>
      </c>
      <c r="AQ327" s="48" t="str">
        <f>IFERROR(AC327/#REF!,"-")</f>
        <v>-</v>
      </c>
      <c r="AR327" s="48" t="str">
        <f t="shared" si="148"/>
        <v>-</v>
      </c>
      <c r="AS327" s="48" t="str">
        <f>IFERROR(#REF!/#REF!,"_")</f>
        <v>_</v>
      </c>
      <c r="AT327" s="48" t="str">
        <f t="shared" si="149"/>
        <v>-</v>
      </c>
      <c r="AU327" s="48" t="str">
        <f>IFERROR(#REF!/#REF!,"-")</f>
        <v>-</v>
      </c>
      <c r="AV327" s="48" t="str">
        <f t="shared" si="150"/>
        <v>-</v>
      </c>
      <c r="AW327" s="48" t="str">
        <f>IFERROR(#REF!/#REF!,"-")</f>
        <v>-</v>
      </c>
      <c r="AX327" s="48" t="str">
        <f t="shared" si="151"/>
        <v>-</v>
      </c>
      <c r="AY327" s="48" t="str">
        <f>IFERROR(#REF!/#REF!,"-")</f>
        <v>-</v>
      </c>
      <c r="AZ327" s="48" t="str">
        <f t="shared" si="157"/>
        <v>-</v>
      </c>
      <c r="BA327" s="48" t="str">
        <f t="shared" si="158"/>
        <v>-</v>
      </c>
      <c r="BB327" s="48" t="b">
        <f t="shared" si="152"/>
        <v>0</v>
      </c>
      <c r="BC327">
        <f t="shared" si="159"/>
        <v>0</v>
      </c>
      <c r="BD327" s="48" t="str">
        <f t="shared" si="153"/>
        <v>-</v>
      </c>
    </row>
    <row r="328" spans="1:56" x14ac:dyDescent="0.3">
      <c r="A328" s="25" t="str">
        <f>Råstatistik!A322</f>
        <v>MONTESSORISKOLAN I SKENE AKTIEBOLAG</v>
      </c>
      <c r="B328" t="b">
        <f t="shared" si="128"/>
        <v>0</v>
      </c>
      <c r="C328">
        <f>Råstatistik!F322</f>
        <v>0</v>
      </c>
      <c r="D328">
        <f ca="1">IF(Råstatistik!D322=999,IF(simulera09,RANDBETWEEN(1,9),9),0)</f>
        <v>0</v>
      </c>
      <c r="E328">
        <f>Råstatistik!K322</f>
        <v>0</v>
      </c>
      <c r="F328">
        <f ca="1">IF(Råstatistik!I322=999,IF(simulera09,RANDBETWEEN(1,9),9),0)</f>
        <v>9</v>
      </c>
      <c r="G328">
        <f>Råstatistik!P322</f>
        <v>0</v>
      </c>
      <c r="H328">
        <f ca="1">IF(Råstatistik!N322=999,IF(simulera09,RANDBETWEEN(1,9),9),0)</f>
        <v>9</v>
      </c>
      <c r="I328">
        <f>Råstatistik!U322</f>
        <v>0</v>
      </c>
      <c r="J328">
        <f ca="1">IF(Råstatistik!S322=999,IF(simulera09,RANDBETWEEN(1,9),9),0)</f>
        <v>9</v>
      </c>
      <c r="K328">
        <f t="shared" si="129"/>
        <v>0</v>
      </c>
      <c r="L328">
        <f t="shared" ca="1" si="130"/>
        <v>27</v>
      </c>
      <c r="M328" s="26" t="str">
        <f t="shared" ca="1" si="154"/>
        <v>0-27</v>
      </c>
      <c r="N328" s="26">
        <f t="shared" ca="1" si="155"/>
        <v>14</v>
      </c>
      <c r="O328" s="26">
        <f t="shared" si="131"/>
        <v>0</v>
      </c>
      <c r="P328" s="26">
        <f t="shared" ca="1" si="132"/>
        <v>9</v>
      </c>
      <c r="Q328" s="26">
        <f t="shared" ca="1" si="133"/>
        <v>5</v>
      </c>
      <c r="R328" s="43">
        <f>IF(Råstatistik!G322=".",0,Råstatistik!G322)</f>
        <v>0</v>
      </c>
      <c r="S328" s="44">
        <f ca="1">IF(Råstatistik!E322=999,IF(simulera09,RANDBETWEEN(1,9),9),0)</f>
        <v>0</v>
      </c>
      <c r="T328" s="43">
        <f>IF(Råstatistik!L322=".",0,Råstatistik!L322)</f>
        <v>0</v>
      </c>
      <c r="U328" s="44">
        <f ca="1">IF(Råstatistik!J322=999,IF(simulera09,RANDBETWEEN(1,9),9),0)</f>
        <v>9</v>
      </c>
      <c r="V328">
        <f>IF(Råstatistik!Q322=".",0,Råstatistik!Q322)</f>
        <v>0</v>
      </c>
      <c r="W328">
        <f ca="1">IF(Råstatistik!O322=999,IF(simulera09,RANDBETWEEN(1,9),9),0)</f>
        <v>9</v>
      </c>
      <c r="X328">
        <f>IF(Råstatistik!V322=".",0,Råstatistik!V322)</f>
        <v>0</v>
      </c>
      <c r="Y328">
        <f ca="1">IF(Råstatistik!T322=999,IF(simulera09,RANDBETWEEN(1,9),9),0)</f>
        <v>9</v>
      </c>
      <c r="Z328">
        <f t="shared" si="134"/>
        <v>0</v>
      </c>
      <c r="AA328">
        <f t="shared" ca="1" si="135"/>
        <v>27</v>
      </c>
      <c r="AB328" s="26" t="str">
        <f t="shared" ca="1" si="156"/>
        <v>0-27</v>
      </c>
      <c r="AC328" s="26" t="b">
        <f>Råstatistik!B322</f>
        <v>0</v>
      </c>
      <c r="AD328" s="26">
        <f t="shared" si="136"/>
        <v>0</v>
      </c>
      <c r="AE328" s="26">
        <f t="shared" ca="1" si="137"/>
        <v>0</v>
      </c>
      <c r="AF328" s="26">
        <f t="shared" si="138"/>
        <v>0</v>
      </c>
      <c r="AG328" s="26">
        <f t="shared" ca="1" si="139"/>
        <v>0</v>
      </c>
      <c r="AH328" s="26">
        <f t="shared" si="140"/>
        <v>0</v>
      </c>
      <c r="AI328" s="26">
        <f t="shared" ca="1" si="141"/>
        <v>0</v>
      </c>
      <c r="AJ328" s="26">
        <f t="shared" si="142"/>
        <v>0</v>
      </c>
      <c r="AK328" s="26">
        <f t="shared" ca="1" si="143"/>
        <v>0</v>
      </c>
      <c r="AL328" s="48" t="str">
        <f t="shared" si="144"/>
        <v>-</v>
      </c>
      <c r="AM328" s="48" t="str">
        <f t="shared" ca="1" si="145"/>
        <v>0 - 64%</v>
      </c>
      <c r="AN328" s="48" t="str">
        <f>IFERROR(#REF!/#REF!,"-")</f>
        <v>-</v>
      </c>
      <c r="AO328" s="48" t="str">
        <f t="shared" si="146"/>
        <v>-</v>
      </c>
      <c r="AP328" s="48" t="str">
        <f t="shared" ca="1" si="147"/>
        <v>0 - 193%</v>
      </c>
      <c r="AQ328" s="48" t="str">
        <f>IFERROR(AC328/#REF!,"-")</f>
        <v>-</v>
      </c>
      <c r="AR328" s="48" t="str">
        <f t="shared" si="148"/>
        <v>-</v>
      </c>
      <c r="AS328" s="48" t="str">
        <f>IFERROR(#REF!/#REF!,"_")</f>
        <v>_</v>
      </c>
      <c r="AT328" s="48" t="str">
        <f t="shared" si="149"/>
        <v>-</v>
      </c>
      <c r="AU328" s="48" t="str">
        <f>IFERROR(#REF!/#REF!,"-")</f>
        <v>-</v>
      </c>
      <c r="AV328" s="48" t="str">
        <f t="shared" si="150"/>
        <v>-</v>
      </c>
      <c r="AW328" s="48" t="str">
        <f>IFERROR(#REF!/#REF!,"-")</f>
        <v>-</v>
      </c>
      <c r="AX328" s="48" t="str">
        <f t="shared" si="151"/>
        <v>-</v>
      </c>
      <c r="AY328" s="48" t="str">
        <f>IFERROR(#REF!/#REF!,"-")</f>
        <v>-</v>
      </c>
      <c r="AZ328" s="48" t="str">
        <f t="shared" si="157"/>
        <v>-</v>
      </c>
      <c r="BA328" s="48" t="str">
        <f t="shared" si="158"/>
        <v>-</v>
      </c>
      <c r="BB328" s="48" t="b">
        <f t="shared" si="152"/>
        <v>0</v>
      </c>
      <c r="BC328">
        <f t="shared" si="159"/>
        <v>0</v>
      </c>
      <c r="BD328" s="48" t="str">
        <f t="shared" si="153"/>
        <v>-</v>
      </c>
    </row>
    <row r="329" spans="1:56" x14ac:dyDescent="0.3">
      <c r="A329" s="25" t="str">
        <f>Råstatistik!A323</f>
        <v>Montessoriskolan Kvarnhjulet, ekonomisk förening</v>
      </c>
      <c r="B329" t="b">
        <f t="shared" si="128"/>
        <v>0</v>
      </c>
      <c r="C329">
        <f>Råstatistik!F323</f>
        <v>0</v>
      </c>
      <c r="D329">
        <f ca="1">IF(Råstatistik!D323=999,IF(simulera09,RANDBETWEEN(1,9),9),0)</f>
        <v>9</v>
      </c>
      <c r="E329">
        <f>Råstatistik!K323</f>
        <v>0</v>
      </c>
      <c r="F329">
        <f ca="1">IF(Råstatistik!I323=999,IF(simulera09,RANDBETWEEN(1,9),9),0)</f>
        <v>9</v>
      </c>
      <c r="G329">
        <f>Råstatistik!P323</f>
        <v>0</v>
      </c>
      <c r="H329">
        <f ca="1">IF(Råstatistik!N323=999,IF(simulera09,RANDBETWEEN(1,9),9),0)</f>
        <v>9</v>
      </c>
      <c r="I329">
        <f>Råstatistik!U323</f>
        <v>20</v>
      </c>
      <c r="J329">
        <f ca="1">IF(Råstatistik!S323=999,IF(simulera09,RANDBETWEEN(1,9),9),0)</f>
        <v>0</v>
      </c>
      <c r="K329">
        <f t="shared" si="129"/>
        <v>20</v>
      </c>
      <c r="L329">
        <f t="shared" ca="1" si="130"/>
        <v>27</v>
      </c>
      <c r="M329" s="26" t="str">
        <f t="shared" ca="1" si="154"/>
        <v>20-47</v>
      </c>
      <c r="N329" s="26">
        <f t="shared" ca="1" si="155"/>
        <v>34</v>
      </c>
      <c r="O329" s="26">
        <f t="shared" si="131"/>
        <v>0</v>
      </c>
      <c r="P329" s="26">
        <f t="shared" ca="1" si="132"/>
        <v>18</v>
      </c>
      <c r="Q329" s="26">
        <f t="shared" ca="1" si="133"/>
        <v>9</v>
      </c>
      <c r="R329" s="43">
        <f>IF(Råstatistik!G323=".",0,Råstatistik!G323)</f>
        <v>0</v>
      </c>
      <c r="S329" s="44">
        <f ca="1">IF(Råstatistik!E323=999,IF(simulera09,RANDBETWEEN(1,9),9),0)</f>
        <v>9</v>
      </c>
      <c r="T329" s="43">
        <f>IF(Råstatistik!L323=".",0,Råstatistik!L323)</f>
        <v>0</v>
      </c>
      <c r="U329" s="44">
        <f ca="1">IF(Råstatistik!J323=999,IF(simulera09,RANDBETWEEN(1,9),9),0)</f>
        <v>9</v>
      </c>
      <c r="V329">
        <f>IF(Råstatistik!Q323=".",0,Råstatistik!Q323)</f>
        <v>0</v>
      </c>
      <c r="W329">
        <f ca="1">IF(Råstatistik!O323=999,IF(simulera09,RANDBETWEEN(1,9),9),0)</f>
        <v>9</v>
      </c>
      <c r="X329">
        <f>IF(Råstatistik!V323=".",0,Råstatistik!V323)</f>
        <v>0</v>
      </c>
      <c r="Y329">
        <f ca="1">IF(Råstatistik!T323=999,IF(simulera09,RANDBETWEEN(1,9),9),0)</f>
        <v>0</v>
      </c>
      <c r="Z329">
        <f t="shared" si="134"/>
        <v>0</v>
      </c>
      <c r="AA329">
        <f t="shared" ca="1" si="135"/>
        <v>27</v>
      </c>
      <c r="AB329" s="26" t="str">
        <f t="shared" ca="1" si="156"/>
        <v>0-27</v>
      </c>
      <c r="AC329" s="26" t="b">
        <f>Råstatistik!B323</f>
        <v>0</v>
      </c>
      <c r="AD329" s="26">
        <f t="shared" si="136"/>
        <v>0</v>
      </c>
      <c r="AE329" s="26">
        <f t="shared" ca="1" si="137"/>
        <v>0</v>
      </c>
      <c r="AF329" s="26">
        <f t="shared" si="138"/>
        <v>0</v>
      </c>
      <c r="AG329" s="26">
        <f t="shared" ca="1" si="139"/>
        <v>0</v>
      </c>
      <c r="AH329" s="26">
        <f t="shared" si="140"/>
        <v>0</v>
      </c>
      <c r="AI329" s="26">
        <f t="shared" ca="1" si="141"/>
        <v>0</v>
      </c>
      <c r="AJ329" s="26">
        <f t="shared" si="142"/>
        <v>20</v>
      </c>
      <c r="AK329" s="26">
        <f t="shared" ca="1" si="143"/>
        <v>0</v>
      </c>
      <c r="AL329" s="48">
        <f t="shared" si="144"/>
        <v>0</v>
      </c>
      <c r="AM329" s="48" t="str">
        <f t="shared" ca="1" si="145"/>
        <v>0 - 53%</v>
      </c>
      <c r="AN329" s="48" t="str">
        <f>IFERROR(#REF!/#REF!,"-")</f>
        <v>-</v>
      </c>
      <c r="AO329" s="48">
        <f t="shared" si="146"/>
        <v>0</v>
      </c>
      <c r="AP329" s="48" t="str">
        <f t="shared" ca="1" si="147"/>
        <v>0 - 79%</v>
      </c>
      <c r="AQ329" s="48" t="str">
        <f>IFERROR(AC329/#REF!,"-")</f>
        <v>-</v>
      </c>
      <c r="AR329" s="48" t="str">
        <f t="shared" si="148"/>
        <v>-</v>
      </c>
      <c r="AS329" s="48" t="str">
        <f>IFERROR(#REF!/#REF!,"_")</f>
        <v>_</v>
      </c>
      <c r="AT329" s="48" t="str">
        <f t="shared" si="149"/>
        <v>-</v>
      </c>
      <c r="AU329" s="48" t="str">
        <f>IFERROR(#REF!/#REF!,"-")</f>
        <v>-</v>
      </c>
      <c r="AV329" s="48" t="str">
        <f t="shared" si="150"/>
        <v>-</v>
      </c>
      <c r="AW329" s="48" t="str">
        <f>IFERROR(#REF!/#REF!,"-")</f>
        <v>-</v>
      </c>
      <c r="AX329" s="48" t="str">
        <f t="shared" si="151"/>
        <v>-</v>
      </c>
      <c r="AY329" s="48" t="str">
        <f>IFERROR(#REF!/#REF!,"-")</f>
        <v>-</v>
      </c>
      <c r="AZ329" s="48" t="str">
        <f t="shared" si="157"/>
        <v>-</v>
      </c>
      <c r="BA329" s="48" t="str">
        <f t="shared" si="158"/>
        <v>-</v>
      </c>
      <c r="BB329" s="48" t="b">
        <f t="shared" si="152"/>
        <v>0</v>
      </c>
      <c r="BC329">
        <f t="shared" si="159"/>
        <v>0</v>
      </c>
      <c r="BD329" s="48" t="str">
        <f t="shared" si="153"/>
        <v>-</v>
      </c>
    </row>
    <row r="330" spans="1:56" x14ac:dyDescent="0.3">
      <c r="A330" s="25" t="str">
        <f>Råstatistik!A324</f>
        <v>MONTESSORISTIFTELSEN I PARTILLE</v>
      </c>
      <c r="B330" t="b">
        <f t="shared" si="128"/>
        <v>0</v>
      </c>
      <c r="C330">
        <f>Råstatistik!F324</f>
        <v>0</v>
      </c>
      <c r="D330">
        <f ca="1">IF(Råstatistik!D324=999,IF(simulera09,RANDBETWEEN(1,9),9),0)</f>
        <v>0</v>
      </c>
      <c r="E330">
        <f>Råstatistik!K324</f>
        <v>0</v>
      </c>
      <c r="F330">
        <f ca="1">IF(Råstatistik!I324=999,IF(simulera09,RANDBETWEEN(1,9),9),0)</f>
        <v>0</v>
      </c>
      <c r="G330">
        <f>Råstatistik!P324</f>
        <v>0</v>
      </c>
      <c r="H330">
        <f ca="1">IF(Råstatistik!N324=999,IF(simulera09,RANDBETWEEN(1,9),9),0)</f>
        <v>0</v>
      </c>
      <c r="I330">
        <f>Råstatistik!U324</f>
        <v>19</v>
      </c>
      <c r="J330">
        <f ca="1">IF(Råstatistik!S324=999,IF(simulera09,RANDBETWEEN(1,9),9),0)</f>
        <v>0</v>
      </c>
      <c r="K330">
        <f t="shared" si="129"/>
        <v>19</v>
      </c>
      <c r="L330">
        <f t="shared" ca="1" si="130"/>
        <v>0</v>
      </c>
      <c r="M330" s="26" t="str">
        <f t="shared" ca="1" si="154"/>
        <v>19</v>
      </c>
      <c r="N330" s="26">
        <f t="shared" ca="1" si="155"/>
        <v>19</v>
      </c>
      <c r="O330" s="26">
        <f t="shared" si="131"/>
        <v>0</v>
      </c>
      <c r="P330" s="26">
        <f t="shared" ca="1" si="132"/>
        <v>0</v>
      </c>
      <c r="Q330" s="26">
        <f t="shared" ca="1" si="133"/>
        <v>0</v>
      </c>
      <c r="R330" s="43">
        <f>IF(Råstatistik!G324=".",0,Råstatistik!G324)</f>
        <v>0</v>
      </c>
      <c r="S330" s="44">
        <f ca="1">IF(Råstatistik!E324=999,IF(simulera09,RANDBETWEEN(1,9),9),0)</f>
        <v>0</v>
      </c>
      <c r="T330" s="43">
        <f>IF(Råstatistik!L324=".",0,Råstatistik!L324)</f>
        <v>0</v>
      </c>
      <c r="U330" s="44">
        <f ca="1">IF(Råstatistik!J324=999,IF(simulera09,RANDBETWEEN(1,9),9),0)</f>
        <v>0</v>
      </c>
      <c r="V330">
        <f>IF(Råstatistik!Q324=".",0,Råstatistik!Q324)</f>
        <v>0</v>
      </c>
      <c r="W330">
        <f ca="1">IF(Råstatistik!O324=999,IF(simulera09,RANDBETWEEN(1,9),9),0)</f>
        <v>0</v>
      </c>
      <c r="X330">
        <f>IF(Råstatistik!V324=".",0,Råstatistik!V324)</f>
        <v>0</v>
      </c>
      <c r="Y330">
        <f ca="1">IF(Råstatistik!T324=999,IF(simulera09,RANDBETWEEN(1,9),9),0)</f>
        <v>9</v>
      </c>
      <c r="Z330">
        <f t="shared" si="134"/>
        <v>0</v>
      </c>
      <c r="AA330">
        <f t="shared" ca="1" si="135"/>
        <v>9</v>
      </c>
      <c r="AB330" s="26" t="str">
        <f t="shared" ca="1" si="156"/>
        <v>0-9</v>
      </c>
      <c r="AC330" s="26" t="b">
        <f>Råstatistik!B324</f>
        <v>0</v>
      </c>
      <c r="AD330" s="26">
        <f t="shared" si="136"/>
        <v>0</v>
      </c>
      <c r="AE330" s="26">
        <f t="shared" ca="1" si="137"/>
        <v>0</v>
      </c>
      <c r="AF330" s="26">
        <f t="shared" si="138"/>
        <v>0</v>
      </c>
      <c r="AG330" s="26">
        <f t="shared" ca="1" si="139"/>
        <v>0</v>
      </c>
      <c r="AH330" s="26">
        <f t="shared" si="140"/>
        <v>0</v>
      </c>
      <c r="AI330" s="26">
        <f t="shared" ca="1" si="141"/>
        <v>0</v>
      </c>
      <c r="AJ330" s="26">
        <f t="shared" si="142"/>
        <v>19</v>
      </c>
      <c r="AK330" s="26">
        <f t="shared" ca="1" si="143"/>
        <v>0</v>
      </c>
      <c r="AL330" s="48">
        <f t="shared" si="144"/>
        <v>0</v>
      </c>
      <c r="AM330" s="48" t="str">
        <f t="shared" ca="1" si="145"/>
        <v>0 - 0%</v>
      </c>
      <c r="AN330" s="48" t="str">
        <f>IFERROR(#REF!/#REF!,"-")</f>
        <v>-</v>
      </c>
      <c r="AO330" s="48">
        <f t="shared" si="146"/>
        <v>0</v>
      </c>
      <c r="AP330" s="48" t="str">
        <f t="shared" ca="1" si="147"/>
        <v>0 - 47%</v>
      </c>
      <c r="AQ330" s="48" t="str">
        <f>IFERROR(AC330/#REF!,"-")</f>
        <v>-</v>
      </c>
      <c r="AR330" s="48" t="str">
        <f t="shared" si="148"/>
        <v>-</v>
      </c>
      <c r="AS330" s="48" t="str">
        <f>IFERROR(#REF!/#REF!,"_")</f>
        <v>_</v>
      </c>
      <c r="AT330" s="48" t="str">
        <f t="shared" si="149"/>
        <v>-</v>
      </c>
      <c r="AU330" s="48" t="str">
        <f>IFERROR(#REF!/#REF!,"-")</f>
        <v>-</v>
      </c>
      <c r="AV330" s="48" t="str">
        <f t="shared" si="150"/>
        <v>-</v>
      </c>
      <c r="AW330" s="48" t="str">
        <f>IFERROR(#REF!/#REF!,"-")</f>
        <v>-</v>
      </c>
      <c r="AX330" s="48" t="str">
        <f t="shared" si="151"/>
        <v>-</v>
      </c>
      <c r="AY330" s="48" t="str">
        <f>IFERROR(#REF!/#REF!,"-")</f>
        <v>-</v>
      </c>
      <c r="AZ330" s="48" t="str">
        <f t="shared" si="157"/>
        <v>-</v>
      </c>
      <c r="BA330" s="48" t="str">
        <f t="shared" si="158"/>
        <v>-</v>
      </c>
      <c r="BB330" s="48" t="b">
        <f t="shared" si="152"/>
        <v>0</v>
      </c>
      <c r="BC330">
        <f t="shared" si="159"/>
        <v>0</v>
      </c>
      <c r="BD330" s="48" t="str">
        <f t="shared" si="153"/>
        <v>-</v>
      </c>
    </row>
    <row r="331" spans="1:56" x14ac:dyDescent="0.3">
      <c r="A331" s="25" t="str">
        <f>Råstatistik!A325</f>
        <v>MONTESSORISTIFTELSEN LÄRA FÖR LIVET</v>
      </c>
      <c r="B331" t="b">
        <f t="shared" ref="B331:B394" si="160">IFERROR(FIND(" KOMMUN",A331)&gt;-1,FALSE)</f>
        <v>0</v>
      </c>
      <c r="C331">
        <f>Råstatistik!F325</f>
        <v>0</v>
      </c>
      <c r="D331">
        <f ca="1">IF(Råstatistik!D325=999,IF(simulera09,RANDBETWEEN(1,9),9),0)</f>
        <v>0</v>
      </c>
      <c r="E331">
        <f>Råstatistik!K325</f>
        <v>0</v>
      </c>
      <c r="F331">
        <f ca="1">IF(Råstatistik!I325=999,IF(simulera09,RANDBETWEEN(1,9),9),0)</f>
        <v>9</v>
      </c>
      <c r="G331">
        <f>Råstatistik!P325</f>
        <v>0</v>
      </c>
      <c r="H331">
        <f ca="1">IF(Råstatistik!N325=999,IF(simulera09,RANDBETWEEN(1,9),9),0)</f>
        <v>0</v>
      </c>
      <c r="I331">
        <f>Råstatistik!U325</f>
        <v>0</v>
      </c>
      <c r="J331">
        <f ca="1">IF(Råstatistik!S325=999,IF(simulera09,RANDBETWEEN(1,9),9),0)</f>
        <v>9</v>
      </c>
      <c r="K331">
        <f t="shared" ref="K331:K394" si="161">C331+E331+G331+I331</f>
        <v>0</v>
      </c>
      <c r="L331">
        <f t="shared" ref="L331:L394" ca="1" si="162">D331+F331+H331+J331</f>
        <v>18</v>
      </c>
      <c r="M331" s="26" t="str">
        <f t="shared" ca="1" si="154"/>
        <v>0-18</v>
      </c>
      <c r="N331" s="26">
        <f t="shared" ca="1" si="155"/>
        <v>9</v>
      </c>
      <c r="O331" s="26">
        <f t="shared" ref="O331:O394" si="163">C331+E331</f>
        <v>0</v>
      </c>
      <c r="P331" s="26">
        <f t="shared" ref="P331:P394" ca="1" si="164">D331+F331</f>
        <v>9</v>
      </c>
      <c r="Q331" s="26">
        <f t="shared" ref="Q331:Q394" ca="1" si="165">ROUND(O331+(D331+F331)/2,0)</f>
        <v>5</v>
      </c>
      <c r="R331" s="43">
        <f>IF(Råstatistik!G325=".",0,Råstatistik!G325)</f>
        <v>0</v>
      </c>
      <c r="S331" s="44">
        <f ca="1">IF(Råstatistik!E325=999,IF(simulera09,RANDBETWEEN(1,9),9),0)</f>
        <v>0</v>
      </c>
      <c r="T331" s="43">
        <f>IF(Råstatistik!L325=".",0,Råstatistik!L325)</f>
        <v>0</v>
      </c>
      <c r="U331" s="44">
        <f ca="1">IF(Råstatistik!J325=999,IF(simulera09,RANDBETWEEN(1,9),9),0)</f>
        <v>9</v>
      </c>
      <c r="V331">
        <f>IF(Råstatistik!Q325=".",0,Råstatistik!Q325)</f>
        <v>0</v>
      </c>
      <c r="W331">
        <f ca="1">IF(Råstatistik!O325=999,IF(simulera09,RANDBETWEEN(1,9),9),0)</f>
        <v>0</v>
      </c>
      <c r="X331">
        <f>IF(Råstatistik!V325=".",0,Råstatistik!V325)</f>
        <v>0</v>
      </c>
      <c r="Y331">
        <f ca="1">IF(Råstatistik!T325=999,IF(simulera09,RANDBETWEEN(1,9),9),0)</f>
        <v>9</v>
      </c>
      <c r="Z331">
        <f t="shared" ref="Z331:Z394" si="166">R331+T331+V331+X331</f>
        <v>0</v>
      </c>
      <c r="AA331">
        <f t="shared" ref="AA331:AA394" ca="1" si="167">S331+U331+W331+Y331</f>
        <v>18</v>
      </c>
      <c r="AB331" s="26" t="str">
        <f t="shared" ca="1" si="156"/>
        <v>0-18</v>
      </c>
      <c r="AC331" s="26" t="b">
        <f>Råstatistik!B325</f>
        <v>0</v>
      </c>
      <c r="AD331" s="26">
        <f t="shared" ref="AD331:AD394" si="168">IF(C331-R331&lt;0,0,C331-R331)</f>
        <v>0</v>
      </c>
      <c r="AE331" s="26">
        <f t="shared" ref="AE331:AE394" ca="1" si="169">IF(D331-S331&lt;0,0,D331-S331)</f>
        <v>0</v>
      </c>
      <c r="AF331" s="26">
        <f t="shared" ref="AF331:AF394" si="170">IF(E331-T331&lt;0,0,E331-T331)</f>
        <v>0</v>
      </c>
      <c r="AG331" s="26">
        <f t="shared" ref="AG331:AG394" ca="1" si="171">IF(F331-U331&lt;0,0,F331-U331)</f>
        <v>0</v>
      </c>
      <c r="AH331" s="26">
        <f t="shared" ref="AH331:AH394" si="172">IF(G331-V331&lt;0,0,G331-V331)</f>
        <v>0</v>
      </c>
      <c r="AI331" s="26">
        <f t="shared" ref="AI331:AI394" ca="1" si="173">IF(H331-W331&lt;0,0,H331-W331)</f>
        <v>0</v>
      </c>
      <c r="AJ331" s="26">
        <f t="shared" ref="AJ331:AJ394" si="174">IF(I331-X331&lt;0,0,I331-X331)</f>
        <v>0</v>
      </c>
      <c r="AK331" s="26">
        <f t="shared" ref="AK331:AK394" ca="1" si="175">IF(J331-Y331&lt;0,0,J331-Y331)</f>
        <v>0</v>
      </c>
      <c r="AL331" s="48" t="str">
        <f t="shared" ref="AL331:AL394" si="176">IFERROR(O331/K331,"-")</f>
        <v>-</v>
      </c>
      <c r="AM331" s="48" t="str">
        <f t="shared" ref="AM331:AM394" ca="1" si="177">ROUND(O331/N331*100,0) &amp; " - " &amp; ROUND(P331/N331*100,0) &amp; "%"</f>
        <v>0 - 100%</v>
      </c>
      <c r="AN331" s="48" t="str">
        <f>IFERROR(#REF!/#REF!,"-")</f>
        <v>-</v>
      </c>
      <c r="AO331" s="48" t="str">
        <f t="shared" ref="AO331:AO394" si="178">IFERROR(Z331/K331,"-")</f>
        <v>-</v>
      </c>
      <c r="AP331" s="48" t="str">
        <f t="shared" ref="AP331:AP394" ca="1" si="179">ROUND(Z331/N331*100,0) &amp; " - " &amp; ROUND(AA331/N331*100,0) &amp; "%"</f>
        <v>0 - 200%</v>
      </c>
      <c r="AQ331" s="48" t="str">
        <f>IFERROR(AC331/#REF!,"-")</f>
        <v>-</v>
      </c>
      <c r="AR331" s="48" t="str">
        <f t="shared" ref="AR331:AR394" si="180">IFERROR(Z331/O331,"-")</f>
        <v>-</v>
      </c>
      <c r="AS331" s="48" t="str">
        <f>IFERROR(#REF!/#REF!,"_")</f>
        <v>_</v>
      </c>
      <c r="AT331" s="48" t="str">
        <f t="shared" ref="AT331:AT394" si="181">IFERROR(E331/O331,"-")</f>
        <v>-</v>
      </c>
      <c r="AU331" s="48" t="str">
        <f>IFERROR(#REF!/#REF!,"-")</f>
        <v>-</v>
      </c>
      <c r="AV331" s="48" t="str">
        <f t="shared" ref="AV331:AV394" si="182">IFERROR(T331/Z331,"-")</f>
        <v>-</v>
      </c>
      <c r="AW331" s="48" t="str">
        <f>IFERROR(#REF!/#REF!,"-")</f>
        <v>-</v>
      </c>
      <c r="AX331" s="48" t="str">
        <f t="shared" ref="AX331:AX394" si="183">IFERROR(X331/Z331,"-")</f>
        <v>-</v>
      </c>
      <c r="AY331" s="48" t="str">
        <f>IFERROR(#REF!/#REF!,"-")</f>
        <v>-</v>
      </c>
      <c r="AZ331" s="48" t="str">
        <f t="shared" si="157"/>
        <v>-</v>
      </c>
      <c r="BA331" s="48" t="str">
        <f t="shared" si="158"/>
        <v>-</v>
      </c>
      <c r="BB331" s="48" t="b">
        <f t="shared" ref="BB331:BB394" si="184">AC331</f>
        <v>0</v>
      </c>
      <c r="BC331">
        <f t="shared" si="159"/>
        <v>0</v>
      </c>
      <c r="BD331" s="48" t="str">
        <f t="shared" ref="BD331:BD394" si="185">IFERROR(AD331/(AD331+AF331),"-")</f>
        <v>-</v>
      </c>
    </row>
    <row r="332" spans="1:56" x14ac:dyDescent="0.3">
      <c r="A332" s="25" t="str">
        <f>Råstatistik!A326</f>
        <v>MORA KOMMUN</v>
      </c>
      <c r="B332" t="b">
        <f t="shared" si="160"/>
        <v>1</v>
      </c>
      <c r="C332">
        <f>Råstatistik!F326</f>
        <v>22</v>
      </c>
      <c r="D332">
        <f ca="1">IF(Råstatistik!D326=999,IF(simulera09,RANDBETWEEN(1,9),9),0)</f>
        <v>0</v>
      </c>
      <c r="E332">
        <f>Råstatistik!K326</f>
        <v>13</v>
      </c>
      <c r="F332">
        <f ca="1">IF(Råstatistik!I326=999,IF(simulera09,RANDBETWEEN(1,9),9),0)</f>
        <v>0</v>
      </c>
      <c r="G332">
        <f>Råstatistik!P326</f>
        <v>20</v>
      </c>
      <c r="H332">
        <f ca="1">IF(Råstatistik!N326=999,IF(simulera09,RANDBETWEEN(1,9),9),0)</f>
        <v>0</v>
      </c>
      <c r="I332">
        <f>Råstatistik!U326</f>
        <v>132</v>
      </c>
      <c r="J332">
        <f ca="1">IF(Råstatistik!S326=999,IF(simulera09,RANDBETWEEN(1,9),9),0)</f>
        <v>0</v>
      </c>
      <c r="K332">
        <f t="shared" si="161"/>
        <v>187</v>
      </c>
      <c r="L332">
        <f t="shared" ca="1" si="162"/>
        <v>0</v>
      </c>
      <c r="M332" s="26" t="str">
        <f t="shared" ref="M332:M395" ca="1" si="186">IF(L332=0,K332&amp;"",K332&amp;"-"&amp;(K332+L332))</f>
        <v>187</v>
      </c>
      <c r="N332" s="26">
        <f t="shared" ref="N332:N395" ca="1" si="187">ROUND(K332+L332/2,0)</f>
        <v>187</v>
      </c>
      <c r="O332" s="26">
        <f t="shared" si="163"/>
        <v>35</v>
      </c>
      <c r="P332" s="26">
        <f t="shared" ca="1" si="164"/>
        <v>0</v>
      </c>
      <c r="Q332" s="26">
        <f t="shared" ca="1" si="165"/>
        <v>35</v>
      </c>
      <c r="R332" s="43">
        <f>IF(Råstatistik!G326=".",0,Råstatistik!G326)</f>
        <v>12</v>
      </c>
      <c r="S332" s="44">
        <f ca="1">IF(Råstatistik!E326=999,IF(simulera09,RANDBETWEEN(1,9),9),0)</f>
        <v>0</v>
      </c>
      <c r="T332" s="43">
        <f>IF(Råstatistik!L326=".",0,Råstatistik!L326)</f>
        <v>0</v>
      </c>
      <c r="U332" s="44">
        <f ca="1">IF(Råstatistik!J326=999,IF(simulera09,RANDBETWEEN(1,9),9),0)</f>
        <v>9</v>
      </c>
      <c r="V332">
        <f>IF(Råstatistik!Q326=".",0,Råstatistik!Q326)</f>
        <v>0</v>
      </c>
      <c r="W332">
        <f ca="1">IF(Råstatistik!O326=999,IF(simulera09,RANDBETWEEN(1,9),9),0)</f>
        <v>9</v>
      </c>
      <c r="X332">
        <f>IF(Råstatistik!V326=".",0,Råstatistik!V326)</f>
        <v>0</v>
      </c>
      <c r="Y332">
        <f ca="1">IF(Råstatistik!T326=999,IF(simulera09,RANDBETWEEN(1,9),9),0)</f>
        <v>9</v>
      </c>
      <c r="Z332">
        <f t="shared" si="166"/>
        <v>12</v>
      </c>
      <c r="AA332">
        <f t="shared" ca="1" si="167"/>
        <v>27</v>
      </c>
      <c r="AB332" s="26" t="str">
        <f t="shared" ref="AB332:AB395" ca="1" si="188">IF(AA332=0,Z332&amp;"",Z332&amp;"-"&amp;(Z332+AA332))</f>
        <v>12-39</v>
      </c>
      <c r="AC332" s="26" t="b">
        <f>Råstatistik!B326</f>
        <v>0</v>
      </c>
      <c r="AD332" s="26">
        <f t="shared" si="168"/>
        <v>10</v>
      </c>
      <c r="AE332" s="26">
        <f t="shared" ca="1" si="169"/>
        <v>0</v>
      </c>
      <c r="AF332" s="26">
        <f t="shared" si="170"/>
        <v>13</v>
      </c>
      <c r="AG332" s="26">
        <f t="shared" ca="1" si="171"/>
        <v>0</v>
      </c>
      <c r="AH332" s="26">
        <f t="shared" si="172"/>
        <v>20</v>
      </c>
      <c r="AI332" s="26">
        <f t="shared" ca="1" si="173"/>
        <v>0</v>
      </c>
      <c r="AJ332" s="26">
        <f t="shared" si="174"/>
        <v>132</v>
      </c>
      <c r="AK332" s="26">
        <f t="shared" ca="1" si="175"/>
        <v>0</v>
      </c>
      <c r="AL332" s="48">
        <f t="shared" si="176"/>
        <v>0.18716577540106952</v>
      </c>
      <c r="AM332" s="48" t="str">
        <f t="shared" ca="1" si="177"/>
        <v>19 - 0%</v>
      </c>
      <c r="AN332" s="48" t="str">
        <f>IFERROR(#REF!/#REF!,"-")</f>
        <v>-</v>
      </c>
      <c r="AO332" s="48">
        <f t="shared" si="178"/>
        <v>6.4171122994652413E-2</v>
      </c>
      <c r="AP332" s="48" t="str">
        <f t="shared" ca="1" si="179"/>
        <v>6 - 14%</v>
      </c>
      <c r="AQ332" s="48" t="str">
        <f>IFERROR(AC332/#REF!,"-")</f>
        <v>-</v>
      </c>
      <c r="AR332" s="48">
        <f t="shared" si="180"/>
        <v>0.34285714285714286</v>
      </c>
      <c r="AS332" s="48" t="str">
        <f>IFERROR(#REF!/#REF!,"_")</f>
        <v>_</v>
      </c>
      <c r="AT332" s="48">
        <f t="shared" si="181"/>
        <v>0.37142857142857144</v>
      </c>
      <c r="AU332" s="48" t="str">
        <f>IFERROR(#REF!/#REF!,"-")</f>
        <v>-</v>
      </c>
      <c r="AV332" s="48">
        <f t="shared" si="182"/>
        <v>0</v>
      </c>
      <c r="AW332" s="48" t="str">
        <f>IFERROR(#REF!/#REF!,"-")</f>
        <v>-</v>
      </c>
      <c r="AX332" s="48">
        <f t="shared" si="183"/>
        <v>0</v>
      </c>
      <c r="AY332" s="48" t="str">
        <f>IFERROR(#REF!/#REF!,"-")</f>
        <v>-</v>
      </c>
      <c r="AZ332" s="48">
        <f t="shared" ref="AZ332:AZ395" si="189">IFERROR(AV332+AX332,"-")</f>
        <v>0</v>
      </c>
      <c r="BA332" s="48" t="str">
        <f t="shared" ref="BA332:BA395" si="190">IFERROR(AW332+AY332,"-")</f>
        <v>-</v>
      </c>
      <c r="BB332" s="48" t="b">
        <f t="shared" si="184"/>
        <v>0</v>
      </c>
      <c r="BC332">
        <f t="shared" ref="BC332:BC395" si="191">IFERROR(C332-R332,0)</f>
        <v>10</v>
      </c>
      <c r="BD332" s="48">
        <f t="shared" si="185"/>
        <v>0.43478260869565216</v>
      </c>
    </row>
    <row r="333" spans="1:56" x14ac:dyDescent="0.3">
      <c r="A333" s="25" t="str">
        <f>Råstatistik!A327</f>
        <v>MOTALA KOMMUN</v>
      </c>
      <c r="B333" t="b">
        <f t="shared" si="160"/>
        <v>1</v>
      </c>
      <c r="C333">
        <f>Råstatistik!F327</f>
        <v>43</v>
      </c>
      <c r="D333">
        <f ca="1">IF(Råstatistik!D327=999,IF(simulera09,RANDBETWEEN(1,9),9),0)</f>
        <v>0</v>
      </c>
      <c r="E333">
        <f>Råstatistik!K327</f>
        <v>21</v>
      </c>
      <c r="F333">
        <f ca="1">IF(Råstatistik!I327=999,IF(simulera09,RANDBETWEEN(1,9),9),0)</f>
        <v>0</v>
      </c>
      <c r="G333">
        <f>Råstatistik!P327</f>
        <v>37</v>
      </c>
      <c r="H333">
        <f ca="1">IF(Råstatistik!N327=999,IF(simulera09,RANDBETWEEN(1,9),9),0)</f>
        <v>0</v>
      </c>
      <c r="I333">
        <f>Råstatistik!U327</f>
        <v>235</v>
      </c>
      <c r="J333">
        <f ca="1">IF(Råstatistik!S327=999,IF(simulera09,RANDBETWEEN(1,9),9),0)</f>
        <v>0</v>
      </c>
      <c r="K333">
        <f t="shared" si="161"/>
        <v>336</v>
      </c>
      <c r="L333">
        <f t="shared" ca="1" si="162"/>
        <v>0</v>
      </c>
      <c r="M333" s="26" t="str">
        <f t="shared" ca="1" si="186"/>
        <v>336</v>
      </c>
      <c r="N333" s="26">
        <f t="shared" ca="1" si="187"/>
        <v>336</v>
      </c>
      <c r="O333" s="26">
        <f t="shared" si="163"/>
        <v>64</v>
      </c>
      <c r="P333" s="26">
        <f t="shared" ca="1" si="164"/>
        <v>0</v>
      </c>
      <c r="Q333" s="26">
        <f t="shared" ca="1" si="165"/>
        <v>64</v>
      </c>
      <c r="R333" s="43">
        <f>IF(Råstatistik!G327=".",0,Råstatistik!G327)</f>
        <v>27</v>
      </c>
      <c r="S333" s="44">
        <f ca="1">IF(Råstatistik!E327=999,IF(simulera09,RANDBETWEEN(1,9),9),0)</f>
        <v>0</v>
      </c>
      <c r="T333" s="43">
        <f>IF(Råstatistik!L327=".",0,Råstatistik!L327)</f>
        <v>0</v>
      </c>
      <c r="U333" s="44">
        <f ca="1">IF(Råstatistik!J327=999,IF(simulera09,RANDBETWEEN(1,9),9),0)</f>
        <v>9</v>
      </c>
      <c r="V333">
        <f>IF(Råstatistik!Q327=".",0,Råstatistik!Q327)</f>
        <v>0</v>
      </c>
      <c r="W333">
        <f ca="1">IF(Råstatistik!O327=999,IF(simulera09,RANDBETWEEN(1,9),9),0)</f>
        <v>9</v>
      </c>
      <c r="X333">
        <f>IF(Råstatistik!V327=".",0,Råstatistik!V327)</f>
        <v>0</v>
      </c>
      <c r="Y333">
        <f ca="1">IF(Råstatistik!T327=999,IF(simulera09,RANDBETWEEN(1,9),9),0)</f>
        <v>9</v>
      </c>
      <c r="Z333">
        <f t="shared" si="166"/>
        <v>27</v>
      </c>
      <c r="AA333">
        <f t="shared" ca="1" si="167"/>
        <v>27</v>
      </c>
      <c r="AB333" s="26" t="str">
        <f t="shared" ca="1" si="188"/>
        <v>27-54</v>
      </c>
      <c r="AC333" s="26" t="b">
        <f>Råstatistik!B327</f>
        <v>0</v>
      </c>
      <c r="AD333" s="26">
        <f t="shared" si="168"/>
        <v>16</v>
      </c>
      <c r="AE333" s="26">
        <f t="shared" ca="1" si="169"/>
        <v>0</v>
      </c>
      <c r="AF333" s="26">
        <f t="shared" si="170"/>
        <v>21</v>
      </c>
      <c r="AG333" s="26">
        <f t="shared" ca="1" si="171"/>
        <v>0</v>
      </c>
      <c r="AH333" s="26">
        <f t="shared" si="172"/>
        <v>37</v>
      </c>
      <c r="AI333" s="26">
        <f t="shared" ca="1" si="173"/>
        <v>0</v>
      </c>
      <c r="AJ333" s="26">
        <f t="shared" si="174"/>
        <v>235</v>
      </c>
      <c r="AK333" s="26">
        <f t="shared" ca="1" si="175"/>
        <v>0</v>
      </c>
      <c r="AL333" s="48">
        <f t="shared" si="176"/>
        <v>0.19047619047619047</v>
      </c>
      <c r="AM333" s="48" t="str">
        <f t="shared" ca="1" si="177"/>
        <v>19 - 0%</v>
      </c>
      <c r="AN333" s="48" t="str">
        <f>IFERROR(#REF!/#REF!,"-")</f>
        <v>-</v>
      </c>
      <c r="AO333" s="48">
        <f t="shared" si="178"/>
        <v>8.0357142857142863E-2</v>
      </c>
      <c r="AP333" s="48" t="str">
        <f t="shared" ca="1" si="179"/>
        <v>8 - 8%</v>
      </c>
      <c r="AQ333" s="48" t="str">
        <f>IFERROR(AC333/#REF!,"-")</f>
        <v>-</v>
      </c>
      <c r="AR333" s="48">
        <f t="shared" si="180"/>
        <v>0.421875</v>
      </c>
      <c r="AS333" s="48" t="str">
        <f>IFERROR(#REF!/#REF!,"_")</f>
        <v>_</v>
      </c>
      <c r="AT333" s="48">
        <f t="shared" si="181"/>
        <v>0.328125</v>
      </c>
      <c r="AU333" s="48" t="str">
        <f>IFERROR(#REF!/#REF!,"-")</f>
        <v>-</v>
      </c>
      <c r="AV333" s="48">
        <f t="shared" si="182"/>
        <v>0</v>
      </c>
      <c r="AW333" s="48" t="str">
        <f>IFERROR(#REF!/#REF!,"-")</f>
        <v>-</v>
      </c>
      <c r="AX333" s="48">
        <f t="shared" si="183"/>
        <v>0</v>
      </c>
      <c r="AY333" s="48" t="str">
        <f>IFERROR(#REF!/#REF!,"-")</f>
        <v>-</v>
      </c>
      <c r="AZ333" s="48">
        <f t="shared" si="189"/>
        <v>0</v>
      </c>
      <c r="BA333" s="48" t="str">
        <f t="shared" si="190"/>
        <v>-</v>
      </c>
      <c r="BB333" s="48" t="b">
        <f t="shared" si="184"/>
        <v>0</v>
      </c>
      <c r="BC333">
        <f t="shared" si="191"/>
        <v>16</v>
      </c>
      <c r="BD333" s="48">
        <f t="shared" si="185"/>
        <v>0.43243243243243246</v>
      </c>
    </row>
    <row r="334" spans="1:56" x14ac:dyDescent="0.3">
      <c r="A334" s="25" t="str">
        <f>Råstatistik!A328</f>
        <v>MULLSJÖ KOMMUN</v>
      </c>
      <c r="B334" t="b">
        <f t="shared" si="160"/>
        <v>1</v>
      </c>
      <c r="C334">
        <f>Råstatistik!F328</f>
        <v>0</v>
      </c>
      <c r="D334">
        <f ca="1">IF(Råstatistik!D328=999,IF(simulera09,RANDBETWEEN(1,9),9),0)</f>
        <v>9</v>
      </c>
      <c r="E334">
        <f>Råstatistik!K328</f>
        <v>0</v>
      </c>
      <c r="F334">
        <f ca="1">IF(Råstatistik!I328=999,IF(simulera09,RANDBETWEEN(1,9),9),0)</f>
        <v>9</v>
      </c>
      <c r="G334">
        <f>Råstatistik!P328</f>
        <v>0</v>
      </c>
      <c r="H334">
        <f ca="1">IF(Råstatistik!N328=999,IF(simulera09,RANDBETWEEN(1,9),9),0)</f>
        <v>9</v>
      </c>
      <c r="I334">
        <f>Råstatistik!U328</f>
        <v>58</v>
      </c>
      <c r="J334">
        <f ca="1">IF(Råstatistik!S328=999,IF(simulera09,RANDBETWEEN(1,9),9),0)</f>
        <v>0</v>
      </c>
      <c r="K334">
        <f t="shared" si="161"/>
        <v>58</v>
      </c>
      <c r="L334">
        <f t="shared" ca="1" si="162"/>
        <v>27</v>
      </c>
      <c r="M334" s="26" t="str">
        <f t="shared" ca="1" si="186"/>
        <v>58-85</v>
      </c>
      <c r="N334" s="26">
        <f t="shared" ca="1" si="187"/>
        <v>72</v>
      </c>
      <c r="O334" s="26">
        <f t="shared" si="163"/>
        <v>0</v>
      </c>
      <c r="P334" s="26">
        <f t="shared" ca="1" si="164"/>
        <v>18</v>
      </c>
      <c r="Q334" s="26">
        <f t="shared" ca="1" si="165"/>
        <v>9</v>
      </c>
      <c r="R334" s="43">
        <f>IF(Råstatistik!G328=".",0,Råstatistik!G328)</f>
        <v>0</v>
      </c>
      <c r="S334" s="44">
        <f ca="1">IF(Råstatistik!E328=999,IF(simulera09,RANDBETWEEN(1,9),9),0)</f>
        <v>9</v>
      </c>
      <c r="T334" s="43">
        <f>IF(Råstatistik!L328=".",0,Råstatistik!L328)</f>
        <v>0</v>
      </c>
      <c r="U334" s="44">
        <f ca="1">IF(Råstatistik!J328=999,IF(simulera09,RANDBETWEEN(1,9),9),0)</f>
        <v>9</v>
      </c>
      <c r="V334">
        <f>IF(Råstatistik!Q328=".",0,Råstatistik!Q328)</f>
        <v>0</v>
      </c>
      <c r="W334">
        <f ca="1">IF(Råstatistik!O328=999,IF(simulera09,RANDBETWEEN(1,9),9),0)</f>
        <v>9</v>
      </c>
      <c r="X334">
        <f>IF(Råstatistik!V328=".",0,Råstatistik!V328)</f>
        <v>0</v>
      </c>
      <c r="Y334">
        <f ca="1">IF(Råstatistik!T328=999,IF(simulera09,RANDBETWEEN(1,9),9),0)</f>
        <v>9</v>
      </c>
      <c r="Z334">
        <f t="shared" si="166"/>
        <v>0</v>
      </c>
      <c r="AA334">
        <f t="shared" ca="1" si="167"/>
        <v>36</v>
      </c>
      <c r="AB334" s="26" t="str">
        <f t="shared" ca="1" si="188"/>
        <v>0-36</v>
      </c>
      <c r="AC334" s="26" t="b">
        <f>Råstatistik!B328</f>
        <v>0</v>
      </c>
      <c r="AD334" s="26">
        <f t="shared" si="168"/>
        <v>0</v>
      </c>
      <c r="AE334" s="26">
        <f t="shared" ca="1" si="169"/>
        <v>0</v>
      </c>
      <c r="AF334" s="26">
        <f t="shared" si="170"/>
        <v>0</v>
      </c>
      <c r="AG334" s="26">
        <f t="shared" ca="1" si="171"/>
        <v>0</v>
      </c>
      <c r="AH334" s="26">
        <f t="shared" si="172"/>
        <v>0</v>
      </c>
      <c r="AI334" s="26">
        <f t="shared" ca="1" si="173"/>
        <v>0</v>
      </c>
      <c r="AJ334" s="26">
        <f t="shared" si="174"/>
        <v>58</v>
      </c>
      <c r="AK334" s="26">
        <f t="shared" ca="1" si="175"/>
        <v>0</v>
      </c>
      <c r="AL334" s="48">
        <f t="shared" si="176"/>
        <v>0</v>
      </c>
      <c r="AM334" s="48" t="str">
        <f t="shared" ca="1" si="177"/>
        <v>0 - 25%</v>
      </c>
      <c r="AN334" s="48" t="str">
        <f>IFERROR(#REF!/#REF!,"-")</f>
        <v>-</v>
      </c>
      <c r="AO334" s="48">
        <f t="shared" si="178"/>
        <v>0</v>
      </c>
      <c r="AP334" s="48" t="str">
        <f t="shared" ca="1" si="179"/>
        <v>0 - 50%</v>
      </c>
      <c r="AQ334" s="48" t="str">
        <f>IFERROR(AC334/#REF!,"-")</f>
        <v>-</v>
      </c>
      <c r="AR334" s="48" t="str">
        <f t="shared" si="180"/>
        <v>-</v>
      </c>
      <c r="AS334" s="48" t="str">
        <f>IFERROR(#REF!/#REF!,"_")</f>
        <v>_</v>
      </c>
      <c r="AT334" s="48" t="str">
        <f t="shared" si="181"/>
        <v>-</v>
      </c>
      <c r="AU334" s="48" t="str">
        <f>IFERROR(#REF!/#REF!,"-")</f>
        <v>-</v>
      </c>
      <c r="AV334" s="48" t="str">
        <f t="shared" si="182"/>
        <v>-</v>
      </c>
      <c r="AW334" s="48" t="str">
        <f>IFERROR(#REF!/#REF!,"-")</f>
        <v>-</v>
      </c>
      <c r="AX334" s="48" t="str">
        <f t="shared" si="183"/>
        <v>-</v>
      </c>
      <c r="AY334" s="48" t="str">
        <f>IFERROR(#REF!/#REF!,"-")</f>
        <v>-</v>
      </c>
      <c r="AZ334" s="48" t="str">
        <f t="shared" si="189"/>
        <v>-</v>
      </c>
      <c r="BA334" s="48" t="str">
        <f t="shared" si="190"/>
        <v>-</v>
      </c>
      <c r="BB334" s="48" t="b">
        <f t="shared" si="184"/>
        <v>0</v>
      </c>
      <c r="BC334">
        <f t="shared" si="191"/>
        <v>0</v>
      </c>
      <c r="BD334" s="48" t="str">
        <f t="shared" si="185"/>
        <v>-</v>
      </c>
    </row>
    <row r="335" spans="1:56" x14ac:dyDescent="0.3">
      <c r="A335" s="25" t="str">
        <f>Råstatistik!A329</f>
        <v>MUNKEDALS KOMMUN</v>
      </c>
      <c r="B335" t="b">
        <f t="shared" si="160"/>
        <v>1</v>
      </c>
      <c r="C335">
        <f>Råstatistik!F329</f>
        <v>14</v>
      </c>
      <c r="D335">
        <f ca="1">IF(Råstatistik!D329=999,IF(simulera09,RANDBETWEEN(1,9),9),0)</f>
        <v>0</v>
      </c>
      <c r="E335">
        <f>Råstatistik!K329</f>
        <v>0</v>
      </c>
      <c r="F335">
        <f ca="1">IF(Råstatistik!I329=999,IF(simulera09,RANDBETWEEN(1,9),9),0)</f>
        <v>9</v>
      </c>
      <c r="G335">
        <f>Råstatistik!P329</f>
        <v>14</v>
      </c>
      <c r="H335">
        <f ca="1">IF(Råstatistik!N329=999,IF(simulera09,RANDBETWEEN(1,9),9),0)</f>
        <v>0</v>
      </c>
      <c r="I335">
        <f>Råstatistik!U329</f>
        <v>60</v>
      </c>
      <c r="J335">
        <f ca="1">IF(Råstatistik!S329=999,IF(simulera09,RANDBETWEEN(1,9),9),0)</f>
        <v>0</v>
      </c>
      <c r="K335">
        <f t="shared" si="161"/>
        <v>88</v>
      </c>
      <c r="L335">
        <f t="shared" ca="1" si="162"/>
        <v>9</v>
      </c>
      <c r="M335" s="26" t="str">
        <f t="shared" ca="1" si="186"/>
        <v>88-97</v>
      </c>
      <c r="N335" s="26">
        <f t="shared" ca="1" si="187"/>
        <v>93</v>
      </c>
      <c r="O335" s="26">
        <f t="shared" si="163"/>
        <v>14</v>
      </c>
      <c r="P335" s="26">
        <f t="shared" ca="1" si="164"/>
        <v>9</v>
      </c>
      <c r="Q335" s="26">
        <f t="shared" ca="1" si="165"/>
        <v>19</v>
      </c>
      <c r="R335" s="43">
        <f>IF(Råstatistik!G329=".",0,Råstatistik!G329)</f>
        <v>0</v>
      </c>
      <c r="S335" s="44">
        <f ca="1">IF(Råstatistik!E329=999,IF(simulera09,RANDBETWEEN(1,9),9),0)</f>
        <v>9</v>
      </c>
      <c r="T335" s="43">
        <f>IF(Råstatistik!L329=".",0,Råstatistik!L329)</f>
        <v>0</v>
      </c>
      <c r="U335" s="44">
        <f ca="1">IF(Råstatistik!J329=999,IF(simulera09,RANDBETWEEN(1,9),9),0)</f>
        <v>9</v>
      </c>
      <c r="V335">
        <f>IF(Råstatistik!Q329=".",0,Råstatistik!Q329)</f>
        <v>0</v>
      </c>
      <c r="W335">
        <f ca="1">IF(Råstatistik!O329=999,IF(simulera09,RANDBETWEEN(1,9),9),0)</f>
        <v>9</v>
      </c>
      <c r="X335">
        <f>IF(Råstatistik!V329=".",0,Råstatistik!V329)</f>
        <v>0</v>
      </c>
      <c r="Y335">
        <f ca="1">IF(Råstatistik!T329=999,IF(simulera09,RANDBETWEEN(1,9),9),0)</f>
        <v>0</v>
      </c>
      <c r="Z335">
        <f t="shared" si="166"/>
        <v>0</v>
      </c>
      <c r="AA335">
        <f t="shared" ca="1" si="167"/>
        <v>27</v>
      </c>
      <c r="AB335" s="26" t="str">
        <f t="shared" ca="1" si="188"/>
        <v>0-27</v>
      </c>
      <c r="AC335" s="26" t="b">
        <f>Råstatistik!B329</f>
        <v>0</v>
      </c>
      <c r="AD335" s="26">
        <f t="shared" si="168"/>
        <v>14</v>
      </c>
      <c r="AE335" s="26">
        <f t="shared" ca="1" si="169"/>
        <v>0</v>
      </c>
      <c r="AF335" s="26">
        <f t="shared" si="170"/>
        <v>0</v>
      </c>
      <c r="AG335" s="26">
        <f t="shared" ca="1" si="171"/>
        <v>0</v>
      </c>
      <c r="AH335" s="26">
        <f t="shared" si="172"/>
        <v>14</v>
      </c>
      <c r="AI335" s="26">
        <f t="shared" ca="1" si="173"/>
        <v>0</v>
      </c>
      <c r="AJ335" s="26">
        <f t="shared" si="174"/>
        <v>60</v>
      </c>
      <c r="AK335" s="26">
        <f t="shared" ca="1" si="175"/>
        <v>0</v>
      </c>
      <c r="AL335" s="48">
        <f t="shared" si="176"/>
        <v>0.15909090909090909</v>
      </c>
      <c r="AM335" s="48" t="str">
        <f t="shared" ca="1" si="177"/>
        <v>15 - 10%</v>
      </c>
      <c r="AN335" s="48" t="str">
        <f>IFERROR(#REF!/#REF!,"-")</f>
        <v>-</v>
      </c>
      <c r="AO335" s="48">
        <f t="shared" si="178"/>
        <v>0</v>
      </c>
      <c r="AP335" s="48" t="str">
        <f t="shared" ca="1" si="179"/>
        <v>0 - 29%</v>
      </c>
      <c r="AQ335" s="48" t="str">
        <f>IFERROR(AC335/#REF!,"-")</f>
        <v>-</v>
      </c>
      <c r="AR335" s="48">
        <f t="shared" si="180"/>
        <v>0</v>
      </c>
      <c r="AS335" s="48" t="str">
        <f>IFERROR(#REF!/#REF!,"_")</f>
        <v>_</v>
      </c>
      <c r="AT335" s="48">
        <f t="shared" si="181"/>
        <v>0</v>
      </c>
      <c r="AU335" s="48" t="str">
        <f>IFERROR(#REF!/#REF!,"-")</f>
        <v>-</v>
      </c>
      <c r="AV335" s="48" t="str">
        <f t="shared" si="182"/>
        <v>-</v>
      </c>
      <c r="AW335" s="48" t="str">
        <f>IFERROR(#REF!/#REF!,"-")</f>
        <v>-</v>
      </c>
      <c r="AX335" s="48" t="str">
        <f t="shared" si="183"/>
        <v>-</v>
      </c>
      <c r="AY335" s="48" t="str">
        <f>IFERROR(#REF!/#REF!,"-")</f>
        <v>-</v>
      </c>
      <c r="AZ335" s="48" t="str">
        <f t="shared" si="189"/>
        <v>-</v>
      </c>
      <c r="BA335" s="48" t="str">
        <f t="shared" si="190"/>
        <v>-</v>
      </c>
      <c r="BB335" s="48" t="b">
        <f t="shared" si="184"/>
        <v>0</v>
      </c>
      <c r="BC335">
        <f t="shared" si="191"/>
        <v>14</v>
      </c>
      <c r="BD335" s="48">
        <f t="shared" si="185"/>
        <v>1</v>
      </c>
    </row>
    <row r="336" spans="1:56" x14ac:dyDescent="0.3">
      <c r="A336" s="25" t="str">
        <f>Råstatistik!A330</f>
        <v>MUNKFORS KOMMUN</v>
      </c>
      <c r="B336" t="b">
        <f t="shared" si="160"/>
        <v>1</v>
      </c>
      <c r="C336">
        <f>Råstatistik!F330</f>
        <v>0</v>
      </c>
      <c r="D336">
        <f ca="1">IF(Råstatistik!D330=999,IF(simulera09,RANDBETWEEN(1,9),9),0)</f>
        <v>9</v>
      </c>
      <c r="E336">
        <f>Råstatistik!K330</f>
        <v>0</v>
      </c>
      <c r="F336">
        <f ca="1">IF(Råstatistik!I330=999,IF(simulera09,RANDBETWEEN(1,9),9),0)</f>
        <v>9</v>
      </c>
      <c r="G336">
        <f>Råstatistik!P330</f>
        <v>0</v>
      </c>
      <c r="H336">
        <f ca="1">IF(Råstatistik!N330=999,IF(simulera09,RANDBETWEEN(1,9),9),0)</f>
        <v>9</v>
      </c>
      <c r="I336">
        <f>Råstatistik!U330</f>
        <v>18</v>
      </c>
      <c r="J336">
        <f ca="1">IF(Råstatistik!S330=999,IF(simulera09,RANDBETWEEN(1,9),9),0)</f>
        <v>0</v>
      </c>
      <c r="K336">
        <f t="shared" si="161"/>
        <v>18</v>
      </c>
      <c r="L336">
        <f t="shared" ca="1" si="162"/>
        <v>27</v>
      </c>
      <c r="M336" s="26" t="str">
        <f t="shared" ca="1" si="186"/>
        <v>18-45</v>
      </c>
      <c r="N336" s="26">
        <f t="shared" ca="1" si="187"/>
        <v>32</v>
      </c>
      <c r="O336" s="26">
        <f t="shared" si="163"/>
        <v>0</v>
      </c>
      <c r="P336" s="26">
        <f t="shared" ca="1" si="164"/>
        <v>18</v>
      </c>
      <c r="Q336" s="26">
        <f t="shared" ca="1" si="165"/>
        <v>9</v>
      </c>
      <c r="R336" s="43">
        <f>IF(Råstatistik!G330=".",0,Råstatistik!G330)</f>
        <v>0</v>
      </c>
      <c r="S336" s="44">
        <f ca="1">IF(Råstatistik!E330=999,IF(simulera09,RANDBETWEEN(1,9),9),0)</f>
        <v>9</v>
      </c>
      <c r="T336" s="43">
        <f>IF(Råstatistik!L330=".",0,Råstatistik!L330)</f>
        <v>0</v>
      </c>
      <c r="U336" s="44">
        <f ca="1">IF(Råstatistik!J330=999,IF(simulera09,RANDBETWEEN(1,9),9),0)</f>
        <v>9</v>
      </c>
      <c r="V336">
        <f>IF(Råstatistik!Q330=".",0,Råstatistik!Q330)</f>
        <v>0</v>
      </c>
      <c r="W336">
        <f ca="1">IF(Råstatistik!O330=999,IF(simulera09,RANDBETWEEN(1,9),9),0)</f>
        <v>9</v>
      </c>
      <c r="X336">
        <f>IF(Råstatistik!V330=".",0,Råstatistik!V330)</f>
        <v>0</v>
      </c>
      <c r="Y336">
        <f ca="1">IF(Råstatistik!T330=999,IF(simulera09,RANDBETWEEN(1,9),9),0)</f>
        <v>9</v>
      </c>
      <c r="Z336">
        <f t="shared" si="166"/>
        <v>0</v>
      </c>
      <c r="AA336">
        <f t="shared" ca="1" si="167"/>
        <v>36</v>
      </c>
      <c r="AB336" s="26" t="str">
        <f t="shared" ca="1" si="188"/>
        <v>0-36</v>
      </c>
      <c r="AC336" s="26" t="b">
        <f>Råstatistik!B330</f>
        <v>0</v>
      </c>
      <c r="AD336" s="26">
        <f t="shared" si="168"/>
        <v>0</v>
      </c>
      <c r="AE336" s="26">
        <f t="shared" ca="1" si="169"/>
        <v>0</v>
      </c>
      <c r="AF336" s="26">
        <f t="shared" si="170"/>
        <v>0</v>
      </c>
      <c r="AG336" s="26">
        <f t="shared" ca="1" si="171"/>
        <v>0</v>
      </c>
      <c r="AH336" s="26">
        <f t="shared" si="172"/>
        <v>0</v>
      </c>
      <c r="AI336" s="26">
        <f t="shared" ca="1" si="173"/>
        <v>0</v>
      </c>
      <c r="AJ336" s="26">
        <f t="shared" si="174"/>
        <v>18</v>
      </c>
      <c r="AK336" s="26">
        <f t="shared" ca="1" si="175"/>
        <v>0</v>
      </c>
      <c r="AL336" s="48">
        <f t="shared" si="176"/>
        <v>0</v>
      </c>
      <c r="AM336" s="48" t="str">
        <f t="shared" ca="1" si="177"/>
        <v>0 - 56%</v>
      </c>
      <c r="AN336" s="48" t="str">
        <f>IFERROR(#REF!/#REF!,"-")</f>
        <v>-</v>
      </c>
      <c r="AO336" s="48">
        <f t="shared" si="178"/>
        <v>0</v>
      </c>
      <c r="AP336" s="48" t="str">
        <f t="shared" ca="1" si="179"/>
        <v>0 - 113%</v>
      </c>
      <c r="AQ336" s="48" t="str">
        <f>IFERROR(AC336/#REF!,"-")</f>
        <v>-</v>
      </c>
      <c r="AR336" s="48" t="str">
        <f t="shared" si="180"/>
        <v>-</v>
      </c>
      <c r="AS336" s="48" t="str">
        <f>IFERROR(#REF!/#REF!,"_")</f>
        <v>_</v>
      </c>
      <c r="AT336" s="48" t="str">
        <f t="shared" si="181"/>
        <v>-</v>
      </c>
      <c r="AU336" s="48" t="str">
        <f>IFERROR(#REF!/#REF!,"-")</f>
        <v>-</v>
      </c>
      <c r="AV336" s="48" t="str">
        <f t="shared" si="182"/>
        <v>-</v>
      </c>
      <c r="AW336" s="48" t="str">
        <f>IFERROR(#REF!/#REF!,"-")</f>
        <v>-</v>
      </c>
      <c r="AX336" s="48" t="str">
        <f t="shared" si="183"/>
        <v>-</v>
      </c>
      <c r="AY336" s="48" t="str">
        <f>IFERROR(#REF!/#REF!,"-")</f>
        <v>-</v>
      </c>
      <c r="AZ336" s="48" t="str">
        <f t="shared" si="189"/>
        <v>-</v>
      </c>
      <c r="BA336" s="48" t="str">
        <f t="shared" si="190"/>
        <v>-</v>
      </c>
      <c r="BB336" s="48" t="b">
        <f t="shared" si="184"/>
        <v>0</v>
      </c>
      <c r="BC336">
        <f t="shared" si="191"/>
        <v>0</v>
      </c>
      <c r="BD336" s="48" t="str">
        <f t="shared" si="185"/>
        <v>-</v>
      </c>
    </row>
    <row r="337" spans="1:56" x14ac:dyDescent="0.3">
      <c r="A337" s="25" t="str">
        <f>Råstatistik!A331</f>
        <v>MUSIKSKOLAN LILLA AKADEMIEN AB</v>
      </c>
      <c r="B337" t="b">
        <f t="shared" si="160"/>
        <v>0</v>
      </c>
      <c r="C337">
        <f>Råstatistik!F331</f>
        <v>0</v>
      </c>
      <c r="D337">
        <f ca="1">IF(Råstatistik!D331=999,IF(simulera09,RANDBETWEEN(1,9),9),0)</f>
        <v>0</v>
      </c>
      <c r="E337">
        <f>Råstatistik!K331</f>
        <v>0</v>
      </c>
      <c r="F337">
        <f ca="1">IF(Råstatistik!I331=999,IF(simulera09,RANDBETWEEN(1,9),9),0)</f>
        <v>9</v>
      </c>
      <c r="G337">
        <f>Råstatistik!P331</f>
        <v>0</v>
      </c>
      <c r="H337">
        <f ca="1">IF(Råstatistik!N331=999,IF(simulera09,RANDBETWEEN(1,9),9),0)</f>
        <v>9</v>
      </c>
      <c r="I337">
        <f>Råstatistik!U331</f>
        <v>26</v>
      </c>
      <c r="J337">
        <f ca="1">IF(Råstatistik!S331=999,IF(simulera09,RANDBETWEEN(1,9),9),0)</f>
        <v>0</v>
      </c>
      <c r="K337">
        <f t="shared" si="161"/>
        <v>26</v>
      </c>
      <c r="L337">
        <f t="shared" ca="1" si="162"/>
        <v>18</v>
      </c>
      <c r="M337" s="26" t="str">
        <f t="shared" ca="1" si="186"/>
        <v>26-44</v>
      </c>
      <c r="N337" s="26">
        <f t="shared" ca="1" si="187"/>
        <v>35</v>
      </c>
      <c r="O337" s="26">
        <f t="shared" si="163"/>
        <v>0</v>
      </c>
      <c r="P337" s="26">
        <f t="shared" ca="1" si="164"/>
        <v>9</v>
      </c>
      <c r="Q337" s="26">
        <f t="shared" ca="1" si="165"/>
        <v>5</v>
      </c>
      <c r="R337" s="43">
        <f>IF(Råstatistik!G331=".",0,Råstatistik!G331)</f>
        <v>0</v>
      </c>
      <c r="S337" s="44">
        <f ca="1">IF(Råstatistik!E331=999,IF(simulera09,RANDBETWEEN(1,9),9),0)</f>
        <v>0</v>
      </c>
      <c r="T337" s="43">
        <f>IF(Råstatistik!L331=".",0,Råstatistik!L331)</f>
        <v>0</v>
      </c>
      <c r="U337" s="44">
        <f ca="1">IF(Råstatistik!J331=999,IF(simulera09,RANDBETWEEN(1,9),9),0)</f>
        <v>9</v>
      </c>
      <c r="V337">
        <f>IF(Råstatistik!Q331=".",0,Råstatistik!Q331)</f>
        <v>0</v>
      </c>
      <c r="W337">
        <f ca="1">IF(Råstatistik!O331=999,IF(simulera09,RANDBETWEEN(1,9),9),0)</f>
        <v>9</v>
      </c>
      <c r="X337">
        <f>IF(Råstatistik!V331=".",0,Råstatistik!V331)</f>
        <v>0</v>
      </c>
      <c r="Y337">
        <f ca="1">IF(Råstatistik!T331=999,IF(simulera09,RANDBETWEEN(1,9),9),0)</f>
        <v>9</v>
      </c>
      <c r="Z337">
        <f t="shared" si="166"/>
        <v>0</v>
      </c>
      <c r="AA337">
        <f t="shared" ca="1" si="167"/>
        <v>27</v>
      </c>
      <c r="AB337" s="26" t="str">
        <f t="shared" ca="1" si="188"/>
        <v>0-27</v>
      </c>
      <c r="AC337" s="26" t="b">
        <f>Råstatistik!B331</f>
        <v>0</v>
      </c>
      <c r="AD337" s="26">
        <f t="shared" si="168"/>
        <v>0</v>
      </c>
      <c r="AE337" s="26">
        <f t="shared" ca="1" si="169"/>
        <v>0</v>
      </c>
      <c r="AF337" s="26">
        <f t="shared" si="170"/>
        <v>0</v>
      </c>
      <c r="AG337" s="26">
        <f t="shared" ca="1" si="171"/>
        <v>0</v>
      </c>
      <c r="AH337" s="26">
        <f t="shared" si="172"/>
        <v>0</v>
      </c>
      <c r="AI337" s="26">
        <f t="shared" ca="1" si="173"/>
        <v>0</v>
      </c>
      <c r="AJ337" s="26">
        <f t="shared" si="174"/>
        <v>26</v>
      </c>
      <c r="AK337" s="26">
        <f t="shared" ca="1" si="175"/>
        <v>0</v>
      </c>
      <c r="AL337" s="48">
        <f t="shared" si="176"/>
        <v>0</v>
      </c>
      <c r="AM337" s="48" t="str">
        <f t="shared" ca="1" si="177"/>
        <v>0 - 26%</v>
      </c>
      <c r="AN337" s="48" t="str">
        <f>IFERROR(#REF!/#REF!,"-")</f>
        <v>-</v>
      </c>
      <c r="AO337" s="48">
        <f t="shared" si="178"/>
        <v>0</v>
      </c>
      <c r="AP337" s="48" t="str">
        <f t="shared" ca="1" si="179"/>
        <v>0 - 77%</v>
      </c>
      <c r="AQ337" s="48" t="str">
        <f>IFERROR(AC337/#REF!,"-")</f>
        <v>-</v>
      </c>
      <c r="AR337" s="48" t="str">
        <f t="shared" si="180"/>
        <v>-</v>
      </c>
      <c r="AS337" s="48" t="str">
        <f>IFERROR(#REF!/#REF!,"_")</f>
        <v>_</v>
      </c>
      <c r="AT337" s="48" t="str">
        <f t="shared" si="181"/>
        <v>-</v>
      </c>
      <c r="AU337" s="48" t="str">
        <f>IFERROR(#REF!/#REF!,"-")</f>
        <v>-</v>
      </c>
      <c r="AV337" s="48" t="str">
        <f t="shared" si="182"/>
        <v>-</v>
      </c>
      <c r="AW337" s="48" t="str">
        <f>IFERROR(#REF!/#REF!,"-")</f>
        <v>-</v>
      </c>
      <c r="AX337" s="48" t="str">
        <f t="shared" si="183"/>
        <v>-</v>
      </c>
      <c r="AY337" s="48" t="str">
        <f>IFERROR(#REF!/#REF!,"-")</f>
        <v>-</v>
      </c>
      <c r="AZ337" s="48" t="str">
        <f t="shared" si="189"/>
        <v>-</v>
      </c>
      <c r="BA337" s="48" t="str">
        <f t="shared" si="190"/>
        <v>-</v>
      </c>
      <c r="BB337" s="48" t="b">
        <f t="shared" si="184"/>
        <v>0</v>
      </c>
      <c r="BC337">
        <f t="shared" si="191"/>
        <v>0</v>
      </c>
      <c r="BD337" s="48" t="str">
        <f t="shared" si="185"/>
        <v>-</v>
      </c>
    </row>
    <row r="338" spans="1:56" x14ac:dyDescent="0.3">
      <c r="A338" s="25" t="str">
        <f>Råstatistik!A332</f>
        <v>MÄLARÖARNAS MONTESSORI, EK. FÖR.</v>
      </c>
      <c r="B338" t="b">
        <f t="shared" si="160"/>
        <v>0</v>
      </c>
      <c r="C338">
        <f>Råstatistik!F332</f>
        <v>0</v>
      </c>
      <c r="D338">
        <f ca="1">IF(Råstatistik!D332=999,IF(simulera09,RANDBETWEEN(1,9),9),0)</f>
        <v>9</v>
      </c>
      <c r="E338">
        <f>Råstatistik!K332</f>
        <v>0</v>
      </c>
      <c r="F338">
        <f ca="1">IF(Råstatistik!I332=999,IF(simulera09,RANDBETWEEN(1,9),9),0)</f>
        <v>0</v>
      </c>
      <c r="G338">
        <f>Råstatistik!P332</f>
        <v>0</v>
      </c>
      <c r="H338">
        <f ca="1">IF(Råstatistik!N332=999,IF(simulera09,RANDBETWEEN(1,9),9),0)</f>
        <v>0</v>
      </c>
      <c r="I338">
        <f>Råstatistik!U332</f>
        <v>31</v>
      </c>
      <c r="J338">
        <f ca="1">IF(Råstatistik!S332=999,IF(simulera09,RANDBETWEEN(1,9),9),0)</f>
        <v>0</v>
      </c>
      <c r="K338">
        <f t="shared" si="161"/>
        <v>31</v>
      </c>
      <c r="L338">
        <f t="shared" ca="1" si="162"/>
        <v>9</v>
      </c>
      <c r="M338" s="26" t="str">
        <f t="shared" ca="1" si="186"/>
        <v>31-40</v>
      </c>
      <c r="N338" s="26">
        <f t="shared" ca="1" si="187"/>
        <v>36</v>
      </c>
      <c r="O338" s="26">
        <f t="shared" si="163"/>
        <v>0</v>
      </c>
      <c r="P338" s="26">
        <f t="shared" ca="1" si="164"/>
        <v>9</v>
      </c>
      <c r="Q338" s="26">
        <f t="shared" ca="1" si="165"/>
        <v>5</v>
      </c>
      <c r="R338" s="43">
        <f>IF(Råstatistik!G332=".",0,Råstatistik!G332)</f>
        <v>0</v>
      </c>
      <c r="S338" s="44">
        <f ca="1">IF(Råstatistik!E332=999,IF(simulera09,RANDBETWEEN(1,9),9),0)</f>
        <v>9</v>
      </c>
      <c r="T338" s="43">
        <f>IF(Råstatistik!L332=".",0,Råstatistik!L332)</f>
        <v>0</v>
      </c>
      <c r="U338" s="44">
        <f ca="1">IF(Råstatistik!J332=999,IF(simulera09,RANDBETWEEN(1,9),9),0)</f>
        <v>0</v>
      </c>
      <c r="V338">
        <f>IF(Råstatistik!Q332=".",0,Råstatistik!Q332)</f>
        <v>0</v>
      </c>
      <c r="W338">
        <f ca="1">IF(Råstatistik!O332=999,IF(simulera09,RANDBETWEEN(1,9),9),0)</f>
        <v>0</v>
      </c>
      <c r="X338">
        <f>IF(Råstatistik!V332=".",0,Råstatistik!V332)</f>
        <v>0</v>
      </c>
      <c r="Y338">
        <f ca="1">IF(Råstatistik!T332=999,IF(simulera09,RANDBETWEEN(1,9),9),0)</f>
        <v>9</v>
      </c>
      <c r="Z338">
        <f t="shared" si="166"/>
        <v>0</v>
      </c>
      <c r="AA338">
        <f t="shared" ca="1" si="167"/>
        <v>18</v>
      </c>
      <c r="AB338" s="26" t="str">
        <f t="shared" ca="1" si="188"/>
        <v>0-18</v>
      </c>
      <c r="AC338" s="26" t="b">
        <f>Råstatistik!B332</f>
        <v>0</v>
      </c>
      <c r="AD338" s="26">
        <f t="shared" si="168"/>
        <v>0</v>
      </c>
      <c r="AE338" s="26">
        <f t="shared" ca="1" si="169"/>
        <v>0</v>
      </c>
      <c r="AF338" s="26">
        <f t="shared" si="170"/>
        <v>0</v>
      </c>
      <c r="AG338" s="26">
        <f t="shared" ca="1" si="171"/>
        <v>0</v>
      </c>
      <c r="AH338" s="26">
        <f t="shared" si="172"/>
        <v>0</v>
      </c>
      <c r="AI338" s="26">
        <f t="shared" ca="1" si="173"/>
        <v>0</v>
      </c>
      <c r="AJ338" s="26">
        <f t="shared" si="174"/>
        <v>31</v>
      </c>
      <c r="AK338" s="26">
        <f t="shared" ca="1" si="175"/>
        <v>0</v>
      </c>
      <c r="AL338" s="48">
        <f t="shared" si="176"/>
        <v>0</v>
      </c>
      <c r="AM338" s="48" t="str">
        <f t="shared" ca="1" si="177"/>
        <v>0 - 25%</v>
      </c>
      <c r="AN338" s="48" t="str">
        <f>IFERROR(#REF!/#REF!,"-")</f>
        <v>-</v>
      </c>
      <c r="AO338" s="48">
        <f t="shared" si="178"/>
        <v>0</v>
      </c>
      <c r="AP338" s="48" t="str">
        <f t="shared" ca="1" si="179"/>
        <v>0 - 50%</v>
      </c>
      <c r="AQ338" s="48" t="str">
        <f>IFERROR(AC338/#REF!,"-")</f>
        <v>-</v>
      </c>
      <c r="AR338" s="48" t="str">
        <f t="shared" si="180"/>
        <v>-</v>
      </c>
      <c r="AS338" s="48" t="str">
        <f>IFERROR(#REF!/#REF!,"_")</f>
        <v>_</v>
      </c>
      <c r="AT338" s="48" t="str">
        <f t="shared" si="181"/>
        <v>-</v>
      </c>
      <c r="AU338" s="48" t="str">
        <f>IFERROR(#REF!/#REF!,"-")</f>
        <v>-</v>
      </c>
      <c r="AV338" s="48" t="str">
        <f t="shared" si="182"/>
        <v>-</v>
      </c>
      <c r="AW338" s="48" t="str">
        <f>IFERROR(#REF!/#REF!,"-")</f>
        <v>-</v>
      </c>
      <c r="AX338" s="48" t="str">
        <f t="shared" si="183"/>
        <v>-</v>
      </c>
      <c r="AY338" s="48" t="str">
        <f>IFERROR(#REF!/#REF!,"-")</f>
        <v>-</v>
      </c>
      <c r="AZ338" s="48" t="str">
        <f t="shared" si="189"/>
        <v>-</v>
      </c>
      <c r="BA338" s="48" t="str">
        <f t="shared" si="190"/>
        <v>-</v>
      </c>
      <c r="BB338" s="48" t="b">
        <f t="shared" si="184"/>
        <v>0</v>
      </c>
      <c r="BC338">
        <f t="shared" si="191"/>
        <v>0</v>
      </c>
      <c r="BD338" s="48" t="str">
        <f t="shared" si="185"/>
        <v>-</v>
      </c>
    </row>
    <row r="339" spans="1:56" x14ac:dyDescent="0.3">
      <c r="A339" s="25" t="str">
        <f>Råstatistik!A333</f>
        <v>MÖLNDALS KOMMUN</v>
      </c>
      <c r="B339" t="b">
        <f t="shared" si="160"/>
        <v>1</v>
      </c>
      <c r="C339">
        <f>Råstatistik!F333</f>
        <v>47</v>
      </c>
      <c r="D339">
        <f ca="1">IF(Råstatistik!D333=999,IF(simulera09,RANDBETWEEN(1,9),9),0)</f>
        <v>0</v>
      </c>
      <c r="E339">
        <f>Råstatistik!K333</f>
        <v>33</v>
      </c>
      <c r="F339">
        <f ca="1">IF(Råstatistik!I333=999,IF(simulera09,RANDBETWEEN(1,9),9),0)</f>
        <v>0</v>
      </c>
      <c r="G339">
        <f>Råstatistik!P333</f>
        <v>37</v>
      </c>
      <c r="H339">
        <f ca="1">IF(Råstatistik!N333=999,IF(simulera09,RANDBETWEEN(1,9),9),0)</f>
        <v>0</v>
      </c>
      <c r="I339">
        <f>Råstatistik!U333</f>
        <v>432</v>
      </c>
      <c r="J339">
        <f ca="1">IF(Råstatistik!S333=999,IF(simulera09,RANDBETWEEN(1,9),9),0)</f>
        <v>0</v>
      </c>
      <c r="K339">
        <f t="shared" si="161"/>
        <v>549</v>
      </c>
      <c r="L339">
        <f t="shared" ca="1" si="162"/>
        <v>0</v>
      </c>
      <c r="M339" s="26" t="str">
        <f t="shared" ca="1" si="186"/>
        <v>549</v>
      </c>
      <c r="N339" s="26">
        <f t="shared" ca="1" si="187"/>
        <v>549</v>
      </c>
      <c r="O339" s="26">
        <f t="shared" si="163"/>
        <v>80</v>
      </c>
      <c r="P339" s="26">
        <f t="shared" ca="1" si="164"/>
        <v>0</v>
      </c>
      <c r="Q339" s="26">
        <f t="shared" ca="1" si="165"/>
        <v>80</v>
      </c>
      <c r="R339" s="43">
        <f>IF(Råstatistik!G333=".",0,Råstatistik!G333)</f>
        <v>19</v>
      </c>
      <c r="S339" s="44">
        <f ca="1">IF(Råstatistik!E333=999,IF(simulera09,RANDBETWEEN(1,9),9),0)</f>
        <v>0</v>
      </c>
      <c r="T339" s="43">
        <f>IF(Råstatistik!L333=".",0,Råstatistik!L333)</f>
        <v>0</v>
      </c>
      <c r="U339" s="44">
        <f ca="1">IF(Råstatistik!J333=999,IF(simulera09,RANDBETWEEN(1,9),9),0)</f>
        <v>9</v>
      </c>
      <c r="V339">
        <f>IF(Råstatistik!Q333=".",0,Råstatistik!Q333)</f>
        <v>0</v>
      </c>
      <c r="W339">
        <f ca="1">IF(Råstatistik!O333=999,IF(simulera09,RANDBETWEEN(1,9),9),0)</f>
        <v>9</v>
      </c>
      <c r="X339">
        <f>IF(Råstatistik!V333=".",0,Råstatistik!V333)</f>
        <v>0</v>
      </c>
      <c r="Y339">
        <f ca="1">IF(Råstatistik!T333=999,IF(simulera09,RANDBETWEEN(1,9),9),0)</f>
        <v>9</v>
      </c>
      <c r="Z339">
        <f t="shared" si="166"/>
        <v>19</v>
      </c>
      <c r="AA339">
        <f t="shared" ca="1" si="167"/>
        <v>27</v>
      </c>
      <c r="AB339" s="26" t="str">
        <f t="shared" ca="1" si="188"/>
        <v>19-46</v>
      </c>
      <c r="AC339" s="26" t="b">
        <f>Råstatistik!B333</f>
        <v>0</v>
      </c>
      <c r="AD339" s="26">
        <f t="shared" si="168"/>
        <v>28</v>
      </c>
      <c r="AE339" s="26">
        <f t="shared" ca="1" si="169"/>
        <v>0</v>
      </c>
      <c r="AF339" s="26">
        <f t="shared" si="170"/>
        <v>33</v>
      </c>
      <c r="AG339" s="26">
        <f t="shared" ca="1" si="171"/>
        <v>0</v>
      </c>
      <c r="AH339" s="26">
        <f t="shared" si="172"/>
        <v>37</v>
      </c>
      <c r="AI339" s="26">
        <f t="shared" ca="1" si="173"/>
        <v>0</v>
      </c>
      <c r="AJ339" s="26">
        <f t="shared" si="174"/>
        <v>432</v>
      </c>
      <c r="AK339" s="26">
        <f t="shared" ca="1" si="175"/>
        <v>0</v>
      </c>
      <c r="AL339" s="48">
        <f t="shared" si="176"/>
        <v>0.14571948998178508</v>
      </c>
      <c r="AM339" s="48" t="str">
        <f t="shared" ca="1" si="177"/>
        <v>15 - 0%</v>
      </c>
      <c r="AN339" s="48" t="str">
        <f>IFERROR(#REF!/#REF!,"-")</f>
        <v>-</v>
      </c>
      <c r="AO339" s="48">
        <f t="shared" si="178"/>
        <v>3.4608378870673952E-2</v>
      </c>
      <c r="AP339" s="48" t="str">
        <f t="shared" ca="1" si="179"/>
        <v>3 - 5%</v>
      </c>
      <c r="AQ339" s="48" t="str">
        <f>IFERROR(AC339/#REF!,"-")</f>
        <v>-</v>
      </c>
      <c r="AR339" s="48">
        <f t="shared" si="180"/>
        <v>0.23749999999999999</v>
      </c>
      <c r="AS339" s="48" t="str">
        <f>IFERROR(#REF!/#REF!,"_")</f>
        <v>_</v>
      </c>
      <c r="AT339" s="48">
        <f t="shared" si="181"/>
        <v>0.41249999999999998</v>
      </c>
      <c r="AU339" s="48" t="str">
        <f>IFERROR(#REF!/#REF!,"-")</f>
        <v>-</v>
      </c>
      <c r="AV339" s="48">
        <f t="shared" si="182"/>
        <v>0</v>
      </c>
      <c r="AW339" s="48" t="str">
        <f>IFERROR(#REF!/#REF!,"-")</f>
        <v>-</v>
      </c>
      <c r="AX339" s="48">
        <f t="shared" si="183"/>
        <v>0</v>
      </c>
      <c r="AY339" s="48" t="str">
        <f>IFERROR(#REF!/#REF!,"-")</f>
        <v>-</v>
      </c>
      <c r="AZ339" s="48">
        <f t="shared" si="189"/>
        <v>0</v>
      </c>
      <c r="BA339" s="48" t="str">
        <f t="shared" si="190"/>
        <v>-</v>
      </c>
      <c r="BB339" s="48" t="b">
        <f t="shared" si="184"/>
        <v>0</v>
      </c>
      <c r="BC339">
        <f t="shared" si="191"/>
        <v>28</v>
      </c>
      <c r="BD339" s="48">
        <f t="shared" si="185"/>
        <v>0.45901639344262296</v>
      </c>
    </row>
    <row r="340" spans="1:56" x14ac:dyDescent="0.3">
      <c r="A340" s="25" t="str">
        <f>Råstatistik!A334</f>
        <v>MÖNSTERÅS KOMMUN</v>
      </c>
      <c r="B340" t="b">
        <f t="shared" si="160"/>
        <v>1</v>
      </c>
      <c r="C340">
        <f>Råstatistik!F334</f>
        <v>25</v>
      </c>
      <c r="D340">
        <f ca="1">IF(Råstatistik!D334=999,IF(simulera09,RANDBETWEEN(1,9),9),0)</f>
        <v>0</v>
      </c>
      <c r="E340">
        <f>Råstatistik!K334</f>
        <v>0</v>
      </c>
      <c r="F340">
        <f ca="1">IF(Råstatistik!I334=999,IF(simulera09,RANDBETWEEN(1,9),9),0)</f>
        <v>9</v>
      </c>
      <c r="G340">
        <f>Råstatistik!P334</f>
        <v>22</v>
      </c>
      <c r="H340">
        <f ca="1">IF(Råstatistik!N334=999,IF(simulera09,RANDBETWEEN(1,9),9),0)</f>
        <v>0</v>
      </c>
      <c r="I340">
        <f>Råstatistik!U334</f>
        <v>79</v>
      </c>
      <c r="J340">
        <f ca="1">IF(Råstatistik!S334=999,IF(simulera09,RANDBETWEEN(1,9),9),0)</f>
        <v>0</v>
      </c>
      <c r="K340">
        <f t="shared" si="161"/>
        <v>126</v>
      </c>
      <c r="L340">
        <f t="shared" ca="1" si="162"/>
        <v>9</v>
      </c>
      <c r="M340" s="26" t="str">
        <f t="shared" ca="1" si="186"/>
        <v>126-135</v>
      </c>
      <c r="N340" s="26">
        <f t="shared" ca="1" si="187"/>
        <v>131</v>
      </c>
      <c r="O340" s="26">
        <f t="shared" si="163"/>
        <v>25</v>
      </c>
      <c r="P340" s="26">
        <f t="shared" ca="1" si="164"/>
        <v>9</v>
      </c>
      <c r="Q340" s="26">
        <f t="shared" ca="1" si="165"/>
        <v>30</v>
      </c>
      <c r="R340" s="43">
        <f>IF(Råstatistik!G334=".",0,Råstatistik!G334)</f>
        <v>15</v>
      </c>
      <c r="S340" s="44">
        <f ca="1">IF(Råstatistik!E334=999,IF(simulera09,RANDBETWEEN(1,9),9),0)</f>
        <v>0</v>
      </c>
      <c r="T340" s="43">
        <f>IF(Råstatistik!L334=".",0,Råstatistik!L334)</f>
        <v>0</v>
      </c>
      <c r="U340" s="44">
        <f ca="1">IF(Råstatistik!J334=999,IF(simulera09,RANDBETWEEN(1,9),9),0)</f>
        <v>9</v>
      </c>
      <c r="V340">
        <f>IF(Råstatistik!Q334=".",0,Råstatistik!Q334)</f>
        <v>0</v>
      </c>
      <c r="W340">
        <f ca="1">IF(Råstatistik!O334=999,IF(simulera09,RANDBETWEEN(1,9),9),0)</f>
        <v>9</v>
      </c>
      <c r="X340">
        <f>IF(Råstatistik!V334=".",0,Råstatistik!V334)</f>
        <v>0</v>
      </c>
      <c r="Y340">
        <f ca="1">IF(Råstatistik!T334=999,IF(simulera09,RANDBETWEEN(1,9),9),0)</f>
        <v>9</v>
      </c>
      <c r="Z340">
        <f t="shared" si="166"/>
        <v>15</v>
      </c>
      <c r="AA340">
        <f t="shared" ca="1" si="167"/>
        <v>27</v>
      </c>
      <c r="AB340" s="26" t="str">
        <f t="shared" ca="1" si="188"/>
        <v>15-42</v>
      </c>
      <c r="AC340" s="26" t="b">
        <f>Råstatistik!B334</f>
        <v>0</v>
      </c>
      <c r="AD340" s="26">
        <f t="shared" si="168"/>
        <v>10</v>
      </c>
      <c r="AE340" s="26">
        <f t="shared" ca="1" si="169"/>
        <v>0</v>
      </c>
      <c r="AF340" s="26">
        <f t="shared" si="170"/>
        <v>0</v>
      </c>
      <c r="AG340" s="26">
        <f t="shared" ca="1" si="171"/>
        <v>0</v>
      </c>
      <c r="AH340" s="26">
        <f t="shared" si="172"/>
        <v>22</v>
      </c>
      <c r="AI340" s="26">
        <f t="shared" ca="1" si="173"/>
        <v>0</v>
      </c>
      <c r="AJ340" s="26">
        <f t="shared" si="174"/>
        <v>79</v>
      </c>
      <c r="AK340" s="26">
        <f t="shared" ca="1" si="175"/>
        <v>0</v>
      </c>
      <c r="AL340" s="48">
        <f t="shared" si="176"/>
        <v>0.1984126984126984</v>
      </c>
      <c r="AM340" s="48" t="str">
        <f t="shared" ca="1" si="177"/>
        <v>19 - 7%</v>
      </c>
      <c r="AN340" s="48" t="str">
        <f>IFERROR(#REF!/#REF!,"-")</f>
        <v>-</v>
      </c>
      <c r="AO340" s="48">
        <f t="shared" si="178"/>
        <v>0.11904761904761904</v>
      </c>
      <c r="AP340" s="48" t="str">
        <f t="shared" ca="1" si="179"/>
        <v>11 - 21%</v>
      </c>
      <c r="AQ340" s="48" t="str">
        <f>IFERROR(AC340/#REF!,"-")</f>
        <v>-</v>
      </c>
      <c r="AR340" s="48">
        <f t="shared" si="180"/>
        <v>0.6</v>
      </c>
      <c r="AS340" s="48" t="str">
        <f>IFERROR(#REF!/#REF!,"_")</f>
        <v>_</v>
      </c>
      <c r="AT340" s="48">
        <f t="shared" si="181"/>
        <v>0</v>
      </c>
      <c r="AU340" s="48" t="str">
        <f>IFERROR(#REF!/#REF!,"-")</f>
        <v>-</v>
      </c>
      <c r="AV340" s="48">
        <f t="shared" si="182"/>
        <v>0</v>
      </c>
      <c r="AW340" s="48" t="str">
        <f>IFERROR(#REF!/#REF!,"-")</f>
        <v>-</v>
      </c>
      <c r="AX340" s="48">
        <f t="shared" si="183"/>
        <v>0</v>
      </c>
      <c r="AY340" s="48" t="str">
        <f>IFERROR(#REF!/#REF!,"-")</f>
        <v>-</v>
      </c>
      <c r="AZ340" s="48">
        <f t="shared" si="189"/>
        <v>0</v>
      </c>
      <c r="BA340" s="48" t="str">
        <f t="shared" si="190"/>
        <v>-</v>
      </c>
      <c r="BB340" s="48" t="b">
        <f t="shared" si="184"/>
        <v>0</v>
      </c>
      <c r="BC340">
        <f t="shared" si="191"/>
        <v>10</v>
      </c>
      <c r="BD340" s="48">
        <f t="shared" si="185"/>
        <v>1</v>
      </c>
    </row>
    <row r="341" spans="1:56" x14ac:dyDescent="0.3">
      <c r="A341" s="25" t="str">
        <f>Råstatistik!A335</f>
        <v>MÖRBYLÅNGA KOMMUN</v>
      </c>
      <c r="B341" t="b">
        <f t="shared" si="160"/>
        <v>1</v>
      </c>
      <c r="C341">
        <f>Råstatistik!F335</f>
        <v>0</v>
      </c>
      <c r="D341">
        <f ca="1">IF(Råstatistik!D335=999,IF(simulera09,RANDBETWEEN(1,9),9),0)</f>
        <v>9</v>
      </c>
      <c r="E341">
        <f>Råstatistik!K335</f>
        <v>13</v>
      </c>
      <c r="F341">
        <f ca="1">IF(Råstatistik!I335=999,IF(simulera09,RANDBETWEEN(1,9),9),0)</f>
        <v>0</v>
      </c>
      <c r="G341">
        <f>Råstatistik!P335</f>
        <v>0</v>
      </c>
      <c r="H341">
        <f ca="1">IF(Råstatistik!N335=999,IF(simulera09,RANDBETWEEN(1,9),9),0)</f>
        <v>9</v>
      </c>
      <c r="I341">
        <f>Råstatistik!U335</f>
        <v>88</v>
      </c>
      <c r="J341">
        <f ca="1">IF(Råstatistik!S335=999,IF(simulera09,RANDBETWEEN(1,9),9),0)</f>
        <v>0</v>
      </c>
      <c r="K341">
        <f t="shared" si="161"/>
        <v>101</v>
      </c>
      <c r="L341">
        <f t="shared" ca="1" si="162"/>
        <v>18</v>
      </c>
      <c r="M341" s="26" t="str">
        <f t="shared" ca="1" si="186"/>
        <v>101-119</v>
      </c>
      <c r="N341" s="26">
        <f t="shared" ca="1" si="187"/>
        <v>110</v>
      </c>
      <c r="O341" s="26">
        <f t="shared" si="163"/>
        <v>13</v>
      </c>
      <c r="P341" s="26">
        <f t="shared" ca="1" si="164"/>
        <v>9</v>
      </c>
      <c r="Q341" s="26">
        <f t="shared" ca="1" si="165"/>
        <v>18</v>
      </c>
      <c r="R341" s="43">
        <f>IF(Råstatistik!G335=".",0,Råstatistik!G335)</f>
        <v>0</v>
      </c>
      <c r="S341" s="44">
        <f ca="1">IF(Råstatistik!E335=999,IF(simulera09,RANDBETWEEN(1,9),9),0)</f>
        <v>9</v>
      </c>
      <c r="T341" s="43">
        <f>IF(Råstatistik!L335=".",0,Råstatistik!L335)</f>
        <v>0</v>
      </c>
      <c r="U341" s="44">
        <f ca="1">IF(Råstatistik!J335=999,IF(simulera09,RANDBETWEEN(1,9),9),0)</f>
        <v>9</v>
      </c>
      <c r="V341">
        <f>IF(Råstatistik!Q335=".",0,Råstatistik!Q335)</f>
        <v>0</v>
      </c>
      <c r="W341">
        <f ca="1">IF(Råstatistik!O335=999,IF(simulera09,RANDBETWEEN(1,9),9),0)</f>
        <v>9</v>
      </c>
      <c r="X341">
        <f>IF(Råstatistik!V335=".",0,Råstatistik!V335)</f>
        <v>0</v>
      </c>
      <c r="Y341">
        <f ca="1">IF(Råstatistik!T335=999,IF(simulera09,RANDBETWEEN(1,9),9),0)</f>
        <v>0</v>
      </c>
      <c r="Z341">
        <f t="shared" si="166"/>
        <v>0</v>
      </c>
      <c r="AA341">
        <f t="shared" ca="1" si="167"/>
        <v>27</v>
      </c>
      <c r="AB341" s="26" t="str">
        <f t="shared" ca="1" si="188"/>
        <v>0-27</v>
      </c>
      <c r="AC341" s="26" t="b">
        <f>Råstatistik!B335</f>
        <v>0</v>
      </c>
      <c r="AD341" s="26">
        <f t="shared" si="168"/>
        <v>0</v>
      </c>
      <c r="AE341" s="26">
        <f t="shared" ca="1" si="169"/>
        <v>0</v>
      </c>
      <c r="AF341" s="26">
        <f t="shared" si="170"/>
        <v>13</v>
      </c>
      <c r="AG341" s="26">
        <f t="shared" ca="1" si="171"/>
        <v>0</v>
      </c>
      <c r="AH341" s="26">
        <f t="shared" si="172"/>
        <v>0</v>
      </c>
      <c r="AI341" s="26">
        <f t="shared" ca="1" si="173"/>
        <v>0</v>
      </c>
      <c r="AJ341" s="26">
        <f t="shared" si="174"/>
        <v>88</v>
      </c>
      <c r="AK341" s="26">
        <f t="shared" ca="1" si="175"/>
        <v>0</v>
      </c>
      <c r="AL341" s="48">
        <f t="shared" si="176"/>
        <v>0.12871287128712872</v>
      </c>
      <c r="AM341" s="48" t="str">
        <f t="shared" ca="1" si="177"/>
        <v>12 - 8%</v>
      </c>
      <c r="AN341" s="48" t="str">
        <f>IFERROR(#REF!/#REF!,"-")</f>
        <v>-</v>
      </c>
      <c r="AO341" s="48">
        <f t="shared" si="178"/>
        <v>0</v>
      </c>
      <c r="AP341" s="48" t="str">
        <f t="shared" ca="1" si="179"/>
        <v>0 - 25%</v>
      </c>
      <c r="AQ341" s="48" t="str">
        <f>IFERROR(AC341/#REF!,"-")</f>
        <v>-</v>
      </c>
      <c r="AR341" s="48">
        <f t="shared" si="180"/>
        <v>0</v>
      </c>
      <c r="AS341" s="48" t="str">
        <f>IFERROR(#REF!/#REF!,"_")</f>
        <v>_</v>
      </c>
      <c r="AT341" s="48">
        <f t="shared" si="181"/>
        <v>1</v>
      </c>
      <c r="AU341" s="48" t="str">
        <f>IFERROR(#REF!/#REF!,"-")</f>
        <v>-</v>
      </c>
      <c r="AV341" s="48" t="str">
        <f t="shared" si="182"/>
        <v>-</v>
      </c>
      <c r="AW341" s="48" t="str">
        <f>IFERROR(#REF!/#REF!,"-")</f>
        <v>-</v>
      </c>
      <c r="AX341" s="48" t="str">
        <f t="shared" si="183"/>
        <v>-</v>
      </c>
      <c r="AY341" s="48" t="str">
        <f>IFERROR(#REF!/#REF!,"-")</f>
        <v>-</v>
      </c>
      <c r="AZ341" s="48" t="str">
        <f t="shared" si="189"/>
        <v>-</v>
      </c>
      <c r="BA341" s="48" t="str">
        <f t="shared" si="190"/>
        <v>-</v>
      </c>
      <c r="BB341" s="48" t="b">
        <f t="shared" si="184"/>
        <v>0</v>
      </c>
      <c r="BC341">
        <f t="shared" si="191"/>
        <v>0</v>
      </c>
      <c r="BD341" s="48">
        <f t="shared" si="185"/>
        <v>0</v>
      </c>
    </row>
    <row r="342" spans="1:56" x14ac:dyDescent="0.3">
      <c r="A342" s="25" t="str">
        <f>Råstatistik!A336</f>
        <v>NACKA KOMMUN</v>
      </c>
      <c r="B342" t="b">
        <f t="shared" si="160"/>
        <v>1</v>
      </c>
      <c r="C342">
        <f>Råstatistik!F336</f>
        <v>38</v>
      </c>
      <c r="D342">
        <f ca="1">IF(Råstatistik!D336=999,IF(simulera09,RANDBETWEEN(1,9),9),0)</f>
        <v>0</v>
      </c>
      <c r="E342">
        <f>Råstatistik!K336</f>
        <v>33</v>
      </c>
      <c r="F342">
        <f ca="1">IF(Råstatistik!I336=999,IF(simulera09,RANDBETWEEN(1,9),9),0)</f>
        <v>0</v>
      </c>
      <c r="G342">
        <f>Råstatistik!P336</f>
        <v>30</v>
      </c>
      <c r="H342">
        <f ca="1">IF(Råstatistik!N336=999,IF(simulera09,RANDBETWEEN(1,9),9),0)</f>
        <v>0</v>
      </c>
      <c r="I342">
        <f>Råstatistik!U336</f>
        <v>589</v>
      </c>
      <c r="J342">
        <f ca="1">IF(Råstatistik!S336=999,IF(simulera09,RANDBETWEEN(1,9),9),0)</f>
        <v>0</v>
      </c>
      <c r="K342">
        <f t="shared" si="161"/>
        <v>690</v>
      </c>
      <c r="L342">
        <f t="shared" ca="1" si="162"/>
        <v>0</v>
      </c>
      <c r="M342" s="26" t="str">
        <f t="shared" ca="1" si="186"/>
        <v>690</v>
      </c>
      <c r="N342" s="26">
        <f t="shared" ca="1" si="187"/>
        <v>690</v>
      </c>
      <c r="O342" s="26">
        <f t="shared" si="163"/>
        <v>71</v>
      </c>
      <c r="P342" s="26">
        <f t="shared" ca="1" si="164"/>
        <v>0</v>
      </c>
      <c r="Q342" s="26">
        <f t="shared" ca="1" si="165"/>
        <v>71</v>
      </c>
      <c r="R342" s="43">
        <f>IF(Råstatistik!G336=".",0,Råstatistik!G336)</f>
        <v>29</v>
      </c>
      <c r="S342" s="44">
        <f ca="1">IF(Råstatistik!E336=999,IF(simulera09,RANDBETWEEN(1,9),9),0)</f>
        <v>0</v>
      </c>
      <c r="T342" s="43">
        <f>IF(Råstatistik!L336=".",0,Råstatistik!L336)</f>
        <v>13</v>
      </c>
      <c r="U342" s="44">
        <f ca="1">IF(Råstatistik!J336=999,IF(simulera09,RANDBETWEEN(1,9),9),0)</f>
        <v>0</v>
      </c>
      <c r="V342">
        <f>IF(Råstatistik!Q336=".",0,Råstatistik!Q336)</f>
        <v>0</v>
      </c>
      <c r="W342">
        <f ca="1">IF(Råstatistik!O336=999,IF(simulera09,RANDBETWEEN(1,9),9),0)</f>
        <v>9</v>
      </c>
      <c r="X342">
        <f>IF(Råstatistik!V336=".",0,Råstatistik!V336)</f>
        <v>26</v>
      </c>
      <c r="Y342">
        <f ca="1">IF(Råstatistik!T336=999,IF(simulera09,RANDBETWEEN(1,9),9),0)</f>
        <v>0</v>
      </c>
      <c r="Z342">
        <f t="shared" si="166"/>
        <v>68</v>
      </c>
      <c r="AA342">
        <f t="shared" ca="1" si="167"/>
        <v>9</v>
      </c>
      <c r="AB342" s="26" t="str">
        <f t="shared" ca="1" si="188"/>
        <v>68-77</v>
      </c>
      <c r="AC342" s="26" t="b">
        <f>Råstatistik!B336</f>
        <v>0</v>
      </c>
      <c r="AD342" s="26">
        <f t="shared" si="168"/>
        <v>9</v>
      </c>
      <c r="AE342" s="26">
        <f t="shared" ca="1" si="169"/>
        <v>0</v>
      </c>
      <c r="AF342" s="26">
        <f t="shared" si="170"/>
        <v>20</v>
      </c>
      <c r="AG342" s="26">
        <f t="shared" ca="1" si="171"/>
        <v>0</v>
      </c>
      <c r="AH342" s="26">
        <f t="shared" si="172"/>
        <v>30</v>
      </c>
      <c r="AI342" s="26">
        <f t="shared" ca="1" si="173"/>
        <v>0</v>
      </c>
      <c r="AJ342" s="26">
        <f t="shared" si="174"/>
        <v>563</v>
      </c>
      <c r="AK342" s="26">
        <f t="shared" ca="1" si="175"/>
        <v>0</v>
      </c>
      <c r="AL342" s="48">
        <f t="shared" si="176"/>
        <v>0.10289855072463767</v>
      </c>
      <c r="AM342" s="48" t="str">
        <f t="shared" ca="1" si="177"/>
        <v>10 - 0%</v>
      </c>
      <c r="AN342" s="48" t="str">
        <f>IFERROR(#REF!/#REF!,"-")</f>
        <v>-</v>
      </c>
      <c r="AO342" s="48">
        <f t="shared" si="178"/>
        <v>9.8550724637681164E-2</v>
      </c>
      <c r="AP342" s="48" t="str">
        <f t="shared" ca="1" si="179"/>
        <v>10 - 1%</v>
      </c>
      <c r="AQ342" s="48" t="str">
        <f>IFERROR(AC342/#REF!,"-")</f>
        <v>-</v>
      </c>
      <c r="AR342" s="48">
        <f t="shared" si="180"/>
        <v>0.95774647887323938</v>
      </c>
      <c r="AS342" s="48" t="str">
        <f>IFERROR(#REF!/#REF!,"_")</f>
        <v>_</v>
      </c>
      <c r="AT342" s="48">
        <f t="shared" si="181"/>
        <v>0.46478873239436619</v>
      </c>
      <c r="AU342" s="48" t="str">
        <f>IFERROR(#REF!/#REF!,"-")</f>
        <v>-</v>
      </c>
      <c r="AV342" s="48">
        <f t="shared" si="182"/>
        <v>0.19117647058823528</v>
      </c>
      <c r="AW342" s="48" t="str">
        <f>IFERROR(#REF!/#REF!,"-")</f>
        <v>-</v>
      </c>
      <c r="AX342" s="48">
        <f t="shared" si="183"/>
        <v>0.38235294117647056</v>
      </c>
      <c r="AY342" s="48" t="str">
        <f>IFERROR(#REF!/#REF!,"-")</f>
        <v>-</v>
      </c>
      <c r="AZ342" s="48">
        <f t="shared" si="189"/>
        <v>0.57352941176470584</v>
      </c>
      <c r="BA342" s="48" t="str">
        <f t="shared" si="190"/>
        <v>-</v>
      </c>
      <c r="BB342" s="48" t="b">
        <f t="shared" si="184"/>
        <v>0</v>
      </c>
      <c r="BC342">
        <f t="shared" si="191"/>
        <v>9</v>
      </c>
      <c r="BD342" s="48">
        <f t="shared" si="185"/>
        <v>0.31034482758620691</v>
      </c>
    </row>
    <row r="343" spans="1:56" x14ac:dyDescent="0.3">
      <c r="A343" s="25" t="str">
        <f>Råstatistik!A337</f>
        <v>Njurunda friskola AB</v>
      </c>
      <c r="B343" t="b">
        <f t="shared" si="160"/>
        <v>0</v>
      </c>
      <c r="C343">
        <f>Råstatistik!F337</f>
        <v>0</v>
      </c>
      <c r="D343">
        <f ca="1">IF(Råstatistik!D337=999,IF(simulera09,RANDBETWEEN(1,9),9),0)</f>
        <v>9</v>
      </c>
      <c r="E343">
        <f>Råstatistik!K337</f>
        <v>0</v>
      </c>
      <c r="F343">
        <f ca="1">IF(Råstatistik!I337=999,IF(simulera09,RANDBETWEEN(1,9),9),0)</f>
        <v>9</v>
      </c>
      <c r="G343">
        <f>Råstatistik!P337</f>
        <v>0</v>
      </c>
      <c r="H343">
        <f ca="1">IF(Råstatistik!N337=999,IF(simulera09,RANDBETWEEN(1,9),9),0)</f>
        <v>9</v>
      </c>
      <c r="I343">
        <f>Råstatistik!U337</f>
        <v>16</v>
      </c>
      <c r="J343">
        <f ca="1">IF(Råstatistik!S337=999,IF(simulera09,RANDBETWEEN(1,9),9),0)</f>
        <v>0</v>
      </c>
      <c r="K343">
        <f t="shared" si="161"/>
        <v>16</v>
      </c>
      <c r="L343">
        <f t="shared" ca="1" si="162"/>
        <v>27</v>
      </c>
      <c r="M343" s="26" t="str">
        <f t="shared" ca="1" si="186"/>
        <v>16-43</v>
      </c>
      <c r="N343" s="26">
        <f t="shared" ca="1" si="187"/>
        <v>30</v>
      </c>
      <c r="O343" s="26">
        <f t="shared" si="163"/>
        <v>0</v>
      </c>
      <c r="P343" s="26">
        <f t="shared" ca="1" si="164"/>
        <v>18</v>
      </c>
      <c r="Q343" s="26">
        <f t="shared" ca="1" si="165"/>
        <v>9</v>
      </c>
      <c r="R343" s="43">
        <f>IF(Råstatistik!G337=".",0,Råstatistik!G337)</f>
        <v>0</v>
      </c>
      <c r="S343" s="44">
        <f ca="1">IF(Råstatistik!E337=999,IF(simulera09,RANDBETWEEN(1,9),9),0)</f>
        <v>9</v>
      </c>
      <c r="T343" s="43">
        <f>IF(Råstatistik!L337=".",0,Råstatistik!L337)</f>
        <v>0</v>
      </c>
      <c r="U343" s="44">
        <f ca="1">IF(Råstatistik!J337=999,IF(simulera09,RANDBETWEEN(1,9),9),0)</f>
        <v>9</v>
      </c>
      <c r="V343">
        <f>IF(Råstatistik!Q337=".",0,Råstatistik!Q337)</f>
        <v>0</v>
      </c>
      <c r="W343">
        <f ca="1">IF(Råstatistik!O337=999,IF(simulera09,RANDBETWEEN(1,9),9),0)</f>
        <v>9</v>
      </c>
      <c r="X343">
        <f>IF(Råstatistik!V337=".",0,Råstatistik!V337)</f>
        <v>0</v>
      </c>
      <c r="Y343">
        <f ca="1">IF(Råstatistik!T337=999,IF(simulera09,RANDBETWEEN(1,9),9),0)</f>
        <v>9</v>
      </c>
      <c r="Z343">
        <f t="shared" si="166"/>
        <v>0</v>
      </c>
      <c r="AA343">
        <f t="shared" ca="1" si="167"/>
        <v>36</v>
      </c>
      <c r="AB343" s="26" t="str">
        <f t="shared" ca="1" si="188"/>
        <v>0-36</v>
      </c>
      <c r="AC343" s="26" t="b">
        <f>Råstatistik!B337</f>
        <v>0</v>
      </c>
      <c r="AD343" s="26">
        <f t="shared" si="168"/>
        <v>0</v>
      </c>
      <c r="AE343" s="26">
        <f t="shared" ca="1" si="169"/>
        <v>0</v>
      </c>
      <c r="AF343" s="26">
        <f t="shared" si="170"/>
        <v>0</v>
      </c>
      <c r="AG343" s="26">
        <f t="shared" ca="1" si="171"/>
        <v>0</v>
      </c>
      <c r="AH343" s="26">
        <f t="shared" si="172"/>
        <v>0</v>
      </c>
      <c r="AI343" s="26">
        <f t="shared" ca="1" si="173"/>
        <v>0</v>
      </c>
      <c r="AJ343" s="26">
        <f t="shared" si="174"/>
        <v>16</v>
      </c>
      <c r="AK343" s="26">
        <f t="shared" ca="1" si="175"/>
        <v>0</v>
      </c>
      <c r="AL343" s="48">
        <f t="shared" si="176"/>
        <v>0</v>
      </c>
      <c r="AM343" s="48" t="str">
        <f t="shared" ca="1" si="177"/>
        <v>0 - 60%</v>
      </c>
      <c r="AN343" s="48" t="str">
        <f>IFERROR(#REF!/#REF!,"-")</f>
        <v>-</v>
      </c>
      <c r="AO343" s="48">
        <f t="shared" si="178"/>
        <v>0</v>
      </c>
      <c r="AP343" s="48" t="str">
        <f t="shared" ca="1" si="179"/>
        <v>0 - 120%</v>
      </c>
      <c r="AQ343" s="48" t="str">
        <f>IFERROR(AC343/#REF!,"-")</f>
        <v>-</v>
      </c>
      <c r="AR343" s="48" t="str">
        <f t="shared" si="180"/>
        <v>-</v>
      </c>
      <c r="AS343" s="48" t="str">
        <f>IFERROR(#REF!/#REF!,"_")</f>
        <v>_</v>
      </c>
      <c r="AT343" s="48" t="str">
        <f t="shared" si="181"/>
        <v>-</v>
      </c>
      <c r="AU343" s="48" t="str">
        <f>IFERROR(#REF!/#REF!,"-")</f>
        <v>-</v>
      </c>
      <c r="AV343" s="48" t="str">
        <f t="shared" si="182"/>
        <v>-</v>
      </c>
      <c r="AW343" s="48" t="str">
        <f>IFERROR(#REF!/#REF!,"-")</f>
        <v>-</v>
      </c>
      <c r="AX343" s="48" t="str">
        <f t="shared" si="183"/>
        <v>-</v>
      </c>
      <c r="AY343" s="48" t="str">
        <f>IFERROR(#REF!/#REF!,"-")</f>
        <v>-</v>
      </c>
      <c r="AZ343" s="48" t="str">
        <f t="shared" si="189"/>
        <v>-</v>
      </c>
      <c r="BA343" s="48" t="str">
        <f t="shared" si="190"/>
        <v>-</v>
      </c>
      <c r="BB343" s="48" t="b">
        <f t="shared" si="184"/>
        <v>0</v>
      </c>
      <c r="BC343">
        <f t="shared" si="191"/>
        <v>0</v>
      </c>
      <c r="BD343" s="48" t="str">
        <f t="shared" si="185"/>
        <v>-</v>
      </c>
    </row>
    <row r="344" spans="1:56" x14ac:dyDescent="0.3">
      <c r="A344" s="25" t="str">
        <f>Råstatistik!A338</f>
        <v>NORA KOMMUN</v>
      </c>
      <c r="B344" t="b">
        <f t="shared" si="160"/>
        <v>1</v>
      </c>
      <c r="C344">
        <f>Råstatistik!F338</f>
        <v>14</v>
      </c>
      <c r="D344">
        <f ca="1">IF(Råstatistik!D338=999,IF(simulera09,RANDBETWEEN(1,9),9),0)</f>
        <v>0</v>
      </c>
      <c r="E344">
        <f>Råstatistik!K338</f>
        <v>0</v>
      </c>
      <c r="F344">
        <f ca="1">IF(Råstatistik!I338=999,IF(simulera09,RANDBETWEEN(1,9),9),0)</f>
        <v>9</v>
      </c>
      <c r="G344">
        <f>Råstatistik!P338</f>
        <v>11</v>
      </c>
      <c r="H344">
        <f ca="1">IF(Råstatistik!N338=999,IF(simulera09,RANDBETWEEN(1,9),9),0)</f>
        <v>0</v>
      </c>
      <c r="I344">
        <f>Råstatistik!U338</f>
        <v>66</v>
      </c>
      <c r="J344">
        <f ca="1">IF(Råstatistik!S338=999,IF(simulera09,RANDBETWEEN(1,9),9),0)</f>
        <v>0</v>
      </c>
      <c r="K344">
        <f t="shared" si="161"/>
        <v>91</v>
      </c>
      <c r="L344">
        <f t="shared" ca="1" si="162"/>
        <v>9</v>
      </c>
      <c r="M344" s="26" t="str">
        <f t="shared" ca="1" si="186"/>
        <v>91-100</v>
      </c>
      <c r="N344" s="26">
        <f t="shared" ca="1" si="187"/>
        <v>96</v>
      </c>
      <c r="O344" s="26">
        <f t="shared" si="163"/>
        <v>14</v>
      </c>
      <c r="P344" s="26">
        <f t="shared" ca="1" si="164"/>
        <v>9</v>
      </c>
      <c r="Q344" s="26">
        <f t="shared" ca="1" si="165"/>
        <v>19</v>
      </c>
      <c r="R344" s="43">
        <f>IF(Råstatistik!G338=".",0,Råstatistik!G338)</f>
        <v>0</v>
      </c>
      <c r="S344" s="44">
        <f ca="1">IF(Råstatistik!E338=999,IF(simulera09,RANDBETWEEN(1,9),9),0)</f>
        <v>9</v>
      </c>
      <c r="T344" s="43">
        <f>IF(Råstatistik!L338=".",0,Råstatistik!L338)</f>
        <v>0</v>
      </c>
      <c r="U344" s="44">
        <f ca="1">IF(Råstatistik!J338=999,IF(simulera09,RANDBETWEEN(1,9),9),0)</f>
        <v>9</v>
      </c>
      <c r="V344">
        <f>IF(Råstatistik!Q338=".",0,Råstatistik!Q338)</f>
        <v>0</v>
      </c>
      <c r="W344">
        <f ca="1">IF(Råstatistik!O338=999,IF(simulera09,RANDBETWEEN(1,9),9),0)</f>
        <v>9</v>
      </c>
      <c r="X344">
        <f>IF(Råstatistik!V338=".",0,Råstatistik!V338)</f>
        <v>0</v>
      </c>
      <c r="Y344">
        <f ca="1">IF(Råstatistik!T338=999,IF(simulera09,RANDBETWEEN(1,9),9),0)</f>
        <v>0</v>
      </c>
      <c r="Z344">
        <f t="shared" si="166"/>
        <v>0</v>
      </c>
      <c r="AA344">
        <f t="shared" ca="1" si="167"/>
        <v>27</v>
      </c>
      <c r="AB344" s="26" t="str">
        <f t="shared" ca="1" si="188"/>
        <v>0-27</v>
      </c>
      <c r="AC344" s="26" t="b">
        <f>Råstatistik!B338</f>
        <v>0</v>
      </c>
      <c r="AD344" s="26">
        <f t="shared" si="168"/>
        <v>14</v>
      </c>
      <c r="AE344" s="26">
        <f t="shared" ca="1" si="169"/>
        <v>0</v>
      </c>
      <c r="AF344" s="26">
        <f t="shared" si="170"/>
        <v>0</v>
      </c>
      <c r="AG344" s="26">
        <f t="shared" ca="1" si="171"/>
        <v>0</v>
      </c>
      <c r="AH344" s="26">
        <f t="shared" si="172"/>
        <v>11</v>
      </c>
      <c r="AI344" s="26">
        <f t="shared" ca="1" si="173"/>
        <v>0</v>
      </c>
      <c r="AJ344" s="26">
        <f t="shared" si="174"/>
        <v>66</v>
      </c>
      <c r="AK344" s="26">
        <f t="shared" ca="1" si="175"/>
        <v>0</v>
      </c>
      <c r="AL344" s="48">
        <f t="shared" si="176"/>
        <v>0.15384615384615385</v>
      </c>
      <c r="AM344" s="48" t="str">
        <f t="shared" ca="1" si="177"/>
        <v>15 - 9%</v>
      </c>
      <c r="AN344" s="48" t="str">
        <f>IFERROR(#REF!/#REF!,"-")</f>
        <v>-</v>
      </c>
      <c r="AO344" s="48">
        <f t="shared" si="178"/>
        <v>0</v>
      </c>
      <c r="AP344" s="48" t="str">
        <f t="shared" ca="1" si="179"/>
        <v>0 - 28%</v>
      </c>
      <c r="AQ344" s="48" t="str">
        <f>IFERROR(AC344/#REF!,"-")</f>
        <v>-</v>
      </c>
      <c r="AR344" s="48">
        <f t="shared" si="180"/>
        <v>0</v>
      </c>
      <c r="AS344" s="48" t="str">
        <f>IFERROR(#REF!/#REF!,"_")</f>
        <v>_</v>
      </c>
      <c r="AT344" s="48">
        <f t="shared" si="181"/>
        <v>0</v>
      </c>
      <c r="AU344" s="48" t="str">
        <f>IFERROR(#REF!/#REF!,"-")</f>
        <v>-</v>
      </c>
      <c r="AV344" s="48" t="str">
        <f t="shared" si="182"/>
        <v>-</v>
      </c>
      <c r="AW344" s="48" t="str">
        <f>IFERROR(#REF!/#REF!,"-")</f>
        <v>-</v>
      </c>
      <c r="AX344" s="48" t="str">
        <f t="shared" si="183"/>
        <v>-</v>
      </c>
      <c r="AY344" s="48" t="str">
        <f>IFERROR(#REF!/#REF!,"-")</f>
        <v>-</v>
      </c>
      <c r="AZ344" s="48" t="str">
        <f t="shared" si="189"/>
        <v>-</v>
      </c>
      <c r="BA344" s="48" t="str">
        <f t="shared" si="190"/>
        <v>-</v>
      </c>
      <c r="BB344" s="48" t="b">
        <f t="shared" si="184"/>
        <v>0</v>
      </c>
      <c r="BC344">
        <f t="shared" si="191"/>
        <v>14</v>
      </c>
      <c r="BD344" s="48">
        <f t="shared" si="185"/>
        <v>1</v>
      </c>
    </row>
    <row r="345" spans="1:56" x14ac:dyDescent="0.3">
      <c r="A345" s="25" t="str">
        <f>Råstatistik!A339</f>
        <v>NORBERGS KOMMUN</v>
      </c>
      <c r="B345" t="b">
        <f t="shared" si="160"/>
        <v>1</v>
      </c>
      <c r="C345">
        <f>Råstatistik!F339</f>
        <v>0</v>
      </c>
      <c r="D345">
        <f ca="1">IF(Råstatistik!D339=999,IF(simulera09,RANDBETWEEN(1,9),9),0)</f>
        <v>9</v>
      </c>
      <c r="E345">
        <f>Råstatistik!K339</f>
        <v>0</v>
      </c>
      <c r="F345">
        <f ca="1">IF(Råstatistik!I339=999,IF(simulera09,RANDBETWEEN(1,9),9),0)</f>
        <v>9</v>
      </c>
      <c r="G345">
        <f>Råstatistik!P339</f>
        <v>0</v>
      </c>
      <c r="H345">
        <f ca="1">IF(Råstatistik!N339=999,IF(simulera09,RANDBETWEEN(1,9),9),0)</f>
        <v>9</v>
      </c>
      <c r="I345">
        <f>Råstatistik!U339</f>
        <v>23</v>
      </c>
      <c r="J345">
        <f ca="1">IF(Råstatistik!S339=999,IF(simulera09,RANDBETWEEN(1,9),9),0)</f>
        <v>0</v>
      </c>
      <c r="K345">
        <f t="shared" si="161"/>
        <v>23</v>
      </c>
      <c r="L345">
        <f t="shared" ca="1" si="162"/>
        <v>27</v>
      </c>
      <c r="M345" s="26" t="str">
        <f t="shared" ca="1" si="186"/>
        <v>23-50</v>
      </c>
      <c r="N345" s="26">
        <f t="shared" ca="1" si="187"/>
        <v>37</v>
      </c>
      <c r="O345" s="26">
        <f t="shared" si="163"/>
        <v>0</v>
      </c>
      <c r="P345" s="26">
        <f t="shared" ca="1" si="164"/>
        <v>18</v>
      </c>
      <c r="Q345" s="26">
        <f t="shared" ca="1" si="165"/>
        <v>9</v>
      </c>
      <c r="R345" s="43">
        <f>IF(Råstatistik!G339=".",0,Råstatistik!G339)</f>
        <v>0</v>
      </c>
      <c r="S345" s="44">
        <f ca="1">IF(Råstatistik!E339=999,IF(simulera09,RANDBETWEEN(1,9),9),0)</f>
        <v>9</v>
      </c>
      <c r="T345" s="43">
        <f>IF(Råstatistik!L339=".",0,Råstatistik!L339)</f>
        <v>0</v>
      </c>
      <c r="U345" s="44">
        <f ca="1">IF(Råstatistik!J339=999,IF(simulera09,RANDBETWEEN(1,9),9),0)</f>
        <v>9</v>
      </c>
      <c r="V345">
        <f>IF(Råstatistik!Q339=".",0,Råstatistik!Q339)</f>
        <v>0</v>
      </c>
      <c r="W345">
        <f ca="1">IF(Råstatistik!O339=999,IF(simulera09,RANDBETWEEN(1,9),9),0)</f>
        <v>9</v>
      </c>
      <c r="X345">
        <f>IF(Råstatistik!V339=".",0,Råstatistik!V339)</f>
        <v>0</v>
      </c>
      <c r="Y345">
        <f ca="1">IF(Råstatistik!T339=999,IF(simulera09,RANDBETWEEN(1,9),9),0)</f>
        <v>0</v>
      </c>
      <c r="Z345">
        <f t="shared" si="166"/>
        <v>0</v>
      </c>
      <c r="AA345">
        <f t="shared" ca="1" si="167"/>
        <v>27</v>
      </c>
      <c r="AB345" s="26" t="str">
        <f t="shared" ca="1" si="188"/>
        <v>0-27</v>
      </c>
      <c r="AC345" s="26" t="b">
        <f>Råstatistik!B339</f>
        <v>0</v>
      </c>
      <c r="AD345" s="26">
        <f t="shared" si="168"/>
        <v>0</v>
      </c>
      <c r="AE345" s="26">
        <f t="shared" ca="1" si="169"/>
        <v>0</v>
      </c>
      <c r="AF345" s="26">
        <f t="shared" si="170"/>
        <v>0</v>
      </c>
      <c r="AG345" s="26">
        <f t="shared" ca="1" si="171"/>
        <v>0</v>
      </c>
      <c r="AH345" s="26">
        <f t="shared" si="172"/>
        <v>0</v>
      </c>
      <c r="AI345" s="26">
        <f t="shared" ca="1" si="173"/>
        <v>0</v>
      </c>
      <c r="AJ345" s="26">
        <f t="shared" si="174"/>
        <v>23</v>
      </c>
      <c r="AK345" s="26">
        <f t="shared" ca="1" si="175"/>
        <v>0</v>
      </c>
      <c r="AL345" s="48">
        <f t="shared" si="176"/>
        <v>0</v>
      </c>
      <c r="AM345" s="48" t="str">
        <f t="shared" ca="1" si="177"/>
        <v>0 - 49%</v>
      </c>
      <c r="AN345" s="48" t="str">
        <f>IFERROR(#REF!/#REF!,"-")</f>
        <v>-</v>
      </c>
      <c r="AO345" s="48">
        <f t="shared" si="178"/>
        <v>0</v>
      </c>
      <c r="AP345" s="48" t="str">
        <f t="shared" ca="1" si="179"/>
        <v>0 - 73%</v>
      </c>
      <c r="AQ345" s="48" t="str">
        <f>IFERROR(AC345/#REF!,"-")</f>
        <v>-</v>
      </c>
      <c r="AR345" s="48" t="str">
        <f t="shared" si="180"/>
        <v>-</v>
      </c>
      <c r="AS345" s="48" t="str">
        <f>IFERROR(#REF!/#REF!,"_")</f>
        <v>_</v>
      </c>
      <c r="AT345" s="48" t="str">
        <f t="shared" si="181"/>
        <v>-</v>
      </c>
      <c r="AU345" s="48" t="str">
        <f>IFERROR(#REF!/#REF!,"-")</f>
        <v>-</v>
      </c>
      <c r="AV345" s="48" t="str">
        <f t="shared" si="182"/>
        <v>-</v>
      </c>
      <c r="AW345" s="48" t="str">
        <f>IFERROR(#REF!/#REF!,"-")</f>
        <v>-</v>
      </c>
      <c r="AX345" s="48" t="str">
        <f t="shared" si="183"/>
        <v>-</v>
      </c>
      <c r="AY345" s="48" t="str">
        <f>IFERROR(#REF!/#REF!,"-")</f>
        <v>-</v>
      </c>
      <c r="AZ345" s="48" t="str">
        <f t="shared" si="189"/>
        <v>-</v>
      </c>
      <c r="BA345" s="48" t="str">
        <f t="shared" si="190"/>
        <v>-</v>
      </c>
      <c r="BB345" s="48" t="b">
        <f t="shared" si="184"/>
        <v>0</v>
      </c>
      <c r="BC345">
        <f t="shared" si="191"/>
        <v>0</v>
      </c>
      <c r="BD345" s="48" t="str">
        <f t="shared" si="185"/>
        <v>-</v>
      </c>
    </row>
    <row r="346" spans="1:56" x14ac:dyDescent="0.3">
      <c r="A346" s="25" t="str">
        <f>Råstatistik!A340</f>
        <v>NORDANSTIGS KOMMUN</v>
      </c>
      <c r="B346" t="b">
        <f t="shared" si="160"/>
        <v>1</v>
      </c>
      <c r="C346">
        <f>Råstatistik!F340</f>
        <v>0</v>
      </c>
      <c r="D346">
        <f ca="1">IF(Råstatistik!D340=999,IF(simulera09,RANDBETWEEN(1,9),9),0)</f>
        <v>9</v>
      </c>
      <c r="E346">
        <f>Råstatistik!K340</f>
        <v>0</v>
      </c>
      <c r="F346">
        <f ca="1">IF(Råstatistik!I340=999,IF(simulera09,RANDBETWEEN(1,9),9),0)</f>
        <v>9</v>
      </c>
      <c r="G346">
        <f>Råstatistik!P340</f>
        <v>0</v>
      </c>
      <c r="H346">
        <f ca="1">IF(Råstatistik!N340=999,IF(simulera09,RANDBETWEEN(1,9),9),0)</f>
        <v>9</v>
      </c>
      <c r="I346">
        <f>Råstatistik!U340</f>
        <v>19</v>
      </c>
      <c r="J346">
        <f ca="1">IF(Råstatistik!S340=999,IF(simulera09,RANDBETWEEN(1,9),9),0)</f>
        <v>0</v>
      </c>
      <c r="K346">
        <f t="shared" si="161"/>
        <v>19</v>
      </c>
      <c r="L346">
        <f t="shared" ca="1" si="162"/>
        <v>27</v>
      </c>
      <c r="M346" s="26" t="str">
        <f t="shared" ca="1" si="186"/>
        <v>19-46</v>
      </c>
      <c r="N346" s="26">
        <f t="shared" ca="1" si="187"/>
        <v>33</v>
      </c>
      <c r="O346" s="26">
        <f t="shared" si="163"/>
        <v>0</v>
      </c>
      <c r="P346" s="26">
        <f t="shared" ca="1" si="164"/>
        <v>18</v>
      </c>
      <c r="Q346" s="26">
        <f t="shared" ca="1" si="165"/>
        <v>9</v>
      </c>
      <c r="R346" s="43">
        <f>IF(Råstatistik!G340=".",0,Råstatistik!G340)</f>
        <v>0</v>
      </c>
      <c r="S346" s="44">
        <f ca="1">IF(Råstatistik!E340=999,IF(simulera09,RANDBETWEEN(1,9),9),0)</f>
        <v>9</v>
      </c>
      <c r="T346" s="43">
        <f>IF(Råstatistik!L340=".",0,Råstatistik!L340)</f>
        <v>0</v>
      </c>
      <c r="U346" s="44">
        <f ca="1">IF(Råstatistik!J340=999,IF(simulera09,RANDBETWEEN(1,9),9),0)</f>
        <v>9</v>
      </c>
      <c r="V346">
        <f>IF(Råstatistik!Q340=".",0,Råstatistik!Q340)</f>
        <v>0</v>
      </c>
      <c r="W346">
        <f ca="1">IF(Råstatistik!O340=999,IF(simulera09,RANDBETWEEN(1,9),9),0)</f>
        <v>9</v>
      </c>
      <c r="X346">
        <f>IF(Råstatistik!V340=".",0,Råstatistik!V340)</f>
        <v>0</v>
      </c>
      <c r="Y346">
        <f ca="1">IF(Råstatistik!T340=999,IF(simulera09,RANDBETWEEN(1,9),9),0)</f>
        <v>0</v>
      </c>
      <c r="Z346">
        <f t="shared" si="166"/>
        <v>0</v>
      </c>
      <c r="AA346">
        <f t="shared" ca="1" si="167"/>
        <v>27</v>
      </c>
      <c r="AB346" s="26" t="str">
        <f t="shared" ca="1" si="188"/>
        <v>0-27</v>
      </c>
      <c r="AC346" s="26" t="b">
        <f>Råstatistik!B340</f>
        <v>0</v>
      </c>
      <c r="AD346" s="26">
        <f t="shared" si="168"/>
        <v>0</v>
      </c>
      <c r="AE346" s="26">
        <f t="shared" ca="1" si="169"/>
        <v>0</v>
      </c>
      <c r="AF346" s="26">
        <f t="shared" si="170"/>
        <v>0</v>
      </c>
      <c r="AG346" s="26">
        <f t="shared" ca="1" si="171"/>
        <v>0</v>
      </c>
      <c r="AH346" s="26">
        <f t="shared" si="172"/>
        <v>0</v>
      </c>
      <c r="AI346" s="26">
        <f t="shared" ca="1" si="173"/>
        <v>0</v>
      </c>
      <c r="AJ346" s="26">
        <f t="shared" si="174"/>
        <v>19</v>
      </c>
      <c r="AK346" s="26">
        <f t="shared" ca="1" si="175"/>
        <v>0</v>
      </c>
      <c r="AL346" s="48">
        <f t="shared" si="176"/>
        <v>0</v>
      </c>
      <c r="AM346" s="48" t="str">
        <f t="shared" ca="1" si="177"/>
        <v>0 - 55%</v>
      </c>
      <c r="AN346" s="48" t="str">
        <f>IFERROR(#REF!/#REF!,"-")</f>
        <v>-</v>
      </c>
      <c r="AO346" s="48">
        <f t="shared" si="178"/>
        <v>0</v>
      </c>
      <c r="AP346" s="48" t="str">
        <f t="shared" ca="1" si="179"/>
        <v>0 - 82%</v>
      </c>
      <c r="AQ346" s="48" t="str">
        <f>IFERROR(AC346/#REF!,"-")</f>
        <v>-</v>
      </c>
      <c r="AR346" s="48" t="str">
        <f t="shared" si="180"/>
        <v>-</v>
      </c>
      <c r="AS346" s="48" t="str">
        <f>IFERROR(#REF!/#REF!,"_")</f>
        <v>_</v>
      </c>
      <c r="AT346" s="48" t="str">
        <f t="shared" si="181"/>
        <v>-</v>
      </c>
      <c r="AU346" s="48" t="str">
        <f>IFERROR(#REF!/#REF!,"-")</f>
        <v>-</v>
      </c>
      <c r="AV346" s="48" t="str">
        <f t="shared" si="182"/>
        <v>-</v>
      </c>
      <c r="AW346" s="48" t="str">
        <f>IFERROR(#REF!/#REF!,"-")</f>
        <v>-</v>
      </c>
      <c r="AX346" s="48" t="str">
        <f t="shared" si="183"/>
        <v>-</v>
      </c>
      <c r="AY346" s="48" t="str">
        <f>IFERROR(#REF!/#REF!,"-")</f>
        <v>-</v>
      </c>
      <c r="AZ346" s="48" t="str">
        <f t="shared" si="189"/>
        <v>-</v>
      </c>
      <c r="BA346" s="48" t="str">
        <f t="shared" si="190"/>
        <v>-</v>
      </c>
      <c r="BB346" s="48" t="b">
        <f t="shared" si="184"/>
        <v>0</v>
      </c>
      <c r="BC346">
        <f t="shared" si="191"/>
        <v>0</v>
      </c>
      <c r="BD346" s="48" t="str">
        <f t="shared" si="185"/>
        <v>-</v>
      </c>
    </row>
    <row r="347" spans="1:56" x14ac:dyDescent="0.3">
      <c r="A347" s="25" t="str">
        <f>Råstatistik!A341</f>
        <v>NORDMALINGS KOMMUN</v>
      </c>
      <c r="B347" t="b">
        <f t="shared" si="160"/>
        <v>1</v>
      </c>
      <c r="C347">
        <f>Råstatistik!F341</f>
        <v>0</v>
      </c>
      <c r="D347">
        <f ca="1">IF(Råstatistik!D341=999,IF(simulera09,RANDBETWEEN(1,9),9),0)</f>
        <v>9</v>
      </c>
      <c r="E347">
        <f>Råstatistik!K341</f>
        <v>0</v>
      </c>
      <c r="F347">
        <f ca="1">IF(Råstatistik!I341=999,IF(simulera09,RANDBETWEEN(1,9),9),0)</f>
        <v>9</v>
      </c>
      <c r="G347">
        <f>Råstatistik!P341</f>
        <v>0</v>
      </c>
      <c r="H347">
        <f ca="1">IF(Råstatistik!N341=999,IF(simulera09,RANDBETWEEN(1,9),9),0)</f>
        <v>9</v>
      </c>
      <c r="I347">
        <f>Råstatistik!U341</f>
        <v>48</v>
      </c>
      <c r="J347">
        <f ca="1">IF(Råstatistik!S341=999,IF(simulera09,RANDBETWEEN(1,9),9),0)</f>
        <v>0</v>
      </c>
      <c r="K347">
        <f t="shared" si="161"/>
        <v>48</v>
      </c>
      <c r="L347">
        <f t="shared" ca="1" si="162"/>
        <v>27</v>
      </c>
      <c r="M347" s="26" t="str">
        <f t="shared" ca="1" si="186"/>
        <v>48-75</v>
      </c>
      <c r="N347" s="26">
        <f t="shared" ca="1" si="187"/>
        <v>62</v>
      </c>
      <c r="O347" s="26">
        <f t="shared" si="163"/>
        <v>0</v>
      </c>
      <c r="P347" s="26">
        <f t="shared" ca="1" si="164"/>
        <v>18</v>
      </c>
      <c r="Q347" s="26">
        <f t="shared" ca="1" si="165"/>
        <v>9</v>
      </c>
      <c r="R347" s="43">
        <f>IF(Råstatistik!G341=".",0,Råstatistik!G341)</f>
        <v>0</v>
      </c>
      <c r="S347" s="44">
        <f ca="1">IF(Råstatistik!E341=999,IF(simulera09,RANDBETWEEN(1,9),9),0)</f>
        <v>9</v>
      </c>
      <c r="T347" s="43">
        <f>IF(Råstatistik!L341=".",0,Råstatistik!L341)</f>
        <v>0</v>
      </c>
      <c r="U347" s="44">
        <f ca="1">IF(Råstatistik!J341=999,IF(simulera09,RANDBETWEEN(1,9),9),0)</f>
        <v>9</v>
      </c>
      <c r="V347">
        <f>IF(Råstatistik!Q341=".",0,Råstatistik!Q341)</f>
        <v>0</v>
      </c>
      <c r="W347">
        <f ca="1">IF(Råstatistik!O341=999,IF(simulera09,RANDBETWEEN(1,9),9),0)</f>
        <v>9</v>
      </c>
      <c r="X347">
        <f>IF(Råstatistik!V341=".",0,Råstatistik!V341)</f>
        <v>0</v>
      </c>
      <c r="Y347">
        <f ca="1">IF(Råstatistik!T341=999,IF(simulera09,RANDBETWEEN(1,9),9),0)</f>
        <v>0</v>
      </c>
      <c r="Z347">
        <f t="shared" si="166"/>
        <v>0</v>
      </c>
      <c r="AA347">
        <f t="shared" ca="1" si="167"/>
        <v>27</v>
      </c>
      <c r="AB347" s="26" t="str">
        <f t="shared" ca="1" si="188"/>
        <v>0-27</v>
      </c>
      <c r="AC347" s="26" t="b">
        <f>Råstatistik!B341</f>
        <v>0</v>
      </c>
      <c r="AD347" s="26">
        <f t="shared" si="168"/>
        <v>0</v>
      </c>
      <c r="AE347" s="26">
        <f t="shared" ca="1" si="169"/>
        <v>0</v>
      </c>
      <c r="AF347" s="26">
        <f t="shared" si="170"/>
        <v>0</v>
      </c>
      <c r="AG347" s="26">
        <f t="shared" ca="1" si="171"/>
        <v>0</v>
      </c>
      <c r="AH347" s="26">
        <f t="shared" si="172"/>
        <v>0</v>
      </c>
      <c r="AI347" s="26">
        <f t="shared" ca="1" si="173"/>
        <v>0</v>
      </c>
      <c r="AJ347" s="26">
        <f t="shared" si="174"/>
        <v>48</v>
      </c>
      <c r="AK347" s="26">
        <f t="shared" ca="1" si="175"/>
        <v>0</v>
      </c>
      <c r="AL347" s="48">
        <f t="shared" si="176"/>
        <v>0</v>
      </c>
      <c r="AM347" s="48" t="str">
        <f t="shared" ca="1" si="177"/>
        <v>0 - 29%</v>
      </c>
      <c r="AN347" s="48" t="str">
        <f>IFERROR(#REF!/#REF!,"-")</f>
        <v>-</v>
      </c>
      <c r="AO347" s="48">
        <f t="shared" si="178"/>
        <v>0</v>
      </c>
      <c r="AP347" s="48" t="str">
        <f t="shared" ca="1" si="179"/>
        <v>0 - 44%</v>
      </c>
      <c r="AQ347" s="48" t="str">
        <f>IFERROR(AC347/#REF!,"-")</f>
        <v>-</v>
      </c>
      <c r="AR347" s="48" t="str">
        <f t="shared" si="180"/>
        <v>-</v>
      </c>
      <c r="AS347" s="48" t="str">
        <f>IFERROR(#REF!/#REF!,"_")</f>
        <v>_</v>
      </c>
      <c r="AT347" s="48" t="str">
        <f t="shared" si="181"/>
        <v>-</v>
      </c>
      <c r="AU347" s="48" t="str">
        <f>IFERROR(#REF!/#REF!,"-")</f>
        <v>-</v>
      </c>
      <c r="AV347" s="48" t="str">
        <f t="shared" si="182"/>
        <v>-</v>
      </c>
      <c r="AW347" s="48" t="str">
        <f>IFERROR(#REF!/#REF!,"-")</f>
        <v>-</v>
      </c>
      <c r="AX347" s="48" t="str">
        <f t="shared" si="183"/>
        <v>-</v>
      </c>
      <c r="AY347" s="48" t="str">
        <f>IFERROR(#REF!/#REF!,"-")</f>
        <v>-</v>
      </c>
      <c r="AZ347" s="48" t="str">
        <f t="shared" si="189"/>
        <v>-</v>
      </c>
      <c r="BA347" s="48" t="str">
        <f t="shared" si="190"/>
        <v>-</v>
      </c>
      <c r="BB347" s="48" t="b">
        <f t="shared" si="184"/>
        <v>0</v>
      </c>
      <c r="BC347">
        <f t="shared" si="191"/>
        <v>0</v>
      </c>
      <c r="BD347" s="48" t="str">
        <f t="shared" si="185"/>
        <v>-</v>
      </c>
    </row>
    <row r="348" spans="1:56" x14ac:dyDescent="0.3">
      <c r="A348" s="25" t="str">
        <f>Råstatistik!A342</f>
        <v>NORRKÖPINGS KOMMUN</v>
      </c>
      <c r="B348" t="b">
        <f t="shared" si="160"/>
        <v>1</v>
      </c>
      <c r="C348">
        <f>Råstatistik!F342</f>
        <v>176</v>
      </c>
      <c r="D348">
        <f ca="1">IF(Råstatistik!D342=999,IF(simulera09,RANDBETWEEN(1,9),9),0)</f>
        <v>0</v>
      </c>
      <c r="E348">
        <f>Råstatistik!K342</f>
        <v>96</v>
      </c>
      <c r="F348">
        <f ca="1">IF(Råstatistik!I342=999,IF(simulera09,RANDBETWEEN(1,9),9),0)</f>
        <v>0</v>
      </c>
      <c r="G348">
        <f>Råstatistik!P342</f>
        <v>97</v>
      </c>
      <c r="H348">
        <f ca="1">IF(Råstatistik!N342=999,IF(simulera09,RANDBETWEEN(1,9),9),0)</f>
        <v>0</v>
      </c>
      <c r="I348">
        <f>Råstatistik!U342</f>
        <v>549</v>
      </c>
      <c r="J348">
        <f ca="1">IF(Råstatistik!S342=999,IF(simulera09,RANDBETWEEN(1,9),9),0)</f>
        <v>0</v>
      </c>
      <c r="K348">
        <f t="shared" si="161"/>
        <v>918</v>
      </c>
      <c r="L348">
        <f t="shared" ca="1" si="162"/>
        <v>0</v>
      </c>
      <c r="M348" s="26" t="str">
        <f t="shared" ca="1" si="186"/>
        <v>918</v>
      </c>
      <c r="N348" s="26">
        <f t="shared" ca="1" si="187"/>
        <v>918</v>
      </c>
      <c r="O348" s="26">
        <f t="shared" si="163"/>
        <v>272</v>
      </c>
      <c r="P348" s="26">
        <f t="shared" ca="1" si="164"/>
        <v>0</v>
      </c>
      <c r="Q348" s="26">
        <f t="shared" ca="1" si="165"/>
        <v>272</v>
      </c>
      <c r="R348" s="43">
        <f>IF(Råstatistik!G342=".",0,Råstatistik!G342)</f>
        <v>85</v>
      </c>
      <c r="S348" s="44">
        <f ca="1">IF(Råstatistik!E342=999,IF(simulera09,RANDBETWEEN(1,9),9),0)</f>
        <v>0</v>
      </c>
      <c r="T348" s="43">
        <f>IF(Råstatistik!L342=".",0,Råstatistik!L342)</f>
        <v>23</v>
      </c>
      <c r="U348" s="44">
        <f ca="1">IF(Råstatistik!J342=999,IF(simulera09,RANDBETWEEN(1,9),9),0)</f>
        <v>0</v>
      </c>
      <c r="V348">
        <f>IF(Råstatistik!Q342=".",0,Råstatistik!Q342)</f>
        <v>26</v>
      </c>
      <c r="W348">
        <f ca="1">IF(Råstatistik!O342=999,IF(simulera09,RANDBETWEEN(1,9),9),0)</f>
        <v>0</v>
      </c>
      <c r="X348">
        <f>IF(Råstatistik!V342=".",0,Råstatistik!V342)</f>
        <v>26</v>
      </c>
      <c r="Y348">
        <f ca="1">IF(Råstatistik!T342=999,IF(simulera09,RANDBETWEEN(1,9),9),0)</f>
        <v>0</v>
      </c>
      <c r="Z348">
        <f t="shared" si="166"/>
        <v>160</v>
      </c>
      <c r="AA348">
        <f t="shared" ca="1" si="167"/>
        <v>0</v>
      </c>
      <c r="AB348" s="26" t="str">
        <f t="shared" ca="1" si="188"/>
        <v>160</v>
      </c>
      <c r="AC348" s="26" t="b">
        <f>Råstatistik!B342</f>
        <v>0</v>
      </c>
      <c r="AD348" s="26">
        <f t="shared" si="168"/>
        <v>91</v>
      </c>
      <c r="AE348" s="26">
        <f t="shared" ca="1" si="169"/>
        <v>0</v>
      </c>
      <c r="AF348" s="26">
        <f t="shared" si="170"/>
        <v>73</v>
      </c>
      <c r="AG348" s="26">
        <f t="shared" ca="1" si="171"/>
        <v>0</v>
      </c>
      <c r="AH348" s="26">
        <f t="shared" si="172"/>
        <v>71</v>
      </c>
      <c r="AI348" s="26">
        <f t="shared" ca="1" si="173"/>
        <v>0</v>
      </c>
      <c r="AJ348" s="26">
        <f t="shared" si="174"/>
        <v>523</v>
      </c>
      <c r="AK348" s="26">
        <f t="shared" ca="1" si="175"/>
        <v>0</v>
      </c>
      <c r="AL348" s="48">
        <f t="shared" si="176"/>
        <v>0.29629629629629628</v>
      </c>
      <c r="AM348" s="48" t="str">
        <f t="shared" ca="1" si="177"/>
        <v>30 - 0%</v>
      </c>
      <c r="AN348" s="48" t="str">
        <f>IFERROR(#REF!/#REF!,"-")</f>
        <v>-</v>
      </c>
      <c r="AO348" s="48">
        <f t="shared" si="178"/>
        <v>0.17429193899782136</v>
      </c>
      <c r="AP348" s="48" t="str">
        <f t="shared" ca="1" si="179"/>
        <v>17 - 0%</v>
      </c>
      <c r="AQ348" s="48" t="str">
        <f>IFERROR(AC348/#REF!,"-")</f>
        <v>-</v>
      </c>
      <c r="AR348" s="48">
        <f t="shared" si="180"/>
        <v>0.58823529411764708</v>
      </c>
      <c r="AS348" s="48" t="str">
        <f>IFERROR(#REF!/#REF!,"_")</f>
        <v>_</v>
      </c>
      <c r="AT348" s="48">
        <f t="shared" si="181"/>
        <v>0.35294117647058826</v>
      </c>
      <c r="AU348" s="48" t="str">
        <f>IFERROR(#REF!/#REF!,"-")</f>
        <v>-</v>
      </c>
      <c r="AV348" s="48">
        <f t="shared" si="182"/>
        <v>0.14374999999999999</v>
      </c>
      <c r="AW348" s="48" t="str">
        <f>IFERROR(#REF!/#REF!,"-")</f>
        <v>-</v>
      </c>
      <c r="AX348" s="48">
        <f t="shared" si="183"/>
        <v>0.16250000000000001</v>
      </c>
      <c r="AY348" s="48" t="str">
        <f>IFERROR(#REF!/#REF!,"-")</f>
        <v>-</v>
      </c>
      <c r="AZ348" s="48">
        <f t="shared" si="189"/>
        <v>0.30625000000000002</v>
      </c>
      <c r="BA348" s="48" t="str">
        <f t="shared" si="190"/>
        <v>-</v>
      </c>
      <c r="BB348" s="48" t="b">
        <f t="shared" si="184"/>
        <v>0</v>
      </c>
      <c r="BC348">
        <f t="shared" si="191"/>
        <v>91</v>
      </c>
      <c r="BD348" s="48">
        <f t="shared" si="185"/>
        <v>0.55487804878048785</v>
      </c>
    </row>
    <row r="349" spans="1:56" x14ac:dyDescent="0.3">
      <c r="A349" s="25" t="str">
        <f>Råstatistik!A343</f>
        <v>NORRTÄLJE KOMMUN</v>
      </c>
      <c r="B349" t="b">
        <f t="shared" si="160"/>
        <v>1</v>
      </c>
      <c r="C349">
        <f>Råstatistik!F343</f>
        <v>41</v>
      </c>
      <c r="D349">
        <f ca="1">IF(Råstatistik!D343=999,IF(simulera09,RANDBETWEEN(1,9),9),0)</f>
        <v>0</v>
      </c>
      <c r="E349">
        <f>Råstatistik!K343</f>
        <v>36</v>
      </c>
      <c r="F349">
        <f ca="1">IF(Råstatistik!I343=999,IF(simulera09,RANDBETWEEN(1,9),9),0)</f>
        <v>0</v>
      </c>
      <c r="G349">
        <f>Råstatistik!P343</f>
        <v>43</v>
      </c>
      <c r="H349">
        <f ca="1">IF(Råstatistik!N343=999,IF(simulera09,RANDBETWEEN(1,9),9),0)</f>
        <v>0</v>
      </c>
      <c r="I349">
        <f>Råstatistik!U343</f>
        <v>337</v>
      </c>
      <c r="J349">
        <f ca="1">IF(Råstatistik!S343=999,IF(simulera09,RANDBETWEEN(1,9),9),0)</f>
        <v>0</v>
      </c>
      <c r="K349">
        <f t="shared" si="161"/>
        <v>457</v>
      </c>
      <c r="L349">
        <f t="shared" ca="1" si="162"/>
        <v>0</v>
      </c>
      <c r="M349" s="26" t="str">
        <f t="shared" ca="1" si="186"/>
        <v>457</v>
      </c>
      <c r="N349" s="26">
        <f t="shared" ca="1" si="187"/>
        <v>457</v>
      </c>
      <c r="O349" s="26">
        <f t="shared" si="163"/>
        <v>77</v>
      </c>
      <c r="P349" s="26">
        <f t="shared" ca="1" si="164"/>
        <v>0</v>
      </c>
      <c r="Q349" s="26">
        <f t="shared" ca="1" si="165"/>
        <v>77</v>
      </c>
      <c r="R349" s="43">
        <f>IF(Råstatistik!G343=".",0,Råstatistik!G343)</f>
        <v>25</v>
      </c>
      <c r="S349" s="44">
        <f ca="1">IF(Råstatistik!E343=999,IF(simulera09,RANDBETWEEN(1,9),9),0)</f>
        <v>0</v>
      </c>
      <c r="T349" s="43">
        <f>IF(Råstatistik!L343=".",0,Råstatistik!L343)</f>
        <v>13</v>
      </c>
      <c r="U349" s="44">
        <f ca="1">IF(Råstatistik!J343=999,IF(simulera09,RANDBETWEEN(1,9),9),0)</f>
        <v>0</v>
      </c>
      <c r="V349">
        <f>IF(Råstatistik!Q343=".",0,Råstatistik!Q343)</f>
        <v>0</v>
      </c>
      <c r="W349">
        <f ca="1">IF(Råstatistik!O343=999,IF(simulera09,RANDBETWEEN(1,9),9),0)</f>
        <v>9</v>
      </c>
      <c r="X349">
        <f>IF(Råstatistik!V343=".",0,Råstatistik!V343)</f>
        <v>12</v>
      </c>
      <c r="Y349">
        <f ca="1">IF(Råstatistik!T343=999,IF(simulera09,RANDBETWEEN(1,9),9),0)</f>
        <v>0</v>
      </c>
      <c r="Z349">
        <f t="shared" si="166"/>
        <v>50</v>
      </c>
      <c r="AA349">
        <f t="shared" ca="1" si="167"/>
        <v>9</v>
      </c>
      <c r="AB349" s="26" t="str">
        <f t="shared" ca="1" si="188"/>
        <v>50-59</v>
      </c>
      <c r="AC349" s="26" t="b">
        <f>Råstatistik!B343</f>
        <v>0</v>
      </c>
      <c r="AD349" s="26">
        <f t="shared" si="168"/>
        <v>16</v>
      </c>
      <c r="AE349" s="26">
        <f t="shared" ca="1" si="169"/>
        <v>0</v>
      </c>
      <c r="AF349" s="26">
        <f t="shared" si="170"/>
        <v>23</v>
      </c>
      <c r="AG349" s="26">
        <f t="shared" ca="1" si="171"/>
        <v>0</v>
      </c>
      <c r="AH349" s="26">
        <f t="shared" si="172"/>
        <v>43</v>
      </c>
      <c r="AI349" s="26">
        <f t="shared" ca="1" si="173"/>
        <v>0</v>
      </c>
      <c r="AJ349" s="26">
        <f t="shared" si="174"/>
        <v>325</v>
      </c>
      <c r="AK349" s="26">
        <f t="shared" ca="1" si="175"/>
        <v>0</v>
      </c>
      <c r="AL349" s="48">
        <f t="shared" si="176"/>
        <v>0.16849015317286653</v>
      </c>
      <c r="AM349" s="48" t="str">
        <f t="shared" ca="1" si="177"/>
        <v>17 - 0%</v>
      </c>
      <c r="AN349" s="48" t="str">
        <f>IFERROR(#REF!/#REF!,"-")</f>
        <v>-</v>
      </c>
      <c r="AO349" s="48">
        <f t="shared" si="178"/>
        <v>0.10940919037199125</v>
      </c>
      <c r="AP349" s="48" t="str">
        <f t="shared" ca="1" si="179"/>
        <v>11 - 2%</v>
      </c>
      <c r="AQ349" s="48" t="str">
        <f>IFERROR(AC349/#REF!,"-")</f>
        <v>-</v>
      </c>
      <c r="AR349" s="48">
        <f t="shared" si="180"/>
        <v>0.64935064935064934</v>
      </c>
      <c r="AS349" s="48" t="str">
        <f>IFERROR(#REF!/#REF!,"_")</f>
        <v>_</v>
      </c>
      <c r="AT349" s="48">
        <f t="shared" si="181"/>
        <v>0.46753246753246752</v>
      </c>
      <c r="AU349" s="48" t="str">
        <f>IFERROR(#REF!/#REF!,"-")</f>
        <v>-</v>
      </c>
      <c r="AV349" s="48">
        <f t="shared" si="182"/>
        <v>0.26</v>
      </c>
      <c r="AW349" s="48" t="str">
        <f>IFERROR(#REF!/#REF!,"-")</f>
        <v>-</v>
      </c>
      <c r="AX349" s="48">
        <f t="shared" si="183"/>
        <v>0.24</v>
      </c>
      <c r="AY349" s="48" t="str">
        <f>IFERROR(#REF!/#REF!,"-")</f>
        <v>-</v>
      </c>
      <c r="AZ349" s="48">
        <f t="shared" si="189"/>
        <v>0.5</v>
      </c>
      <c r="BA349" s="48" t="str">
        <f t="shared" si="190"/>
        <v>-</v>
      </c>
      <c r="BB349" s="48" t="b">
        <f t="shared" si="184"/>
        <v>0</v>
      </c>
      <c r="BC349">
        <f t="shared" si="191"/>
        <v>16</v>
      </c>
      <c r="BD349" s="48">
        <f t="shared" si="185"/>
        <v>0.41025641025641024</v>
      </c>
    </row>
    <row r="350" spans="1:56" x14ac:dyDescent="0.3">
      <c r="A350" s="25" t="str">
        <f>Råstatistik!A344</f>
        <v>Norrviken Utbildning AB</v>
      </c>
      <c r="B350" t="b">
        <f t="shared" si="160"/>
        <v>0</v>
      </c>
      <c r="C350">
        <f>Råstatistik!F344</f>
        <v>0</v>
      </c>
      <c r="D350">
        <f ca="1">IF(Råstatistik!D344=999,IF(simulera09,RANDBETWEEN(1,9),9),0)</f>
        <v>9</v>
      </c>
      <c r="E350">
        <f>Råstatistik!K344</f>
        <v>0</v>
      </c>
      <c r="F350">
        <f ca="1">IF(Råstatistik!I344=999,IF(simulera09,RANDBETWEEN(1,9),9),0)</f>
        <v>9</v>
      </c>
      <c r="G350">
        <f>Råstatistik!P344</f>
        <v>0</v>
      </c>
      <c r="H350">
        <f ca="1">IF(Råstatistik!N344=999,IF(simulera09,RANDBETWEEN(1,9),9),0)</f>
        <v>9</v>
      </c>
      <c r="I350">
        <f>Råstatistik!U344</f>
        <v>45</v>
      </c>
      <c r="J350">
        <f ca="1">IF(Råstatistik!S344=999,IF(simulera09,RANDBETWEEN(1,9),9),0)</f>
        <v>0</v>
      </c>
      <c r="K350">
        <f t="shared" si="161"/>
        <v>45</v>
      </c>
      <c r="L350">
        <f t="shared" ca="1" si="162"/>
        <v>27</v>
      </c>
      <c r="M350" s="26" t="str">
        <f t="shared" ca="1" si="186"/>
        <v>45-72</v>
      </c>
      <c r="N350" s="26">
        <f t="shared" ca="1" si="187"/>
        <v>59</v>
      </c>
      <c r="O350" s="26">
        <f t="shared" si="163"/>
        <v>0</v>
      </c>
      <c r="P350" s="26">
        <f t="shared" ca="1" si="164"/>
        <v>18</v>
      </c>
      <c r="Q350" s="26">
        <f t="shared" ca="1" si="165"/>
        <v>9</v>
      </c>
      <c r="R350" s="43">
        <f>IF(Råstatistik!G344=".",0,Råstatistik!G344)</f>
        <v>0</v>
      </c>
      <c r="S350" s="44">
        <f ca="1">IF(Råstatistik!E344=999,IF(simulera09,RANDBETWEEN(1,9),9),0)</f>
        <v>9</v>
      </c>
      <c r="T350" s="43">
        <f>IF(Råstatistik!L344=".",0,Råstatistik!L344)</f>
        <v>0</v>
      </c>
      <c r="U350" s="44">
        <f ca="1">IF(Råstatistik!J344=999,IF(simulera09,RANDBETWEEN(1,9),9),0)</f>
        <v>9</v>
      </c>
      <c r="V350">
        <f>IF(Råstatistik!Q344=".",0,Råstatistik!Q344)</f>
        <v>0</v>
      </c>
      <c r="W350">
        <f ca="1">IF(Råstatistik!O344=999,IF(simulera09,RANDBETWEEN(1,9),9),0)</f>
        <v>9</v>
      </c>
      <c r="X350">
        <f>IF(Råstatistik!V344=".",0,Råstatistik!V344)</f>
        <v>0</v>
      </c>
      <c r="Y350">
        <f ca="1">IF(Råstatistik!T344=999,IF(simulera09,RANDBETWEEN(1,9),9),0)</f>
        <v>0</v>
      </c>
      <c r="Z350">
        <f t="shared" si="166"/>
        <v>0</v>
      </c>
      <c r="AA350">
        <f t="shared" ca="1" si="167"/>
        <v>27</v>
      </c>
      <c r="AB350" s="26" t="str">
        <f t="shared" ca="1" si="188"/>
        <v>0-27</v>
      </c>
      <c r="AC350" s="26" t="b">
        <f>Råstatistik!B344</f>
        <v>0</v>
      </c>
      <c r="AD350" s="26">
        <f t="shared" si="168"/>
        <v>0</v>
      </c>
      <c r="AE350" s="26">
        <f t="shared" ca="1" si="169"/>
        <v>0</v>
      </c>
      <c r="AF350" s="26">
        <f t="shared" si="170"/>
        <v>0</v>
      </c>
      <c r="AG350" s="26">
        <f t="shared" ca="1" si="171"/>
        <v>0</v>
      </c>
      <c r="AH350" s="26">
        <f t="shared" si="172"/>
        <v>0</v>
      </c>
      <c r="AI350" s="26">
        <f t="shared" ca="1" si="173"/>
        <v>0</v>
      </c>
      <c r="AJ350" s="26">
        <f t="shared" si="174"/>
        <v>45</v>
      </c>
      <c r="AK350" s="26">
        <f t="shared" ca="1" si="175"/>
        <v>0</v>
      </c>
      <c r="AL350" s="48">
        <f t="shared" si="176"/>
        <v>0</v>
      </c>
      <c r="AM350" s="48" t="str">
        <f t="shared" ca="1" si="177"/>
        <v>0 - 31%</v>
      </c>
      <c r="AN350" s="48" t="str">
        <f>IFERROR(#REF!/#REF!,"-")</f>
        <v>-</v>
      </c>
      <c r="AO350" s="48">
        <f t="shared" si="178"/>
        <v>0</v>
      </c>
      <c r="AP350" s="48" t="str">
        <f t="shared" ca="1" si="179"/>
        <v>0 - 46%</v>
      </c>
      <c r="AQ350" s="48" t="str">
        <f>IFERROR(AC350/#REF!,"-")</f>
        <v>-</v>
      </c>
      <c r="AR350" s="48" t="str">
        <f t="shared" si="180"/>
        <v>-</v>
      </c>
      <c r="AS350" s="48" t="str">
        <f>IFERROR(#REF!/#REF!,"_")</f>
        <v>_</v>
      </c>
      <c r="AT350" s="48" t="str">
        <f t="shared" si="181"/>
        <v>-</v>
      </c>
      <c r="AU350" s="48" t="str">
        <f>IFERROR(#REF!/#REF!,"-")</f>
        <v>-</v>
      </c>
      <c r="AV350" s="48" t="str">
        <f t="shared" si="182"/>
        <v>-</v>
      </c>
      <c r="AW350" s="48" t="str">
        <f>IFERROR(#REF!/#REF!,"-")</f>
        <v>-</v>
      </c>
      <c r="AX350" s="48" t="str">
        <f t="shared" si="183"/>
        <v>-</v>
      </c>
      <c r="AY350" s="48" t="str">
        <f>IFERROR(#REF!/#REF!,"-")</f>
        <v>-</v>
      </c>
      <c r="AZ350" s="48" t="str">
        <f t="shared" si="189"/>
        <v>-</v>
      </c>
      <c r="BA350" s="48" t="str">
        <f t="shared" si="190"/>
        <v>-</v>
      </c>
      <c r="BB350" s="48" t="b">
        <f t="shared" si="184"/>
        <v>0</v>
      </c>
      <c r="BC350">
        <f t="shared" si="191"/>
        <v>0</v>
      </c>
      <c r="BD350" s="48" t="str">
        <f t="shared" si="185"/>
        <v>-</v>
      </c>
    </row>
    <row r="351" spans="1:56" x14ac:dyDescent="0.3">
      <c r="A351" s="25" t="str">
        <f>Råstatistik!A345</f>
        <v>NORSJÖ KOMMUN</v>
      </c>
      <c r="B351" t="b">
        <f t="shared" si="160"/>
        <v>1</v>
      </c>
      <c r="C351">
        <f>Råstatistik!F345</f>
        <v>0</v>
      </c>
      <c r="D351">
        <f ca="1">IF(Råstatistik!D345=999,IF(simulera09,RANDBETWEEN(1,9),9),0)</f>
        <v>9</v>
      </c>
      <c r="E351">
        <f>Råstatistik!K345</f>
        <v>0</v>
      </c>
      <c r="F351">
        <f ca="1">IF(Råstatistik!I345=999,IF(simulera09,RANDBETWEEN(1,9),9),0)</f>
        <v>9</v>
      </c>
      <c r="G351">
        <f>Råstatistik!P345</f>
        <v>0</v>
      </c>
      <c r="H351">
        <f ca="1">IF(Råstatistik!N345=999,IF(simulera09,RANDBETWEEN(1,9),9),0)</f>
        <v>9</v>
      </c>
      <c r="I351">
        <f>Råstatistik!U345</f>
        <v>24</v>
      </c>
      <c r="J351">
        <f ca="1">IF(Råstatistik!S345=999,IF(simulera09,RANDBETWEEN(1,9),9),0)</f>
        <v>0</v>
      </c>
      <c r="K351">
        <f t="shared" si="161"/>
        <v>24</v>
      </c>
      <c r="L351">
        <f t="shared" ca="1" si="162"/>
        <v>27</v>
      </c>
      <c r="M351" s="26" t="str">
        <f t="shared" ca="1" si="186"/>
        <v>24-51</v>
      </c>
      <c r="N351" s="26">
        <f t="shared" ca="1" si="187"/>
        <v>38</v>
      </c>
      <c r="O351" s="26">
        <f t="shared" si="163"/>
        <v>0</v>
      </c>
      <c r="P351" s="26">
        <f t="shared" ca="1" si="164"/>
        <v>18</v>
      </c>
      <c r="Q351" s="26">
        <f t="shared" ca="1" si="165"/>
        <v>9</v>
      </c>
      <c r="R351" s="43">
        <f>IF(Råstatistik!G345=".",0,Råstatistik!G345)</f>
        <v>0</v>
      </c>
      <c r="S351" s="44">
        <f ca="1">IF(Råstatistik!E345=999,IF(simulera09,RANDBETWEEN(1,9),9),0)</f>
        <v>9</v>
      </c>
      <c r="T351" s="43">
        <f>IF(Råstatistik!L345=".",0,Råstatistik!L345)</f>
        <v>0</v>
      </c>
      <c r="U351" s="44">
        <f ca="1">IF(Råstatistik!J345=999,IF(simulera09,RANDBETWEEN(1,9),9),0)</f>
        <v>9</v>
      </c>
      <c r="V351">
        <f>IF(Råstatistik!Q345=".",0,Råstatistik!Q345)</f>
        <v>0</v>
      </c>
      <c r="W351">
        <f ca="1">IF(Råstatistik!O345=999,IF(simulera09,RANDBETWEEN(1,9),9),0)</f>
        <v>9</v>
      </c>
      <c r="X351">
        <f>IF(Råstatistik!V345=".",0,Råstatistik!V345)</f>
        <v>0</v>
      </c>
      <c r="Y351">
        <f ca="1">IF(Råstatistik!T345=999,IF(simulera09,RANDBETWEEN(1,9),9),0)</f>
        <v>0</v>
      </c>
      <c r="Z351">
        <f t="shared" si="166"/>
        <v>0</v>
      </c>
      <c r="AA351">
        <f t="shared" ca="1" si="167"/>
        <v>27</v>
      </c>
      <c r="AB351" s="26" t="str">
        <f t="shared" ca="1" si="188"/>
        <v>0-27</v>
      </c>
      <c r="AC351" s="26" t="b">
        <f>Råstatistik!B345</f>
        <v>0</v>
      </c>
      <c r="AD351" s="26">
        <f t="shared" si="168"/>
        <v>0</v>
      </c>
      <c r="AE351" s="26">
        <f t="shared" ca="1" si="169"/>
        <v>0</v>
      </c>
      <c r="AF351" s="26">
        <f t="shared" si="170"/>
        <v>0</v>
      </c>
      <c r="AG351" s="26">
        <f t="shared" ca="1" si="171"/>
        <v>0</v>
      </c>
      <c r="AH351" s="26">
        <f t="shared" si="172"/>
        <v>0</v>
      </c>
      <c r="AI351" s="26">
        <f t="shared" ca="1" si="173"/>
        <v>0</v>
      </c>
      <c r="AJ351" s="26">
        <f t="shared" si="174"/>
        <v>24</v>
      </c>
      <c r="AK351" s="26">
        <f t="shared" ca="1" si="175"/>
        <v>0</v>
      </c>
      <c r="AL351" s="48">
        <f t="shared" si="176"/>
        <v>0</v>
      </c>
      <c r="AM351" s="48" t="str">
        <f t="shared" ca="1" si="177"/>
        <v>0 - 47%</v>
      </c>
      <c r="AN351" s="48" t="str">
        <f>IFERROR(#REF!/#REF!,"-")</f>
        <v>-</v>
      </c>
      <c r="AO351" s="48">
        <f t="shared" si="178"/>
        <v>0</v>
      </c>
      <c r="AP351" s="48" t="str">
        <f t="shared" ca="1" si="179"/>
        <v>0 - 71%</v>
      </c>
      <c r="AQ351" s="48" t="str">
        <f>IFERROR(AC351/#REF!,"-")</f>
        <v>-</v>
      </c>
      <c r="AR351" s="48" t="str">
        <f t="shared" si="180"/>
        <v>-</v>
      </c>
      <c r="AS351" s="48" t="str">
        <f>IFERROR(#REF!/#REF!,"_")</f>
        <v>_</v>
      </c>
      <c r="AT351" s="48" t="str">
        <f t="shared" si="181"/>
        <v>-</v>
      </c>
      <c r="AU351" s="48" t="str">
        <f>IFERROR(#REF!/#REF!,"-")</f>
        <v>-</v>
      </c>
      <c r="AV351" s="48" t="str">
        <f t="shared" si="182"/>
        <v>-</v>
      </c>
      <c r="AW351" s="48" t="str">
        <f>IFERROR(#REF!/#REF!,"-")</f>
        <v>-</v>
      </c>
      <c r="AX351" s="48" t="str">
        <f t="shared" si="183"/>
        <v>-</v>
      </c>
      <c r="AY351" s="48" t="str">
        <f>IFERROR(#REF!/#REF!,"-")</f>
        <v>-</v>
      </c>
      <c r="AZ351" s="48" t="str">
        <f t="shared" si="189"/>
        <v>-</v>
      </c>
      <c r="BA351" s="48" t="str">
        <f t="shared" si="190"/>
        <v>-</v>
      </c>
      <c r="BB351" s="48" t="b">
        <f t="shared" si="184"/>
        <v>0</v>
      </c>
      <c r="BC351">
        <f t="shared" si="191"/>
        <v>0</v>
      </c>
      <c r="BD351" s="48" t="str">
        <f t="shared" si="185"/>
        <v>-</v>
      </c>
    </row>
    <row r="352" spans="1:56" x14ac:dyDescent="0.3">
      <c r="A352" s="25" t="str">
        <f>Råstatistik!A346</f>
        <v>NYA CENTRALSKOLAN I VIRSERUM AB</v>
      </c>
      <c r="B352" t="b">
        <f t="shared" si="160"/>
        <v>0</v>
      </c>
      <c r="C352">
        <f>Råstatistik!F346</f>
        <v>0</v>
      </c>
      <c r="D352">
        <f ca="1">IF(Råstatistik!D346=999,IF(simulera09,RANDBETWEEN(1,9),9),0)</f>
        <v>9</v>
      </c>
      <c r="E352">
        <f>Råstatistik!K346</f>
        <v>0</v>
      </c>
      <c r="F352">
        <f ca="1">IF(Råstatistik!I346=999,IF(simulera09,RANDBETWEEN(1,9),9),0)</f>
        <v>9</v>
      </c>
      <c r="G352">
        <f>Råstatistik!P346</f>
        <v>0</v>
      </c>
      <c r="H352">
        <f ca="1">IF(Råstatistik!N346=999,IF(simulera09,RANDBETWEEN(1,9),9),0)</f>
        <v>0</v>
      </c>
      <c r="I352">
        <f>Råstatistik!U346</f>
        <v>12</v>
      </c>
      <c r="J352">
        <f ca="1">IF(Råstatistik!S346=999,IF(simulera09,RANDBETWEEN(1,9),9),0)</f>
        <v>0</v>
      </c>
      <c r="K352">
        <f t="shared" si="161"/>
        <v>12</v>
      </c>
      <c r="L352">
        <f t="shared" ca="1" si="162"/>
        <v>18</v>
      </c>
      <c r="M352" s="26" t="str">
        <f t="shared" ca="1" si="186"/>
        <v>12-30</v>
      </c>
      <c r="N352" s="26">
        <f t="shared" ca="1" si="187"/>
        <v>21</v>
      </c>
      <c r="O352" s="26">
        <f t="shared" si="163"/>
        <v>0</v>
      </c>
      <c r="P352" s="26">
        <f t="shared" ca="1" si="164"/>
        <v>18</v>
      </c>
      <c r="Q352" s="26">
        <f t="shared" ca="1" si="165"/>
        <v>9</v>
      </c>
      <c r="R352" s="43">
        <f>IF(Råstatistik!G346=".",0,Råstatistik!G346)</f>
        <v>0</v>
      </c>
      <c r="S352" s="44">
        <f ca="1">IF(Råstatistik!E346=999,IF(simulera09,RANDBETWEEN(1,9),9),0)</f>
        <v>9</v>
      </c>
      <c r="T352" s="43">
        <f>IF(Råstatistik!L346=".",0,Råstatistik!L346)</f>
        <v>0</v>
      </c>
      <c r="U352" s="44">
        <f ca="1">IF(Råstatistik!J346=999,IF(simulera09,RANDBETWEEN(1,9),9),0)</f>
        <v>9</v>
      </c>
      <c r="V352">
        <f>IF(Råstatistik!Q346=".",0,Råstatistik!Q346)</f>
        <v>0</v>
      </c>
      <c r="W352">
        <f ca="1">IF(Råstatistik!O346=999,IF(simulera09,RANDBETWEEN(1,9),9),0)</f>
        <v>0</v>
      </c>
      <c r="X352">
        <f>IF(Råstatistik!V346=".",0,Råstatistik!V346)</f>
        <v>0</v>
      </c>
      <c r="Y352">
        <f ca="1">IF(Råstatistik!T346=999,IF(simulera09,RANDBETWEEN(1,9),9),0)</f>
        <v>0</v>
      </c>
      <c r="Z352">
        <f t="shared" si="166"/>
        <v>0</v>
      </c>
      <c r="AA352">
        <f t="shared" ca="1" si="167"/>
        <v>18</v>
      </c>
      <c r="AB352" s="26" t="str">
        <f t="shared" ca="1" si="188"/>
        <v>0-18</v>
      </c>
      <c r="AC352" s="26" t="b">
        <f>Råstatistik!B346</f>
        <v>0</v>
      </c>
      <c r="AD352" s="26">
        <f t="shared" si="168"/>
        <v>0</v>
      </c>
      <c r="AE352" s="26">
        <f t="shared" ca="1" si="169"/>
        <v>0</v>
      </c>
      <c r="AF352" s="26">
        <f t="shared" si="170"/>
        <v>0</v>
      </c>
      <c r="AG352" s="26">
        <f t="shared" ca="1" si="171"/>
        <v>0</v>
      </c>
      <c r="AH352" s="26">
        <f t="shared" si="172"/>
        <v>0</v>
      </c>
      <c r="AI352" s="26">
        <f t="shared" ca="1" si="173"/>
        <v>0</v>
      </c>
      <c r="AJ352" s="26">
        <f t="shared" si="174"/>
        <v>12</v>
      </c>
      <c r="AK352" s="26">
        <f t="shared" ca="1" si="175"/>
        <v>0</v>
      </c>
      <c r="AL352" s="48">
        <f t="shared" si="176"/>
        <v>0</v>
      </c>
      <c r="AM352" s="48" t="str">
        <f t="shared" ca="1" si="177"/>
        <v>0 - 86%</v>
      </c>
      <c r="AN352" s="48" t="str">
        <f>IFERROR(#REF!/#REF!,"-")</f>
        <v>-</v>
      </c>
      <c r="AO352" s="48">
        <f t="shared" si="178"/>
        <v>0</v>
      </c>
      <c r="AP352" s="48" t="str">
        <f t="shared" ca="1" si="179"/>
        <v>0 - 86%</v>
      </c>
      <c r="AQ352" s="48" t="str">
        <f>IFERROR(AC352/#REF!,"-")</f>
        <v>-</v>
      </c>
      <c r="AR352" s="48" t="str">
        <f t="shared" si="180"/>
        <v>-</v>
      </c>
      <c r="AS352" s="48" t="str">
        <f>IFERROR(#REF!/#REF!,"_")</f>
        <v>_</v>
      </c>
      <c r="AT352" s="48" t="str">
        <f t="shared" si="181"/>
        <v>-</v>
      </c>
      <c r="AU352" s="48" t="str">
        <f>IFERROR(#REF!/#REF!,"-")</f>
        <v>-</v>
      </c>
      <c r="AV352" s="48" t="str">
        <f t="shared" si="182"/>
        <v>-</v>
      </c>
      <c r="AW352" s="48" t="str">
        <f>IFERROR(#REF!/#REF!,"-")</f>
        <v>-</v>
      </c>
      <c r="AX352" s="48" t="str">
        <f t="shared" si="183"/>
        <v>-</v>
      </c>
      <c r="AY352" s="48" t="str">
        <f>IFERROR(#REF!/#REF!,"-")</f>
        <v>-</v>
      </c>
      <c r="AZ352" s="48" t="str">
        <f t="shared" si="189"/>
        <v>-</v>
      </c>
      <c r="BA352" s="48" t="str">
        <f t="shared" si="190"/>
        <v>-</v>
      </c>
      <c r="BB352" s="48" t="b">
        <f t="shared" si="184"/>
        <v>0</v>
      </c>
      <c r="BC352">
        <f t="shared" si="191"/>
        <v>0</v>
      </c>
      <c r="BD352" s="48" t="str">
        <f t="shared" si="185"/>
        <v>-</v>
      </c>
    </row>
    <row r="353" spans="1:56" x14ac:dyDescent="0.3">
      <c r="A353" s="25" t="str">
        <f>Råstatistik!A347</f>
        <v>Nya läroverket Luleå AB</v>
      </c>
      <c r="B353" t="b">
        <f t="shared" si="160"/>
        <v>0</v>
      </c>
      <c r="C353">
        <f>Råstatistik!F347</f>
        <v>0</v>
      </c>
      <c r="D353">
        <f ca="1">IF(Råstatistik!D347=999,IF(simulera09,RANDBETWEEN(1,9),9),0)</f>
        <v>9</v>
      </c>
      <c r="E353">
        <f>Råstatistik!K347</f>
        <v>0</v>
      </c>
      <c r="F353">
        <f ca="1">IF(Råstatistik!I347=999,IF(simulera09,RANDBETWEEN(1,9),9),0)</f>
        <v>9</v>
      </c>
      <c r="G353">
        <f>Råstatistik!P347</f>
        <v>0</v>
      </c>
      <c r="H353">
        <f ca="1">IF(Råstatistik!N347=999,IF(simulera09,RANDBETWEEN(1,9),9),0)</f>
        <v>9</v>
      </c>
      <c r="I353">
        <f>Råstatistik!U347</f>
        <v>72</v>
      </c>
      <c r="J353">
        <f ca="1">IF(Råstatistik!S347=999,IF(simulera09,RANDBETWEEN(1,9),9),0)</f>
        <v>0</v>
      </c>
      <c r="K353">
        <f t="shared" si="161"/>
        <v>72</v>
      </c>
      <c r="L353">
        <f t="shared" ca="1" si="162"/>
        <v>27</v>
      </c>
      <c r="M353" s="26" t="str">
        <f t="shared" ca="1" si="186"/>
        <v>72-99</v>
      </c>
      <c r="N353" s="26">
        <f t="shared" ca="1" si="187"/>
        <v>86</v>
      </c>
      <c r="O353" s="26">
        <f t="shared" si="163"/>
        <v>0</v>
      </c>
      <c r="P353" s="26">
        <f t="shared" ca="1" si="164"/>
        <v>18</v>
      </c>
      <c r="Q353" s="26">
        <f t="shared" ca="1" si="165"/>
        <v>9</v>
      </c>
      <c r="R353" s="43">
        <f>IF(Råstatistik!G347=".",0,Råstatistik!G347)</f>
        <v>0</v>
      </c>
      <c r="S353" s="44">
        <f ca="1">IF(Råstatistik!E347=999,IF(simulera09,RANDBETWEEN(1,9),9),0)</f>
        <v>9</v>
      </c>
      <c r="T353" s="43">
        <f>IF(Råstatistik!L347=".",0,Råstatistik!L347)</f>
        <v>0</v>
      </c>
      <c r="U353" s="44">
        <f ca="1">IF(Råstatistik!J347=999,IF(simulera09,RANDBETWEEN(1,9),9),0)</f>
        <v>9</v>
      </c>
      <c r="V353">
        <f>IF(Råstatistik!Q347=".",0,Råstatistik!Q347)</f>
        <v>0</v>
      </c>
      <c r="W353">
        <f ca="1">IF(Råstatistik!O347=999,IF(simulera09,RANDBETWEEN(1,9),9),0)</f>
        <v>9</v>
      </c>
      <c r="X353">
        <f>IF(Råstatistik!V347=".",0,Råstatistik!V347)</f>
        <v>0</v>
      </c>
      <c r="Y353">
        <f ca="1">IF(Råstatistik!T347=999,IF(simulera09,RANDBETWEEN(1,9),9),0)</f>
        <v>9</v>
      </c>
      <c r="Z353">
        <f t="shared" si="166"/>
        <v>0</v>
      </c>
      <c r="AA353">
        <f t="shared" ca="1" si="167"/>
        <v>36</v>
      </c>
      <c r="AB353" s="26" t="str">
        <f t="shared" ca="1" si="188"/>
        <v>0-36</v>
      </c>
      <c r="AC353" s="26" t="b">
        <f>Råstatistik!B347</f>
        <v>0</v>
      </c>
      <c r="AD353" s="26">
        <f t="shared" si="168"/>
        <v>0</v>
      </c>
      <c r="AE353" s="26">
        <f t="shared" ca="1" si="169"/>
        <v>0</v>
      </c>
      <c r="AF353" s="26">
        <f t="shared" si="170"/>
        <v>0</v>
      </c>
      <c r="AG353" s="26">
        <f t="shared" ca="1" si="171"/>
        <v>0</v>
      </c>
      <c r="AH353" s="26">
        <f t="shared" si="172"/>
        <v>0</v>
      </c>
      <c r="AI353" s="26">
        <f t="shared" ca="1" si="173"/>
        <v>0</v>
      </c>
      <c r="AJ353" s="26">
        <f t="shared" si="174"/>
        <v>72</v>
      </c>
      <c r="AK353" s="26">
        <f t="shared" ca="1" si="175"/>
        <v>0</v>
      </c>
      <c r="AL353" s="48">
        <f t="shared" si="176"/>
        <v>0</v>
      </c>
      <c r="AM353" s="48" t="str">
        <f t="shared" ca="1" si="177"/>
        <v>0 - 21%</v>
      </c>
      <c r="AN353" s="48" t="str">
        <f>IFERROR(#REF!/#REF!,"-")</f>
        <v>-</v>
      </c>
      <c r="AO353" s="48">
        <f t="shared" si="178"/>
        <v>0</v>
      </c>
      <c r="AP353" s="48" t="str">
        <f t="shared" ca="1" si="179"/>
        <v>0 - 42%</v>
      </c>
      <c r="AQ353" s="48" t="str">
        <f>IFERROR(AC353/#REF!,"-")</f>
        <v>-</v>
      </c>
      <c r="AR353" s="48" t="str">
        <f t="shared" si="180"/>
        <v>-</v>
      </c>
      <c r="AS353" s="48" t="str">
        <f>IFERROR(#REF!/#REF!,"_")</f>
        <v>_</v>
      </c>
      <c r="AT353" s="48" t="str">
        <f t="shared" si="181"/>
        <v>-</v>
      </c>
      <c r="AU353" s="48" t="str">
        <f>IFERROR(#REF!/#REF!,"-")</f>
        <v>-</v>
      </c>
      <c r="AV353" s="48" t="str">
        <f t="shared" si="182"/>
        <v>-</v>
      </c>
      <c r="AW353" s="48" t="str">
        <f>IFERROR(#REF!/#REF!,"-")</f>
        <v>-</v>
      </c>
      <c r="AX353" s="48" t="str">
        <f t="shared" si="183"/>
        <v>-</v>
      </c>
      <c r="AY353" s="48" t="str">
        <f>IFERROR(#REF!/#REF!,"-")</f>
        <v>-</v>
      </c>
      <c r="AZ353" s="48" t="str">
        <f t="shared" si="189"/>
        <v>-</v>
      </c>
      <c r="BA353" s="48" t="str">
        <f t="shared" si="190"/>
        <v>-</v>
      </c>
      <c r="BB353" s="48" t="b">
        <f t="shared" si="184"/>
        <v>0</v>
      </c>
      <c r="BC353">
        <f t="shared" si="191"/>
        <v>0</v>
      </c>
      <c r="BD353" s="48" t="str">
        <f t="shared" si="185"/>
        <v>-</v>
      </c>
    </row>
    <row r="354" spans="1:56" x14ac:dyDescent="0.3">
      <c r="A354" s="25" t="str">
        <f>Råstatistik!A348</f>
        <v>NYA MUNKEN AKTIEBOLAG</v>
      </c>
      <c r="B354" t="b">
        <f t="shared" si="160"/>
        <v>0</v>
      </c>
      <c r="C354">
        <f>Råstatistik!F348</f>
        <v>0</v>
      </c>
      <c r="D354">
        <f ca="1">IF(Råstatistik!D348=999,IF(simulera09,RANDBETWEEN(1,9),9),0)</f>
        <v>9</v>
      </c>
      <c r="E354">
        <f>Råstatistik!K348</f>
        <v>0</v>
      </c>
      <c r="F354">
        <f ca="1">IF(Råstatistik!I348=999,IF(simulera09,RANDBETWEEN(1,9),9),0)</f>
        <v>9</v>
      </c>
      <c r="G354">
        <f>Råstatistik!P348</f>
        <v>14</v>
      </c>
      <c r="H354">
        <f ca="1">IF(Råstatistik!N348=999,IF(simulera09,RANDBETWEEN(1,9),9),0)</f>
        <v>0</v>
      </c>
      <c r="I354">
        <f>Råstatistik!U348</f>
        <v>154</v>
      </c>
      <c r="J354">
        <f ca="1">IF(Råstatistik!S348=999,IF(simulera09,RANDBETWEEN(1,9),9),0)</f>
        <v>0</v>
      </c>
      <c r="K354">
        <f t="shared" si="161"/>
        <v>168</v>
      </c>
      <c r="L354">
        <f t="shared" ca="1" si="162"/>
        <v>18</v>
      </c>
      <c r="M354" s="26" t="str">
        <f t="shared" ca="1" si="186"/>
        <v>168-186</v>
      </c>
      <c r="N354" s="26">
        <f t="shared" ca="1" si="187"/>
        <v>177</v>
      </c>
      <c r="O354" s="26">
        <f t="shared" si="163"/>
        <v>0</v>
      </c>
      <c r="P354" s="26">
        <f t="shared" ca="1" si="164"/>
        <v>18</v>
      </c>
      <c r="Q354" s="26">
        <f t="shared" ca="1" si="165"/>
        <v>9</v>
      </c>
      <c r="R354" s="43">
        <f>IF(Råstatistik!G348=".",0,Råstatistik!G348)</f>
        <v>0</v>
      </c>
      <c r="S354" s="44">
        <f ca="1">IF(Råstatistik!E348=999,IF(simulera09,RANDBETWEEN(1,9),9),0)</f>
        <v>9</v>
      </c>
      <c r="T354" s="43">
        <f>IF(Råstatistik!L348=".",0,Råstatistik!L348)</f>
        <v>0</v>
      </c>
      <c r="U354" s="44">
        <f ca="1">IF(Råstatistik!J348=999,IF(simulera09,RANDBETWEEN(1,9),9),0)</f>
        <v>9</v>
      </c>
      <c r="V354">
        <f>IF(Råstatistik!Q348=".",0,Råstatistik!Q348)</f>
        <v>0</v>
      </c>
      <c r="W354">
        <f ca="1">IF(Råstatistik!O348=999,IF(simulera09,RANDBETWEEN(1,9),9),0)</f>
        <v>9</v>
      </c>
      <c r="X354">
        <f>IF(Råstatistik!V348=".",0,Råstatistik!V348)</f>
        <v>0</v>
      </c>
      <c r="Y354">
        <f ca="1">IF(Råstatistik!T348=999,IF(simulera09,RANDBETWEEN(1,9),9),0)</f>
        <v>9</v>
      </c>
      <c r="Z354">
        <f t="shared" si="166"/>
        <v>0</v>
      </c>
      <c r="AA354">
        <f t="shared" ca="1" si="167"/>
        <v>36</v>
      </c>
      <c r="AB354" s="26" t="str">
        <f t="shared" ca="1" si="188"/>
        <v>0-36</v>
      </c>
      <c r="AC354" s="26" t="b">
        <f>Råstatistik!B348</f>
        <v>0</v>
      </c>
      <c r="AD354" s="26">
        <f t="shared" si="168"/>
        <v>0</v>
      </c>
      <c r="AE354" s="26">
        <f t="shared" ca="1" si="169"/>
        <v>0</v>
      </c>
      <c r="AF354" s="26">
        <f t="shared" si="170"/>
        <v>0</v>
      </c>
      <c r="AG354" s="26">
        <f t="shared" ca="1" si="171"/>
        <v>0</v>
      </c>
      <c r="AH354" s="26">
        <f t="shared" si="172"/>
        <v>14</v>
      </c>
      <c r="AI354" s="26">
        <f t="shared" ca="1" si="173"/>
        <v>0</v>
      </c>
      <c r="AJ354" s="26">
        <f t="shared" si="174"/>
        <v>154</v>
      </c>
      <c r="AK354" s="26">
        <f t="shared" ca="1" si="175"/>
        <v>0</v>
      </c>
      <c r="AL354" s="48">
        <f t="shared" si="176"/>
        <v>0</v>
      </c>
      <c r="AM354" s="48" t="str">
        <f t="shared" ca="1" si="177"/>
        <v>0 - 10%</v>
      </c>
      <c r="AN354" s="48" t="str">
        <f>IFERROR(#REF!/#REF!,"-")</f>
        <v>-</v>
      </c>
      <c r="AO354" s="48">
        <f t="shared" si="178"/>
        <v>0</v>
      </c>
      <c r="AP354" s="48" t="str">
        <f t="shared" ca="1" si="179"/>
        <v>0 - 20%</v>
      </c>
      <c r="AQ354" s="48" t="str">
        <f>IFERROR(AC354/#REF!,"-")</f>
        <v>-</v>
      </c>
      <c r="AR354" s="48" t="str">
        <f t="shared" si="180"/>
        <v>-</v>
      </c>
      <c r="AS354" s="48" t="str">
        <f>IFERROR(#REF!/#REF!,"_")</f>
        <v>_</v>
      </c>
      <c r="AT354" s="48" t="str">
        <f t="shared" si="181"/>
        <v>-</v>
      </c>
      <c r="AU354" s="48" t="str">
        <f>IFERROR(#REF!/#REF!,"-")</f>
        <v>-</v>
      </c>
      <c r="AV354" s="48" t="str">
        <f t="shared" si="182"/>
        <v>-</v>
      </c>
      <c r="AW354" s="48" t="str">
        <f>IFERROR(#REF!/#REF!,"-")</f>
        <v>-</v>
      </c>
      <c r="AX354" s="48" t="str">
        <f t="shared" si="183"/>
        <v>-</v>
      </c>
      <c r="AY354" s="48" t="str">
        <f>IFERROR(#REF!/#REF!,"-")</f>
        <v>-</v>
      </c>
      <c r="AZ354" s="48" t="str">
        <f t="shared" si="189"/>
        <v>-</v>
      </c>
      <c r="BA354" s="48" t="str">
        <f t="shared" si="190"/>
        <v>-</v>
      </c>
      <c r="BB354" s="48" t="b">
        <f t="shared" si="184"/>
        <v>0</v>
      </c>
      <c r="BC354">
        <f t="shared" si="191"/>
        <v>0</v>
      </c>
      <c r="BD354" s="48" t="str">
        <f t="shared" si="185"/>
        <v>-</v>
      </c>
    </row>
    <row r="355" spans="1:56" x14ac:dyDescent="0.3">
      <c r="A355" s="25" t="str">
        <f>Råstatistik!A349</f>
        <v>NYA SKOLAN TROLLHÄTTAN AKTIEBOLAG</v>
      </c>
      <c r="B355" t="b">
        <f t="shared" si="160"/>
        <v>0</v>
      </c>
      <c r="C355">
        <f>Råstatistik!F349</f>
        <v>0</v>
      </c>
      <c r="D355">
        <f ca="1">IF(Råstatistik!D349=999,IF(simulera09,RANDBETWEEN(1,9),9),0)</f>
        <v>9</v>
      </c>
      <c r="E355">
        <f>Råstatistik!K349</f>
        <v>0</v>
      </c>
      <c r="F355">
        <f ca="1">IF(Råstatistik!I349=999,IF(simulera09,RANDBETWEEN(1,9),9),0)</f>
        <v>9</v>
      </c>
      <c r="G355">
        <f>Råstatistik!P349</f>
        <v>0</v>
      </c>
      <c r="H355">
        <f ca="1">IF(Råstatistik!N349=999,IF(simulera09,RANDBETWEEN(1,9),9),0)</f>
        <v>9</v>
      </c>
      <c r="I355">
        <f>Råstatistik!U349</f>
        <v>42</v>
      </c>
      <c r="J355">
        <f ca="1">IF(Råstatistik!S349=999,IF(simulera09,RANDBETWEEN(1,9),9),0)</f>
        <v>0</v>
      </c>
      <c r="K355">
        <f t="shared" si="161"/>
        <v>42</v>
      </c>
      <c r="L355">
        <f t="shared" ca="1" si="162"/>
        <v>27</v>
      </c>
      <c r="M355" s="26" t="str">
        <f t="shared" ca="1" si="186"/>
        <v>42-69</v>
      </c>
      <c r="N355" s="26">
        <f t="shared" ca="1" si="187"/>
        <v>56</v>
      </c>
      <c r="O355" s="26">
        <f t="shared" si="163"/>
        <v>0</v>
      </c>
      <c r="P355" s="26">
        <f t="shared" ca="1" si="164"/>
        <v>18</v>
      </c>
      <c r="Q355" s="26">
        <f t="shared" ca="1" si="165"/>
        <v>9</v>
      </c>
      <c r="R355" s="43">
        <f>IF(Råstatistik!G349=".",0,Råstatistik!G349)</f>
        <v>0</v>
      </c>
      <c r="S355" s="44">
        <f ca="1">IF(Råstatistik!E349=999,IF(simulera09,RANDBETWEEN(1,9),9),0)</f>
        <v>9</v>
      </c>
      <c r="T355" s="43">
        <f>IF(Råstatistik!L349=".",0,Råstatistik!L349)</f>
        <v>0</v>
      </c>
      <c r="U355" s="44">
        <f ca="1">IF(Råstatistik!J349=999,IF(simulera09,RANDBETWEEN(1,9),9),0)</f>
        <v>9</v>
      </c>
      <c r="V355">
        <f>IF(Råstatistik!Q349=".",0,Råstatistik!Q349)</f>
        <v>0</v>
      </c>
      <c r="W355">
        <f ca="1">IF(Råstatistik!O349=999,IF(simulera09,RANDBETWEEN(1,9),9),0)</f>
        <v>9</v>
      </c>
      <c r="X355">
        <f>IF(Råstatistik!V349=".",0,Råstatistik!V349)</f>
        <v>0</v>
      </c>
      <c r="Y355">
        <f ca="1">IF(Råstatistik!T349=999,IF(simulera09,RANDBETWEEN(1,9),9),0)</f>
        <v>9</v>
      </c>
      <c r="Z355">
        <f t="shared" si="166"/>
        <v>0</v>
      </c>
      <c r="AA355">
        <f t="shared" ca="1" si="167"/>
        <v>36</v>
      </c>
      <c r="AB355" s="26" t="str">
        <f t="shared" ca="1" si="188"/>
        <v>0-36</v>
      </c>
      <c r="AC355" s="26" t="b">
        <f>Råstatistik!B349</f>
        <v>0</v>
      </c>
      <c r="AD355" s="26">
        <f t="shared" si="168"/>
        <v>0</v>
      </c>
      <c r="AE355" s="26">
        <f t="shared" ca="1" si="169"/>
        <v>0</v>
      </c>
      <c r="AF355" s="26">
        <f t="shared" si="170"/>
        <v>0</v>
      </c>
      <c r="AG355" s="26">
        <f t="shared" ca="1" si="171"/>
        <v>0</v>
      </c>
      <c r="AH355" s="26">
        <f t="shared" si="172"/>
        <v>0</v>
      </c>
      <c r="AI355" s="26">
        <f t="shared" ca="1" si="173"/>
        <v>0</v>
      </c>
      <c r="AJ355" s="26">
        <f t="shared" si="174"/>
        <v>42</v>
      </c>
      <c r="AK355" s="26">
        <f t="shared" ca="1" si="175"/>
        <v>0</v>
      </c>
      <c r="AL355" s="48">
        <f t="shared" si="176"/>
        <v>0</v>
      </c>
      <c r="AM355" s="48" t="str">
        <f t="shared" ca="1" si="177"/>
        <v>0 - 32%</v>
      </c>
      <c r="AN355" s="48" t="str">
        <f>IFERROR(#REF!/#REF!,"-")</f>
        <v>-</v>
      </c>
      <c r="AO355" s="48">
        <f t="shared" si="178"/>
        <v>0</v>
      </c>
      <c r="AP355" s="48" t="str">
        <f t="shared" ca="1" si="179"/>
        <v>0 - 64%</v>
      </c>
      <c r="AQ355" s="48" t="str">
        <f>IFERROR(AC355/#REF!,"-")</f>
        <v>-</v>
      </c>
      <c r="AR355" s="48" t="str">
        <f t="shared" si="180"/>
        <v>-</v>
      </c>
      <c r="AS355" s="48" t="str">
        <f>IFERROR(#REF!/#REF!,"_")</f>
        <v>_</v>
      </c>
      <c r="AT355" s="48" t="str">
        <f t="shared" si="181"/>
        <v>-</v>
      </c>
      <c r="AU355" s="48" t="str">
        <f>IFERROR(#REF!/#REF!,"-")</f>
        <v>-</v>
      </c>
      <c r="AV355" s="48" t="str">
        <f t="shared" si="182"/>
        <v>-</v>
      </c>
      <c r="AW355" s="48" t="str">
        <f>IFERROR(#REF!/#REF!,"-")</f>
        <v>-</v>
      </c>
      <c r="AX355" s="48" t="str">
        <f t="shared" si="183"/>
        <v>-</v>
      </c>
      <c r="AY355" s="48" t="str">
        <f>IFERROR(#REF!/#REF!,"-")</f>
        <v>-</v>
      </c>
      <c r="AZ355" s="48" t="str">
        <f t="shared" si="189"/>
        <v>-</v>
      </c>
      <c r="BA355" s="48" t="str">
        <f t="shared" si="190"/>
        <v>-</v>
      </c>
      <c r="BB355" s="48" t="b">
        <f t="shared" si="184"/>
        <v>0</v>
      </c>
      <c r="BC355">
        <f t="shared" si="191"/>
        <v>0</v>
      </c>
      <c r="BD355" s="48" t="str">
        <f t="shared" si="185"/>
        <v>-</v>
      </c>
    </row>
    <row r="356" spans="1:56" x14ac:dyDescent="0.3">
      <c r="A356" s="25" t="str">
        <f>Råstatistik!A350</f>
        <v>NYA TIDENS MONTESSORISKOLA I TÄBY AKTIEBOLAG</v>
      </c>
      <c r="B356" t="b">
        <f t="shared" si="160"/>
        <v>0</v>
      </c>
      <c r="C356">
        <f>Råstatistik!F350</f>
        <v>0</v>
      </c>
      <c r="D356">
        <f ca="1">IF(Råstatistik!D350=999,IF(simulera09,RANDBETWEEN(1,9),9),0)</f>
        <v>0</v>
      </c>
      <c r="E356">
        <f>Råstatistik!K350</f>
        <v>0</v>
      </c>
      <c r="F356">
        <f ca="1">IF(Råstatistik!I350=999,IF(simulera09,RANDBETWEEN(1,9),9),0)</f>
        <v>9</v>
      </c>
      <c r="G356">
        <f>Råstatistik!P350</f>
        <v>0</v>
      </c>
      <c r="H356">
        <f ca="1">IF(Råstatistik!N350=999,IF(simulera09,RANDBETWEEN(1,9),9),0)</f>
        <v>9</v>
      </c>
      <c r="I356">
        <f>Råstatistik!U350</f>
        <v>19</v>
      </c>
      <c r="J356">
        <f ca="1">IF(Råstatistik!S350=999,IF(simulera09,RANDBETWEEN(1,9),9),0)</f>
        <v>0</v>
      </c>
      <c r="K356">
        <f t="shared" si="161"/>
        <v>19</v>
      </c>
      <c r="L356">
        <f t="shared" ca="1" si="162"/>
        <v>18</v>
      </c>
      <c r="M356" s="26" t="str">
        <f t="shared" ca="1" si="186"/>
        <v>19-37</v>
      </c>
      <c r="N356" s="26">
        <f t="shared" ca="1" si="187"/>
        <v>28</v>
      </c>
      <c r="O356" s="26">
        <f t="shared" si="163"/>
        <v>0</v>
      </c>
      <c r="P356" s="26">
        <f t="shared" ca="1" si="164"/>
        <v>9</v>
      </c>
      <c r="Q356" s="26">
        <f t="shared" ca="1" si="165"/>
        <v>5</v>
      </c>
      <c r="R356" s="43">
        <f>IF(Råstatistik!G350=".",0,Råstatistik!G350)</f>
        <v>0</v>
      </c>
      <c r="S356" s="44">
        <f ca="1">IF(Råstatistik!E350=999,IF(simulera09,RANDBETWEEN(1,9),9),0)</f>
        <v>0</v>
      </c>
      <c r="T356" s="43">
        <f>IF(Råstatistik!L350=".",0,Råstatistik!L350)</f>
        <v>0</v>
      </c>
      <c r="U356" s="44">
        <f ca="1">IF(Råstatistik!J350=999,IF(simulera09,RANDBETWEEN(1,9),9),0)</f>
        <v>9</v>
      </c>
      <c r="V356">
        <f>IF(Råstatistik!Q350=".",0,Råstatistik!Q350)</f>
        <v>0</v>
      </c>
      <c r="W356">
        <f ca="1">IF(Råstatistik!O350=999,IF(simulera09,RANDBETWEEN(1,9),9),0)</f>
        <v>9</v>
      </c>
      <c r="X356">
        <f>IF(Råstatistik!V350=".",0,Råstatistik!V350)</f>
        <v>0</v>
      </c>
      <c r="Y356">
        <f ca="1">IF(Råstatistik!T350=999,IF(simulera09,RANDBETWEEN(1,9),9),0)</f>
        <v>0</v>
      </c>
      <c r="Z356">
        <f t="shared" si="166"/>
        <v>0</v>
      </c>
      <c r="AA356">
        <f t="shared" ca="1" si="167"/>
        <v>18</v>
      </c>
      <c r="AB356" s="26" t="str">
        <f t="shared" ca="1" si="188"/>
        <v>0-18</v>
      </c>
      <c r="AC356" s="26" t="b">
        <f>Råstatistik!B350</f>
        <v>0</v>
      </c>
      <c r="AD356" s="26">
        <f t="shared" si="168"/>
        <v>0</v>
      </c>
      <c r="AE356" s="26">
        <f t="shared" ca="1" si="169"/>
        <v>0</v>
      </c>
      <c r="AF356" s="26">
        <f t="shared" si="170"/>
        <v>0</v>
      </c>
      <c r="AG356" s="26">
        <f t="shared" ca="1" si="171"/>
        <v>0</v>
      </c>
      <c r="AH356" s="26">
        <f t="shared" si="172"/>
        <v>0</v>
      </c>
      <c r="AI356" s="26">
        <f t="shared" ca="1" si="173"/>
        <v>0</v>
      </c>
      <c r="AJ356" s="26">
        <f t="shared" si="174"/>
        <v>19</v>
      </c>
      <c r="AK356" s="26">
        <f t="shared" ca="1" si="175"/>
        <v>0</v>
      </c>
      <c r="AL356" s="48">
        <f t="shared" si="176"/>
        <v>0</v>
      </c>
      <c r="AM356" s="48" t="str">
        <f t="shared" ca="1" si="177"/>
        <v>0 - 32%</v>
      </c>
      <c r="AN356" s="48" t="str">
        <f>IFERROR(#REF!/#REF!,"-")</f>
        <v>-</v>
      </c>
      <c r="AO356" s="48">
        <f t="shared" si="178"/>
        <v>0</v>
      </c>
      <c r="AP356" s="48" t="str">
        <f t="shared" ca="1" si="179"/>
        <v>0 - 64%</v>
      </c>
      <c r="AQ356" s="48" t="str">
        <f>IFERROR(AC356/#REF!,"-")</f>
        <v>-</v>
      </c>
      <c r="AR356" s="48" t="str">
        <f t="shared" si="180"/>
        <v>-</v>
      </c>
      <c r="AS356" s="48" t="str">
        <f>IFERROR(#REF!/#REF!,"_")</f>
        <v>_</v>
      </c>
      <c r="AT356" s="48" t="str">
        <f t="shared" si="181"/>
        <v>-</v>
      </c>
      <c r="AU356" s="48" t="str">
        <f>IFERROR(#REF!/#REF!,"-")</f>
        <v>-</v>
      </c>
      <c r="AV356" s="48" t="str">
        <f t="shared" si="182"/>
        <v>-</v>
      </c>
      <c r="AW356" s="48" t="str">
        <f>IFERROR(#REF!/#REF!,"-")</f>
        <v>-</v>
      </c>
      <c r="AX356" s="48" t="str">
        <f t="shared" si="183"/>
        <v>-</v>
      </c>
      <c r="AY356" s="48" t="str">
        <f>IFERROR(#REF!/#REF!,"-")</f>
        <v>-</v>
      </c>
      <c r="AZ356" s="48" t="str">
        <f t="shared" si="189"/>
        <v>-</v>
      </c>
      <c r="BA356" s="48" t="str">
        <f t="shared" si="190"/>
        <v>-</v>
      </c>
      <c r="BB356" s="48" t="b">
        <f t="shared" si="184"/>
        <v>0</v>
      </c>
      <c r="BC356">
        <f t="shared" si="191"/>
        <v>0</v>
      </c>
      <c r="BD356" s="48" t="str">
        <f t="shared" si="185"/>
        <v>-</v>
      </c>
    </row>
    <row r="357" spans="1:56" x14ac:dyDescent="0.3">
      <c r="A357" s="25" t="str">
        <f>Råstatistik!A351</f>
        <v>NYBRO KOMMUN</v>
      </c>
      <c r="B357" t="b">
        <f t="shared" si="160"/>
        <v>1</v>
      </c>
      <c r="C357">
        <f>Råstatistik!F351</f>
        <v>21</v>
      </c>
      <c r="D357">
        <f ca="1">IF(Råstatistik!D351=999,IF(simulera09,RANDBETWEEN(1,9),9),0)</f>
        <v>0</v>
      </c>
      <c r="E357">
        <f>Råstatistik!K351</f>
        <v>10</v>
      </c>
      <c r="F357">
        <f ca="1">IF(Råstatistik!I351=999,IF(simulera09,RANDBETWEEN(1,9),9),0)</f>
        <v>0</v>
      </c>
      <c r="G357">
        <f>Råstatistik!P351</f>
        <v>21</v>
      </c>
      <c r="H357">
        <f ca="1">IF(Råstatistik!N351=999,IF(simulera09,RANDBETWEEN(1,9),9),0)</f>
        <v>0</v>
      </c>
      <c r="I357">
        <f>Råstatistik!U351</f>
        <v>135</v>
      </c>
      <c r="J357">
        <f ca="1">IF(Råstatistik!S351=999,IF(simulera09,RANDBETWEEN(1,9),9),0)</f>
        <v>0</v>
      </c>
      <c r="K357">
        <f t="shared" si="161"/>
        <v>187</v>
      </c>
      <c r="L357">
        <f t="shared" ca="1" si="162"/>
        <v>0</v>
      </c>
      <c r="M357" s="26" t="str">
        <f t="shared" ca="1" si="186"/>
        <v>187</v>
      </c>
      <c r="N357" s="26">
        <f t="shared" ca="1" si="187"/>
        <v>187</v>
      </c>
      <c r="O357" s="26">
        <f t="shared" si="163"/>
        <v>31</v>
      </c>
      <c r="P357" s="26">
        <f t="shared" ca="1" si="164"/>
        <v>0</v>
      </c>
      <c r="Q357" s="26">
        <f t="shared" ca="1" si="165"/>
        <v>31</v>
      </c>
      <c r="R357" s="43">
        <f>IF(Råstatistik!G351=".",0,Råstatistik!G351)</f>
        <v>17</v>
      </c>
      <c r="S357" s="44">
        <f ca="1">IF(Råstatistik!E351=999,IF(simulera09,RANDBETWEEN(1,9),9),0)</f>
        <v>0</v>
      </c>
      <c r="T357" s="43">
        <f>IF(Råstatistik!L351=".",0,Råstatistik!L351)</f>
        <v>0</v>
      </c>
      <c r="U357" s="44">
        <f ca="1">IF(Råstatistik!J351=999,IF(simulera09,RANDBETWEEN(1,9),9),0)</f>
        <v>9</v>
      </c>
      <c r="V357">
        <f>IF(Råstatistik!Q351=".",0,Råstatistik!Q351)</f>
        <v>0</v>
      </c>
      <c r="W357">
        <f ca="1">IF(Råstatistik!O351=999,IF(simulera09,RANDBETWEEN(1,9),9),0)</f>
        <v>9</v>
      </c>
      <c r="X357">
        <f>IF(Råstatistik!V351=".",0,Råstatistik!V351)</f>
        <v>0</v>
      </c>
      <c r="Y357">
        <f ca="1">IF(Råstatistik!T351=999,IF(simulera09,RANDBETWEEN(1,9),9),0)</f>
        <v>9</v>
      </c>
      <c r="Z357">
        <f t="shared" si="166"/>
        <v>17</v>
      </c>
      <c r="AA357">
        <f t="shared" ca="1" si="167"/>
        <v>27</v>
      </c>
      <c r="AB357" s="26" t="str">
        <f t="shared" ca="1" si="188"/>
        <v>17-44</v>
      </c>
      <c r="AC357" s="26" t="b">
        <f>Råstatistik!B351</f>
        <v>0</v>
      </c>
      <c r="AD357" s="26">
        <f t="shared" si="168"/>
        <v>4</v>
      </c>
      <c r="AE357" s="26">
        <f t="shared" ca="1" si="169"/>
        <v>0</v>
      </c>
      <c r="AF357" s="26">
        <f t="shared" si="170"/>
        <v>10</v>
      </c>
      <c r="AG357" s="26">
        <f t="shared" ca="1" si="171"/>
        <v>0</v>
      </c>
      <c r="AH357" s="26">
        <f t="shared" si="172"/>
        <v>21</v>
      </c>
      <c r="AI357" s="26">
        <f t="shared" ca="1" si="173"/>
        <v>0</v>
      </c>
      <c r="AJ357" s="26">
        <f t="shared" si="174"/>
        <v>135</v>
      </c>
      <c r="AK357" s="26">
        <f t="shared" ca="1" si="175"/>
        <v>0</v>
      </c>
      <c r="AL357" s="48">
        <f t="shared" si="176"/>
        <v>0.16577540106951871</v>
      </c>
      <c r="AM357" s="48" t="str">
        <f t="shared" ca="1" si="177"/>
        <v>17 - 0%</v>
      </c>
      <c r="AN357" s="48" t="str">
        <f>IFERROR(#REF!/#REF!,"-")</f>
        <v>-</v>
      </c>
      <c r="AO357" s="48">
        <f t="shared" si="178"/>
        <v>9.0909090909090912E-2</v>
      </c>
      <c r="AP357" s="48" t="str">
        <f t="shared" ca="1" si="179"/>
        <v>9 - 14%</v>
      </c>
      <c r="AQ357" s="48" t="str">
        <f>IFERROR(AC357/#REF!,"-")</f>
        <v>-</v>
      </c>
      <c r="AR357" s="48">
        <f t="shared" si="180"/>
        <v>0.54838709677419351</v>
      </c>
      <c r="AS357" s="48" t="str">
        <f>IFERROR(#REF!/#REF!,"_")</f>
        <v>_</v>
      </c>
      <c r="AT357" s="48">
        <f t="shared" si="181"/>
        <v>0.32258064516129031</v>
      </c>
      <c r="AU357" s="48" t="str">
        <f>IFERROR(#REF!/#REF!,"-")</f>
        <v>-</v>
      </c>
      <c r="AV357" s="48">
        <f t="shared" si="182"/>
        <v>0</v>
      </c>
      <c r="AW357" s="48" t="str">
        <f>IFERROR(#REF!/#REF!,"-")</f>
        <v>-</v>
      </c>
      <c r="AX357" s="48">
        <f t="shared" si="183"/>
        <v>0</v>
      </c>
      <c r="AY357" s="48" t="str">
        <f>IFERROR(#REF!/#REF!,"-")</f>
        <v>-</v>
      </c>
      <c r="AZ357" s="48">
        <f t="shared" si="189"/>
        <v>0</v>
      </c>
      <c r="BA357" s="48" t="str">
        <f t="shared" si="190"/>
        <v>-</v>
      </c>
      <c r="BB357" s="48" t="b">
        <f t="shared" si="184"/>
        <v>0</v>
      </c>
      <c r="BC357">
        <f t="shared" si="191"/>
        <v>4</v>
      </c>
      <c r="BD357" s="48">
        <f t="shared" si="185"/>
        <v>0.2857142857142857</v>
      </c>
    </row>
    <row r="358" spans="1:56" x14ac:dyDescent="0.3">
      <c r="A358" s="25" t="str">
        <f>Råstatistik!A352</f>
        <v>NYCKELKNIPPAN FÖRSKOLE AKTIEBOLAG</v>
      </c>
      <c r="B358" t="b">
        <f t="shared" si="160"/>
        <v>0</v>
      </c>
      <c r="C358">
        <f>Råstatistik!F352</f>
        <v>0</v>
      </c>
      <c r="D358">
        <f ca="1">IF(Råstatistik!D352=999,IF(simulera09,RANDBETWEEN(1,9),9),0)</f>
        <v>0</v>
      </c>
      <c r="E358">
        <f>Råstatistik!K352</f>
        <v>0</v>
      </c>
      <c r="F358">
        <f ca="1">IF(Råstatistik!I352=999,IF(simulera09,RANDBETWEEN(1,9),9),0)</f>
        <v>9</v>
      </c>
      <c r="G358">
        <f>Råstatistik!P352</f>
        <v>0</v>
      </c>
      <c r="H358">
        <f ca="1">IF(Råstatistik!N352=999,IF(simulera09,RANDBETWEEN(1,9),9),0)</f>
        <v>0</v>
      </c>
      <c r="I358">
        <f>Råstatistik!U352</f>
        <v>23</v>
      </c>
      <c r="J358">
        <f ca="1">IF(Råstatistik!S352=999,IF(simulera09,RANDBETWEEN(1,9),9),0)</f>
        <v>0</v>
      </c>
      <c r="K358">
        <f t="shared" si="161"/>
        <v>23</v>
      </c>
      <c r="L358">
        <f t="shared" ca="1" si="162"/>
        <v>9</v>
      </c>
      <c r="M358" s="26" t="str">
        <f t="shared" ca="1" si="186"/>
        <v>23-32</v>
      </c>
      <c r="N358" s="26">
        <f t="shared" ca="1" si="187"/>
        <v>28</v>
      </c>
      <c r="O358" s="26">
        <f t="shared" si="163"/>
        <v>0</v>
      </c>
      <c r="P358" s="26">
        <f t="shared" ca="1" si="164"/>
        <v>9</v>
      </c>
      <c r="Q358" s="26">
        <f t="shared" ca="1" si="165"/>
        <v>5</v>
      </c>
      <c r="R358" s="43">
        <f>IF(Råstatistik!G352=".",0,Råstatistik!G352)</f>
        <v>0</v>
      </c>
      <c r="S358" s="44">
        <f ca="1">IF(Råstatistik!E352=999,IF(simulera09,RANDBETWEEN(1,9),9),0)</f>
        <v>0</v>
      </c>
      <c r="T358" s="43">
        <f>IF(Råstatistik!L352=".",0,Råstatistik!L352)</f>
        <v>0</v>
      </c>
      <c r="U358" s="44">
        <f ca="1">IF(Råstatistik!J352=999,IF(simulera09,RANDBETWEEN(1,9),9),0)</f>
        <v>9</v>
      </c>
      <c r="V358">
        <f>IF(Råstatistik!Q352=".",0,Råstatistik!Q352)</f>
        <v>0</v>
      </c>
      <c r="W358">
        <f ca="1">IF(Råstatistik!O352=999,IF(simulera09,RANDBETWEEN(1,9),9),0)</f>
        <v>0</v>
      </c>
      <c r="X358">
        <f>IF(Råstatistik!V352=".",0,Råstatistik!V352)</f>
        <v>0</v>
      </c>
      <c r="Y358">
        <f ca="1">IF(Råstatistik!T352=999,IF(simulera09,RANDBETWEEN(1,9),9),0)</f>
        <v>9</v>
      </c>
      <c r="Z358">
        <f t="shared" si="166"/>
        <v>0</v>
      </c>
      <c r="AA358">
        <f t="shared" ca="1" si="167"/>
        <v>18</v>
      </c>
      <c r="AB358" s="26" t="str">
        <f t="shared" ca="1" si="188"/>
        <v>0-18</v>
      </c>
      <c r="AC358" s="26" t="b">
        <f>Råstatistik!B352</f>
        <v>0</v>
      </c>
      <c r="AD358" s="26">
        <f t="shared" si="168"/>
        <v>0</v>
      </c>
      <c r="AE358" s="26">
        <f t="shared" ca="1" si="169"/>
        <v>0</v>
      </c>
      <c r="AF358" s="26">
        <f t="shared" si="170"/>
        <v>0</v>
      </c>
      <c r="AG358" s="26">
        <f t="shared" ca="1" si="171"/>
        <v>0</v>
      </c>
      <c r="AH358" s="26">
        <f t="shared" si="172"/>
        <v>0</v>
      </c>
      <c r="AI358" s="26">
        <f t="shared" ca="1" si="173"/>
        <v>0</v>
      </c>
      <c r="AJ358" s="26">
        <f t="shared" si="174"/>
        <v>23</v>
      </c>
      <c r="AK358" s="26">
        <f t="shared" ca="1" si="175"/>
        <v>0</v>
      </c>
      <c r="AL358" s="48">
        <f t="shared" si="176"/>
        <v>0</v>
      </c>
      <c r="AM358" s="48" t="str">
        <f t="shared" ca="1" si="177"/>
        <v>0 - 32%</v>
      </c>
      <c r="AN358" s="48" t="str">
        <f>IFERROR(#REF!/#REF!,"-")</f>
        <v>-</v>
      </c>
      <c r="AO358" s="48">
        <f t="shared" si="178"/>
        <v>0</v>
      </c>
      <c r="AP358" s="48" t="str">
        <f t="shared" ca="1" si="179"/>
        <v>0 - 64%</v>
      </c>
      <c r="AQ358" s="48" t="str">
        <f>IFERROR(AC358/#REF!,"-")</f>
        <v>-</v>
      </c>
      <c r="AR358" s="48" t="str">
        <f t="shared" si="180"/>
        <v>-</v>
      </c>
      <c r="AS358" s="48" t="str">
        <f>IFERROR(#REF!/#REF!,"_")</f>
        <v>_</v>
      </c>
      <c r="AT358" s="48" t="str">
        <f t="shared" si="181"/>
        <v>-</v>
      </c>
      <c r="AU358" s="48" t="str">
        <f>IFERROR(#REF!/#REF!,"-")</f>
        <v>-</v>
      </c>
      <c r="AV358" s="48" t="str">
        <f t="shared" si="182"/>
        <v>-</v>
      </c>
      <c r="AW358" s="48" t="str">
        <f>IFERROR(#REF!/#REF!,"-")</f>
        <v>-</v>
      </c>
      <c r="AX358" s="48" t="str">
        <f t="shared" si="183"/>
        <v>-</v>
      </c>
      <c r="AY358" s="48" t="str">
        <f>IFERROR(#REF!/#REF!,"-")</f>
        <v>-</v>
      </c>
      <c r="AZ358" s="48" t="str">
        <f t="shared" si="189"/>
        <v>-</v>
      </c>
      <c r="BA358" s="48" t="str">
        <f t="shared" si="190"/>
        <v>-</v>
      </c>
      <c r="BB358" s="48" t="b">
        <f t="shared" si="184"/>
        <v>0</v>
      </c>
      <c r="BC358">
        <f t="shared" si="191"/>
        <v>0</v>
      </c>
      <c r="BD358" s="48" t="str">
        <f t="shared" si="185"/>
        <v>-</v>
      </c>
    </row>
    <row r="359" spans="1:56" x14ac:dyDescent="0.3">
      <c r="A359" s="25" t="str">
        <f>Råstatistik!A353</f>
        <v>Nyfo AB</v>
      </c>
      <c r="B359" t="b">
        <f t="shared" si="160"/>
        <v>0</v>
      </c>
      <c r="C359">
        <f>Råstatistik!F353</f>
        <v>0</v>
      </c>
      <c r="D359">
        <f ca="1">IF(Råstatistik!D353=999,IF(simulera09,RANDBETWEEN(1,9),9),0)</f>
        <v>0</v>
      </c>
      <c r="E359">
        <f>Råstatistik!K353</f>
        <v>0</v>
      </c>
      <c r="F359">
        <f ca="1">IF(Råstatistik!I353=999,IF(simulera09,RANDBETWEEN(1,9),9),0)</f>
        <v>0</v>
      </c>
      <c r="G359">
        <f>Råstatistik!P353</f>
        <v>0</v>
      </c>
      <c r="H359">
        <f ca="1">IF(Råstatistik!N353=999,IF(simulera09,RANDBETWEEN(1,9),9),0)</f>
        <v>0</v>
      </c>
      <c r="I359">
        <f>Råstatistik!U353</f>
        <v>0</v>
      </c>
      <c r="J359">
        <f ca="1">IF(Råstatistik!S353=999,IF(simulera09,RANDBETWEEN(1,9),9),0)</f>
        <v>9</v>
      </c>
      <c r="K359">
        <f t="shared" si="161"/>
        <v>0</v>
      </c>
      <c r="L359">
        <f t="shared" ca="1" si="162"/>
        <v>9</v>
      </c>
      <c r="M359" s="26" t="str">
        <f t="shared" ca="1" si="186"/>
        <v>0-9</v>
      </c>
      <c r="N359" s="26">
        <f t="shared" ca="1" si="187"/>
        <v>5</v>
      </c>
      <c r="O359" s="26">
        <f t="shared" si="163"/>
        <v>0</v>
      </c>
      <c r="P359" s="26">
        <f t="shared" ca="1" si="164"/>
        <v>0</v>
      </c>
      <c r="Q359" s="26">
        <f t="shared" ca="1" si="165"/>
        <v>0</v>
      </c>
      <c r="R359" s="43">
        <f>IF(Råstatistik!G353=".",0,Råstatistik!G353)</f>
        <v>0</v>
      </c>
      <c r="S359" s="44">
        <f ca="1">IF(Råstatistik!E353=999,IF(simulera09,RANDBETWEEN(1,9),9),0)</f>
        <v>0</v>
      </c>
      <c r="T359" s="43">
        <f>IF(Råstatistik!L353=".",0,Råstatistik!L353)</f>
        <v>0</v>
      </c>
      <c r="U359" s="44">
        <f ca="1">IF(Råstatistik!J353=999,IF(simulera09,RANDBETWEEN(1,9),9),0)</f>
        <v>0</v>
      </c>
      <c r="V359">
        <f>IF(Råstatistik!Q353=".",0,Råstatistik!Q353)</f>
        <v>0</v>
      </c>
      <c r="W359">
        <f ca="1">IF(Råstatistik!O353=999,IF(simulera09,RANDBETWEEN(1,9),9),0)</f>
        <v>0</v>
      </c>
      <c r="X359">
        <f>IF(Råstatistik!V353=".",0,Råstatistik!V353)</f>
        <v>0</v>
      </c>
      <c r="Y359">
        <f ca="1">IF(Råstatistik!T353=999,IF(simulera09,RANDBETWEEN(1,9),9),0)</f>
        <v>9</v>
      </c>
      <c r="Z359">
        <f t="shared" si="166"/>
        <v>0</v>
      </c>
      <c r="AA359">
        <f t="shared" ca="1" si="167"/>
        <v>9</v>
      </c>
      <c r="AB359" s="26" t="str">
        <f t="shared" ca="1" si="188"/>
        <v>0-9</v>
      </c>
      <c r="AC359" s="26" t="b">
        <f>Råstatistik!B353</f>
        <v>1</v>
      </c>
      <c r="AD359" s="26">
        <f t="shared" si="168"/>
        <v>0</v>
      </c>
      <c r="AE359" s="26">
        <f t="shared" ca="1" si="169"/>
        <v>0</v>
      </c>
      <c r="AF359" s="26">
        <f t="shared" si="170"/>
        <v>0</v>
      </c>
      <c r="AG359" s="26">
        <f t="shared" ca="1" si="171"/>
        <v>0</v>
      </c>
      <c r="AH359" s="26">
        <f t="shared" si="172"/>
        <v>0</v>
      </c>
      <c r="AI359" s="26">
        <f t="shared" ca="1" si="173"/>
        <v>0</v>
      </c>
      <c r="AJ359" s="26">
        <f t="shared" si="174"/>
        <v>0</v>
      </c>
      <c r="AK359" s="26">
        <f t="shared" ca="1" si="175"/>
        <v>0</v>
      </c>
      <c r="AL359" s="48" t="str">
        <f t="shared" si="176"/>
        <v>-</v>
      </c>
      <c r="AM359" s="48" t="str">
        <f t="shared" ca="1" si="177"/>
        <v>0 - 0%</v>
      </c>
      <c r="AN359" s="48" t="str">
        <f>IFERROR(#REF!/#REF!,"-")</f>
        <v>-</v>
      </c>
      <c r="AO359" s="48" t="str">
        <f t="shared" si="178"/>
        <v>-</v>
      </c>
      <c r="AP359" s="48" t="str">
        <f t="shared" ca="1" si="179"/>
        <v>0 - 180%</v>
      </c>
      <c r="AQ359" s="48" t="str">
        <f>IFERROR(AC359/#REF!,"-")</f>
        <v>-</v>
      </c>
      <c r="AR359" s="48" t="str">
        <f t="shared" si="180"/>
        <v>-</v>
      </c>
      <c r="AS359" s="48" t="str">
        <f>IFERROR(#REF!/#REF!,"_")</f>
        <v>_</v>
      </c>
      <c r="AT359" s="48" t="str">
        <f t="shared" si="181"/>
        <v>-</v>
      </c>
      <c r="AU359" s="48" t="str">
        <f>IFERROR(#REF!/#REF!,"-")</f>
        <v>-</v>
      </c>
      <c r="AV359" s="48" t="str">
        <f t="shared" si="182"/>
        <v>-</v>
      </c>
      <c r="AW359" s="48" t="str">
        <f>IFERROR(#REF!/#REF!,"-")</f>
        <v>-</v>
      </c>
      <c r="AX359" s="48" t="str">
        <f t="shared" si="183"/>
        <v>-</v>
      </c>
      <c r="AY359" s="48" t="str">
        <f>IFERROR(#REF!/#REF!,"-")</f>
        <v>-</v>
      </c>
      <c r="AZ359" s="48" t="str">
        <f t="shared" si="189"/>
        <v>-</v>
      </c>
      <c r="BA359" s="48" t="str">
        <f t="shared" si="190"/>
        <v>-</v>
      </c>
      <c r="BB359" s="48" t="b">
        <f t="shared" si="184"/>
        <v>1</v>
      </c>
      <c r="BC359">
        <f t="shared" si="191"/>
        <v>0</v>
      </c>
      <c r="BD359" s="48" t="str">
        <f t="shared" si="185"/>
        <v>-</v>
      </c>
    </row>
    <row r="360" spans="1:56" x14ac:dyDescent="0.3">
      <c r="A360" s="25" t="str">
        <f>Råstatistik!A354</f>
        <v>Nyhemsskolan-Varbergs Kristna Skola, ekonomisk förening</v>
      </c>
      <c r="B360" t="b">
        <f t="shared" si="160"/>
        <v>0</v>
      </c>
      <c r="C360">
        <f>Råstatistik!F354</f>
        <v>0</v>
      </c>
      <c r="D360">
        <f ca="1">IF(Råstatistik!D354=999,IF(simulera09,RANDBETWEEN(1,9),9),0)</f>
        <v>9</v>
      </c>
      <c r="E360">
        <f>Råstatistik!K354</f>
        <v>0</v>
      </c>
      <c r="F360">
        <f ca="1">IF(Råstatistik!I354=999,IF(simulera09,RANDBETWEEN(1,9),9),0)</f>
        <v>0</v>
      </c>
      <c r="G360">
        <f>Råstatistik!P354</f>
        <v>0</v>
      </c>
      <c r="H360">
        <f ca="1">IF(Råstatistik!N354=999,IF(simulera09,RANDBETWEEN(1,9),9),0)</f>
        <v>9</v>
      </c>
      <c r="I360">
        <f>Råstatistik!U354</f>
        <v>0</v>
      </c>
      <c r="J360">
        <f ca="1">IF(Råstatistik!S354=999,IF(simulera09,RANDBETWEEN(1,9),9),0)</f>
        <v>9</v>
      </c>
      <c r="K360">
        <f t="shared" si="161"/>
        <v>0</v>
      </c>
      <c r="L360">
        <f t="shared" ca="1" si="162"/>
        <v>27</v>
      </c>
      <c r="M360" s="26" t="str">
        <f t="shared" ca="1" si="186"/>
        <v>0-27</v>
      </c>
      <c r="N360" s="26">
        <f t="shared" ca="1" si="187"/>
        <v>14</v>
      </c>
      <c r="O360" s="26">
        <f t="shared" si="163"/>
        <v>0</v>
      </c>
      <c r="P360" s="26">
        <f t="shared" ca="1" si="164"/>
        <v>9</v>
      </c>
      <c r="Q360" s="26">
        <f t="shared" ca="1" si="165"/>
        <v>5</v>
      </c>
      <c r="R360" s="43">
        <f>IF(Råstatistik!G354=".",0,Råstatistik!G354)</f>
        <v>0</v>
      </c>
      <c r="S360" s="44">
        <f ca="1">IF(Råstatistik!E354=999,IF(simulera09,RANDBETWEEN(1,9),9),0)</f>
        <v>9</v>
      </c>
      <c r="T360" s="43">
        <f>IF(Råstatistik!L354=".",0,Råstatistik!L354)</f>
        <v>0</v>
      </c>
      <c r="U360" s="44">
        <f ca="1">IF(Råstatistik!J354=999,IF(simulera09,RANDBETWEEN(1,9),9),0)</f>
        <v>0</v>
      </c>
      <c r="V360">
        <f>IF(Råstatistik!Q354=".",0,Råstatistik!Q354)</f>
        <v>0</v>
      </c>
      <c r="W360">
        <f ca="1">IF(Råstatistik!O354=999,IF(simulera09,RANDBETWEEN(1,9),9),0)</f>
        <v>9</v>
      </c>
      <c r="X360">
        <f>IF(Råstatistik!V354=".",0,Råstatistik!V354)</f>
        <v>0</v>
      </c>
      <c r="Y360">
        <f ca="1">IF(Råstatistik!T354=999,IF(simulera09,RANDBETWEEN(1,9),9),0)</f>
        <v>9</v>
      </c>
      <c r="Z360">
        <f t="shared" si="166"/>
        <v>0</v>
      </c>
      <c r="AA360">
        <f t="shared" ca="1" si="167"/>
        <v>27</v>
      </c>
      <c r="AB360" s="26" t="str">
        <f t="shared" ca="1" si="188"/>
        <v>0-27</v>
      </c>
      <c r="AC360" s="26" t="b">
        <f>Råstatistik!B354</f>
        <v>0</v>
      </c>
      <c r="AD360" s="26">
        <f t="shared" si="168"/>
        <v>0</v>
      </c>
      <c r="AE360" s="26">
        <f t="shared" ca="1" si="169"/>
        <v>0</v>
      </c>
      <c r="AF360" s="26">
        <f t="shared" si="170"/>
        <v>0</v>
      </c>
      <c r="AG360" s="26">
        <f t="shared" ca="1" si="171"/>
        <v>0</v>
      </c>
      <c r="AH360" s="26">
        <f t="shared" si="172"/>
        <v>0</v>
      </c>
      <c r="AI360" s="26">
        <f t="shared" ca="1" si="173"/>
        <v>0</v>
      </c>
      <c r="AJ360" s="26">
        <f t="shared" si="174"/>
        <v>0</v>
      </c>
      <c r="AK360" s="26">
        <f t="shared" ca="1" si="175"/>
        <v>0</v>
      </c>
      <c r="AL360" s="48" t="str">
        <f t="shared" si="176"/>
        <v>-</v>
      </c>
      <c r="AM360" s="48" t="str">
        <f t="shared" ca="1" si="177"/>
        <v>0 - 64%</v>
      </c>
      <c r="AN360" s="48" t="str">
        <f>IFERROR(#REF!/#REF!,"-")</f>
        <v>-</v>
      </c>
      <c r="AO360" s="48" t="str">
        <f t="shared" si="178"/>
        <v>-</v>
      </c>
      <c r="AP360" s="48" t="str">
        <f t="shared" ca="1" si="179"/>
        <v>0 - 193%</v>
      </c>
      <c r="AQ360" s="48" t="str">
        <f>IFERROR(AC360/#REF!,"-")</f>
        <v>-</v>
      </c>
      <c r="AR360" s="48" t="str">
        <f t="shared" si="180"/>
        <v>-</v>
      </c>
      <c r="AS360" s="48" t="str">
        <f>IFERROR(#REF!/#REF!,"_")</f>
        <v>_</v>
      </c>
      <c r="AT360" s="48" t="str">
        <f t="shared" si="181"/>
        <v>-</v>
      </c>
      <c r="AU360" s="48" t="str">
        <f>IFERROR(#REF!/#REF!,"-")</f>
        <v>-</v>
      </c>
      <c r="AV360" s="48" t="str">
        <f t="shared" si="182"/>
        <v>-</v>
      </c>
      <c r="AW360" s="48" t="str">
        <f>IFERROR(#REF!/#REF!,"-")</f>
        <v>-</v>
      </c>
      <c r="AX360" s="48" t="str">
        <f t="shared" si="183"/>
        <v>-</v>
      </c>
      <c r="AY360" s="48" t="str">
        <f>IFERROR(#REF!/#REF!,"-")</f>
        <v>-</v>
      </c>
      <c r="AZ360" s="48" t="str">
        <f t="shared" si="189"/>
        <v>-</v>
      </c>
      <c r="BA360" s="48" t="str">
        <f t="shared" si="190"/>
        <v>-</v>
      </c>
      <c r="BB360" s="48" t="b">
        <f t="shared" si="184"/>
        <v>0</v>
      </c>
      <c r="BC360">
        <f t="shared" si="191"/>
        <v>0</v>
      </c>
      <c r="BD360" s="48" t="str">
        <f t="shared" si="185"/>
        <v>-</v>
      </c>
    </row>
    <row r="361" spans="1:56" x14ac:dyDescent="0.3">
      <c r="A361" s="25" t="str">
        <f>Råstatistik!A355</f>
        <v>NYKVARNS KOMMUN</v>
      </c>
      <c r="B361" t="b">
        <f t="shared" si="160"/>
        <v>1</v>
      </c>
      <c r="C361">
        <f>Råstatistik!F355</f>
        <v>0</v>
      </c>
      <c r="D361">
        <f ca="1">IF(Råstatistik!D355=999,IF(simulera09,RANDBETWEEN(1,9),9),0)</f>
        <v>9</v>
      </c>
      <c r="E361">
        <f>Råstatistik!K355</f>
        <v>19</v>
      </c>
      <c r="F361">
        <f ca="1">IF(Råstatistik!I355=999,IF(simulera09,RANDBETWEEN(1,9),9),0)</f>
        <v>0</v>
      </c>
      <c r="G361">
        <f>Råstatistik!P355</f>
        <v>0</v>
      </c>
      <c r="H361">
        <f ca="1">IF(Råstatistik!N355=999,IF(simulera09,RANDBETWEEN(1,9),9),0)</f>
        <v>9</v>
      </c>
      <c r="I361">
        <f>Råstatistik!U355</f>
        <v>110</v>
      </c>
      <c r="J361">
        <f ca="1">IF(Råstatistik!S355=999,IF(simulera09,RANDBETWEEN(1,9),9),0)</f>
        <v>0</v>
      </c>
      <c r="K361">
        <f t="shared" si="161"/>
        <v>129</v>
      </c>
      <c r="L361">
        <f t="shared" ca="1" si="162"/>
        <v>18</v>
      </c>
      <c r="M361" s="26" t="str">
        <f t="shared" ca="1" si="186"/>
        <v>129-147</v>
      </c>
      <c r="N361" s="26">
        <f t="shared" ca="1" si="187"/>
        <v>138</v>
      </c>
      <c r="O361" s="26">
        <f t="shared" si="163"/>
        <v>19</v>
      </c>
      <c r="P361" s="26">
        <f t="shared" ca="1" si="164"/>
        <v>9</v>
      </c>
      <c r="Q361" s="26">
        <f t="shared" ca="1" si="165"/>
        <v>24</v>
      </c>
      <c r="R361" s="43">
        <f>IF(Råstatistik!G355=".",0,Råstatistik!G355)</f>
        <v>0</v>
      </c>
      <c r="S361" s="44">
        <f ca="1">IF(Råstatistik!E355=999,IF(simulera09,RANDBETWEEN(1,9),9),0)</f>
        <v>9</v>
      </c>
      <c r="T361" s="43">
        <f>IF(Råstatistik!L355=".",0,Råstatistik!L355)</f>
        <v>0</v>
      </c>
      <c r="U361" s="44">
        <f ca="1">IF(Råstatistik!J355=999,IF(simulera09,RANDBETWEEN(1,9),9),0)</f>
        <v>9</v>
      </c>
      <c r="V361">
        <f>IF(Råstatistik!Q355=".",0,Råstatistik!Q355)</f>
        <v>0</v>
      </c>
      <c r="W361">
        <f ca="1">IF(Råstatistik!O355=999,IF(simulera09,RANDBETWEEN(1,9),9),0)</f>
        <v>9</v>
      </c>
      <c r="X361">
        <f>IF(Råstatistik!V355=".",0,Råstatistik!V355)</f>
        <v>0</v>
      </c>
      <c r="Y361">
        <f ca="1">IF(Råstatistik!T355=999,IF(simulera09,RANDBETWEEN(1,9),9),0)</f>
        <v>9</v>
      </c>
      <c r="Z361">
        <f t="shared" si="166"/>
        <v>0</v>
      </c>
      <c r="AA361">
        <f t="shared" ca="1" si="167"/>
        <v>36</v>
      </c>
      <c r="AB361" s="26" t="str">
        <f t="shared" ca="1" si="188"/>
        <v>0-36</v>
      </c>
      <c r="AC361" s="26" t="b">
        <f>Råstatistik!B355</f>
        <v>0</v>
      </c>
      <c r="AD361" s="26">
        <f t="shared" si="168"/>
        <v>0</v>
      </c>
      <c r="AE361" s="26">
        <f t="shared" ca="1" si="169"/>
        <v>0</v>
      </c>
      <c r="AF361" s="26">
        <f t="shared" si="170"/>
        <v>19</v>
      </c>
      <c r="AG361" s="26">
        <f t="shared" ca="1" si="171"/>
        <v>0</v>
      </c>
      <c r="AH361" s="26">
        <f t="shared" si="172"/>
        <v>0</v>
      </c>
      <c r="AI361" s="26">
        <f t="shared" ca="1" si="173"/>
        <v>0</v>
      </c>
      <c r="AJ361" s="26">
        <f t="shared" si="174"/>
        <v>110</v>
      </c>
      <c r="AK361" s="26">
        <f t="shared" ca="1" si="175"/>
        <v>0</v>
      </c>
      <c r="AL361" s="48">
        <f t="shared" si="176"/>
        <v>0.14728682170542637</v>
      </c>
      <c r="AM361" s="48" t="str">
        <f t="shared" ca="1" si="177"/>
        <v>14 - 7%</v>
      </c>
      <c r="AN361" s="48" t="str">
        <f>IFERROR(#REF!/#REF!,"-")</f>
        <v>-</v>
      </c>
      <c r="AO361" s="48">
        <f t="shared" si="178"/>
        <v>0</v>
      </c>
      <c r="AP361" s="48" t="str">
        <f t="shared" ca="1" si="179"/>
        <v>0 - 26%</v>
      </c>
      <c r="AQ361" s="48" t="str">
        <f>IFERROR(AC361/#REF!,"-")</f>
        <v>-</v>
      </c>
      <c r="AR361" s="48">
        <f t="shared" si="180"/>
        <v>0</v>
      </c>
      <c r="AS361" s="48" t="str">
        <f>IFERROR(#REF!/#REF!,"_")</f>
        <v>_</v>
      </c>
      <c r="AT361" s="48">
        <f t="shared" si="181"/>
        <v>1</v>
      </c>
      <c r="AU361" s="48" t="str">
        <f>IFERROR(#REF!/#REF!,"-")</f>
        <v>-</v>
      </c>
      <c r="AV361" s="48" t="str">
        <f t="shared" si="182"/>
        <v>-</v>
      </c>
      <c r="AW361" s="48" t="str">
        <f>IFERROR(#REF!/#REF!,"-")</f>
        <v>-</v>
      </c>
      <c r="AX361" s="48" t="str">
        <f t="shared" si="183"/>
        <v>-</v>
      </c>
      <c r="AY361" s="48" t="str">
        <f>IFERROR(#REF!/#REF!,"-")</f>
        <v>-</v>
      </c>
      <c r="AZ361" s="48" t="str">
        <f t="shared" si="189"/>
        <v>-</v>
      </c>
      <c r="BA361" s="48" t="str">
        <f t="shared" si="190"/>
        <v>-</v>
      </c>
      <c r="BB361" s="48" t="b">
        <f t="shared" si="184"/>
        <v>0</v>
      </c>
      <c r="BC361">
        <f t="shared" si="191"/>
        <v>0</v>
      </c>
      <c r="BD361" s="48">
        <f t="shared" si="185"/>
        <v>0</v>
      </c>
    </row>
    <row r="362" spans="1:56" x14ac:dyDescent="0.3">
      <c r="A362" s="25" t="str">
        <f>Råstatistik!A356</f>
        <v>NYKÖPINGS KOMMUN</v>
      </c>
      <c r="B362" t="b">
        <f t="shared" si="160"/>
        <v>1</v>
      </c>
      <c r="C362">
        <f>Råstatistik!F356</f>
        <v>48</v>
      </c>
      <c r="D362">
        <f ca="1">IF(Råstatistik!D356=999,IF(simulera09,RANDBETWEEN(1,9),9),0)</f>
        <v>0</v>
      </c>
      <c r="E362">
        <f>Råstatistik!K356</f>
        <v>21</v>
      </c>
      <c r="F362">
        <f ca="1">IF(Råstatistik!I356=999,IF(simulera09,RANDBETWEEN(1,9),9),0)</f>
        <v>0</v>
      </c>
      <c r="G362">
        <f>Råstatistik!P356</f>
        <v>66</v>
      </c>
      <c r="H362">
        <f ca="1">IF(Råstatistik!N356=999,IF(simulera09,RANDBETWEEN(1,9),9),0)</f>
        <v>0</v>
      </c>
      <c r="I362">
        <f>Råstatistik!U356</f>
        <v>269</v>
      </c>
      <c r="J362">
        <f ca="1">IF(Råstatistik!S356=999,IF(simulera09,RANDBETWEEN(1,9),9),0)</f>
        <v>0</v>
      </c>
      <c r="K362">
        <f t="shared" si="161"/>
        <v>404</v>
      </c>
      <c r="L362">
        <f t="shared" ca="1" si="162"/>
        <v>0</v>
      </c>
      <c r="M362" s="26" t="str">
        <f t="shared" ca="1" si="186"/>
        <v>404</v>
      </c>
      <c r="N362" s="26">
        <f t="shared" ca="1" si="187"/>
        <v>404</v>
      </c>
      <c r="O362" s="26">
        <f t="shared" si="163"/>
        <v>69</v>
      </c>
      <c r="P362" s="26">
        <f t="shared" ca="1" si="164"/>
        <v>0</v>
      </c>
      <c r="Q362" s="26">
        <f t="shared" ca="1" si="165"/>
        <v>69</v>
      </c>
      <c r="R362" s="43">
        <f>IF(Råstatistik!G356=".",0,Råstatistik!G356)</f>
        <v>0</v>
      </c>
      <c r="S362" s="44">
        <f ca="1">IF(Råstatistik!E356=999,IF(simulera09,RANDBETWEEN(1,9),9),0)</f>
        <v>9</v>
      </c>
      <c r="T362" s="43">
        <f>IF(Råstatistik!L356=".",0,Råstatistik!L356)</f>
        <v>0</v>
      </c>
      <c r="U362" s="44">
        <f ca="1">IF(Råstatistik!J356=999,IF(simulera09,RANDBETWEEN(1,9),9),0)</f>
        <v>0</v>
      </c>
      <c r="V362">
        <f>IF(Råstatistik!Q356=".",0,Råstatistik!Q356)</f>
        <v>0</v>
      </c>
      <c r="W362">
        <f ca="1">IF(Råstatistik!O356=999,IF(simulera09,RANDBETWEEN(1,9),9),0)</f>
        <v>9</v>
      </c>
      <c r="X362">
        <f>IF(Råstatistik!V356=".",0,Råstatistik!V356)</f>
        <v>0</v>
      </c>
      <c r="Y362">
        <f ca="1">IF(Råstatistik!T356=999,IF(simulera09,RANDBETWEEN(1,9),9),0)</f>
        <v>9</v>
      </c>
      <c r="Z362">
        <f t="shared" si="166"/>
        <v>0</v>
      </c>
      <c r="AA362">
        <f t="shared" ca="1" si="167"/>
        <v>27</v>
      </c>
      <c r="AB362" s="26" t="str">
        <f t="shared" ca="1" si="188"/>
        <v>0-27</v>
      </c>
      <c r="AC362" s="26" t="b">
        <f>Råstatistik!B356</f>
        <v>0</v>
      </c>
      <c r="AD362" s="26">
        <f t="shared" si="168"/>
        <v>48</v>
      </c>
      <c r="AE362" s="26">
        <f t="shared" ca="1" si="169"/>
        <v>0</v>
      </c>
      <c r="AF362" s="26">
        <f t="shared" si="170"/>
        <v>21</v>
      </c>
      <c r="AG362" s="26">
        <f t="shared" ca="1" si="171"/>
        <v>0</v>
      </c>
      <c r="AH362" s="26">
        <f t="shared" si="172"/>
        <v>66</v>
      </c>
      <c r="AI362" s="26">
        <f t="shared" ca="1" si="173"/>
        <v>0</v>
      </c>
      <c r="AJ362" s="26">
        <f t="shared" si="174"/>
        <v>269</v>
      </c>
      <c r="AK362" s="26">
        <f t="shared" ca="1" si="175"/>
        <v>0</v>
      </c>
      <c r="AL362" s="48">
        <f t="shared" si="176"/>
        <v>0.1707920792079208</v>
      </c>
      <c r="AM362" s="48" t="str">
        <f t="shared" ca="1" si="177"/>
        <v>17 - 0%</v>
      </c>
      <c r="AN362" s="48" t="str">
        <f>IFERROR(#REF!/#REF!,"-")</f>
        <v>-</v>
      </c>
      <c r="AO362" s="48">
        <f t="shared" si="178"/>
        <v>0</v>
      </c>
      <c r="AP362" s="48" t="str">
        <f t="shared" ca="1" si="179"/>
        <v>0 - 7%</v>
      </c>
      <c r="AQ362" s="48" t="str">
        <f>IFERROR(AC362/#REF!,"-")</f>
        <v>-</v>
      </c>
      <c r="AR362" s="48">
        <f t="shared" si="180"/>
        <v>0</v>
      </c>
      <c r="AS362" s="48" t="str">
        <f>IFERROR(#REF!/#REF!,"_")</f>
        <v>_</v>
      </c>
      <c r="AT362" s="48">
        <f t="shared" si="181"/>
        <v>0.30434782608695654</v>
      </c>
      <c r="AU362" s="48" t="str">
        <f>IFERROR(#REF!/#REF!,"-")</f>
        <v>-</v>
      </c>
      <c r="AV362" s="48" t="str">
        <f t="shared" si="182"/>
        <v>-</v>
      </c>
      <c r="AW362" s="48" t="str">
        <f>IFERROR(#REF!/#REF!,"-")</f>
        <v>-</v>
      </c>
      <c r="AX362" s="48" t="str">
        <f t="shared" si="183"/>
        <v>-</v>
      </c>
      <c r="AY362" s="48" t="str">
        <f>IFERROR(#REF!/#REF!,"-")</f>
        <v>-</v>
      </c>
      <c r="AZ362" s="48" t="str">
        <f t="shared" si="189"/>
        <v>-</v>
      </c>
      <c r="BA362" s="48" t="str">
        <f t="shared" si="190"/>
        <v>-</v>
      </c>
      <c r="BB362" s="48" t="b">
        <f t="shared" si="184"/>
        <v>0</v>
      </c>
      <c r="BC362">
        <f t="shared" si="191"/>
        <v>48</v>
      </c>
      <c r="BD362" s="48">
        <f t="shared" si="185"/>
        <v>0.69565217391304346</v>
      </c>
    </row>
    <row r="363" spans="1:56" x14ac:dyDescent="0.3">
      <c r="A363" s="25" t="str">
        <f>Råstatistik!A357</f>
        <v>NYNÄSHAMNS KOMMUN</v>
      </c>
      <c r="B363" t="b">
        <f t="shared" si="160"/>
        <v>1</v>
      </c>
      <c r="C363">
        <f>Råstatistik!F357</f>
        <v>27</v>
      </c>
      <c r="D363">
        <f ca="1">IF(Råstatistik!D357=999,IF(simulera09,RANDBETWEEN(1,9),9),0)</f>
        <v>0</v>
      </c>
      <c r="E363">
        <f>Råstatistik!K357</f>
        <v>23</v>
      </c>
      <c r="F363">
        <f ca="1">IF(Råstatistik!I357=999,IF(simulera09,RANDBETWEEN(1,9),9),0)</f>
        <v>0</v>
      </c>
      <c r="G363">
        <f>Råstatistik!P357</f>
        <v>29</v>
      </c>
      <c r="H363">
        <f ca="1">IF(Råstatistik!N357=999,IF(simulera09,RANDBETWEEN(1,9),9),0)</f>
        <v>0</v>
      </c>
      <c r="I363">
        <f>Råstatistik!U357</f>
        <v>169</v>
      </c>
      <c r="J363">
        <f ca="1">IF(Råstatistik!S357=999,IF(simulera09,RANDBETWEEN(1,9),9),0)</f>
        <v>0</v>
      </c>
      <c r="K363">
        <f t="shared" si="161"/>
        <v>248</v>
      </c>
      <c r="L363">
        <f t="shared" ca="1" si="162"/>
        <v>0</v>
      </c>
      <c r="M363" s="26" t="str">
        <f t="shared" ca="1" si="186"/>
        <v>248</v>
      </c>
      <c r="N363" s="26">
        <f t="shared" ca="1" si="187"/>
        <v>248</v>
      </c>
      <c r="O363" s="26">
        <f t="shared" si="163"/>
        <v>50</v>
      </c>
      <c r="P363" s="26">
        <f t="shared" ca="1" si="164"/>
        <v>0</v>
      </c>
      <c r="Q363" s="26">
        <f t="shared" ca="1" si="165"/>
        <v>50</v>
      </c>
      <c r="R363" s="43">
        <f>IF(Råstatistik!G357=".",0,Råstatistik!G357)</f>
        <v>16</v>
      </c>
      <c r="S363" s="44">
        <f ca="1">IF(Råstatistik!E357=999,IF(simulera09,RANDBETWEEN(1,9),9),0)</f>
        <v>0</v>
      </c>
      <c r="T363" s="43">
        <f>IF(Råstatistik!L357=".",0,Råstatistik!L357)</f>
        <v>0</v>
      </c>
      <c r="U363" s="44">
        <f ca="1">IF(Råstatistik!J357=999,IF(simulera09,RANDBETWEEN(1,9),9),0)</f>
        <v>9</v>
      </c>
      <c r="V363">
        <f>IF(Råstatistik!Q357=".",0,Råstatistik!Q357)</f>
        <v>0</v>
      </c>
      <c r="W363">
        <f ca="1">IF(Råstatistik!O357=999,IF(simulera09,RANDBETWEEN(1,9),9),0)</f>
        <v>9</v>
      </c>
      <c r="X363">
        <f>IF(Råstatistik!V357=".",0,Råstatistik!V357)</f>
        <v>12</v>
      </c>
      <c r="Y363">
        <f ca="1">IF(Råstatistik!T357=999,IF(simulera09,RANDBETWEEN(1,9),9),0)</f>
        <v>0</v>
      </c>
      <c r="Z363">
        <f t="shared" si="166"/>
        <v>28</v>
      </c>
      <c r="AA363">
        <f t="shared" ca="1" si="167"/>
        <v>18</v>
      </c>
      <c r="AB363" s="26" t="str">
        <f t="shared" ca="1" si="188"/>
        <v>28-46</v>
      </c>
      <c r="AC363" s="26" t="b">
        <f>Råstatistik!B357</f>
        <v>0</v>
      </c>
      <c r="AD363" s="26">
        <f t="shared" si="168"/>
        <v>11</v>
      </c>
      <c r="AE363" s="26">
        <f t="shared" ca="1" si="169"/>
        <v>0</v>
      </c>
      <c r="AF363" s="26">
        <f t="shared" si="170"/>
        <v>23</v>
      </c>
      <c r="AG363" s="26">
        <f t="shared" ca="1" si="171"/>
        <v>0</v>
      </c>
      <c r="AH363" s="26">
        <f t="shared" si="172"/>
        <v>29</v>
      </c>
      <c r="AI363" s="26">
        <f t="shared" ca="1" si="173"/>
        <v>0</v>
      </c>
      <c r="AJ363" s="26">
        <f t="shared" si="174"/>
        <v>157</v>
      </c>
      <c r="AK363" s="26">
        <f t="shared" ca="1" si="175"/>
        <v>0</v>
      </c>
      <c r="AL363" s="48">
        <f t="shared" si="176"/>
        <v>0.20161290322580644</v>
      </c>
      <c r="AM363" s="48" t="str">
        <f t="shared" ca="1" si="177"/>
        <v>20 - 0%</v>
      </c>
      <c r="AN363" s="48" t="str">
        <f>IFERROR(#REF!/#REF!,"-")</f>
        <v>-</v>
      </c>
      <c r="AO363" s="48">
        <f t="shared" si="178"/>
        <v>0.11290322580645161</v>
      </c>
      <c r="AP363" s="48" t="str">
        <f t="shared" ca="1" si="179"/>
        <v>11 - 7%</v>
      </c>
      <c r="AQ363" s="48" t="str">
        <f>IFERROR(AC363/#REF!,"-")</f>
        <v>-</v>
      </c>
      <c r="AR363" s="48">
        <f t="shared" si="180"/>
        <v>0.56000000000000005</v>
      </c>
      <c r="AS363" s="48" t="str">
        <f>IFERROR(#REF!/#REF!,"_")</f>
        <v>_</v>
      </c>
      <c r="AT363" s="48">
        <f t="shared" si="181"/>
        <v>0.46</v>
      </c>
      <c r="AU363" s="48" t="str">
        <f>IFERROR(#REF!/#REF!,"-")</f>
        <v>-</v>
      </c>
      <c r="AV363" s="48">
        <f t="shared" si="182"/>
        <v>0</v>
      </c>
      <c r="AW363" s="48" t="str">
        <f>IFERROR(#REF!/#REF!,"-")</f>
        <v>-</v>
      </c>
      <c r="AX363" s="48">
        <f t="shared" si="183"/>
        <v>0.42857142857142855</v>
      </c>
      <c r="AY363" s="48" t="str">
        <f>IFERROR(#REF!/#REF!,"-")</f>
        <v>-</v>
      </c>
      <c r="AZ363" s="48">
        <f t="shared" si="189"/>
        <v>0.42857142857142855</v>
      </c>
      <c r="BA363" s="48" t="str">
        <f t="shared" si="190"/>
        <v>-</v>
      </c>
      <c r="BB363" s="48" t="b">
        <f t="shared" si="184"/>
        <v>0</v>
      </c>
      <c r="BC363">
        <f t="shared" si="191"/>
        <v>11</v>
      </c>
      <c r="BD363" s="48">
        <f t="shared" si="185"/>
        <v>0.3235294117647059</v>
      </c>
    </row>
    <row r="364" spans="1:56" x14ac:dyDescent="0.3">
      <c r="A364" s="25" t="str">
        <f>Råstatistik!A358</f>
        <v>Nytida Enigma AB</v>
      </c>
      <c r="B364" t="b">
        <f t="shared" si="160"/>
        <v>0</v>
      </c>
      <c r="C364">
        <f>Råstatistik!F358</f>
        <v>0</v>
      </c>
      <c r="D364">
        <f ca="1">IF(Råstatistik!D358=999,IF(simulera09,RANDBETWEEN(1,9),9),0)</f>
        <v>9</v>
      </c>
      <c r="E364">
        <f>Råstatistik!K358</f>
        <v>0</v>
      </c>
      <c r="F364">
        <f ca="1">IF(Råstatistik!I358=999,IF(simulera09,RANDBETWEEN(1,9),9),0)</f>
        <v>9</v>
      </c>
      <c r="G364">
        <f>Råstatistik!P358</f>
        <v>0</v>
      </c>
      <c r="H364">
        <f ca="1">IF(Råstatistik!N358=999,IF(simulera09,RANDBETWEEN(1,9),9),0)</f>
        <v>9</v>
      </c>
      <c r="I364">
        <f>Råstatistik!U358</f>
        <v>0</v>
      </c>
      <c r="J364">
        <f ca="1">IF(Råstatistik!S358=999,IF(simulera09,RANDBETWEEN(1,9),9),0)</f>
        <v>9</v>
      </c>
      <c r="K364">
        <f t="shared" si="161"/>
        <v>0</v>
      </c>
      <c r="L364">
        <f t="shared" ca="1" si="162"/>
        <v>36</v>
      </c>
      <c r="M364" s="26" t="str">
        <f t="shared" ca="1" si="186"/>
        <v>0-36</v>
      </c>
      <c r="N364" s="26">
        <f t="shared" ca="1" si="187"/>
        <v>18</v>
      </c>
      <c r="O364" s="26">
        <f t="shared" si="163"/>
        <v>0</v>
      </c>
      <c r="P364" s="26">
        <f t="shared" ca="1" si="164"/>
        <v>18</v>
      </c>
      <c r="Q364" s="26">
        <f t="shared" ca="1" si="165"/>
        <v>9</v>
      </c>
      <c r="R364" s="43">
        <f>IF(Råstatistik!G358=".",0,Råstatistik!G358)</f>
        <v>0</v>
      </c>
      <c r="S364" s="44">
        <f ca="1">IF(Råstatistik!E358=999,IF(simulera09,RANDBETWEEN(1,9),9),0)</f>
        <v>9</v>
      </c>
      <c r="T364" s="43">
        <f>IF(Råstatistik!L358=".",0,Råstatistik!L358)</f>
        <v>0</v>
      </c>
      <c r="U364" s="44">
        <f ca="1">IF(Råstatistik!J358=999,IF(simulera09,RANDBETWEEN(1,9),9),0)</f>
        <v>9</v>
      </c>
      <c r="V364">
        <f>IF(Råstatistik!Q358=".",0,Råstatistik!Q358)</f>
        <v>0</v>
      </c>
      <c r="W364">
        <f ca="1">IF(Råstatistik!O358=999,IF(simulera09,RANDBETWEEN(1,9),9),0)</f>
        <v>9</v>
      </c>
      <c r="X364">
        <f>IF(Råstatistik!V358=".",0,Råstatistik!V358)</f>
        <v>0</v>
      </c>
      <c r="Y364">
        <f ca="1">IF(Råstatistik!T358=999,IF(simulera09,RANDBETWEEN(1,9),9),0)</f>
        <v>9</v>
      </c>
      <c r="Z364">
        <f t="shared" si="166"/>
        <v>0</v>
      </c>
      <c r="AA364">
        <f t="shared" ca="1" si="167"/>
        <v>36</v>
      </c>
      <c r="AB364" s="26" t="str">
        <f t="shared" ca="1" si="188"/>
        <v>0-36</v>
      </c>
      <c r="AC364" s="26" t="b">
        <f>Råstatistik!B358</f>
        <v>0</v>
      </c>
      <c r="AD364" s="26">
        <f t="shared" si="168"/>
        <v>0</v>
      </c>
      <c r="AE364" s="26">
        <f t="shared" ca="1" si="169"/>
        <v>0</v>
      </c>
      <c r="AF364" s="26">
        <f t="shared" si="170"/>
        <v>0</v>
      </c>
      <c r="AG364" s="26">
        <f t="shared" ca="1" si="171"/>
        <v>0</v>
      </c>
      <c r="AH364" s="26">
        <f t="shared" si="172"/>
        <v>0</v>
      </c>
      <c r="AI364" s="26">
        <f t="shared" ca="1" si="173"/>
        <v>0</v>
      </c>
      <c r="AJ364" s="26">
        <f t="shared" si="174"/>
        <v>0</v>
      </c>
      <c r="AK364" s="26">
        <f t="shared" ca="1" si="175"/>
        <v>0</v>
      </c>
      <c r="AL364" s="48" t="str">
        <f t="shared" si="176"/>
        <v>-</v>
      </c>
      <c r="AM364" s="48" t="str">
        <f t="shared" ca="1" si="177"/>
        <v>0 - 100%</v>
      </c>
      <c r="AN364" s="48" t="str">
        <f>IFERROR(#REF!/#REF!,"-")</f>
        <v>-</v>
      </c>
      <c r="AO364" s="48" t="str">
        <f t="shared" si="178"/>
        <v>-</v>
      </c>
      <c r="AP364" s="48" t="str">
        <f t="shared" ca="1" si="179"/>
        <v>0 - 200%</v>
      </c>
      <c r="AQ364" s="48" t="str">
        <f>IFERROR(AC364/#REF!,"-")</f>
        <v>-</v>
      </c>
      <c r="AR364" s="48" t="str">
        <f t="shared" si="180"/>
        <v>-</v>
      </c>
      <c r="AS364" s="48" t="str">
        <f>IFERROR(#REF!/#REF!,"_")</f>
        <v>_</v>
      </c>
      <c r="AT364" s="48" t="str">
        <f t="shared" si="181"/>
        <v>-</v>
      </c>
      <c r="AU364" s="48" t="str">
        <f>IFERROR(#REF!/#REF!,"-")</f>
        <v>-</v>
      </c>
      <c r="AV364" s="48" t="str">
        <f t="shared" si="182"/>
        <v>-</v>
      </c>
      <c r="AW364" s="48" t="str">
        <f>IFERROR(#REF!/#REF!,"-")</f>
        <v>-</v>
      </c>
      <c r="AX364" s="48" t="str">
        <f t="shared" si="183"/>
        <v>-</v>
      </c>
      <c r="AY364" s="48" t="str">
        <f>IFERROR(#REF!/#REF!,"-")</f>
        <v>-</v>
      </c>
      <c r="AZ364" s="48" t="str">
        <f t="shared" si="189"/>
        <v>-</v>
      </c>
      <c r="BA364" s="48" t="str">
        <f t="shared" si="190"/>
        <v>-</v>
      </c>
      <c r="BB364" s="48" t="b">
        <f t="shared" si="184"/>
        <v>0</v>
      </c>
      <c r="BC364">
        <f t="shared" si="191"/>
        <v>0</v>
      </c>
      <c r="BD364" s="48" t="str">
        <f t="shared" si="185"/>
        <v>-</v>
      </c>
    </row>
    <row r="365" spans="1:56" x14ac:dyDescent="0.3">
      <c r="A365" s="25" t="str">
        <f>Råstatistik!A359</f>
        <v>Nytida Solängen AB</v>
      </c>
      <c r="B365" t="b">
        <f t="shared" si="160"/>
        <v>0</v>
      </c>
      <c r="C365">
        <f>Råstatistik!F359</f>
        <v>0</v>
      </c>
      <c r="D365">
        <f ca="1">IF(Råstatistik!D359=999,IF(simulera09,RANDBETWEEN(1,9),9),0)</f>
        <v>0</v>
      </c>
      <c r="E365">
        <f>Råstatistik!K359</f>
        <v>0</v>
      </c>
      <c r="F365">
        <f ca="1">IF(Råstatistik!I359=999,IF(simulera09,RANDBETWEEN(1,9),9),0)</f>
        <v>9</v>
      </c>
      <c r="G365">
        <f>Råstatistik!P359</f>
        <v>0</v>
      </c>
      <c r="H365">
        <f ca="1">IF(Råstatistik!N359=999,IF(simulera09,RANDBETWEEN(1,9),9),0)</f>
        <v>9</v>
      </c>
      <c r="I365">
        <f>Råstatistik!U359</f>
        <v>0</v>
      </c>
      <c r="J365">
        <f ca="1">IF(Råstatistik!S359=999,IF(simulera09,RANDBETWEEN(1,9),9),0)</f>
        <v>9</v>
      </c>
      <c r="K365">
        <f t="shared" si="161"/>
        <v>0</v>
      </c>
      <c r="L365">
        <f t="shared" ca="1" si="162"/>
        <v>27</v>
      </c>
      <c r="M365" s="26" t="str">
        <f t="shared" ca="1" si="186"/>
        <v>0-27</v>
      </c>
      <c r="N365" s="26">
        <f t="shared" ca="1" si="187"/>
        <v>14</v>
      </c>
      <c r="O365" s="26">
        <f t="shared" si="163"/>
        <v>0</v>
      </c>
      <c r="P365" s="26">
        <f t="shared" ca="1" si="164"/>
        <v>9</v>
      </c>
      <c r="Q365" s="26">
        <f t="shared" ca="1" si="165"/>
        <v>5</v>
      </c>
      <c r="R365" s="43">
        <f>IF(Råstatistik!G359=".",0,Råstatistik!G359)</f>
        <v>0</v>
      </c>
      <c r="S365" s="44">
        <f ca="1">IF(Råstatistik!E359=999,IF(simulera09,RANDBETWEEN(1,9),9),0)</f>
        <v>0</v>
      </c>
      <c r="T365" s="43">
        <f>IF(Råstatistik!L359=".",0,Råstatistik!L359)</f>
        <v>0</v>
      </c>
      <c r="U365" s="44">
        <f ca="1">IF(Råstatistik!J359=999,IF(simulera09,RANDBETWEEN(1,9),9),0)</f>
        <v>9</v>
      </c>
      <c r="V365">
        <f>IF(Råstatistik!Q359=".",0,Råstatistik!Q359)</f>
        <v>0</v>
      </c>
      <c r="W365">
        <f ca="1">IF(Råstatistik!O359=999,IF(simulera09,RANDBETWEEN(1,9),9),0)</f>
        <v>9</v>
      </c>
      <c r="X365">
        <f>IF(Råstatistik!V359=".",0,Råstatistik!V359)</f>
        <v>0</v>
      </c>
      <c r="Y365">
        <f ca="1">IF(Råstatistik!T359=999,IF(simulera09,RANDBETWEEN(1,9),9),0)</f>
        <v>9</v>
      </c>
      <c r="Z365">
        <f t="shared" si="166"/>
        <v>0</v>
      </c>
      <c r="AA365">
        <f t="shared" ca="1" si="167"/>
        <v>27</v>
      </c>
      <c r="AB365" s="26" t="str">
        <f t="shared" ca="1" si="188"/>
        <v>0-27</v>
      </c>
      <c r="AC365" s="26" t="b">
        <f>Råstatistik!B359</f>
        <v>0</v>
      </c>
      <c r="AD365" s="26">
        <f t="shared" si="168"/>
        <v>0</v>
      </c>
      <c r="AE365" s="26">
        <f t="shared" ca="1" si="169"/>
        <v>0</v>
      </c>
      <c r="AF365" s="26">
        <f t="shared" si="170"/>
        <v>0</v>
      </c>
      <c r="AG365" s="26">
        <f t="shared" ca="1" si="171"/>
        <v>0</v>
      </c>
      <c r="AH365" s="26">
        <f t="shared" si="172"/>
        <v>0</v>
      </c>
      <c r="AI365" s="26">
        <f t="shared" ca="1" si="173"/>
        <v>0</v>
      </c>
      <c r="AJ365" s="26">
        <f t="shared" si="174"/>
        <v>0</v>
      </c>
      <c r="AK365" s="26">
        <f t="shared" ca="1" si="175"/>
        <v>0</v>
      </c>
      <c r="AL365" s="48" t="str">
        <f t="shared" si="176"/>
        <v>-</v>
      </c>
      <c r="AM365" s="48" t="str">
        <f t="shared" ca="1" si="177"/>
        <v>0 - 64%</v>
      </c>
      <c r="AN365" s="48" t="str">
        <f>IFERROR(#REF!/#REF!,"-")</f>
        <v>-</v>
      </c>
      <c r="AO365" s="48" t="str">
        <f t="shared" si="178"/>
        <v>-</v>
      </c>
      <c r="AP365" s="48" t="str">
        <f t="shared" ca="1" si="179"/>
        <v>0 - 193%</v>
      </c>
      <c r="AQ365" s="48" t="str">
        <f>IFERROR(AC365/#REF!,"-")</f>
        <v>-</v>
      </c>
      <c r="AR365" s="48" t="str">
        <f t="shared" si="180"/>
        <v>-</v>
      </c>
      <c r="AS365" s="48" t="str">
        <f>IFERROR(#REF!/#REF!,"_")</f>
        <v>_</v>
      </c>
      <c r="AT365" s="48" t="str">
        <f t="shared" si="181"/>
        <v>-</v>
      </c>
      <c r="AU365" s="48" t="str">
        <f>IFERROR(#REF!/#REF!,"-")</f>
        <v>-</v>
      </c>
      <c r="AV365" s="48" t="str">
        <f t="shared" si="182"/>
        <v>-</v>
      </c>
      <c r="AW365" s="48" t="str">
        <f>IFERROR(#REF!/#REF!,"-")</f>
        <v>-</v>
      </c>
      <c r="AX365" s="48" t="str">
        <f t="shared" si="183"/>
        <v>-</v>
      </c>
      <c r="AY365" s="48" t="str">
        <f>IFERROR(#REF!/#REF!,"-")</f>
        <v>-</v>
      </c>
      <c r="AZ365" s="48" t="str">
        <f t="shared" si="189"/>
        <v>-</v>
      </c>
      <c r="BA365" s="48" t="str">
        <f t="shared" si="190"/>
        <v>-</v>
      </c>
      <c r="BB365" s="48" t="b">
        <f t="shared" si="184"/>
        <v>0</v>
      </c>
      <c r="BC365">
        <f t="shared" si="191"/>
        <v>0</v>
      </c>
      <c r="BD365" s="48" t="str">
        <f t="shared" si="185"/>
        <v>-</v>
      </c>
    </row>
    <row r="366" spans="1:56" x14ac:dyDescent="0.3">
      <c r="A366" s="25" t="str">
        <f>Råstatistik!A360</f>
        <v>NÄSSJÖ KOMMUN</v>
      </c>
      <c r="B366" t="b">
        <f t="shared" si="160"/>
        <v>1</v>
      </c>
      <c r="C366">
        <f>Råstatistik!F360</f>
        <v>49</v>
      </c>
      <c r="D366">
        <f ca="1">IF(Råstatistik!D360=999,IF(simulera09,RANDBETWEEN(1,9),9),0)</f>
        <v>0</v>
      </c>
      <c r="E366">
        <f>Råstatistik!K360</f>
        <v>26</v>
      </c>
      <c r="F366">
        <f ca="1">IF(Råstatistik!I360=999,IF(simulera09,RANDBETWEEN(1,9),9),0)</f>
        <v>0</v>
      </c>
      <c r="G366">
        <f>Råstatistik!P360</f>
        <v>31</v>
      </c>
      <c r="H366">
        <f ca="1">IF(Råstatistik!N360=999,IF(simulera09,RANDBETWEEN(1,9),9),0)</f>
        <v>0</v>
      </c>
      <c r="I366">
        <f>Råstatistik!U360</f>
        <v>203</v>
      </c>
      <c r="J366">
        <f ca="1">IF(Råstatistik!S360=999,IF(simulera09,RANDBETWEEN(1,9),9),0)</f>
        <v>0</v>
      </c>
      <c r="K366">
        <f t="shared" si="161"/>
        <v>309</v>
      </c>
      <c r="L366">
        <f t="shared" ca="1" si="162"/>
        <v>0</v>
      </c>
      <c r="M366" s="26" t="str">
        <f t="shared" ca="1" si="186"/>
        <v>309</v>
      </c>
      <c r="N366" s="26">
        <f t="shared" ca="1" si="187"/>
        <v>309</v>
      </c>
      <c r="O366" s="26">
        <f t="shared" si="163"/>
        <v>75</v>
      </c>
      <c r="P366" s="26">
        <f t="shared" ca="1" si="164"/>
        <v>0</v>
      </c>
      <c r="Q366" s="26">
        <f t="shared" ca="1" si="165"/>
        <v>75</v>
      </c>
      <c r="R366" s="43">
        <f>IF(Råstatistik!G360=".",0,Råstatistik!G360)</f>
        <v>17</v>
      </c>
      <c r="S366" s="44">
        <f ca="1">IF(Råstatistik!E360=999,IF(simulera09,RANDBETWEEN(1,9),9),0)</f>
        <v>0</v>
      </c>
      <c r="T366" s="43">
        <f>IF(Råstatistik!L360=".",0,Råstatistik!L360)</f>
        <v>0</v>
      </c>
      <c r="U366" s="44">
        <f ca="1">IF(Råstatistik!J360=999,IF(simulera09,RANDBETWEEN(1,9),9),0)</f>
        <v>9</v>
      </c>
      <c r="V366">
        <f>IF(Råstatistik!Q360=".",0,Råstatistik!Q360)</f>
        <v>0</v>
      </c>
      <c r="W366">
        <f ca="1">IF(Råstatistik!O360=999,IF(simulera09,RANDBETWEEN(1,9),9),0)</f>
        <v>9</v>
      </c>
      <c r="X366">
        <f>IF(Råstatistik!V360=".",0,Råstatistik!V360)</f>
        <v>0</v>
      </c>
      <c r="Y366">
        <f ca="1">IF(Råstatistik!T360=999,IF(simulera09,RANDBETWEEN(1,9),9),0)</f>
        <v>9</v>
      </c>
      <c r="Z366">
        <f t="shared" si="166"/>
        <v>17</v>
      </c>
      <c r="AA366">
        <f t="shared" ca="1" si="167"/>
        <v>27</v>
      </c>
      <c r="AB366" s="26" t="str">
        <f t="shared" ca="1" si="188"/>
        <v>17-44</v>
      </c>
      <c r="AC366" s="26" t="b">
        <f>Råstatistik!B360</f>
        <v>0</v>
      </c>
      <c r="AD366" s="26">
        <f t="shared" si="168"/>
        <v>32</v>
      </c>
      <c r="AE366" s="26">
        <f t="shared" ca="1" si="169"/>
        <v>0</v>
      </c>
      <c r="AF366" s="26">
        <f t="shared" si="170"/>
        <v>26</v>
      </c>
      <c r="AG366" s="26">
        <f t="shared" ca="1" si="171"/>
        <v>0</v>
      </c>
      <c r="AH366" s="26">
        <f t="shared" si="172"/>
        <v>31</v>
      </c>
      <c r="AI366" s="26">
        <f t="shared" ca="1" si="173"/>
        <v>0</v>
      </c>
      <c r="AJ366" s="26">
        <f t="shared" si="174"/>
        <v>203</v>
      </c>
      <c r="AK366" s="26">
        <f t="shared" ca="1" si="175"/>
        <v>0</v>
      </c>
      <c r="AL366" s="48">
        <f t="shared" si="176"/>
        <v>0.24271844660194175</v>
      </c>
      <c r="AM366" s="48" t="str">
        <f t="shared" ca="1" si="177"/>
        <v>24 - 0%</v>
      </c>
      <c r="AN366" s="48" t="str">
        <f>IFERROR(#REF!/#REF!,"-")</f>
        <v>-</v>
      </c>
      <c r="AO366" s="48">
        <f t="shared" si="178"/>
        <v>5.5016181229773461E-2</v>
      </c>
      <c r="AP366" s="48" t="str">
        <f t="shared" ca="1" si="179"/>
        <v>6 - 9%</v>
      </c>
      <c r="AQ366" s="48" t="str">
        <f>IFERROR(AC366/#REF!,"-")</f>
        <v>-</v>
      </c>
      <c r="AR366" s="48">
        <f t="shared" si="180"/>
        <v>0.22666666666666666</v>
      </c>
      <c r="AS366" s="48" t="str">
        <f>IFERROR(#REF!/#REF!,"_")</f>
        <v>_</v>
      </c>
      <c r="AT366" s="48">
        <f t="shared" si="181"/>
        <v>0.34666666666666668</v>
      </c>
      <c r="AU366" s="48" t="str">
        <f>IFERROR(#REF!/#REF!,"-")</f>
        <v>-</v>
      </c>
      <c r="AV366" s="48">
        <f t="shared" si="182"/>
        <v>0</v>
      </c>
      <c r="AW366" s="48" t="str">
        <f>IFERROR(#REF!/#REF!,"-")</f>
        <v>-</v>
      </c>
      <c r="AX366" s="48">
        <f t="shared" si="183"/>
        <v>0</v>
      </c>
      <c r="AY366" s="48" t="str">
        <f>IFERROR(#REF!/#REF!,"-")</f>
        <v>-</v>
      </c>
      <c r="AZ366" s="48">
        <f t="shared" si="189"/>
        <v>0</v>
      </c>
      <c r="BA366" s="48" t="str">
        <f t="shared" si="190"/>
        <v>-</v>
      </c>
      <c r="BB366" s="48" t="b">
        <f t="shared" si="184"/>
        <v>0</v>
      </c>
      <c r="BC366">
        <f t="shared" si="191"/>
        <v>32</v>
      </c>
      <c r="BD366" s="48">
        <f t="shared" si="185"/>
        <v>0.55172413793103448</v>
      </c>
    </row>
    <row r="367" spans="1:56" x14ac:dyDescent="0.3">
      <c r="A367" s="25" t="str">
        <f>Råstatistik!A361</f>
        <v>OCKELBO KOMMUN</v>
      </c>
      <c r="B367" t="b">
        <f t="shared" si="160"/>
        <v>1</v>
      </c>
      <c r="C367">
        <f>Råstatistik!F361</f>
        <v>0</v>
      </c>
      <c r="D367">
        <f ca="1">IF(Råstatistik!D361=999,IF(simulera09,RANDBETWEEN(1,9),9),0)</f>
        <v>9</v>
      </c>
      <c r="E367">
        <f>Råstatistik!K361</f>
        <v>0</v>
      </c>
      <c r="F367">
        <f ca="1">IF(Råstatistik!I361=999,IF(simulera09,RANDBETWEEN(1,9),9),0)</f>
        <v>9</v>
      </c>
      <c r="G367">
        <f>Råstatistik!P361</f>
        <v>0</v>
      </c>
      <c r="H367">
        <f ca="1">IF(Råstatistik!N361=999,IF(simulera09,RANDBETWEEN(1,9),9),0)</f>
        <v>9</v>
      </c>
      <c r="I367">
        <f>Råstatistik!U361</f>
        <v>34</v>
      </c>
      <c r="J367">
        <f ca="1">IF(Råstatistik!S361=999,IF(simulera09,RANDBETWEEN(1,9),9),0)</f>
        <v>0</v>
      </c>
      <c r="K367">
        <f t="shared" si="161"/>
        <v>34</v>
      </c>
      <c r="L367">
        <f t="shared" ca="1" si="162"/>
        <v>27</v>
      </c>
      <c r="M367" s="26" t="str">
        <f t="shared" ca="1" si="186"/>
        <v>34-61</v>
      </c>
      <c r="N367" s="26">
        <f t="shared" ca="1" si="187"/>
        <v>48</v>
      </c>
      <c r="O367" s="26">
        <f t="shared" si="163"/>
        <v>0</v>
      </c>
      <c r="P367" s="26">
        <f t="shared" ca="1" si="164"/>
        <v>18</v>
      </c>
      <c r="Q367" s="26">
        <f t="shared" ca="1" si="165"/>
        <v>9</v>
      </c>
      <c r="R367" s="43">
        <f>IF(Råstatistik!G361=".",0,Råstatistik!G361)</f>
        <v>0</v>
      </c>
      <c r="S367" s="44">
        <f ca="1">IF(Råstatistik!E361=999,IF(simulera09,RANDBETWEEN(1,9),9),0)</f>
        <v>9</v>
      </c>
      <c r="T367" s="43">
        <f>IF(Råstatistik!L361=".",0,Råstatistik!L361)</f>
        <v>0</v>
      </c>
      <c r="U367" s="44">
        <f ca="1">IF(Råstatistik!J361=999,IF(simulera09,RANDBETWEEN(1,9),9),0)</f>
        <v>9</v>
      </c>
      <c r="V367">
        <f>IF(Råstatistik!Q361=".",0,Råstatistik!Q361)</f>
        <v>0</v>
      </c>
      <c r="W367">
        <f ca="1">IF(Råstatistik!O361=999,IF(simulera09,RANDBETWEEN(1,9),9),0)</f>
        <v>9</v>
      </c>
      <c r="X367">
        <f>IF(Råstatistik!V361=".",0,Råstatistik!V361)</f>
        <v>0</v>
      </c>
      <c r="Y367">
        <f ca="1">IF(Råstatistik!T361=999,IF(simulera09,RANDBETWEEN(1,9),9),0)</f>
        <v>9</v>
      </c>
      <c r="Z367">
        <f t="shared" si="166"/>
        <v>0</v>
      </c>
      <c r="AA367">
        <f t="shared" ca="1" si="167"/>
        <v>36</v>
      </c>
      <c r="AB367" s="26" t="str">
        <f t="shared" ca="1" si="188"/>
        <v>0-36</v>
      </c>
      <c r="AC367" s="26" t="b">
        <f>Råstatistik!B361</f>
        <v>0</v>
      </c>
      <c r="AD367" s="26">
        <f t="shared" si="168"/>
        <v>0</v>
      </c>
      <c r="AE367" s="26">
        <f t="shared" ca="1" si="169"/>
        <v>0</v>
      </c>
      <c r="AF367" s="26">
        <f t="shared" si="170"/>
        <v>0</v>
      </c>
      <c r="AG367" s="26">
        <f t="shared" ca="1" si="171"/>
        <v>0</v>
      </c>
      <c r="AH367" s="26">
        <f t="shared" si="172"/>
        <v>0</v>
      </c>
      <c r="AI367" s="26">
        <f t="shared" ca="1" si="173"/>
        <v>0</v>
      </c>
      <c r="AJ367" s="26">
        <f t="shared" si="174"/>
        <v>34</v>
      </c>
      <c r="AK367" s="26">
        <f t="shared" ca="1" si="175"/>
        <v>0</v>
      </c>
      <c r="AL367" s="48">
        <f t="shared" si="176"/>
        <v>0</v>
      </c>
      <c r="AM367" s="48" t="str">
        <f t="shared" ca="1" si="177"/>
        <v>0 - 38%</v>
      </c>
      <c r="AN367" s="48" t="str">
        <f>IFERROR(#REF!/#REF!,"-")</f>
        <v>-</v>
      </c>
      <c r="AO367" s="48">
        <f t="shared" si="178"/>
        <v>0</v>
      </c>
      <c r="AP367" s="48" t="str">
        <f t="shared" ca="1" si="179"/>
        <v>0 - 75%</v>
      </c>
      <c r="AQ367" s="48" t="str">
        <f>IFERROR(AC367/#REF!,"-")</f>
        <v>-</v>
      </c>
      <c r="AR367" s="48" t="str">
        <f t="shared" si="180"/>
        <v>-</v>
      </c>
      <c r="AS367" s="48" t="str">
        <f>IFERROR(#REF!/#REF!,"_")</f>
        <v>_</v>
      </c>
      <c r="AT367" s="48" t="str">
        <f t="shared" si="181"/>
        <v>-</v>
      </c>
      <c r="AU367" s="48" t="str">
        <f>IFERROR(#REF!/#REF!,"-")</f>
        <v>-</v>
      </c>
      <c r="AV367" s="48" t="str">
        <f t="shared" si="182"/>
        <v>-</v>
      </c>
      <c r="AW367" s="48" t="str">
        <f>IFERROR(#REF!/#REF!,"-")</f>
        <v>-</v>
      </c>
      <c r="AX367" s="48" t="str">
        <f t="shared" si="183"/>
        <v>-</v>
      </c>
      <c r="AY367" s="48" t="str">
        <f>IFERROR(#REF!/#REF!,"-")</f>
        <v>-</v>
      </c>
      <c r="AZ367" s="48" t="str">
        <f t="shared" si="189"/>
        <v>-</v>
      </c>
      <c r="BA367" s="48" t="str">
        <f t="shared" si="190"/>
        <v>-</v>
      </c>
      <c r="BB367" s="48" t="b">
        <f t="shared" si="184"/>
        <v>0</v>
      </c>
      <c r="BC367">
        <f t="shared" si="191"/>
        <v>0</v>
      </c>
      <c r="BD367" s="48" t="str">
        <f t="shared" si="185"/>
        <v>-</v>
      </c>
    </row>
    <row r="368" spans="1:56" x14ac:dyDescent="0.3">
      <c r="A368" s="25" t="str">
        <f>Råstatistik!A362</f>
        <v>OGENHOLTS FRISKOLA AB</v>
      </c>
      <c r="B368" t="b">
        <f t="shared" si="160"/>
        <v>0</v>
      </c>
      <c r="C368">
        <f>Råstatistik!F362</f>
        <v>0</v>
      </c>
      <c r="D368">
        <f ca="1">IF(Råstatistik!D362=999,IF(simulera09,RANDBETWEEN(1,9),9),0)</f>
        <v>9</v>
      </c>
      <c r="E368">
        <f>Råstatistik!K362</f>
        <v>0</v>
      </c>
      <c r="F368">
        <f ca="1">IF(Råstatistik!I362=999,IF(simulera09,RANDBETWEEN(1,9),9),0)</f>
        <v>9</v>
      </c>
      <c r="G368">
        <f>Råstatistik!P362</f>
        <v>0</v>
      </c>
      <c r="H368">
        <f ca="1">IF(Råstatistik!N362=999,IF(simulera09,RANDBETWEEN(1,9),9),0)</f>
        <v>9</v>
      </c>
      <c r="I368">
        <f>Råstatistik!U362</f>
        <v>10</v>
      </c>
      <c r="J368">
        <f ca="1">IF(Råstatistik!S362=999,IF(simulera09,RANDBETWEEN(1,9),9),0)</f>
        <v>0</v>
      </c>
      <c r="K368">
        <f t="shared" si="161"/>
        <v>10</v>
      </c>
      <c r="L368">
        <f t="shared" ca="1" si="162"/>
        <v>27</v>
      </c>
      <c r="M368" s="26" t="str">
        <f t="shared" ca="1" si="186"/>
        <v>10-37</v>
      </c>
      <c r="N368" s="26">
        <f t="shared" ca="1" si="187"/>
        <v>24</v>
      </c>
      <c r="O368" s="26">
        <f t="shared" si="163"/>
        <v>0</v>
      </c>
      <c r="P368" s="26">
        <f t="shared" ca="1" si="164"/>
        <v>18</v>
      </c>
      <c r="Q368" s="26">
        <f t="shared" ca="1" si="165"/>
        <v>9</v>
      </c>
      <c r="R368" s="43">
        <f>IF(Råstatistik!G362=".",0,Råstatistik!G362)</f>
        <v>0</v>
      </c>
      <c r="S368" s="44">
        <f ca="1">IF(Råstatistik!E362=999,IF(simulera09,RANDBETWEEN(1,9),9),0)</f>
        <v>9</v>
      </c>
      <c r="T368" s="43">
        <f>IF(Råstatistik!L362=".",0,Råstatistik!L362)</f>
        <v>0</v>
      </c>
      <c r="U368" s="44">
        <f ca="1">IF(Råstatistik!J362=999,IF(simulera09,RANDBETWEEN(1,9),9),0)</f>
        <v>9</v>
      </c>
      <c r="V368">
        <f>IF(Råstatistik!Q362=".",0,Råstatistik!Q362)</f>
        <v>0</v>
      </c>
      <c r="W368">
        <f ca="1">IF(Råstatistik!O362=999,IF(simulera09,RANDBETWEEN(1,9),9),0)</f>
        <v>9</v>
      </c>
      <c r="X368">
        <f>IF(Råstatistik!V362=".",0,Råstatistik!V362)</f>
        <v>0</v>
      </c>
      <c r="Y368">
        <f ca="1">IF(Råstatistik!T362=999,IF(simulera09,RANDBETWEEN(1,9),9),0)</f>
        <v>0</v>
      </c>
      <c r="Z368">
        <f t="shared" si="166"/>
        <v>0</v>
      </c>
      <c r="AA368">
        <f t="shared" ca="1" si="167"/>
        <v>27</v>
      </c>
      <c r="AB368" s="26" t="str">
        <f t="shared" ca="1" si="188"/>
        <v>0-27</v>
      </c>
      <c r="AC368" s="26" t="b">
        <f>Råstatistik!B362</f>
        <v>0</v>
      </c>
      <c r="AD368" s="26">
        <f t="shared" si="168"/>
        <v>0</v>
      </c>
      <c r="AE368" s="26">
        <f t="shared" ca="1" si="169"/>
        <v>0</v>
      </c>
      <c r="AF368" s="26">
        <f t="shared" si="170"/>
        <v>0</v>
      </c>
      <c r="AG368" s="26">
        <f t="shared" ca="1" si="171"/>
        <v>0</v>
      </c>
      <c r="AH368" s="26">
        <f t="shared" si="172"/>
        <v>0</v>
      </c>
      <c r="AI368" s="26">
        <f t="shared" ca="1" si="173"/>
        <v>0</v>
      </c>
      <c r="AJ368" s="26">
        <f t="shared" si="174"/>
        <v>10</v>
      </c>
      <c r="AK368" s="26">
        <f t="shared" ca="1" si="175"/>
        <v>0</v>
      </c>
      <c r="AL368" s="48">
        <f t="shared" si="176"/>
        <v>0</v>
      </c>
      <c r="AM368" s="48" t="str">
        <f t="shared" ca="1" si="177"/>
        <v>0 - 75%</v>
      </c>
      <c r="AN368" s="48" t="str">
        <f>IFERROR(#REF!/#REF!,"-")</f>
        <v>-</v>
      </c>
      <c r="AO368" s="48">
        <f t="shared" si="178"/>
        <v>0</v>
      </c>
      <c r="AP368" s="48" t="str">
        <f t="shared" ca="1" si="179"/>
        <v>0 - 113%</v>
      </c>
      <c r="AQ368" s="48" t="str">
        <f>IFERROR(AC368/#REF!,"-")</f>
        <v>-</v>
      </c>
      <c r="AR368" s="48" t="str">
        <f t="shared" si="180"/>
        <v>-</v>
      </c>
      <c r="AS368" s="48" t="str">
        <f>IFERROR(#REF!/#REF!,"_")</f>
        <v>_</v>
      </c>
      <c r="AT368" s="48" t="str">
        <f t="shared" si="181"/>
        <v>-</v>
      </c>
      <c r="AU368" s="48" t="str">
        <f>IFERROR(#REF!/#REF!,"-")</f>
        <v>-</v>
      </c>
      <c r="AV368" s="48" t="str">
        <f t="shared" si="182"/>
        <v>-</v>
      </c>
      <c r="AW368" s="48" t="str">
        <f>IFERROR(#REF!/#REF!,"-")</f>
        <v>-</v>
      </c>
      <c r="AX368" s="48" t="str">
        <f t="shared" si="183"/>
        <v>-</v>
      </c>
      <c r="AY368" s="48" t="str">
        <f>IFERROR(#REF!/#REF!,"-")</f>
        <v>-</v>
      </c>
      <c r="AZ368" s="48" t="str">
        <f t="shared" si="189"/>
        <v>-</v>
      </c>
      <c r="BA368" s="48" t="str">
        <f t="shared" si="190"/>
        <v>-</v>
      </c>
      <c r="BB368" s="48" t="b">
        <f t="shared" si="184"/>
        <v>0</v>
      </c>
      <c r="BC368">
        <f t="shared" si="191"/>
        <v>0</v>
      </c>
      <c r="BD368" s="48" t="str">
        <f t="shared" si="185"/>
        <v>-</v>
      </c>
    </row>
    <row r="369" spans="1:56" x14ac:dyDescent="0.3">
      <c r="A369" s="25" t="str">
        <f>Råstatistik!A363</f>
        <v>OLOFSTRÖMS KOMMUN</v>
      </c>
      <c r="B369" t="b">
        <f t="shared" si="160"/>
        <v>1</v>
      </c>
      <c r="C369">
        <f>Råstatistik!F363</f>
        <v>0</v>
      </c>
      <c r="D369">
        <f ca="1">IF(Råstatistik!D363=999,IF(simulera09,RANDBETWEEN(1,9),9),0)</f>
        <v>9</v>
      </c>
      <c r="E369">
        <f>Råstatistik!K363</f>
        <v>0</v>
      </c>
      <c r="F369">
        <f ca="1">IF(Råstatistik!I363=999,IF(simulera09,RANDBETWEEN(1,9),9),0)</f>
        <v>9</v>
      </c>
      <c r="G369">
        <f>Råstatistik!P363</f>
        <v>13</v>
      </c>
      <c r="H369">
        <f ca="1">IF(Råstatistik!N363=999,IF(simulera09,RANDBETWEEN(1,9),9),0)</f>
        <v>0</v>
      </c>
      <c r="I369">
        <f>Råstatistik!U363</f>
        <v>86</v>
      </c>
      <c r="J369">
        <f ca="1">IF(Råstatistik!S363=999,IF(simulera09,RANDBETWEEN(1,9),9),0)</f>
        <v>0</v>
      </c>
      <c r="K369">
        <f t="shared" si="161"/>
        <v>99</v>
      </c>
      <c r="L369">
        <f t="shared" ca="1" si="162"/>
        <v>18</v>
      </c>
      <c r="M369" s="26" t="str">
        <f t="shared" ca="1" si="186"/>
        <v>99-117</v>
      </c>
      <c r="N369" s="26">
        <f t="shared" ca="1" si="187"/>
        <v>108</v>
      </c>
      <c r="O369" s="26">
        <f t="shared" si="163"/>
        <v>0</v>
      </c>
      <c r="P369" s="26">
        <f t="shared" ca="1" si="164"/>
        <v>18</v>
      </c>
      <c r="Q369" s="26">
        <f t="shared" ca="1" si="165"/>
        <v>9</v>
      </c>
      <c r="R369" s="43">
        <f>IF(Råstatistik!G363=".",0,Råstatistik!G363)</f>
        <v>0</v>
      </c>
      <c r="S369" s="44">
        <f ca="1">IF(Råstatistik!E363=999,IF(simulera09,RANDBETWEEN(1,9),9),0)</f>
        <v>9</v>
      </c>
      <c r="T369" s="43">
        <f>IF(Råstatistik!L363=".",0,Råstatistik!L363)</f>
        <v>0</v>
      </c>
      <c r="U369" s="44">
        <f ca="1">IF(Råstatistik!J363=999,IF(simulera09,RANDBETWEEN(1,9),9),0)</f>
        <v>9</v>
      </c>
      <c r="V369">
        <f>IF(Råstatistik!Q363=".",0,Råstatistik!Q363)</f>
        <v>0</v>
      </c>
      <c r="W369">
        <f ca="1">IF(Råstatistik!O363=999,IF(simulera09,RANDBETWEEN(1,9),9),0)</f>
        <v>9</v>
      </c>
      <c r="X369">
        <f>IF(Råstatistik!V363=".",0,Råstatistik!V363)</f>
        <v>0</v>
      </c>
      <c r="Y369">
        <f ca="1">IF(Råstatistik!T363=999,IF(simulera09,RANDBETWEEN(1,9),9),0)</f>
        <v>0</v>
      </c>
      <c r="Z369">
        <f t="shared" si="166"/>
        <v>0</v>
      </c>
      <c r="AA369">
        <f t="shared" ca="1" si="167"/>
        <v>27</v>
      </c>
      <c r="AB369" s="26" t="str">
        <f t="shared" ca="1" si="188"/>
        <v>0-27</v>
      </c>
      <c r="AC369" s="26" t="b">
        <f>Råstatistik!B363</f>
        <v>0</v>
      </c>
      <c r="AD369" s="26">
        <f t="shared" si="168"/>
        <v>0</v>
      </c>
      <c r="AE369" s="26">
        <f t="shared" ca="1" si="169"/>
        <v>0</v>
      </c>
      <c r="AF369" s="26">
        <f t="shared" si="170"/>
        <v>0</v>
      </c>
      <c r="AG369" s="26">
        <f t="shared" ca="1" si="171"/>
        <v>0</v>
      </c>
      <c r="AH369" s="26">
        <f t="shared" si="172"/>
        <v>13</v>
      </c>
      <c r="AI369" s="26">
        <f t="shared" ca="1" si="173"/>
        <v>0</v>
      </c>
      <c r="AJ369" s="26">
        <f t="shared" si="174"/>
        <v>86</v>
      </c>
      <c r="AK369" s="26">
        <f t="shared" ca="1" si="175"/>
        <v>0</v>
      </c>
      <c r="AL369" s="48">
        <f t="shared" si="176"/>
        <v>0</v>
      </c>
      <c r="AM369" s="48" t="str">
        <f t="shared" ca="1" si="177"/>
        <v>0 - 17%</v>
      </c>
      <c r="AN369" s="48" t="str">
        <f>IFERROR(#REF!/#REF!,"-")</f>
        <v>-</v>
      </c>
      <c r="AO369" s="48">
        <f t="shared" si="178"/>
        <v>0</v>
      </c>
      <c r="AP369" s="48" t="str">
        <f t="shared" ca="1" si="179"/>
        <v>0 - 25%</v>
      </c>
      <c r="AQ369" s="48" t="str">
        <f>IFERROR(AC369/#REF!,"-")</f>
        <v>-</v>
      </c>
      <c r="AR369" s="48" t="str">
        <f t="shared" si="180"/>
        <v>-</v>
      </c>
      <c r="AS369" s="48" t="str">
        <f>IFERROR(#REF!/#REF!,"_")</f>
        <v>_</v>
      </c>
      <c r="AT369" s="48" t="str">
        <f t="shared" si="181"/>
        <v>-</v>
      </c>
      <c r="AU369" s="48" t="str">
        <f>IFERROR(#REF!/#REF!,"-")</f>
        <v>-</v>
      </c>
      <c r="AV369" s="48" t="str">
        <f t="shared" si="182"/>
        <v>-</v>
      </c>
      <c r="AW369" s="48" t="str">
        <f>IFERROR(#REF!/#REF!,"-")</f>
        <v>-</v>
      </c>
      <c r="AX369" s="48" t="str">
        <f t="shared" si="183"/>
        <v>-</v>
      </c>
      <c r="AY369" s="48" t="str">
        <f>IFERROR(#REF!/#REF!,"-")</f>
        <v>-</v>
      </c>
      <c r="AZ369" s="48" t="str">
        <f t="shared" si="189"/>
        <v>-</v>
      </c>
      <c r="BA369" s="48" t="str">
        <f t="shared" si="190"/>
        <v>-</v>
      </c>
      <c r="BB369" s="48" t="b">
        <f t="shared" si="184"/>
        <v>0</v>
      </c>
      <c r="BC369">
        <f t="shared" si="191"/>
        <v>0</v>
      </c>
      <c r="BD369" s="48" t="str">
        <f t="shared" si="185"/>
        <v>-</v>
      </c>
    </row>
    <row r="370" spans="1:56" x14ac:dyDescent="0.3">
      <c r="A370" s="25" t="str">
        <f>Råstatistik!A364</f>
        <v>OLYMPICA AB</v>
      </c>
      <c r="B370" t="b">
        <f t="shared" si="160"/>
        <v>0</v>
      </c>
      <c r="C370">
        <f>Råstatistik!F364</f>
        <v>0</v>
      </c>
      <c r="D370">
        <f ca="1">IF(Råstatistik!D364=999,IF(simulera09,RANDBETWEEN(1,9),9),0)</f>
        <v>9</v>
      </c>
      <c r="E370">
        <f>Råstatistik!K364</f>
        <v>0</v>
      </c>
      <c r="F370">
        <f ca="1">IF(Råstatistik!I364=999,IF(simulera09,RANDBETWEEN(1,9),9),0)</f>
        <v>9</v>
      </c>
      <c r="G370">
        <f>Råstatistik!P364</f>
        <v>0</v>
      </c>
      <c r="H370">
        <f ca="1">IF(Råstatistik!N364=999,IF(simulera09,RANDBETWEEN(1,9),9),0)</f>
        <v>9</v>
      </c>
      <c r="I370">
        <f>Råstatistik!U364</f>
        <v>26</v>
      </c>
      <c r="J370">
        <f ca="1">IF(Råstatistik!S364=999,IF(simulera09,RANDBETWEEN(1,9),9),0)</f>
        <v>0</v>
      </c>
      <c r="K370">
        <f t="shared" si="161"/>
        <v>26</v>
      </c>
      <c r="L370">
        <f t="shared" ca="1" si="162"/>
        <v>27</v>
      </c>
      <c r="M370" s="26" t="str">
        <f t="shared" ca="1" si="186"/>
        <v>26-53</v>
      </c>
      <c r="N370" s="26">
        <f t="shared" ca="1" si="187"/>
        <v>40</v>
      </c>
      <c r="O370" s="26">
        <f t="shared" si="163"/>
        <v>0</v>
      </c>
      <c r="P370" s="26">
        <f t="shared" ca="1" si="164"/>
        <v>18</v>
      </c>
      <c r="Q370" s="26">
        <f t="shared" ca="1" si="165"/>
        <v>9</v>
      </c>
      <c r="R370" s="43">
        <f>IF(Råstatistik!G364=".",0,Råstatistik!G364)</f>
        <v>0</v>
      </c>
      <c r="S370" s="44">
        <f ca="1">IF(Råstatistik!E364=999,IF(simulera09,RANDBETWEEN(1,9),9),0)</f>
        <v>9</v>
      </c>
      <c r="T370" s="43">
        <f>IF(Råstatistik!L364=".",0,Råstatistik!L364)</f>
        <v>0</v>
      </c>
      <c r="U370" s="44">
        <f ca="1">IF(Råstatistik!J364=999,IF(simulera09,RANDBETWEEN(1,9),9),0)</f>
        <v>9</v>
      </c>
      <c r="V370">
        <f>IF(Råstatistik!Q364=".",0,Råstatistik!Q364)</f>
        <v>0</v>
      </c>
      <c r="W370">
        <f ca="1">IF(Råstatistik!O364=999,IF(simulera09,RANDBETWEEN(1,9),9),0)</f>
        <v>9</v>
      </c>
      <c r="X370">
        <f>IF(Råstatistik!V364=".",0,Råstatistik!V364)</f>
        <v>0</v>
      </c>
      <c r="Y370">
        <f ca="1">IF(Råstatistik!T364=999,IF(simulera09,RANDBETWEEN(1,9),9),0)</f>
        <v>9</v>
      </c>
      <c r="Z370">
        <f t="shared" si="166"/>
        <v>0</v>
      </c>
      <c r="AA370">
        <f t="shared" ca="1" si="167"/>
        <v>36</v>
      </c>
      <c r="AB370" s="26" t="str">
        <f t="shared" ca="1" si="188"/>
        <v>0-36</v>
      </c>
      <c r="AC370" s="26" t="b">
        <f>Råstatistik!B364</f>
        <v>0</v>
      </c>
      <c r="AD370" s="26">
        <f t="shared" si="168"/>
        <v>0</v>
      </c>
      <c r="AE370" s="26">
        <f t="shared" ca="1" si="169"/>
        <v>0</v>
      </c>
      <c r="AF370" s="26">
        <f t="shared" si="170"/>
        <v>0</v>
      </c>
      <c r="AG370" s="26">
        <f t="shared" ca="1" si="171"/>
        <v>0</v>
      </c>
      <c r="AH370" s="26">
        <f t="shared" si="172"/>
        <v>0</v>
      </c>
      <c r="AI370" s="26">
        <f t="shared" ca="1" si="173"/>
        <v>0</v>
      </c>
      <c r="AJ370" s="26">
        <f t="shared" si="174"/>
        <v>26</v>
      </c>
      <c r="AK370" s="26">
        <f t="shared" ca="1" si="175"/>
        <v>0</v>
      </c>
      <c r="AL370" s="48">
        <f t="shared" si="176"/>
        <v>0</v>
      </c>
      <c r="AM370" s="48" t="str">
        <f t="shared" ca="1" si="177"/>
        <v>0 - 45%</v>
      </c>
      <c r="AN370" s="48" t="str">
        <f>IFERROR(#REF!/#REF!,"-")</f>
        <v>-</v>
      </c>
      <c r="AO370" s="48">
        <f t="shared" si="178"/>
        <v>0</v>
      </c>
      <c r="AP370" s="48" t="str">
        <f t="shared" ca="1" si="179"/>
        <v>0 - 90%</v>
      </c>
      <c r="AQ370" s="48" t="str">
        <f>IFERROR(AC370/#REF!,"-")</f>
        <v>-</v>
      </c>
      <c r="AR370" s="48" t="str">
        <f t="shared" si="180"/>
        <v>-</v>
      </c>
      <c r="AS370" s="48" t="str">
        <f>IFERROR(#REF!/#REF!,"_")</f>
        <v>_</v>
      </c>
      <c r="AT370" s="48" t="str">
        <f t="shared" si="181"/>
        <v>-</v>
      </c>
      <c r="AU370" s="48" t="str">
        <f>IFERROR(#REF!/#REF!,"-")</f>
        <v>-</v>
      </c>
      <c r="AV370" s="48" t="str">
        <f t="shared" si="182"/>
        <v>-</v>
      </c>
      <c r="AW370" s="48" t="str">
        <f>IFERROR(#REF!/#REF!,"-")</f>
        <v>-</v>
      </c>
      <c r="AX370" s="48" t="str">
        <f t="shared" si="183"/>
        <v>-</v>
      </c>
      <c r="AY370" s="48" t="str">
        <f>IFERROR(#REF!/#REF!,"-")</f>
        <v>-</v>
      </c>
      <c r="AZ370" s="48" t="str">
        <f t="shared" si="189"/>
        <v>-</v>
      </c>
      <c r="BA370" s="48" t="str">
        <f t="shared" si="190"/>
        <v>-</v>
      </c>
      <c r="BB370" s="48" t="b">
        <f t="shared" si="184"/>
        <v>0</v>
      </c>
      <c r="BC370">
        <f t="shared" si="191"/>
        <v>0</v>
      </c>
      <c r="BD370" s="48" t="str">
        <f t="shared" si="185"/>
        <v>-</v>
      </c>
    </row>
    <row r="371" spans="1:56" x14ac:dyDescent="0.3">
      <c r="A371" s="25" t="str">
        <f>Råstatistik!A365</f>
        <v>ORSA KOMMUN</v>
      </c>
      <c r="B371" t="b">
        <f t="shared" si="160"/>
        <v>1</v>
      </c>
      <c r="C371">
        <f>Råstatistik!F365</f>
        <v>0</v>
      </c>
      <c r="D371">
        <f ca="1">IF(Råstatistik!D365=999,IF(simulera09,RANDBETWEEN(1,9),9),0)</f>
        <v>9</v>
      </c>
      <c r="E371">
        <f>Råstatistik!K365</f>
        <v>0</v>
      </c>
      <c r="F371">
        <f ca="1">IF(Råstatistik!I365=999,IF(simulera09,RANDBETWEEN(1,9),9),0)</f>
        <v>9</v>
      </c>
      <c r="G371">
        <f>Råstatistik!P365</f>
        <v>0</v>
      </c>
      <c r="H371">
        <f ca="1">IF(Råstatistik!N365=999,IF(simulera09,RANDBETWEEN(1,9),9),0)</f>
        <v>9</v>
      </c>
      <c r="I371">
        <f>Råstatistik!U365</f>
        <v>48</v>
      </c>
      <c r="J371">
        <f ca="1">IF(Råstatistik!S365=999,IF(simulera09,RANDBETWEEN(1,9),9),0)</f>
        <v>0</v>
      </c>
      <c r="K371">
        <f t="shared" si="161"/>
        <v>48</v>
      </c>
      <c r="L371">
        <f t="shared" ca="1" si="162"/>
        <v>27</v>
      </c>
      <c r="M371" s="26" t="str">
        <f t="shared" ca="1" si="186"/>
        <v>48-75</v>
      </c>
      <c r="N371" s="26">
        <f t="shared" ca="1" si="187"/>
        <v>62</v>
      </c>
      <c r="O371" s="26">
        <f t="shared" si="163"/>
        <v>0</v>
      </c>
      <c r="P371" s="26">
        <f t="shared" ca="1" si="164"/>
        <v>18</v>
      </c>
      <c r="Q371" s="26">
        <f t="shared" ca="1" si="165"/>
        <v>9</v>
      </c>
      <c r="R371" s="43">
        <f>IF(Råstatistik!G365=".",0,Råstatistik!G365)</f>
        <v>0</v>
      </c>
      <c r="S371" s="44">
        <f ca="1">IF(Råstatistik!E365=999,IF(simulera09,RANDBETWEEN(1,9),9),0)</f>
        <v>9</v>
      </c>
      <c r="T371" s="43">
        <f>IF(Råstatistik!L365=".",0,Råstatistik!L365)</f>
        <v>0</v>
      </c>
      <c r="U371" s="44">
        <f ca="1">IF(Råstatistik!J365=999,IF(simulera09,RANDBETWEEN(1,9),9),0)</f>
        <v>9</v>
      </c>
      <c r="V371">
        <f>IF(Råstatistik!Q365=".",0,Råstatistik!Q365)</f>
        <v>0</v>
      </c>
      <c r="W371">
        <f ca="1">IF(Råstatistik!O365=999,IF(simulera09,RANDBETWEEN(1,9),9),0)</f>
        <v>9</v>
      </c>
      <c r="X371">
        <f>IF(Råstatistik!V365=".",0,Råstatistik!V365)</f>
        <v>0</v>
      </c>
      <c r="Y371">
        <f ca="1">IF(Råstatistik!T365=999,IF(simulera09,RANDBETWEEN(1,9),9),0)</f>
        <v>9</v>
      </c>
      <c r="Z371">
        <f t="shared" si="166"/>
        <v>0</v>
      </c>
      <c r="AA371">
        <f t="shared" ca="1" si="167"/>
        <v>36</v>
      </c>
      <c r="AB371" s="26" t="str">
        <f t="shared" ca="1" si="188"/>
        <v>0-36</v>
      </c>
      <c r="AC371" s="26" t="b">
        <f>Råstatistik!B365</f>
        <v>0</v>
      </c>
      <c r="AD371" s="26">
        <f t="shared" si="168"/>
        <v>0</v>
      </c>
      <c r="AE371" s="26">
        <f t="shared" ca="1" si="169"/>
        <v>0</v>
      </c>
      <c r="AF371" s="26">
        <f t="shared" si="170"/>
        <v>0</v>
      </c>
      <c r="AG371" s="26">
        <f t="shared" ca="1" si="171"/>
        <v>0</v>
      </c>
      <c r="AH371" s="26">
        <f t="shared" si="172"/>
        <v>0</v>
      </c>
      <c r="AI371" s="26">
        <f t="shared" ca="1" si="173"/>
        <v>0</v>
      </c>
      <c r="AJ371" s="26">
        <f t="shared" si="174"/>
        <v>48</v>
      </c>
      <c r="AK371" s="26">
        <f t="shared" ca="1" si="175"/>
        <v>0</v>
      </c>
      <c r="AL371" s="48">
        <f t="shared" si="176"/>
        <v>0</v>
      </c>
      <c r="AM371" s="48" t="str">
        <f t="shared" ca="1" si="177"/>
        <v>0 - 29%</v>
      </c>
      <c r="AN371" s="48" t="str">
        <f>IFERROR(#REF!/#REF!,"-")</f>
        <v>-</v>
      </c>
      <c r="AO371" s="48">
        <f t="shared" si="178"/>
        <v>0</v>
      </c>
      <c r="AP371" s="48" t="str">
        <f t="shared" ca="1" si="179"/>
        <v>0 - 58%</v>
      </c>
      <c r="AQ371" s="48" t="str">
        <f>IFERROR(AC371/#REF!,"-")</f>
        <v>-</v>
      </c>
      <c r="AR371" s="48" t="str">
        <f t="shared" si="180"/>
        <v>-</v>
      </c>
      <c r="AS371" s="48" t="str">
        <f>IFERROR(#REF!/#REF!,"_")</f>
        <v>_</v>
      </c>
      <c r="AT371" s="48" t="str">
        <f t="shared" si="181"/>
        <v>-</v>
      </c>
      <c r="AU371" s="48" t="str">
        <f>IFERROR(#REF!/#REF!,"-")</f>
        <v>-</v>
      </c>
      <c r="AV371" s="48" t="str">
        <f t="shared" si="182"/>
        <v>-</v>
      </c>
      <c r="AW371" s="48" t="str">
        <f>IFERROR(#REF!/#REF!,"-")</f>
        <v>-</v>
      </c>
      <c r="AX371" s="48" t="str">
        <f t="shared" si="183"/>
        <v>-</v>
      </c>
      <c r="AY371" s="48" t="str">
        <f>IFERROR(#REF!/#REF!,"-")</f>
        <v>-</v>
      </c>
      <c r="AZ371" s="48" t="str">
        <f t="shared" si="189"/>
        <v>-</v>
      </c>
      <c r="BA371" s="48" t="str">
        <f t="shared" si="190"/>
        <v>-</v>
      </c>
      <c r="BB371" s="48" t="b">
        <f t="shared" si="184"/>
        <v>0</v>
      </c>
      <c r="BC371">
        <f t="shared" si="191"/>
        <v>0</v>
      </c>
      <c r="BD371" s="48" t="str">
        <f t="shared" si="185"/>
        <v>-</v>
      </c>
    </row>
    <row r="372" spans="1:56" x14ac:dyDescent="0.3">
      <c r="A372" s="25" t="str">
        <f>Råstatistik!A366</f>
        <v>ORUST KOMMUN</v>
      </c>
      <c r="B372" t="b">
        <f t="shared" si="160"/>
        <v>1</v>
      </c>
      <c r="C372">
        <f>Råstatistik!F366</f>
        <v>13</v>
      </c>
      <c r="D372">
        <f ca="1">IF(Råstatistik!D366=999,IF(simulera09,RANDBETWEEN(1,9),9),0)</f>
        <v>0</v>
      </c>
      <c r="E372">
        <f>Råstatistik!K366</f>
        <v>10</v>
      </c>
      <c r="F372">
        <f ca="1">IF(Råstatistik!I366=999,IF(simulera09,RANDBETWEEN(1,9),9),0)</f>
        <v>0</v>
      </c>
      <c r="G372">
        <f>Råstatistik!P366</f>
        <v>0</v>
      </c>
      <c r="H372">
        <f ca="1">IF(Råstatistik!N366=999,IF(simulera09,RANDBETWEEN(1,9),9),0)</f>
        <v>9</v>
      </c>
      <c r="I372">
        <f>Råstatistik!U366</f>
        <v>114</v>
      </c>
      <c r="J372">
        <f ca="1">IF(Råstatistik!S366=999,IF(simulera09,RANDBETWEEN(1,9),9),0)</f>
        <v>0</v>
      </c>
      <c r="K372">
        <f t="shared" si="161"/>
        <v>137</v>
      </c>
      <c r="L372">
        <f t="shared" ca="1" si="162"/>
        <v>9</v>
      </c>
      <c r="M372" s="26" t="str">
        <f t="shared" ca="1" si="186"/>
        <v>137-146</v>
      </c>
      <c r="N372" s="26">
        <f t="shared" ca="1" si="187"/>
        <v>142</v>
      </c>
      <c r="O372" s="26">
        <f t="shared" si="163"/>
        <v>23</v>
      </c>
      <c r="P372" s="26">
        <f t="shared" ca="1" si="164"/>
        <v>0</v>
      </c>
      <c r="Q372" s="26">
        <f t="shared" ca="1" si="165"/>
        <v>23</v>
      </c>
      <c r="R372" s="43">
        <f>IF(Råstatistik!G366=".",0,Råstatistik!G366)</f>
        <v>0</v>
      </c>
      <c r="S372" s="44">
        <f ca="1">IF(Råstatistik!E366=999,IF(simulera09,RANDBETWEEN(1,9),9),0)</f>
        <v>9</v>
      </c>
      <c r="T372" s="43">
        <f>IF(Råstatistik!L366=".",0,Råstatistik!L366)</f>
        <v>0</v>
      </c>
      <c r="U372" s="44">
        <f ca="1">IF(Råstatistik!J366=999,IF(simulera09,RANDBETWEEN(1,9),9),0)</f>
        <v>9</v>
      </c>
      <c r="V372">
        <f>IF(Råstatistik!Q366=".",0,Råstatistik!Q366)</f>
        <v>0</v>
      </c>
      <c r="W372">
        <f ca="1">IF(Råstatistik!O366=999,IF(simulera09,RANDBETWEEN(1,9),9),0)</f>
        <v>9</v>
      </c>
      <c r="X372">
        <f>IF(Råstatistik!V366=".",0,Råstatistik!V366)</f>
        <v>0</v>
      </c>
      <c r="Y372">
        <f ca="1">IF(Råstatistik!T366=999,IF(simulera09,RANDBETWEEN(1,9),9),0)</f>
        <v>0</v>
      </c>
      <c r="Z372">
        <f t="shared" si="166"/>
        <v>0</v>
      </c>
      <c r="AA372">
        <f t="shared" ca="1" si="167"/>
        <v>27</v>
      </c>
      <c r="AB372" s="26" t="str">
        <f t="shared" ca="1" si="188"/>
        <v>0-27</v>
      </c>
      <c r="AC372" s="26" t="b">
        <f>Råstatistik!B366</f>
        <v>0</v>
      </c>
      <c r="AD372" s="26">
        <f t="shared" si="168"/>
        <v>13</v>
      </c>
      <c r="AE372" s="26">
        <f t="shared" ca="1" si="169"/>
        <v>0</v>
      </c>
      <c r="AF372" s="26">
        <f t="shared" si="170"/>
        <v>10</v>
      </c>
      <c r="AG372" s="26">
        <f t="shared" ca="1" si="171"/>
        <v>0</v>
      </c>
      <c r="AH372" s="26">
        <f t="shared" si="172"/>
        <v>0</v>
      </c>
      <c r="AI372" s="26">
        <f t="shared" ca="1" si="173"/>
        <v>0</v>
      </c>
      <c r="AJ372" s="26">
        <f t="shared" si="174"/>
        <v>114</v>
      </c>
      <c r="AK372" s="26">
        <f t="shared" ca="1" si="175"/>
        <v>0</v>
      </c>
      <c r="AL372" s="48">
        <f t="shared" si="176"/>
        <v>0.16788321167883211</v>
      </c>
      <c r="AM372" s="48" t="str">
        <f t="shared" ca="1" si="177"/>
        <v>16 - 0%</v>
      </c>
      <c r="AN372" s="48" t="str">
        <f>IFERROR(#REF!/#REF!,"-")</f>
        <v>-</v>
      </c>
      <c r="AO372" s="48">
        <f t="shared" si="178"/>
        <v>0</v>
      </c>
      <c r="AP372" s="48" t="str">
        <f t="shared" ca="1" si="179"/>
        <v>0 - 19%</v>
      </c>
      <c r="AQ372" s="48" t="str">
        <f>IFERROR(AC372/#REF!,"-")</f>
        <v>-</v>
      </c>
      <c r="AR372" s="48">
        <f t="shared" si="180"/>
        <v>0</v>
      </c>
      <c r="AS372" s="48" t="str">
        <f>IFERROR(#REF!/#REF!,"_")</f>
        <v>_</v>
      </c>
      <c r="AT372" s="48">
        <f t="shared" si="181"/>
        <v>0.43478260869565216</v>
      </c>
      <c r="AU372" s="48" t="str">
        <f>IFERROR(#REF!/#REF!,"-")</f>
        <v>-</v>
      </c>
      <c r="AV372" s="48" t="str">
        <f t="shared" si="182"/>
        <v>-</v>
      </c>
      <c r="AW372" s="48" t="str">
        <f>IFERROR(#REF!/#REF!,"-")</f>
        <v>-</v>
      </c>
      <c r="AX372" s="48" t="str">
        <f t="shared" si="183"/>
        <v>-</v>
      </c>
      <c r="AY372" s="48" t="str">
        <f>IFERROR(#REF!/#REF!,"-")</f>
        <v>-</v>
      </c>
      <c r="AZ372" s="48" t="str">
        <f t="shared" si="189"/>
        <v>-</v>
      </c>
      <c r="BA372" s="48" t="str">
        <f t="shared" si="190"/>
        <v>-</v>
      </c>
      <c r="BB372" s="48" t="b">
        <f t="shared" si="184"/>
        <v>0</v>
      </c>
      <c r="BC372">
        <f t="shared" si="191"/>
        <v>13</v>
      </c>
      <c r="BD372" s="48">
        <f t="shared" si="185"/>
        <v>0.56521739130434778</v>
      </c>
    </row>
    <row r="373" spans="1:56" x14ac:dyDescent="0.3">
      <c r="A373" s="25" t="str">
        <f>Råstatistik!A367</f>
        <v>OSBY KOMMUN</v>
      </c>
      <c r="B373" t="b">
        <f t="shared" si="160"/>
        <v>1</v>
      </c>
      <c r="C373">
        <f>Råstatistik!F367</f>
        <v>14</v>
      </c>
      <c r="D373">
        <f ca="1">IF(Råstatistik!D367=999,IF(simulera09,RANDBETWEEN(1,9),9),0)</f>
        <v>0</v>
      </c>
      <c r="E373">
        <f>Råstatistik!K367</f>
        <v>29</v>
      </c>
      <c r="F373">
        <f ca="1">IF(Råstatistik!I367=999,IF(simulera09,RANDBETWEEN(1,9),9),0)</f>
        <v>0</v>
      </c>
      <c r="G373">
        <f>Råstatistik!P367</f>
        <v>13</v>
      </c>
      <c r="H373">
        <f ca="1">IF(Råstatistik!N367=999,IF(simulera09,RANDBETWEEN(1,9),9),0)</f>
        <v>0</v>
      </c>
      <c r="I373">
        <f>Råstatistik!U367</f>
        <v>59</v>
      </c>
      <c r="J373">
        <f ca="1">IF(Råstatistik!S367=999,IF(simulera09,RANDBETWEEN(1,9),9),0)</f>
        <v>0</v>
      </c>
      <c r="K373">
        <f t="shared" si="161"/>
        <v>115</v>
      </c>
      <c r="L373">
        <f t="shared" ca="1" si="162"/>
        <v>0</v>
      </c>
      <c r="M373" s="26" t="str">
        <f t="shared" ca="1" si="186"/>
        <v>115</v>
      </c>
      <c r="N373" s="26">
        <f t="shared" ca="1" si="187"/>
        <v>115</v>
      </c>
      <c r="O373" s="26">
        <f t="shared" si="163"/>
        <v>43</v>
      </c>
      <c r="P373" s="26">
        <f t="shared" ca="1" si="164"/>
        <v>0</v>
      </c>
      <c r="Q373" s="26">
        <f t="shared" ca="1" si="165"/>
        <v>43</v>
      </c>
      <c r="R373" s="43">
        <f>IF(Råstatistik!G367=".",0,Råstatistik!G367)</f>
        <v>0</v>
      </c>
      <c r="S373" s="44">
        <f ca="1">IF(Råstatistik!E367=999,IF(simulera09,RANDBETWEEN(1,9),9),0)</f>
        <v>9</v>
      </c>
      <c r="T373" s="43">
        <f>IF(Råstatistik!L367=".",0,Råstatistik!L367)</f>
        <v>0</v>
      </c>
      <c r="U373" s="44">
        <f ca="1">IF(Råstatistik!J367=999,IF(simulera09,RANDBETWEEN(1,9),9),0)</f>
        <v>9</v>
      </c>
      <c r="V373">
        <f>IF(Råstatistik!Q367=".",0,Råstatistik!Q367)</f>
        <v>0</v>
      </c>
      <c r="W373">
        <f ca="1">IF(Råstatistik!O367=999,IF(simulera09,RANDBETWEEN(1,9),9),0)</f>
        <v>9</v>
      </c>
      <c r="X373">
        <f>IF(Råstatistik!V367=".",0,Råstatistik!V367)</f>
        <v>0</v>
      </c>
      <c r="Y373">
        <f ca="1">IF(Råstatistik!T367=999,IF(simulera09,RANDBETWEEN(1,9),9),0)</f>
        <v>9</v>
      </c>
      <c r="Z373">
        <f t="shared" si="166"/>
        <v>0</v>
      </c>
      <c r="AA373">
        <f t="shared" ca="1" si="167"/>
        <v>36</v>
      </c>
      <c r="AB373" s="26" t="str">
        <f t="shared" ca="1" si="188"/>
        <v>0-36</v>
      </c>
      <c r="AC373" s="26" t="b">
        <f>Råstatistik!B367</f>
        <v>0</v>
      </c>
      <c r="AD373" s="26">
        <f t="shared" si="168"/>
        <v>14</v>
      </c>
      <c r="AE373" s="26">
        <f t="shared" ca="1" si="169"/>
        <v>0</v>
      </c>
      <c r="AF373" s="26">
        <f t="shared" si="170"/>
        <v>29</v>
      </c>
      <c r="AG373" s="26">
        <f t="shared" ca="1" si="171"/>
        <v>0</v>
      </c>
      <c r="AH373" s="26">
        <f t="shared" si="172"/>
        <v>13</v>
      </c>
      <c r="AI373" s="26">
        <f t="shared" ca="1" si="173"/>
        <v>0</v>
      </c>
      <c r="AJ373" s="26">
        <f t="shared" si="174"/>
        <v>59</v>
      </c>
      <c r="AK373" s="26">
        <f t="shared" ca="1" si="175"/>
        <v>0</v>
      </c>
      <c r="AL373" s="48">
        <f t="shared" si="176"/>
        <v>0.37391304347826088</v>
      </c>
      <c r="AM373" s="48" t="str">
        <f t="shared" ca="1" si="177"/>
        <v>37 - 0%</v>
      </c>
      <c r="AN373" s="48" t="str">
        <f>IFERROR(#REF!/#REF!,"-")</f>
        <v>-</v>
      </c>
      <c r="AO373" s="48">
        <f t="shared" si="178"/>
        <v>0</v>
      </c>
      <c r="AP373" s="48" t="str">
        <f t="shared" ca="1" si="179"/>
        <v>0 - 31%</v>
      </c>
      <c r="AQ373" s="48" t="str">
        <f>IFERROR(AC373/#REF!,"-")</f>
        <v>-</v>
      </c>
      <c r="AR373" s="48">
        <f t="shared" si="180"/>
        <v>0</v>
      </c>
      <c r="AS373" s="48" t="str">
        <f>IFERROR(#REF!/#REF!,"_")</f>
        <v>_</v>
      </c>
      <c r="AT373" s="48">
        <f t="shared" si="181"/>
        <v>0.67441860465116277</v>
      </c>
      <c r="AU373" s="48" t="str">
        <f>IFERROR(#REF!/#REF!,"-")</f>
        <v>-</v>
      </c>
      <c r="AV373" s="48" t="str">
        <f t="shared" si="182"/>
        <v>-</v>
      </c>
      <c r="AW373" s="48" t="str">
        <f>IFERROR(#REF!/#REF!,"-")</f>
        <v>-</v>
      </c>
      <c r="AX373" s="48" t="str">
        <f t="shared" si="183"/>
        <v>-</v>
      </c>
      <c r="AY373" s="48" t="str">
        <f>IFERROR(#REF!/#REF!,"-")</f>
        <v>-</v>
      </c>
      <c r="AZ373" s="48" t="str">
        <f t="shared" si="189"/>
        <v>-</v>
      </c>
      <c r="BA373" s="48" t="str">
        <f t="shared" si="190"/>
        <v>-</v>
      </c>
      <c r="BB373" s="48" t="b">
        <f t="shared" si="184"/>
        <v>0</v>
      </c>
      <c r="BC373">
        <f t="shared" si="191"/>
        <v>14</v>
      </c>
      <c r="BD373" s="48">
        <f t="shared" si="185"/>
        <v>0.32558139534883723</v>
      </c>
    </row>
    <row r="374" spans="1:56" x14ac:dyDescent="0.3">
      <c r="A374" s="25" t="str">
        <f>Råstatistik!A368</f>
        <v>OSKARSHAMNS KOMMUN</v>
      </c>
      <c r="B374" t="b">
        <f t="shared" si="160"/>
        <v>1</v>
      </c>
      <c r="C374">
        <f>Råstatistik!F368</f>
        <v>30</v>
      </c>
      <c r="D374">
        <f ca="1">IF(Råstatistik!D368=999,IF(simulera09,RANDBETWEEN(1,9),9),0)</f>
        <v>0</v>
      </c>
      <c r="E374">
        <f>Råstatistik!K368</f>
        <v>21</v>
      </c>
      <c r="F374">
        <f ca="1">IF(Råstatistik!I368=999,IF(simulera09,RANDBETWEEN(1,9),9),0)</f>
        <v>0</v>
      </c>
      <c r="G374">
        <f>Råstatistik!P368</f>
        <v>23</v>
      </c>
      <c r="H374">
        <f ca="1">IF(Råstatistik!N368=999,IF(simulera09,RANDBETWEEN(1,9),9),0)</f>
        <v>0</v>
      </c>
      <c r="I374">
        <f>Råstatistik!U368</f>
        <v>207</v>
      </c>
      <c r="J374">
        <f ca="1">IF(Råstatistik!S368=999,IF(simulera09,RANDBETWEEN(1,9),9),0)</f>
        <v>0</v>
      </c>
      <c r="K374">
        <f t="shared" si="161"/>
        <v>281</v>
      </c>
      <c r="L374">
        <f t="shared" ca="1" si="162"/>
        <v>0</v>
      </c>
      <c r="M374" s="26" t="str">
        <f t="shared" ca="1" si="186"/>
        <v>281</v>
      </c>
      <c r="N374" s="26">
        <f t="shared" ca="1" si="187"/>
        <v>281</v>
      </c>
      <c r="O374" s="26">
        <f t="shared" si="163"/>
        <v>51</v>
      </c>
      <c r="P374" s="26">
        <f t="shared" ca="1" si="164"/>
        <v>0</v>
      </c>
      <c r="Q374" s="26">
        <f t="shared" ca="1" si="165"/>
        <v>51</v>
      </c>
      <c r="R374" s="43">
        <f>IF(Råstatistik!G368=".",0,Råstatistik!G368)</f>
        <v>14</v>
      </c>
      <c r="S374" s="44">
        <f ca="1">IF(Råstatistik!E368=999,IF(simulera09,RANDBETWEEN(1,9),9),0)</f>
        <v>0</v>
      </c>
      <c r="T374" s="43">
        <f>IF(Råstatistik!L368=".",0,Råstatistik!L368)</f>
        <v>0</v>
      </c>
      <c r="U374" s="44">
        <f ca="1">IF(Råstatistik!J368=999,IF(simulera09,RANDBETWEEN(1,9),9),0)</f>
        <v>9</v>
      </c>
      <c r="V374">
        <f>IF(Råstatistik!Q368=".",0,Råstatistik!Q368)</f>
        <v>0</v>
      </c>
      <c r="W374">
        <f ca="1">IF(Råstatistik!O368=999,IF(simulera09,RANDBETWEEN(1,9),9),0)</f>
        <v>9</v>
      </c>
      <c r="X374">
        <f>IF(Råstatistik!V368=".",0,Råstatistik!V368)</f>
        <v>12</v>
      </c>
      <c r="Y374">
        <f ca="1">IF(Råstatistik!T368=999,IF(simulera09,RANDBETWEEN(1,9),9),0)</f>
        <v>0</v>
      </c>
      <c r="Z374">
        <f t="shared" si="166"/>
        <v>26</v>
      </c>
      <c r="AA374">
        <f t="shared" ca="1" si="167"/>
        <v>18</v>
      </c>
      <c r="AB374" s="26" t="str">
        <f t="shared" ca="1" si="188"/>
        <v>26-44</v>
      </c>
      <c r="AC374" s="26" t="b">
        <f>Råstatistik!B368</f>
        <v>0</v>
      </c>
      <c r="AD374" s="26">
        <f t="shared" si="168"/>
        <v>16</v>
      </c>
      <c r="AE374" s="26">
        <f t="shared" ca="1" si="169"/>
        <v>0</v>
      </c>
      <c r="AF374" s="26">
        <f t="shared" si="170"/>
        <v>21</v>
      </c>
      <c r="AG374" s="26">
        <f t="shared" ca="1" si="171"/>
        <v>0</v>
      </c>
      <c r="AH374" s="26">
        <f t="shared" si="172"/>
        <v>23</v>
      </c>
      <c r="AI374" s="26">
        <f t="shared" ca="1" si="173"/>
        <v>0</v>
      </c>
      <c r="AJ374" s="26">
        <f t="shared" si="174"/>
        <v>195</v>
      </c>
      <c r="AK374" s="26">
        <f t="shared" ca="1" si="175"/>
        <v>0</v>
      </c>
      <c r="AL374" s="48">
        <f t="shared" si="176"/>
        <v>0.18149466192170818</v>
      </c>
      <c r="AM374" s="48" t="str">
        <f t="shared" ca="1" si="177"/>
        <v>18 - 0%</v>
      </c>
      <c r="AN374" s="48" t="str">
        <f>IFERROR(#REF!/#REF!,"-")</f>
        <v>-</v>
      </c>
      <c r="AO374" s="48">
        <f t="shared" si="178"/>
        <v>9.2526690391459068E-2</v>
      </c>
      <c r="AP374" s="48" t="str">
        <f t="shared" ca="1" si="179"/>
        <v>9 - 6%</v>
      </c>
      <c r="AQ374" s="48" t="str">
        <f>IFERROR(AC374/#REF!,"-")</f>
        <v>-</v>
      </c>
      <c r="AR374" s="48">
        <f t="shared" si="180"/>
        <v>0.50980392156862742</v>
      </c>
      <c r="AS374" s="48" t="str">
        <f>IFERROR(#REF!/#REF!,"_")</f>
        <v>_</v>
      </c>
      <c r="AT374" s="48">
        <f t="shared" si="181"/>
        <v>0.41176470588235292</v>
      </c>
      <c r="AU374" s="48" t="str">
        <f>IFERROR(#REF!/#REF!,"-")</f>
        <v>-</v>
      </c>
      <c r="AV374" s="48">
        <f t="shared" si="182"/>
        <v>0</v>
      </c>
      <c r="AW374" s="48" t="str">
        <f>IFERROR(#REF!/#REF!,"-")</f>
        <v>-</v>
      </c>
      <c r="AX374" s="48">
        <f t="shared" si="183"/>
        <v>0.46153846153846156</v>
      </c>
      <c r="AY374" s="48" t="str">
        <f>IFERROR(#REF!/#REF!,"-")</f>
        <v>-</v>
      </c>
      <c r="AZ374" s="48">
        <f t="shared" si="189"/>
        <v>0.46153846153846156</v>
      </c>
      <c r="BA374" s="48" t="str">
        <f t="shared" si="190"/>
        <v>-</v>
      </c>
      <c r="BB374" s="48" t="b">
        <f t="shared" si="184"/>
        <v>0</v>
      </c>
      <c r="BC374">
        <f t="shared" si="191"/>
        <v>16</v>
      </c>
      <c r="BD374" s="48">
        <f t="shared" si="185"/>
        <v>0.43243243243243246</v>
      </c>
    </row>
    <row r="375" spans="1:56" x14ac:dyDescent="0.3">
      <c r="A375" s="25" t="str">
        <f>Råstatistik!A369</f>
        <v>OVANÅKERS KOMMUN</v>
      </c>
      <c r="B375" t="b">
        <f t="shared" si="160"/>
        <v>1</v>
      </c>
      <c r="C375">
        <f>Råstatistik!F369</f>
        <v>11</v>
      </c>
      <c r="D375">
        <f ca="1">IF(Råstatistik!D369=999,IF(simulera09,RANDBETWEEN(1,9),9),0)</f>
        <v>0</v>
      </c>
      <c r="E375">
        <f>Råstatistik!K369</f>
        <v>0</v>
      </c>
      <c r="F375">
        <f ca="1">IF(Råstatistik!I369=999,IF(simulera09,RANDBETWEEN(1,9),9),0)</f>
        <v>9</v>
      </c>
      <c r="G375">
        <f>Råstatistik!P369</f>
        <v>15</v>
      </c>
      <c r="H375">
        <f ca="1">IF(Råstatistik!N369=999,IF(simulera09,RANDBETWEEN(1,9),9),0)</f>
        <v>0</v>
      </c>
      <c r="I375">
        <f>Råstatistik!U369</f>
        <v>82</v>
      </c>
      <c r="J375">
        <f ca="1">IF(Råstatistik!S369=999,IF(simulera09,RANDBETWEEN(1,9),9),0)</f>
        <v>0</v>
      </c>
      <c r="K375">
        <f t="shared" si="161"/>
        <v>108</v>
      </c>
      <c r="L375">
        <f t="shared" ca="1" si="162"/>
        <v>9</v>
      </c>
      <c r="M375" s="26" t="str">
        <f t="shared" ca="1" si="186"/>
        <v>108-117</v>
      </c>
      <c r="N375" s="26">
        <f t="shared" ca="1" si="187"/>
        <v>113</v>
      </c>
      <c r="O375" s="26">
        <f t="shared" si="163"/>
        <v>11</v>
      </c>
      <c r="P375" s="26">
        <f t="shared" ca="1" si="164"/>
        <v>9</v>
      </c>
      <c r="Q375" s="26">
        <f t="shared" ca="1" si="165"/>
        <v>16</v>
      </c>
      <c r="R375" s="43">
        <f>IF(Råstatistik!G369=".",0,Råstatistik!G369)</f>
        <v>0</v>
      </c>
      <c r="S375" s="44">
        <f ca="1">IF(Råstatistik!E369=999,IF(simulera09,RANDBETWEEN(1,9),9),0)</f>
        <v>9</v>
      </c>
      <c r="T375" s="43">
        <f>IF(Råstatistik!L369=".",0,Råstatistik!L369)</f>
        <v>0</v>
      </c>
      <c r="U375" s="44">
        <f ca="1">IF(Råstatistik!J369=999,IF(simulera09,RANDBETWEEN(1,9),9),0)</f>
        <v>9</v>
      </c>
      <c r="V375">
        <f>IF(Råstatistik!Q369=".",0,Råstatistik!Q369)</f>
        <v>0</v>
      </c>
      <c r="W375">
        <f ca="1">IF(Råstatistik!O369=999,IF(simulera09,RANDBETWEEN(1,9),9),0)</f>
        <v>9</v>
      </c>
      <c r="X375">
        <f>IF(Råstatistik!V369=".",0,Råstatistik!V369)</f>
        <v>0</v>
      </c>
      <c r="Y375">
        <f ca="1">IF(Råstatistik!T369=999,IF(simulera09,RANDBETWEEN(1,9),9),0)</f>
        <v>9</v>
      </c>
      <c r="Z375">
        <f t="shared" si="166"/>
        <v>0</v>
      </c>
      <c r="AA375">
        <f t="shared" ca="1" si="167"/>
        <v>36</v>
      </c>
      <c r="AB375" s="26" t="str">
        <f t="shared" ca="1" si="188"/>
        <v>0-36</v>
      </c>
      <c r="AC375" s="26" t="b">
        <f>Råstatistik!B369</f>
        <v>0</v>
      </c>
      <c r="AD375" s="26">
        <f t="shared" si="168"/>
        <v>11</v>
      </c>
      <c r="AE375" s="26">
        <f t="shared" ca="1" si="169"/>
        <v>0</v>
      </c>
      <c r="AF375" s="26">
        <f t="shared" si="170"/>
        <v>0</v>
      </c>
      <c r="AG375" s="26">
        <f t="shared" ca="1" si="171"/>
        <v>0</v>
      </c>
      <c r="AH375" s="26">
        <f t="shared" si="172"/>
        <v>15</v>
      </c>
      <c r="AI375" s="26">
        <f t="shared" ca="1" si="173"/>
        <v>0</v>
      </c>
      <c r="AJ375" s="26">
        <f t="shared" si="174"/>
        <v>82</v>
      </c>
      <c r="AK375" s="26">
        <f t="shared" ca="1" si="175"/>
        <v>0</v>
      </c>
      <c r="AL375" s="48">
        <f t="shared" si="176"/>
        <v>0.10185185185185185</v>
      </c>
      <c r="AM375" s="48" t="str">
        <f t="shared" ca="1" si="177"/>
        <v>10 - 8%</v>
      </c>
      <c r="AN375" s="48" t="str">
        <f>IFERROR(#REF!/#REF!,"-")</f>
        <v>-</v>
      </c>
      <c r="AO375" s="48">
        <f t="shared" si="178"/>
        <v>0</v>
      </c>
      <c r="AP375" s="48" t="str">
        <f t="shared" ca="1" si="179"/>
        <v>0 - 32%</v>
      </c>
      <c r="AQ375" s="48" t="str">
        <f>IFERROR(AC375/#REF!,"-")</f>
        <v>-</v>
      </c>
      <c r="AR375" s="48">
        <f t="shared" si="180"/>
        <v>0</v>
      </c>
      <c r="AS375" s="48" t="str">
        <f>IFERROR(#REF!/#REF!,"_")</f>
        <v>_</v>
      </c>
      <c r="AT375" s="48">
        <f t="shared" si="181"/>
        <v>0</v>
      </c>
      <c r="AU375" s="48" t="str">
        <f>IFERROR(#REF!/#REF!,"-")</f>
        <v>-</v>
      </c>
      <c r="AV375" s="48" t="str">
        <f t="shared" si="182"/>
        <v>-</v>
      </c>
      <c r="AW375" s="48" t="str">
        <f>IFERROR(#REF!/#REF!,"-")</f>
        <v>-</v>
      </c>
      <c r="AX375" s="48" t="str">
        <f t="shared" si="183"/>
        <v>-</v>
      </c>
      <c r="AY375" s="48" t="str">
        <f>IFERROR(#REF!/#REF!,"-")</f>
        <v>-</v>
      </c>
      <c r="AZ375" s="48" t="str">
        <f t="shared" si="189"/>
        <v>-</v>
      </c>
      <c r="BA375" s="48" t="str">
        <f t="shared" si="190"/>
        <v>-</v>
      </c>
      <c r="BB375" s="48" t="b">
        <f t="shared" si="184"/>
        <v>0</v>
      </c>
      <c r="BC375">
        <f t="shared" si="191"/>
        <v>11</v>
      </c>
      <c r="BD375" s="48">
        <f t="shared" si="185"/>
        <v>1</v>
      </c>
    </row>
    <row r="376" spans="1:56" x14ac:dyDescent="0.3">
      <c r="A376" s="25" t="str">
        <f>Råstatistik!A370</f>
        <v>OXELÖSUNDS KOMMUN</v>
      </c>
      <c r="B376" t="b">
        <f t="shared" si="160"/>
        <v>1</v>
      </c>
      <c r="C376">
        <f>Råstatistik!F370</f>
        <v>0</v>
      </c>
      <c r="D376">
        <f ca="1">IF(Råstatistik!D370=999,IF(simulera09,RANDBETWEEN(1,9),9),0)</f>
        <v>9</v>
      </c>
      <c r="E376">
        <f>Råstatistik!K370</f>
        <v>12</v>
      </c>
      <c r="F376">
        <f ca="1">IF(Råstatistik!I370=999,IF(simulera09,RANDBETWEEN(1,9),9),0)</f>
        <v>0</v>
      </c>
      <c r="G376">
        <f>Råstatistik!P370</f>
        <v>0</v>
      </c>
      <c r="H376">
        <f ca="1">IF(Råstatistik!N370=999,IF(simulera09,RANDBETWEEN(1,9),9),0)</f>
        <v>9</v>
      </c>
      <c r="I376">
        <f>Råstatistik!U370</f>
        <v>48</v>
      </c>
      <c r="J376">
        <f ca="1">IF(Råstatistik!S370=999,IF(simulera09,RANDBETWEEN(1,9),9),0)</f>
        <v>0</v>
      </c>
      <c r="K376">
        <f t="shared" si="161"/>
        <v>60</v>
      </c>
      <c r="L376">
        <f t="shared" ca="1" si="162"/>
        <v>18</v>
      </c>
      <c r="M376" s="26" t="str">
        <f t="shared" ca="1" si="186"/>
        <v>60-78</v>
      </c>
      <c r="N376" s="26">
        <f t="shared" ca="1" si="187"/>
        <v>69</v>
      </c>
      <c r="O376" s="26">
        <f t="shared" si="163"/>
        <v>12</v>
      </c>
      <c r="P376" s="26">
        <f t="shared" ca="1" si="164"/>
        <v>9</v>
      </c>
      <c r="Q376" s="26">
        <f t="shared" ca="1" si="165"/>
        <v>17</v>
      </c>
      <c r="R376" s="43">
        <f>IF(Råstatistik!G370=".",0,Råstatistik!G370)</f>
        <v>0</v>
      </c>
      <c r="S376" s="44">
        <f ca="1">IF(Råstatistik!E370=999,IF(simulera09,RANDBETWEEN(1,9),9),0)</f>
        <v>9</v>
      </c>
      <c r="T376" s="43">
        <f>IF(Råstatistik!L370=".",0,Råstatistik!L370)</f>
        <v>0</v>
      </c>
      <c r="U376" s="44">
        <f ca="1">IF(Råstatistik!J370=999,IF(simulera09,RANDBETWEEN(1,9),9),0)</f>
        <v>0</v>
      </c>
      <c r="V376">
        <f>IF(Råstatistik!Q370=".",0,Råstatistik!Q370)</f>
        <v>0</v>
      </c>
      <c r="W376">
        <f ca="1">IF(Råstatistik!O370=999,IF(simulera09,RANDBETWEEN(1,9),9),0)</f>
        <v>9</v>
      </c>
      <c r="X376">
        <f>IF(Råstatistik!V370=".",0,Råstatistik!V370)</f>
        <v>0</v>
      </c>
      <c r="Y376">
        <f ca="1">IF(Råstatistik!T370=999,IF(simulera09,RANDBETWEEN(1,9),9),0)</f>
        <v>0</v>
      </c>
      <c r="Z376">
        <f t="shared" si="166"/>
        <v>0</v>
      </c>
      <c r="AA376">
        <f t="shared" ca="1" si="167"/>
        <v>18</v>
      </c>
      <c r="AB376" s="26" t="str">
        <f t="shared" ca="1" si="188"/>
        <v>0-18</v>
      </c>
      <c r="AC376" s="26" t="b">
        <f>Råstatistik!B370</f>
        <v>0</v>
      </c>
      <c r="AD376" s="26">
        <f t="shared" si="168"/>
        <v>0</v>
      </c>
      <c r="AE376" s="26">
        <f t="shared" ca="1" si="169"/>
        <v>0</v>
      </c>
      <c r="AF376" s="26">
        <f t="shared" si="170"/>
        <v>12</v>
      </c>
      <c r="AG376" s="26">
        <f t="shared" ca="1" si="171"/>
        <v>0</v>
      </c>
      <c r="AH376" s="26">
        <f t="shared" si="172"/>
        <v>0</v>
      </c>
      <c r="AI376" s="26">
        <f t="shared" ca="1" si="173"/>
        <v>0</v>
      </c>
      <c r="AJ376" s="26">
        <f t="shared" si="174"/>
        <v>48</v>
      </c>
      <c r="AK376" s="26">
        <f t="shared" ca="1" si="175"/>
        <v>0</v>
      </c>
      <c r="AL376" s="48">
        <f t="shared" si="176"/>
        <v>0.2</v>
      </c>
      <c r="AM376" s="48" t="str">
        <f t="shared" ca="1" si="177"/>
        <v>17 - 13%</v>
      </c>
      <c r="AN376" s="48" t="str">
        <f>IFERROR(#REF!/#REF!,"-")</f>
        <v>-</v>
      </c>
      <c r="AO376" s="48">
        <f t="shared" si="178"/>
        <v>0</v>
      </c>
      <c r="AP376" s="48" t="str">
        <f t="shared" ca="1" si="179"/>
        <v>0 - 26%</v>
      </c>
      <c r="AQ376" s="48" t="str">
        <f>IFERROR(AC376/#REF!,"-")</f>
        <v>-</v>
      </c>
      <c r="AR376" s="48">
        <f t="shared" si="180"/>
        <v>0</v>
      </c>
      <c r="AS376" s="48" t="str">
        <f>IFERROR(#REF!/#REF!,"_")</f>
        <v>_</v>
      </c>
      <c r="AT376" s="48">
        <f t="shared" si="181"/>
        <v>1</v>
      </c>
      <c r="AU376" s="48" t="str">
        <f>IFERROR(#REF!/#REF!,"-")</f>
        <v>-</v>
      </c>
      <c r="AV376" s="48" t="str">
        <f t="shared" si="182"/>
        <v>-</v>
      </c>
      <c r="AW376" s="48" t="str">
        <f>IFERROR(#REF!/#REF!,"-")</f>
        <v>-</v>
      </c>
      <c r="AX376" s="48" t="str">
        <f t="shared" si="183"/>
        <v>-</v>
      </c>
      <c r="AY376" s="48" t="str">
        <f>IFERROR(#REF!/#REF!,"-")</f>
        <v>-</v>
      </c>
      <c r="AZ376" s="48" t="str">
        <f t="shared" si="189"/>
        <v>-</v>
      </c>
      <c r="BA376" s="48" t="str">
        <f t="shared" si="190"/>
        <v>-</v>
      </c>
      <c r="BB376" s="48" t="b">
        <f t="shared" si="184"/>
        <v>0</v>
      </c>
      <c r="BC376">
        <f t="shared" si="191"/>
        <v>0</v>
      </c>
      <c r="BD376" s="48">
        <f t="shared" si="185"/>
        <v>0</v>
      </c>
    </row>
    <row r="377" spans="1:56" x14ac:dyDescent="0.3">
      <c r="A377" s="25" t="str">
        <f>Råstatistik!A371</f>
        <v>PAJALA KOMMUN</v>
      </c>
      <c r="B377" t="b">
        <f t="shared" si="160"/>
        <v>1</v>
      </c>
      <c r="C377">
        <f>Råstatistik!F371</f>
        <v>0</v>
      </c>
      <c r="D377">
        <f ca="1">IF(Råstatistik!D371=999,IF(simulera09,RANDBETWEEN(1,9),9),0)</f>
        <v>9</v>
      </c>
      <c r="E377">
        <f>Råstatistik!K371</f>
        <v>0</v>
      </c>
      <c r="F377">
        <f ca="1">IF(Råstatistik!I371=999,IF(simulera09,RANDBETWEEN(1,9),9),0)</f>
        <v>9</v>
      </c>
      <c r="G377">
        <f>Råstatistik!P371</f>
        <v>0</v>
      </c>
      <c r="H377">
        <f ca="1">IF(Råstatistik!N371=999,IF(simulera09,RANDBETWEEN(1,9),9),0)</f>
        <v>9</v>
      </c>
      <c r="I377">
        <f>Råstatistik!U371</f>
        <v>29</v>
      </c>
      <c r="J377">
        <f ca="1">IF(Råstatistik!S371=999,IF(simulera09,RANDBETWEEN(1,9),9),0)</f>
        <v>0</v>
      </c>
      <c r="K377">
        <f t="shared" si="161"/>
        <v>29</v>
      </c>
      <c r="L377">
        <f t="shared" ca="1" si="162"/>
        <v>27</v>
      </c>
      <c r="M377" s="26" t="str">
        <f t="shared" ca="1" si="186"/>
        <v>29-56</v>
      </c>
      <c r="N377" s="26">
        <f t="shared" ca="1" si="187"/>
        <v>43</v>
      </c>
      <c r="O377" s="26">
        <f t="shared" si="163"/>
        <v>0</v>
      </c>
      <c r="P377" s="26">
        <f t="shared" ca="1" si="164"/>
        <v>18</v>
      </c>
      <c r="Q377" s="26">
        <f t="shared" ca="1" si="165"/>
        <v>9</v>
      </c>
      <c r="R377" s="43">
        <f>IF(Råstatistik!G371=".",0,Råstatistik!G371)</f>
        <v>0</v>
      </c>
      <c r="S377" s="44">
        <f ca="1">IF(Råstatistik!E371=999,IF(simulera09,RANDBETWEEN(1,9),9),0)</f>
        <v>9</v>
      </c>
      <c r="T377" s="43">
        <f>IF(Råstatistik!L371=".",0,Råstatistik!L371)</f>
        <v>0</v>
      </c>
      <c r="U377" s="44">
        <f ca="1">IF(Råstatistik!J371=999,IF(simulera09,RANDBETWEEN(1,9),9),0)</f>
        <v>9</v>
      </c>
      <c r="V377">
        <f>IF(Råstatistik!Q371=".",0,Råstatistik!Q371)</f>
        <v>0</v>
      </c>
      <c r="W377">
        <f ca="1">IF(Råstatistik!O371=999,IF(simulera09,RANDBETWEEN(1,9),9),0)</f>
        <v>9</v>
      </c>
      <c r="X377">
        <f>IF(Råstatistik!V371=".",0,Råstatistik!V371)</f>
        <v>0</v>
      </c>
      <c r="Y377">
        <f ca="1">IF(Råstatistik!T371=999,IF(simulera09,RANDBETWEEN(1,9),9),0)</f>
        <v>9</v>
      </c>
      <c r="Z377">
        <f t="shared" si="166"/>
        <v>0</v>
      </c>
      <c r="AA377">
        <f t="shared" ca="1" si="167"/>
        <v>36</v>
      </c>
      <c r="AB377" s="26" t="str">
        <f t="shared" ca="1" si="188"/>
        <v>0-36</v>
      </c>
      <c r="AC377" s="26" t="b">
        <f>Råstatistik!B371</f>
        <v>0</v>
      </c>
      <c r="AD377" s="26">
        <f t="shared" si="168"/>
        <v>0</v>
      </c>
      <c r="AE377" s="26">
        <f t="shared" ca="1" si="169"/>
        <v>0</v>
      </c>
      <c r="AF377" s="26">
        <f t="shared" si="170"/>
        <v>0</v>
      </c>
      <c r="AG377" s="26">
        <f t="shared" ca="1" si="171"/>
        <v>0</v>
      </c>
      <c r="AH377" s="26">
        <f t="shared" si="172"/>
        <v>0</v>
      </c>
      <c r="AI377" s="26">
        <f t="shared" ca="1" si="173"/>
        <v>0</v>
      </c>
      <c r="AJ377" s="26">
        <f t="shared" si="174"/>
        <v>29</v>
      </c>
      <c r="AK377" s="26">
        <f t="shared" ca="1" si="175"/>
        <v>0</v>
      </c>
      <c r="AL377" s="48">
        <f t="shared" si="176"/>
        <v>0</v>
      </c>
      <c r="AM377" s="48" t="str">
        <f t="shared" ca="1" si="177"/>
        <v>0 - 42%</v>
      </c>
      <c r="AN377" s="48" t="str">
        <f>IFERROR(#REF!/#REF!,"-")</f>
        <v>-</v>
      </c>
      <c r="AO377" s="48">
        <f t="shared" si="178"/>
        <v>0</v>
      </c>
      <c r="AP377" s="48" t="str">
        <f t="shared" ca="1" si="179"/>
        <v>0 - 84%</v>
      </c>
      <c r="AQ377" s="48" t="str">
        <f>IFERROR(AC377/#REF!,"-")</f>
        <v>-</v>
      </c>
      <c r="AR377" s="48" t="str">
        <f t="shared" si="180"/>
        <v>-</v>
      </c>
      <c r="AS377" s="48" t="str">
        <f>IFERROR(#REF!/#REF!,"_")</f>
        <v>_</v>
      </c>
      <c r="AT377" s="48" t="str">
        <f t="shared" si="181"/>
        <v>-</v>
      </c>
      <c r="AU377" s="48" t="str">
        <f>IFERROR(#REF!/#REF!,"-")</f>
        <v>-</v>
      </c>
      <c r="AV377" s="48" t="str">
        <f t="shared" si="182"/>
        <v>-</v>
      </c>
      <c r="AW377" s="48" t="str">
        <f>IFERROR(#REF!/#REF!,"-")</f>
        <v>-</v>
      </c>
      <c r="AX377" s="48" t="str">
        <f t="shared" si="183"/>
        <v>-</v>
      </c>
      <c r="AY377" s="48" t="str">
        <f>IFERROR(#REF!/#REF!,"-")</f>
        <v>-</v>
      </c>
      <c r="AZ377" s="48" t="str">
        <f t="shared" si="189"/>
        <v>-</v>
      </c>
      <c r="BA377" s="48" t="str">
        <f t="shared" si="190"/>
        <v>-</v>
      </c>
      <c r="BB377" s="48" t="b">
        <f t="shared" si="184"/>
        <v>0</v>
      </c>
      <c r="BC377">
        <f t="shared" si="191"/>
        <v>0</v>
      </c>
      <c r="BD377" s="48" t="str">
        <f t="shared" si="185"/>
        <v>-</v>
      </c>
    </row>
    <row r="378" spans="1:56" x14ac:dyDescent="0.3">
      <c r="A378" s="25" t="str">
        <f>Råstatistik!A372</f>
        <v>PARTILLE KOMMUN</v>
      </c>
      <c r="B378" t="b">
        <f t="shared" si="160"/>
        <v>1</v>
      </c>
      <c r="C378">
        <f>Råstatistik!F372</f>
        <v>29</v>
      </c>
      <c r="D378">
        <f ca="1">IF(Råstatistik!D372=999,IF(simulera09,RANDBETWEEN(1,9),9),0)</f>
        <v>0</v>
      </c>
      <c r="E378">
        <f>Råstatistik!K372</f>
        <v>32</v>
      </c>
      <c r="F378">
        <f ca="1">IF(Råstatistik!I372=999,IF(simulera09,RANDBETWEEN(1,9),9),0)</f>
        <v>0</v>
      </c>
      <c r="G378">
        <f>Råstatistik!P372</f>
        <v>26</v>
      </c>
      <c r="H378">
        <f ca="1">IF(Råstatistik!N372=999,IF(simulera09,RANDBETWEEN(1,9),9),0)</f>
        <v>0</v>
      </c>
      <c r="I378">
        <f>Råstatistik!U372</f>
        <v>315</v>
      </c>
      <c r="J378">
        <f ca="1">IF(Råstatistik!S372=999,IF(simulera09,RANDBETWEEN(1,9),9),0)</f>
        <v>0</v>
      </c>
      <c r="K378">
        <f t="shared" si="161"/>
        <v>402</v>
      </c>
      <c r="L378">
        <f t="shared" ca="1" si="162"/>
        <v>0</v>
      </c>
      <c r="M378" s="26" t="str">
        <f t="shared" ca="1" si="186"/>
        <v>402</v>
      </c>
      <c r="N378" s="26">
        <f t="shared" ca="1" si="187"/>
        <v>402</v>
      </c>
      <c r="O378" s="26">
        <f t="shared" si="163"/>
        <v>61</v>
      </c>
      <c r="P378" s="26">
        <f t="shared" ca="1" si="164"/>
        <v>0</v>
      </c>
      <c r="Q378" s="26">
        <f t="shared" ca="1" si="165"/>
        <v>61</v>
      </c>
      <c r="R378" s="43">
        <f>IF(Råstatistik!G372=".",0,Råstatistik!G372)</f>
        <v>14</v>
      </c>
      <c r="S378" s="44">
        <f ca="1">IF(Råstatistik!E372=999,IF(simulera09,RANDBETWEEN(1,9),9),0)</f>
        <v>0</v>
      </c>
      <c r="T378" s="43">
        <f>IF(Råstatistik!L372=".",0,Råstatistik!L372)</f>
        <v>0</v>
      </c>
      <c r="U378" s="44">
        <f ca="1">IF(Råstatistik!J372=999,IF(simulera09,RANDBETWEEN(1,9),9),0)</f>
        <v>9</v>
      </c>
      <c r="V378">
        <f>IF(Råstatistik!Q372=".",0,Råstatistik!Q372)</f>
        <v>0</v>
      </c>
      <c r="W378">
        <f ca="1">IF(Råstatistik!O372=999,IF(simulera09,RANDBETWEEN(1,9),9),0)</f>
        <v>9</v>
      </c>
      <c r="X378">
        <f>IF(Råstatistik!V372=".",0,Råstatistik!V372)</f>
        <v>0</v>
      </c>
      <c r="Y378">
        <f ca="1">IF(Råstatistik!T372=999,IF(simulera09,RANDBETWEEN(1,9),9),0)</f>
        <v>9</v>
      </c>
      <c r="Z378">
        <f t="shared" si="166"/>
        <v>14</v>
      </c>
      <c r="AA378">
        <f t="shared" ca="1" si="167"/>
        <v>27</v>
      </c>
      <c r="AB378" s="26" t="str">
        <f t="shared" ca="1" si="188"/>
        <v>14-41</v>
      </c>
      <c r="AC378" s="26" t="b">
        <f>Råstatistik!B372</f>
        <v>0</v>
      </c>
      <c r="AD378" s="26">
        <f t="shared" si="168"/>
        <v>15</v>
      </c>
      <c r="AE378" s="26">
        <f t="shared" ca="1" si="169"/>
        <v>0</v>
      </c>
      <c r="AF378" s="26">
        <f t="shared" si="170"/>
        <v>32</v>
      </c>
      <c r="AG378" s="26">
        <f t="shared" ca="1" si="171"/>
        <v>0</v>
      </c>
      <c r="AH378" s="26">
        <f t="shared" si="172"/>
        <v>26</v>
      </c>
      <c r="AI378" s="26">
        <f t="shared" ca="1" si="173"/>
        <v>0</v>
      </c>
      <c r="AJ378" s="26">
        <f t="shared" si="174"/>
        <v>315</v>
      </c>
      <c r="AK378" s="26">
        <f t="shared" ca="1" si="175"/>
        <v>0</v>
      </c>
      <c r="AL378" s="48">
        <f t="shared" si="176"/>
        <v>0.15174129353233831</v>
      </c>
      <c r="AM378" s="48" t="str">
        <f t="shared" ca="1" si="177"/>
        <v>15 - 0%</v>
      </c>
      <c r="AN378" s="48" t="str">
        <f>IFERROR(#REF!/#REF!,"-")</f>
        <v>-</v>
      </c>
      <c r="AO378" s="48">
        <f t="shared" si="178"/>
        <v>3.482587064676617E-2</v>
      </c>
      <c r="AP378" s="48" t="str">
        <f t="shared" ca="1" si="179"/>
        <v>3 - 7%</v>
      </c>
      <c r="AQ378" s="48" t="str">
        <f>IFERROR(AC378/#REF!,"-")</f>
        <v>-</v>
      </c>
      <c r="AR378" s="48">
        <f t="shared" si="180"/>
        <v>0.22950819672131148</v>
      </c>
      <c r="AS378" s="48" t="str">
        <f>IFERROR(#REF!/#REF!,"_")</f>
        <v>_</v>
      </c>
      <c r="AT378" s="48">
        <f t="shared" si="181"/>
        <v>0.52459016393442626</v>
      </c>
      <c r="AU378" s="48" t="str">
        <f>IFERROR(#REF!/#REF!,"-")</f>
        <v>-</v>
      </c>
      <c r="AV378" s="48">
        <f t="shared" si="182"/>
        <v>0</v>
      </c>
      <c r="AW378" s="48" t="str">
        <f>IFERROR(#REF!/#REF!,"-")</f>
        <v>-</v>
      </c>
      <c r="AX378" s="48">
        <f t="shared" si="183"/>
        <v>0</v>
      </c>
      <c r="AY378" s="48" t="str">
        <f>IFERROR(#REF!/#REF!,"-")</f>
        <v>-</v>
      </c>
      <c r="AZ378" s="48">
        <f t="shared" si="189"/>
        <v>0</v>
      </c>
      <c r="BA378" s="48" t="str">
        <f t="shared" si="190"/>
        <v>-</v>
      </c>
      <c r="BB378" s="48" t="b">
        <f t="shared" si="184"/>
        <v>0</v>
      </c>
      <c r="BC378">
        <f t="shared" si="191"/>
        <v>15</v>
      </c>
      <c r="BD378" s="48">
        <f t="shared" si="185"/>
        <v>0.31914893617021278</v>
      </c>
    </row>
    <row r="379" spans="1:56" x14ac:dyDescent="0.3">
      <c r="A379" s="25" t="str">
        <f>Råstatistik!A373</f>
        <v>PERSTORPS KOMMUN</v>
      </c>
      <c r="B379" t="b">
        <f t="shared" si="160"/>
        <v>1</v>
      </c>
      <c r="C379">
        <f>Råstatistik!F373</f>
        <v>12</v>
      </c>
      <c r="D379">
        <f ca="1">IF(Råstatistik!D373=999,IF(simulera09,RANDBETWEEN(1,9),9),0)</f>
        <v>0</v>
      </c>
      <c r="E379">
        <f>Råstatistik!K373</f>
        <v>0</v>
      </c>
      <c r="F379">
        <f ca="1">IF(Råstatistik!I373=999,IF(simulera09,RANDBETWEEN(1,9),9),0)</f>
        <v>9</v>
      </c>
      <c r="G379">
        <f>Råstatistik!P373</f>
        <v>0</v>
      </c>
      <c r="H379">
        <f ca="1">IF(Råstatistik!N373=999,IF(simulera09,RANDBETWEEN(1,9),9),0)</f>
        <v>9</v>
      </c>
      <c r="I379">
        <f>Råstatistik!U373</f>
        <v>34</v>
      </c>
      <c r="J379">
        <f ca="1">IF(Råstatistik!S373=999,IF(simulera09,RANDBETWEEN(1,9),9),0)</f>
        <v>0</v>
      </c>
      <c r="K379">
        <f t="shared" si="161"/>
        <v>46</v>
      </c>
      <c r="L379">
        <f t="shared" ca="1" si="162"/>
        <v>18</v>
      </c>
      <c r="M379" s="26" t="str">
        <f t="shared" ca="1" si="186"/>
        <v>46-64</v>
      </c>
      <c r="N379" s="26">
        <f t="shared" ca="1" si="187"/>
        <v>55</v>
      </c>
      <c r="O379" s="26">
        <f t="shared" si="163"/>
        <v>12</v>
      </c>
      <c r="P379" s="26">
        <f t="shared" ca="1" si="164"/>
        <v>9</v>
      </c>
      <c r="Q379" s="26">
        <f t="shared" ca="1" si="165"/>
        <v>17</v>
      </c>
      <c r="R379" s="43">
        <f>IF(Råstatistik!G373=".",0,Råstatistik!G373)</f>
        <v>10</v>
      </c>
      <c r="S379" s="44">
        <f ca="1">IF(Råstatistik!E373=999,IF(simulera09,RANDBETWEEN(1,9),9),0)</f>
        <v>0</v>
      </c>
      <c r="T379" s="43">
        <f>IF(Råstatistik!L373=".",0,Råstatistik!L373)</f>
        <v>0</v>
      </c>
      <c r="U379" s="44">
        <f ca="1">IF(Råstatistik!J373=999,IF(simulera09,RANDBETWEEN(1,9),9),0)</f>
        <v>9</v>
      </c>
      <c r="V379">
        <f>IF(Råstatistik!Q373=".",0,Råstatistik!Q373)</f>
        <v>0</v>
      </c>
      <c r="W379">
        <f ca="1">IF(Råstatistik!O373=999,IF(simulera09,RANDBETWEEN(1,9),9),0)</f>
        <v>9</v>
      </c>
      <c r="X379">
        <f>IF(Råstatistik!V373=".",0,Råstatistik!V373)</f>
        <v>0</v>
      </c>
      <c r="Y379">
        <f ca="1">IF(Råstatistik!T373=999,IF(simulera09,RANDBETWEEN(1,9),9),0)</f>
        <v>9</v>
      </c>
      <c r="Z379">
        <f t="shared" si="166"/>
        <v>10</v>
      </c>
      <c r="AA379">
        <f t="shared" ca="1" si="167"/>
        <v>27</v>
      </c>
      <c r="AB379" s="26" t="str">
        <f t="shared" ca="1" si="188"/>
        <v>10-37</v>
      </c>
      <c r="AC379" s="26" t="b">
        <f>Råstatistik!B373</f>
        <v>0</v>
      </c>
      <c r="AD379" s="26">
        <f t="shared" si="168"/>
        <v>2</v>
      </c>
      <c r="AE379" s="26">
        <f t="shared" ca="1" si="169"/>
        <v>0</v>
      </c>
      <c r="AF379" s="26">
        <f t="shared" si="170"/>
        <v>0</v>
      </c>
      <c r="AG379" s="26">
        <f t="shared" ca="1" si="171"/>
        <v>0</v>
      </c>
      <c r="AH379" s="26">
        <f t="shared" si="172"/>
        <v>0</v>
      </c>
      <c r="AI379" s="26">
        <f t="shared" ca="1" si="173"/>
        <v>0</v>
      </c>
      <c r="AJ379" s="26">
        <f t="shared" si="174"/>
        <v>34</v>
      </c>
      <c r="AK379" s="26">
        <f t="shared" ca="1" si="175"/>
        <v>0</v>
      </c>
      <c r="AL379" s="48">
        <f t="shared" si="176"/>
        <v>0.2608695652173913</v>
      </c>
      <c r="AM379" s="48" t="str">
        <f t="shared" ca="1" si="177"/>
        <v>22 - 16%</v>
      </c>
      <c r="AN379" s="48" t="str">
        <f>IFERROR(#REF!/#REF!,"-")</f>
        <v>-</v>
      </c>
      <c r="AO379" s="48">
        <f t="shared" si="178"/>
        <v>0.21739130434782608</v>
      </c>
      <c r="AP379" s="48" t="str">
        <f t="shared" ca="1" si="179"/>
        <v>18 - 49%</v>
      </c>
      <c r="AQ379" s="48" t="str">
        <f>IFERROR(AC379/#REF!,"-")</f>
        <v>-</v>
      </c>
      <c r="AR379" s="48">
        <f t="shared" si="180"/>
        <v>0.83333333333333337</v>
      </c>
      <c r="AS379" s="48" t="str">
        <f>IFERROR(#REF!/#REF!,"_")</f>
        <v>_</v>
      </c>
      <c r="AT379" s="48">
        <f t="shared" si="181"/>
        <v>0</v>
      </c>
      <c r="AU379" s="48" t="str">
        <f>IFERROR(#REF!/#REF!,"-")</f>
        <v>-</v>
      </c>
      <c r="AV379" s="48">
        <f t="shared" si="182"/>
        <v>0</v>
      </c>
      <c r="AW379" s="48" t="str">
        <f>IFERROR(#REF!/#REF!,"-")</f>
        <v>-</v>
      </c>
      <c r="AX379" s="48">
        <f t="shared" si="183"/>
        <v>0</v>
      </c>
      <c r="AY379" s="48" t="str">
        <f>IFERROR(#REF!/#REF!,"-")</f>
        <v>-</v>
      </c>
      <c r="AZ379" s="48">
        <f t="shared" si="189"/>
        <v>0</v>
      </c>
      <c r="BA379" s="48" t="str">
        <f t="shared" si="190"/>
        <v>-</v>
      </c>
      <c r="BB379" s="48" t="b">
        <f t="shared" si="184"/>
        <v>0</v>
      </c>
      <c r="BC379">
        <f t="shared" si="191"/>
        <v>2</v>
      </c>
      <c r="BD379" s="48">
        <f t="shared" si="185"/>
        <v>1</v>
      </c>
    </row>
    <row r="380" spans="1:56" x14ac:dyDescent="0.3">
      <c r="A380" s="25" t="str">
        <f>Råstatistik!A374</f>
        <v>PILEVALLENS VÅRD OCH BEHANDLING AB</v>
      </c>
      <c r="B380" t="b">
        <f t="shared" si="160"/>
        <v>0</v>
      </c>
      <c r="C380">
        <f>Råstatistik!F374</f>
        <v>0</v>
      </c>
      <c r="D380">
        <f ca="1">IF(Råstatistik!D374=999,IF(simulera09,RANDBETWEEN(1,9),9),0)</f>
        <v>0</v>
      </c>
      <c r="E380">
        <f>Råstatistik!K374</f>
        <v>0</v>
      </c>
      <c r="F380">
        <f ca="1">IF(Råstatistik!I374=999,IF(simulera09,RANDBETWEEN(1,9),9),0)</f>
        <v>0</v>
      </c>
      <c r="G380">
        <f>Råstatistik!P374</f>
        <v>0</v>
      </c>
      <c r="H380">
        <f ca="1">IF(Råstatistik!N374=999,IF(simulera09,RANDBETWEEN(1,9),9),0)</f>
        <v>0</v>
      </c>
      <c r="I380">
        <f>Råstatistik!U374</f>
        <v>0</v>
      </c>
      <c r="J380">
        <f ca="1">IF(Råstatistik!S374=999,IF(simulera09,RANDBETWEEN(1,9),9),0)</f>
        <v>9</v>
      </c>
      <c r="K380">
        <f t="shared" si="161"/>
        <v>0</v>
      </c>
      <c r="L380">
        <f t="shared" ca="1" si="162"/>
        <v>9</v>
      </c>
      <c r="M380" s="26" t="str">
        <f t="shared" ca="1" si="186"/>
        <v>0-9</v>
      </c>
      <c r="N380" s="26">
        <f t="shared" ca="1" si="187"/>
        <v>5</v>
      </c>
      <c r="O380" s="26">
        <f t="shared" si="163"/>
        <v>0</v>
      </c>
      <c r="P380" s="26">
        <f t="shared" ca="1" si="164"/>
        <v>0</v>
      </c>
      <c r="Q380" s="26">
        <f t="shared" ca="1" si="165"/>
        <v>0</v>
      </c>
      <c r="R380" s="43">
        <f>IF(Råstatistik!G374=".",0,Råstatistik!G374)</f>
        <v>0</v>
      </c>
      <c r="S380" s="44">
        <f ca="1">IF(Råstatistik!E374=999,IF(simulera09,RANDBETWEEN(1,9),9),0)</f>
        <v>0</v>
      </c>
      <c r="T380" s="43">
        <f>IF(Råstatistik!L374=".",0,Råstatistik!L374)</f>
        <v>0</v>
      </c>
      <c r="U380" s="44">
        <f ca="1">IF(Råstatistik!J374=999,IF(simulera09,RANDBETWEEN(1,9),9),0)</f>
        <v>0</v>
      </c>
      <c r="V380">
        <f>IF(Råstatistik!Q374=".",0,Råstatistik!Q374)</f>
        <v>0</v>
      </c>
      <c r="W380">
        <f ca="1">IF(Råstatistik!O374=999,IF(simulera09,RANDBETWEEN(1,9),9),0)</f>
        <v>0</v>
      </c>
      <c r="X380">
        <f>IF(Råstatistik!V374=".",0,Råstatistik!V374)</f>
        <v>0</v>
      </c>
      <c r="Y380">
        <f ca="1">IF(Råstatistik!T374=999,IF(simulera09,RANDBETWEEN(1,9),9),0)</f>
        <v>9</v>
      </c>
      <c r="Z380">
        <f t="shared" si="166"/>
        <v>0</v>
      </c>
      <c r="AA380">
        <f t="shared" ca="1" si="167"/>
        <v>9</v>
      </c>
      <c r="AB380" s="26" t="str">
        <f t="shared" ca="1" si="188"/>
        <v>0-9</v>
      </c>
      <c r="AC380" s="26" t="b">
        <f>Råstatistik!B374</f>
        <v>0</v>
      </c>
      <c r="AD380" s="26">
        <f t="shared" si="168"/>
        <v>0</v>
      </c>
      <c r="AE380" s="26">
        <f t="shared" ca="1" si="169"/>
        <v>0</v>
      </c>
      <c r="AF380" s="26">
        <f t="shared" si="170"/>
        <v>0</v>
      </c>
      <c r="AG380" s="26">
        <f t="shared" ca="1" si="171"/>
        <v>0</v>
      </c>
      <c r="AH380" s="26">
        <f t="shared" si="172"/>
        <v>0</v>
      </c>
      <c r="AI380" s="26">
        <f t="shared" ca="1" si="173"/>
        <v>0</v>
      </c>
      <c r="AJ380" s="26">
        <f t="shared" si="174"/>
        <v>0</v>
      </c>
      <c r="AK380" s="26">
        <f t="shared" ca="1" si="175"/>
        <v>0</v>
      </c>
      <c r="AL380" s="48" t="str">
        <f t="shared" si="176"/>
        <v>-</v>
      </c>
      <c r="AM380" s="48" t="str">
        <f t="shared" ca="1" si="177"/>
        <v>0 - 0%</v>
      </c>
      <c r="AN380" s="48" t="str">
        <f>IFERROR(#REF!/#REF!,"-")</f>
        <v>-</v>
      </c>
      <c r="AO380" s="48" t="str">
        <f t="shared" si="178"/>
        <v>-</v>
      </c>
      <c r="AP380" s="48" t="str">
        <f t="shared" ca="1" si="179"/>
        <v>0 - 180%</v>
      </c>
      <c r="AQ380" s="48" t="str">
        <f>IFERROR(AC380/#REF!,"-")</f>
        <v>-</v>
      </c>
      <c r="AR380" s="48" t="str">
        <f t="shared" si="180"/>
        <v>-</v>
      </c>
      <c r="AS380" s="48" t="str">
        <f>IFERROR(#REF!/#REF!,"_")</f>
        <v>_</v>
      </c>
      <c r="AT380" s="48" t="str">
        <f t="shared" si="181"/>
        <v>-</v>
      </c>
      <c r="AU380" s="48" t="str">
        <f>IFERROR(#REF!/#REF!,"-")</f>
        <v>-</v>
      </c>
      <c r="AV380" s="48" t="str">
        <f t="shared" si="182"/>
        <v>-</v>
      </c>
      <c r="AW380" s="48" t="str">
        <f>IFERROR(#REF!/#REF!,"-")</f>
        <v>-</v>
      </c>
      <c r="AX380" s="48" t="str">
        <f t="shared" si="183"/>
        <v>-</v>
      </c>
      <c r="AY380" s="48" t="str">
        <f>IFERROR(#REF!/#REF!,"-")</f>
        <v>-</v>
      </c>
      <c r="AZ380" s="48" t="str">
        <f t="shared" si="189"/>
        <v>-</v>
      </c>
      <c r="BA380" s="48" t="str">
        <f t="shared" si="190"/>
        <v>-</v>
      </c>
      <c r="BB380" s="48" t="b">
        <f t="shared" si="184"/>
        <v>0</v>
      </c>
      <c r="BC380">
        <f t="shared" si="191"/>
        <v>0</v>
      </c>
      <c r="BD380" s="48" t="str">
        <f t="shared" si="185"/>
        <v>-</v>
      </c>
    </row>
    <row r="381" spans="1:56" x14ac:dyDescent="0.3">
      <c r="A381" s="25" t="str">
        <f>Råstatistik!A375</f>
        <v>PITEÅ KOMMUN</v>
      </c>
      <c r="B381" t="b">
        <f t="shared" si="160"/>
        <v>1</v>
      </c>
      <c r="C381">
        <f>Råstatistik!F375</f>
        <v>33</v>
      </c>
      <c r="D381">
        <f ca="1">IF(Råstatistik!D375=999,IF(simulera09,RANDBETWEEN(1,9),9),0)</f>
        <v>0</v>
      </c>
      <c r="E381">
        <f>Råstatistik!K375</f>
        <v>20</v>
      </c>
      <c r="F381">
        <f ca="1">IF(Råstatistik!I375=999,IF(simulera09,RANDBETWEEN(1,9),9),0)</f>
        <v>0</v>
      </c>
      <c r="G381">
        <f>Råstatistik!P375</f>
        <v>28</v>
      </c>
      <c r="H381">
        <f ca="1">IF(Råstatistik!N375=999,IF(simulera09,RANDBETWEEN(1,9),9),0)</f>
        <v>0</v>
      </c>
      <c r="I381">
        <f>Råstatistik!U375</f>
        <v>381</v>
      </c>
      <c r="J381">
        <f ca="1">IF(Råstatistik!S375=999,IF(simulera09,RANDBETWEEN(1,9),9),0)</f>
        <v>0</v>
      </c>
      <c r="K381">
        <f t="shared" si="161"/>
        <v>462</v>
      </c>
      <c r="L381">
        <f t="shared" ca="1" si="162"/>
        <v>0</v>
      </c>
      <c r="M381" s="26" t="str">
        <f t="shared" ca="1" si="186"/>
        <v>462</v>
      </c>
      <c r="N381" s="26">
        <f t="shared" ca="1" si="187"/>
        <v>462</v>
      </c>
      <c r="O381" s="26">
        <f t="shared" si="163"/>
        <v>53</v>
      </c>
      <c r="P381" s="26">
        <f t="shared" ca="1" si="164"/>
        <v>0</v>
      </c>
      <c r="Q381" s="26">
        <f t="shared" ca="1" si="165"/>
        <v>53</v>
      </c>
      <c r="R381" s="43">
        <f>IF(Råstatistik!G375=".",0,Råstatistik!G375)</f>
        <v>25</v>
      </c>
      <c r="S381" s="44">
        <f ca="1">IF(Råstatistik!E375=999,IF(simulera09,RANDBETWEEN(1,9),9),0)</f>
        <v>0</v>
      </c>
      <c r="T381" s="43">
        <f>IF(Råstatistik!L375=".",0,Råstatistik!L375)</f>
        <v>13</v>
      </c>
      <c r="U381" s="44">
        <f ca="1">IF(Råstatistik!J375=999,IF(simulera09,RANDBETWEEN(1,9),9),0)</f>
        <v>0</v>
      </c>
      <c r="V381">
        <f>IF(Råstatistik!Q375=".",0,Råstatistik!Q375)</f>
        <v>0</v>
      </c>
      <c r="W381">
        <f ca="1">IF(Råstatistik!O375=999,IF(simulera09,RANDBETWEEN(1,9),9),0)</f>
        <v>9</v>
      </c>
      <c r="X381">
        <f>IF(Råstatistik!V375=".",0,Råstatistik!V375)</f>
        <v>13</v>
      </c>
      <c r="Y381">
        <f ca="1">IF(Råstatistik!T375=999,IF(simulera09,RANDBETWEEN(1,9),9),0)</f>
        <v>0</v>
      </c>
      <c r="Z381">
        <f t="shared" si="166"/>
        <v>51</v>
      </c>
      <c r="AA381">
        <f t="shared" ca="1" si="167"/>
        <v>9</v>
      </c>
      <c r="AB381" s="26" t="str">
        <f t="shared" ca="1" si="188"/>
        <v>51-60</v>
      </c>
      <c r="AC381" s="26" t="b">
        <f>Råstatistik!B375</f>
        <v>0</v>
      </c>
      <c r="AD381" s="26">
        <f t="shared" si="168"/>
        <v>8</v>
      </c>
      <c r="AE381" s="26">
        <f t="shared" ca="1" si="169"/>
        <v>0</v>
      </c>
      <c r="AF381" s="26">
        <f t="shared" si="170"/>
        <v>7</v>
      </c>
      <c r="AG381" s="26">
        <f t="shared" ca="1" si="171"/>
        <v>0</v>
      </c>
      <c r="AH381" s="26">
        <f t="shared" si="172"/>
        <v>28</v>
      </c>
      <c r="AI381" s="26">
        <f t="shared" ca="1" si="173"/>
        <v>0</v>
      </c>
      <c r="AJ381" s="26">
        <f t="shared" si="174"/>
        <v>368</v>
      </c>
      <c r="AK381" s="26">
        <f t="shared" ca="1" si="175"/>
        <v>0</v>
      </c>
      <c r="AL381" s="48">
        <f t="shared" si="176"/>
        <v>0.11471861471861472</v>
      </c>
      <c r="AM381" s="48" t="str">
        <f t="shared" ca="1" si="177"/>
        <v>11 - 0%</v>
      </c>
      <c r="AN381" s="48" t="str">
        <f>IFERROR(#REF!/#REF!,"-")</f>
        <v>-</v>
      </c>
      <c r="AO381" s="48">
        <f t="shared" si="178"/>
        <v>0.11038961038961038</v>
      </c>
      <c r="AP381" s="48" t="str">
        <f t="shared" ca="1" si="179"/>
        <v>11 - 2%</v>
      </c>
      <c r="AQ381" s="48" t="str">
        <f>IFERROR(AC381/#REF!,"-")</f>
        <v>-</v>
      </c>
      <c r="AR381" s="48">
        <f t="shared" si="180"/>
        <v>0.96226415094339623</v>
      </c>
      <c r="AS381" s="48" t="str">
        <f>IFERROR(#REF!/#REF!,"_")</f>
        <v>_</v>
      </c>
      <c r="AT381" s="48">
        <f t="shared" si="181"/>
        <v>0.37735849056603776</v>
      </c>
      <c r="AU381" s="48" t="str">
        <f>IFERROR(#REF!/#REF!,"-")</f>
        <v>-</v>
      </c>
      <c r="AV381" s="48">
        <f t="shared" si="182"/>
        <v>0.25490196078431371</v>
      </c>
      <c r="AW381" s="48" t="str">
        <f>IFERROR(#REF!/#REF!,"-")</f>
        <v>-</v>
      </c>
      <c r="AX381" s="48">
        <f t="shared" si="183"/>
        <v>0.25490196078431371</v>
      </c>
      <c r="AY381" s="48" t="str">
        <f>IFERROR(#REF!/#REF!,"-")</f>
        <v>-</v>
      </c>
      <c r="AZ381" s="48">
        <f t="shared" si="189"/>
        <v>0.50980392156862742</v>
      </c>
      <c r="BA381" s="48" t="str">
        <f t="shared" si="190"/>
        <v>-</v>
      </c>
      <c r="BB381" s="48" t="b">
        <f t="shared" si="184"/>
        <v>0</v>
      </c>
      <c r="BC381">
        <f t="shared" si="191"/>
        <v>8</v>
      </c>
      <c r="BD381" s="48">
        <f t="shared" si="185"/>
        <v>0.53333333333333333</v>
      </c>
    </row>
    <row r="382" spans="1:56" x14ac:dyDescent="0.3">
      <c r="A382" s="25" t="str">
        <f>Råstatistik!A376</f>
        <v>Potentia education AB</v>
      </c>
      <c r="B382" t="b">
        <f t="shared" si="160"/>
        <v>0</v>
      </c>
      <c r="C382">
        <f>Råstatistik!F376</f>
        <v>0</v>
      </c>
      <c r="D382">
        <f ca="1">IF(Råstatistik!D376=999,IF(simulera09,RANDBETWEEN(1,9),9),0)</f>
        <v>0</v>
      </c>
      <c r="E382">
        <f>Råstatistik!K376</f>
        <v>0</v>
      </c>
      <c r="F382">
        <f ca="1">IF(Råstatistik!I376=999,IF(simulera09,RANDBETWEEN(1,9),9),0)</f>
        <v>0</v>
      </c>
      <c r="G382">
        <f>Råstatistik!P376</f>
        <v>0</v>
      </c>
      <c r="H382">
        <f ca="1">IF(Råstatistik!N376=999,IF(simulera09,RANDBETWEEN(1,9),9),0)</f>
        <v>0</v>
      </c>
      <c r="I382">
        <f>Råstatistik!U376</f>
        <v>27</v>
      </c>
      <c r="J382">
        <f ca="1">IF(Råstatistik!S376=999,IF(simulera09,RANDBETWEEN(1,9),9),0)</f>
        <v>0</v>
      </c>
      <c r="K382">
        <f t="shared" si="161"/>
        <v>27</v>
      </c>
      <c r="L382">
        <f t="shared" ca="1" si="162"/>
        <v>0</v>
      </c>
      <c r="M382" s="26" t="str">
        <f t="shared" ca="1" si="186"/>
        <v>27</v>
      </c>
      <c r="N382" s="26">
        <f t="shared" ca="1" si="187"/>
        <v>27</v>
      </c>
      <c r="O382" s="26">
        <f t="shared" si="163"/>
        <v>0</v>
      </c>
      <c r="P382" s="26">
        <f t="shared" ca="1" si="164"/>
        <v>0</v>
      </c>
      <c r="Q382" s="26">
        <f t="shared" ca="1" si="165"/>
        <v>0</v>
      </c>
      <c r="R382" s="43">
        <f>IF(Råstatistik!G376=".",0,Råstatistik!G376)</f>
        <v>0</v>
      </c>
      <c r="S382" s="44">
        <f ca="1">IF(Råstatistik!E376=999,IF(simulera09,RANDBETWEEN(1,9),9),0)</f>
        <v>0</v>
      </c>
      <c r="T382" s="43">
        <f>IF(Råstatistik!L376=".",0,Råstatistik!L376)</f>
        <v>0</v>
      </c>
      <c r="U382" s="44">
        <f ca="1">IF(Råstatistik!J376=999,IF(simulera09,RANDBETWEEN(1,9),9),0)</f>
        <v>0</v>
      </c>
      <c r="V382">
        <f>IF(Råstatistik!Q376=".",0,Råstatistik!Q376)</f>
        <v>0</v>
      </c>
      <c r="W382">
        <f ca="1">IF(Råstatistik!O376=999,IF(simulera09,RANDBETWEEN(1,9),9),0)</f>
        <v>0</v>
      </c>
      <c r="X382">
        <f>IF(Råstatistik!V376=".",0,Råstatistik!V376)</f>
        <v>0</v>
      </c>
      <c r="Y382">
        <f ca="1">IF(Råstatistik!T376=999,IF(simulera09,RANDBETWEEN(1,9),9),0)</f>
        <v>9</v>
      </c>
      <c r="Z382">
        <f t="shared" si="166"/>
        <v>0</v>
      </c>
      <c r="AA382">
        <f t="shared" ca="1" si="167"/>
        <v>9</v>
      </c>
      <c r="AB382" s="26" t="str">
        <f t="shared" ca="1" si="188"/>
        <v>0-9</v>
      </c>
      <c r="AC382" s="26" t="b">
        <f>Råstatistik!B376</f>
        <v>0</v>
      </c>
      <c r="AD382" s="26">
        <f t="shared" si="168"/>
        <v>0</v>
      </c>
      <c r="AE382" s="26">
        <f t="shared" ca="1" si="169"/>
        <v>0</v>
      </c>
      <c r="AF382" s="26">
        <f t="shared" si="170"/>
        <v>0</v>
      </c>
      <c r="AG382" s="26">
        <f t="shared" ca="1" si="171"/>
        <v>0</v>
      </c>
      <c r="AH382" s="26">
        <f t="shared" si="172"/>
        <v>0</v>
      </c>
      <c r="AI382" s="26">
        <f t="shared" ca="1" si="173"/>
        <v>0</v>
      </c>
      <c r="AJ382" s="26">
        <f t="shared" si="174"/>
        <v>27</v>
      </c>
      <c r="AK382" s="26">
        <f t="shared" ca="1" si="175"/>
        <v>0</v>
      </c>
      <c r="AL382" s="48">
        <f t="shared" si="176"/>
        <v>0</v>
      </c>
      <c r="AM382" s="48" t="str">
        <f t="shared" ca="1" si="177"/>
        <v>0 - 0%</v>
      </c>
      <c r="AN382" s="48" t="str">
        <f>IFERROR(#REF!/#REF!,"-")</f>
        <v>-</v>
      </c>
      <c r="AO382" s="48">
        <f t="shared" si="178"/>
        <v>0</v>
      </c>
      <c r="AP382" s="48" t="str">
        <f t="shared" ca="1" si="179"/>
        <v>0 - 33%</v>
      </c>
      <c r="AQ382" s="48" t="str">
        <f>IFERROR(AC382/#REF!,"-")</f>
        <v>-</v>
      </c>
      <c r="AR382" s="48" t="str">
        <f t="shared" si="180"/>
        <v>-</v>
      </c>
      <c r="AS382" s="48" t="str">
        <f>IFERROR(#REF!/#REF!,"_")</f>
        <v>_</v>
      </c>
      <c r="AT382" s="48" t="str">
        <f t="shared" si="181"/>
        <v>-</v>
      </c>
      <c r="AU382" s="48" t="str">
        <f>IFERROR(#REF!/#REF!,"-")</f>
        <v>-</v>
      </c>
      <c r="AV382" s="48" t="str">
        <f t="shared" si="182"/>
        <v>-</v>
      </c>
      <c r="AW382" s="48" t="str">
        <f>IFERROR(#REF!/#REF!,"-")</f>
        <v>-</v>
      </c>
      <c r="AX382" s="48" t="str">
        <f t="shared" si="183"/>
        <v>-</v>
      </c>
      <c r="AY382" s="48" t="str">
        <f>IFERROR(#REF!/#REF!,"-")</f>
        <v>-</v>
      </c>
      <c r="AZ382" s="48" t="str">
        <f t="shared" si="189"/>
        <v>-</v>
      </c>
      <c r="BA382" s="48" t="str">
        <f t="shared" si="190"/>
        <v>-</v>
      </c>
      <c r="BB382" s="48" t="b">
        <f t="shared" si="184"/>
        <v>0</v>
      </c>
      <c r="BC382">
        <f t="shared" si="191"/>
        <v>0</v>
      </c>
      <c r="BD382" s="48" t="str">
        <f t="shared" si="185"/>
        <v>-</v>
      </c>
    </row>
    <row r="383" spans="1:56" x14ac:dyDescent="0.3">
      <c r="A383" s="25" t="str">
        <f>Råstatistik!A377</f>
        <v>PPS POWER PLANNING SYSTEM AKTIEBOLAG</v>
      </c>
      <c r="B383" t="b">
        <f t="shared" si="160"/>
        <v>0</v>
      </c>
      <c r="C383">
        <f>Råstatistik!F377</f>
        <v>10</v>
      </c>
      <c r="D383">
        <f ca="1">IF(Råstatistik!D377=999,IF(simulera09,RANDBETWEEN(1,9),9),0)</f>
        <v>0</v>
      </c>
      <c r="E383">
        <f>Råstatistik!K377</f>
        <v>0</v>
      </c>
      <c r="F383">
        <f ca="1">IF(Råstatistik!I377=999,IF(simulera09,RANDBETWEEN(1,9),9),0)</f>
        <v>9</v>
      </c>
      <c r="G383">
        <f>Råstatistik!P377</f>
        <v>0</v>
      </c>
      <c r="H383">
        <f ca="1">IF(Råstatistik!N377=999,IF(simulera09,RANDBETWEEN(1,9),9),0)</f>
        <v>9</v>
      </c>
      <c r="I383">
        <f>Råstatistik!U377</f>
        <v>0</v>
      </c>
      <c r="J383">
        <f ca="1">IF(Råstatistik!S377=999,IF(simulera09,RANDBETWEEN(1,9),9),0)</f>
        <v>9</v>
      </c>
      <c r="K383">
        <f t="shared" si="161"/>
        <v>10</v>
      </c>
      <c r="L383">
        <f t="shared" ca="1" si="162"/>
        <v>27</v>
      </c>
      <c r="M383" s="26" t="str">
        <f t="shared" ca="1" si="186"/>
        <v>10-37</v>
      </c>
      <c r="N383" s="26">
        <f t="shared" ca="1" si="187"/>
        <v>24</v>
      </c>
      <c r="O383" s="26">
        <f t="shared" si="163"/>
        <v>10</v>
      </c>
      <c r="P383" s="26">
        <f t="shared" ca="1" si="164"/>
        <v>9</v>
      </c>
      <c r="Q383" s="26">
        <f t="shared" ca="1" si="165"/>
        <v>15</v>
      </c>
      <c r="R383" s="43">
        <f>IF(Råstatistik!G377=".",0,Råstatistik!G377)</f>
        <v>10</v>
      </c>
      <c r="S383" s="44">
        <f ca="1">IF(Råstatistik!E377=999,IF(simulera09,RANDBETWEEN(1,9),9),0)</f>
        <v>0</v>
      </c>
      <c r="T383" s="43">
        <f>IF(Råstatistik!L377=".",0,Råstatistik!L377)</f>
        <v>0</v>
      </c>
      <c r="U383" s="44">
        <f ca="1">IF(Råstatistik!J377=999,IF(simulera09,RANDBETWEEN(1,9),9),0)</f>
        <v>9</v>
      </c>
      <c r="V383">
        <f>IF(Råstatistik!Q377=".",0,Råstatistik!Q377)</f>
        <v>0</v>
      </c>
      <c r="W383">
        <f ca="1">IF(Råstatistik!O377=999,IF(simulera09,RANDBETWEEN(1,9),9),0)</f>
        <v>9</v>
      </c>
      <c r="X383">
        <f>IF(Råstatistik!V377=".",0,Råstatistik!V377)</f>
        <v>0</v>
      </c>
      <c r="Y383">
        <f ca="1">IF(Råstatistik!T377=999,IF(simulera09,RANDBETWEEN(1,9),9),0)</f>
        <v>9</v>
      </c>
      <c r="Z383">
        <f t="shared" si="166"/>
        <v>10</v>
      </c>
      <c r="AA383">
        <f t="shared" ca="1" si="167"/>
        <v>27</v>
      </c>
      <c r="AB383" s="26" t="str">
        <f t="shared" ca="1" si="188"/>
        <v>10-37</v>
      </c>
      <c r="AC383" s="26" t="b">
        <f>Råstatistik!B377</f>
        <v>0</v>
      </c>
      <c r="AD383" s="26">
        <f t="shared" si="168"/>
        <v>0</v>
      </c>
      <c r="AE383" s="26">
        <f t="shared" ca="1" si="169"/>
        <v>0</v>
      </c>
      <c r="AF383" s="26">
        <f t="shared" si="170"/>
        <v>0</v>
      </c>
      <c r="AG383" s="26">
        <f t="shared" ca="1" si="171"/>
        <v>0</v>
      </c>
      <c r="AH383" s="26">
        <f t="shared" si="172"/>
        <v>0</v>
      </c>
      <c r="AI383" s="26">
        <f t="shared" ca="1" si="173"/>
        <v>0</v>
      </c>
      <c r="AJ383" s="26">
        <f t="shared" si="174"/>
        <v>0</v>
      </c>
      <c r="AK383" s="26">
        <f t="shared" ca="1" si="175"/>
        <v>0</v>
      </c>
      <c r="AL383" s="48">
        <f t="shared" si="176"/>
        <v>1</v>
      </c>
      <c r="AM383" s="48" t="str">
        <f t="shared" ca="1" si="177"/>
        <v>42 - 38%</v>
      </c>
      <c r="AN383" s="48" t="str">
        <f>IFERROR(#REF!/#REF!,"-")</f>
        <v>-</v>
      </c>
      <c r="AO383" s="48">
        <f t="shared" si="178"/>
        <v>1</v>
      </c>
      <c r="AP383" s="48" t="str">
        <f t="shared" ca="1" si="179"/>
        <v>42 - 113%</v>
      </c>
      <c r="AQ383" s="48" t="str">
        <f>IFERROR(AC383/#REF!,"-")</f>
        <v>-</v>
      </c>
      <c r="AR383" s="48">
        <f t="shared" si="180"/>
        <v>1</v>
      </c>
      <c r="AS383" s="48" t="str">
        <f>IFERROR(#REF!/#REF!,"_")</f>
        <v>_</v>
      </c>
      <c r="AT383" s="48">
        <f t="shared" si="181"/>
        <v>0</v>
      </c>
      <c r="AU383" s="48" t="str">
        <f>IFERROR(#REF!/#REF!,"-")</f>
        <v>-</v>
      </c>
      <c r="AV383" s="48">
        <f t="shared" si="182"/>
        <v>0</v>
      </c>
      <c r="AW383" s="48" t="str">
        <f>IFERROR(#REF!/#REF!,"-")</f>
        <v>-</v>
      </c>
      <c r="AX383" s="48">
        <f t="shared" si="183"/>
        <v>0</v>
      </c>
      <c r="AY383" s="48" t="str">
        <f>IFERROR(#REF!/#REF!,"-")</f>
        <v>-</v>
      </c>
      <c r="AZ383" s="48">
        <f t="shared" si="189"/>
        <v>0</v>
      </c>
      <c r="BA383" s="48" t="str">
        <f t="shared" si="190"/>
        <v>-</v>
      </c>
      <c r="BB383" s="48" t="b">
        <f t="shared" si="184"/>
        <v>0</v>
      </c>
      <c r="BC383">
        <f t="shared" si="191"/>
        <v>0</v>
      </c>
      <c r="BD383" s="48" t="str">
        <f t="shared" si="185"/>
        <v>-</v>
      </c>
    </row>
    <row r="384" spans="1:56" x14ac:dyDescent="0.3">
      <c r="A384" s="25" t="str">
        <f>Råstatistik!A378</f>
        <v>Primaskolan i Sverige AB</v>
      </c>
      <c r="B384" t="b">
        <f t="shared" si="160"/>
        <v>0</v>
      </c>
      <c r="C384">
        <f>Råstatistik!F378</f>
        <v>11</v>
      </c>
      <c r="D384">
        <f ca="1">IF(Råstatistik!D378=999,IF(simulera09,RANDBETWEEN(1,9),9),0)</f>
        <v>0</v>
      </c>
      <c r="E384">
        <f>Råstatistik!K378</f>
        <v>0</v>
      </c>
      <c r="F384">
        <f ca="1">IF(Råstatistik!I378=999,IF(simulera09,RANDBETWEEN(1,9),9),0)</f>
        <v>9</v>
      </c>
      <c r="G384">
        <f>Råstatistik!P378</f>
        <v>16</v>
      </c>
      <c r="H384">
        <f ca="1">IF(Råstatistik!N378=999,IF(simulera09,RANDBETWEEN(1,9),9),0)</f>
        <v>0</v>
      </c>
      <c r="I384">
        <f>Råstatistik!U378</f>
        <v>30</v>
      </c>
      <c r="J384">
        <f ca="1">IF(Råstatistik!S378=999,IF(simulera09,RANDBETWEEN(1,9),9),0)</f>
        <v>0</v>
      </c>
      <c r="K384">
        <f t="shared" si="161"/>
        <v>57</v>
      </c>
      <c r="L384">
        <f t="shared" ca="1" si="162"/>
        <v>9</v>
      </c>
      <c r="M384" s="26" t="str">
        <f t="shared" ca="1" si="186"/>
        <v>57-66</v>
      </c>
      <c r="N384" s="26">
        <f t="shared" ca="1" si="187"/>
        <v>62</v>
      </c>
      <c r="O384" s="26">
        <f t="shared" si="163"/>
        <v>11</v>
      </c>
      <c r="P384" s="26">
        <f t="shared" ca="1" si="164"/>
        <v>9</v>
      </c>
      <c r="Q384" s="26">
        <f t="shared" ca="1" si="165"/>
        <v>16</v>
      </c>
      <c r="R384" s="43">
        <f>IF(Råstatistik!G378=".",0,Råstatistik!G378)</f>
        <v>0</v>
      </c>
      <c r="S384" s="44">
        <f ca="1">IF(Råstatistik!E378=999,IF(simulera09,RANDBETWEEN(1,9),9),0)</f>
        <v>9</v>
      </c>
      <c r="T384" s="43">
        <f>IF(Råstatistik!L378=".",0,Råstatistik!L378)</f>
        <v>0</v>
      </c>
      <c r="U384" s="44">
        <f ca="1">IF(Råstatistik!J378=999,IF(simulera09,RANDBETWEEN(1,9),9),0)</f>
        <v>9</v>
      </c>
      <c r="V384">
        <f>IF(Råstatistik!Q378=".",0,Råstatistik!Q378)</f>
        <v>0</v>
      </c>
      <c r="W384">
        <f ca="1">IF(Råstatistik!O378=999,IF(simulera09,RANDBETWEEN(1,9),9),0)</f>
        <v>0</v>
      </c>
      <c r="X384">
        <f>IF(Råstatistik!V378=".",0,Råstatistik!V378)</f>
        <v>0</v>
      </c>
      <c r="Y384">
        <f ca="1">IF(Råstatistik!T378=999,IF(simulera09,RANDBETWEEN(1,9),9),0)</f>
        <v>0</v>
      </c>
      <c r="Z384">
        <f t="shared" si="166"/>
        <v>0</v>
      </c>
      <c r="AA384">
        <f t="shared" ca="1" si="167"/>
        <v>18</v>
      </c>
      <c r="AB384" s="26" t="str">
        <f t="shared" ca="1" si="188"/>
        <v>0-18</v>
      </c>
      <c r="AC384" s="26" t="b">
        <f>Råstatistik!B378</f>
        <v>0</v>
      </c>
      <c r="AD384" s="26">
        <f t="shared" si="168"/>
        <v>11</v>
      </c>
      <c r="AE384" s="26">
        <f t="shared" ca="1" si="169"/>
        <v>0</v>
      </c>
      <c r="AF384" s="26">
        <f t="shared" si="170"/>
        <v>0</v>
      </c>
      <c r="AG384" s="26">
        <f t="shared" ca="1" si="171"/>
        <v>0</v>
      </c>
      <c r="AH384" s="26">
        <f t="shared" si="172"/>
        <v>16</v>
      </c>
      <c r="AI384" s="26">
        <f t="shared" ca="1" si="173"/>
        <v>0</v>
      </c>
      <c r="AJ384" s="26">
        <f t="shared" si="174"/>
        <v>30</v>
      </c>
      <c r="AK384" s="26">
        <f t="shared" ca="1" si="175"/>
        <v>0</v>
      </c>
      <c r="AL384" s="48">
        <f t="shared" si="176"/>
        <v>0.19298245614035087</v>
      </c>
      <c r="AM384" s="48" t="str">
        <f t="shared" ca="1" si="177"/>
        <v>18 - 15%</v>
      </c>
      <c r="AN384" s="48" t="str">
        <f>IFERROR(#REF!/#REF!,"-")</f>
        <v>-</v>
      </c>
      <c r="AO384" s="48">
        <f t="shared" si="178"/>
        <v>0</v>
      </c>
      <c r="AP384" s="48" t="str">
        <f t="shared" ca="1" si="179"/>
        <v>0 - 29%</v>
      </c>
      <c r="AQ384" s="48" t="str">
        <f>IFERROR(AC384/#REF!,"-")</f>
        <v>-</v>
      </c>
      <c r="AR384" s="48">
        <f t="shared" si="180"/>
        <v>0</v>
      </c>
      <c r="AS384" s="48" t="str">
        <f>IFERROR(#REF!/#REF!,"_")</f>
        <v>_</v>
      </c>
      <c r="AT384" s="48">
        <f t="shared" si="181"/>
        <v>0</v>
      </c>
      <c r="AU384" s="48" t="str">
        <f>IFERROR(#REF!/#REF!,"-")</f>
        <v>-</v>
      </c>
      <c r="AV384" s="48" t="str">
        <f t="shared" si="182"/>
        <v>-</v>
      </c>
      <c r="AW384" s="48" t="str">
        <f>IFERROR(#REF!/#REF!,"-")</f>
        <v>-</v>
      </c>
      <c r="AX384" s="48" t="str">
        <f t="shared" si="183"/>
        <v>-</v>
      </c>
      <c r="AY384" s="48" t="str">
        <f>IFERROR(#REF!/#REF!,"-")</f>
        <v>-</v>
      </c>
      <c r="AZ384" s="48" t="str">
        <f t="shared" si="189"/>
        <v>-</v>
      </c>
      <c r="BA384" s="48" t="str">
        <f t="shared" si="190"/>
        <v>-</v>
      </c>
      <c r="BB384" s="48" t="b">
        <f t="shared" si="184"/>
        <v>0</v>
      </c>
      <c r="BC384">
        <f t="shared" si="191"/>
        <v>11</v>
      </c>
      <c r="BD384" s="48">
        <f t="shared" si="185"/>
        <v>1</v>
      </c>
    </row>
    <row r="385" spans="1:56" x14ac:dyDescent="0.3">
      <c r="A385" s="25" t="str">
        <f>Råstatistik!A379</f>
        <v>Prolympia AB</v>
      </c>
      <c r="B385" t="b">
        <f t="shared" si="160"/>
        <v>0</v>
      </c>
      <c r="C385">
        <f>Råstatistik!F379</f>
        <v>30</v>
      </c>
      <c r="D385">
        <f ca="1">IF(Råstatistik!D379=999,IF(simulera09,RANDBETWEEN(1,9),9),0)</f>
        <v>0</v>
      </c>
      <c r="E385">
        <f>Råstatistik!K379</f>
        <v>29</v>
      </c>
      <c r="F385">
        <f ca="1">IF(Råstatistik!I379=999,IF(simulera09,RANDBETWEEN(1,9),9),0)</f>
        <v>0</v>
      </c>
      <c r="G385">
        <f>Råstatistik!P379</f>
        <v>20</v>
      </c>
      <c r="H385">
        <f ca="1">IF(Råstatistik!N379=999,IF(simulera09,RANDBETWEEN(1,9),9),0)</f>
        <v>0</v>
      </c>
      <c r="I385">
        <f>Råstatistik!U379</f>
        <v>156</v>
      </c>
      <c r="J385">
        <f ca="1">IF(Råstatistik!S379=999,IF(simulera09,RANDBETWEEN(1,9),9),0)</f>
        <v>0</v>
      </c>
      <c r="K385">
        <f t="shared" si="161"/>
        <v>235</v>
      </c>
      <c r="L385">
        <f t="shared" ca="1" si="162"/>
        <v>0</v>
      </c>
      <c r="M385" s="26" t="str">
        <f t="shared" ca="1" si="186"/>
        <v>235</v>
      </c>
      <c r="N385" s="26">
        <f t="shared" ca="1" si="187"/>
        <v>235</v>
      </c>
      <c r="O385" s="26">
        <f t="shared" si="163"/>
        <v>59</v>
      </c>
      <c r="P385" s="26">
        <f t="shared" ca="1" si="164"/>
        <v>0</v>
      </c>
      <c r="Q385" s="26">
        <f t="shared" ca="1" si="165"/>
        <v>59</v>
      </c>
      <c r="R385" s="43">
        <f>IF(Råstatistik!G379=".",0,Råstatistik!G379)</f>
        <v>17</v>
      </c>
      <c r="S385" s="44">
        <f ca="1">IF(Råstatistik!E379=999,IF(simulera09,RANDBETWEEN(1,9),9),0)</f>
        <v>0</v>
      </c>
      <c r="T385" s="43">
        <f>IF(Råstatistik!L379=".",0,Råstatistik!L379)</f>
        <v>0</v>
      </c>
      <c r="U385" s="44">
        <f ca="1">IF(Råstatistik!J379=999,IF(simulera09,RANDBETWEEN(1,9),9),0)</f>
        <v>9</v>
      </c>
      <c r="V385">
        <f>IF(Råstatistik!Q379=".",0,Råstatistik!Q379)</f>
        <v>0</v>
      </c>
      <c r="W385">
        <f ca="1">IF(Råstatistik!O379=999,IF(simulera09,RANDBETWEEN(1,9),9),0)</f>
        <v>9</v>
      </c>
      <c r="X385">
        <f>IF(Råstatistik!V379=".",0,Råstatistik!V379)</f>
        <v>0</v>
      </c>
      <c r="Y385">
        <f ca="1">IF(Råstatistik!T379=999,IF(simulera09,RANDBETWEEN(1,9),9),0)</f>
        <v>9</v>
      </c>
      <c r="Z385">
        <f t="shared" si="166"/>
        <v>17</v>
      </c>
      <c r="AA385">
        <f t="shared" ca="1" si="167"/>
        <v>27</v>
      </c>
      <c r="AB385" s="26" t="str">
        <f t="shared" ca="1" si="188"/>
        <v>17-44</v>
      </c>
      <c r="AC385" s="26" t="b">
        <f>Råstatistik!B379</f>
        <v>0</v>
      </c>
      <c r="AD385" s="26">
        <f t="shared" si="168"/>
        <v>13</v>
      </c>
      <c r="AE385" s="26">
        <f t="shared" ca="1" si="169"/>
        <v>0</v>
      </c>
      <c r="AF385" s="26">
        <f t="shared" si="170"/>
        <v>29</v>
      </c>
      <c r="AG385" s="26">
        <f t="shared" ca="1" si="171"/>
        <v>0</v>
      </c>
      <c r="AH385" s="26">
        <f t="shared" si="172"/>
        <v>20</v>
      </c>
      <c r="AI385" s="26">
        <f t="shared" ca="1" si="173"/>
        <v>0</v>
      </c>
      <c r="AJ385" s="26">
        <f t="shared" si="174"/>
        <v>156</v>
      </c>
      <c r="AK385" s="26">
        <f t="shared" ca="1" si="175"/>
        <v>0</v>
      </c>
      <c r="AL385" s="48">
        <f t="shared" si="176"/>
        <v>0.25106382978723402</v>
      </c>
      <c r="AM385" s="48" t="str">
        <f t="shared" ca="1" si="177"/>
        <v>25 - 0%</v>
      </c>
      <c r="AN385" s="48" t="str">
        <f>IFERROR(#REF!/#REF!,"-")</f>
        <v>-</v>
      </c>
      <c r="AO385" s="48">
        <f t="shared" si="178"/>
        <v>7.2340425531914887E-2</v>
      </c>
      <c r="AP385" s="48" t="str">
        <f t="shared" ca="1" si="179"/>
        <v>7 - 11%</v>
      </c>
      <c r="AQ385" s="48" t="str">
        <f>IFERROR(AC385/#REF!,"-")</f>
        <v>-</v>
      </c>
      <c r="AR385" s="48">
        <f t="shared" si="180"/>
        <v>0.28813559322033899</v>
      </c>
      <c r="AS385" s="48" t="str">
        <f>IFERROR(#REF!/#REF!,"_")</f>
        <v>_</v>
      </c>
      <c r="AT385" s="48">
        <f t="shared" si="181"/>
        <v>0.49152542372881358</v>
      </c>
      <c r="AU385" s="48" t="str">
        <f>IFERROR(#REF!/#REF!,"-")</f>
        <v>-</v>
      </c>
      <c r="AV385" s="48">
        <f t="shared" si="182"/>
        <v>0</v>
      </c>
      <c r="AW385" s="48" t="str">
        <f>IFERROR(#REF!/#REF!,"-")</f>
        <v>-</v>
      </c>
      <c r="AX385" s="48">
        <f t="shared" si="183"/>
        <v>0</v>
      </c>
      <c r="AY385" s="48" t="str">
        <f>IFERROR(#REF!/#REF!,"-")</f>
        <v>-</v>
      </c>
      <c r="AZ385" s="48">
        <f t="shared" si="189"/>
        <v>0</v>
      </c>
      <c r="BA385" s="48" t="str">
        <f t="shared" si="190"/>
        <v>-</v>
      </c>
      <c r="BB385" s="48" t="b">
        <f t="shared" si="184"/>
        <v>0</v>
      </c>
      <c r="BC385">
        <f t="shared" si="191"/>
        <v>13</v>
      </c>
      <c r="BD385" s="48">
        <f t="shared" si="185"/>
        <v>0.30952380952380953</v>
      </c>
    </row>
    <row r="386" spans="1:56" x14ac:dyDescent="0.3">
      <c r="A386" s="25" t="str">
        <f>Råstatistik!A380</f>
        <v>Prosperitas Utbildning AB</v>
      </c>
      <c r="B386" t="b">
        <f t="shared" si="160"/>
        <v>0</v>
      </c>
      <c r="C386">
        <f>Råstatistik!F380</f>
        <v>0</v>
      </c>
      <c r="D386">
        <f ca="1">IF(Råstatistik!D380=999,IF(simulera09,RANDBETWEEN(1,9),9),0)</f>
        <v>0</v>
      </c>
      <c r="E386">
        <f>Råstatistik!K380</f>
        <v>0</v>
      </c>
      <c r="F386">
        <f ca="1">IF(Råstatistik!I380=999,IF(simulera09,RANDBETWEEN(1,9),9),0)</f>
        <v>0</v>
      </c>
      <c r="G386">
        <f>Råstatistik!P380</f>
        <v>0</v>
      </c>
      <c r="H386">
        <f ca="1">IF(Råstatistik!N380=999,IF(simulera09,RANDBETWEEN(1,9),9),0)</f>
        <v>0</v>
      </c>
      <c r="I386">
        <f>Råstatistik!U380</f>
        <v>11</v>
      </c>
      <c r="J386">
        <f ca="1">IF(Råstatistik!S380=999,IF(simulera09,RANDBETWEEN(1,9),9),0)</f>
        <v>0</v>
      </c>
      <c r="K386">
        <f t="shared" si="161"/>
        <v>11</v>
      </c>
      <c r="L386">
        <f t="shared" ca="1" si="162"/>
        <v>0</v>
      </c>
      <c r="M386" s="26" t="str">
        <f t="shared" ca="1" si="186"/>
        <v>11</v>
      </c>
      <c r="N386" s="26">
        <f t="shared" ca="1" si="187"/>
        <v>11</v>
      </c>
      <c r="O386" s="26">
        <f t="shared" si="163"/>
        <v>0</v>
      </c>
      <c r="P386" s="26">
        <f t="shared" ca="1" si="164"/>
        <v>0</v>
      </c>
      <c r="Q386" s="26">
        <f t="shared" ca="1" si="165"/>
        <v>0</v>
      </c>
      <c r="R386" s="43">
        <f>IF(Råstatistik!G380=".",0,Råstatistik!G380)</f>
        <v>0</v>
      </c>
      <c r="S386" s="44">
        <f ca="1">IF(Råstatistik!E380=999,IF(simulera09,RANDBETWEEN(1,9),9),0)</f>
        <v>0</v>
      </c>
      <c r="T386" s="43">
        <f>IF(Råstatistik!L380=".",0,Råstatistik!L380)</f>
        <v>0</v>
      </c>
      <c r="U386" s="44">
        <f ca="1">IF(Råstatistik!J380=999,IF(simulera09,RANDBETWEEN(1,9),9),0)</f>
        <v>0</v>
      </c>
      <c r="V386">
        <f>IF(Råstatistik!Q380=".",0,Råstatistik!Q380)</f>
        <v>0</v>
      </c>
      <c r="W386">
        <f ca="1">IF(Råstatistik!O380=999,IF(simulera09,RANDBETWEEN(1,9),9),0)</f>
        <v>0</v>
      </c>
      <c r="X386">
        <f>IF(Råstatistik!V380=".",0,Råstatistik!V380)</f>
        <v>0</v>
      </c>
      <c r="Y386">
        <f ca="1">IF(Råstatistik!T380=999,IF(simulera09,RANDBETWEEN(1,9),9),0)</f>
        <v>9</v>
      </c>
      <c r="Z386">
        <f t="shared" si="166"/>
        <v>0</v>
      </c>
      <c r="AA386">
        <f t="shared" ca="1" si="167"/>
        <v>9</v>
      </c>
      <c r="AB386" s="26" t="str">
        <f t="shared" ca="1" si="188"/>
        <v>0-9</v>
      </c>
      <c r="AC386" s="26" t="b">
        <f>Råstatistik!B380</f>
        <v>0</v>
      </c>
      <c r="AD386" s="26">
        <f t="shared" si="168"/>
        <v>0</v>
      </c>
      <c r="AE386" s="26">
        <f t="shared" ca="1" si="169"/>
        <v>0</v>
      </c>
      <c r="AF386" s="26">
        <f t="shared" si="170"/>
        <v>0</v>
      </c>
      <c r="AG386" s="26">
        <f t="shared" ca="1" si="171"/>
        <v>0</v>
      </c>
      <c r="AH386" s="26">
        <f t="shared" si="172"/>
        <v>0</v>
      </c>
      <c r="AI386" s="26">
        <f t="shared" ca="1" si="173"/>
        <v>0</v>
      </c>
      <c r="AJ386" s="26">
        <f t="shared" si="174"/>
        <v>11</v>
      </c>
      <c r="AK386" s="26">
        <f t="shared" ca="1" si="175"/>
        <v>0</v>
      </c>
      <c r="AL386" s="48">
        <f t="shared" si="176"/>
        <v>0</v>
      </c>
      <c r="AM386" s="48" t="str">
        <f t="shared" ca="1" si="177"/>
        <v>0 - 0%</v>
      </c>
      <c r="AN386" s="48" t="str">
        <f>IFERROR(#REF!/#REF!,"-")</f>
        <v>-</v>
      </c>
      <c r="AO386" s="48">
        <f t="shared" si="178"/>
        <v>0</v>
      </c>
      <c r="AP386" s="48" t="str">
        <f t="shared" ca="1" si="179"/>
        <v>0 - 82%</v>
      </c>
      <c r="AQ386" s="48" t="str">
        <f>IFERROR(AC386/#REF!,"-")</f>
        <v>-</v>
      </c>
      <c r="AR386" s="48" t="str">
        <f t="shared" si="180"/>
        <v>-</v>
      </c>
      <c r="AS386" s="48" t="str">
        <f>IFERROR(#REF!/#REF!,"_")</f>
        <v>_</v>
      </c>
      <c r="AT386" s="48" t="str">
        <f t="shared" si="181"/>
        <v>-</v>
      </c>
      <c r="AU386" s="48" t="str">
        <f>IFERROR(#REF!/#REF!,"-")</f>
        <v>-</v>
      </c>
      <c r="AV386" s="48" t="str">
        <f t="shared" si="182"/>
        <v>-</v>
      </c>
      <c r="AW386" s="48" t="str">
        <f>IFERROR(#REF!/#REF!,"-")</f>
        <v>-</v>
      </c>
      <c r="AX386" s="48" t="str">
        <f t="shared" si="183"/>
        <v>-</v>
      </c>
      <c r="AY386" s="48" t="str">
        <f>IFERROR(#REF!/#REF!,"-")</f>
        <v>-</v>
      </c>
      <c r="AZ386" s="48" t="str">
        <f t="shared" si="189"/>
        <v>-</v>
      </c>
      <c r="BA386" s="48" t="str">
        <f t="shared" si="190"/>
        <v>-</v>
      </c>
      <c r="BB386" s="48" t="b">
        <f t="shared" si="184"/>
        <v>0</v>
      </c>
      <c r="BC386">
        <f t="shared" si="191"/>
        <v>0</v>
      </c>
      <c r="BD386" s="48" t="str">
        <f t="shared" si="185"/>
        <v>-</v>
      </c>
    </row>
    <row r="387" spans="1:56" x14ac:dyDescent="0.3">
      <c r="A387" s="25" t="str">
        <f>Råstatistik!A381</f>
        <v>PYSSLINGEN FÖRSKOLOR OCH SKOLOR AB</v>
      </c>
      <c r="B387" t="b">
        <f t="shared" si="160"/>
        <v>0</v>
      </c>
      <c r="C387">
        <f>Råstatistik!F381</f>
        <v>82</v>
      </c>
      <c r="D387">
        <f ca="1">IF(Råstatistik!D381=999,IF(simulera09,RANDBETWEEN(1,9),9),0)</f>
        <v>0</v>
      </c>
      <c r="E387">
        <f>Råstatistik!K381</f>
        <v>97</v>
      </c>
      <c r="F387">
        <f ca="1">IF(Råstatistik!I381=999,IF(simulera09,RANDBETWEEN(1,9),9),0)</f>
        <v>0</v>
      </c>
      <c r="G387">
        <f>Råstatistik!P381</f>
        <v>81</v>
      </c>
      <c r="H387">
        <f ca="1">IF(Råstatistik!N381=999,IF(simulera09,RANDBETWEEN(1,9),9),0)</f>
        <v>0</v>
      </c>
      <c r="I387">
        <f>Råstatistik!U381</f>
        <v>955</v>
      </c>
      <c r="J387">
        <f ca="1">IF(Råstatistik!S381=999,IF(simulera09,RANDBETWEEN(1,9),9),0)</f>
        <v>0</v>
      </c>
      <c r="K387">
        <f t="shared" si="161"/>
        <v>1215</v>
      </c>
      <c r="L387">
        <f t="shared" ca="1" si="162"/>
        <v>0</v>
      </c>
      <c r="M387" s="26" t="str">
        <f t="shared" ca="1" si="186"/>
        <v>1215</v>
      </c>
      <c r="N387" s="26">
        <f t="shared" ca="1" si="187"/>
        <v>1215</v>
      </c>
      <c r="O387" s="26">
        <f t="shared" si="163"/>
        <v>179</v>
      </c>
      <c r="P387" s="26">
        <f t="shared" ca="1" si="164"/>
        <v>0</v>
      </c>
      <c r="Q387" s="26">
        <f t="shared" ca="1" si="165"/>
        <v>179</v>
      </c>
      <c r="R387" s="43">
        <f>IF(Råstatistik!G381=".",0,Råstatistik!G381)</f>
        <v>19</v>
      </c>
      <c r="S387" s="44">
        <f ca="1">IF(Råstatistik!E381=999,IF(simulera09,RANDBETWEEN(1,9),9),0)</f>
        <v>0</v>
      </c>
      <c r="T387" s="43">
        <f>IF(Råstatistik!L381=".",0,Råstatistik!L381)</f>
        <v>21</v>
      </c>
      <c r="U387" s="44">
        <f ca="1">IF(Råstatistik!J381=999,IF(simulera09,RANDBETWEEN(1,9),9),0)</f>
        <v>0</v>
      </c>
      <c r="V387">
        <f>IF(Råstatistik!Q381=".",0,Råstatistik!Q381)</f>
        <v>11</v>
      </c>
      <c r="W387">
        <f ca="1">IF(Råstatistik!O381=999,IF(simulera09,RANDBETWEEN(1,9),9),0)</f>
        <v>0</v>
      </c>
      <c r="X387">
        <f>IF(Råstatistik!V381=".",0,Råstatistik!V381)</f>
        <v>14</v>
      </c>
      <c r="Y387">
        <f ca="1">IF(Råstatistik!T381=999,IF(simulera09,RANDBETWEEN(1,9),9),0)</f>
        <v>0</v>
      </c>
      <c r="Z387">
        <f t="shared" si="166"/>
        <v>65</v>
      </c>
      <c r="AA387">
        <f t="shared" ca="1" si="167"/>
        <v>0</v>
      </c>
      <c r="AB387" s="26" t="str">
        <f t="shared" ca="1" si="188"/>
        <v>65</v>
      </c>
      <c r="AC387" s="26" t="b">
        <f>Råstatistik!B381</f>
        <v>0</v>
      </c>
      <c r="AD387" s="26">
        <f t="shared" si="168"/>
        <v>63</v>
      </c>
      <c r="AE387" s="26">
        <f t="shared" ca="1" si="169"/>
        <v>0</v>
      </c>
      <c r="AF387" s="26">
        <f t="shared" si="170"/>
        <v>76</v>
      </c>
      <c r="AG387" s="26">
        <f t="shared" ca="1" si="171"/>
        <v>0</v>
      </c>
      <c r="AH387" s="26">
        <f t="shared" si="172"/>
        <v>70</v>
      </c>
      <c r="AI387" s="26">
        <f t="shared" ca="1" si="173"/>
        <v>0</v>
      </c>
      <c r="AJ387" s="26">
        <f t="shared" si="174"/>
        <v>941</v>
      </c>
      <c r="AK387" s="26">
        <f t="shared" ca="1" si="175"/>
        <v>0</v>
      </c>
      <c r="AL387" s="48">
        <f t="shared" si="176"/>
        <v>0.14732510288065845</v>
      </c>
      <c r="AM387" s="48" t="str">
        <f t="shared" ca="1" si="177"/>
        <v>15 - 0%</v>
      </c>
      <c r="AN387" s="48" t="str">
        <f>IFERROR(#REF!/#REF!,"-")</f>
        <v>-</v>
      </c>
      <c r="AO387" s="48">
        <f t="shared" si="178"/>
        <v>5.3497942386831275E-2</v>
      </c>
      <c r="AP387" s="48" t="str">
        <f t="shared" ca="1" si="179"/>
        <v>5 - 0%</v>
      </c>
      <c r="AQ387" s="48" t="str">
        <f>IFERROR(AC387/#REF!,"-")</f>
        <v>-</v>
      </c>
      <c r="AR387" s="48">
        <f t="shared" si="180"/>
        <v>0.36312849162011174</v>
      </c>
      <c r="AS387" s="48" t="str">
        <f>IFERROR(#REF!/#REF!,"_")</f>
        <v>_</v>
      </c>
      <c r="AT387" s="48">
        <f t="shared" si="181"/>
        <v>0.54189944134078216</v>
      </c>
      <c r="AU387" s="48" t="str">
        <f>IFERROR(#REF!/#REF!,"-")</f>
        <v>-</v>
      </c>
      <c r="AV387" s="48">
        <f t="shared" si="182"/>
        <v>0.32307692307692309</v>
      </c>
      <c r="AW387" s="48" t="str">
        <f>IFERROR(#REF!/#REF!,"-")</f>
        <v>-</v>
      </c>
      <c r="AX387" s="48">
        <f t="shared" si="183"/>
        <v>0.2153846153846154</v>
      </c>
      <c r="AY387" s="48" t="str">
        <f>IFERROR(#REF!/#REF!,"-")</f>
        <v>-</v>
      </c>
      <c r="AZ387" s="48">
        <f t="shared" si="189"/>
        <v>0.53846153846153855</v>
      </c>
      <c r="BA387" s="48" t="str">
        <f t="shared" si="190"/>
        <v>-</v>
      </c>
      <c r="BB387" s="48" t="b">
        <f t="shared" si="184"/>
        <v>0</v>
      </c>
      <c r="BC387">
        <f t="shared" si="191"/>
        <v>63</v>
      </c>
      <c r="BD387" s="48">
        <f t="shared" si="185"/>
        <v>0.45323741007194246</v>
      </c>
    </row>
    <row r="388" spans="1:56" x14ac:dyDescent="0.3">
      <c r="A388" s="25" t="str">
        <f>Råstatistik!A382</f>
        <v>RAGUNDA KOMMUN</v>
      </c>
      <c r="B388" t="b">
        <f t="shared" si="160"/>
        <v>1</v>
      </c>
      <c r="C388">
        <f>Råstatistik!F382</f>
        <v>0</v>
      </c>
      <c r="D388">
        <f ca="1">IF(Råstatistik!D382=999,IF(simulera09,RANDBETWEEN(1,9),9),0)</f>
        <v>9</v>
      </c>
      <c r="E388">
        <f>Råstatistik!K382</f>
        <v>0</v>
      </c>
      <c r="F388">
        <f ca="1">IF(Råstatistik!I382=999,IF(simulera09,RANDBETWEEN(1,9),9),0)</f>
        <v>9</v>
      </c>
      <c r="G388">
        <f>Råstatistik!P382</f>
        <v>0</v>
      </c>
      <c r="H388">
        <f ca="1">IF(Råstatistik!N382=999,IF(simulera09,RANDBETWEEN(1,9),9),0)</f>
        <v>9</v>
      </c>
      <c r="I388">
        <f>Råstatistik!U382</f>
        <v>32</v>
      </c>
      <c r="J388">
        <f ca="1">IF(Råstatistik!S382=999,IF(simulera09,RANDBETWEEN(1,9),9),0)</f>
        <v>0</v>
      </c>
      <c r="K388">
        <f t="shared" si="161"/>
        <v>32</v>
      </c>
      <c r="L388">
        <f t="shared" ca="1" si="162"/>
        <v>27</v>
      </c>
      <c r="M388" s="26" t="str">
        <f t="shared" ca="1" si="186"/>
        <v>32-59</v>
      </c>
      <c r="N388" s="26">
        <f t="shared" ca="1" si="187"/>
        <v>46</v>
      </c>
      <c r="O388" s="26">
        <f t="shared" si="163"/>
        <v>0</v>
      </c>
      <c r="P388" s="26">
        <f t="shared" ca="1" si="164"/>
        <v>18</v>
      </c>
      <c r="Q388" s="26">
        <f t="shared" ca="1" si="165"/>
        <v>9</v>
      </c>
      <c r="R388" s="43">
        <f>IF(Råstatistik!G382=".",0,Råstatistik!G382)</f>
        <v>0</v>
      </c>
      <c r="S388" s="44">
        <f ca="1">IF(Råstatistik!E382=999,IF(simulera09,RANDBETWEEN(1,9),9),0)</f>
        <v>9</v>
      </c>
      <c r="T388" s="43">
        <f>IF(Råstatistik!L382=".",0,Råstatistik!L382)</f>
        <v>0</v>
      </c>
      <c r="U388" s="44">
        <f ca="1">IF(Råstatistik!J382=999,IF(simulera09,RANDBETWEEN(1,9),9),0)</f>
        <v>9</v>
      </c>
      <c r="V388">
        <f>IF(Råstatistik!Q382=".",0,Råstatistik!Q382)</f>
        <v>0</v>
      </c>
      <c r="W388">
        <f ca="1">IF(Råstatistik!O382=999,IF(simulera09,RANDBETWEEN(1,9),9),0)</f>
        <v>9</v>
      </c>
      <c r="X388">
        <f>IF(Råstatistik!V382=".",0,Råstatistik!V382)</f>
        <v>0</v>
      </c>
      <c r="Y388">
        <f ca="1">IF(Råstatistik!T382=999,IF(simulera09,RANDBETWEEN(1,9),9),0)</f>
        <v>9</v>
      </c>
      <c r="Z388">
        <f t="shared" si="166"/>
        <v>0</v>
      </c>
      <c r="AA388">
        <f t="shared" ca="1" si="167"/>
        <v>36</v>
      </c>
      <c r="AB388" s="26" t="str">
        <f t="shared" ca="1" si="188"/>
        <v>0-36</v>
      </c>
      <c r="AC388" s="26" t="b">
        <f>Råstatistik!B382</f>
        <v>0</v>
      </c>
      <c r="AD388" s="26">
        <f t="shared" si="168"/>
        <v>0</v>
      </c>
      <c r="AE388" s="26">
        <f t="shared" ca="1" si="169"/>
        <v>0</v>
      </c>
      <c r="AF388" s="26">
        <f t="shared" si="170"/>
        <v>0</v>
      </c>
      <c r="AG388" s="26">
        <f t="shared" ca="1" si="171"/>
        <v>0</v>
      </c>
      <c r="AH388" s="26">
        <f t="shared" si="172"/>
        <v>0</v>
      </c>
      <c r="AI388" s="26">
        <f t="shared" ca="1" si="173"/>
        <v>0</v>
      </c>
      <c r="AJ388" s="26">
        <f t="shared" si="174"/>
        <v>32</v>
      </c>
      <c r="AK388" s="26">
        <f t="shared" ca="1" si="175"/>
        <v>0</v>
      </c>
      <c r="AL388" s="48">
        <f t="shared" si="176"/>
        <v>0</v>
      </c>
      <c r="AM388" s="48" t="str">
        <f t="shared" ca="1" si="177"/>
        <v>0 - 39%</v>
      </c>
      <c r="AN388" s="48" t="str">
        <f>IFERROR(#REF!/#REF!,"-")</f>
        <v>-</v>
      </c>
      <c r="AO388" s="48">
        <f t="shared" si="178"/>
        <v>0</v>
      </c>
      <c r="AP388" s="48" t="str">
        <f t="shared" ca="1" si="179"/>
        <v>0 - 78%</v>
      </c>
      <c r="AQ388" s="48" t="str">
        <f>IFERROR(AC388/#REF!,"-")</f>
        <v>-</v>
      </c>
      <c r="AR388" s="48" t="str">
        <f t="shared" si="180"/>
        <v>-</v>
      </c>
      <c r="AS388" s="48" t="str">
        <f>IFERROR(#REF!/#REF!,"_")</f>
        <v>_</v>
      </c>
      <c r="AT388" s="48" t="str">
        <f t="shared" si="181"/>
        <v>-</v>
      </c>
      <c r="AU388" s="48" t="str">
        <f>IFERROR(#REF!/#REF!,"-")</f>
        <v>-</v>
      </c>
      <c r="AV388" s="48" t="str">
        <f t="shared" si="182"/>
        <v>-</v>
      </c>
      <c r="AW388" s="48" t="str">
        <f>IFERROR(#REF!/#REF!,"-")</f>
        <v>-</v>
      </c>
      <c r="AX388" s="48" t="str">
        <f t="shared" si="183"/>
        <v>-</v>
      </c>
      <c r="AY388" s="48" t="str">
        <f>IFERROR(#REF!/#REF!,"-")</f>
        <v>-</v>
      </c>
      <c r="AZ388" s="48" t="str">
        <f t="shared" si="189"/>
        <v>-</v>
      </c>
      <c r="BA388" s="48" t="str">
        <f t="shared" si="190"/>
        <v>-</v>
      </c>
      <c r="BB388" s="48" t="b">
        <f t="shared" si="184"/>
        <v>0</v>
      </c>
      <c r="BC388">
        <f t="shared" si="191"/>
        <v>0</v>
      </c>
      <c r="BD388" s="48" t="str">
        <f t="shared" si="185"/>
        <v>-</v>
      </c>
    </row>
    <row r="389" spans="1:56" x14ac:dyDescent="0.3">
      <c r="A389" s="25" t="str">
        <f>Råstatistik!A383</f>
        <v>Raoul Wallenbergskolorna AB</v>
      </c>
      <c r="B389" t="b">
        <f t="shared" si="160"/>
        <v>0</v>
      </c>
      <c r="C389">
        <f>Råstatistik!F383</f>
        <v>0</v>
      </c>
      <c r="D389">
        <f ca="1">IF(Råstatistik!D383=999,IF(simulera09,RANDBETWEEN(1,9),9),0)</f>
        <v>9</v>
      </c>
      <c r="E389">
        <f>Råstatistik!K383</f>
        <v>0</v>
      </c>
      <c r="F389">
        <f ca="1">IF(Råstatistik!I383=999,IF(simulera09,RANDBETWEEN(1,9),9),0)</f>
        <v>9</v>
      </c>
      <c r="G389">
        <f>Råstatistik!P383</f>
        <v>11</v>
      </c>
      <c r="H389">
        <f ca="1">IF(Råstatistik!N383=999,IF(simulera09,RANDBETWEEN(1,9),9),0)</f>
        <v>0</v>
      </c>
      <c r="I389">
        <f>Råstatistik!U383</f>
        <v>73</v>
      </c>
      <c r="J389">
        <f ca="1">IF(Råstatistik!S383=999,IF(simulera09,RANDBETWEEN(1,9),9),0)</f>
        <v>0</v>
      </c>
      <c r="K389">
        <f t="shared" si="161"/>
        <v>84</v>
      </c>
      <c r="L389">
        <f t="shared" ca="1" si="162"/>
        <v>18</v>
      </c>
      <c r="M389" s="26" t="str">
        <f t="shared" ca="1" si="186"/>
        <v>84-102</v>
      </c>
      <c r="N389" s="26">
        <f t="shared" ca="1" si="187"/>
        <v>93</v>
      </c>
      <c r="O389" s="26">
        <f t="shared" si="163"/>
        <v>0</v>
      </c>
      <c r="P389" s="26">
        <f t="shared" ca="1" si="164"/>
        <v>18</v>
      </c>
      <c r="Q389" s="26">
        <f t="shared" ca="1" si="165"/>
        <v>9</v>
      </c>
      <c r="R389" s="43">
        <f>IF(Råstatistik!G383=".",0,Råstatistik!G383)</f>
        <v>0</v>
      </c>
      <c r="S389" s="44">
        <f ca="1">IF(Råstatistik!E383=999,IF(simulera09,RANDBETWEEN(1,9),9),0)</f>
        <v>9</v>
      </c>
      <c r="T389" s="43">
        <f>IF(Råstatistik!L383=".",0,Råstatistik!L383)</f>
        <v>0</v>
      </c>
      <c r="U389" s="44">
        <f ca="1">IF(Råstatistik!J383=999,IF(simulera09,RANDBETWEEN(1,9),9),0)</f>
        <v>9</v>
      </c>
      <c r="V389">
        <f>IF(Råstatistik!Q383=".",0,Råstatistik!Q383)</f>
        <v>0</v>
      </c>
      <c r="W389">
        <f ca="1">IF(Råstatistik!O383=999,IF(simulera09,RANDBETWEEN(1,9),9),0)</f>
        <v>0</v>
      </c>
      <c r="X389">
        <f>IF(Råstatistik!V383=".",0,Råstatistik!V383)</f>
        <v>0</v>
      </c>
      <c r="Y389">
        <f ca="1">IF(Råstatistik!T383=999,IF(simulera09,RANDBETWEEN(1,9),9),0)</f>
        <v>9</v>
      </c>
      <c r="Z389">
        <f t="shared" si="166"/>
        <v>0</v>
      </c>
      <c r="AA389">
        <f t="shared" ca="1" si="167"/>
        <v>27</v>
      </c>
      <c r="AB389" s="26" t="str">
        <f t="shared" ca="1" si="188"/>
        <v>0-27</v>
      </c>
      <c r="AC389" s="26" t="b">
        <f>Råstatistik!B383</f>
        <v>0</v>
      </c>
      <c r="AD389" s="26">
        <f t="shared" si="168"/>
        <v>0</v>
      </c>
      <c r="AE389" s="26">
        <f t="shared" ca="1" si="169"/>
        <v>0</v>
      </c>
      <c r="AF389" s="26">
        <f t="shared" si="170"/>
        <v>0</v>
      </c>
      <c r="AG389" s="26">
        <f t="shared" ca="1" si="171"/>
        <v>0</v>
      </c>
      <c r="AH389" s="26">
        <f t="shared" si="172"/>
        <v>11</v>
      </c>
      <c r="AI389" s="26">
        <f t="shared" ca="1" si="173"/>
        <v>0</v>
      </c>
      <c r="AJ389" s="26">
        <f t="shared" si="174"/>
        <v>73</v>
      </c>
      <c r="AK389" s="26">
        <f t="shared" ca="1" si="175"/>
        <v>0</v>
      </c>
      <c r="AL389" s="48">
        <f t="shared" si="176"/>
        <v>0</v>
      </c>
      <c r="AM389" s="48" t="str">
        <f t="shared" ca="1" si="177"/>
        <v>0 - 19%</v>
      </c>
      <c r="AN389" s="48" t="str">
        <f>IFERROR(#REF!/#REF!,"-")</f>
        <v>-</v>
      </c>
      <c r="AO389" s="48">
        <f t="shared" si="178"/>
        <v>0</v>
      </c>
      <c r="AP389" s="48" t="str">
        <f t="shared" ca="1" si="179"/>
        <v>0 - 29%</v>
      </c>
      <c r="AQ389" s="48" t="str">
        <f>IFERROR(AC389/#REF!,"-")</f>
        <v>-</v>
      </c>
      <c r="AR389" s="48" t="str">
        <f t="shared" si="180"/>
        <v>-</v>
      </c>
      <c r="AS389" s="48" t="str">
        <f>IFERROR(#REF!/#REF!,"_")</f>
        <v>_</v>
      </c>
      <c r="AT389" s="48" t="str">
        <f t="shared" si="181"/>
        <v>-</v>
      </c>
      <c r="AU389" s="48" t="str">
        <f>IFERROR(#REF!/#REF!,"-")</f>
        <v>-</v>
      </c>
      <c r="AV389" s="48" t="str">
        <f t="shared" si="182"/>
        <v>-</v>
      </c>
      <c r="AW389" s="48" t="str">
        <f>IFERROR(#REF!/#REF!,"-")</f>
        <v>-</v>
      </c>
      <c r="AX389" s="48" t="str">
        <f t="shared" si="183"/>
        <v>-</v>
      </c>
      <c r="AY389" s="48" t="str">
        <f>IFERROR(#REF!/#REF!,"-")</f>
        <v>-</v>
      </c>
      <c r="AZ389" s="48" t="str">
        <f t="shared" si="189"/>
        <v>-</v>
      </c>
      <c r="BA389" s="48" t="str">
        <f t="shared" si="190"/>
        <v>-</v>
      </c>
      <c r="BB389" s="48" t="b">
        <f t="shared" si="184"/>
        <v>0</v>
      </c>
      <c r="BC389">
        <f t="shared" si="191"/>
        <v>0</v>
      </c>
      <c r="BD389" s="48" t="str">
        <f t="shared" si="185"/>
        <v>-</v>
      </c>
    </row>
    <row r="390" spans="1:56" x14ac:dyDescent="0.3">
      <c r="A390" s="25" t="str">
        <f>Råstatistik!A384</f>
        <v>ROBERTSFORS KOMMUN</v>
      </c>
      <c r="B390" t="b">
        <f t="shared" si="160"/>
        <v>1</v>
      </c>
      <c r="C390">
        <f>Råstatistik!F384</f>
        <v>10</v>
      </c>
      <c r="D390">
        <f ca="1">IF(Råstatistik!D384=999,IF(simulera09,RANDBETWEEN(1,9),9),0)</f>
        <v>0</v>
      </c>
      <c r="E390">
        <f>Råstatistik!K384</f>
        <v>0</v>
      </c>
      <c r="F390">
        <f ca="1">IF(Råstatistik!I384=999,IF(simulera09,RANDBETWEEN(1,9),9),0)</f>
        <v>9</v>
      </c>
      <c r="G390">
        <f>Råstatistik!P384</f>
        <v>0</v>
      </c>
      <c r="H390">
        <f ca="1">IF(Råstatistik!N384=999,IF(simulera09,RANDBETWEEN(1,9),9),0)</f>
        <v>9</v>
      </c>
      <c r="I390">
        <f>Råstatistik!U384</f>
        <v>33</v>
      </c>
      <c r="J390">
        <f ca="1">IF(Råstatistik!S384=999,IF(simulera09,RANDBETWEEN(1,9),9),0)</f>
        <v>0</v>
      </c>
      <c r="K390">
        <f t="shared" si="161"/>
        <v>43</v>
      </c>
      <c r="L390">
        <f t="shared" ca="1" si="162"/>
        <v>18</v>
      </c>
      <c r="M390" s="26" t="str">
        <f t="shared" ca="1" si="186"/>
        <v>43-61</v>
      </c>
      <c r="N390" s="26">
        <f t="shared" ca="1" si="187"/>
        <v>52</v>
      </c>
      <c r="O390" s="26">
        <f t="shared" si="163"/>
        <v>10</v>
      </c>
      <c r="P390" s="26">
        <f t="shared" ca="1" si="164"/>
        <v>9</v>
      </c>
      <c r="Q390" s="26">
        <f t="shared" ca="1" si="165"/>
        <v>15</v>
      </c>
      <c r="R390" s="43">
        <f>IF(Råstatistik!G384=".",0,Råstatistik!G384)</f>
        <v>0</v>
      </c>
      <c r="S390" s="44">
        <f ca="1">IF(Råstatistik!E384=999,IF(simulera09,RANDBETWEEN(1,9),9),0)</f>
        <v>9</v>
      </c>
      <c r="T390" s="43">
        <f>IF(Råstatistik!L384=".",0,Råstatistik!L384)</f>
        <v>0</v>
      </c>
      <c r="U390" s="44">
        <f ca="1">IF(Råstatistik!J384=999,IF(simulera09,RANDBETWEEN(1,9),9),0)</f>
        <v>9</v>
      </c>
      <c r="V390">
        <f>IF(Råstatistik!Q384=".",0,Råstatistik!Q384)</f>
        <v>0</v>
      </c>
      <c r="W390">
        <f ca="1">IF(Råstatistik!O384=999,IF(simulera09,RANDBETWEEN(1,9),9),0)</f>
        <v>9</v>
      </c>
      <c r="X390">
        <f>IF(Råstatistik!V384=".",0,Råstatistik!V384)</f>
        <v>0</v>
      </c>
      <c r="Y390">
        <f ca="1">IF(Råstatistik!T384=999,IF(simulera09,RANDBETWEEN(1,9),9),0)</f>
        <v>0</v>
      </c>
      <c r="Z390">
        <f t="shared" si="166"/>
        <v>0</v>
      </c>
      <c r="AA390">
        <f t="shared" ca="1" si="167"/>
        <v>27</v>
      </c>
      <c r="AB390" s="26" t="str">
        <f t="shared" ca="1" si="188"/>
        <v>0-27</v>
      </c>
      <c r="AC390" s="26" t="b">
        <f>Råstatistik!B384</f>
        <v>0</v>
      </c>
      <c r="AD390" s="26">
        <f t="shared" si="168"/>
        <v>10</v>
      </c>
      <c r="AE390" s="26">
        <f t="shared" ca="1" si="169"/>
        <v>0</v>
      </c>
      <c r="AF390" s="26">
        <f t="shared" si="170"/>
        <v>0</v>
      </c>
      <c r="AG390" s="26">
        <f t="shared" ca="1" si="171"/>
        <v>0</v>
      </c>
      <c r="AH390" s="26">
        <f t="shared" si="172"/>
        <v>0</v>
      </c>
      <c r="AI390" s="26">
        <f t="shared" ca="1" si="173"/>
        <v>0</v>
      </c>
      <c r="AJ390" s="26">
        <f t="shared" si="174"/>
        <v>33</v>
      </c>
      <c r="AK390" s="26">
        <f t="shared" ca="1" si="175"/>
        <v>0</v>
      </c>
      <c r="AL390" s="48">
        <f t="shared" si="176"/>
        <v>0.23255813953488372</v>
      </c>
      <c r="AM390" s="48" t="str">
        <f t="shared" ca="1" si="177"/>
        <v>19 - 17%</v>
      </c>
      <c r="AN390" s="48" t="str">
        <f>IFERROR(#REF!/#REF!,"-")</f>
        <v>-</v>
      </c>
      <c r="AO390" s="48">
        <f t="shared" si="178"/>
        <v>0</v>
      </c>
      <c r="AP390" s="48" t="str">
        <f t="shared" ca="1" si="179"/>
        <v>0 - 52%</v>
      </c>
      <c r="AQ390" s="48" t="str">
        <f>IFERROR(AC390/#REF!,"-")</f>
        <v>-</v>
      </c>
      <c r="AR390" s="48">
        <f t="shared" si="180"/>
        <v>0</v>
      </c>
      <c r="AS390" s="48" t="str">
        <f>IFERROR(#REF!/#REF!,"_")</f>
        <v>_</v>
      </c>
      <c r="AT390" s="48">
        <f t="shared" si="181"/>
        <v>0</v>
      </c>
      <c r="AU390" s="48" t="str">
        <f>IFERROR(#REF!/#REF!,"-")</f>
        <v>-</v>
      </c>
      <c r="AV390" s="48" t="str">
        <f t="shared" si="182"/>
        <v>-</v>
      </c>
      <c r="AW390" s="48" t="str">
        <f>IFERROR(#REF!/#REF!,"-")</f>
        <v>-</v>
      </c>
      <c r="AX390" s="48" t="str">
        <f t="shared" si="183"/>
        <v>-</v>
      </c>
      <c r="AY390" s="48" t="str">
        <f>IFERROR(#REF!/#REF!,"-")</f>
        <v>-</v>
      </c>
      <c r="AZ390" s="48" t="str">
        <f t="shared" si="189"/>
        <v>-</v>
      </c>
      <c r="BA390" s="48" t="str">
        <f t="shared" si="190"/>
        <v>-</v>
      </c>
      <c r="BB390" s="48" t="b">
        <f t="shared" si="184"/>
        <v>0</v>
      </c>
      <c r="BC390">
        <f t="shared" si="191"/>
        <v>10</v>
      </c>
      <c r="BD390" s="48">
        <f t="shared" si="185"/>
        <v>1</v>
      </c>
    </row>
    <row r="391" spans="1:56" x14ac:dyDescent="0.3">
      <c r="A391" s="25" t="str">
        <f>Råstatistik!A385</f>
        <v>RONNEBY KOMMUN</v>
      </c>
      <c r="B391" t="b">
        <f t="shared" si="160"/>
        <v>1</v>
      </c>
      <c r="C391">
        <f>Råstatistik!F385</f>
        <v>26</v>
      </c>
      <c r="D391">
        <f ca="1">IF(Råstatistik!D385=999,IF(simulera09,RANDBETWEEN(1,9),9),0)</f>
        <v>0</v>
      </c>
      <c r="E391">
        <f>Råstatistik!K385</f>
        <v>17</v>
      </c>
      <c r="F391">
        <f ca="1">IF(Råstatistik!I385=999,IF(simulera09,RANDBETWEEN(1,9),9),0)</f>
        <v>0</v>
      </c>
      <c r="G391">
        <f>Råstatistik!P385</f>
        <v>18</v>
      </c>
      <c r="H391">
        <f ca="1">IF(Råstatistik!N385=999,IF(simulera09,RANDBETWEEN(1,9),9),0)</f>
        <v>0</v>
      </c>
      <c r="I391">
        <f>Råstatistik!U385</f>
        <v>167</v>
      </c>
      <c r="J391">
        <f ca="1">IF(Råstatistik!S385=999,IF(simulera09,RANDBETWEEN(1,9),9),0)</f>
        <v>0</v>
      </c>
      <c r="K391">
        <f t="shared" si="161"/>
        <v>228</v>
      </c>
      <c r="L391">
        <f t="shared" ca="1" si="162"/>
        <v>0</v>
      </c>
      <c r="M391" s="26" t="str">
        <f t="shared" ca="1" si="186"/>
        <v>228</v>
      </c>
      <c r="N391" s="26">
        <f t="shared" ca="1" si="187"/>
        <v>228</v>
      </c>
      <c r="O391" s="26">
        <f t="shared" si="163"/>
        <v>43</v>
      </c>
      <c r="P391" s="26">
        <f t="shared" ca="1" si="164"/>
        <v>0</v>
      </c>
      <c r="Q391" s="26">
        <f t="shared" ca="1" si="165"/>
        <v>43</v>
      </c>
      <c r="R391" s="43">
        <f>IF(Råstatistik!G385=".",0,Råstatistik!G385)</f>
        <v>16</v>
      </c>
      <c r="S391" s="44">
        <f ca="1">IF(Råstatistik!E385=999,IF(simulera09,RANDBETWEEN(1,9),9),0)</f>
        <v>0</v>
      </c>
      <c r="T391" s="43">
        <f>IF(Råstatistik!L385=".",0,Råstatistik!L385)</f>
        <v>0</v>
      </c>
      <c r="U391" s="44">
        <f ca="1">IF(Råstatistik!J385=999,IF(simulera09,RANDBETWEEN(1,9),9),0)</f>
        <v>9</v>
      </c>
      <c r="V391">
        <f>IF(Råstatistik!Q385=".",0,Råstatistik!Q385)</f>
        <v>0</v>
      </c>
      <c r="W391">
        <f ca="1">IF(Råstatistik!O385=999,IF(simulera09,RANDBETWEEN(1,9),9),0)</f>
        <v>9</v>
      </c>
      <c r="X391">
        <f>IF(Råstatistik!V385=".",0,Råstatistik!V385)</f>
        <v>0</v>
      </c>
      <c r="Y391">
        <f ca="1">IF(Råstatistik!T385=999,IF(simulera09,RANDBETWEEN(1,9),9),0)</f>
        <v>9</v>
      </c>
      <c r="Z391">
        <f t="shared" si="166"/>
        <v>16</v>
      </c>
      <c r="AA391">
        <f t="shared" ca="1" si="167"/>
        <v>27</v>
      </c>
      <c r="AB391" s="26" t="str">
        <f t="shared" ca="1" si="188"/>
        <v>16-43</v>
      </c>
      <c r="AC391" s="26" t="b">
        <f>Råstatistik!B385</f>
        <v>0</v>
      </c>
      <c r="AD391" s="26">
        <f t="shared" si="168"/>
        <v>10</v>
      </c>
      <c r="AE391" s="26">
        <f t="shared" ca="1" si="169"/>
        <v>0</v>
      </c>
      <c r="AF391" s="26">
        <f t="shared" si="170"/>
        <v>17</v>
      </c>
      <c r="AG391" s="26">
        <f t="shared" ca="1" si="171"/>
        <v>0</v>
      </c>
      <c r="AH391" s="26">
        <f t="shared" si="172"/>
        <v>18</v>
      </c>
      <c r="AI391" s="26">
        <f t="shared" ca="1" si="173"/>
        <v>0</v>
      </c>
      <c r="AJ391" s="26">
        <f t="shared" si="174"/>
        <v>167</v>
      </c>
      <c r="AK391" s="26">
        <f t="shared" ca="1" si="175"/>
        <v>0</v>
      </c>
      <c r="AL391" s="48">
        <f t="shared" si="176"/>
        <v>0.18859649122807018</v>
      </c>
      <c r="AM391" s="48" t="str">
        <f t="shared" ca="1" si="177"/>
        <v>19 - 0%</v>
      </c>
      <c r="AN391" s="48" t="str">
        <f>IFERROR(#REF!/#REF!,"-")</f>
        <v>-</v>
      </c>
      <c r="AO391" s="48">
        <f t="shared" si="178"/>
        <v>7.0175438596491224E-2</v>
      </c>
      <c r="AP391" s="48" t="str">
        <f t="shared" ca="1" si="179"/>
        <v>7 - 12%</v>
      </c>
      <c r="AQ391" s="48" t="str">
        <f>IFERROR(AC391/#REF!,"-")</f>
        <v>-</v>
      </c>
      <c r="AR391" s="48">
        <f t="shared" si="180"/>
        <v>0.37209302325581395</v>
      </c>
      <c r="AS391" s="48" t="str">
        <f>IFERROR(#REF!/#REF!,"_")</f>
        <v>_</v>
      </c>
      <c r="AT391" s="48">
        <f t="shared" si="181"/>
        <v>0.39534883720930231</v>
      </c>
      <c r="AU391" s="48" t="str">
        <f>IFERROR(#REF!/#REF!,"-")</f>
        <v>-</v>
      </c>
      <c r="AV391" s="48">
        <f t="shared" si="182"/>
        <v>0</v>
      </c>
      <c r="AW391" s="48" t="str">
        <f>IFERROR(#REF!/#REF!,"-")</f>
        <v>-</v>
      </c>
      <c r="AX391" s="48">
        <f t="shared" si="183"/>
        <v>0</v>
      </c>
      <c r="AY391" s="48" t="str">
        <f>IFERROR(#REF!/#REF!,"-")</f>
        <v>-</v>
      </c>
      <c r="AZ391" s="48">
        <f t="shared" si="189"/>
        <v>0</v>
      </c>
      <c r="BA391" s="48" t="str">
        <f t="shared" si="190"/>
        <v>-</v>
      </c>
      <c r="BB391" s="48" t="b">
        <f t="shared" si="184"/>
        <v>0</v>
      </c>
      <c r="BC391">
        <f t="shared" si="191"/>
        <v>10</v>
      </c>
      <c r="BD391" s="48">
        <f t="shared" si="185"/>
        <v>0.37037037037037035</v>
      </c>
    </row>
    <row r="392" spans="1:56" x14ac:dyDescent="0.3">
      <c r="A392" s="25" t="str">
        <f>Råstatistik!A386</f>
        <v>Roslagen Utbildning AB</v>
      </c>
      <c r="B392" t="b">
        <f t="shared" si="160"/>
        <v>0</v>
      </c>
      <c r="C392">
        <f>Råstatistik!F386</f>
        <v>0</v>
      </c>
      <c r="D392">
        <f ca="1">IF(Råstatistik!D386=999,IF(simulera09,RANDBETWEEN(1,9),9),0)</f>
        <v>9</v>
      </c>
      <c r="E392">
        <f>Råstatistik!K386</f>
        <v>0</v>
      </c>
      <c r="F392">
        <f ca="1">IF(Råstatistik!I386=999,IF(simulera09,RANDBETWEEN(1,9),9),0)</f>
        <v>0</v>
      </c>
      <c r="G392">
        <f>Råstatistik!P386</f>
        <v>0</v>
      </c>
      <c r="H392">
        <f ca="1">IF(Råstatistik!N386=999,IF(simulera09,RANDBETWEEN(1,9),9),0)</f>
        <v>0</v>
      </c>
      <c r="I392">
        <f>Råstatistik!U386</f>
        <v>0</v>
      </c>
      <c r="J392">
        <f ca="1">IF(Råstatistik!S386=999,IF(simulera09,RANDBETWEEN(1,9),9),0)</f>
        <v>0</v>
      </c>
      <c r="K392">
        <f t="shared" si="161"/>
        <v>0</v>
      </c>
      <c r="L392">
        <f t="shared" ca="1" si="162"/>
        <v>9</v>
      </c>
      <c r="M392" s="26" t="str">
        <f t="shared" ca="1" si="186"/>
        <v>0-9</v>
      </c>
      <c r="N392" s="26">
        <f t="shared" ca="1" si="187"/>
        <v>5</v>
      </c>
      <c r="O392" s="26">
        <f t="shared" si="163"/>
        <v>0</v>
      </c>
      <c r="P392" s="26">
        <f t="shared" ca="1" si="164"/>
        <v>9</v>
      </c>
      <c r="Q392" s="26">
        <f t="shared" ca="1" si="165"/>
        <v>5</v>
      </c>
      <c r="R392" s="43">
        <f>IF(Råstatistik!G386=".",0,Råstatistik!G386)</f>
        <v>0</v>
      </c>
      <c r="S392" s="44">
        <f ca="1">IF(Råstatistik!E386=999,IF(simulera09,RANDBETWEEN(1,9),9),0)</f>
        <v>9</v>
      </c>
      <c r="T392" s="43">
        <f>IF(Råstatistik!L386=".",0,Råstatistik!L386)</f>
        <v>0</v>
      </c>
      <c r="U392" s="44">
        <f ca="1">IF(Råstatistik!J386=999,IF(simulera09,RANDBETWEEN(1,9),9),0)</f>
        <v>0</v>
      </c>
      <c r="V392">
        <f>IF(Råstatistik!Q386=".",0,Råstatistik!Q386)</f>
        <v>0</v>
      </c>
      <c r="W392">
        <f ca="1">IF(Råstatistik!O386=999,IF(simulera09,RANDBETWEEN(1,9),9),0)</f>
        <v>0</v>
      </c>
      <c r="X392">
        <f>IF(Råstatistik!V386=".",0,Råstatistik!V386)</f>
        <v>0</v>
      </c>
      <c r="Y392">
        <f ca="1">IF(Råstatistik!T386=999,IF(simulera09,RANDBETWEEN(1,9),9),0)</f>
        <v>0</v>
      </c>
      <c r="Z392">
        <f t="shared" si="166"/>
        <v>0</v>
      </c>
      <c r="AA392">
        <f t="shared" ca="1" si="167"/>
        <v>9</v>
      </c>
      <c r="AB392" s="26" t="str">
        <f t="shared" ca="1" si="188"/>
        <v>0-9</v>
      </c>
      <c r="AC392" s="26" t="b">
        <f>Råstatistik!B386</f>
        <v>0</v>
      </c>
      <c r="AD392" s="26">
        <f t="shared" si="168"/>
        <v>0</v>
      </c>
      <c r="AE392" s="26">
        <f t="shared" ca="1" si="169"/>
        <v>0</v>
      </c>
      <c r="AF392" s="26">
        <f t="shared" si="170"/>
        <v>0</v>
      </c>
      <c r="AG392" s="26">
        <f t="shared" ca="1" si="171"/>
        <v>0</v>
      </c>
      <c r="AH392" s="26">
        <f t="shared" si="172"/>
        <v>0</v>
      </c>
      <c r="AI392" s="26">
        <f t="shared" ca="1" si="173"/>
        <v>0</v>
      </c>
      <c r="AJ392" s="26">
        <f t="shared" si="174"/>
        <v>0</v>
      </c>
      <c r="AK392" s="26">
        <f t="shared" ca="1" si="175"/>
        <v>0</v>
      </c>
      <c r="AL392" s="48" t="str">
        <f t="shared" si="176"/>
        <v>-</v>
      </c>
      <c r="AM392" s="48" t="str">
        <f t="shared" ca="1" si="177"/>
        <v>0 - 180%</v>
      </c>
      <c r="AN392" s="48" t="str">
        <f>IFERROR(#REF!/#REF!,"-")</f>
        <v>-</v>
      </c>
      <c r="AO392" s="48" t="str">
        <f t="shared" si="178"/>
        <v>-</v>
      </c>
      <c r="AP392" s="48" t="str">
        <f t="shared" ca="1" si="179"/>
        <v>0 - 180%</v>
      </c>
      <c r="AQ392" s="48" t="str">
        <f>IFERROR(AC392/#REF!,"-")</f>
        <v>-</v>
      </c>
      <c r="AR392" s="48" t="str">
        <f t="shared" si="180"/>
        <v>-</v>
      </c>
      <c r="AS392" s="48" t="str">
        <f>IFERROR(#REF!/#REF!,"_")</f>
        <v>_</v>
      </c>
      <c r="AT392" s="48" t="str">
        <f t="shared" si="181"/>
        <v>-</v>
      </c>
      <c r="AU392" s="48" t="str">
        <f>IFERROR(#REF!/#REF!,"-")</f>
        <v>-</v>
      </c>
      <c r="AV392" s="48" t="str">
        <f t="shared" si="182"/>
        <v>-</v>
      </c>
      <c r="AW392" s="48" t="str">
        <f>IFERROR(#REF!/#REF!,"-")</f>
        <v>-</v>
      </c>
      <c r="AX392" s="48" t="str">
        <f t="shared" si="183"/>
        <v>-</v>
      </c>
      <c r="AY392" s="48" t="str">
        <f>IFERROR(#REF!/#REF!,"-")</f>
        <v>-</v>
      </c>
      <c r="AZ392" s="48" t="str">
        <f t="shared" si="189"/>
        <v>-</v>
      </c>
      <c r="BA392" s="48" t="str">
        <f t="shared" si="190"/>
        <v>-</v>
      </c>
      <c r="BB392" s="48" t="b">
        <f t="shared" si="184"/>
        <v>0</v>
      </c>
      <c r="BC392">
        <f t="shared" si="191"/>
        <v>0</v>
      </c>
      <c r="BD392" s="48" t="str">
        <f t="shared" si="185"/>
        <v>-</v>
      </c>
    </row>
    <row r="393" spans="1:56" x14ac:dyDescent="0.3">
      <c r="A393" s="25" t="str">
        <f>Råstatistik!A387</f>
        <v>RUDOLF STEINERSKOLAN</v>
      </c>
      <c r="B393" t="b">
        <f t="shared" si="160"/>
        <v>0</v>
      </c>
      <c r="C393">
        <f>Råstatistik!F387</f>
        <v>0</v>
      </c>
      <c r="D393">
        <f ca="1">IF(Råstatistik!D387=999,IF(simulera09,RANDBETWEEN(1,9),9),0)</f>
        <v>9</v>
      </c>
      <c r="E393">
        <f>Råstatistik!K387</f>
        <v>0</v>
      </c>
      <c r="F393">
        <f ca="1">IF(Råstatistik!I387=999,IF(simulera09,RANDBETWEEN(1,9),9),0)</f>
        <v>0</v>
      </c>
      <c r="G393">
        <f>Råstatistik!P387</f>
        <v>0</v>
      </c>
      <c r="H393">
        <f ca="1">IF(Råstatistik!N387=999,IF(simulera09,RANDBETWEEN(1,9),9),0)</f>
        <v>0</v>
      </c>
      <c r="I393">
        <f>Råstatistik!U387</f>
        <v>0</v>
      </c>
      <c r="J393">
        <f ca="1">IF(Råstatistik!S387=999,IF(simulera09,RANDBETWEEN(1,9),9),0)</f>
        <v>9</v>
      </c>
      <c r="K393">
        <f t="shared" si="161"/>
        <v>0</v>
      </c>
      <c r="L393">
        <f t="shared" ca="1" si="162"/>
        <v>18</v>
      </c>
      <c r="M393" s="26" t="str">
        <f t="shared" ca="1" si="186"/>
        <v>0-18</v>
      </c>
      <c r="N393" s="26">
        <f t="shared" ca="1" si="187"/>
        <v>9</v>
      </c>
      <c r="O393" s="26">
        <f t="shared" si="163"/>
        <v>0</v>
      </c>
      <c r="P393" s="26">
        <f t="shared" ca="1" si="164"/>
        <v>9</v>
      </c>
      <c r="Q393" s="26">
        <f t="shared" ca="1" si="165"/>
        <v>5</v>
      </c>
      <c r="R393" s="43">
        <f>IF(Råstatistik!G387=".",0,Råstatistik!G387)</f>
        <v>0</v>
      </c>
      <c r="S393" s="44">
        <f ca="1">IF(Råstatistik!E387=999,IF(simulera09,RANDBETWEEN(1,9),9),0)</f>
        <v>9</v>
      </c>
      <c r="T393" s="43">
        <f>IF(Råstatistik!L387=".",0,Råstatistik!L387)</f>
        <v>0</v>
      </c>
      <c r="U393" s="44">
        <f ca="1">IF(Råstatistik!J387=999,IF(simulera09,RANDBETWEEN(1,9),9),0)</f>
        <v>0</v>
      </c>
      <c r="V393">
        <f>IF(Råstatistik!Q387=".",0,Råstatistik!Q387)</f>
        <v>0</v>
      </c>
      <c r="W393">
        <f ca="1">IF(Råstatistik!O387=999,IF(simulera09,RANDBETWEEN(1,9),9),0)</f>
        <v>0</v>
      </c>
      <c r="X393">
        <f>IF(Råstatistik!V387=".",0,Råstatistik!V387)</f>
        <v>0</v>
      </c>
      <c r="Y393">
        <f ca="1">IF(Råstatistik!T387=999,IF(simulera09,RANDBETWEEN(1,9),9),0)</f>
        <v>9</v>
      </c>
      <c r="Z393">
        <f t="shared" si="166"/>
        <v>0</v>
      </c>
      <c r="AA393">
        <f t="shared" ca="1" si="167"/>
        <v>18</v>
      </c>
      <c r="AB393" s="26" t="str">
        <f t="shared" ca="1" si="188"/>
        <v>0-18</v>
      </c>
      <c r="AC393" s="26" t="b">
        <f>Råstatistik!B387</f>
        <v>1</v>
      </c>
      <c r="AD393" s="26">
        <f t="shared" si="168"/>
        <v>0</v>
      </c>
      <c r="AE393" s="26">
        <f t="shared" ca="1" si="169"/>
        <v>0</v>
      </c>
      <c r="AF393" s="26">
        <f t="shared" si="170"/>
        <v>0</v>
      </c>
      <c r="AG393" s="26">
        <f t="shared" ca="1" si="171"/>
        <v>0</v>
      </c>
      <c r="AH393" s="26">
        <f t="shared" si="172"/>
        <v>0</v>
      </c>
      <c r="AI393" s="26">
        <f t="shared" ca="1" si="173"/>
        <v>0</v>
      </c>
      <c r="AJ393" s="26">
        <f t="shared" si="174"/>
        <v>0</v>
      </c>
      <c r="AK393" s="26">
        <f t="shared" ca="1" si="175"/>
        <v>0</v>
      </c>
      <c r="AL393" s="48" t="str">
        <f t="shared" si="176"/>
        <v>-</v>
      </c>
      <c r="AM393" s="48" t="str">
        <f t="shared" ca="1" si="177"/>
        <v>0 - 100%</v>
      </c>
      <c r="AN393" s="48" t="str">
        <f>IFERROR(#REF!/#REF!,"-")</f>
        <v>-</v>
      </c>
      <c r="AO393" s="48" t="str">
        <f t="shared" si="178"/>
        <v>-</v>
      </c>
      <c r="AP393" s="48" t="str">
        <f t="shared" ca="1" si="179"/>
        <v>0 - 200%</v>
      </c>
      <c r="AQ393" s="48" t="str">
        <f>IFERROR(AC393/#REF!,"-")</f>
        <v>-</v>
      </c>
      <c r="AR393" s="48" t="str">
        <f t="shared" si="180"/>
        <v>-</v>
      </c>
      <c r="AS393" s="48" t="str">
        <f>IFERROR(#REF!/#REF!,"_")</f>
        <v>_</v>
      </c>
      <c r="AT393" s="48" t="str">
        <f t="shared" si="181"/>
        <v>-</v>
      </c>
      <c r="AU393" s="48" t="str">
        <f>IFERROR(#REF!/#REF!,"-")</f>
        <v>-</v>
      </c>
      <c r="AV393" s="48" t="str">
        <f t="shared" si="182"/>
        <v>-</v>
      </c>
      <c r="AW393" s="48" t="str">
        <f>IFERROR(#REF!/#REF!,"-")</f>
        <v>-</v>
      </c>
      <c r="AX393" s="48" t="str">
        <f t="shared" si="183"/>
        <v>-</v>
      </c>
      <c r="AY393" s="48" t="str">
        <f>IFERROR(#REF!/#REF!,"-")</f>
        <v>-</v>
      </c>
      <c r="AZ393" s="48" t="str">
        <f t="shared" si="189"/>
        <v>-</v>
      </c>
      <c r="BA393" s="48" t="str">
        <f t="shared" si="190"/>
        <v>-</v>
      </c>
      <c r="BB393" s="48" t="b">
        <f t="shared" si="184"/>
        <v>1</v>
      </c>
      <c r="BC393">
        <f t="shared" si="191"/>
        <v>0</v>
      </c>
      <c r="BD393" s="48" t="str">
        <f t="shared" si="185"/>
        <v>-</v>
      </c>
    </row>
    <row r="394" spans="1:56" x14ac:dyDescent="0.3">
      <c r="A394" s="25" t="str">
        <f>Råstatistik!A388</f>
        <v>RUNSTYCKETS FÖRSKOLA AKTIEBOLAG</v>
      </c>
      <c r="B394" t="b">
        <f t="shared" si="160"/>
        <v>0</v>
      </c>
      <c r="C394">
        <f>Råstatistik!F388</f>
        <v>0</v>
      </c>
      <c r="D394">
        <f ca="1">IF(Råstatistik!D388=999,IF(simulera09,RANDBETWEEN(1,9),9),0)</f>
        <v>9</v>
      </c>
      <c r="E394">
        <f>Råstatistik!K388</f>
        <v>0</v>
      </c>
      <c r="F394">
        <f ca="1">IF(Råstatistik!I388=999,IF(simulera09,RANDBETWEEN(1,9),9),0)</f>
        <v>0</v>
      </c>
      <c r="G394">
        <f>Råstatistik!P388</f>
        <v>0</v>
      </c>
      <c r="H394">
        <f ca="1">IF(Råstatistik!N388=999,IF(simulera09,RANDBETWEEN(1,9),9),0)</f>
        <v>9</v>
      </c>
      <c r="I394">
        <f>Råstatistik!U388</f>
        <v>18</v>
      </c>
      <c r="J394">
        <f ca="1">IF(Råstatistik!S388=999,IF(simulera09,RANDBETWEEN(1,9),9),0)</f>
        <v>0</v>
      </c>
      <c r="K394">
        <f t="shared" si="161"/>
        <v>18</v>
      </c>
      <c r="L394">
        <f t="shared" ca="1" si="162"/>
        <v>18</v>
      </c>
      <c r="M394" s="26" t="str">
        <f t="shared" ca="1" si="186"/>
        <v>18-36</v>
      </c>
      <c r="N394" s="26">
        <f t="shared" ca="1" si="187"/>
        <v>27</v>
      </c>
      <c r="O394" s="26">
        <f t="shared" si="163"/>
        <v>0</v>
      </c>
      <c r="P394" s="26">
        <f t="shared" ca="1" si="164"/>
        <v>9</v>
      </c>
      <c r="Q394" s="26">
        <f t="shared" ca="1" si="165"/>
        <v>5</v>
      </c>
      <c r="R394" s="43">
        <f>IF(Råstatistik!G388=".",0,Råstatistik!G388)</f>
        <v>0</v>
      </c>
      <c r="S394" s="44">
        <f ca="1">IF(Råstatistik!E388=999,IF(simulera09,RANDBETWEEN(1,9),9),0)</f>
        <v>9</v>
      </c>
      <c r="T394" s="43">
        <f>IF(Råstatistik!L388=".",0,Råstatistik!L388)</f>
        <v>0</v>
      </c>
      <c r="U394" s="44">
        <f ca="1">IF(Råstatistik!J388=999,IF(simulera09,RANDBETWEEN(1,9),9),0)</f>
        <v>0</v>
      </c>
      <c r="V394">
        <f>IF(Råstatistik!Q388=".",0,Råstatistik!Q388)</f>
        <v>0</v>
      </c>
      <c r="W394">
        <f ca="1">IF(Råstatistik!O388=999,IF(simulera09,RANDBETWEEN(1,9),9),0)</f>
        <v>9</v>
      </c>
      <c r="X394">
        <f>IF(Råstatistik!V388=".",0,Råstatistik!V388)</f>
        <v>0</v>
      </c>
      <c r="Y394">
        <f ca="1">IF(Råstatistik!T388=999,IF(simulera09,RANDBETWEEN(1,9),9),0)</f>
        <v>0</v>
      </c>
      <c r="Z394">
        <f t="shared" si="166"/>
        <v>0</v>
      </c>
      <c r="AA394">
        <f t="shared" ca="1" si="167"/>
        <v>18</v>
      </c>
      <c r="AB394" s="26" t="str">
        <f t="shared" ca="1" si="188"/>
        <v>0-18</v>
      </c>
      <c r="AC394" s="26" t="b">
        <f>Råstatistik!B388</f>
        <v>0</v>
      </c>
      <c r="AD394" s="26">
        <f t="shared" si="168"/>
        <v>0</v>
      </c>
      <c r="AE394" s="26">
        <f t="shared" ca="1" si="169"/>
        <v>0</v>
      </c>
      <c r="AF394" s="26">
        <f t="shared" si="170"/>
        <v>0</v>
      </c>
      <c r="AG394" s="26">
        <f t="shared" ca="1" si="171"/>
        <v>0</v>
      </c>
      <c r="AH394" s="26">
        <f t="shared" si="172"/>
        <v>0</v>
      </c>
      <c r="AI394" s="26">
        <f t="shared" ca="1" si="173"/>
        <v>0</v>
      </c>
      <c r="AJ394" s="26">
        <f t="shared" si="174"/>
        <v>18</v>
      </c>
      <c r="AK394" s="26">
        <f t="shared" ca="1" si="175"/>
        <v>0</v>
      </c>
      <c r="AL394" s="48">
        <f t="shared" si="176"/>
        <v>0</v>
      </c>
      <c r="AM394" s="48" t="str">
        <f t="shared" ca="1" si="177"/>
        <v>0 - 33%</v>
      </c>
      <c r="AN394" s="48" t="str">
        <f>IFERROR(#REF!/#REF!,"-")</f>
        <v>-</v>
      </c>
      <c r="AO394" s="48">
        <f t="shared" si="178"/>
        <v>0</v>
      </c>
      <c r="AP394" s="48" t="str">
        <f t="shared" ca="1" si="179"/>
        <v>0 - 67%</v>
      </c>
      <c r="AQ394" s="48" t="str">
        <f>IFERROR(AC394/#REF!,"-")</f>
        <v>-</v>
      </c>
      <c r="AR394" s="48" t="str">
        <f t="shared" si="180"/>
        <v>-</v>
      </c>
      <c r="AS394" s="48" t="str">
        <f>IFERROR(#REF!/#REF!,"_")</f>
        <v>_</v>
      </c>
      <c r="AT394" s="48" t="str">
        <f t="shared" si="181"/>
        <v>-</v>
      </c>
      <c r="AU394" s="48" t="str">
        <f>IFERROR(#REF!/#REF!,"-")</f>
        <v>-</v>
      </c>
      <c r="AV394" s="48" t="str">
        <f t="shared" si="182"/>
        <v>-</v>
      </c>
      <c r="AW394" s="48" t="str">
        <f>IFERROR(#REF!/#REF!,"-")</f>
        <v>-</v>
      </c>
      <c r="AX394" s="48" t="str">
        <f t="shared" si="183"/>
        <v>-</v>
      </c>
      <c r="AY394" s="48" t="str">
        <f>IFERROR(#REF!/#REF!,"-")</f>
        <v>-</v>
      </c>
      <c r="AZ394" s="48" t="str">
        <f t="shared" si="189"/>
        <v>-</v>
      </c>
      <c r="BA394" s="48" t="str">
        <f t="shared" si="190"/>
        <v>-</v>
      </c>
      <c r="BB394" s="48" t="b">
        <f t="shared" si="184"/>
        <v>0</v>
      </c>
      <c r="BC394">
        <f t="shared" si="191"/>
        <v>0</v>
      </c>
      <c r="BD394" s="48" t="str">
        <f t="shared" si="185"/>
        <v>-</v>
      </c>
    </row>
    <row r="395" spans="1:56" x14ac:dyDescent="0.3">
      <c r="A395" s="25" t="str">
        <f>Råstatistik!A389</f>
        <v>RÄTTVIKS KOMMUN</v>
      </c>
      <c r="B395" t="b">
        <f t="shared" ref="B395:B458" si="192">IFERROR(FIND(" KOMMUN",A395)&gt;-1,FALSE)</f>
        <v>1</v>
      </c>
      <c r="C395">
        <f>Råstatistik!F389</f>
        <v>0</v>
      </c>
      <c r="D395">
        <f ca="1">IF(Råstatistik!D389=999,IF(simulera09,RANDBETWEEN(1,9),9),0)</f>
        <v>9</v>
      </c>
      <c r="E395">
        <f>Råstatistik!K389</f>
        <v>10</v>
      </c>
      <c r="F395">
        <f ca="1">IF(Råstatistik!I389=999,IF(simulera09,RANDBETWEEN(1,9),9),0)</f>
        <v>0</v>
      </c>
      <c r="G395">
        <f>Råstatistik!P389</f>
        <v>0</v>
      </c>
      <c r="H395">
        <f ca="1">IF(Råstatistik!N389=999,IF(simulera09,RANDBETWEEN(1,9),9),0)</f>
        <v>9</v>
      </c>
      <c r="I395">
        <f>Råstatistik!U389</f>
        <v>78</v>
      </c>
      <c r="J395">
        <f ca="1">IF(Råstatistik!S389=999,IF(simulera09,RANDBETWEEN(1,9),9),0)</f>
        <v>0</v>
      </c>
      <c r="K395">
        <f t="shared" ref="K395:K458" si="193">C395+E395+G395+I395</f>
        <v>88</v>
      </c>
      <c r="L395">
        <f t="shared" ref="L395:L458" ca="1" si="194">D395+F395+H395+J395</f>
        <v>18</v>
      </c>
      <c r="M395" s="26" t="str">
        <f t="shared" ca="1" si="186"/>
        <v>88-106</v>
      </c>
      <c r="N395" s="26">
        <f t="shared" ca="1" si="187"/>
        <v>97</v>
      </c>
      <c r="O395" s="26">
        <f t="shared" ref="O395:O458" si="195">C395+E395</f>
        <v>10</v>
      </c>
      <c r="P395" s="26">
        <f t="shared" ref="P395:P458" ca="1" si="196">D395+F395</f>
        <v>9</v>
      </c>
      <c r="Q395" s="26">
        <f t="shared" ref="Q395:Q458" ca="1" si="197">ROUND(O395+(D395+F395)/2,0)</f>
        <v>15</v>
      </c>
      <c r="R395" s="43">
        <f>IF(Råstatistik!G389=".",0,Råstatistik!G389)</f>
        <v>0</v>
      </c>
      <c r="S395" s="44">
        <f ca="1">IF(Råstatistik!E389=999,IF(simulera09,RANDBETWEEN(1,9),9),0)</f>
        <v>9</v>
      </c>
      <c r="T395" s="43">
        <f>IF(Råstatistik!L389=".",0,Råstatistik!L389)</f>
        <v>0</v>
      </c>
      <c r="U395" s="44">
        <f ca="1">IF(Råstatistik!J389=999,IF(simulera09,RANDBETWEEN(1,9),9),0)</f>
        <v>9</v>
      </c>
      <c r="V395">
        <f>IF(Råstatistik!Q389=".",0,Råstatistik!Q389)</f>
        <v>0</v>
      </c>
      <c r="W395">
        <f ca="1">IF(Råstatistik!O389=999,IF(simulera09,RANDBETWEEN(1,9),9),0)</f>
        <v>9</v>
      </c>
      <c r="X395">
        <f>IF(Råstatistik!V389=".",0,Råstatistik!V389)</f>
        <v>14</v>
      </c>
      <c r="Y395">
        <f ca="1">IF(Råstatistik!T389=999,IF(simulera09,RANDBETWEEN(1,9),9),0)</f>
        <v>0</v>
      </c>
      <c r="Z395">
        <f t="shared" ref="Z395:Z458" si="198">R395+T395+V395+X395</f>
        <v>14</v>
      </c>
      <c r="AA395">
        <f t="shared" ref="AA395:AA458" ca="1" si="199">S395+U395+W395+Y395</f>
        <v>27</v>
      </c>
      <c r="AB395" s="26" t="str">
        <f t="shared" ca="1" si="188"/>
        <v>14-41</v>
      </c>
      <c r="AC395" s="26" t="b">
        <f>Råstatistik!B389</f>
        <v>0</v>
      </c>
      <c r="AD395" s="26">
        <f t="shared" ref="AD395:AD458" si="200">IF(C395-R395&lt;0,0,C395-R395)</f>
        <v>0</v>
      </c>
      <c r="AE395" s="26">
        <f t="shared" ref="AE395:AE458" ca="1" si="201">IF(D395-S395&lt;0,0,D395-S395)</f>
        <v>0</v>
      </c>
      <c r="AF395" s="26">
        <f t="shared" ref="AF395:AF458" si="202">IF(E395-T395&lt;0,0,E395-T395)</f>
        <v>10</v>
      </c>
      <c r="AG395" s="26">
        <f t="shared" ref="AG395:AG458" ca="1" si="203">IF(F395-U395&lt;0,0,F395-U395)</f>
        <v>0</v>
      </c>
      <c r="AH395" s="26">
        <f t="shared" ref="AH395:AH458" si="204">IF(G395-V395&lt;0,0,G395-V395)</f>
        <v>0</v>
      </c>
      <c r="AI395" s="26">
        <f t="shared" ref="AI395:AI458" ca="1" si="205">IF(H395-W395&lt;0,0,H395-W395)</f>
        <v>0</v>
      </c>
      <c r="AJ395" s="26">
        <f t="shared" ref="AJ395:AJ458" si="206">IF(I395-X395&lt;0,0,I395-X395)</f>
        <v>64</v>
      </c>
      <c r="AK395" s="26">
        <f t="shared" ref="AK395:AK458" ca="1" si="207">IF(J395-Y395&lt;0,0,J395-Y395)</f>
        <v>0</v>
      </c>
      <c r="AL395" s="48">
        <f t="shared" ref="AL395:AL458" si="208">IFERROR(O395/K395,"-")</f>
        <v>0.11363636363636363</v>
      </c>
      <c r="AM395" s="48" t="str">
        <f t="shared" ref="AM395:AM458" ca="1" si="209">ROUND(O395/N395*100,0) &amp; " - " &amp; ROUND(P395/N395*100,0) &amp; "%"</f>
        <v>10 - 9%</v>
      </c>
      <c r="AN395" s="48" t="str">
        <f>IFERROR(#REF!/#REF!,"-")</f>
        <v>-</v>
      </c>
      <c r="AO395" s="48">
        <f t="shared" ref="AO395:AO458" si="210">IFERROR(Z395/K395,"-")</f>
        <v>0.15909090909090909</v>
      </c>
      <c r="AP395" s="48" t="str">
        <f t="shared" ref="AP395:AP458" ca="1" si="211">ROUND(Z395/N395*100,0) &amp; " - " &amp; ROUND(AA395/N395*100,0) &amp; "%"</f>
        <v>14 - 28%</v>
      </c>
      <c r="AQ395" s="48" t="str">
        <f>IFERROR(AC395/#REF!,"-")</f>
        <v>-</v>
      </c>
      <c r="AR395" s="48">
        <f t="shared" ref="AR395:AR458" si="212">IFERROR(Z395/O395,"-")</f>
        <v>1.4</v>
      </c>
      <c r="AS395" s="48" t="str">
        <f>IFERROR(#REF!/#REF!,"_")</f>
        <v>_</v>
      </c>
      <c r="AT395" s="48">
        <f t="shared" ref="AT395:AT458" si="213">IFERROR(E395/O395,"-")</f>
        <v>1</v>
      </c>
      <c r="AU395" s="48" t="str">
        <f>IFERROR(#REF!/#REF!,"-")</f>
        <v>-</v>
      </c>
      <c r="AV395" s="48">
        <f t="shared" ref="AV395:AV458" si="214">IFERROR(T395/Z395,"-")</f>
        <v>0</v>
      </c>
      <c r="AW395" s="48" t="str">
        <f>IFERROR(#REF!/#REF!,"-")</f>
        <v>-</v>
      </c>
      <c r="AX395" s="48">
        <f t="shared" ref="AX395:AX458" si="215">IFERROR(X395/Z395,"-")</f>
        <v>1</v>
      </c>
      <c r="AY395" s="48" t="str">
        <f>IFERROR(#REF!/#REF!,"-")</f>
        <v>-</v>
      </c>
      <c r="AZ395" s="48">
        <f t="shared" si="189"/>
        <v>1</v>
      </c>
      <c r="BA395" s="48" t="str">
        <f t="shared" si="190"/>
        <v>-</v>
      </c>
      <c r="BB395" s="48" t="b">
        <f t="shared" ref="BB395:BB458" si="216">AC395</f>
        <v>0</v>
      </c>
      <c r="BC395">
        <f t="shared" si="191"/>
        <v>0</v>
      </c>
      <c r="BD395" s="48">
        <f t="shared" ref="BD395:BD458" si="217">IFERROR(AD395/(AD395+AF395),"-")</f>
        <v>0</v>
      </c>
    </row>
    <row r="396" spans="1:56" x14ac:dyDescent="0.3">
      <c r="A396" s="25" t="str">
        <f>Råstatistik!A390</f>
        <v>SALA KOMMUN</v>
      </c>
      <c r="B396" t="b">
        <f t="shared" si="192"/>
        <v>1</v>
      </c>
      <c r="C396">
        <f>Råstatistik!F390</f>
        <v>15</v>
      </c>
      <c r="D396">
        <f ca="1">IF(Råstatistik!D390=999,IF(simulera09,RANDBETWEEN(1,9),9),0)</f>
        <v>0</v>
      </c>
      <c r="E396">
        <f>Råstatistik!K390</f>
        <v>15</v>
      </c>
      <c r="F396">
        <f ca="1">IF(Råstatistik!I390=999,IF(simulera09,RANDBETWEEN(1,9),9),0)</f>
        <v>0</v>
      </c>
      <c r="G396">
        <f>Råstatistik!P390</f>
        <v>28</v>
      </c>
      <c r="H396">
        <f ca="1">IF(Råstatistik!N390=999,IF(simulera09,RANDBETWEEN(1,9),9),0)</f>
        <v>0</v>
      </c>
      <c r="I396">
        <f>Råstatistik!U390</f>
        <v>118</v>
      </c>
      <c r="J396">
        <f ca="1">IF(Råstatistik!S390=999,IF(simulera09,RANDBETWEEN(1,9),9),0)</f>
        <v>0</v>
      </c>
      <c r="K396">
        <f t="shared" si="193"/>
        <v>176</v>
      </c>
      <c r="L396">
        <f t="shared" ca="1" si="194"/>
        <v>0</v>
      </c>
      <c r="M396" s="26" t="str">
        <f t="shared" ref="M396:M459" ca="1" si="218">IF(L396=0,K396&amp;"",K396&amp;"-"&amp;(K396+L396))</f>
        <v>176</v>
      </c>
      <c r="N396" s="26">
        <f t="shared" ref="N396:N459" ca="1" si="219">ROUND(K396+L396/2,0)</f>
        <v>176</v>
      </c>
      <c r="O396" s="26">
        <f t="shared" si="195"/>
        <v>30</v>
      </c>
      <c r="P396" s="26">
        <f t="shared" ca="1" si="196"/>
        <v>0</v>
      </c>
      <c r="Q396" s="26">
        <f t="shared" ca="1" si="197"/>
        <v>30</v>
      </c>
      <c r="R396" s="43">
        <f>IF(Råstatistik!G390=".",0,Råstatistik!G390)</f>
        <v>0</v>
      </c>
      <c r="S396" s="44">
        <f ca="1">IF(Råstatistik!E390=999,IF(simulera09,RANDBETWEEN(1,9),9),0)</f>
        <v>9</v>
      </c>
      <c r="T396" s="43">
        <f>IF(Råstatistik!L390=".",0,Råstatistik!L390)</f>
        <v>0</v>
      </c>
      <c r="U396" s="44">
        <f ca="1">IF(Råstatistik!J390=999,IF(simulera09,RANDBETWEEN(1,9),9),0)</f>
        <v>9</v>
      </c>
      <c r="V396">
        <f>IF(Råstatistik!Q390=".",0,Råstatistik!Q390)</f>
        <v>0</v>
      </c>
      <c r="W396">
        <f ca="1">IF(Råstatistik!O390=999,IF(simulera09,RANDBETWEEN(1,9),9),0)</f>
        <v>9</v>
      </c>
      <c r="X396">
        <f>IF(Råstatistik!V390=".",0,Råstatistik!V390)</f>
        <v>0</v>
      </c>
      <c r="Y396">
        <f ca="1">IF(Råstatistik!T390=999,IF(simulera09,RANDBETWEEN(1,9),9),0)</f>
        <v>9</v>
      </c>
      <c r="Z396">
        <f t="shared" si="198"/>
        <v>0</v>
      </c>
      <c r="AA396">
        <f t="shared" ca="1" si="199"/>
        <v>36</v>
      </c>
      <c r="AB396" s="26" t="str">
        <f t="shared" ref="AB396:AB459" ca="1" si="220">IF(AA396=0,Z396&amp;"",Z396&amp;"-"&amp;(Z396+AA396))</f>
        <v>0-36</v>
      </c>
      <c r="AC396" s="26" t="b">
        <f>Råstatistik!B390</f>
        <v>0</v>
      </c>
      <c r="AD396" s="26">
        <f t="shared" si="200"/>
        <v>15</v>
      </c>
      <c r="AE396" s="26">
        <f t="shared" ca="1" si="201"/>
        <v>0</v>
      </c>
      <c r="AF396" s="26">
        <f t="shared" si="202"/>
        <v>15</v>
      </c>
      <c r="AG396" s="26">
        <f t="shared" ca="1" si="203"/>
        <v>0</v>
      </c>
      <c r="AH396" s="26">
        <f t="shared" si="204"/>
        <v>28</v>
      </c>
      <c r="AI396" s="26">
        <f t="shared" ca="1" si="205"/>
        <v>0</v>
      </c>
      <c r="AJ396" s="26">
        <f t="shared" si="206"/>
        <v>118</v>
      </c>
      <c r="AK396" s="26">
        <f t="shared" ca="1" si="207"/>
        <v>0</v>
      </c>
      <c r="AL396" s="48">
        <f t="shared" si="208"/>
        <v>0.17045454545454544</v>
      </c>
      <c r="AM396" s="48" t="str">
        <f t="shared" ca="1" si="209"/>
        <v>17 - 0%</v>
      </c>
      <c r="AN396" s="48" t="str">
        <f>IFERROR(#REF!/#REF!,"-")</f>
        <v>-</v>
      </c>
      <c r="AO396" s="48">
        <f t="shared" si="210"/>
        <v>0</v>
      </c>
      <c r="AP396" s="48" t="str">
        <f t="shared" ca="1" si="211"/>
        <v>0 - 20%</v>
      </c>
      <c r="AQ396" s="48" t="str">
        <f>IFERROR(AC396/#REF!,"-")</f>
        <v>-</v>
      </c>
      <c r="AR396" s="48">
        <f t="shared" si="212"/>
        <v>0</v>
      </c>
      <c r="AS396" s="48" t="str">
        <f>IFERROR(#REF!/#REF!,"_")</f>
        <v>_</v>
      </c>
      <c r="AT396" s="48">
        <f t="shared" si="213"/>
        <v>0.5</v>
      </c>
      <c r="AU396" s="48" t="str">
        <f>IFERROR(#REF!/#REF!,"-")</f>
        <v>-</v>
      </c>
      <c r="AV396" s="48" t="str">
        <f t="shared" si="214"/>
        <v>-</v>
      </c>
      <c r="AW396" s="48" t="str">
        <f>IFERROR(#REF!/#REF!,"-")</f>
        <v>-</v>
      </c>
      <c r="AX396" s="48" t="str">
        <f t="shared" si="215"/>
        <v>-</v>
      </c>
      <c r="AY396" s="48" t="str">
        <f>IFERROR(#REF!/#REF!,"-")</f>
        <v>-</v>
      </c>
      <c r="AZ396" s="48" t="str">
        <f t="shared" ref="AZ396:AZ459" si="221">IFERROR(AV396+AX396,"-")</f>
        <v>-</v>
      </c>
      <c r="BA396" s="48" t="str">
        <f t="shared" ref="BA396:BA459" si="222">IFERROR(AW396+AY396,"-")</f>
        <v>-</v>
      </c>
      <c r="BB396" s="48" t="b">
        <f t="shared" si="216"/>
        <v>0</v>
      </c>
      <c r="BC396">
        <f t="shared" ref="BC396:BC459" si="223">IFERROR(C396-R396,0)</f>
        <v>15</v>
      </c>
      <c r="BD396" s="48">
        <f t="shared" si="217"/>
        <v>0.5</v>
      </c>
    </row>
    <row r="397" spans="1:56" x14ac:dyDescent="0.3">
      <c r="A397" s="25" t="str">
        <f>Råstatistik!A391</f>
        <v>SALEMS KOMMUN</v>
      </c>
      <c r="B397" t="b">
        <f t="shared" si="192"/>
        <v>1</v>
      </c>
      <c r="C397">
        <f>Råstatistik!F391</f>
        <v>0</v>
      </c>
      <c r="D397">
        <f ca="1">IF(Råstatistik!D391=999,IF(simulera09,RANDBETWEEN(1,9),9),0)</f>
        <v>9</v>
      </c>
      <c r="E397">
        <f>Råstatistik!K391</f>
        <v>16</v>
      </c>
      <c r="F397">
        <f ca="1">IF(Råstatistik!I391=999,IF(simulera09,RANDBETWEEN(1,9),9),0)</f>
        <v>0</v>
      </c>
      <c r="G397">
        <f>Råstatistik!P391</f>
        <v>0</v>
      </c>
      <c r="H397">
        <f ca="1">IF(Råstatistik!N391=999,IF(simulera09,RANDBETWEEN(1,9),9),0)</f>
        <v>9</v>
      </c>
      <c r="I397">
        <f>Råstatistik!U391</f>
        <v>133</v>
      </c>
      <c r="J397">
        <f ca="1">IF(Råstatistik!S391=999,IF(simulera09,RANDBETWEEN(1,9),9),0)</f>
        <v>0</v>
      </c>
      <c r="K397">
        <f t="shared" si="193"/>
        <v>149</v>
      </c>
      <c r="L397">
        <f t="shared" ca="1" si="194"/>
        <v>18</v>
      </c>
      <c r="M397" s="26" t="str">
        <f t="shared" ca="1" si="218"/>
        <v>149-167</v>
      </c>
      <c r="N397" s="26">
        <f t="shared" ca="1" si="219"/>
        <v>158</v>
      </c>
      <c r="O397" s="26">
        <f t="shared" si="195"/>
        <v>16</v>
      </c>
      <c r="P397" s="26">
        <f t="shared" ca="1" si="196"/>
        <v>9</v>
      </c>
      <c r="Q397" s="26">
        <f t="shared" ca="1" si="197"/>
        <v>21</v>
      </c>
      <c r="R397" s="43">
        <f>IF(Råstatistik!G391=".",0,Råstatistik!G391)</f>
        <v>0</v>
      </c>
      <c r="S397" s="44">
        <f ca="1">IF(Råstatistik!E391=999,IF(simulera09,RANDBETWEEN(1,9),9),0)</f>
        <v>9</v>
      </c>
      <c r="T397" s="43">
        <f>IF(Råstatistik!L391=".",0,Råstatistik!L391)</f>
        <v>0</v>
      </c>
      <c r="U397" s="44">
        <f ca="1">IF(Råstatistik!J391=999,IF(simulera09,RANDBETWEEN(1,9),9),0)</f>
        <v>9</v>
      </c>
      <c r="V397">
        <f>IF(Råstatistik!Q391=".",0,Råstatistik!Q391)</f>
        <v>0</v>
      </c>
      <c r="W397">
        <f ca="1">IF(Råstatistik!O391=999,IF(simulera09,RANDBETWEEN(1,9),9),0)</f>
        <v>9</v>
      </c>
      <c r="X397">
        <f>IF(Råstatistik!V391=".",0,Råstatistik!V391)</f>
        <v>0</v>
      </c>
      <c r="Y397">
        <f ca="1">IF(Råstatistik!T391=999,IF(simulera09,RANDBETWEEN(1,9),9),0)</f>
        <v>9</v>
      </c>
      <c r="Z397">
        <f t="shared" si="198"/>
        <v>0</v>
      </c>
      <c r="AA397">
        <f t="shared" ca="1" si="199"/>
        <v>36</v>
      </c>
      <c r="AB397" s="26" t="str">
        <f t="shared" ca="1" si="220"/>
        <v>0-36</v>
      </c>
      <c r="AC397" s="26" t="b">
        <f>Råstatistik!B391</f>
        <v>0</v>
      </c>
      <c r="AD397" s="26">
        <f t="shared" si="200"/>
        <v>0</v>
      </c>
      <c r="AE397" s="26">
        <f t="shared" ca="1" si="201"/>
        <v>0</v>
      </c>
      <c r="AF397" s="26">
        <f t="shared" si="202"/>
        <v>16</v>
      </c>
      <c r="AG397" s="26">
        <f t="shared" ca="1" si="203"/>
        <v>0</v>
      </c>
      <c r="AH397" s="26">
        <f t="shared" si="204"/>
        <v>0</v>
      </c>
      <c r="AI397" s="26">
        <f t="shared" ca="1" si="205"/>
        <v>0</v>
      </c>
      <c r="AJ397" s="26">
        <f t="shared" si="206"/>
        <v>133</v>
      </c>
      <c r="AK397" s="26">
        <f t="shared" ca="1" si="207"/>
        <v>0</v>
      </c>
      <c r="AL397" s="48">
        <f t="shared" si="208"/>
        <v>0.10738255033557047</v>
      </c>
      <c r="AM397" s="48" t="str">
        <f t="shared" ca="1" si="209"/>
        <v>10 - 6%</v>
      </c>
      <c r="AN397" s="48" t="str">
        <f>IFERROR(#REF!/#REF!,"-")</f>
        <v>-</v>
      </c>
      <c r="AO397" s="48">
        <f t="shared" si="210"/>
        <v>0</v>
      </c>
      <c r="AP397" s="48" t="str">
        <f t="shared" ca="1" si="211"/>
        <v>0 - 23%</v>
      </c>
      <c r="AQ397" s="48" t="str">
        <f>IFERROR(AC397/#REF!,"-")</f>
        <v>-</v>
      </c>
      <c r="AR397" s="48">
        <f t="shared" si="212"/>
        <v>0</v>
      </c>
      <c r="AS397" s="48" t="str">
        <f>IFERROR(#REF!/#REF!,"_")</f>
        <v>_</v>
      </c>
      <c r="AT397" s="48">
        <f t="shared" si="213"/>
        <v>1</v>
      </c>
      <c r="AU397" s="48" t="str">
        <f>IFERROR(#REF!/#REF!,"-")</f>
        <v>-</v>
      </c>
      <c r="AV397" s="48" t="str">
        <f t="shared" si="214"/>
        <v>-</v>
      </c>
      <c r="AW397" s="48" t="str">
        <f>IFERROR(#REF!/#REF!,"-")</f>
        <v>-</v>
      </c>
      <c r="AX397" s="48" t="str">
        <f t="shared" si="215"/>
        <v>-</v>
      </c>
      <c r="AY397" s="48" t="str">
        <f>IFERROR(#REF!/#REF!,"-")</f>
        <v>-</v>
      </c>
      <c r="AZ397" s="48" t="str">
        <f t="shared" si="221"/>
        <v>-</v>
      </c>
      <c r="BA397" s="48" t="str">
        <f t="shared" si="222"/>
        <v>-</v>
      </c>
      <c r="BB397" s="48" t="b">
        <f t="shared" si="216"/>
        <v>0</v>
      </c>
      <c r="BC397">
        <f t="shared" si="223"/>
        <v>0</v>
      </c>
      <c r="BD397" s="48">
        <f t="shared" si="217"/>
        <v>0</v>
      </c>
    </row>
    <row r="398" spans="1:56" x14ac:dyDescent="0.3">
      <c r="A398" s="25" t="str">
        <f>Råstatistik!A392</f>
        <v>SALLY BAUER SKOLANS HÖGSTADIUM</v>
      </c>
      <c r="B398" t="b">
        <f t="shared" si="192"/>
        <v>0</v>
      </c>
      <c r="C398">
        <f>Råstatistik!F392</f>
        <v>0</v>
      </c>
      <c r="D398">
        <f ca="1">IF(Råstatistik!D392=999,IF(simulera09,RANDBETWEEN(1,9),9),0)</f>
        <v>9</v>
      </c>
      <c r="E398">
        <f>Råstatistik!K392</f>
        <v>0</v>
      </c>
      <c r="F398">
        <f ca="1">IF(Råstatistik!I392=999,IF(simulera09,RANDBETWEEN(1,9),9),0)</f>
        <v>9</v>
      </c>
      <c r="G398">
        <f>Råstatistik!P392</f>
        <v>0</v>
      </c>
      <c r="H398">
        <f ca="1">IF(Råstatistik!N392=999,IF(simulera09,RANDBETWEEN(1,9),9),0)</f>
        <v>9</v>
      </c>
      <c r="I398">
        <f>Råstatistik!U392</f>
        <v>35</v>
      </c>
      <c r="J398">
        <f ca="1">IF(Råstatistik!S392=999,IF(simulera09,RANDBETWEEN(1,9),9),0)</f>
        <v>0</v>
      </c>
      <c r="K398">
        <f t="shared" si="193"/>
        <v>35</v>
      </c>
      <c r="L398">
        <f t="shared" ca="1" si="194"/>
        <v>27</v>
      </c>
      <c r="M398" s="26" t="str">
        <f t="shared" ca="1" si="218"/>
        <v>35-62</v>
      </c>
      <c r="N398" s="26">
        <f t="shared" ca="1" si="219"/>
        <v>49</v>
      </c>
      <c r="O398" s="26">
        <f t="shared" si="195"/>
        <v>0</v>
      </c>
      <c r="P398" s="26">
        <f t="shared" ca="1" si="196"/>
        <v>18</v>
      </c>
      <c r="Q398" s="26">
        <f t="shared" ca="1" si="197"/>
        <v>9</v>
      </c>
      <c r="R398" s="43">
        <f>IF(Råstatistik!G392=".",0,Råstatistik!G392)</f>
        <v>0</v>
      </c>
      <c r="S398" s="44">
        <f ca="1">IF(Råstatistik!E392=999,IF(simulera09,RANDBETWEEN(1,9),9),0)</f>
        <v>9</v>
      </c>
      <c r="T398" s="43">
        <f>IF(Råstatistik!L392=".",0,Råstatistik!L392)</f>
        <v>0</v>
      </c>
      <c r="U398" s="44">
        <f ca="1">IF(Råstatistik!J392=999,IF(simulera09,RANDBETWEEN(1,9),9),0)</f>
        <v>9</v>
      </c>
      <c r="V398">
        <f>IF(Råstatistik!Q392=".",0,Råstatistik!Q392)</f>
        <v>0</v>
      </c>
      <c r="W398">
        <f ca="1">IF(Råstatistik!O392=999,IF(simulera09,RANDBETWEEN(1,9),9),0)</f>
        <v>9</v>
      </c>
      <c r="X398">
        <f>IF(Råstatistik!V392=".",0,Råstatistik!V392)</f>
        <v>0</v>
      </c>
      <c r="Y398">
        <f ca="1">IF(Råstatistik!T392=999,IF(simulera09,RANDBETWEEN(1,9),9),0)</f>
        <v>9</v>
      </c>
      <c r="Z398">
        <f t="shared" si="198"/>
        <v>0</v>
      </c>
      <c r="AA398">
        <f t="shared" ca="1" si="199"/>
        <v>36</v>
      </c>
      <c r="AB398" s="26" t="str">
        <f t="shared" ca="1" si="220"/>
        <v>0-36</v>
      </c>
      <c r="AC398" s="26" t="b">
        <f>Råstatistik!B392</f>
        <v>0</v>
      </c>
      <c r="AD398" s="26">
        <f t="shared" si="200"/>
        <v>0</v>
      </c>
      <c r="AE398" s="26">
        <f t="shared" ca="1" si="201"/>
        <v>0</v>
      </c>
      <c r="AF398" s="26">
        <f t="shared" si="202"/>
        <v>0</v>
      </c>
      <c r="AG398" s="26">
        <f t="shared" ca="1" si="203"/>
        <v>0</v>
      </c>
      <c r="AH398" s="26">
        <f t="shared" si="204"/>
        <v>0</v>
      </c>
      <c r="AI398" s="26">
        <f t="shared" ca="1" si="205"/>
        <v>0</v>
      </c>
      <c r="AJ398" s="26">
        <f t="shared" si="206"/>
        <v>35</v>
      </c>
      <c r="AK398" s="26">
        <f t="shared" ca="1" si="207"/>
        <v>0</v>
      </c>
      <c r="AL398" s="48">
        <f t="shared" si="208"/>
        <v>0</v>
      </c>
      <c r="AM398" s="48" t="str">
        <f t="shared" ca="1" si="209"/>
        <v>0 - 37%</v>
      </c>
      <c r="AN398" s="48" t="str">
        <f>IFERROR(#REF!/#REF!,"-")</f>
        <v>-</v>
      </c>
      <c r="AO398" s="48">
        <f t="shared" si="210"/>
        <v>0</v>
      </c>
      <c r="AP398" s="48" t="str">
        <f t="shared" ca="1" si="211"/>
        <v>0 - 73%</v>
      </c>
      <c r="AQ398" s="48" t="str">
        <f>IFERROR(AC398/#REF!,"-")</f>
        <v>-</v>
      </c>
      <c r="AR398" s="48" t="str">
        <f t="shared" si="212"/>
        <v>-</v>
      </c>
      <c r="AS398" s="48" t="str">
        <f>IFERROR(#REF!/#REF!,"_")</f>
        <v>_</v>
      </c>
      <c r="AT398" s="48" t="str">
        <f t="shared" si="213"/>
        <v>-</v>
      </c>
      <c r="AU398" s="48" t="str">
        <f>IFERROR(#REF!/#REF!,"-")</f>
        <v>-</v>
      </c>
      <c r="AV398" s="48" t="str">
        <f t="shared" si="214"/>
        <v>-</v>
      </c>
      <c r="AW398" s="48" t="str">
        <f>IFERROR(#REF!/#REF!,"-")</f>
        <v>-</v>
      </c>
      <c r="AX398" s="48" t="str">
        <f t="shared" si="215"/>
        <v>-</v>
      </c>
      <c r="AY398" s="48" t="str">
        <f>IFERROR(#REF!/#REF!,"-")</f>
        <v>-</v>
      </c>
      <c r="AZ398" s="48" t="str">
        <f t="shared" si="221"/>
        <v>-</v>
      </c>
      <c r="BA398" s="48" t="str">
        <f t="shared" si="222"/>
        <v>-</v>
      </c>
      <c r="BB398" s="48" t="b">
        <f t="shared" si="216"/>
        <v>0</v>
      </c>
      <c r="BC398">
        <f t="shared" si="223"/>
        <v>0</v>
      </c>
      <c r="BD398" s="48" t="str">
        <f t="shared" si="217"/>
        <v>-</v>
      </c>
    </row>
    <row r="399" spans="1:56" x14ac:dyDescent="0.3">
      <c r="A399" s="25" t="str">
        <f>Råstatistik!A393</f>
        <v>Sandbergska Competens AB</v>
      </c>
      <c r="B399" t="b">
        <f t="shared" si="192"/>
        <v>0</v>
      </c>
      <c r="C399">
        <f>Råstatistik!F393</f>
        <v>0</v>
      </c>
      <c r="D399">
        <f ca="1">IF(Råstatistik!D393=999,IF(simulera09,RANDBETWEEN(1,9),9),0)</f>
        <v>9</v>
      </c>
      <c r="E399">
        <f>Råstatistik!K393</f>
        <v>0</v>
      </c>
      <c r="F399">
        <f ca="1">IF(Råstatistik!I393=999,IF(simulera09,RANDBETWEEN(1,9),9),0)</f>
        <v>9</v>
      </c>
      <c r="G399">
        <f>Råstatistik!P393</f>
        <v>0</v>
      </c>
      <c r="H399">
        <f ca="1">IF(Råstatistik!N393=999,IF(simulera09,RANDBETWEEN(1,9),9),0)</f>
        <v>9</v>
      </c>
      <c r="I399">
        <f>Råstatistik!U393</f>
        <v>16</v>
      </c>
      <c r="J399">
        <f ca="1">IF(Råstatistik!S393=999,IF(simulera09,RANDBETWEEN(1,9),9),0)</f>
        <v>0</v>
      </c>
      <c r="K399">
        <f t="shared" si="193"/>
        <v>16</v>
      </c>
      <c r="L399">
        <f t="shared" ca="1" si="194"/>
        <v>27</v>
      </c>
      <c r="M399" s="26" t="str">
        <f t="shared" ca="1" si="218"/>
        <v>16-43</v>
      </c>
      <c r="N399" s="26">
        <f t="shared" ca="1" si="219"/>
        <v>30</v>
      </c>
      <c r="O399" s="26">
        <f t="shared" si="195"/>
        <v>0</v>
      </c>
      <c r="P399" s="26">
        <f t="shared" ca="1" si="196"/>
        <v>18</v>
      </c>
      <c r="Q399" s="26">
        <f t="shared" ca="1" si="197"/>
        <v>9</v>
      </c>
      <c r="R399" s="43">
        <f>IF(Råstatistik!G393=".",0,Råstatistik!G393)</f>
        <v>0</v>
      </c>
      <c r="S399" s="44">
        <f ca="1">IF(Råstatistik!E393=999,IF(simulera09,RANDBETWEEN(1,9),9),0)</f>
        <v>9</v>
      </c>
      <c r="T399" s="43">
        <f>IF(Råstatistik!L393=".",0,Råstatistik!L393)</f>
        <v>0</v>
      </c>
      <c r="U399" s="44">
        <f ca="1">IF(Råstatistik!J393=999,IF(simulera09,RANDBETWEEN(1,9),9),0)</f>
        <v>9</v>
      </c>
      <c r="V399">
        <f>IF(Råstatistik!Q393=".",0,Råstatistik!Q393)</f>
        <v>0</v>
      </c>
      <c r="W399">
        <f ca="1">IF(Råstatistik!O393=999,IF(simulera09,RANDBETWEEN(1,9),9),0)</f>
        <v>9</v>
      </c>
      <c r="X399">
        <f>IF(Råstatistik!V393=".",0,Råstatistik!V393)</f>
        <v>0</v>
      </c>
      <c r="Y399">
        <f ca="1">IF(Råstatistik!T393=999,IF(simulera09,RANDBETWEEN(1,9),9),0)</f>
        <v>0</v>
      </c>
      <c r="Z399">
        <f t="shared" si="198"/>
        <v>0</v>
      </c>
      <c r="AA399">
        <f t="shared" ca="1" si="199"/>
        <v>27</v>
      </c>
      <c r="AB399" s="26" t="str">
        <f t="shared" ca="1" si="220"/>
        <v>0-27</v>
      </c>
      <c r="AC399" s="26" t="b">
        <f>Råstatistik!B393</f>
        <v>0</v>
      </c>
      <c r="AD399" s="26">
        <f t="shared" si="200"/>
        <v>0</v>
      </c>
      <c r="AE399" s="26">
        <f t="shared" ca="1" si="201"/>
        <v>0</v>
      </c>
      <c r="AF399" s="26">
        <f t="shared" si="202"/>
        <v>0</v>
      </c>
      <c r="AG399" s="26">
        <f t="shared" ca="1" si="203"/>
        <v>0</v>
      </c>
      <c r="AH399" s="26">
        <f t="shared" si="204"/>
        <v>0</v>
      </c>
      <c r="AI399" s="26">
        <f t="shared" ca="1" si="205"/>
        <v>0</v>
      </c>
      <c r="AJ399" s="26">
        <f t="shared" si="206"/>
        <v>16</v>
      </c>
      <c r="AK399" s="26">
        <f t="shared" ca="1" si="207"/>
        <v>0</v>
      </c>
      <c r="AL399" s="48">
        <f t="shared" si="208"/>
        <v>0</v>
      </c>
      <c r="AM399" s="48" t="str">
        <f t="shared" ca="1" si="209"/>
        <v>0 - 60%</v>
      </c>
      <c r="AN399" s="48" t="str">
        <f>IFERROR(#REF!/#REF!,"-")</f>
        <v>-</v>
      </c>
      <c r="AO399" s="48">
        <f t="shared" si="210"/>
        <v>0</v>
      </c>
      <c r="AP399" s="48" t="str">
        <f t="shared" ca="1" si="211"/>
        <v>0 - 90%</v>
      </c>
      <c r="AQ399" s="48" t="str">
        <f>IFERROR(AC399/#REF!,"-")</f>
        <v>-</v>
      </c>
      <c r="AR399" s="48" t="str">
        <f t="shared" si="212"/>
        <v>-</v>
      </c>
      <c r="AS399" s="48" t="str">
        <f>IFERROR(#REF!/#REF!,"_")</f>
        <v>_</v>
      </c>
      <c r="AT399" s="48" t="str">
        <f t="shared" si="213"/>
        <v>-</v>
      </c>
      <c r="AU399" s="48" t="str">
        <f>IFERROR(#REF!/#REF!,"-")</f>
        <v>-</v>
      </c>
      <c r="AV399" s="48" t="str">
        <f t="shared" si="214"/>
        <v>-</v>
      </c>
      <c r="AW399" s="48" t="str">
        <f>IFERROR(#REF!/#REF!,"-")</f>
        <v>-</v>
      </c>
      <c r="AX399" s="48" t="str">
        <f t="shared" si="215"/>
        <v>-</v>
      </c>
      <c r="AY399" s="48" t="str">
        <f>IFERROR(#REF!/#REF!,"-")</f>
        <v>-</v>
      </c>
      <c r="AZ399" s="48" t="str">
        <f t="shared" si="221"/>
        <v>-</v>
      </c>
      <c r="BA399" s="48" t="str">
        <f t="shared" si="222"/>
        <v>-</v>
      </c>
      <c r="BB399" s="48" t="b">
        <f t="shared" si="216"/>
        <v>0</v>
      </c>
      <c r="BC399">
        <f t="shared" si="223"/>
        <v>0</v>
      </c>
      <c r="BD399" s="48" t="str">
        <f t="shared" si="217"/>
        <v>-</v>
      </c>
    </row>
    <row r="400" spans="1:56" x14ac:dyDescent="0.3">
      <c r="A400" s="25" t="str">
        <f>Råstatistik!A394</f>
        <v>SANDVIKENS KOMMUN</v>
      </c>
      <c r="B400" t="b">
        <f t="shared" si="192"/>
        <v>1</v>
      </c>
      <c r="C400">
        <f>Råstatistik!F394</f>
        <v>55</v>
      </c>
      <c r="D400">
        <f ca="1">IF(Råstatistik!D394=999,IF(simulera09,RANDBETWEEN(1,9),9),0)</f>
        <v>0</v>
      </c>
      <c r="E400">
        <f>Råstatistik!K394</f>
        <v>31</v>
      </c>
      <c r="F400">
        <f ca="1">IF(Råstatistik!I394=999,IF(simulera09,RANDBETWEEN(1,9),9),0)</f>
        <v>0</v>
      </c>
      <c r="G400">
        <f>Råstatistik!P394</f>
        <v>47</v>
      </c>
      <c r="H400">
        <f ca="1">IF(Råstatistik!N394=999,IF(simulera09,RANDBETWEEN(1,9),9),0)</f>
        <v>0</v>
      </c>
      <c r="I400">
        <f>Råstatistik!U394</f>
        <v>188</v>
      </c>
      <c r="J400">
        <f ca="1">IF(Råstatistik!S394=999,IF(simulera09,RANDBETWEEN(1,9),9),0)</f>
        <v>0</v>
      </c>
      <c r="K400">
        <f t="shared" si="193"/>
        <v>321</v>
      </c>
      <c r="L400">
        <f t="shared" ca="1" si="194"/>
        <v>0</v>
      </c>
      <c r="M400" s="26" t="str">
        <f t="shared" ca="1" si="218"/>
        <v>321</v>
      </c>
      <c r="N400" s="26">
        <f t="shared" ca="1" si="219"/>
        <v>321</v>
      </c>
      <c r="O400" s="26">
        <f t="shared" si="195"/>
        <v>86</v>
      </c>
      <c r="P400" s="26">
        <f t="shared" ca="1" si="196"/>
        <v>0</v>
      </c>
      <c r="Q400" s="26">
        <f t="shared" ca="1" si="197"/>
        <v>86</v>
      </c>
      <c r="R400" s="43">
        <f>IF(Råstatistik!G394=".",0,Råstatistik!G394)</f>
        <v>26</v>
      </c>
      <c r="S400" s="44">
        <f ca="1">IF(Råstatistik!E394=999,IF(simulera09,RANDBETWEEN(1,9),9),0)</f>
        <v>0</v>
      </c>
      <c r="T400" s="43">
        <f>IF(Råstatistik!L394=".",0,Råstatistik!L394)</f>
        <v>0</v>
      </c>
      <c r="U400" s="44">
        <f ca="1">IF(Råstatistik!J394=999,IF(simulera09,RANDBETWEEN(1,9),9),0)</f>
        <v>9</v>
      </c>
      <c r="V400">
        <f>IF(Råstatistik!Q394=".",0,Råstatistik!Q394)</f>
        <v>0</v>
      </c>
      <c r="W400">
        <f ca="1">IF(Råstatistik!O394=999,IF(simulera09,RANDBETWEEN(1,9),9),0)</f>
        <v>9</v>
      </c>
      <c r="X400">
        <f>IF(Råstatistik!V394=".",0,Råstatistik!V394)</f>
        <v>0</v>
      </c>
      <c r="Y400">
        <f ca="1">IF(Råstatistik!T394=999,IF(simulera09,RANDBETWEEN(1,9),9),0)</f>
        <v>9</v>
      </c>
      <c r="Z400">
        <f t="shared" si="198"/>
        <v>26</v>
      </c>
      <c r="AA400">
        <f t="shared" ca="1" si="199"/>
        <v>27</v>
      </c>
      <c r="AB400" s="26" t="str">
        <f t="shared" ca="1" si="220"/>
        <v>26-53</v>
      </c>
      <c r="AC400" s="26" t="b">
        <f>Råstatistik!B394</f>
        <v>0</v>
      </c>
      <c r="AD400" s="26">
        <f t="shared" si="200"/>
        <v>29</v>
      </c>
      <c r="AE400" s="26">
        <f t="shared" ca="1" si="201"/>
        <v>0</v>
      </c>
      <c r="AF400" s="26">
        <f t="shared" si="202"/>
        <v>31</v>
      </c>
      <c r="AG400" s="26">
        <f t="shared" ca="1" si="203"/>
        <v>0</v>
      </c>
      <c r="AH400" s="26">
        <f t="shared" si="204"/>
        <v>47</v>
      </c>
      <c r="AI400" s="26">
        <f t="shared" ca="1" si="205"/>
        <v>0</v>
      </c>
      <c r="AJ400" s="26">
        <f t="shared" si="206"/>
        <v>188</v>
      </c>
      <c r="AK400" s="26">
        <f t="shared" ca="1" si="207"/>
        <v>0</v>
      </c>
      <c r="AL400" s="48">
        <f t="shared" si="208"/>
        <v>0.26791277258566976</v>
      </c>
      <c r="AM400" s="48" t="str">
        <f t="shared" ca="1" si="209"/>
        <v>27 - 0%</v>
      </c>
      <c r="AN400" s="48" t="str">
        <f>IFERROR(#REF!/#REF!,"-")</f>
        <v>-</v>
      </c>
      <c r="AO400" s="48">
        <f t="shared" si="210"/>
        <v>8.0996884735202487E-2</v>
      </c>
      <c r="AP400" s="48" t="str">
        <f t="shared" ca="1" si="211"/>
        <v>8 - 8%</v>
      </c>
      <c r="AQ400" s="48" t="str">
        <f>IFERROR(AC400/#REF!,"-")</f>
        <v>-</v>
      </c>
      <c r="AR400" s="48">
        <f t="shared" si="212"/>
        <v>0.30232558139534882</v>
      </c>
      <c r="AS400" s="48" t="str">
        <f>IFERROR(#REF!/#REF!,"_")</f>
        <v>_</v>
      </c>
      <c r="AT400" s="48">
        <f t="shared" si="213"/>
        <v>0.36046511627906974</v>
      </c>
      <c r="AU400" s="48" t="str">
        <f>IFERROR(#REF!/#REF!,"-")</f>
        <v>-</v>
      </c>
      <c r="AV400" s="48">
        <f t="shared" si="214"/>
        <v>0</v>
      </c>
      <c r="AW400" s="48" t="str">
        <f>IFERROR(#REF!/#REF!,"-")</f>
        <v>-</v>
      </c>
      <c r="AX400" s="48">
        <f t="shared" si="215"/>
        <v>0</v>
      </c>
      <c r="AY400" s="48" t="str">
        <f>IFERROR(#REF!/#REF!,"-")</f>
        <v>-</v>
      </c>
      <c r="AZ400" s="48">
        <f t="shared" si="221"/>
        <v>0</v>
      </c>
      <c r="BA400" s="48" t="str">
        <f t="shared" si="222"/>
        <v>-</v>
      </c>
      <c r="BB400" s="48" t="b">
        <f t="shared" si="216"/>
        <v>0</v>
      </c>
      <c r="BC400">
        <f t="shared" si="223"/>
        <v>29</v>
      </c>
      <c r="BD400" s="48">
        <f t="shared" si="217"/>
        <v>0.48333333333333334</v>
      </c>
    </row>
    <row r="401" spans="1:56" x14ac:dyDescent="0.3">
      <c r="A401" s="25" t="str">
        <f>Råstatistik!A395</f>
        <v>SANDVIKENS MONTESSORISKOLAS EKONOMISKA FÖRENING</v>
      </c>
      <c r="B401" t="b">
        <f t="shared" si="192"/>
        <v>0</v>
      </c>
      <c r="C401">
        <f>Råstatistik!F395</f>
        <v>0</v>
      </c>
      <c r="D401">
        <f ca="1">IF(Råstatistik!D395=999,IF(simulera09,RANDBETWEEN(1,9),9),0)</f>
        <v>9</v>
      </c>
      <c r="E401">
        <f>Råstatistik!K395</f>
        <v>0</v>
      </c>
      <c r="F401">
        <f ca="1">IF(Råstatistik!I395=999,IF(simulera09,RANDBETWEEN(1,9),9),0)</f>
        <v>9</v>
      </c>
      <c r="G401">
        <f>Råstatistik!P395</f>
        <v>0</v>
      </c>
      <c r="H401">
        <f ca="1">IF(Råstatistik!N395=999,IF(simulera09,RANDBETWEEN(1,9),9),0)</f>
        <v>9</v>
      </c>
      <c r="I401">
        <f>Råstatistik!U395</f>
        <v>17</v>
      </c>
      <c r="J401">
        <f ca="1">IF(Råstatistik!S395=999,IF(simulera09,RANDBETWEEN(1,9),9),0)</f>
        <v>0</v>
      </c>
      <c r="K401">
        <f t="shared" si="193"/>
        <v>17</v>
      </c>
      <c r="L401">
        <f t="shared" ca="1" si="194"/>
        <v>27</v>
      </c>
      <c r="M401" s="26" t="str">
        <f t="shared" ca="1" si="218"/>
        <v>17-44</v>
      </c>
      <c r="N401" s="26">
        <f t="shared" ca="1" si="219"/>
        <v>31</v>
      </c>
      <c r="O401" s="26">
        <f t="shared" si="195"/>
        <v>0</v>
      </c>
      <c r="P401" s="26">
        <f t="shared" ca="1" si="196"/>
        <v>18</v>
      </c>
      <c r="Q401" s="26">
        <f t="shared" ca="1" si="197"/>
        <v>9</v>
      </c>
      <c r="R401" s="43">
        <f>IF(Råstatistik!G395=".",0,Råstatistik!G395)</f>
        <v>0</v>
      </c>
      <c r="S401" s="44">
        <f ca="1">IF(Råstatistik!E395=999,IF(simulera09,RANDBETWEEN(1,9),9),0)</f>
        <v>9</v>
      </c>
      <c r="T401" s="43">
        <f>IF(Råstatistik!L395=".",0,Råstatistik!L395)</f>
        <v>0</v>
      </c>
      <c r="U401" s="44">
        <f ca="1">IF(Råstatistik!J395=999,IF(simulera09,RANDBETWEEN(1,9),9),0)</f>
        <v>9</v>
      </c>
      <c r="V401">
        <f>IF(Råstatistik!Q395=".",0,Råstatistik!Q395)</f>
        <v>0</v>
      </c>
      <c r="W401">
        <f ca="1">IF(Råstatistik!O395=999,IF(simulera09,RANDBETWEEN(1,9),9),0)</f>
        <v>9</v>
      </c>
      <c r="X401">
        <f>IF(Råstatistik!V395=".",0,Råstatistik!V395)</f>
        <v>0</v>
      </c>
      <c r="Y401">
        <f ca="1">IF(Råstatistik!T395=999,IF(simulera09,RANDBETWEEN(1,9),9),0)</f>
        <v>0</v>
      </c>
      <c r="Z401">
        <f t="shared" si="198"/>
        <v>0</v>
      </c>
      <c r="AA401">
        <f t="shared" ca="1" si="199"/>
        <v>27</v>
      </c>
      <c r="AB401" s="26" t="str">
        <f t="shared" ca="1" si="220"/>
        <v>0-27</v>
      </c>
      <c r="AC401" s="26" t="b">
        <f>Råstatistik!B395</f>
        <v>0</v>
      </c>
      <c r="AD401" s="26">
        <f t="shared" si="200"/>
        <v>0</v>
      </c>
      <c r="AE401" s="26">
        <f t="shared" ca="1" si="201"/>
        <v>0</v>
      </c>
      <c r="AF401" s="26">
        <f t="shared" si="202"/>
        <v>0</v>
      </c>
      <c r="AG401" s="26">
        <f t="shared" ca="1" si="203"/>
        <v>0</v>
      </c>
      <c r="AH401" s="26">
        <f t="shared" si="204"/>
        <v>0</v>
      </c>
      <c r="AI401" s="26">
        <f t="shared" ca="1" si="205"/>
        <v>0</v>
      </c>
      <c r="AJ401" s="26">
        <f t="shared" si="206"/>
        <v>17</v>
      </c>
      <c r="AK401" s="26">
        <f t="shared" ca="1" si="207"/>
        <v>0</v>
      </c>
      <c r="AL401" s="48">
        <f t="shared" si="208"/>
        <v>0</v>
      </c>
      <c r="AM401" s="48" t="str">
        <f t="shared" ca="1" si="209"/>
        <v>0 - 58%</v>
      </c>
      <c r="AN401" s="48" t="str">
        <f>IFERROR(#REF!/#REF!,"-")</f>
        <v>-</v>
      </c>
      <c r="AO401" s="48">
        <f t="shared" si="210"/>
        <v>0</v>
      </c>
      <c r="AP401" s="48" t="str">
        <f t="shared" ca="1" si="211"/>
        <v>0 - 87%</v>
      </c>
      <c r="AQ401" s="48" t="str">
        <f>IFERROR(AC401/#REF!,"-")</f>
        <v>-</v>
      </c>
      <c r="AR401" s="48" t="str">
        <f t="shared" si="212"/>
        <v>-</v>
      </c>
      <c r="AS401" s="48" t="str">
        <f>IFERROR(#REF!/#REF!,"_")</f>
        <v>_</v>
      </c>
      <c r="AT401" s="48" t="str">
        <f t="shared" si="213"/>
        <v>-</v>
      </c>
      <c r="AU401" s="48" t="str">
        <f>IFERROR(#REF!/#REF!,"-")</f>
        <v>-</v>
      </c>
      <c r="AV401" s="48" t="str">
        <f t="shared" si="214"/>
        <v>-</v>
      </c>
      <c r="AW401" s="48" t="str">
        <f>IFERROR(#REF!/#REF!,"-")</f>
        <v>-</v>
      </c>
      <c r="AX401" s="48" t="str">
        <f t="shared" si="215"/>
        <v>-</v>
      </c>
      <c r="AY401" s="48" t="str">
        <f>IFERROR(#REF!/#REF!,"-")</f>
        <v>-</v>
      </c>
      <c r="AZ401" s="48" t="str">
        <f t="shared" si="221"/>
        <v>-</v>
      </c>
      <c r="BA401" s="48" t="str">
        <f t="shared" si="222"/>
        <v>-</v>
      </c>
      <c r="BB401" s="48" t="b">
        <f t="shared" si="216"/>
        <v>0</v>
      </c>
      <c r="BC401">
        <f t="shared" si="223"/>
        <v>0</v>
      </c>
      <c r="BD401" s="48" t="str">
        <f t="shared" si="217"/>
        <v>-</v>
      </c>
    </row>
    <row r="402" spans="1:56" x14ac:dyDescent="0.3">
      <c r="A402" s="25" t="str">
        <f>Råstatistik!A396</f>
        <v>SEGRANDE LIV  GRUNDSKOLA</v>
      </c>
      <c r="B402" t="b">
        <f t="shared" si="192"/>
        <v>0</v>
      </c>
      <c r="C402">
        <f>Råstatistik!F396</f>
        <v>0</v>
      </c>
      <c r="D402">
        <f ca="1">IF(Råstatistik!D396=999,IF(simulera09,RANDBETWEEN(1,9),9),0)</f>
        <v>9</v>
      </c>
      <c r="E402">
        <f>Råstatistik!K396</f>
        <v>0</v>
      </c>
      <c r="F402">
        <f ca="1">IF(Råstatistik!I396=999,IF(simulera09,RANDBETWEEN(1,9),9),0)</f>
        <v>0</v>
      </c>
      <c r="G402">
        <f>Råstatistik!P396</f>
        <v>0</v>
      </c>
      <c r="H402">
        <f ca="1">IF(Råstatistik!N396=999,IF(simulera09,RANDBETWEEN(1,9),9),0)</f>
        <v>0</v>
      </c>
      <c r="I402">
        <f>Råstatistik!U396</f>
        <v>0</v>
      </c>
      <c r="J402">
        <f ca="1">IF(Råstatistik!S396=999,IF(simulera09,RANDBETWEEN(1,9),9),0)</f>
        <v>9</v>
      </c>
      <c r="K402">
        <f t="shared" si="193"/>
        <v>0</v>
      </c>
      <c r="L402">
        <f t="shared" ca="1" si="194"/>
        <v>18</v>
      </c>
      <c r="M402" s="26" t="str">
        <f t="shared" ca="1" si="218"/>
        <v>0-18</v>
      </c>
      <c r="N402" s="26">
        <f t="shared" ca="1" si="219"/>
        <v>9</v>
      </c>
      <c r="O402" s="26">
        <f t="shared" si="195"/>
        <v>0</v>
      </c>
      <c r="P402" s="26">
        <f t="shared" ca="1" si="196"/>
        <v>9</v>
      </c>
      <c r="Q402" s="26">
        <f t="shared" ca="1" si="197"/>
        <v>5</v>
      </c>
      <c r="R402" s="43">
        <f>IF(Råstatistik!G396=".",0,Råstatistik!G396)</f>
        <v>0</v>
      </c>
      <c r="S402" s="44">
        <f ca="1">IF(Råstatistik!E396=999,IF(simulera09,RANDBETWEEN(1,9),9),0)</f>
        <v>9</v>
      </c>
      <c r="T402" s="43">
        <f>IF(Råstatistik!L396=".",0,Råstatistik!L396)</f>
        <v>0</v>
      </c>
      <c r="U402" s="44">
        <f ca="1">IF(Råstatistik!J396=999,IF(simulera09,RANDBETWEEN(1,9),9),0)</f>
        <v>0</v>
      </c>
      <c r="V402">
        <f>IF(Råstatistik!Q396=".",0,Råstatistik!Q396)</f>
        <v>0</v>
      </c>
      <c r="W402">
        <f ca="1">IF(Råstatistik!O396=999,IF(simulera09,RANDBETWEEN(1,9),9),0)</f>
        <v>0</v>
      </c>
      <c r="X402">
        <f>IF(Råstatistik!V396=".",0,Råstatistik!V396)</f>
        <v>0</v>
      </c>
      <c r="Y402">
        <f ca="1">IF(Råstatistik!T396=999,IF(simulera09,RANDBETWEEN(1,9),9),0)</f>
        <v>9</v>
      </c>
      <c r="Z402">
        <f t="shared" si="198"/>
        <v>0</v>
      </c>
      <c r="AA402">
        <f t="shared" ca="1" si="199"/>
        <v>18</v>
      </c>
      <c r="AB402" s="26" t="str">
        <f t="shared" ca="1" si="220"/>
        <v>0-18</v>
      </c>
      <c r="AC402" s="26" t="b">
        <f>Råstatistik!B396</f>
        <v>1</v>
      </c>
      <c r="AD402" s="26">
        <f t="shared" si="200"/>
        <v>0</v>
      </c>
      <c r="AE402" s="26">
        <f t="shared" ca="1" si="201"/>
        <v>0</v>
      </c>
      <c r="AF402" s="26">
        <f t="shared" si="202"/>
        <v>0</v>
      </c>
      <c r="AG402" s="26">
        <f t="shared" ca="1" si="203"/>
        <v>0</v>
      </c>
      <c r="AH402" s="26">
        <f t="shared" si="204"/>
        <v>0</v>
      </c>
      <c r="AI402" s="26">
        <f t="shared" ca="1" si="205"/>
        <v>0</v>
      </c>
      <c r="AJ402" s="26">
        <f t="shared" si="206"/>
        <v>0</v>
      </c>
      <c r="AK402" s="26">
        <f t="shared" ca="1" si="207"/>
        <v>0</v>
      </c>
      <c r="AL402" s="48" t="str">
        <f t="shared" si="208"/>
        <v>-</v>
      </c>
      <c r="AM402" s="48" t="str">
        <f t="shared" ca="1" si="209"/>
        <v>0 - 100%</v>
      </c>
      <c r="AN402" s="48" t="str">
        <f>IFERROR(#REF!/#REF!,"-")</f>
        <v>-</v>
      </c>
      <c r="AO402" s="48" t="str">
        <f t="shared" si="210"/>
        <v>-</v>
      </c>
      <c r="AP402" s="48" t="str">
        <f t="shared" ca="1" si="211"/>
        <v>0 - 200%</v>
      </c>
      <c r="AQ402" s="48" t="str">
        <f>IFERROR(AC402/#REF!,"-")</f>
        <v>-</v>
      </c>
      <c r="AR402" s="48" t="str">
        <f t="shared" si="212"/>
        <v>-</v>
      </c>
      <c r="AS402" s="48" t="str">
        <f>IFERROR(#REF!/#REF!,"_")</f>
        <v>_</v>
      </c>
      <c r="AT402" s="48" t="str">
        <f t="shared" si="213"/>
        <v>-</v>
      </c>
      <c r="AU402" s="48" t="str">
        <f>IFERROR(#REF!/#REF!,"-")</f>
        <v>-</v>
      </c>
      <c r="AV402" s="48" t="str">
        <f t="shared" si="214"/>
        <v>-</v>
      </c>
      <c r="AW402" s="48" t="str">
        <f>IFERROR(#REF!/#REF!,"-")</f>
        <v>-</v>
      </c>
      <c r="AX402" s="48" t="str">
        <f t="shared" si="215"/>
        <v>-</v>
      </c>
      <c r="AY402" s="48" t="str">
        <f>IFERROR(#REF!/#REF!,"-")</f>
        <v>-</v>
      </c>
      <c r="AZ402" s="48" t="str">
        <f t="shared" si="221"/>
        <v>-</v>
      </c>
      <c r="BA402" s="48" t="str">
        <f t="shared" si="222"/>
        <v>-</v>
      </c>
      <c r="BB402" s="48" t="b">
        <f t="shared" si="216"/>
        <v>1</v>
      </c>
      <c r="BC402">
        <f t="shared" si="223"/>
        <v>0</v>
      </c>
      <c r="BD402" s="48" t="str">
        <f t="shared" si="217"/>
        <v>-</v>
      </c>
    </row>
    <row r="403" spans="1:56" x14ac:dyDescent="0.3">
      <c r="A403" s="25" t="str">
        <f>Råstatistik!A397</f>
        <v>Sigtuna Friskola AB</v>
      </c>
      <c r="B403" t="b">
        <f t="shared" si="192"/>
        <v>0</v>
      </c>
      <c r="C403">
        <f>Råstatistik!F397</f>
        <v>0</v>
      </c>
      <c r="D403">
        <f ca="1">IF(Råstatistik!D397=999,IF(simulera09,RANDBETWEEN(1,9),9),0)</f>
        <v>0</v>
      </c>
      <c r="E403">
        <f>Råstatistik!K397</f>
        <v>0</v>
      </c>
      <c r="F403">
        <f ca="1">IF(Råstatistik!I397=999,IF(simulera09,RANDBETWEEN(1,9),9),0)</f>
        <v>9</v>
      </c>
      <c r="G403">
        <f>Råstatistik!P397</f>
        <v>0</v>
      </c>
      <c r="H403">
        <f ca="1">IF(Råstatistik!N397=999,IF(simulera09,RANDBETWEEN(1,9),9),0)</f>
        <v>9</v>
      </c>
      <c r="I403">
        <f>Råstatistik!U397</f>
        <v>56</v>
      </c>
      <c r="J403">
        <f ca="1">IF(Råstatistik!S397=999,IF(simulera09,RANDBETWEEN(1,9),9),0)</f>
        <v>0</v>
      </c>
      <c r="K403">
        <f t="shared" si="193"/>
        <v>56</v>
      </c>
      <c r="L403">
        <f t="shared" ca="1" si="194"/>
        <v>18</v>
      </c>
      <c r="M403" s="26" t="str">
        <f t="shared" ca="1" si="218"/>
        <v>56-74</v>
      </c>
      <c r="N403" s="26">
        <f t="shared" ca="1" si="219"/>
        <v>65</v>
      </c>
      <c r="O403" s="26">
        <f t="shared" si="195"/>
        <v>0</v>
      </c>
      <c r="P403" s="26">
        <f t="shared" ca="1" si="196"/>
        <v>9</v>
      </c>
      <c r="Q403" s="26">
        <f t="shared" ca="1" si="197"/>
        <v>5</v>
      </c>
      <c r="R403" s="43">
        <f>IF(Råstatistik!G397=".",0,Råstatistik!G397)</f>
        <v>0</v>
      </c>
      <c r="S403" s="44">
        <f ca="1">IF(Råstatistik!E397=999,IF(simulera09,RANDBETWEEN(1,9),9),0)</f>
        <v>0</v>
      </c>
      <c r="T403" s="43">
        <f>IF(Råstatistik!L397=".",0,Råstatistik!L397)</f>
        <v>0</v>
      </c>
      <c r="U403" s="44">
        <f ca="1">IF(Råstatistik!J397=999,IF(simulera09,RANDBETWEEN(1,9),9),0)</f>
        <v>9</v>
      </c>
      <c r="V403">
        <f>IF(Råstatistik!Q397=".",0,Råstatistik!Q397)</f>
        <v>0</v>
      </c>
      <c r="W403">
        <f ca="1">IF(Råstatistik!O397=999,IF(simulera09,RANDBETWEEN(1,9),9),0)</f>
        <v>9</v>
      </c>
      <c r="X403">
        <f>IF(Råstatistik!V397=".",0,Råstatistik!V397)</f>
        <v>0</v>
      </c>
      <c r="Y403">
        <f ca="1">IF(Råstatistik!T397=999,IF(simulera09,RANDBETWEEN(1,9),9),0)</f>
        <v>9</v>
      </c>
      <c r="Z403">
        <f t="shared" si="198"/>
        <v>0</v>
      </c>
      <c r="AA403">
        <f t="shared" ca="1" si="199"/>
        <v>27</v>
      </c>
      <c r="AB403" s="26" t="str">
        <f t="shared" ca="1" si="220"/>
        <v>0-27</v>
      </c>
      <c r="AC403" s="26" t="b">
        <f>Råstatistik!B397</f>
        <v>0</v>
      </c>
      <c r="AD403" s="26">
        <f t="shared" si="200"/>
        <v>0</v>
      </c>
      <c r="AE403" s="26">
        <f t="shared" ca="1" si="201"/>
        <v>0</v>
      </c>
      <c r="AF403" s="26">
        <f t="shared" si="202"/>
        <v>0</v>
      </c>
      <c r="AG403" s="26">
        <f t="shared" ca="1" si="203"/>
        <v>0</v>
      </c>
      <c r="AH403" s="26">
        <f t="shared" si="204"/>
        <v>0</v>
      </c>
      <c r="AI403" s="26">
        <f t="shared" ca="1" si="205"/>
        <v>0</v>
      </c>
      <c r="AJ403" s="26">
        <f t="shared" si="206"/>
        <v>56</v>
      </c>
      <c r="AK403" s="26">
        <f t="shared" ca="1" si="207"/>
        <v>0</v>
      </c>
      <c r="AL403" s="48">
        <f t="shared" si="208"/>
        <v>0</v>
      </c>
      <c r="AM403" s="48" t="str">
        <f t="shared" ca="1" si="209"/>
        <v>0 - 14%</v>
      </c>
      <c r="AN403" s="48" t="str">
        <f>IFERROR(#REF!/#REF!,"-")</f>
        <v>-</v>
      </c>
      <c r="AO403" s="48">
        <f t="shared" si="210"/>
        <v>0</v>
      </c>
      <c r="AP403" s="48" t="str">
        <f t="shared" ca="1" si="211"/>
        <v>0 - 42%</v>
      </c>
      <c r="AQ403" s="48" t="str">
        <f>IFERROR(AC403/#REF!,"-")</f>
        <v>-</v>
      </c>
      <c r="AR403" s="48" t="str">
        <f t="shared" si="212"/>
        <v>-</v>
      </c>
      <c r="AS403" s="48" t="str">
        <f>IFERROR(#REF!/#REF!,"_")</f>
        <v>_</v>
      </c>
      <c r="AT403" s="48" t="str">
        <f t="shared" si="213"/>
        <v>-</v>
      </c>
      <c r="AU403" s="48" t="str">
        <f>IFERROR(#REF!/#REF!,"-")</f>
        <v>-</v>
      </c>
      <c r="AV403" s="48" t="str">
        <f t="shared" si="214"/>
        <v>-</v>
      </c>
      <c r="AW403" s="48" t="str">
        <f>IFERROR(#REF!/#REF!,"-")</f>
        <v>-</v>
      </c>
      <c r="AX403" s="48" t="str">
        <f t="shared" si="215"/>
        <v>-</v>
      </c>
      <c r="AY403" s="48" t="str">
        <f>IFERROR(#REF!/#REF!,"-")</f>
        <v>-</v>
      </c>
      <c r="AZ403" s="48" t="str">
        <f t="shared" si="221"/>
        <v>-</v>
      </c>
      <c r="BA403" s="48" t="str">
        <f t="shared" si="222"/>
        <v>-</v>
      </c>
      <c r="BB403" s="48" t="b">
        <f t="shared" si="216"/>
        <v>0</v>
      </c>
      <c r="BC403">
        <f t="shared" si="223"/>
        <v>0</v>
      </c>
      <c r="BD403" s="48" t="str">
        <f t="shared" si="217"/>
        <v>-</v>
      </c>
    </row>
    <row r="404" spans="1:56" x14ac:dyDescent="0.3">
      <c r="A404" s="25" t="str">
        <f>Råstatistik!A398</f>
        <v>SIGTUNA KOMMUN</v>
      </c>
      <c r="B404" t="b">
        <f t="shared" si="192"/>
        <v>1</v>
      </c>
      <c r="C404">
        <f>Råstatistik!F398</f>
        <v>33</v>
      </c>
      <c r="D404">
        <f ca="1">IF(Råstatistik!D398=999,IF(simulera09,RANDBETWEEN(1,9),9),0)</f>
        <v>0</v>
      </c>
      <c r="E404">
        <f>Råstatistik!K398</f>
        <v>28</v>
      </c>
      <c r="F404">
        <f ca="1">IF(Råstatistik!I398=999,IF(simulera09,RANDBETWEEN(1,9),9),0)</f>
        <v>0</v>
      </c>
      <c r="G404">
        <f>Råstatistik!P398</f>
        <v>15</v>
      </c>
      <c r="H404">
        <f ca="1">IF(Råstatistik!N398=999,IF(simulera09,RANDBETWEEN(1,9),9),0)</f>
        <v>0</v>
      </c>
      <c r="I404">
        <f>Råstatistik!U398</f>
        <v>203</v>
      </c>
      <c r="J404">
        <f ca="1">IF(Råstatistik!S398=999,IF(simulera09,RANDBETWEEN(1,9),9),0)</f>
        <v>0</v>
      </c>
      <c r="K404">
        <f t="shared" si="193"/>
        <v>279</v>
      </c>
      <c r="L404">
        <f t="shared" ca="1" si="194"/>
        <v>0</v>
      </c>
      <c r="M404" s="26" t="str">
        <f t="shared" ca="1" si="218"/>
        <v>279</v>
      </c>
      <c r="N404" s="26">
        <f t="shared" ca="1" si="219"/>
        <v>279</v>
      </c>
      <c r="O404" s="26">
        <f t="shared" si="195"/>
        <v>61</v>
      </c>
      <c r="P404" s="26">
        <f t="shared" ca="1" si="196"/>
        <v>0</v>
      </c>
      <c r="Q404" s="26">
        <f t="shared" ca="1" si="197"/>
        <v>61</v>
      </c>
      <c r="R404" s="43">
        <f>IF(Råstatistik!G398=".",0,Råstatistik!G398)</f>
        <v>10</v>
      </c>
      <c r="S404" s="44">
        <f ca="1">IF(Råstatistik!E398=999,IF(simulera09,RANDBETWEEN(1,9),9),0)</f>
        <v>0</v>
      </c>
      <c r="T404" s="43">
        <f>IF(Råstatistik!L398=".",0,Råstatistik!L398)</f>
        <v>0</v>
      </c>
      <c r="U404" s="44">
        <f ca="1">IF(Råstatistik!J398=999,IF(simulera09,RANDBETWEEN(1,9),9),0)</f>
        <v>9</v>
      </c>
      <c r="V404">
        <f>IF(Råstatistik!Q398=".",0,Råstatistik!Q398)</f>
        <v>0</v>
      </c>
      <c r="W404">
        <f ca="1">IF(Råstatistik!O398=999,IF(simulera09,RANDBETWEEN(1,9),9),0)</f>
        <v>9</v>
      </c>
      <c r="X404">
        <f>IF(Råstatistik!V398=".",0,Råstatistik!V398)</f>
        <v>0</v>
      </c>
      <c r="Y404">
        <f ca="1">IF(Råstatistik!T398=999,IF(simulera09,RANDBETWEEN(1,9),9),0)</f>
        <v>9</v>
      </c>
      <c r="Z404">
        <f t="shared" si="198"/>
        <v>10</v>
      </c>
      <c r="AA404">
        <f t="shared" ca="1" si="199"/>
        <v>27</v>
      </c>
      <c r="AB404" s="26" t="str">
        <f t="shared" ca="1" si="220"/>
        <v>10-37</v>
      </c>
      <c r="AC404" s="26" t="b">
        <f>Råstatistik!B398</f>
        <v>0</v>
      </c>
      <c r="AD404" s="26">
        <f t="shared" si="200"/>
        <v>23</v>
      </c>
      <c r="AE404" s="26">
        <f t="shared" ca="1" si="201"/>
        <v>0</v>
      </c>
      <c r="AF404" s="26">
        <f t="shared" si="202"/>
        <v>28</v>
      </c>
      <c r="AG404" s="26">
        <f t="shared" ca="1" si="203"/>
        <v>0</v>
      </c>
      <c r="AH404" s="26">
        <f t="shared" si="204"/>
        <v>15</v>
      </c>
      <c r="AI404" s="26">
        <f t="shared" ca="1" si="205"/>
        <v>0</v>
      </c>
      <c r="AJ404" s="26">
        <f t="shared" si="206"/>
        <v>203</v>
      </c>
      <c r="AK404" s="26">
        <f t="shared" ca="1" si="207"/>
        <v>0</v>
      </c>
      <c r="AL404" s="48">
        <f t="shared" si="208"/>
        <v>0.21863799283154123</v>
      </c>
      <c r="AM404" s="48" t="str">
        <f t="shared" ca="1" si="209"/>
        <v>22 - 0%</v>
      </c>
      <c r="AN404" s="48" t="str">
        <f>IFERROR(#REF!/#REF!,"-")</f>
        <v>-</v>
      </c>
      <c r="AO404" s="48">
        <f t="shared" si="210"/>
        <v>3.5842293906810034E-2</v>
      </c>
      <c r="AP404" s="48" t="str">
        <f t="shared" ca="1" si="211"/>
        <v>4 - 10%</v>
      </c>
      <c r="AQ404" s="48" t="str">
        <f>IFERROR(AC404/#REF!,"-")</f>
        <v>-</v>
      </c>
      <c r="AR404" s="48">
        <f t="shared" si="212"/>
        <v>0.16393442622950818</v>
      </c>
      <c r="AS404" s="48" t="str">
        <f>IFERROR(#REF!/#REF!,"_")</f>
        <v>_</v>
      </c>
      <c r="AT404" s="48">
        <f t="shared" si="213"/>
        <v>0.45901639344262296</v>
      </c>
      <c r="AU404" s="48" t="str">
        <f>IFERROR(#REF!/#REF!,"-")</f>
        <v>-</v>
      </c>
      <c r="AV404" s="48">
        <f t="shared" si="214"/>
        <v>0</v>
      </c>
      <c r="AW404" s="48" t="str">
        <f>IFERROR(#REF!/#REF!,"-")</f>
        <v>-</v>
      </c>
      <c r="AX404" s="48">
        <f t="shared" si="215"/>
        <v>0</v>
      </c>
      <c r="AY404" s="48" t="str">
        <f>IFERROR(#REF!/#REF!,"-")</f>
        <v>-</v>
      </c>
      <c r="AZ404" s="48">
        <f t="shared" si="221"/>
        <v>0</v>
      </c>
      <c r="BA404" s="48" t="str">
        <f t="shared" si="222"/>
        <v>-</v>
      </c>
      <c r="BB404" s="48" t="b">
        <f t="shared" si="216"/>
        <v>0</v>
      </c>
      <c r="BC404">
        <f t="shared" si="223"/>
        <v>23</v>
      </c>
      <c r="BD404" s="48">
        <f t="shared" si="217"/>
        <v>0.45098039215686275</v>
      </c>
    </row>
    <row r="405" spans="1:56" x14ac:dyDescent="0.3">
      <c r="A405" s="25" t="str">
        <f>Råstatistik!A399</f>
        <v>SIGTUNA SKOLSTIFTELSE</v>
      </c>
      <c r="B405" t="b">
        <f t="shared" si="192"/>
        <v>0</v>
      </c>
      <c r="C405">
        <f>Råstatistik!F399</f>
        <v>0</v>
      </c>
      <c r="D405">
        <f ca="1">IF(Råstatistik!D399=999,IF(simulera09,RANDBETWEEN(1,9),9),0)</f>
        <v>0</v>
      </c>
      <c r="E405">
        <f>Råstatistik!K399</f>
        <v>0</v>
      </c>
      <c r="F405">
        <f ca="1">IF(Råstatistik!I399=999,IF(simulera09,RANDBETWEEN(1,9),9),0)</f>
        <v>0</v>
      </c>
      <c r="G405">
        <f>Råstatistik!P399</f>
        <v>0</v>
      </c>
      <c r="H405">
        <f ca="1">IF(Råstatistik!N399=999,IF(simulera09,RANDBETWEEN(1,9),9),0)</f>
        <v>9</v>
      </c>
      <c r="I405">
        <f>Råstatistik!U399</f>
        <v>42</v>
      </c>
      <c r="J405">
        <f ca="1">IF(Råstatistik!S399=999,IF(simulera09,RANDBETWEEN(1,9),9),0)</f>
        <v>0</v>
      </c>
      <c r="K405">
        <f t="shared" si="193"/>
        <v>42</v>
      </c>
      <c r="L405">
        <f t="shared" ca="1" si="194"/>
        <v>9</v>
      </c>
      <c r="M405" s="26" t="str">
        <f t="shared" ca="1" si="218"/>
        <v>42-51</v>
      </c>
      <c r="N405" s="26">
        <f t="shared" ca="1" si="219"/>
        <v>47</v>
      </c>
      <c r="O405" s="26">
        <f t="shared" si="195"/>
        <v>0</v>
      </c>
      <c r="P405" s="26">
        <f t="shared" ca="1" si="196"/>
        <v>0</v>
      </c>
      <c r="Q405" s="26">
        <f t="shared" ca="1" si="197"/>
        <v>0</v>
      </c>
      <c r="R405" s="43">
        <f>IF(Råstatistik!G399=".",0,Råstatistik!G399)</f>
        <v>0</v>
      </c>
      <c r="S405" s="44">
        <f ca="1">IF(Råstatistik!E399=999,IF(simulera09,RANDBETWEEN(1,9),9),0)</f>
        <v>0</v>
      </c>
      <c r="T405" s="43">
        <f>IF(Råstatistik!L399=".",0,Råstatistik!L399)</f>
        <v>0</v>
      </c>
      <c r="U405" s="44">
        <f ca="1">IF(Råstatistik!J399=999,IF(simulera09,RANDBETWEEN(1,9),9),0)</f>
        <v>0</v>
      </c>
      <c r="V405">
        <f>IF(Råstatistik!Q399=".",0,Råstatistik!Q399)</f>
        <v>0</v>
      </c>
      <c r="W405">
        <f ca="1">IF(Råstatistik!O399=999,IF(simulera09,RANDBETWEEN(1,9),9),0)</f>
        <v>9</v>
      </c>
      <c r="X405">
        <f>IF(Råstatistik!V399=".",0,Råstatistik!V399)</f>
        <v>0</v>
      </c>
      <c r="Y405">
        <f ca="1">IF(Råstatistik!T399=999,IF(simulera09,RANDBETWEEN(1,9),9),0)</f>
        <v>9</v>
      </c>
      <c r="Z405">
        <f t="shared" si="198"/>
        <v>0</v>
      </c>
      <c r="AA405">
        <f t="shared" ca="1" si="199"/>
        <v>18</v>
      </c>
      <c r="AB405" s="26" t="str">
        <f t="shared" ca="1" si="220"/>
        <v>0-18</v>
      </c>
      <c r="AC405" s="26" t="b">
        <f>Råstatistik!B399</f>
        <v>0</v>
      </c>
      <c r="AD405" s="26">
        <f t="shared" si="200"/>
        <v>0</v>
      </c>
      <c r="AE405" s="26">
        <f t="shared" ca="1" si="201"/>
        <v>0</v>
      </c>
      <c r="AF405" s="26">
        <f t="shared" si="202"/>
        <v>0</v>
      </c>
      <c r="AG405" s="26">
        <f t="shared" ca="1" si="203"/>
        <v>0</v>
      </c>
      <c r="AH405" s="26">
        <f t="shared" si="204"/>
        <v>0</v>
      </c>
      <c r="AI405" s="26">
        <f t="shared" ca="1" si="205"/>
        <v>0</v>
      </c>
      <c r="AJ405" s="26">
        <f t="shared" si="206"/>
        <v>42</v>
      </c>
      <c r="AK405" s="26">
        <f t="shared" ca="1" si="207"/>
        <v>0</v>
      </c>
      <c r="AL405" s="48">
        <f t="shared" si="208"/>
        <v>0</v>
      </c>
      <c r="AM405" s="48" t="str">
        <f t="shared" ca="1" si="209"/>
        <v>0 - 0%</v>
      </c>
      <c r="AN405" s="48" t="str">
        <f>IFERROR(#REF!/#REF!,"-")</f>
        <v>-</v>
      </c>
      <c r="AO405" s="48">
        <f t="shared" si="210"/>
        <v>0</v>
      </c>
      <c r="AP405" s="48" t="str">
        <f t="shared" ca="1" si="211"/>
        <v>0 - 38%</v>
      </c>
      <c r="AQ405" s="48" t="str">
        <f>IFERROR(AC405/#REF!,"-")</f>
        <v>-</v>
      </c>
      <c r="AR405" s="48" t="str">
        <f t="shared" si="212"/>
        <v>-</v>
      </c>
      <c r="AS405" s="48" t="str">
        <f>IFERROR(#REF!/#REF!,"_")</f>
        <v>_</v>
      </c>
      <c r="AT405" s="48" t="str">
        <f t="shared" si="213"/>
        <v>-</v>
      </c>
      <c r="AU405" s="48" t="str">
        <f>IFERROR(#REF!/#REF!,"-")</f>
        <v>-</v>
      </c>
      <c r="AV405" s="48" t="str">
        <f t="shared" si="214"/>
        <v>-</v>
      </c>
      <c r="AW405" s="48" t="str">
        <f>IFERROR(#REF!/#REF!,"-")</f>
        <v>-</v>
      </c>
      <c r="AX405" s="48" t="str">
        <f t="shared" si="215"/>
        <v>-</v>
      </c>
      <c r="AY405" s="48" t="str">
        <f>IFERROR(#REF!/#REF!,"-")</f>
        <v>-</v>
      </c>
      <c r="AZ405" s="48" t="str">
        <f t="shared" si="221"/>
        <v>-</v>
      </c>
      <c r="BA405" s="48" t="str">
        <f t="shared" si="222"/>
        <v>-</v>
      </c>
      <c r="BB405" s="48" t="b">
        <f t="shared" si="216"/>
        <v>0</v>
      </c>
      <c r="BC405">
        <f t="shared" si="223"/>
        <v>0</v>
      </c>
      <c r="BD405" s="48" t="str">
        <f t="shared" si="217"/>
        <v>-</v>
      </c>
    </row>
    <row r="406" spans="1:56" x14ac:dyDescent="0.3">
      <c r="A406" s="25" t="str">
        <f>Råstatistik!A400</f>
        <v>SIMRISHAMNS KOMMUN</v>
      </c>
      <c r="B406" t="b">
        <f t="shared" si="192"/>
        <v>1</v>
      </c>
      <c r="C406">
        <f>Råstatistik!F400</f>
        <v>0</v>
      </c>
      <c r="D406">
        <f ca="1">IF(Råstatistik!D400=999,IF(simulera09,RANDBETWEEN(1,9),9),0)</f>
        <v>9</v>
      </c>
      <c r="E406">
        <f>Råstatistik!K400</f>
        <v>16</v>
      </c>
      <c r="F406">
        <f ca="1">IF(Råstatistik!I400=999,IF(simulera09,RANDBETWEEN(1,9),9),0)</f>
        <v>0</v>
      </c>
      <c r="G406">
        <f>Råstatistik!P400</f>
        <v>0</v>
      </c>
      <c r="H406">
        <f ca="1">IF(Råstatistik!N400=999,IF(simulera09,RANDBETWEEN(1,9),9),0)</f>
        <v>9</v>
      </c>
      <c r="I406">
        <f>Råstatistik!U400</f>
        <v>82</v>
      </c>
      <c r="J406">
        <f ca="1">IF(Råstatistik!S400=999,IF(simulera09,RANDBETWEEN(1,9),9),0)</f>
        <v>0</v>
      </c>
      <c r="K406">
        <f t="shared" si="193"/>
        <v>98</v>
      </c>
      <c r="L406">
        <f t="shared" ca="1" si="194"/>
        <v>18</v>
      </c>
      <c r="M406" s="26" t="str">
        <f t="shared" ca="1" si="218"/>
        <v>98-116</v>
      </c>
      <c r="N406" s="26">
        <f t="shared" ca="1" si="219"/>
        <v>107</v>
      </c>
      <c r="O406" s="26">
        <f t="shared" si="195"/>
        <v>16</v>
      </c>
      <c r="P406" s="26">
        <f t="shared" ca="1" si="196"/>
        <v>9</v>
      </c>
      <c r="Q406" s="26">
        <f t="shared" ca="1" si="197"/>
        <v>21</v>
      </c>
      <c r="R406" s="43">
        <f>IF(Råstatistik!G400=".",0,Råstatistik!G400)</f>
        <v>0</v>
      </c>
      <c r="S406" s="44">
        <f ca="1">IF(Råstatistik!E400=999,IF(simulera09,RANDBETWEEN(1,9),9),0)</f>
        <v>9</v>
      </c>
      <c r="T406" s="43">
        <f>IF(Råstatistik!L400=".",0,Råstatistik!L400)</f>
        <v>0</v>
      </c>
      <c r="U406" s="44">
        <f ca="1">IF(Råstatistik!J400=999,IF(simulera09,RANDBETWEEN(1,9),9),0)</f>
        <v>9</v>
      </c>
      <c r="V406">
        <f>IF(Råstatistik!Q400=".",0,Råstatistik!Q400)</f>
        <v>0</v>
      </c>
      <c r="W406">
        <f ca="1">IF(Råstatistik!O400=999,IF(simulera09,RANDBETWEEN(1,9),9),0)</f>
        <v>9</v>
      </c>
      <c r="X406">
        <f>IF(Råstatistik!V400=".",0,Råstatistik!V400)</f>
        <v>0</v>
      </c>
      <c r="Y406">
        <f ca="1">IF(Råstatistik!T400=999,IF(simulera09,RANDBETWEEN(1,9),9),0)</f>
        <v>9</v>
      </c>
      <c r="Z406">
        <f t="shared" si="198"/>
        <v>0</v>
      </c>
      <c r="AA406">
        <f t="shared" ca="1" si="199"/>
        <v>36</v>
      </c>
      <c r="AB406" s="26" t="str">
        <f t="shared" ca="1" si="220"/>
        <v>0-36</v>
      </c>
      <c r="AC406" s="26" t="b">
        <f>Råstatistik!B400</f>
        <v>0</v>
      </c>
      <c r="AD406" s="26">
        <f t="shared" si="200"/>
        <v>0</v>
      </c>
      <c r="AE406" s="26">
        <f t="shared" ca="1" si="201"/>
        <v>0</v>
      </c>
      <c r="AF406" s="26">
        <f t="shared" si="202"/>
        <v>16</v>
      </c>
      <c r="AG406" s="26">
        <f t="shared" ca="1" si="203"/>
        <v>0</v>
      </c>
      <c r="AH406" s="26">
        <f t="shared" si="204"/>
        <v>0</v>
      </c>
      <c r="AI406" s="26">
        <f t="shared" ca="1" si="205"/>
        <v>0</v>
      </c>
      <c r="AJ406" s="26">
        <f t="shared" si="206"/>
        <v>82</v>
      </c>
      <c r="AK406" s="26">
        <f t="shared" ca="1" si="207"/>
        <v>0</v>
      </c>
      <c r="AL406" s="48">
        <f t="shared" si="208"/>
        <v>0.16326530612244897</v>
      </c>
      <c r="AM406" s="48" t="str">
        <f t="shared" ca="1" si="209"/>
        <v>15 - 8%</v>
      </c>
      <c r="AN406" s="48" t="str">
        <f>IFERROR(#REF!/#REF!,"-")</f>
        <v>-</v>
      </c>
      <c r="AO406" s="48">
        <f t="shared" si="210"/>
        <v>0</v>
      </c>
      <c r="AP406" s="48" t="str">
        <f t="shared" ca="1" si="211"/>
        <v>0 - 34%</v>
      </c>
      <c r="AQ406" s="48" t="str">
        <f>IFERROR(AC406/#REF!,"-")</f>
        <v>-</v>
      </c>
      <c r="AR406" s="48">
        <f t="shared" si="212"/>
        <v>0</v>
      </c>
      <c r="AS406" s="48" t="str">
        <f>IFERROR(#REF!/#REF!,"_")</f>
        <v>_</v>
      </c>
      <c r="AT406" s="48">
        <f t="shared" si="213"/>
        <v>1</v>
      </c>
      <c r="AU406" s="48" t="str">
        <f>IFERROR(#REF!/#REF!,"-")</f>
        <v>-</v>
      </c>
      <c r="AV406" s="48" t="str">
        <f t="shared" si="214"/>
        <v>-</v>
      </c>
      <c r="AW406" s="48" t="str">
        <f>IFERROR(#REF!/#REF!,"-")</f>
        <v>-</v>
      </c>
      <c r="AX406" s="48" t="str">
        <f t="shared" si="215"/>
        <v>-</v>
      </c>
      <c r="AY406" s="48" t="str">
        <f>IFERROR(#REF!/#REF!,"-")</f>
        <v>-</v>
      </c>
      <c r="AZ406" s="48" t="str">
        <f t="shared" si="221"/>
        <v>-</v>
      </c>
      <c r="BA406" s="48" t="str">
        <f t="shared" si="222"/>
        <v>-</v>
      </c>
      <c r="BB406" s="48" t="b">
        <f t="shared" si="216"/>
        <v>0</v>
      </c>
      <c r="BC406">
        <f t="shared" si="223"/>
        <v>0</v>
      </c>
      <c r="BD406" s="48">
        <f t="shared" si="217"/>
        <v>0</v>
      </c>
    </row>
    <row r="407" spans="1:56" x14ac:dyDescent="0.3">
      <c r="A407" s="25" t="str">
        <f>Råstatistik!A401</f>
        <v>SJÖBO KOMMUN</v>
      </c>
      <c r="B407" t="b">
        <f t="shared" si="192"/>
        <v>1</v>
      </c>
      <c r="C407">
        <f>Råstatistik!F401</f>
        <v>19</v>
      </c>
      <c r="D407">
        <f ca="1">IF(Råstatistik!D401=999,IF(simulera09,RANDBETWEEN(1,9),9),0)</f>
        <v>0</v>
      </c>
      <c r="E407">
        <f>Råstatistik!K401</f>
        <v>0</v>
      </c>
      <c r="F407">
        <f ca="1">IF(Råstatistik!I401=999,IF(simulera09,RANDBETWEEN(1,9),9),0)</f>
        <v>9</v>
      </c>
      <c r="G407">
        <f>Råstatistik!P401</f>
        <v>0</v>
      </c>
      <c r="H407">
        <f ca="1">IF(Råstatistik!N401=999,IF(simulera09,RANDBETWEEN(1,9),9),0)</f>
        <v>9</v>
      </c>
      <c r="I407">
        <f>Råstatistik!U401</f>
        <v>107</v>
      </c>
      <c r="J407">
        <f ca="1">IF(Råstatistik!S401=999,IF(simulera09,RANDBETWEEN(1,9),9),0)</f>
        <v>0</v>
      </c>
      <c r="K407">
        <f t="shared" si="193"/>
        <v>126</v>
      </c>
      <c r="L407">
        <f t="shared" ca="1" si="194"/>
        <v>18</v>
      </c>
      <c r="M407" s="26" t="str">
        <f t="shared" ca="1" si="218"/>
        <v>126-144</v>
      </c>
      <c r="N407" s="26">
        <f t="shared" ca="1" si="219"/>
        <v>135</v>
      </c>
      <c r="O407" s="26">
        <f t="shared" si="195"/>
        <v>19</v>
      </c>
      <c r="P407" s="26">
        <f t="shared" ca="1" si="196"/>
        <v>9</v>
      </c>
      <c r="Q407" s="26">
        <f t="shared" ca="1" si="197"/>
        <v>24</v>
      </c>
      <c r="R407" s="43">
        <f>IF(Råstatistik!G401=".",0,Råstatistik!G401)</f>
        <v>0</v>
      </c>
      <c r="S407" s="44">
        <f ca="1">IF(Råstatistik!E401=999,IF(simulera09,RANDBETWEEN(1,9),9),0)</f>
        <v>9</v>
      </c>
      <c r="T407" s="43">
        <f>IF(Råstatistik!L401=".",0,Råstatistik!L401)</f>
        <v>0</v>
      </c>
      <c r="U407" s="44">
        <f ca="1">IF(Råstatistik!J401=999,IF(simulera09,RANDBETWEEN(1,9),9),0)</f>
        <v>9</v>
      </c>
      <c r="V407">
        <f>IF(Råstatistik!Q401=".",0,Råstatistik!Q401)</f>
        <v>0</v>
      </c>
      <c r="W407">
        <f ca="1">IF(Råstatistik!O401=999,IF(simulera09,RANDBETWEEN(1,9),9),0)</f>
        <v>9</v>
      </c>
      <c r="X407">
        <f>IF(Råstatistik!V401=".",0,Råstatistik!V401)</f>
        <v>0</v>
      </c>
      <c r="Y407">
        <f ca="1">IF(Råstatistik!T401=999,IF(simulera09,RANDBETWEEN(1,9),9),0)</f>
        <v>9</v>
      </c>
      <c r="Z407">
        <f t="shared" si="198"/>
        <v>0</v>
      </c>
      <c r="AA407">
        <f t="shared" ca="1" si="199"/>
        <v>36</v>
      </c>
      <c r="AB407" s="26" t="str">
        <f t="shared" ca="1" si="220"/>
        <v>0-36</v>
      </c>
      <c r="AC407" s="26" t="b">
        <f>Råstatistik!B401</f>
        <v>0</v>
      </c>
      <c r="AD407" s="26">
        <f t="shared" si="200"/>
        <v>19</v>
      </c>
      <c r="AE407" s="26">
        <f t="shared" ca="1" si="201"/>
        <v>0</v>
      </c>
      <c r="AF407" s="26">
        <f t="shared" si="202"/>
        <v>0</v>
      </c>
      <c r="AG407" s="26">
        <f t="shared" ca="1" si="203"/>
        <v>0</v>
      </c>
      <c r="AH407" s="26">
        <f t="shared" si="204"/>
        <v>0</v>
      </c>
      <c r="AI407" s="26">
        <f t="shared" ca="1" si="205"/>
        <v>0</v>
      </c>
      <c r="AJ407" s="26">
        <f t="shared" si="206"/>
        <v>107</v>
      </c>
      <c r="AK407" s="26">
        <f t="shared" ca="1" si="207"/>
        <v>0</v>
      </c>
      <c r="AL407" s="48">
        <f t="shared" si="208"/>
        <v>0.15079365079365079</v>
      </c>
      <c r="AM407" s="48" t="str">
        <f t="shared" ca="1" si="209"/>
        <v>14 - 7%</v>
      </c>
      <c r="AN407" s="48" t="str">
        <f>IFERROR(#REF!/#REF!,"-")</f>
        <v>-</v>
      </c>
      <c r="AO407" s="48">
        <f t="shared" si="210"/>
        <v>0</v>
      </c>
      <c r="AP407" s="48" t="str">
        <f t="shared" ca="1" si="211"/>
        <v>0 - 27%</v>
      </c>
      <c r="AQ407" s="48" t="str">
        <f>IFERROR(AC407/#REF!,"-")</f>
        <v>-</v>
      </c>
      <c r="AR407" s="48">
        <f t="shared" si="212"/>
        <v>0</v>
      </c>
      <c r="AS407" s="48" t="str">
        <f>IFERROR(#REF!/#REF!,"_")</f>
        <v>_</v>
      </c>
      <c r="AT407" s="48">
        <f t="shared" si="213"/>
        <v>0</v>
      </c>
      <c r="AU407" s="48" t="str">
        <f>IFERROR(#REF!/#REF!,"-")</f>
        <v>-</v>
      </c>
      <c r="AV407" s="48" t="str">
        <f t="shared" si="214"/>
        <v>-</v>
      </c>
      <c r="AW407" s="48" t="str">
        <f>IFERROR(#REF!/#REF!,"-")</f>
        <v>-</v>
      </c>
      <c r="AX407" s="48" t="str">
        <f t="shared" si="215"/>
        <v>-</v>
      </c>
      <c r="AY407" s="48" t="str">
        <f>IFERROR(#REF!/#REF!,"-")</f>
        <v>-</v>
      </c>
      <c r="AZ407" s="48" t="str">
        <f t="shared" si="221"/>
        <v>-</v>
      </c>
      <c r="BA407" s="48" t="str">
        <f t="shared" si="222"/>
        <v>-</v>
      </c>
      <c r="BB407" s="48" t="b">
        <f t="shared" si="216"/>
        <v>0</v>
      </c>
      <c r="BC407">
        <f t="shared" si="223"/>
        <v>19</v>
      </c>
      <c r="BD407" s="48">
        <f t="shared" si="217"/>
        <v>1</v>
      </c>
    </row>
    <row r="408" spans="1:56" x14ac:dyDescent="0.3">
      <c r="A408" s="25" t="str">
        <f>Råstatistik!A402</f>
        <v>SKANÖRS MONTESSORI FÖRSKOLA</v>
      </c>
      <c r="B408" t="b">
        <f t="shared" si="192"/>
        <v>0</v>
      </c>
      <c r="C408">
        <f>Råstatistik!F402</f>
        <v>0</v>
      </c>
      <c r="D408">
        <f ca="1">IF(Råstatistik!D402=999,IF(simulera09,RANDBETWEEN(1,9),9),0)</f>
        <v>0</v>
      </c>
      <c r="E408">
        <f>Råstatistik!K402</f>
        <v>0</v>
      </c>
      <c r="F408">
        <f ca="1">IF(Råstatistik!I402=999,IF(simulera09,RANDBETWEEN(1,9),9),0)</f>
        <v>0</v>
      </c>
      <c r="G408">
        <f>Råstatistik!P402</f>
        <v>0</v>
      </c>
      <c r="H408">
        <f ca="1">IF(Råstatistik!N402=999,IF(simulera09,RANDBETWEEN(1,9),9),0)</f>
        <v>0</v>
      </c>
      <c r="I408">
        <f>Råstatistik!U402</f>
        <v>11</v>
      </c>
      <c r="J408">
        <f ca="1">IF(Råstatistik!S402=999,IF(simulera09,RANDBETWEEN(1,9),9),0)</f>
        <v>0</v>
      </c>
      <c r="K408">
        <f t="shared" si="193"/>
        <v>11</v>
      </c>
      <c r="L408">
        <f t="shared" ca="1" si="194"/>
        <v>0</v>
      </c>
      <c r="M408" s="26" t="str">
        <f t="shared" ca="1" si="218"/>
        <v>11</v>
      </c>
      <c r="N408" s="26">
        <f t="shared" ca="1" si="219"/>
        <v>11</v>
      </c>
      <c r="O408" s="26">
        <f t="shared" si="195"/>
        <v>0</v>
      </c>
      <c r="P408" s="26">
        <f t="shared" ca="1" si="196"/>
        <v>0</v>
      </c>
      <c r="Q408" s="26">
        <f t="shared" ca="1" si="197"/>
        <v>0</v>
      </c>
      <c r="R408" s="43">
        <f>IF(Råstatistik!G402=".",0,Råstatistik!G402)</f>
        <v>0</v>
      </c>
      <c r="S408" s="44">
        <f ca="1">IF(Råstatistik!E402=999,IF(simulera09,RANDBETWEEN(1,9),9),0)</f>
        <v>0</v>
      </c>
      <c r="T408" s="43">
        <f>IF(Råstatistik!L402=".",0,Råstatistik!L402)</f>
        <v>0</v>
      </c>
      <c r="U408" s="44">
        <f ca="1">IF(Råstatistik!J402=999,IF(simulera09,RANDBETWEEN(1,9),9),0)</f>
        <v>0</v>
      </c>
      <c r="V408">
        <f>IF(Råstatistik!Q402=".",0,Råstatistik!Q402)</f>
        <v>0</v>
      </c>
      <c r="W408">
        <f ca="1">IF(Råstatistik!O402=999,IF(simulera09,RANDBETWEEN(1,9),9),0)</f>
        <v>0</v>
      </c>
      <c r="X408">
        <f>IF(Råstatistik!V402=".",0,Råstatistik!V402)</f>
        <v>0</v>
      </c>
      <c r="Y408">
        <f ca="1">IF(Råstatistik!T402=999,IF(simulera09,RANDBETWEEN(1,9),9),0)</f>
        <v>9</v>
      </c>
      <c r="Z408">
        <f t="shared" si="198"/>
        <v>0</v>
      </c>
      <c r="AA408">
        <f t="shared" ca="1" si="199"/>
        <v>9</v>
      </c>
      <c r="AB408" s="26" t="str">
        <f t="shared" ca="1" si="220"/>
        <v>0-9</v>
      </c>
      <c r="AC408" s="26" t="b">
        <f>Råstatistik!B402</f>
        <v>0</v>
      </c>
      <c r="AD408" s="26">
        <f t="shared" si="200"/>
        <v>0</v>
      </c>
      <c r="AE408" s="26">
        <f t="shared" ca="1" si="201"/>
        <v>0</v>
      </c>
      <c r="AF408" s="26">
        <f t="shared" si="202"/>
        <v>0</v>
      </c>
      <c r="AG408" s="26">
        <f t="shared" ca="1" si="203"/>
        <v>0</v>
      </c>
      <c r="AH408" s="26">
        <f t="shared" si="204"/>
        <v>0</v>
      </c>
      <c r="AI408" s="26">
        <f t="shared" ca="1" si="205"/>
        <v>0</v>
      </c>
      <c r="AJ408" s="26">
        <f t="shared" si="206"/>
        <v>11</v>
      </c>
      <c r="AK408" s="26">
        <f t="shared" ca="1" si="207"/>
        <v>0</v>
      </c>
      <c r="AL408" s="48">
        <f t="shared" si="208"/>
        <v>0</v>
      </c>
      <c r="AM408" s="48" t="str">
        <f t="shared" ca="1" si="209"/>
        <v>0 - 0%</v>
      </c>
      <c r="AN408" s="48" t="str">
        <f>IFERROR(#REF!/#REF!,"-")</f>
        <v>-</v>
      </c>
      <c r="AO408" s="48">
        <f t="shared" si="210"/>
        <v>0</v>
      </c>
      <c r="AP408" s="48" t="str">
        <f t="shared" ca="1" si="211"/>
        <v>0 - 82%</v>
      </c>
      <c r="AQ408" s="48" t="str">
        <f>IFERROR(AC408/#REF!,"-")</f>
        <v>-</v>
      </c>
      <c r="AR408" s="48" t="str">
        <f t="shared" si="212"/>
        <v>-</v>
      </c>
      <c r="AS408" s="48" t="str">
        <f>IFERROR(#REF!/#REF!,"_")</f>
        <v>_</v>
      </c>
      <c r="AT408" s="48" t="str">
        <f t="shared" si="213"/>
        <v>-</v>
      </c>
      <c r="AU408" s="48" t="str">
        <f>IFERROR(#REF!/#REF!,"-")</f>
        <v>-</v>
      </c>
      <c r="AV408" s="48" t="str">
        <f t="shared" si="214"/>
        <v>-</v>
      </c>
      <c r="AW408" s="48" t="str">
        <f>IFERROR(#REF!/#REF!,"-")</f>
        <v>-</v>
      </c>
      <c r="AX408" s="48" t="str">
        <f t="shared" si="215"/>
        <v>-</v>
      </c>
      <c r="AY408" s="48" t="str">
        <f>IFERROR(#REF!/#REF!,"-")</f>
        <v>-</v>
      </c>
      <c r="AZ408" s="48" t="str">
        <f t="shared" si="221"/>
        <v>-</v>
      </c>
      <c r="BA408" s="48" t="str">
        <f t="shared" si="222"/>
        <v>-</v>
      </c>
      <c r="BB408" s="48" t="b">
        <f t="shared" si="216"/>
        <v>0</v>
      </c>
      <c r="BC408">
        <f t="shared" si="223"/>
        <v>0</v>
      </c>
      <c r="BD408" s="48" t="str">
        <f t="shared" si="217"/>
        <v>-</v>
      </c>
    </row>
    <row r="409" spans="1:56" x14ac:dyDescent="0.3">
      <c r="A409" s="25" t="str">
        <f>Råstatistik!A403</f>
        <v>SKARA KOMMUN</v>
      </c>
      <c r="B409" t="b">
        <f t="shared" si="192"/>
        <v>1</v>
      </c>
      <c r="C409">
        <f>Råstatistik!F403</f>
        <v>26</v>
      </c>
      <c r="D409">
        <f ca="1">IF(Råstatistik!D403=999,IF(simulera09,RANDBETWEEN(1,9),9),0)</f>
        <v>0</v>
      </c>
      <c r="E409">
        <f>Råstatistik!K403</f>
        <v>14</v>
      </c>
      <c r="F409">
        <f ca="1">IF(Råstatistik!I403=999,IF(simulera09,RANDBETWEEN(1,9),9),0)</f>
        <v>0</v>
      </c>
      <c r="G409">
        <f>Råstatistik!P403</f>
        <v>16</v>
      </c>
      <c r="H409">
        <f ca="1">IF(Råstatistik!N403=999,IF(simulera09,RANDBETWEEN(1,9),9),0)</f>
        <v>0</v>
      </c>
      <c r="I409">
        <f>Råstatistik!U403</f>
        <v>112</v>
      </c>
      <c r="J409">
        <f ca="1">IF(Råstatistik!S403=999,IF(simulera09,RANDBETWEEN(1,9),9),0)</f>
        <v>0</v>
      </c>
      <c r="K409">
        <f t="shared" si="193"/>
        <v>168</v>
      </c>
      <c r="L409">
        <f t="shared" ca="1" si="194"/>
        <v>0</v>
      </c>
      <c r="M409" s="26" t="str">
        <f t="shared" ca="1" si="218"/>
        <v>168</v>
      </c>
      <c r="N409" s="26">
        <f t="shared" ca="1" si="219"/>
        <v>168</v>
      </c>
      <c r="O409" s="26">
        <f t="shared" si="195"/>
        <v>40</v>
      </c>
      <c r="P409" s="26">
        <f t="shared" ca="1" si="196"/>
        <v>0</v>
      </c>
      <c r="Q409" s="26">
        <f t="shared" ca="1" si="197"/>
        <v>40</v>
      </c>
      <c r="R409" s="43">
        <f>IF(Råstatistik!G403=".",0,Råstatistik!G403)</f>
        <v>0</v>
      </c>
      <c r="S409" s="44">
        <f ca="1">IF(Råstatistik!E403=999,IF(simulera09,RANDBETWEEN(1,9),9),0)</f>
        <v>9</v>
      </c>
      <c r="T409" s="43">
        <f>IF(Råstatistik!L403=".",0,Råstatistik!L403)</f>
        <v>0</v>
      </c>
      <c r="U409" s="44">
        <f ca="1">IF(Råstatistik!J403=999,IF(simulera09,RANDBETWEEN(1,9),9),0)</f>
        <v>9</v>
      </c>
      <c r="V409">
        <f>IF(Råstatistik!Q403=".",0,Råstatistik!Q403)</f>
        <v>0</v>
      </c>
      <c r="W409">
        <f ca="1">IF(Råstatistik!O403=999,IF(simulera09,RANDBETWEEN(1,9),9),0)</f>
        <v>9</v>
      </c>
      <c r="X409">
        <f>IF(Råstatistik!V403=".",0,Råstatistik!V403)</f>
        <v>0</v>
      </c>
      <c r="Y409">
        <f ca="1">IF(Råstatistik!T403=999,IF(simulera09,RANDBETWEEN(1,9),9),0)</f>
        <v>9</v>
      </c>
      <c r="Z409">
        <f t="shared" si="198"/>
        <v>0</v>
      </c>
      <c r="AA409">
        <f t="shared" ca="1" si="199"/>
        <v>36</v>
      </c>
      <c r="AB409" s="26" t="str">
        <f t="shared" ca="1" si="220"/>
        <v>0-36</v>
      </c>
      <c r="AC409" s="26" t="b">
        <f>Råstatistik!B403</f>
        <v>0</v>
      </c>
      <c r="AD409" s="26">
        <f t="shared" si="200"/>
        <v>26</v>
      </c>
      <c r="AE409" s="26">
        <f t="shared" ca="1" si="201"/>
        <v>0</v>
      </c>
      <c r="AF409" s="26">
        <f t="shared" si="202"/>
        <v>14</v>
      </c>
      <c r="AG409" s="26">
        <f t="shared" ca="1" si="203"/>
        <v>0</v>
      </c>
      <c r="AH409" s="26">
        <f t="shared" si="204"/>
        <v>16</v>
      </c>
      <c r="AI409" s="26">
        <f t="shared" ca="1" si="205"/>
        <v>0</v>
      </c>
      <c r="AJ409" s="26">
        <f t="shared" si="206"/>
        <v>112</v>
      </c>
      <c r="AK409" s="26">
        <f t="shared" ca="1" si="207"/>
        <v>0</v>
      </c>
      <c r="AL409" s="48">
        <f t="shared" si="208"/>
        <v>0.23809523809523808</v>
      </c>
      <c r="AM409" s="48" t="str">
        <f t="shared" ca="1" si="209"/>
        <v>24 - 0%</v>
      </c>
      <c r="AN409" s="48" t="str">
        <f>IFERROR(#REF!/#REF!,"-")</f>
        <v>-</v>
      </c>
      <c r="AO409" s="48">
        <f t="shared" si="210"/>
        <v>0</v>
      </c>
      <c r="AP409" s="48" t="str">
        <f t="shared" ca="1" si="211"/>
        <v>0 - 21%</v>
      </c>
      <c r="AQ409" s="48" t="str">
        <f>IFERROR(AC409/#REF!,"-")</f>
        <v>-</v>
      </c>
      <c r="AR409" s="48">
        <f t="shared" si="212"/>
        <v>0</v>
      </c>
      <c r="AS409" s="48" t="str">
        <f>IFERROR(#REF!/#REF!,"_")</f>
        <v>_</v>
      </c>
      <c r="AT409" s="48">
        <f t="shared" si="213"/>
        <v>0.35</v>
      </c>
      <c r="AU409" s="48" t="str">
        <f>IFERROR(#REF!/#REF!,"-")</f>
        <v>-</v>
      </c>
      <c r="AV409" s="48" t="str">
        <f t="shared" si="214"/>
        <v>-</v>
      </c>
      <c r="AW409" s="48" t="str">
        <f>IFERROR(#REF!/#REF!,"-")</f>
        <v>-</v>
      </c>
      <c r="AX409" s="48" t="str">
        <f t="shared" si="215"/>
        <v>-</v>
      </c>
      <c r="AY409" s="48" t="str">
        <f>IFERROR(#REF!/#REF!,"-")</f>
        <v>-</v>
      </c>
      <c r="AZ409" s="48" t="str">
        <f t="shared" si="221"/>
        <v>-</v>
      </c>
      <c r="BA409" s="48" t="str">
        <f t="shared" si="222"/>
        <v>-</v>
      </c>
      <c r="BB409" s="48" t="b">
        <f t="shared" si="216"/>
        <v>0</v>
      </c>
      <c r="BC409">
        <f t="shared" si="223"/>
        <v>26</v>
      </c>
      <c r="BD409" s="48">
        <f t="shared" si="217"/>
        <v>0.65</v>
      </c>
    </row>
    <row r="410" spans="1:56" x14ac:dyDescent="0.3">
      <c r="A410" s="25" t="str">
        <f>Råstatistik!A404</f>
        <v>SKELLEFTEÅ KOMMUN</v>
      </c>
      <c r="B410" t="b">
        <f t="shared" si="192"/>
        <v>1</v>
      </c>
      <c r="C410">
        <f>Råstatistik!F404</f>
        <v>75</v>
      </c>
      <c r="D410">
        <f ca="1">IF(Råstatistik!D404=999,IF(simulera09,RANDBETWEEN(1,9),9),0)</f>
        <v>0</v>
      </c>
      <c r="E410">
        <f>Råstatistik!K404</f>
        <v>62</v>
      </c>
      <c r="F410">
        <f ca="1">IF(Råstatistik!I404=999,IF(simulera09,RANDBETWEEN(1,9),9),0)</f>
        <v>0</v>
      </c>
      <c r="G410">
        <f>Råstatistik!P404</f>
        <v>52</v>
      </c>
      <c r="H410">
        <f ca="1">IF(Råstatistik!N404=999,IF(simulera09,RANDBETWEEN(1,9),9),0)</f>
        <v>0</v>
      </c>
      <c r="I410">
        <f>Råstatistik!U404</f>
        <v>521</v>
      </c>
      <c r="J410">
        <f ca="1">IF(Råstatistik!S404=999,IF(simulera09,RANDBETWEEN(1,9),9),0)</f>
        <v>0</v>
      </c>
      <c r="K410">
        <f t="shared" si="193"/>
        <v>710</v>
      </c>
      <c r="L410">
        <f t="shared" ca="1" si="194"/>
        <v>0</v>
      </c>
      <c r="M410" s="26" t="str">
        <f t="shared" ca="1" si="218"/>
        <v>710</v>
      </c>
      <c r="N410" s="26">
        <f t="shared" ca="1" si="219"/>
        <v>710</v>
      </c>
      <c r="O410" s="26">
        <f t="shared" si="195"/>
        <v>137</v>
      </c>
      <c r="P410" s="26">
        <f t="shared" ca="1" si="196"/>
        <v>0</v>
      </c>
      <c r="Q410" s="26">
        <f t="shared" ca="1" si="197"/>
        <v>137</v>
      </c>
      <c r="R410" s="43">
        <f>IF(Råstatistik!G404=".",0,Råstatistik!G404)</f>
        <v>47</v>
      </c>
      <c r="S410" s="44">
        <f ca="1">IF(Råstatistik!E404=999,IF(simulera09,RANDBETWEEN(1,9),9),0)</f>
        <v>0</v>
      </c>
      <c r="T410" s="43">
        <f>IF(Råstatistik!L404=".",0,Råstatistik!L404)</f>
        <v>13</v>
      </c>
      <c r="U410" s="44">
        <f ca="1">IF(Råstatistik!J404=999,IF(simulera09,RANDBETWEEN(1,9),9),0)</f>
        <v>0</v>
      </c>
      <c r="V410">
        <f>IF(Råstatistik!Q404=".",0,Råstatistik!Q404)</f>
        <v>0</v>
      </c>
      <c r="W410">
        <f ca="1">IF(Råstatistik!O404=999,IF(simulera09,RANDBETWEEN(1,9),9),0)</f>
        <v>9</v>
      </c>
      <c r="X410">
        <f>IF(Råstatistik!V404=".",0,Råstatistik!V404)</f>
        <v>0</v>
      </c>
      <c r="Y410">
        <f ca="1">IF(Råstatistik!T404=999,IF(simulera09,RANDBETWEEN(1,9),9),0)</f>
        <v>9</v>
      </c>
      <c r="Z410">
        <f t="shared" si="198"/>
        <v>60</v>
      </c>
      <c r="AA410">
        <f t="shared" ca="1" si="199"/>
        <v>18</v>
      </c>
      <c r="AB410" s="26" t="str">
        <f t="shared" ca="1" si="220"/>
        <v>60-78</v>
      </c>
      <c r="AC410" s="26" t="b">
        <f>Råstatistik!B404</f>
        <v>0</v>
      </c>
      <c r="AD410" s="26">
        <f t="shared" si="200"/>
        <v>28</v>
      </c>
      <c r="AE410" s="26">
        <f t="shared" ca="1" si="201"/>
        <v>0</v>
      </c>
      <c r="AF410" s="26">
        <f t="shared" si="202"/>
        <v>49</v>
      </c>
      <c r="AG410" s="26">
        <f t="shared" ca="1" si="203"/>
        <v>0</v>
      </c>
      <c r="AH410" s="26">
        <f t="shared" si="204"/>
        <v>52</v>
      </c>
      <c r="AI410" s="26">
        <f t="shared" ca="1" si="205"/>
        <v>0</v>
      </c>
      <c r="AJ410" s="26">
        <f t="shared" si="206"/>
        <v>521</v>
      </c>
      <c r="AK410" s="26">
        <f t="shared" ca="1" si="207"/>
        <v>0</v>
      </c>
      <c r="AL410" s="48">
        <f t="shared" si="208"/>
        <v>0.19295774647887323</v>
      </c>
      <c r="AM410" s="48" t="str">
        <f t="shared" ca="1" si="209"/>
        <v>19 - 0%</v>
      </c>
      <c r="AN410" s="48" t="str">
        <f>IFERROR(#REF!/#REF!,"-")</f>
        <v>-</v>
      </c>
      <c r="AO410" s="48">
        <f t="shared" si="210"/>
        <v>8.4507042253521125E-2</v>
      </c>
      <c r="AP410" s="48" t="str">
        <f t="shared" ca="1" si="211"/>
        <v>8 - 3%</v>
      </c>
      <c r="AQ410" s="48" t="str">
        <f>IFERROR(AC410/#REF!,"-")</f>
        <v>-</v>
      </c>
      <c r="AR410" s="48">
        <f t="shared" si="212"/>
        <v>0.43795620437956206</v>
      </c>
      <c r="AS410" s="48" t="str">
        <f>IFERROR(#REF!/#REF!,"_")</f>
        <v>_</v>
      </c>
      <c r="AT410" s="48">
        <f t="shared" si="213"/>
        <v>0.45255474452554745</v>
      </c>
      <c r="AU410" s="48" t="str">
        <f>IFERROR(#REF!/#REF!,"-")</f>
        <v>-</v>
      </c>
      <c r="AV410" s="48">
        <f t="shared" si="214"/>
        <v>0.21666666666666667</v>
      </c>
      <c r="AW410" s="48" t="str">
        <f>IFERROR(#REF!/#REF!,"-")</f>
        <v>-</v>
      </c>
      <c r="AX410" s="48">
        <f t="shared" si="215"/>
        <v>0</v>
      </c>
      <c r="AY410" s="48" t="str">
        <f>IFERROR(#REF!/#REF!,"-")</f>
        <v>-</v>
      </c>
      <c r="AZ410" s="48">
        <f t="shared" si="221"/>
        <v>0.21666666666666667</v>
      </c>
      <c r="BA410" s="48" t="str">
        <f t="shared" si="222"/>
        <v>-</v>
      </c>
      <c r="BB410" s="48" t="b">
        <f t="shared" si="216"/>
        <v>0</v>
      </c>
      <c r="BC410">
        <f t="shared" si="223"/>
        <v>28</v>
      </c>
      <c r="BD410" s="48">
        <f t="shared" si="217"/>
        <v>0.36363636363636365</v>
      </c>
    </row>
    <row r="411" spans="1:56" x14ac:dyDescent="0.3">
      <c r="A411" s="25" t="str">
        <f>Råstatistik!A405</f>
        <v>SKELLEFTEÅ KRISTNA SKOLFÖRENING</v>
      </c>
      <c r="B411" t="b">
        <f t="shared" si="192"/>
        <v>0</v>
      </c>
      <c r="C411">
        <f>Råstatistik!F405</f>
        <v>0</v>
      </c>
      <c r="D411">
        <f ca="1">IF(Råstatistik!D405=999,IF(simulera09,RANDBETWEEN(1,9),9),0)</f>
        <v>9</v>
      </c>
      <c r="E411">
        <f>Råstatistik!K405</f>
        <v>0</v>
      </c>
      <c r="F411">
        <f ca="1">IF(Råstatistik!I405=999,IF(simulera09,RANDBETWEEN(1,9),9),0)</f>
        <v>0</v>
      </c>
      <c r="G411">
        <f>Råstatistik!P405</f>
        <v>0</v>
      </c>
      <c r="H411">
        <f ca="1">IF(Råstatistik!N405=999,IF(simulera09,RANDBETWEEN(1,9),9),0)</f>
        <v>0</v>
      </c>
      <c r="I411">
        <f>Råstatistik!U405</f>
        <v>0</v>
      </c>
      <c r="J411">
        <f ca="1">IF(Råstatistik!S405=999,IF(simulera09,RANDBETWEEN(1,9),9),0)</f>
        <v>9</v>
      </c>
      <c r="K411">
        <f t="shared" si="193"/>
        <v>0</v>
      </c>
      <c r="L411">
        <f t="shared" ca="1" si="194"/>
        <v>18</v>
      </c>
      <c r="M411" s="26" t="str">
        <f t="shared" ca="1" si="218"/>
        <v>0-18</v>
      </c>
      <c r="N411" s="26">
        <f t="shared" ca="1" si="219"/>
        <v>9</v>
      </c>
      <c r="O411" s="26">
        <f t="shared" si="195"/>
        <v>0</v>
      </c>
      <c r="P411" s="26">
        <f t="shared" ca="1" si="196"/>
        <v>9</v>
      </c>
      <c r="Q411" s="26">
        <f t="shared" ca="1" si="197"/>
        <v>5</v>
      </c>
      <c r="R411" s="43">
        <f>IF(Råstatistik!G405=".",0,Råstatistik!G405)</f>
        <v>0</v>
      </c>
      <c r="S411" s="44">
        <f ca="1">IF(Råstatistik!E405=999,IF(simulera09,RANDBETWEEN(1,9),9),0)</f>
        <v>9</v>
      </c>
      <c r="T411" s="43">
        <f>IF(Råstatistik!L405=".",0,Råstatistik!L405)</f>
        <v>0</v>
      </c>
      <c r="U411" s="44">
        <f ca="1">IF(Råstatistik!J405=999,IF(simulera09,RANDBETWEEN(1,9),9),0)</f>
        <v>0</v>
      </c>
      <c r="V411">
        <f>IF(Råstatistik!Q405=".",0,Råstatistik!Q405)</f>
        <v>0</v>
      </c>
      <c r="W411">
        <f ca="1">IF(Råstatistik!O405=999,IF(simulera09,RANDBETWEEN(1,9),9),0)</f>
        <v>0</v>
      </c>
      <c r="X411">
        <f>IF(Råstatistik!V405=".",0,Råstatistik!V405)</f>
        <v>0</v>
      </c>
      <c r="Y411">
        <f ca="1">IF(Råstatistik!T405=999,IF(simulera09,RANDBETWEEN(1,9),9),0)</f>
        <v>9</v>
      </c>
      <c r="Z411">
        <f t="shared" si="198"/>
        <v>0</v>
      </c>
      <c r="AA411">
        <f t="shared" ca="1" si="199"/>
        <v>18</v>
      </c>
      <c r="AB411" s="26" t="str">
        <f t="shared" ca="1" si="220"/>
        <v>0-18</v>
      </c>
      <c r="AC411" s="26" t="b">
        <f>Råstatistik!B405</f>
        <v>1</v>
      </c>
      <c r="AD411" s="26">
        <f t="shared" si="200"/>
        <v>0</v>
      </c>
      <c r="AE411" s="26">
        <f t="shared" ca="1" si="201"/>
        <v>0</v>
      </c>
      <c r="AF411" s="26">
        <f t="shared" si="202"/>
        <v>0</v>
      </c>
      <c r="AG411" s="26">
        <f t="shared" ca="1" si="203"/>
        <v>0</v>
      </c>
      <c r="AH411" s="26">
        <f t="shared" si="204"/>
        <v>0</v>
      </c>
      <c r="AI411" s="26">
        <f t="shared" ca="1" si="205"/>
        <v>0</v>
      </c>
      <c r="AJ411" s="26">
        <f t="shared" si="206"/>
        <v>0</v>
      </c>
      <c r="AK411" s="26">
        <f t="shared" ca="1" si="207"/>
        <v>0</v>
      </c>
      <c r="AL411" s="48" t="str">
        <f t="shared" si="208"/>
        <v>-</v>
      </c>
      <c r="AM411" s="48" t="str">
        <f t="shared" ca="1" si="209"/>
        <v>0 - 100%</v>
      </c>
      <c r="AN411" s="48" t="str">
        <f>IFERROR(#REF!/#REF!,"-")</f>
        <v>-</v>
      </c>
      <c r="AO411" s="48" t="str">
        <f t="shared" si="210"/>
        <v>-</v>
      </c>
      <c r="AP411" s="48" t="str">
        <f t="shared" ca="1" si="211"/>
        <v>0 - 200%</v>
      </c>
      <c r="AQ411" s="48" t="str">
        <f>IFERROR(AC411/#REF!,"-")</f>
        <v>-</v>
      </c>
      <c r="AR411" s="48" t="str">
        <f t="shared" si="212"/>
        <v>-</v>
      </c>
      <c r="AS411" s="48" t="str">
        <f>IFERROR(#REF!/#REF!,"_")</f>
        <v>_</v>
      </c>
      <c r="AT411" s="48" t="str">
        <f t="shared" si="213"/>
        <v>-</v>
      </c>
      <c r="AU411" s="48" t="str">
        <f>IFERROR(#REF!/#REF!,"-")</f>
        <v>-</v>
      </c>
      <c r="AV411" s="48" t="str">
        <f t="shared" si="214"/>
        <v>-</v>
      </c>
      <c r="AW411" s="48" t="str">
        <f>IFERROR(#REF!/#REF!,"-")</f>
        <v>-</v>
      </c>
      <c r="AX411" s="48" t="str">
        <f t="shared" si="215"/>
        <v>-</v>
      </c>
      <c r="AY411" s="48" t="str">
        <f>IFERROR(#REF!/#REF!,"-")</f>
        <v>-</v>
      </c>
      <c r="AZ411" s="48" t="str">
        <f t="shared" si="221"/>
        <v>-</v>
      </c>
      <c r="BA411" s="48" t="str">
        <f t="shared" si="222"/>
        <v>-</v>
      </c>
      <c r="BB411" s="48" t="b">
        <f t="shared" si="216"/>
        <v>1</v>
      </c>
      <c r="BC411">
        <f t="shared" si="223"/>
        <v>0</v>
      </c>
      <c r="BD411" s="48" t="str">
        <f t="shared" si="217"/>
        <v>-</v>
      </c>
    </row>
    <row r="412" spans="1:56" x14ac:dyDescent="0.3">
      <c r="A412" s="25" t="str">
        <f>Råstatistik!A406</f>
        <v>SKINNSKATTEBERGS KOMMUN</v>
      </c>
      <c r="B412" t="b">
        <f t="shared" si="192"/>
        <v>1</v>
      </c>
      <c r="C412">
        <f>Råstatistik!F406</f>
        <v>0</v>
      </c>
      <c r="D412">
        <f ca="1">IF(Råstatistik!D406=999,IF(simulera09,RANDBETWEEN(1,9),9),0)</f>
        <v>9</v>
      </c>
      <c r="E412">
        <f>Råstatistik!K406</f>
        <v>0</v>
      </c>
      <c r="F412">
        <f ca="1">IF(Råstatistik!I406=999,IF(simulera09,RANDBETWEEN(1,9),9),0)</f>
        <v>9</v>
      </c>
      <c r="G412">
        <f>Råstatistik!P406</f>
        <v>0</v>
      </c>
      <c r="H412">
        <f ca="1">IF(Råstatistik!N406=999,IF(simulera09,RANDBETWEEN(1,9),9),0)</f>
        <v>9</v>
      </c>
      <c r="I412">
        <f>Råstatistik!U406</f>
        <v>13</v>
      </c>
      <c r="J412">
        <f ca="1">IF(Råstatistik!S406=999,IF(simulera09,RANDBETWEEN(1,9),9),0)</f>
        <v>0</v>
      </c>
      <c r="K412">
        <f t="shared" si="193"/>
        <v>13</v>
      </c>
      <c r="L412">
        <f t="shared" ca="1" si="194"/>
        <v>27</v>
      </c>
      <c r="M412" s="26" t="str">
        <f t="shared" ca="1" si="218"/>
        <v>13-40</v>
      </c>
      <c r="N412" s="26">
        <f t="shared" ca="1" si="219"/>
        <v>27</v>
      </c>
      <c r="O412" s="26">
        <f t="shared" si="195"/>
        <v>0</v>
      </c>
      <c r="P412" s="26">
        <f t="shared" ca="1" si="196"/>
        <v>18</v>
      </c>
      <c r="Q412" s="26">
        <f t="shared" ca="1" si="197"/>
        <v>9</v>
      </c>
      <c r="R412" s="43">
        <f>IF(Råstatistik!G406=".",0,Råstatistik!G406)</f>
        <v>0</v>
      </c>
      <c r="S412" s="44">
        <f ca="1">IF(Råstatistik!E406=999,IF(simulera09,RANDBETWEEN(1,9),9),0)</f>
        <v>9</v>
      </c>
      <c r="T412" s="43">
        <f>IF(Råstatistik!L406=".",0,Råstatistik!L406)</f>
        <v>0</v>
      </c>
      <c r="U412" s="44">
        <f ca="1">IF(Råstatistik!J406=999,IF(simulera09,RANDBETWEEN(1,9),9),0)</f>
        <v>9</v>
      </c>
      <c r="V412">
        <f>IF(Råstatistik!Q406=".",0,Råstatistik!Q406)</f>
        <v>0</v>
      </c>
      <c r="W412">
        <f ca="1">IF(Råstatistik!O406=999,IF(simulera09,RANDBETWEEN(1,9),9),0)</f>
        <v>9</v>
      </c>
      <c r="X412">
        <f>IF(Råstatistik!V406=".",0,Råstatistik!V406)</f>
        <v>0</v>
      </c>
      <c r="Y412">
        <f ca="1">IF(Råstatistik!T406=999,IF(simulera09,RANDBETWEEN(1,9),9),0)</f>
        <v>0</v>
      </c>
      <c r="Z412">
        <f t="shared" si="198"/>
        <v>0</v>
      </c>
      <c r="AA412">
        <f t="shared" ca="1" si="199"/>
        <v>27</v>
      </c>
      <c r="AB412" s="26" t="str">
        <f t="shared" ca="1" si="220"/>
        <v>0-27</v>
      </c>
      <c r="AC412" s="26" t="b">
        <f>Råstatistik!B406</f>
        <v>0</v>
      </c>
      <c r="AD412" s="26">
        <f t="shared" si="200"/>
        <v>0</v>
      </c>
      <c r="AE412" s="26">
        <f t="shared" ca="1" si="201"/>
        <v>0</v>
      </c>
      <c r="AF412" s="26">
        <f t="shared" si="202"/>
        <v>0</v>
      </c>
      <c r="AG412" s="26">
        <f t="shared" ca="1" si="203"/>
        <v>0</v>
      </c>
      <c r="AH412" s="26">
        <f t="shared" si="204"/>
        <v>0</v>
      </c>
      <c r="AI412" s="26">
        <f t="shared" ca="1" si="205"/>
        <v>0</v>
      </c>
      <c r="AJ412" s="26">
        <f t="shared" si="206"/>
        <v>13</v>
      </c>
      <c r="AK412" s="26">
        <f t="shared" ca="1" si="207"/>
        <v>0</v>
      </c>
      <c r="AL412" s="48">
        <f t="shared" si="208"/>
        <v>0</v>
      </c>
      <c r="AM412" s="48" t="str">
        <f t="shared" ca="1" si="209"/>
        <v>0 - 67%</v>
      </c>
      <c r="AN412" s="48" t="str">
        <f>IFERROR(#REF!/#REF!,"-")</f>
        <v>-</v>
      </c>
      <c r="AO412" s="48">
        <f t="shared" si="210"/>
        <v>0</v>
      </c>
      <c r="AP412" s="48" t="str">
        <f t="shared" ca="1" si="211"/>
        <v>0 - 100%</v>
      </c>
      <c r="AQ412" s="48" t="str">
        <f>IFERROR(AC412/#REF!,"-")</f>
        <v>-</v>
      </c>
      <c r="AR412" s="48" t="str">
        <f t="shared" si="212"/>
        <v>-</v>
      </c>
      <c r="AS412" s="48" t="str">
        <f>IFERROR(#REF!/#REF!,"_")</f>
        <v>_</v>
      </c>
      <c r="AT412" s="48" t="str">
        <f t="shared" si="213"/>
        <v>-</v>
      </c>
      <c r="AU412" s="48" t="str">
        <f>IFERROR(#REF!/#REF!,"-")</f>
        <v>-</v>
      </c>
      <c r="AV412" s="48" t="str">
        <f t="shared" si="214"/>
        <v>-</v>
      </c>
      <c r="AW412" s="48" t="str">
        <f>IFERROR(#REF!/#REF!,"-")</f>
        <v>-</v>
      </c>
      <c r="AX412" s="48" t="str">
        <f t="shared" si="215"/>
        <v>-</v>
      </c>
      <c r="AY412" s="48" t="str">
        <f>IFERROR(#REF!/#REF!,"-")</f>
        <v>-</v>
      </c>
      <c r="AZ412" s="48" t="str">
        <f t="shared" si="221"/>
        <v>-</v>
      </c>
      <c r="BA412" s="48" t="str">
        <f t="shared" si="222"/>
        <v>-</v>
      </c>
      <c r="BB412" s="48" t="b">
        <f t="shared" si="216"/>
        <v>0</v>
      </c>
      <c r="BC412">
        <f t="shared" si="223"/>
        <v>0</v>
      </c>
      <c r="BD412" s="48" t="str">
        <f t="shared" si="217"/>
        <v>-</v>
      </c>
    </row>
    <row r="413" spans="1:56" x14ac:dyDescent="0.3">
      <c r="A413" s="25" t="str">
        <f>Råstatistik!A407</f>
        <v>SKOLFÖRENINGEN DELSBO WALDORFSKOLA</v>
      </c>
      <c r="B413" t="b">
        <f t="shared" si="192"/>
        <v>0</v>
      </c>
      <c r="C413">
        <f>Råstatistik!F407</f>
        <v>0</v>
      </c>
      <c r="D413">
        <f ca="1">IF(Råstatistik!D407=999,IF(simulera09,RANDBETWEEN(1,9),9),0)</f>
        <v>0</v>
      </c>
      <c r="E413">
        <f>Råstatistik!K407</f>
        <v>0</v>
      </c>
      <c r="F413">
        <f ca="1">IF(Råstatistik!I407=999,IF(simulera09,RANDBETWEEN(1,9),9),0)</f>
        <v>0</v>
      </c>
      <c r="G413">
        <f>Råstatistik!P407</f>
        <v>0</v>
      </c>
      <c r="H413">
        <f ca="1">IF(Råstatistik!N407=999,IF(simulera09,RANDBETWEEN(1,9),9),0)</f>
        <v>9</v>
      </c>
      <c r="I413">
        <f>Råstatistik!U407</f>
        <v>0</v>
      </c>
      <c r="J413">
        <f ca="1">IF(Råstatistik!S407=999,IF(simulera09,RANDBETWEEN(1,9),9),0)</f>
        <v>0</v>
      </c>
      <c r="K413">
        <f t="shared" si="193"/>
        <v>0</v>
      </c>
      <c r="L413">
        <f t="shared" ca="1" si="194"/>
        <v>9</v>
      </c>
      <c r="M413" s="26" t="str">
        <f t="shared" ca="1" si="218"/>
        <v>0-9</v>
      </c>
      <c r="N413" s="26">
        <f t="shared" ca="1" si="219"/>
        <v>5</v>
      </c>
      <c r="O413" s="26">
        <f t="shared" si="195"/>
        <v>0</v>
      </c>
      <c r="P413" s="26">
        <f t="shared" ca="1" si="196"/>
        <v>0</v>
      </c>
      <c r="Q413" s="26">
        <f t="shared" ca="1" si="197"/>
        <v>0</v>
      </c>
      <c r="R413" s="43">
        <f>IF(Råstatistik!G407=".",0,Råstatistik!G407)</f>
        <v>0</v>
      </c>
      <c r="S413" s="44">
        <f ca="1">IF(Råstatistik!E407=999,IF(simulera09,RANDBETWEEN(1,9),9),0)</f>
        <v>0</v>
      </c>
      <c r="T413" s="43">
        <f>IF(Råstatistik!L407=".",0,Råstatistik!L407)</f>
        <v>0</v>
      </c>
      <c r="U413" s="44">
        <f ca="1">IF(Råstatistik!J407=999,IF(simulera09,RANDBETWEEN(1,9),9),0)</f>
        <v>0</v>
      </c>
      <c r="V413">
        <f>IF(Råstatistik!Q407=".",0,Råstatistik!Q407)</f>
        <v>0</v>
      </c>
      <c r="W413">
        <f ca="1">IF(Råstatistik!O407=999,IF(simulera09,RANDBETWEEN(1,9),9),0)</f>
        <v>9</v>
      </c>
      <c r="X413">
        <f>IF(Råstatistik!V407=".",0,Råstatistik!V407)</f>
        <v>0</v>
      </c>
      <c r="Y413">
        <f ca="1">IF(Råstatistik!T407=999,IF(simulera09,RANDBETWEEN(1,9),9),0)</f>
        <v>0</v>
      </c>
      <c r="Z413">
        <f t="shared" si="198"/>
        <v>0</v>
      </c>
      <c r="AA413">
        <f t="shared" ca="1" si="199"/>
        <v>9</v>
      </c>
      <c r="AB413" s="26" t="str">
        <f t="shared" ca="1" si="220"/>
        <v>0-9</v>
      </c>
      <c r="AC413" s="26" t="b">
        <f>Råstatistik!B407</f>
        <v>0</v>
      </c>
      <c r="AD413" s="26">
        <f t="shared" si="200"/>
        <v>0</v>
      </c>
      <c r="AE413" s="26">
        <f t="shared" ca="1" si="201"/>
        <v>0</v>
      </c>
      <c r="AF413" s="26">
        <f t="shared" si="202"/>
        <v>0</v>
      </c>
      <c r="AG413" s="26">
        <f t="shared" ca="1" si="203"/>
        <v>0</v>
      </c>
      <c r="AH413" s="26">
        <f t="shared" si="204"/>
        <v>0</v>
      </c>
      <c r="AI413" s="26">
        <f t="shared" ca="1" si="205"/>
        <v>0</v>
      </c>
      <c r="AJ413" s="26">
        <f t="shared" si="206"/>
        <v>0</v>
      </c>
      <c r="AK413" s="26">
        <f t="shared" ca="1" si="207"/>
        <v>0</v>
      </c>
      <c r="AL413" s="48" t="str">
        <f t="shared" si="208"/>
        <v>-</v>
      </c>
      <c r="AM413" s="48" t="str">
        <f t="shared" ca="1" si="209"/>
        <v>0 - 0%</v>
      </c>
      <c r="AN413" s="48" t="str">
        <f>IFERROR(#REF!/#REF!,"-")</f>
        <v>-</v>
      </c>
      <c r="AO413" s="48" t="str">
        <f t="shared" si="210"/>
        <v>-</v>
      </c>
      <c r="AP413" s="48" t="str">
        <f t="shared" ca="1" si="211"/>
        <v>0 - 180%</v>
      </c>
      <c r="AQ413" s="48" t="str">
        <f>IFERROR(AC413/#REF!,"-")</f>
        <v>-</v>
      </c>
      <c r="AR413" s="48" t="str">
        <f t="shared" si="212"/>
        <v>-</v>
      </c>
      <c r="AS413" s="48" t="str">
        <f>IFERROR(#REF!/#REF!,"_")</f>
        <v>_</v>
      </c>
      <c r="AT413" s="48" t="str">
        <f t="shared" si="213"/>
        <v>-</v>
      </c>
      <c r="AU413" s="48" t="str">
        <f>IFERROR(#REF!/#REF!,"-")</f>
        <v>-</v>
      </c>
      <c r="AV413" s="48" t="str">
        <f t="shared" si="214"/>
        <v>-</v>
      </c>
      <c r="AW413" s="48" t="str">
        <f>IFERROR(#REF!/#REF!,"-")</f>
        <v>-</v>
      </c>
      <c r="AX413" s="48" t="str">
        <f t="shared" si="215"/>
        <v>-</v>
      </c>
      <c r="AY413" s="48" t="str">
        <f>IFERROR(#REF!/#REF!,"-")</f>
        <v>-</v>
      </c>
      <c r="AZ413" s="48" t="str">
        <f t="shared" si="221"/>
        <v>-</v>
      </c>
      <c r="BA413" s="48" t="str">
        <f t="shared" si="222"/>
        <v>-</v>
      </c>
      <c r="BB413" s="48" t="b">
        <f t="shared" si="216"/>
        <v>0</v>
      </c>
      <c r="BC413">
        <f t="shared" si="223"/>
        <v>0</v>
      </c>
      <c r="BD413" s="48" t="str">
        <f t="shared" si="217"/>
        <v>-</v>
      </c>
    </row>
    <row r="414" spans="1:56" x14ac:dyDescent="0.3">
      <c r="A414" s="25" t="str">
        <f>Råstatistik!A408</f>
        <v>SKOLFÖRENINGEN VÄXTHUSET EKONOMISK FÖRENING</v>
      </c>
      <c r="B414" t="b">
        <f t="shared" si="192"/>
        <v>0</v>
      </c>
      <c r="C414">
        <f>Råstatistik!F408</f>
        <v>0</v>
      </c>
      <c r="D414">
        <f ca="1">IF(Råstatistik!D408=999,IF(simulera09,RANDBETWEEN(1,9),9),0)</f>
        <v>9</v>
      </c>
      <c r="E414">
        <f>Råstatistik!K408</f>
        <v>0</v>
      </c>
      <c r="F414">
        <f ca="1">IF(Råstatistik!I408=999,IF(simulera09,RANDBETWEEN(1,9),9),0)</f>
        <v>0</v>
      </c>
      <c r="G414">
        <f>Råstatistik!P408</f>
        <v>0</v>
      </c>
      <c r="H414">
        <f ca="1">IF(Råstatistik!N408=999,IF(simulera09,RANDBETWEEN(1,9),9),0)</f>
        <v>9</v>
      </c>
      <c r="I414">
        <f>Råstatistik!U408</f>
        <v>0</v>
      </c>
      <c r="J414">
        <f ca="1">IF(Råstatistik!S408=999,IF(simulera09,RANDBETWEEN(1,9),9),0)</f>
        <v>9</v>
      </c>
      <c r="K414">
        <f t="shared" si="193"/>
        <v>0</v>
      </c>
      <c r="L414">
        <f t="shared" ca="1" si="194"/>
        <v>27</v>
      </c>
      <c r="M414" s="26" t="str">
        <f t="shared" ca="1" si="218"/>
        <v>0-27</v>
      </c>
      <c r="N414" s="26">
        <f t="shared" ca="1" si="219"/>
        <v>14</v>
      </c>
      <c r="O414" s="26">
        <f t="shared" si="195"/>
        <v>0</v>
      </c>
      <c r="P414" s="26">
        <f t="shared" ca="1" si="196"/>
        <v>9</v>
      </c>
      <c r="Q414" s="26">
        <f t="shared" ca="1" si="197"/>
        <v>5</v>
      </c>
      <c r="R414" s="43">
        <f>IF(Råstatistik!G408=".",0,Råstatistik!G408)</f>
        <v>0</v>
      </c>
      <c r="S414" s="44">
        <f ca="1">IF(Råstatistik!E408=999,IF(simulera09,RANDBETWEEN(1,9),9),0)</f>
        <v>9</v>
      </c>
      <c r="T414" s="43">
        <f>IF(Råstatistik!L408=".",0,Råstatistik!L408)</f>
        <v>0</v>
      </c>
      <c r="U414" s="44">
        <f ca="1">IF(Råstatistik!J408=999,IF(simulera09,RANDBETWEEN(1,9),9),0)</f>
        <v>0</v>
      </c>
      <c r="V414">
        <f>IF(Råstatistik!Q408=".",0,Råstatistik!Q408)</f>
        <v>0</v>
      </c>
      <c r="W414">
        <f ca="1">IF(Råstatistik!O408=999,IF(simulera09,RANDBETWEEN(1,9),9),0)</f>
        <v>9</v>
      </c>
      <c r="X414">
        <f>IF(Råstatistik!V408=".",0,Råstatistik!V408)</f>
        <v>0</v>
      </c>
      <c r="Y414">
        <f ca="1">IF(Råstatistik!T408=999,IF(simulera09,RANDBETWEEN(1,9),9),0)</f>
        <v>9</v>
      </c>
      <c r="Z414">
        <f t="shared" si="198"/>
        <v>0</v>
      </c>
      <c r="AA414">
        <f t="shared" ca="1" si="199"/>
        <v>27</v>
      </c>
      <c r="AB414" s="26" t="str">
        <f t="shared" ca="1" si="220"/>
        <v>0-27</v>
      </c>
      <c r="AC414" s="26" t="b">
        <f>Råstatistik!B408</f>
        <v>0</v>
      </c>
      <c r="AD414" s="26">
        <f t="shared" si="200"/>
        <v>0</v>
      </c>
      <c r="AE414" s="26">
        <f t="shared" ca="1" si="201"/>
        <v>0</v>
      </c>
      <c r="AF414" s="26">
        <f t="shared" si="202"/>
        <v>0</v>
      </c>
      <c r="AG414" s="26">
        <f t="shared" ca="1" si="203"/>
        <v>0</v>
      </c>
      <c r="AH414" s="26">
        <f t="shared" si="204"/>
        <v>0</v>
      </c>
      <c r="AI414" s="26">
        <f t="shared" ca="1" si="205"/>
        <v>0</v>
      </c>
      <c r="AJ414" s="26">
        <f t="shared" si="206"/>
        <v>0</v>
      </c>
      <c r="AK414" s="26">
        <f t="shared" ca="1" si="207"/>
        <v>0</v>
      </c>
      <c r="AL414" s="48" t="str">
        <f t="shared" si="208"/>
        <v>-</v>
      </c>
      <c r="AM414" s="48" t="str">
        <f t="shared" ca="1" si="209"/>
        <v>0 - 64%</v>
      </c>
      <c r="AN414" s="48" t="str">
        <f>IFERROR(#REF!/#REF!,"-")</f>
        <v>-</v>
      </c>
      <c r="AO414" s="48" t="str">
        <f t="shared" si="210"/>
        <v>-</v>
      </c>
      <c r="AP414" s="48" t="str">
        <f t="shared" ca="1" si="211"/>
        <v>0 - 193%</v>
      </c>
      <c r="AQ414" s="48" t="str">
        <f>IFERROR(AC414/#REF!,"-")</f>
        <v>-</v>
      </c>
      <c r="AR414" s="48" t="str">
        <f t="shared" si="212"/>
        <v>-</v>
      </c>
      <c r="AS414" s="48" t="str">
        <f>IFERROR(#REF!/#REF!,"_")</f>
        <v>_</v>
      </c>
      <c r="AT414" s="48" t="str">
        <f t="shared" si="213"/>
        <v>-</v>
      </c>
      <c r="AU414" s="48" t="str">
        <f>IFERROR(#REF!/#REF!,"-")</f>
        <v>-</v>
      </c>
      <c r="AV414" s="48" t="str">
        <f t="shared" si="214"/>
        <v>-</v>
      </c>
      <c r="AW414" s="48" t="str">
        <f>IFERROR(#REF!/#REF!,"-")</f>
        <v>-</v>
      </c>
      <c r="AX414" s="48" t="str">
        <f t="shared" si="215"/>
        <v>-</v>
      </c>
      <c r="AY414" s="48" t="str">
        <f>IFERROR(#REF!/#REF!,"-")</f>
        <v>-</v>
      </c>
      <c r="AZ414" s="48" t="str">
        <f t="shared" si="221"/>
        <v>-</v>
      </c>
      <c r="BA414" s="48" t="str">
        <f t="shared" si="222"/>
        <v>-</v>
      </c>
      <c r="BB414" s="48" t="b">
        <f t="shared" si="216"/>
        <v>0</v>
      </c>
      <c r="BC414">
        <f t="shared" si="223"/>
        <v>0</v>
      </c>
      <c r="BD414" s="48" t="str">
        <f t="shared" si="217"/>
        <v>-</v>
      </c>
    </row>
    <row r="415" spans="1:56" x14ac:dyDescent="0.3">
      <c r="A415" s="25" t="str">
        <f>Råstatistik!A409</f>
        <v>SKOLGRUNDEN AKTIEBOLAG</v>
      </c>
      <c r="B415" t="b">
        <f t="shared" si="192"/>
        <v>0</v>
      </c>
      <c r="C415">
        <f>Råstatistik!F409</f>
        <v>0</v>
      </c>
      <c r="D415">
        <f ca="1">IF(Råstatistik!D409=999,IF(simulera09,RANDBETWEEN(1,9),9),0)</f>
        <v>9</v>
      </c>
      <c r="E415">
        <f>Råstatistik!K409</f>
        <v>0</v>
      </c>
      <c r="F415">
        <f ca="1">IF(Råstatistik!I409=999,IF(simulera09,RANDBETWEEN(1,9),9),0)</f>
        <v>9</v>
      </c>
      <c r="G415">
        <f>Råstatistik!P409</f>
        <v>0</v>
      </c>
      <c r="H415">
        <f ca="1">IF(Råstatistik!N409=999,IF(simulera09,RANDBETWEEN(1,9),9),0)</f>
        <v>9</v>
      </c>
      <c r="I415">
        <f>Råstatistik!U409</f>
        <v>0</v>
      </c>
      <c r="J415">
        <f ca="1">IF(Råstatistik!S409=999,IF(simulera09,RANDBETWEEN(1,9),9),0)</f>
        <v>9</v>
      </c>
      <c r="K415">
        <f t="shared" si="193"/>
        <v>0</v>
      </c>
      <c r="L415">
        <f t="shared" ca="1" si="194"/>
        <v>36</v>
      </c>
      <c r="M415" s="26" t="str">
        <f t="shared" ca="1" si="218"/>
        <v>0-36</v>
      </c>
      <c r="N415" s="26">
        <f t="shared" ca="1" si="219"/>
        <v>18</v>
      </c>
      <c r="O415" s="26">
        <f t="shared" si="195"/>
        <v>0</v>
      </c>
      <c r="P415" s="26">
        <f t="shared" ca="1" si="196"/>
        <v>18</v>
      </c>
      <c r="Q415" s="26">
        <f t="shared" ca="1" si="197"/>
        <v>9</v>
      </c>
      <c r="R415" s="43">
        <f>IF(Råstatistik!G409=".",0,Råstatistik!G409)</f>
        <v>0</v>
      </c>
      <c r="S415" s="44">
        <f ca="1">IF(Råstatistik!E409=999,IF(simulera09,RANDBETWEEN(1,9),9),0)</f>
        <v>9</v>
      </c>
      <c r="T415" s="43">
        <f>IF(Råstatistik!L409=".",0,Råstatistik!L409)</f>
        <v>0</v>
      </c>
      <c r="U415" s="44">
        <f ca="1">IF(Råstatistik!J409=999,IF(simulera09,RANDBETWEEN(1,9),9),0)</f>
        <v>9</v>
      </c>
      <c r="V415">
        <f>IF(Råstatistik!Q409=".",0,Råstatistik!Q409)</f>
        <v>0</v>
      </c>
      <c r="W415">
        <f ca="1">IF(Råstatistik!O409=999,IF(simulera09,RANDBETWEEN(1,9),9),0)</f>
        <v>9</v>
      </c>
      <c r="X415">
        <f>IF(Råstatistik!V409=".",0,Råstatistik!V409)</f>
        <v>0</v>
      </c>
      <c r="Y415">
        <f ca="1">IF(Råstatistik!T409=999,IF(simulera09,RANDBETWEEN(1,9),9),0)</f>
        <v>9</v>
      </c>
      <c r="Z415">
        <f t="shared" si="198"/>
        <v>0</v>
      </c>
      <c r="AA415">
        <f t="shared" ca="1" si="199"/>
        <v>36</v>
      </c>
      <c r="AB415" s="26" t="str">
        <f t="shared" ca="1" si="220"/>
        <v>0-36</v>
      </c>
      <c r="AC415" s="26" t="b">
        <f>Råstatistik!B409</f>
        <v>0</v>
      </c>
      <c r="AD415" s="26">
        <f t="shared" si="200"/>
        <v>0</v>
      </c>
      <c r="AE415" s="26">
        <f t="shared" ca="1" si="201"/>
        <v>0</v>
      </c>
      <c r="AF415" s="26">
        <f t="shared" si="202"/>
        <v>0</v>
      </c>
      <c r="AG415" s="26">
        <f t="shared" ca="1" si="203"/>
        <v>0</v>
      </c>
      <c r="AH415" s="26">
        <f t="shared" si="204"/>
        <v>0</v>
      </c>
      <c r="AI415" s="26">
        <f t="shared" ca="1" si="205"/>
        <v>0</v>
      </c>
      <c r="AJ415" s="26">
        <f t="shared" si="206"/>
        <v>0</v>
      </c>
      <c r="AK415" s="26">
        <f t="shared" ca="1" si="207"/>
        <v>0</v>
      </c>
      <c r="AL415" s="48" t="str">
        <f t="shared" si="208"/>
        <v>-</v>
      </c>
      <c r="AM415" s="48" t="str">
        <f t="shared" ca="1" si="209"/>
        <v>0 - 100%</v>
      </c>
      <c r="AN415" s="48" t="str">
        <f>IFERROR(#REF!/#REF!,"-")</f>
        <v>-</v>
      </c>
      <c r="AO415" s="48" t="str">
        <f t="shared" si="210"/>
        <v>-</v>
      </c>
      <c r="AP415" s="48" t="str">
        <f t="shared" ca="1" si="211"/>
        <v>0 - 200%</v>
      </c>
      <c r="AQ415" s="48" t="str">
        <f>IFERROR(AC415/#REF!,"-")</f>
        <v>-</v>
      </c>
      <c r="AR415" s="48" t="str">
        <f t="shared" si="212"/>
        <v>-</v>
      </c>
      <c r="AS415" s="48" t="str">
        <f>IFERROR(#REF!/#REF!,"_")</f>
        <v>_</v>
      </c>
      <c r="AT415" s="48" t="str">
        <f t="shared" si="213"/>
        <v>-</v>
      </c>
      <c r="AU415" s="48" t="str">
        <f>IFERROR(#REF!/#REF!,"-")</f>
        <v>-</v>
      </c>
      <c r="AV415" s="48" t="str">
        <f t="shared" si="214"/>
        <v>-</v>
      </c>
      <c r="AW415" s="48" t="str">
        <f>IFERROR(#REF!/#REF!,"-")</f>
        <v>-</v>
      </c>
      <c r="AX415" s="48" t="str">
        <f t="shared" si="215"/>
        <v>-</v>
      </c>
      <c r="AY415" s="48" t="str">
        <f>IFERROR(#REF!/#REF!,"-")</f>
        <v>-</v>
      </c>
      <c r="AZ415" s="48" t="str">
        <f t="shared" si="221"/>
        <v>-</v>
      </c>
      <c r="BA415" s="48" t="str">
        <f t="shared" si="222"/>
        <v>-</v>
      </c>
      <c r="BB415" s="48" t="b">
        <f t="shared" si="216"/>
        <v>0</v>
      </c>
      <c r="BC415">
        <f t="shared" si="223"/>
        <v>0</v>
      </c>
      <c r="BD415" s="48" t="str">
        <f t="shared" si="217"/>
        <v>-</v>
      </c>
    </row>
    <row r="416" spans="1:56" x14ac:dyDescent="0.3">
      <c r="A416" s="25" t="str">
        <f>Råstatistik!A410</f>
        <v>SKOLVECKOHEMMET RIGGEN AB</v>
      </c>
      <c r="B416" t="b">
        <f t="shared" si="192"/>
        <v>0</v>
      </c>
      <c r="C416">
        <f>Råstatistik!F410</f>
        <v>0</v>
      </c>
      <c r="D416">
        <f ca="1">IF(Råstatistik!D410=999,IF(simulera09,RANDBETWEEN(1,9),9),0)</f>
        <v>9</v>
      </c>
      <c r="E416">
        <f>Råstatistik!K410</f>
        <v>0</v>
      </c>
      <c r="F416">
        <f ca="1">IF(Råstatistik!I410=999,IF(simulera09,RANDBETWEEN(1,9),9),0)</f>
        <v>0</v>
      </c>
      <c r="G416">
        <f>Råstatistik!P410</f>
        <v>0</v>
      </c>
      <c r="H416">
        <f ca="1">IF(Råstatistik!N410=999,IF(simulera09,RANDBETWEEN(1,9),9),0)</f>
        <v>0</v>
      </c>
      <c r="I416">
        <f>Råstatistik!U410</f>
        <v>0</v>
      </c>
      <c r="J416">
        <f ca="1">IF(Råstatistik!S410=999,IF(simulera09,RANDBETWEEN(1,9),9),0)</f>
        <v>0</v>
      </c>
      <c r="K416">
        <f t="shared" si="193"/>
        <v>0</v>
      </c>
      <c r="L416">
        <f t="shared" ca="1" si="194"/>
        <v>9</v>
      </c>
      <c r="M416" s="26" t="str">
        <f t="shared" ca="1" si="218"/>
        <v>0-9</v>
      </c>
      <c r="N416" s="26">
        <f t="shared" ca="1" si="219"/>
        <v>5</v>
      </c>
      <c r="O416" s="26">
        <f t="shared" si="195"/>
        <v>0</v>
      </c>
      <c r="P416" s="26">
        <f t="shared" ca="1" si="196"/>
        <v>9</v>
      </c>
      <c r="Q416" s="26">
        <f t="shared" ca="1" si="197"/>
        <v>5</v>
      </c>
      <c r="R416" s="43">
        <f>IF(Råstatistik!G410=".",0,Råstatistik!G410)</f>
        <v>0</v>
      </c>
      <c r="S416" s="44">
        <f ca="1">IF(Råstatistik!E410=999,IF(simulera09,RANDBETWEEN(1,9),9),0)</f>
        <v>9</v>
      </c>
      <c r="T416" s="43">
        <f>IF(Råstatistik!L410=".",0,Råstatistik!L410)</f>
        <v>0</v>
      </c>
      <c r="U416" s="44">
        <f ca="1">IF(Råstatistik!J410=999,IF(simulera09,RANDBETWEEN(1,9),9),0)</f>
        <v>0</v>
      </c>
      <c r="V416">
        <f>IF(Råstatistik!Q410=".",0,Råstatistik!Q410)</f>
        <v>0</v>
      </c>
      <c r="W416">
        <f ca="1">IF(Råstatistik!O410=999,IF(simulera09,RANDBETWEEN(1,9),9),0)</f>
        <v>0</v>
      </c>
      <c r="X416">
        <f>IF(Råstatistik!V410=".",0,Råstatistik!V410)</f>
        <v>0</v>
      </c>
      <c r="Y416">
        <f ca="1">IF(Råstatistik!T410=999,IF(simulera09,RANDBETWEEN(1,9),9),0)</f>
        <v>0</v>
      </c>
      <c r="Z416">
        <f t="shared" si="198"/>
        <v>0</v>
      </c>
      <c r="AA416">
        <f t="shared" ca="1" si="199"/>
        <v>9</v>
      </c>
      <c r="AB416" s="26" t="str">
        <f t="shared" ca="1" si="220"/>
        <v>0-9</v>
      </c>
      <c r="AC416" s="26" t="b">
        <f>Råstatistik!B410</f>
        <v>0</v>
      </c>
      <c r="AD416" s="26">
        <f t="shared" si="200"/>
        <v>0</v>
      </c>
      <c r="AE416" s="26">
        <f t="shared" ca="1" si="201"/>
        <v>0</v>
      </c>
      <c r="AF416" s="26">
        <f t="shared" si="202"/>
        <v>0</v>
      </c>
      <c r="AG416" s="26">
        <f t="shared" ca="1" si="203"/>
        <v>0</v>
      </c>
      <c r="AH416" s="26">
        <f t="shared" si="204"/>
        <v>0</v>
      </c>
      <c r="AI416" s="26">
        <f t="shared" ca="1" si="205"/>
        <v>0</v>
      </c>
      <c r="AJ416" s="26">
        <f t="shared" si="206"/>
        <v>0</v>
      </c>
      <c r="AK416" s="26">
        <f t="shared" ca="1" si="207"/>
        <v>0</v>
      </c>
      <c r="AL416" s="48" t="str">
        <f t="shared" si="208"/>
        <v>-</v>
      </c>
      <c r="AM416" s="48" t="str">
        <f t="shared" ca="1" si="209"/>
        <v>0 - 180%</v>
      </c>
      <c r="AN416" s="48" t="str">
        <f>IFERROR(#REF!/#REF!,"-")</f>
        <v>-</v>
      </c>
      <c r="AO416" s="48" t="str">
        <f t="shared" si="210"/>
        <v>-</v>
      </c>
      <c r="AP416" s="48" t="str">
        <f t="shared" ca="1" si="211"/>
        <v>0 - 180%</v>
      </c>
      <c r="AQ416" s="48" t="str">
        <f>IFERROR(AC416/#REF!,"-")</f>
        <v>-</v>
      </c>
      <c r="AR416" s="48" t="str">
        <f t="shared" si="212"/>
        <v>-</v>
      </c>
      <c r="AS416" s="48" t="str">
        <f>IFERROR(#REF!/#REF!,"_")</f>
        <v>_</v>
      </c>
      <c r="AT416" s="48" t="str">
        <f t="shared" si="213"/>
        <v>-</v>
      </c>
      <c r="AU416" s="48" t="str">
        <f>IFERROR(#REF!/#REF!,"-")</f>
        <v>-</v>
      </c>
      <c r="AV416" s="48" t="str">
        <f t="shared" si="214"/>
        <v>-</v>
      </c>
      <c r="AW416" s="48" t="str">
        <f>IFERROR(#REF!/#REF!,"-")</f>
        <v>-</v>
      </c>
      <c r="AX416" s="48" t="str">
        <f t="shared" si="215"/>
        <v>-</v>
      </c>
      <c r="AY416" s="48" t="str">
        <f>IFERROR(#REF!/#REF!,"-")</f>
        <v>-</v>
      </c>
      <c r="AZ416" s="48" t="str">
        <f t="shared" si="221"/>
        <v>-</v>
      </c>
      <c r="BA416" s="48" t="str">
        <f t="shared" si="222"/>
        <v>-</v>
      </c>
      <c r="BB416" s="48" t="b">
        <f t="shared" si="216"/>
        <v>0</v>
      </c>
      <c r="BC416">
        <f t="shared" si="223"/>
        <v>0</v>
      </c>
      <c r="BD416" s="48" t="str">
        <f t="shared" si="217"/>
        <v>-</v>
      </c>
    </row>
    <row r="417" spans="1:56" x14ac:dyDescent="0.3">
      <c r="A417" s="25" t="str">
        <f>Råstatistik!A411</f>
        <v>SKURUPS KOMMUN</v>
      </c>
      <c r="B417" t="b">
        <f t="shared" si="192"/>
        <v>1</v>
      </c>
      <c r="C417">
        <f>Råstatistik!F411</f>
        <v>0</v>
      </c>
      <c r="D417">
        <f ca="1">IF(Råstatistik!D411=999,IF(simulera09,RANDBETWEEN(1,9),9),0)</f>
        <v>9</v>
      </c>
      <c r="E417">
        <f>Råstatistik!K411</f>
        <v>0</v>
      </c>
      <c r="F417">
        <f ca="1">IF(Råstatistik!I411=999,IF(simulera09,RANDBETWEEN(1,9),9),0)</f>
        <v>9</v>
      </c>
      <c r="G417">
        <f>Råstatistik!P411</f>
        <v>15</v>
      </c>
      <c r="H417">
        <f ca="1">IF(Råstatistik!N411=999,IF(simulera09,RANDBETWEEN(1,9),9),0)</f>
        <v>0</v>
      </c>
      <c r="I417">
        <f>Råstatistik!U411</f>
        <v>131</v>
      </c>
      <c r="J417">
        <f ca="1">IF(Råstatistik!S411=999,IF(simulera09,RANDBETWEEN(1,9),9),0)</f>
        <v>0</v>
      </c>
      <c r="K417">
        <f t="shared" si="193"/>
        <v>146</v>
      </c>
      <c r="L417">
        <f t="shared" ca="1" si="194"/>
        <v>18</v>
      </c>
      <c r="M417" s="26" t="str">
        <f t="shared" ca="1" si="218"/>
        <v>146-164</v>
      </c>
      <c r="N417" s="26">
        <f t="shared" ca="1" si="219"/>
        <v>155</v>
      </c>
      <c r="O417" s="26">
        <f t="shared" si="195"/>
        <v>0</v>
      </c>
      <c r="P417" s="26">
        <f t="shared" ca="1" si="196"/>
        <v>18</v>
      </c>
      <c r="Q417" s="26">
        <f t="shared" ca="1" si="197"/>
        <v>9</v>
      </c>
      <c r="R417" s="43">
        <f>IF(Råstatistik!G411=".",0,Råstatistik!G411)</f>
        <v>0</v>
      </c>
      <c r="S417" s="44">
        <f ca="1">IF(Råstatistik!E411=999,IF(simulera09,RANDBETWEEN(1,9),9),0)</f>
        <v>9</v>
      </c>
      <c r="T417" s="43">
        <f>IF(Råstatistik!L411=".",0,Råstatistik!L411)</f>
        <v>0</v>
      </c>
      <c r="U417" s="44">
        <f ca="1">IF(Råstatistik!J411=999,IF(simulera09,RANDBETWEEN(1,9),9),0)</f>
        <v>9</v>
      </c>
      <c r="V417">
        <f>IF(Råstatistik!Q411=".",0,Råstatistik!Q411)</f>
        <v>0</v>
      </c>
      <c r="W417">
        <f ca="1">IF(Råstatistik!O411=999,IF(simulera09,RANDBETWEEN(1,9),9),0)</f>
        <v>9</v>
      </c>
      <c r="X417">
        <f>IF(Råstatistik!V411=".",0,Råstatistik!V411)</f>
        <v>0</v>
      </c>
      <c r="Y417">
        <f ca="1">IF(Råstatistik!T411=999,IF(simulera09,RANDBETWEEN(1,9),9),0)</f>
        <v>9</v>
      </c>
      <c r="Z417">
        <f t="shared" si="198"/>
        <v>0</v>
      </c>
      <c r="AA417">
        <f t="shared" ca="1" si="199"/>
        <v>36</v>
      </c>
      <c r="AB417" s="26" t="str">
        <f t="shared" ca="1" si="220"/>
        <v>0-36</v>
      </c>
      <c r="AC417" s="26" t="b">
        <f>Råstatistik!B411</f>
        <v>0</v>
      </c>
      <c r="AD417" s="26">
        <f t="shared" si="200"/>
        <v>0</v>
      </c>
      <c r="AE417" s="26">
        <f t="shared" ca="1" si="201"/>
        <v>0</v>
      </c>
      <c r="AF417" s="26">
        <f t="shared" si="202"/>
        <v>0</v>
      </c>
      <c r="AG417" s="26">
        <f t="shared" ca="1" si="203"/>
        <v>0</v>
      </c>
      <c r="AH417" s="26">
        <f t="shared" si="204"/>
        <v>15</v>
      </c>
      <c r="AI417" s="26">
        <f t="shared" ca="1" si="205"/>
        <v>0</v>
      </c>
      <c r="AJ417" s="26">
        <f t="shared" si="206"/>
        <v>131</v>
      </c>
      <c r="AK417" s="26">
        <f t="shared" ca="1" si="207"/>
        <v>0</v>
      </c>
      <c r="AL417" s="48">
        <f t="shared" si="208"/>
        <v>0</v>
      </c>
      <c r="AM417" s="48" t="str">
        <f t="shared" ca="1" si="209"/>
        <v>0 - 12%</v>
      </c>
      <c r="AN417" s="48" t="str">
        <f>IFERROR(#REF!/#REF!,"-")</f>
        <v>-</v>
      </c>
      <c r="AO417" s="48">
        <f t="shared" si="210"/>
        <v>0</v>
      </c>
      <c r="AP417" s="48" t="str">
        <f t="shared" ca="1" si="211"/>
        <v>0 - 23%</v>
      </c>
      <c r="AQ417" s="48" t="str">
        <f>IFERROR(AC417/#REF!,"-")</f>
        <v>-</v>
      </c>
      <c r="AR417" s="48" t="str">
        <f t="shared" si="212"/>
        <v>-</v>
      </c>
      <c r="AS417" s="48" t="str">
        <f>IFERROR(#REF!/#REF!,"_")</f>
        <v>_</v>
      </c>
      <c r="AT417" s="48" t="str">
        <f t="shared" si="213"/>
        <v>-</v>
      </c>
      <c r="AU417" s="48" t="str">
        <f>IFERROR(#REF!/#REF!,"-")</f>
        <v>-</v>
      </c>
      <c r="AV417" s="48" t="str">
        <f t="shared" si="214"/>
        <v>-</v>
      </c>
      <c r="AW417" s="48" t="str">
        <f>IFERROR(#REF!/#REF!,"-")</f>
        <v>-</v>
      </c>
      <c r="AX417" s="48" t="str">
        <f t="shared" si="215"/>
        <v>-</v>
      </c>
      <c r="AY417" s="48" t="str">
        <f>IFERROR(#REF!/#REF!,"-")</f>
        <v>-</v>
      </c>
      <c r="AZ417" s="48" t="str">
        <f t="shared" si="221"/>
        <v>-</v>
      </c>
      <c r="BA417" s="48" t="str">
        <f t="shared" si="222"/>
        <v>-</v>
      </c>
      <c r="BB417" s="48" t="b">
        <f t="shared" si="216"/>
        <v>0</v>
      </c>
      <c r="BC417">
        <f t="shared" si="223"/>
        <v>0</v>
      </c>
      <c r="BD417" s="48" t="str">
        <f t="shared" si="217"/>
        <v>-</v>
      </c>
    </row>
    <row r="418" spans="1:56" x14ac:dyDescent="0.3">
      <c r="A418" s="25" t="str">
        <f>Råstatistik!A412</f>
        <v>SKÄRET SKOLKOOPERATIV EK.FÖR.</v>
      </c>
      <c r="B418" t="b">
        <f t="shared" si="192"/>
        <v>0</v>
      </c>
      <c r="C418">
        <f>Råstatistik!F412</f>
        <v>0</v>
      </c>
      <c r="D418">
        <f ca="1">IF(Råstatistik!D412=999,IF(simulera09,RANDBETWEEN(1,9),9),0)</f>
        <v>9</v>
      </c>
      <c r="E418">
        <f>Råstatistik!K412</f>
        <v>0</v>
      </c>
      <c r="F418">
        <f ca="1">IF(Råstatistik!I412=999,IF(simulera09,RANDBETWEEN(1,9),9),0)</f>
        <v>9</v>
      </c>
      <c r="G418">
        <f>Råstatistik!P412</f>
        <v>0</v>
      </c>
      <c r="H418">
        <f ca="1">IF(Råstatistik!N412=999,IF(simulera09,RANDBETWEEN(1,9),9),0)</f>
        <v>9</v>
      </c>
      <c r="I418">
        <f>Råstatistik!U412</f>
        <v>35</v>
      </c>
      <c r="J418">
        <f ca="1">IF(Råstatistik!S412=999,IF(simulera09,RANDBETWEEN(1,9),9),0)</f>
        <v>0</v>
      </c>
      <c r="K418">
        <f t="shared" si="193"/>
        <v>35</v>
      </c>
      <c r="L418">
        <f t="shared" ca="1" si="194"/>
        <v>27</v>
      </c>
      <c r="M418" s="26" t="str">
        <f t="shared" ca="1" si="218"/>
        <v>35-62</v>
      </c>
      <c r="N418" s="26">
        <f t="shared" ca="1" si="219"/>
        <v>49</v>
      </c>
      <c r="O418" s="26">
        <f t="shared" si="195"/>
        <v>0</v>
      </c>
      <c r="P418" s="26">
        <f t="shared" ca="1" si="196"/>
        <v>18</v>
      </c>
      <c r="Q418" s="26">
        <f t="shared" ca="1" si="197"/>
        <v>9</v>
      </c>
      <c r="R418" s="43">
        <f>IF(Råstatistik!G412=".",0,Råstatistik!G412)</f>
        <v>0</v>
      </c>
      <c r="S418" s="44">
        <f ca="1">IF(Råstatistik!E412=999,IF(simulera09,RANDBETWEEN(1,9),9),0)</f>
        <v>9</v>
      </c>
      <c r="T418" s="43">
        <f>IF(Råstatistik!L412=".",0,Råstatistik!L412)</f>
        <v>0</v>
      </c>
      <c r="U418" s="44">
        <f ca="1">IF(Råstatistik!J412=999,IF(simulera09,RANDBETWEEN(1,9),9),0)</f>
        <v>9</v>
      </c>
      <c r="V418">
        <f>IF(Råstatistik!Q412=".",0,Råstatistik!Q412)</f>
        <v>0</v>
      </c>
      <c r="W418">
        <f ca="1">IF(Råstatistik!O412=999,IF(simulera09,RANDBETWEEN(1,9),9),0)</f>
        <v>9</v>
      </c>
      <c r="X418">
        <f>IF(Råstatistik!V412=".",0,Råstatistik!V412)</f>
        <v>0</v>
      </c>
      <c r="Y418">
        <f ca="1">IF(Råstatistik!T412=999,IF(simulera09,RANDBETWEEN(1,9),9),0)</f>
        <v>9</v>
      </c>
      <c r="Z418">
        <f t="shared" si="198"/>
        <v>0</v>
      </c>
      <c r="AA418">
        <f t="shared" ca="1" si="199"/>
        <v>36</v>
      </c>
      <c r="AB418" s="26" t="str">
        <f t="shared" ca="1" si="220"/>
        <v>0-36</v>
      </c>
      <c r="AC418" s="26" t="b">
        <f>Råstatistik!B412</f>
        <v>0</v>
      </c>
      <c r="AD418" s="26">
        <f t="shared" si="200"/>
        <v>0</v>
      </c>
      <c r="AE418" s="26">
        <f t="shared" ca="1" si="201"/>
        <v>0</v>
      </c>
      <c r="AF418" s="26">
        <f t="shared" si="202"/>
        <v>0</v>
      </c>
      <c r="AG418" s="26">
        <f t="shared" ca="1" si="203"/>
        <v>0</v>
      </c>
      <c r="AH418" s="26">
        <f t="shared" si="204"/>
        <v>0</v>
      </c>
      <c r="AI418" s="26">
        <f t="shared" ca="1" si="205"/>
        <v>0</v>
      </c>
      <c r="AJ418" s="26">
        <f t="shared" si="206"/>
        <v>35</v>
      </c>
      <c r="AK418" s="26">
        <f t="shared" ca="1" si="207"/>
        <v>0</v>
      </c>
      <c r="AL418" s="48">
        <f t="shared" si="208"/>
        <v>0</v>
      </c>
      <c r="AM418" s="48" t="str">
        <f t="shared" ca="1" si="209"/>
        <v>0 - 37%</v>
      </c>
      <c r="AN418" s="48" t="str">
        <f>IFERROR(#REF!/#REF!,"-")</f>
        <v>-</v>
      </c>
      <c r="AO418" s="48">
        <f t="shared" si="210"/>
        <v>0</v>
      </c>
      <c r="AP418" s="48" t="str">
        <f t="shared" ca="1" si="211"/>
        <v>0 - 73%</v>
      </c>
      <c r="AQ418" s="48" t="str">
        <f>IFERROR(AC418/#REF!,"-")</f>
        <v>-</v>
      </c>
      <c r="AR418" s="48" t="str">
        <f t="shared" si="212"/>
        <v>-</v>
      </c>
      <c r="AS418" s="48" t="str">
        <f>IFERROR(#REF!/#REF!,"_")</f>
        <v>_</v>
      </c>
      <c r="AT418" s="48" t="str">
        <f t="shared" si="213"/>
        <v>-</v>
      </c>
      <c r="AU418" s="48" t="str">
        <f>IFERROR(#REF!/#REF!,"-")</f>
        <v>-</v>
      </c>
      <c r="AV418" s="48" t="str">
        <f t="shared" si="214"/>
        <v>-</v>
      </c>
      <c r="AW418" s="48" t="str">
        <f>IFERROR(#REF!/#REF!,"-")</f>
        <v>-</v>
      </c>
      <c r="AX418" s="48" t="str">
        <f t="shared" si="215"/>
        <v>-</v>
      </c>
      <c r="AY418" s="48" t="str">
        <f>IFERROR(#REF!/#REF!,"-")</f>
        <v>-</v>
      </c>
      <c r="AZ418" s="48" t="str">
        <f t="shared" si="221"/>
        <v>-</v>
      </c>
      <c r="BA418" s="48" t="str">
        <f t="shared" si="222"/>
        <v>-</v>
      </c>
      <c r="BB418" s="48" t="b">
        <f t="shared" si="216"/>
        <v>0</v>
      </c>
      <c r="BC418">
        <f t="shared" si="223"/>
        <v>0</v>
      </c>
      <c r="BD418" s="48" t="str">
        <f t="shared" si="217"/>
        <v>-</v>
      </c>
    </row>
    <row r="419" spans="1:56" x14ac:dyDescent="0.3">
      <c r="A419" s="25" t="str">
        <f>Råstatistik!A413</f>
        <v>SKÖVDE KOMMUN</v>
      </c>
      <c r="B419" t="b">
        <f t="shared" si="192"/>
        <v>1</v>
      </c>
      <c r="C419">
        <f>Råstatistik!F413</f>
        <v>49</v>
      </c>
      <c r="D419">
        <f ca="1">IF(Råstatistik!D413=999,IF(simulera09,RANDBETWEEN(1,9),9),0)</f>
        <v>0</v>
      </c>
      <c r="E419">
        <f>Råstatistik!K413</f>
        <v>22</v>
      </c>
      <c r="F419">
        <f ca="1">IF(Råstatistik!I413=999,IF(simulera09,RANDBETWEEN(1,9),9),0)</f>
        <v>0</v>
      </c>
      <c r="G419">
        <f>Råstatistik!P413</f>
        <v>51</v>
      </c>
      <c r="H419">
        <f ca="1">IF(Råstatistik!N413=999,IF(simulera09,RANDBETWEEN(1,9),9),0)</f>
        <v>0</v>
      </c>
      <c r="I419">
        <f>Råstatistik!U413</f>
        <v>384</v>
      </c>
      <c r="J419">
        <f ca="1">IF(Råstatistik!S413=999,IF(simulera09,RANDBETWEEN(1,9),9),0)</f>
        <v>0</v>
      </c>
      <c r="K419">
        <f t="shared" si="193"/>
        <v>506</v>
      </c>
      <c r="L419">
        <f t="shared" ca="1" si="194"/>
        <v>0</v>
      </c>
      <c r="M419" s="26" t="str">
        <f t="shared" ca="1" si="218"/>
        <v>506</v>
      </c>
      <c r="N419" s="26">
        <f t="shared" ca="1" si="219"/>
        <v>506</v>
      </c>
      <c r="O419" s="26">
        <f t="shared" si="195"/>
        <v>71</v>
      </c>
      <c r="P419" s="26">
        <f t="shared" ca="1" si="196"/>
        <v>0</v>
      </c>
      <c r="Q419" s="26">
        <f t="shared" ca="1" si="197"/>
        <v>71</v>
      </c>
      <c r="R419" s="43">
        <f>IF(Råstatistik!G413=".",0,Råstatistik!G413)</f>
        <v>28</v>
      </c>
      <c r="S419" s="44">
        <f ca="1">IF(Råstatistik!E413=999,IF(simulera09,RANDBETWEEN(1,9),9),0)</f>
        <v>0</v>
      </c>
      <c r="T419" s="43">
        <f>IF(Råstatistik!L413=".",0,Råstatistik!L413)</f>
        <v>0</v>
      </c>
      <c r="U419" s="44">
        <f ca="1">IF(Råstatistik!J413=999,IF(simulera09,RANDBETWEEN(1,9),9),0)</f>
        <v>9</v>
      </c>
      <c r="V419">
        <f>IF(Råstatistik!Q413=".",0,Råstatistik!Q413)</f>
        <v>11</v>
      </c>
      <c r="W419">
        <f ca="1">IF(Råstatistik!O413=999,IF(simulera09,RANDBETWEEN(1,9),9),0)</f>
        <v>0</v>
      </c>
      <c r="X419">
        <f>IF(Råstatistik!V413=".",0,Råstatistik!V413)</f>
        <v>0</v>
      </c>
      <c r="Y419">
        <f ca="1">IF(Råstatistik!T413=999,IF(simulera09,RANDBETWEEN(1,9),9),0)</f>
        <v>9</v>
      </c>
      <c r="Z419">
        <f t="shared" si="198"/>
        <v>39</v>
      </c>
      <c r="AA419">
        <f t="shared" ca="1" si="199"/>
        <v>18</v>
      </c>
      <c r="AB419" s="26" t="str">
        <f t="shared" ca="1" si="220"/>
        <v>39-57</v>
      </c>
      <c r="AC419" s="26" t="b">
        <f>Råstatistik!B413</f>
        <v>0</v>
      </c>
      <c r="AD419" s="26">
        <f t="shared" si="200"/>
        <v>21</v>
      </c>
      <c r="AE419" s="26">
        <f t="shared" ca="1" si="201"/>
        <v>0</v>
      </c>
      <c r="AF419" s="26">
        <f t="shared" si="202"/>
        <v>22</v>
      </c>
      <c r="AG419" s="26">
        <f t="shared" ca="1" si="203"/>
        <v>0</v>
      </c>
      <c r="AH419" s="26">
        <f t="shared" si="204"/>
        <v>40</v>
      </c>
      <c r="AI419" s="26">
        <f t="shared" ca="1" si="205"/>
        <v>0</v>
      </c>
      <c r="AJ419" s="26">
        <f t="shared" si="206"/>
        <v>384</v>
      </c>
      <c r="AK419" s="26">
        <f t="shared" ca="1" si="207"/>
        <v>0</v>
      </c>
      <c r="AL419" s="48">
        <f t="shared" si="208"/>
        <v>0.14031620553359683</v>
      </c>
      <c r="AM419" s="48" t="str">
        <f t="shared" ca="1" si="209"/>
        <v>14 - 0%</v>
      </c>
      <c r="AN419" s="48" t="str">
        <f>IFERROR(#REF!/#REF!,"-")</f>
        <v>-</v>
      </c>
      <c r="AO419" s="48">
        <f t="shared" si="210"/>
        <v>7.7075098814229248E-2</v>
      </c>
      <c r="AP419" s="48" t="str">
        <f t="shared" ca="1" si="211"/>
        <v>8 - 4%</v>
      </c>
      <c r="AQ419" s="48" t="str">
        <f>IFERROR(AC419/#REF!,"-")</f>
        <v>-</v>
      </c>
      <c r="AR419" s="48">
        <f t="shared" si="212"/>
        <v>0.54929577464788737</v>
      </c>
      <c r="AS419" s="48" t="str">
        <f>IFERROR(#REF!/#REF!,"_")</f>
        <v>_</v>
      </c>
      <c r="AT419" s="48">
        <f t="shared" si="213"/>
        <v>0.30985915492957744</v>
      </c>
      <c r="AU419" s="48" t="str">
        <f>IFERROR(#REF!/#REF!,"-")</f>
        <v>-</v>
      </c>
      <c r="AV419" s="48">
        <f t="shared" si="214"/>
        <v>0</v>
      </c>
      <c r="AW419" s="48" t="str">
        <f>IFERROR(#REF!/#REF!,"-")</f>
        <v>-</v>
      </c>
      <c r="AX419" s="48">
        <f t="shared" si="215"/>
        <v>0</v>
      </c>
      <c r="AY419" s="48" t="str">
        <f>IFERROR(#REF!/#REF!,"-")</f>
        <v>-</v>
      </c>
      <c r="AZ419" s="48">
        <f t="shared" si="221"/>
        <v>0</v>
      </c>
      <c r="BA419" s="48" t="str">
        <f t="shared" si="222"/>
        <v>-</v>
      </c>
      <c r="BB419" s="48" t="b">
        <f t="shared" si="216"/>
        <v>0</v>
      </c>
      <c r="BC419">
        <f t="shared" si="223"/>
        <v>21</v>
      </c>
      <c r="BD419" s="48">
        <f t="shared" si="217"/>
        <v>0.48837209302325579</v>
      </c>
    </row>
    <row r="420" spans="1:56" x14ac:dyDescent="0.3">
      <c r="A420" s="25" t="str">
        <f>Råstatistik!A414</f>
        <v>SMEDJEBACKENS KOMMUN</v>
      </c>
      <c r="B420" t="b">
        <f t="shared" si="192"/>
        <v>1</v>
      </c>
      <c r="C420">
        <f>Råstatistik!F414</f>
        <v>11</v>
      </c>
      <c r="D420">
        <f ca="1">IF(Råstatistik!D414=999,IF(simulera09,RANDBETWEEN(1,9),9),0)</f>
        <v>0</v>
      </c>
      <c r="E420">
        <f>Råstatistik!K414</f>
        <v>13</v>
      </c>
      <c r="F420">
        <f ca="1">IF(Råstatistik!I414=999,IF(simulera09,RANDBETWEEN(1,9),9),0)</f>
        <v>0</v>
      </c>
      <c r="G420">
        <f>Råstatistik!P414</f>
        <v>10</v>
      </c>
      <c r="H420">
        <f ca="1">IF(Råstatistik!N414=999,IF(simulera09,RANDBETWEEN(1,9),9),0)</f>
        <v>0</v>
      </c>
      <c r="I420">
        <f>Råstatistik!U414</f>
        <v>40</v>
      </c>
      <c r="J420">
        <f ca="1">IF(Råstatistik!S414=999,IF(simulera09,RANDBETWEEN(1,9),9),0)</f>
        <v>0</v>
      </c>
      <c r="K420">
        <f t="shared" si="193"/>
        <v>74</v>
      </c>
      <c r="L420">
        <f t="shared" ca="1" si="194"/>
        <v>0</v>
      </c>
      <c r="M420" s="26" t="str">
        <f t="shared" ca="1" si="218"/>
        <v>74</v>
      </c>
      <c r="N420" s="26">
        <f t="shared" ca="1" si="219"/>
        <v>74</v>
      </c>
      <c r="O420" s="26">
        <f t="shared" si="195"/>
        <v>24</v>
      </c>
      <c r="P420" s="26">
        <f t="shared" ca="1" si="196"/>
        <v>0</v>
      </c>
      <c r="Q420" s="26">
        <f t="shared" ca="1" si="197"/>
        <v>24</v>
      </c>
      <c r="R420" s="43">
        <f>IF(Råstatistik!G414=".",0,Råstatistik!G414)</f>
        <v>0</v>
      </c>
      <c r="S420" s="44">
        <f ca="1">IF(Råstatistik!E414=999,IF(simulera09,RANDBETWEEN(1,9),9),0)</f>
        <v>9</v>
      </c>
      <c r="T420" s="43">
        <f>IF(Råstatistik!L414=".",0,Råstatistik!L414)</f>
        <v>0</v>
      </c>
      <c r="U420" s="44">
        <f ca="1">IF(Råstatistik!J414=999,IF(simulera09,RANDBETWEEN(1,9),9),0)</f>
        <v>9</v>
      </c>
      <c r="V420">
        <f>IF(Råstatistik!Q414=".",0,Råstatistik!Q414)</f>
        <v>0</v>
      </c>
      <c r="W420">
        <f ca="1">IF(Råstatistik!O414=999,IF(simulera09,RANDBETWEEN(1,9),9),0)</f>
        <v>0</v>
      </c>
      <c r="X420">
        <f>IF(Råstatistik!V414=".",0,Råstatistik!V414)</f>
        <v>0</v>
      </c>
      <c r="Y420">
        <f ca="1">IF(Råstatistik!T414=999,IF(simulera09,RANDBETWEEN(1,9),9),0)</f>
        <v>9</v>
      </c>
      <c r="Z420">
        <f t="shared" si="198"/>
        <v>0</v>
      </c>
      <c r="AA420">
        <f t="shared" ca="1" si="199"/>
        <v>27</v>
      </c>
      <c r="AB420" s="26" t="str">
        <f t="shared" ca="1" si="220"/>
        <v>0-27</v>
      </c>
      <c r="AC420" s="26" t="b">
        <f>Råstatistik!B414</f>
        <v>0</v>
      </c>
      <c r="AD420" s="26">
        <f t="shared" si="200"/>
        <v>11</v>
      </c>
      <c r="AE420" s="26">
        <f t="shared" ca="1" si="201"/>
        <v>0</v>
      </c>
      <c r="AF420" s="26">
        <f t="shared" si="202"/>
        <v>13</v>
      </c>
      <c r="AG420" s="26">
        <f t="shared" ca="1" si="203"/>
        <v>0</v>
      </c>
      <c r="AH420" s="26">
        <f t="shared" si="204"/>
        <v>10</v>
      </c>
      <c r="AI420" s="26">
        <f t="shared" ca="1" si="205"/>
        <v>0</v>
      </c>
      <c r="AJ420" s="26">
        <f t="shared" si="206"/>
        <v>40</v>
      </c>
      <c r="AK420" s="26">
        <f t="shared" ca="1" si="207"/>
        <v>0</v>
      </c>
      <c r="AL420" s="48">
        <f t="shared" si="208"/>
        <v>0.32432432432432434</v>
      </c>
      <c r="AM420" s="48" t="str">
        <f t="shared" ca="1" si="209"/>
        <v>32 - 0%</v>
      </c>
      <c r="AN420" s="48" t="str">
        <f>IFERROR(#REF!/#REF!,"-")</f>
        <v>-</v>
      </c>
      <c r="AO420" s="48">
        <f t="shared" si="210"/>
        <v>0</v>
      </c>
      <c r="AP420" s="48" t="str">
        <f t="shared" ca="1" si="211"/>
        <v>0 - 36%</v>
      </c>
      <c r="AQ420" s="48" t="str">
        <f>IFERROR(AC420/#REF!,"-")</f>
        <v>-</v>
      </c>
      <c r="AR420" s="48">
        <f t="shared" si="212"/>
        <v>0</v>
      </c>
      <c r="AS420" s="48" t="str">
        <f>IFERROR(#REF!/#REF!,"_")</f>
        <v>_</v>
      </c>
      <c r="AT420" s="48">
        <f t="shared" si="213"/>
        <v>0.54166666666666663</v>
      </c>
      <c r="AU420" s="48" t="str">
        <f>IFERROR(#REF!/#REF!,"-")</f>
        <v>-</v>
      </c>
      <c r="AV420" s="48" t="str">
        <f t="shared" si="214"/>
        <v>-</v>
      </c>
      <c r="AW420" s="48" t="str">
        <f>IFERROR(#REF!/#REF!,"-")</f>
        <v>-</v>
      </c>
      <c r="AX420" s="48" t="str">
        <f t="shared" si="215"/>
        <v>-</v>
      </c>
      <c r="AY420" s="48" t="str">
        <f>IFERROR(#REF!/#REF!,"-")</f>
        <v>-</v>
      </c>
      <c r="AZ420" s="48" t="str">
        <f t="shared" si="221"/>
        <v>-</v>
      </c>
      <c r="BA420" s="48" t="str">
        <f t="shared" si="222"/>
        <v>-</v>
      </c>
      <c r="BB420" s="48" t="b">
        <f t="shared" si="216"/>
        <v>0</v>
      </c>
      <c r="BC420">
        <f t="shared" si="223"/>
        <v>11</v>
      </c>
      <c r="BD420" s="48">
        <f t="shared" si="217"/>
        <v>0.45833333333333331</v>
      </c>
    </row>
    <row r="421" spans="1:56" x14ac:dyDescent="0.3">
      <c r="A421" s="25" t="str">
        <f>Råstatistik!A415</f>
        <v>SOLLEFTEÅ KOMMUN</v>
      </c>
      <c r="B421" t="b">
        <f t="shared" si="192"/>
        <v>1</v>
      </c>
      <c r="C421">
        <f>Råstatistik!F415</f>
        <v>25</v>
      </c>
      <c r="D421">
        <f ca="1">IF(Råstatistik!D415=999,IF(simulera09,RANDBETWEEN(1,9),9),0)</f>
        <v>0</v>
      </c>
      <c r="E421">
        <f>Råstatistik!K415</f>
        <v>14</v>
      </c>
      <c r="F421">
        <f ca="1">IF(Råstatistik!I415=999,IF(simulera09,RANDBETWEEN(1,9),9),0)</f>
        <v>0</v>
      </c>
      <c r="G421">
        <f>Råstatistik!P415</f>
        <v>29</v>
      </c>
      <c r="H421">
        <f ca="1">IF(Råstatistik!N415=999,IF(simulera09,RANDBETWEEN(1,9),9),0)</f>
        <v>0</v>
      </c>
      <c r="I421">
        <f>Råstatistik!U415</f>
        <v>139</v>
      </c>
      <c r="J421">
        <f ca="1">IF(Råstatistik!S415=999,IF(simulera09,RANDBETWEEN(1,9),9),0)</f>
        <v>0</v>
      </c>
      <c r="K421">
        <f t="shared" si="193"/>
        <v>207</v>
      </c>
      <c r="L421">
        <f t="shared" ca="1" si="194"/>
        <v>0</v>
      </c>
      <c r="M421" s="26" t="str">
        <f t="shared" ca="1" si="218"/>
        <v>207</v>
      </c>
      <c r="N421" s="26">
        <f t="shared" ca="1" si="219"/>
        <v>207</v>
      </c>
      <c r="O421" s="26">
        <f t="shared" si="195"/>
        <v>39</v>
      </c>
      <c r="P421" s="26">
        <f t="shared" ca="1" si="196"/>
        <v>0</v>
      </c>
      <c r="Q421" s="26">
        <f t="shared" ca="1" si="197"/>
        <v>39</v>
      </c>
      <c r="R421" s="43">
        <f>IF(Råstatistik!G415=".",0,Råstatistik!G415)</f>
        <v>18</v>
      </c>
      <c r="S421" s="44">
        <f ca="1">IF(Råstatistik!E415=999,IF(simulera09,RANDBETWEEN(1,9),9),0)</f>
        <v>0</v>
      </c>
      <c r="T421" s="43">
        <f>IF(Råstatistik!L415=".",0,Råstatistik!L415)</f>
        <v>0</v>
      </c>
      <c r="U421" s="44">
        <f ca="1">IF(Råstatistik!J415=999,IF(simulera09,RANDBETWEEN(1,9),9),0)</f>
        <v>9</v>
      </c>
      <c r="V421">
        <f>IF(Råstatistik!Q415=".",0,Råstatistik!Q415)</f>
        <v>0</v>
      </c>
      <c r="W421">
        <f ca="1">IF(Råstatistik!O415=999,IF(simulera09,RANDBETWEEN(1,9),9),0)</f>
        <v>9</v>
      </c>
      <c r="X421">
        <f>IF(Råstatistik!V415=".",0,Råstatistik!V415)</f>
        <v>0</v>
      </c>
      <c r="Y421">
        <f ca="1">IF(Råstatistik!T415=999,IF(simulera09,RANDBETWEEN(1,9),9),0)</f>
        <v>9</v>
      </c>
      <c r="Z421">
        <f t="shared" si="198"/>
        <v>18</v>
      </c>
      <c r="AA421">
        <f t="shared" ca="1" si="199"/>
        <v>27</v>
      </c>
      <c r="AB421" s="26" t="str">
        <f t="shared" ca="1" si="220"/>
        <v>18-45</v>
      </c>
      <c r="AC421" s="26" t="b">
        <f>Råstatistik!B415</f>
        <v>0</v>
      </c>
      <c r="AD421" s="26">
        <f t="shared" si="200"/>
        <v>7</v>
      </c>
      <c r="AE421" s="26">
        <f t="shared" ca="1" si="201"/>
        <v>0</v>
      </c>
      <c r="AF421" s="26">
        <f t="shared" si="202"/>
        <v>14</v>
      </c>
      <c r="AG421" s="26">
        <f t="shared" ca="1" si="203"/>
        <v>0</v>
      </c>
      <c r="AH421" s="26">
        <f t="shared" si="204"/>
        <v>29</v>
      </c>
      <c r="AI421" s="26">
        <f t="shared" ca="1" si="205"/>
        <v>0</v>
      </c>
      <c r="AJ421" s="26">
        <f t="shared" si="206"/>
        <v>139</v>
      </c>
      <c r="AK421" s="26">
        <f t="shared" ca="1" si="207"/>
        <v>0</v>
      </c>
      <c r="AL421" s="48">
        <f t="shared" si="208"/>
        <v>0.18840579710144928</v>
      </c>
      <c r="AM421" s="48" t="str">
        <f t="shared" ca="1" si="209"/>
        <v>19 - 0%</v>
      </c>
      <c r="AN421" s="48" t="str">
        <f>IFERROR(#REF!/#REF!,"-")</f>
        <v>-</v>
      </c>
      <c r="AO421" s="48">
        <f t="shared" si="210"/>
        <v>8.6956521739130432E-2</v>
      </c>
      <c r="AP421" s="48" t="str">
        <f t="shared" ca="1" si="211"/>
        <v>9 - 13%</v>
      </c>
      <c r="AQ421" s="48" t="str">
        <f>IFERROR(AC421/#REF!,"-")</f>
        <v>-</v>
      </c>
      <c r="AR421" s="48">
        <f t="shared" si="212"/>
        <v>0.46153846153846156</v>
      </c>
      <c r="AS421" s="48" t="str">
        <f>IFERROR(#REF!/#REF!,"_")</f>
        <v>_</v>
      </c>
      <c r="AT421" s="48">
        <f t="shared" si="213"/>
        <v>0.35897435897435898</v>
      </c>
      <c r="AU421" s="48" t="str">
        <f>IFERROR(#REF!/#REF!,"-")</f>
        <v>-</v>
      </c>
      <c r="AV421" s="48">
        <f t="shared" si="214"/>
        <v>0</v>
      </c>
      <c r="AW421" s="48" t="str">
        <f>IFERROR(#REF!/#REF!,"-")</f>
        <v>-</v>
      </c>
      <c r="AX421" s="48">
        <f t="shared" si="215"/>
        <v>0</v>
      </c>
      <c r="AY421" s="48" t="str">
        <f>IFERROR(#REF!/#REF!,"-")</f>
        <v>-</v>
      </c>
      <c r="AZ421" s="48">
        <f t="shared" si="221"/>
        <v>0</v>
      </c>
      <c r="BA421" s="48" t="str">
        <f t="shared" si="222"/>
        <v>-</v>
      </c>
      <c r="BB421" s="48" t="b">
        <f t="shared" si="216"/>
        <v>0</v>
      </c>
      <c r="BC421">
        <f t="shared" si="223"/>
        <v>7</v>
      </c>
      <c r="BD421" s="48">
        <f t="shared" si="217"/>
        <v>0.33333333333333331</v>
      </c>
    </row>
    <row r="422" spans="1:56" x14ac:dyDescent="0.3">
      <c r="A422" s="25" t="str">
        <f>Råstatistik!A416</f>
        <v>SOLLENTUNA KOMMUN</v>
      </c>
      <c r="B422" t="b">
        <f t="shared" si="192"/>
        <v>1</v>
      </c>
      <c r="C422">
        <f>Råstatistik!F416</f>
        <v>42</v>
      </c>
      <c r="D422">
        <f ca="1">IF(Råstatistik!D416=999,IF(simulera09,RANDBETWEEN(1,9),9),0)</f>
        <v>0</v>
      </c>
      <c r="E422">
        <f>Råstatistik!K416</f>
        <v>38</v>
      </c>
      <c r="F422">
        <f ca="1">IF(Råstatistik!I416=999,IF(simulera09,RANDBETWEEN(1,9),9),0)</f>
        <v>0</v>
      </c>
      <c r="G422">
        <f>Råstatistik!P416</f>
        <v>32</v>
      </c>
      <c r="H422">
        <f ca="1">IF(Råstatistik!N416=999,IF(simulera09,RANDBETWEEN(1,9),9),0)</f>
        <v>0</v>
      </c>
      <c r="I422">
        <f>Råstatistik!U416</f>
        <v>535</v>
      </c>
      <c r="J422">
        <f ca="1">IF(Råstatistik!S416=999,IF(simulera09,RANDBETWEEN(1,9),9),0)</f>
        <v>0</v>
      </c>
      <c r="K422">
        <f t="shared" si="193"/>
        <v>647</v>
      </c>
      <c r="L422">
        <f t="shared" ca="1" si="194"/>
        <v>0</v>
      </c>
      <c r="M422" s="26" t="str">
        <f t="shared" ca="1" si="218"/>
        <v>647</v>
      </c>
      <c r="N422" s="26">
        <f t="shared" ca="1" si="219"/>
        <v>647</v>
      </c>
      <c r="O422" s="26">
        <f t="shared" si="195"/>
        <v>80</v>
      </c>
      <c r="P422" s="26">
        <f t="shared" ca="1" si="196"/>
        <v>0</v>
      </c>
      <c r="Q422" s="26">
        <f t="shared" ca="1" si="197"/>
        <v>80</v>
      </c>
      <c r="R422" s="43">
        <f>IF(Råstatistik!G416=".",0,Råstatistik!G416)</f>
        <v>27</v>
      </c>
      <c r="S422" s="44">
        <f ca="1">IF(Råstatistik!E416=999,IF(simulera09,RANDBETWEEN(1,9),9),0)</f>
        <v>0</v>
      </c>
      <c r="T422" s="43">
        <f>IF(Råstatistik!L416=".",0,Råstatistik!L416)</f>
        <v>17</v>
      </c>
      <c r="U422" s="44">
        <f ca="1">IF(Råstatistik!J416=999,IF(simulera09,RANDBETWEEN(1,9),9),0)</f>
        <v>0</v>
      </c>
      <c r="V422">
        <f>IF(Råstatistik!Q416=".",0,Råstatistik!Q416)</f>
        <v>0</v>
      </c>
      <c r="W422">
        <f ca="1">IF(Råstatistik!O416=999,IF(simulera09,RANDBETWEEN(1,9),9),0)</f>
        <v>9</v>
      </c>
      <c r="X422">
        <f>IF(Råstatistik!V416=".",0,Råstatistik!V416)</f>
        <v>29</v>
      </c>
      <c r="Y422">
        <f ca="1">IF(Råstatistik!T416=999,IF(simulera09,RANDBETWEEN(1,9),9),0)</f>
        <v>0</v>
      </c>
      <c r="Z422">
        <f t="shared" si="198"/>
        <v>73</v>
      </c>
      <c r="AA422">
        <f t="shared" ca="1" si="199"/>
        <v>9</v>
      </c>
      <c r="AB422" s="26" t="str">
        <f t="shared" ca="1" si="220"/>
        <v>73-82</v>
      </c>
      <c r="AC422" s="26" t="b">
        <f>Råstatistik!B416</f>
        <v>0</v>
      </c>
      <c r="AD422" s="26">
        <f t="shared" si="200"/>
        <v>15</v>
      </c>
      <c r="AE422" s="26">
        <f t="shared" ca="1" si="201"/>
        <v>0</v>
      </c>
      <c r="AF422" s="26">
        <f t="shared" si="202"/>
        <v>21</v>
      </c>
      <c r="AG422" s="26">
        <f t="shared" ca="1" si="203"/>
        <v>0</v>
      </c>
      <c r="AH422" s="26">
        <f t="shared" si="204"/>
        <v>32</v>
      </c>
      <c r="AI422" s="26">
        <f t="shared" ca="1" si="205"/>
        <v>0</v>
      </c>
      <c r="AJ422" s="26">
        <f t="shared" si="206"/>
        <v>506</v>
      </c>
      <c r="AK422" s="26">
        <f t="shared" ca="1" si="207"/>
        <v>0</v>
      </c>
      <c r="AL422" s="48">
        <f t="shared" si="208"/>
        <v>0.12364760432766615</v>
      </c>
      <c r="AM422" s="48" t="str">
        <f t="shared" ca="1" si="209"/>
        <v>12 - 0%</v>
      </c>
      <c r="AN422" s="48" t="str">
        <f>IFERROR(#REF!/#REF!,"-")</f>
        <v>-</v>
      </c>
      <c r="AO422" s="48">
        <f t="shared" si="210"/>
        <v>0.11282843894899536</v>
      </c>
      <c r="AP422" s="48" t="str">
        <f t="shared" ca="1" si="211"/>
        <v>11 - 1%</v>
      </c>
      <c r="AQ422" s="48" t="str">
        <f>IFERROR(AC422/#REF!,"-")</f>
        <v>-</v>
      </c>
      <c r="AR422" s="48">
        <f t="shared" si="212"/>
        <v>0.91249999999999998</v>
      </c>
      <c r="AS422" s="48" t="str">
        <f>IFERROR(#REF!/#REF!,"_")</f>
        <v>_</v>
      </c>
      <c r="AT422" s="48">
        <f t="shared" si="213"/>
        <v>0.47499999999999998</v>
      </c>
      <c r="AU422" s="48" t="str">
        <f>IFERROR(#REF!/#REF!,"-")</f>
        <v>-</v>
      </c>
      <c r="AV422" s="48">
        <f t="shared" si="214"/>
        <v>0.23287671232876711</v>
      </c>
      <c r="AW422" s="48" t="str">
        <f>IFERROR(#REF!/#REF!,"-")</f>
        <v>-</v>
      </c>
      <c r="AX422" s="48">
        <f t="shared" si="215"/>
        <v>0.39726027397260272</v>
      </c>
      <c r="AY422" s="48" t="str">
        <f>IFERROR(#REF!/#REF!,"-")</f>
        <v>-</v>
      </c>
      <c r="AZ422" s="48">
        <f t="shared" si="221"/>
        <v>0.63013698630136983</v>
      </c>
      <c r="BA422" s="48" t="str">
        <f t="shared" si="222"/>
        <v>-</v>
      </c>
      <c r="BB422" s="48" t="b">
        <f t="shared" si="216"/>
        <v>0</v>
      </c>
      <c r="BC422">
        <f t="shared" si="223"/>
        <v>15</v>
      </c>
      <c r="BD422" s="48">
        <f t="shared" si="217"/>
        <v>0.41666666666666669</v>
      </c>
    </row>
    <row r="423" spans="1:56" x14ac:dyDescent="0.3">
      <c r="A423" s="25" t="str">
        <f>Råstatistik!A417</f>
        <v>SOLNA KOMMUN</v>
      </c>
      <c r="B423" t="b">
        <f t="shared" si="192"/>
        <v>1</v>
      </c>
      <c r="C423">
        <f>Råstatistik!F417</f>
        <v>33</v>
      </c>
      <c r="D423">
        <f ca="1">IF(Råstatistik!D417=999,IF(simulera09,RANDBETWEEN(1,9),9),0)</f>
        <v>0</v>
      </c>
      <c r="E423">
        <f>Råstatistik!K417</f>
        <v>31</v>
      </c>
      <c r="F423">
        <f ca="1">IF(Råstatistik!I417=999,IF(simulera09,RANDBETWEEN(1,9),9),0)</f>
        <v>0</v>
      </c>
      <c r="G423">
        <f>Råstatistik!P417</f>
        <v>25</v>
      </c>
      <c r="H423">
        <f ca="1">IF(Råstatistik!N417=999,IF(simulera09,RANDBETWEEN(1,9),9),0)</f>
        <v>0</v>
      </c>
      <c r="I423">
        <f>Råstatistik!U417</f>
        <v>167</v>
      </c>
      <c r="J423">
        <f ca="1">IF(Råstatistik!S417=999,IF(simulera09,RANDBETWEEN(1,9),9),0)</f>
        <v>0</v>
      </c>
      <c r="K423">
        <f t="shared" si="193"/>
        <v>256</v>
      </c>
      <c r="L423">
        <f t="shared" ca="1" si="194"/>
        <v>0</v>
      </c>
      <c r="M423" s="26" t="str">
        <f t="shared" ca="1" si="218"/>
        <v>256</v>
      </c>
      <c r="N423" s="26">
        <f t="shared" ca="1" si="219"/>
        <v>256</v>
      </c>
      <c r="O423" s="26">
        <f t="shared" si="195"/>
        <v>64</v>
      </c>
      <c r="P423" s="26">
        <f t="shared" ca="1" si="196"/>
        <v>0</v>
      </c>
      <c r="Q423" s="26">
        <f t="shared" ca="1" si="197"/>
        <v>64</v>
      </c>
      <c r="R423" s="43">
        <f>IF(Råstatistik!G417=".",0,Råstatistik!G417)</f>
        <v>20</v>
      </c>
      <c r="S423" s="44">
        <f ca="1">IF(Råstatistik!E417=999,IF(simulera09,RANDBETWEEN(1,9),9),0)</f>
        <v>0</v>
      </c>
      <c r="T423" s="43">
        <f>IF(Råstatistik!L417=".",0,Råstatistik!L417)</f>
        <v>0</v>
      </c>
      <c r="U423" s="44">
        <f ca="1">IF(Råstatistik!J417=999,IF(simulera09,RANDBETWEEN(1,9),9),0)</f>
        <v>9</v>
      </c>
      <c r="V423">
        <f>IF(Råstatistik!Q417=".",0,Råstatistik!Q417)</f>
        <v>0</v>
      </c>
      <c r="W423">
        <f ca="1">IF(Råstatistik!O417=999,IF(simulera09,RANDBETWEEN(1,9),9),0)</f>
        <v>9</v>
      </c>
      <c r="X423">
        <f>IF(Råstatistik!V417=".",0,Råstatistik!V417)</f>
        <v>0</v>
      </c>
      <c r="Y423">
        <f ca="1">IF(Råstatistik!T417=999,IF(simulera09,RANDBETWEEN(1,9),9),0)</f>
        <v>9</v>
      </c>
      <c r="Z423">
        <f t="shared" si="198"/>
        <v>20</v>
      </c>
      <c r="AA423">
        <f t="shared" ca="1" si="199"/>
        <v>27</v>
      </c>
      <c r="AB423" s="26" t="str">
        <f t="shared" ca="1" si="220"/>
        <v>20-47</v>
      </c>
      <c r="AC423" s="26" t="b">
        <f>Råstatistik!B417</f>
        <v>0</v>
      </c>
      <c r="AD423" s="26">
        <f t="shared" si="200"/>
        <v>13</v>
      </c>
      <c r="AE423" s="26">
        <f t="shared" ca="1" si="201"/>
        <v>0</v>
      </c>
      <c r="AF423" s="26">
        <f t="shared" si="202"/>
        <v>31</v>
      </c>
      <c r="AG423" s="26">
        <f t="shared" ca="1" si="203"/>
        <v>0</v>
      </c>
      <c r="AH423" s="26">
        <f t="shared" si="204"/>
        <v>25</v>
      </c>
      <c r="AI423" s="26">
        <f t="shared" ca="1" si="205"/>
        <v>0</v>
      </c>
      <c r="AJ423" s="26">
        <f t="shared" si="206"/>
        <v>167</v>
      </c>
      <c r="AK423" s="26">
        <f t="shared" ca="1" si="207"/>
        <v>0</v>
      </c>
      <c r="AL423" s="48">
        <f t="shared" si="208"/>
        <v>0.25</v>
      </c>
      <c r="AM423" s="48" t="str">
        <f t="shared" ca="1" si="209"/>
        <v>25 - 0%</v>
      </c>
      <c r="AN423" s="48" t="str">
        <f>IFERROR(#REF!/#REF!,"-")</f>
        <v>-</v>
      </c>
      <c r="AO423" s="48">
        <f t="shared" si="210"/>
        <v>7.8125E-2</v>
      </c>
      <c r="AP423" s="48" t="str">
        <f t="shared" ca="1" si="211"/>
        <v>8 - 11%</v>
      </c>
      <c r="AQ423" s="48" t="str">
        <f>IFERROR(AC423/#REF!,"-")</f>
        <v>-</v>
      </c>
      <c r="AR423" s="48">
        <f t="shared" si="212"/>
        <v>0.3125</v>
      </c>
      <c r="AS423" s="48" t="str">
        <f>IFERROR(#REF!/#REF!,"_")</f>
        <v>_</v>
      </c>
      <c r="AT423" s="48">
        <f t="shared" si="213"/>
        <v>0.484375</v>
      </c>
      <c r="AU423" s="48" t="str">
        <f>IFERROR(#REF!/#REF!,"-")</f>
        <v>-</v>
      </c>
      <c r="AV423" s="48">
        <f t="shared" si="214"/>
        <v>0</v>
      </c>
      <c r="AW423" s="48" t="str">
        <f>IFERROR(#REF!/#REF!,"-")</f>
        <v>-</v>
      </c>
      <c r="AX423" s="48">
        <f t="shared" si="215"/>
        <v>0</v>
      </c>
      <c r="AY423" s="48" t="str">
        <f>IFERROR(#REF!/#REF!,"-")</f>
        <v>-</v>
      </c>
      <c r="AZ423" s="48">
        <f t="shared" si="221"/>
        <v>0</v>
      </c>
      <c r="BA423" s="48" t="str">
        <f t="shared" si="222"/>
        <v>-</v>
      </c>
      <c r="BB423" s="48" t="b">
        <f t="shared" si="216"/>
        <v>0</v>
      </c>
      <c r="BC423">
        <f t="shared" si="223"/>
        <v>13</v>
      </c>
      <c r="BD423" s="48">
        <f t="shared" si="217"/>
        <v>0.29545454545454547</v>
      </c>
    </row>
    <row r="424" spans="1:56" x14ac:dyDescent="0.3">
      <c r="A424" s="25" t="str">
        <f>Råstatistik!A418</f>
        <v>SORSELE KOMMUN</v>
      </c>
      <c r="B424" t="b">
        <f t="shared" si="192"/>
        <v>1</v>
      </c>
      <c r="C424">
        <f>Råstatistik!F418</f>
        <v>0</v>
      </c>
      <c r="D424">
        <f ca="1">IF(Råstatistik!D418=999,IF(simulera09,RANDBETWEEN(1,9),9),0)</f>
        <v>9</v>
      </c>
      <c r="E424">
        <f>Råstatistik!K418</f>
        <v>0</v>
      </c>
      <c r="F424">
        <f ca="1">IF(Råstatistik!I418=999,IF(simulera09,RANDBETWEEN(1,9),9),0)</f>
        <v>9</v>
      </c>
      <c r="G424">
        <f>Råstatistik!P418</f>
        <v>0</v>
      </c>
      <c r="H424">
        <f ca="1">IF(Råstatistik!N418=999,IF(simulera09,RANDBETWEEN(1,9),9),0)</f>
        <v>9</v>
      </c>
      <c r="I424">
        <f>Råstatistik!U418</f>
        <v>23</v>
      </c>
      <c r="J424">
        <f ca="1">IF(Råstatistik!S418=999,IF(simulera09,RANDBETWEEN(1,9),9),0)</f>
        <v>0</v>
      </c>
      <c r="K424">
        <f t="shared" si="193"/>
        <v>23</v>
      </c>
      <c r="L424">
        <f t="shared" ca="1" si="194"/>
        <v>27</v>
      </c>
      <c r="M424" s="26" t="str">
        <f t="shared" ca="1" si="218"/>
        <v>23-50</v>
      </c>
      <c r="N424" s="26">
        <f t="shared" ca="1" si="219"/>
        <v>37</v>
      </c>
      <c r="O424" s="26">
        <f t="shared" si="195"/>
        <v>0</v>
      </c>
      <c r="P424" s="26">
        <f t="shared" ca="1" si="196"/>
        <v>18</v>
      </c>
      <c r="Q424" s="26">
        <f t="shared" ca="1" si="197"/>
        <v>9</v>
      </c>
      <c r="R424" s="43">
        <f>IF(Råstatistik!G418=".",0,Råstatistik!G418)</f>
        <v>0</v>
      </c>
      <c r="S424" s="44">
        <f ca="1">IF(Råstatistik!E418=999,IF(simulera09,RANDBETWEEN(1,9),9),0)</f>
        <v>9</v>
      </c>
      <c r="T424" s="43">
        <f>IF(Råstatistik!L418=".",0,Råstatistik!L418)</f>
        <v>0</v>
      </c>
      <c r="U424" s="44">
        <f ca="1">IF(Råstatistik!J418=999,IF(simulera09,RANDBETWEEN(1,9),9),0)</f>
        <v>9</v>
      </c>
      <c r="V424">
        <f>IF(Råstatistik!Q418=".",0,Råstatistik!Q418)</f>
        <v>0</v>
      </c>
      <c r="W424">
        <f ca="1">IF(Råstatistik!O418=999,IF(simulera09,RANDBETWEEN(1,9),9),0)</f>
        <v>9</v>
      </c>
      <c r="X424">
        <f>IF(Råstatistik!V418=".",0,Råstatistik!V418)</f>
        <v>0</v>
      </c>
      <c r="Y424">
        <f ca="1">IF(Råstatistik!T418=999,IF(simulera09,RANDBETWEEN(1,9),9),0)</f>
        <v>0</v>
      </c>
      <c r="Z424">
        <f t="shared" si="198"/>
        <v>0</v>
      </c>
      <c r="AA424">
        <f t="shared" ca="1" si="199"/>
        <v>27</v>
      </c>
      <c r="AB424" s="26" t="str">
        <f t="shared" ca="1" si="220"/>
        <v>0-27</v>
      </c>
      <c r="AC424" s="26" t="b">
        <f>Råstatistik!B418</f>
        <v>0</v>
      </c>
      <c r="AD424" s="26">
        <f t="shared" si="200"/>
        <v>0</v>
      </c>
      <c r="AE424" s="26">
        <f t="shared" ca="1" si="201"/>
        <v>0</v>
      </c>
      <c r="AF424" s="26">
        <f t="shared" si="202"/>
        <v>0</v>
      </c>
      <c r="AG424" s="26">
        <f t="shared" ca="1" si="203"/>
        <v>0</v>
      </c>
      <c r="AH424" s="26">
        <f t="shared" si="204"/>
        <v>0</v>
      </c>
      <c r="AI424" s="26">
        <f t="shared" ca="1" si="205"/>
        <v>0</v>
      </c>
      <c r="AJ424" s="26">
        <f t="shared" si="206"/>
        <v>23</v>
      </c>
      <c r="AK424" s="26">
        <f t="shared" ca="1" si="207"/>
        <v>0</v>
      </c>
      <c r="AL424" s="48">
        <f t="shared" si="208"/>
        <v>0</v>
      </c>
      <c r="AM424" s="48" t="str">
        <f t="shared" ca="1" si="209"/>
        <v>0 - 49%</v>
      </c>
      <c r="AN424" s="48" t="str">
        <f>IFERROR(#REF!/#REF!,"-")</f>
        <v>-</v>
      </c>
      <c r="AO424" s="48">
        <f t="shared" si="210"/>
        <v>0</v>
      </c>
      <c r="AP424" s="48" t="str">
        <f t="shared" ca="1" si="211"/>
        <v>0 - 73%</v>
      </c>
      <c r="AQ424" s="48" t="str">
        <f>IFERROR(AC424/#REF!,"-")</f>
        <v>-</v>
      </c>
      <c r="AR424" s="48" t="str">
        <f t="shared" si="212"/>
        <v>-</v>
      </c>
      <c r="AS424" s="48" t="str">
        <f>IFERROR(#REF!/#REF!,"_")</f>
        <v>_</v>
      </c>
      <c r="AT424" s="48" t="str">
        <f t="shared" si="213"/>
        <v>-</v>
      </c>
      <c r="AU424" s="48" t="str">
        <f>IFERROR(#REF!/#REF!,"-")</f>
        <v>-</v>
      </c>
      <c r="AV424" s="48" t="str">
        <f t="shared" si="214"/>
        <v>-</v>
      </c>
      <c r="AW424" s="48" t="str">
        <f>IFERROR(#REF!/#REF!,"-")</f>
        <v>-</v>
      </c>
      <c r="AX424" s="48" t="str">
        <f t="shared" si="215"/>
        <v>-</v>
      </c>
      <c r="AY424" s="48" t="str">
        <f>IFERROR(#REF!/#REF!,"-")</f>
        <v>-</v>
      </c>
      <c r="AZ424" s="48" t="str">
        <f t="shared" si="221"/>
        <v>-</v>
      </c>
      <c r="BA424" s="48" t="str">
        <f t="shared" si="222"/>
        <v>-</v>
      </c>
      <c r="BB424" s="48" t="b">
        <f t="shared" si="216"/>
        <v>0</v>
      </c>
      <c r="BC424">
        <f t="shared" si="223"/>
        <v>0</v>
      </c>
      <c r="BD424" s="48" t="str">
        <f t="shared" si="217"/>
        <v>-</v>
      </c>
    </row>
    <row r="425" spans="1:56" x14ac:dyDescent="0.3">
      <c r="A425" s="25" t="str">
        <f>Råstatistik!A419</f>
        <v>SOTENÄS KOMMUN</v>
      </c>
      <c r="B425" t="b">
        <f t="shared" si="192"/>
        <v>1</v>
      </c>
      <c r="C425">
        <f>Råstatistik!F419</f>
        <v>10</v>
      </c>
      <c r="D425">
        <f ca="1">IF(Råstatistik!D419=999,IF(simulera09,RANDBETWEEN(1,9),9),0)</f>
        <v>0</v>
      </c>
      <c r="E425">
        <f>Råstatistik!K419</f>
        <v>0</v>
      </c>
      <c r="F425">
        <f ca="1">IF(Råstatistik!I419=999,IF(simulera09,RANDBETWEEN(1,9),9),0)</f>
        <v>9</v>
      </c>
      <c r="G425">
        <f>Råstatistik!P419</f>
        <v>0</v>
      </c>
      <c r="H425">
        <f ca="1">IF(Råstatistik!N419=999,IF(simulera09,RANDBETWEEN(1,9),9),0)</f>
        <v>9</v>
      </c>
      <c r="I425">
        <f>Råstatistik!U419</f>
        <v>58</v>
      </c>
      <c r="J425">
        <f ca="1">IF(Råstatistik!S419=999,IF(simulera09,RANDBETWEEN(1,9),9),0)</f>
        <v>0</v>
      </c>
      <c r="K425">
        <f t="shared" si="193"/>
        <v>68</v>
      </c>
      <c r="L425">
        <f t="shared" ca="1" si="194"/>
        <v>18</v>
      </c>
      <c r="M425" s="26" t="str">
        <f t="shared" ca="1" si="218"/>
        <v>68-86</v>
      </c>
      <c r="N425" s="26">
        <f t="shared" ca="1" si="219"/>
        <v>77</v>
      </c>
      <c r="O425" s="26">
        <f t="shared" si="195"/>
        <v>10</v>
      </c>
      <c r="P425" s="26">
        <f t="shared" ca="1" si="196"/>
        <v>9</v>
      </c>
      <c r="Q425" s="26">
        <f t="shared" ca="1" si="197"/>
        <v>15</v>
      </c>
      <c r="R425" s="43">
        <f>IF(Råstatistik!G419=".",0,Råstatistik!G419)</f>
        <v>0</v>
      </c>
      <c r="S425" s="44">
        <f ca="1">IF(Råstatistik!E419=999,IF(simulera09,RANDBETWEEN(1,9),9),0)</f>
        <v>9</v>
      </c>
      <c r="T425" s="43">
        <f>IF(Råstatistik!L419=".",0,Råstatistik!L419)</f>
        <v>0</v>
      </c>
      <c r="U425" s="44">
        <f ca="1">IF(Råstatistik!J419=999,IF(simulera09,RANDBETWEEN(1,9),9),0)</f>
        <v>9</v>
      </c>
      <c r="V425">
        <f>IF(Råstatistik!Q419=".",0,Råstatistik!Q419)</f>
        <v>0</v>
      </c>
      <c r="W425">
        <f ca="1">IF(Råstatistik!O419=999,IF(simulera09,RANDBETWEEN(1,9),9),0)</f>
        <v>9</v>
      </c>
      <c r="X425">
        <f>IF(Råstatistik!V419=".",0,Råstatistik!V419)</f>
        <v>0</v>
      </c>
      <c r="Y425">
        <f ca="1">IF(Råstatistik!T419=999,IF(simulera09,RANDBETWEEN(1,9),9),0)</f>
        <v>9</v>
      </c>
      <c r="Z425">
        <f t="shared" si="198"/>
        <v>0</v>
      </c>
      <c r="AA425">
        <f t="shared" ca="1" si="199"/>
        <v>36</v>
      </c>
      <c r="AB425" s="26" t="str">
        <f t="shared" ca="1" si="220"/>
        <v>0-36</v>
      </c>
      <c r="AC425" s="26" t="b">
        <f>Råstatistik!B419</f>
        <v>0</v>
      </c>
      <c r="AD425" s="26">
        <f t="shared" si="200"/>
        <v>10</v>
      </c>
      <c r="AE425" s="26">
        <f t="shared" ca="1" si="201"/>
        <v>0</v>
      </c>
      <c r="AF425" s="26">
        <f t="shared" si="202"/>
        <v>0</v>
      </c>
      <c r="AG425" s="26">
        <f t="shared" ca="1" si="203"/>
        <v>0</v>
      </c>
      <c r="AH425" s="26">
        <f t="shared" si="204"/>
        <v>0</v>
      </c>
      <c r="AI425" s="26">
        <f t="shared" ca="1" si="205"/>
        <v>0</v>
      </c>
      <c r="AJ425" s="26">
        <f t="shared" si="206"/>
        <v>58</v>
      </c>
      <c r="AK425" s="26">
        <f t="shared" ca="1" si="207"/>
        <v>0</v>
      </c>
      <c r="AL425" s="48">
        <f t="shared" si="208"/>
        <v>0.14705882352941177</v>
      </c>
      <c r="AM425" s="48" t="str">
        <f t="shared" ca="1" si="209"/>
        <v>13 - 12%</v>
      </c>
      <c r="AN425" s="48" t="str">
        <f>IFERROR(#REF!/#REF!,"-")</f>
        <v>-</v>
      </c>
      <c r="AO425" s="48">
        <f t="shared" si="210"/>
        <v>0</v>
      </c>
      <c r="AP425" s="48" t="str">
        <f t="shared" ca="1" si="211"/>
        <v>0 - 47%</v>
      </c>
      <c r="AQ425" s="48" t="str">
        <f>IFERROR(AC425/#REF!,"-")</f>
        <v>-</v>
      </c>
      <c r="AR425" s="48">
        <f t="shared" si="212"/>
        <v>0</v>
      </c>
      <c r="AS425" s="48" t="str">
        <f>IFERROR(#REF!/#REF!,"_")</f>
        <v>_</v>
      </c>
      <c r="AT425" s="48">
        <f t="shared" si="213"/>
        <v>0</v>
      </c>
      <c r="AU425" s="48" t="str">
        <f>IFERROR(#REF!/#REF!,"-")</f>
        <v>-</v>
      </c>
      <c r="AV425" s="48" t="str">
        <f t="shared" si="214"/>
        <v>-</v>
      </c>
      <c r="AW425" s="48" t="str">
        <f>IFERROR(#REF!/#REF!,"-")</f>
        <v>-</v>
      </c>
      <c r="AX425" s="48" t="str">
        <f t="shared" si="215"/>
        <v>-</v>
      </c>
      <c r="AY425" s="48" t="str">
        <f>IFERROR(#REF!/#REF!,"-")</f>
        <v>-</v>
      </c>
      <c r="AZ425" s="48" t="str">
        <f t="shared" si="221"/>
        <v>-</v>
      </c>
      <c r="BA425" s="48" t="str">
        <f t="shared" si="222"/>
        <v>-</v>
      </c>
      <c r="BB425" s="48" t="b">
        <f t="shared" si="216"/>
        <v>0</v>
      </c>
      <c r="BC425">
        <f t="shared" si="223"/>
        <v>10</v>
      </c>
      <c r="BD425" s="48">
        <f t="shared" si="217"/>
        <v>1</v>
      </c>
    </row>
    <row r="426" spans="1:56" x14ac:dyDescent="0.3">
      <c r="A426" s="25" t="str">
        <f>Råstatistik!A420</f>
        <v>SPRÅKSKOLAN I UMEÅ EK. FÖR.</v>
      </c>
      <c r="B426" t="b">
        <f t="shared" si="192"/>
        <v>0</v>
      </c>
      <c r="C426">
        <f>Råstatistik!F420</f>
        <v>0</v>
      </c>
      <c r="D426">
        <f ca="1">IF(Råstatistik!D420=999,IF(simulera09,RANDBETWEEN(1,9),9),0)</f>
        <v>0</v>
      </c>
      <c r="E426">
        <f>Råstatistik!K420</f>
        <v>0</v>
      </c>
      <c r="F426">
        <f ca="1">IF(Råstatistik!I420=999,IF(simulera09,RANDBETWEEN(1,9),9),0)</f>
        <v>9</v>
      </c>
      <c r="G426">
        <f>Råstatistik!P420</f>
        <v>0</v>
      </c>
      <c r="H426">
        <f ca="1">IF(Råstatistik!N420=999,IF(simulera09,RANDBETWEEN(1,9),9),0)</f>
        <v>9</v>
      </c>
      <c r="I426">
        <f>Råstatistik!U420</f>
        <v>0</v>
      </c>
      <c r="J426">
        <f ca="1">IF(Råstatistik!S420=999,IF(simulera09,RANDBETWEEN(1,9),9),0)</f>
        <v>9</v>
      </c>
      <c r="K426">
        <f t="shared" si="193"/>
        <v>0</v>
      </c>
      <c r="L426">
        <f t="shared" ca="1" si="194"/>
        <v>27</v>
      </c>
      <c r="M426" s="26" t="str">
        <f t="shared" ca="1" si="218"/>
        <v>0-27</v>
      </c>
      <c r="N426" s="26">
        <f t="shared" ca="1" si="219"/>
        <v>14</v>
      </c>
      <c r="O426" s="26">
        <f t="shared" si="195"/>
        <v>0</v>
      </c>
      <c r="P426" s="26">
        <f t="shared" ca="1" si="196"/>
        <v>9</v>
      </c>
      <c r="Q426" s="26">
        <f t="shared" ca="1" si="197"/>
        <v>5</v>
      </c>
      <c r="R426" s="43">
        <f>IF(Råstatistik!G420=".",0,Råstatistik!G420)</f>
        <v>0</v>
      </c>
      <c r="S426" s="44">
        <f ca="1">IF(Råstatistik!E420=999,IF(simulera09,RANDBETWEEN(1,9),9),0)</f>
        <v>0</v>
      </c>
      <c r="T426" s="43">
        <f>IF(Råstatistik!L420=".",0,Råstatistik!L420)</f>
        <v>0</v>
      </c>
      <c r="U426" s="44">
        <f ca="1">IF(Råstatistik!J420=999,IF(simulera09,RANDBETWEEN(1,9),9),0)</f>
        <v>9</v>
      </c>
      <c r="V426">
        <f>IF(Råstatistik!Q420=".",0,Råstatistik!Q420)</f>
        <v>0</v>
      </c>
      <c r="W426">
        <f ca="1">IF(Råstatistik!O420=999,IF(simulera09,RANDBETWEEN(1,9),9),0)</f>
        <v>9</v>
      </c>
      <c r="X426">
        <f>IF(Råstatistik!V420=".",0,Råstatistik!V420)</f>
        <v>0</v>
      </c>
      <c r="Y426">
        <f ca="1">IF(Råstatistik!T420=999,IF(simulera09,RANDBETWEEN(1,9),9),0)</f>
        <v>9</v>
      </c>
      <c r="Z426">
        <f t="shared" si="198"/>
        <v>0</v>
      </c>
      <c r="AA426">
        <f t="shared" ca="1" si="199"/>
        <v>27</v>
      </c>
      <c r="AB426" s="26" t="str">
        <f t="shared" ca="1" si="220"/>
        <v>0-27</v>
      </c>
      <c r="AC426" s="26" t="b">
        <f>Råstatistik!B420</f>
        <v>0</v>
      </c>
      <c r="AD426" s="26">
        <f t="shared" si="200"/>
        <v>0</v>
      </c>
      <c r="AE426" s="26">
        <f t="shared" ca="1" si="201"/>
        <v>0</v>
      </c>
      <c r="AF426" s="26">
        <f t="shared" si="202"/>
        <v>0</v>
      </c>
      <c r="AG426" s="26">
        <f t="shared" ca="1" si="203"/>
        <v>0</v>
      </c>
      <c r="AH426" s="26">
        <f t="shared" si="204"/>
        <v>0</v>
      </c>
      <c r="AI426" s="26">
        <f t="shared" ca="1" si="205"/>
        <v>0</v>
      </c>
      <c r="AJ426" s="26">
        <f t="shared" si="206"/>
        <v>0</v>
      </c>
      <c r="AK426" s="26">
        <f t="shared" ca="1" si="207"/>
        <v>0</v>
      </c>
      <c r="AL426" s="48" t="str">
        <f t="shared" si="208"/>
        <v>-</v>
      </c>
      <c r="AM426" s="48" t="str">
        <f t="shared" ca="1" si="209"/>
        <v>0 - 64%</v>
      </c>
      <c r="AN426" s="48" t="str">
        <f>IFERROR(#REF!/#REF!,"-")</f>
        <v>-</v>
      </c>
      <c r="AO426" s="48" t="str">
        <f t="shared" si="210"/>
        <v>-</v>
      </c>
      <c r="AP426" s="48" t="str">
        <f t="shared" ca="1" si="211"/>
        <v>0 - 193%</v>
      </c>
      <c r="AQ426" s="48" t="str">
        <f>IFERROR(AC426/#REF!,"-")</f>
        <v>-</v>
      </c>
      <c r="AR426" s="48" t="str">
        <f t="shared" si="212"/>
        <v>-</v>
      </c>
      <c r="AS426" s="48" t="str">
        <f>IFERROR(#REF!/#REF!,"_")</f>
        <v>_</v>
      </c>
      <c r="AT426" s="48" t="str">
        <f t="shared" si="213"/>
        <v>-</v>
      </c>
      <c r="AU426" s="48" t="str">
        <f>IFERROR(#REF!/#REF!,"-")</f>
        <v>-</v>
      </c>
      <c r="AV426" s="48" t="str">
        <f t="shared" si="214"/>
        <v>-</v>
      </c>
      <c r="AW426" s="48" t="str">
        <f>IFERROR(#REF!/#REF!,"-")</f>
        <v>-</v>
      </c>
      <c r="AX426" s="48" t="str">
        <f t="shared" si="215"/>
        <v>-</v>
      </c>
      <c r="AY426" s="48" t="str">
        <f>IFERROR(#REF!/#REF!,"-")</f>
        <v>-</v>
      </c>
      <c r="AZ426" s="48" t="str">
        <f t="shared" si="221"/>
        <v>-</v>
      </c>
      <c r="BA426" s="48" t="str">
        <f t="shared" si="222"/>
        <v>-</v>
      </c>
      <c r="BB426" s="48" t="b">
        <f t="shared" si="216"/>
        <v>0</v>
      </c>
      <c r="BC426">
        <f t="shared" si="223"/>
        <v>0</v>
      </c>
      <c r="BD426" s="48" t="str">
        <f t="shared" si="217"/>
        <v>-</v>
      </c>
    </row>
    <row r="427" spans="1:56" x14ac:dyDescent="0.3">
      <c r="A427" s="25" t="str">
        <f>Råstatistik!A421</f>
        <v>STAFFANSTORPS KOMMUN</v>
      </c>
      <c r="B427" t="b">
        <f t="shared" si="192"/>
        <v>1</v>
      </c>
      <c r="C427">
        <f>Råstatistik!F421</f>
        <v>30</v>
      </c>
      <c r="D427">
        <f ca="1">IF(Råstatistik!D421=999,IF(simulera09,RANDBETWEEN(1,9),9),0)</f>
        <v>0</v>
      </c>
      <c r="E427">
        <f>Råstatistik!K421</f>
        <v>24</v>
      </c>
      <c r="F427">
        <f ca="1">IF(Råstatistik!I421=999,IF(simulera09,RANDBETWEEN(1,9),9),0)</f>
        <v>0</v>
      </c>
      <c r="G427">
        <f>Råstatistik!P421</f>
        <v>17</v>
      </c>
      <c r="H427">
        <f ca="1">IF(Råstatistik!N421=999,IF(simulera09,RANDBETWEEN(1,9),9),0)</f>
        <v>0</v>
      </c>
      <c r="I427">
        <f>Råstatistik!U421</f>
        <v>219</v>
      </c>
      <c r="J427">
        <f ca="1">IF(Råstatistik!S421=999,IF(simulera09,RANDBETWEEN(1,9),9),0)</f>
        <v>0</v>
      </c>
      <c r="K427">
        <f t="shared" si="193"/>
        <v>290</v>
      </c>
      <c r="L427">
        <f t="shared" ca="1" si="194"/>
        <v>0</v>
      </c>
      <c r="M427" s="26" t="str">
        <f t="shared" ca="1" si="218"/>
        <v>290</v>
      </c>
      <c r="N427" s="26">
        <f t="shared" ca="1" si="219"/>
        <v>290</v>
      </c>
      <c r="O427" s="26">
        <f t="shared" si="195"/>
        <v>54</v>
      </c>
      <c r="P427" s="26">
        <f t="shared" ca="1" si="196"/>
        <v>0</v>
      </c>
      <c r="Q427" s="26">
        <f t="shared" ca="1" si="197"/>
        <v>54</v>
      </c>
      <c r="R427" s="43">
        <f>IF(Råstatistik!G421=".",0,Råstatistik!G421)</f>
        <v>23</v>
      </c>
      <c r="S427" s="44">
        <f ca="1">IF(Råstatistik!E421=999,IF(simulera09,RANDBETWEEN(1,9),9),0)</f>
        <v>0</v>
      </c>
      <c r="T427" s="43">
        <f>IF(Råstatistik!L421=".",0,Råstatistik!L421)</f>
        <v>0</v>
      </c>
      <c r="U427" s="44">
        <f ca="1">IF(Råstatistik!J421=999,IF(simulera09,RANDBETWEEN(1,9),9),0)</f>
        <v>9</v>
      </c>
      <c r="V427">
        <f>IF(Råstatistik!Q421=".",0,Råstatistik!Q421)</f>
        <v>0</v>
      </c>
      <c r="W427">
        <f ca="1">IF(Råstatistik!O421=999,IF(simulera09,RANDBETWEEN(1,9),9),0)</f>
        <v>9</v>
      </c>
      <c r="X427">
        <f>IF(Råstatistik!V421=".",0,Råstatistik!V421)</f>
        <v>10</v>
      </c>
      <c r="Y427">
        <f ca="1">IF(Råstatistik!T421=999,IF(simulera09,RANDBETWEEN(1,9),9),0)</f>
        <v>0</v>
      </c>
      <c r="Z427">
        <f t="shared" si="198"/>
        <v>33</v>
      </c>
      <c r="AA427">
        <f t="shared" ca="1" si="199"/>
        <v>18</v>
      </c>
      <c r="AB427" s="26" t="str">
        <f t="shared" ca="1" si="220"/>
        <v>33-51</v>
      </c>
      <c r="AC427" s="26" t="b">
        <f>Råstatistik!B421</f>
        <v>0</v>
      </c>
      <c r="AD427" s="26">
        <f t="shared" si="200"/>
        <v>7</v>
      </c>
      <c r="AE427" s="26">
        <f t="shared" ca="1" si="201"/>
        <v>0</v>
      </c>
      <c r="AF427" s="26">
        <f t="shared" si="202"/>
        <v>24</v>
      </c>
      <c r="AG427" s="26">
        <f t="shared" ca="1" si="203"/>
        <v>0</v>
      </c>
      <c r="AH427" s="26">
        <f t="shared" si="204"/>
        <v>17</v>
      </c>
      <c r="AI427" s="26">
        <f t="shared" ca="1" si="205"/>
        <v>0</v>
      </c>
      <c r="AJ427" s="26">
        <f t="shared" si="206"/>
        <v>209</v>
      </c>
      <c r="AK427" s="26">
        <f t="shared" ca="1" si="207"/>
        <v>0</v>
      </c>
      <c r="AL427" s="48">
        <f t="shared" si="208"/>
        <v>0.18620689655172415</v>
      </c>
      <c r="AM427" s="48" t="str">
        <f t="shared" ca="1" si="209"/>
        <v>19 - 0%</v>
      </c>
      <c r="AN427" s="48" t="str">
        <f>IFERROR(#REF!/#REF!,"-")</f>
        <v>-</v>
      </c>
      <c r="AO427" s="48">
        <f t="shared" si="210"/>
        <v>0.11379310344827587</v>
      </c>
      <c r="AP427" s="48" t="str">
        <f t="shared" ca="1" si="211"/>
        <v>11 - 6%</v>
      </c>
      <c r="AQ427" s="48" t="str">
        <f>IFERROR(AC427/#REF!,"-")</f>
        <v>-</v>
      </c>
      <c r="AR427" s="48">
        <f t="shared" si="212"/>
        <v>0.61111111111111116</v>
      </c>
      <c r="AS427" s="48" t="str">
        <f>IFERROR(#REF!/#REF!,"_")</f>
        <v>_</v>
      </c>
      <c r="AT427" s="48">
        <f t="shared" si="213"/>
        <v>0.44444444444444442</v>
      </c>
      <c r="AU427" s="48" t="str">
        <f>IFERROR(#REF!/#REF!,"-")</f>
        <v>-</v>
      </c>
      <c r="AV427" s="48">
        <f t="shared" si="214"/>
        <v>0</v>
      </c>
      <c r="AW427" s="48" t="str">
        <f>IFERROR(#REF!/#REF!,"-")</f>
        <v>-</v>
      </c>
      <c r="AX427" s="48">
        <f t="shared" si="215"/>
        <v>0.30303030303030304</v>
      </c>
      <c r="AY427" s="48" t="str">
        <f>IFERROR(#REF!/#REF!,"-")</f>
        <v>-</v>
      </c>
      <c r="AZ427" s="48">
        <f t="shared" si="221"/>
        <v>0.30303030303030304</v>
      </c>
      <c r="BA427" s="48" t="str">
        <f t="shared" si="222"/>
        <v>-</v>
      </c>
      <c r="BB427" s="48" t="b">
        <f t="shared" si="216"/>
        <v>0</v>
      </c>
      <c r="BC427">
        <f t="shared" si="223"/>
        <v>7</v>
      </c>
      <c r="BD427" s="48">
        <f t="shared" si="217"/>
        <v>0.22580645161290322</v>
      </c>
    </row>
    <row r="428" spans="1:56" x14ac:dyDescent="0.3">
      <c r="A428" s="25" t="str">
        <f>Råstatistik!A422</f>
        <v>STATENS SKOLVERK</v>
      </c>
      <c r="B428" t="b">
        <f t="shared" si="192"/>
        <v>0</v>
      </c>
      <c r="C428">
        <f>Råstatistik!F422</f>
        <v>0</v>
      </c>
      <c r="D428">
        <f ca="1">IF(Råstatistik!D422=999,IF(simulera09,RANDBETWEEN(1,9),9),0)</f>
        <v>0</v>
      </c>
      <c r="E428">
        <f>Råstatistik!K422</f>
        <v>0</v>
      </c>
      <c r="F428">
        <f ca="1">IF(Råstatistik!I422=999,IF(simulera09,RANDBETWEEN(1,9),9),0)</f>
        <v>9</v>
      </c>
      <c r="G428">
        <f>Råstatistik!P422</f>
        <v>0</v>
      </c>
      <c r="H428">
        <f ca="1">IF(Råstatistik!N422=999,IF(simulera09,RANDBETWEEN(1,9),9),0)</f>
        <v>0</v>
      </c>
      <c r="I428">
        <f>Råstatistik!U422</f>
        <v>10</v>
      </c>
      <c r="J428">
        <f ca="1">IF(Råstatistik!S422=999,IF(simulera09,RANDBETWEEN(1,9),9),0)</f>
        <v>0</v>
      </c>
      <c r="K428">
        <f t="shared" si="193"/>
        <v>10</v>
      </c>
      <c r="L428">
        <f t="shared" ca="1" si="194"/>
        <v>9</v>
      </c>
      <c r="M428" s="26" t="str">
        <f t="shared" ca="1" si="218"/>
        <v>10-19</v>
      </c>
      <c r="N428" s="26">
        <f t="shared" ca="1" si="219"/>
        <v>15</v>
      </c>
      <c r="O428" s="26">
        <f t="shared" si="195"/>
        <v>0</v>
      </c>
      <c r="P428" s="26">
        <f t="shared" ca="1" si="196"/>
        <v>9</v>
      </c>
      <c r="Q428" s="26">
        <f t="shared" ca="1" si="197"/>
        <v>5</v>
      </c>
      <c r="R428" s="43">
        <f>IF(Råstatistik!G422=".",0,Råstatistik!G422)</f>
        <v>0</v>
      </c>
      <c r="S428" s="44">
        <f ca="1">IF(Råstatistik!E422=999,IF(simulera09,RANDBETWEEN(1,9),9),0)</f>
        <v>0</v>
      </c>
      <c r="T428" s="43">
        <f>IF(Råstatistik!L422=".",0,Råstatistik!L422)</f>
        <v>0</v>
      </c>
      <c r="U428" s="44">
        <f ca="1">IF(Råstatistik!J422=999,IF(simulera09,RANDBETWEEN(1,9),9),0)</f>
        <v>9</v>
      </c>
      <c r="V428">
        <f>IF(Råstatistik!Q422=".",0,Råstatistik!Q422)</f>
        <v>0</v>
      </c>
      <c r="W428">
        <f ca="1">IF(Råstatistik!O422=999,IF(simulera09,RANDBETWEEN(1,9),9),0)</f>
        <v>0</v>
      </c>
      <c r="X428">
        <f>IF(Råstatistik!V422=".",0,Råstatistik!V422)</f>
        <v>0</v>
      </c>
      <c r="Y428">
        <f ca="1">IF(Råstatistik!T422=999,IF(simulera09,RANDBETWEEN(1,9),9),0)</f>
        <v>0</v>
      </c>
      <c r="Z428">
        <f t="shared" si="198"/>
        <v>0</v>
      </c>
      <c r="AA428">
        <f t="shared" ca="1" si="199"/>
        <v>9</v>
      </c>
      <c r="AB428" s="26" t="str">
        <f t="shared" ca="1" si="220"/>
        <v>0-9</v>
      </c>
      <c r="AC428" s="26" t="b">
        <f>Råstatistik!B422</f>
        <v>0</v>
      </c>
      <c r="AD428" s="26">
        <f t="shared" si="200"/>
        <v>0</v>
      </c>
      <c r="AE428" s="26">
        <f t="shared" ca="1" si="201"/>
        <v>0</v>
      </c>
      <c r="AF428" s="26">
        <f t="shared" si="202"/>
        <v>0</v>
      </c>
      <c r="AG428" s="26">
        <f t="shared" ca="1" si="203"/>
        <v>0</v>
      </c>
      <c r="AH428" s="26">
        <f t="shared" si="204"/>
        <v>0</v>
      </c>
      <c r="AI428" s="26">
        <f t="shared" ca="1" si="205"/>
        <v>0</v>
      </c>
      <c r="AJ428" s="26">
        <f t="shared" si="206"/>
        <v>10</v>
      </c>
      <c r="AK428" s="26">
        <f t="shared" ca="1" si="207"/>
        <v>0</v>
      </c>
      <c r="AL428" s="48">
        <f t="shared" si="208"/>
        <v>0</v>
      </c>
      <c r="AM428" s="48" t="str">
        <f t="shared" ca="1" si="209"/>
        <v>0 - 60%</v>
      </c>
      <c r="AN428" s="48" t="str">
        <f>IFERROR(#REF!/#REF!,"-")</f>
        <v>-</v>
      </c>
      <c r="AO428" s="48">
        <f t="shared" si="210"/>
        <v>0</v>
      </c>
      <c r="AP428" s="48" t="str">
        <f t="shared" ca="1" si="211"/>
        <v>0 - 60%</v>
      </c>
      <c r="AQ428" s="48" t="str">
        <f>IFERROR(AC428/#REF!,"-")</f>
        <v>-</v>
      </c>
      <c r="AR428" s="48" t="str">
        <f t="shared" si="212"/>
        <v>-</v>
      </c>
      <c r="AS428" s="48" t="str">
        <f>IFERROR(#REF!/#REF!,"_")</f>
        <v>_</v>
      </c>
      <c r="AT428" s="48" t="str">
        <f t="shared" si="213"/>
        <v>-</v>
      </c>
      <c r="AU428" s="48" t="str">
        <f>IFERROR(#REF!/#REF!,"-")</f>
        <v>-</v>
      </c>
      <c r="AV428" s="48" t="str">
        <f t="shared" si="214"/>
        <v>-</v>
      </c>
      <c r="AW428" s="48" t="str">
        <f>IFERROR(#REF!/#REF!,"-")</f>
        <v>-</v>
      </c>
      <c r="AX428" s="48" t="str">
        <f t="shared" si="215"/>
        <v>-</v>
      </c>
      <c r="AY428" s="48" t="str">
        <f>IFERROR(#REF!/#REF!,"-")</f>
        <v>-</v>
      </c>
      <c r="AZ428" s="48" t="str">
        <f t="shared" si="221"/>
        <v>-</v>
      </c>
      <c r="BA428" s="48" t="str">
        <f t="shared" si="222"/>
        <v>-</v>
      </c>
      <c r="BB428" s="48" t="b">
        <f t="shared" si="216"/>
        <v>0</v>
      </c>
      <c r="BC428">
        <f t="shared" si="223"/>
        <v>0</v>
      </c>
      <c r="BD428" s="48" t="str">
        <f t="shared" si="217"/>
        <v>-</v>
      </c>
    </row>
    <row r="429" spans="1:56" x14ac:dyDescent="0.3">
      <c r="A429" s="25" t="str">
        <f>Råstatistik!A423</f>
        <v>STEG för framtiden Aktiebolag</v>
      </c>
      <c r="B429" t="b">
        <f t="shared" si="192"/>
        <v>0</v>
      </c>
      <c r="C429">
        <f>Råstatistik!F423</f>
        <v>0</v>
      </c>
      <c r="D429">
        <f ca="1">IF(Råstatistik!D423=999,IF(simulera09,RANDBETWEEN(1,9),9),0)</f>
        <v>9</v>
      </c>
      <c r="E429">
        <f>Råstatistik!K423</f>
        <v>0</v>
      </c>
      <c r="F429">
        <f ca="1">IF(Råstatistik!I423=999,IF(simulera09,RANDBETWEEN(1,9),9),0)</f>
        <v>0</v>
      </c>
      <c r="G429">
        <f>Råstatistik!P423</f>
        <v>0</v>
      </c>
      <c r="H429">
        <f ca="1">IF(Råstatistik!N423=999,IF(simulera09,RANDBETWEEN(1,9),9),0)</f>
        <v>9</v>
      </c>
      <c r="I429">
        <f>Råstatistik!U423</f>
        <v>0</v>
      </c>
      <c r="J429">
        <f ca="1">IF(Råstatistik!S423=999,IF(simulera09,RANDBETWEEN(1,9),9),0)</f>
        <v>9</v>
      </c>
      <c r="K429">
        <f t="shared" si="193"/>
        <v>0</v>
      </c>
      <c r="L429">
        <f t="shared" ca="1" si="194"/>
        <v>27</v>
      </c>
      <c r="M429" s="26" t="str">
        <f t="shared" ca="1" si="218"/>
        <v>0-27</v>
      </c>
      <c r="N429" s="26">
        <f t="shared" ca="1" si="219"/>
        <v>14</v>
      </c>
      <c r="O429" s="26">
        <f t="shared" si="195"/>
        <v>0</v>
      </c>
      <c r="P429" s="26">
        <f t="shared" ca="1" si="196"/>
        <v>9</v>
      </c>
      <c r="Q429" s="26">
        <f t="shared" ca="1" si="197"/>
        <v>5</v>
      </c>
      <c r="R429" s="43">
        <f>IF(Råstatistik!G423=".",0,Råstatistik!G423)</f>
        <v>0</v>
      </c>
      <c r="S429" s="44">
        <f ca="1">IF(Råstatistik!E423=999,IF(simulera09,RANDBETWEEN(1,9),9),0)</f>
        <v>9</v>
      </c>
      <c r="T429" s="43">
        <f>IF(Råstatistik!L423=".",0,Råstatistik!L423)</f>
        <v>0</v>
      </c>
      <c r="U429" s="44">
        <f ca="1">IF(Råstatistik!J423=999,IF(simulera09,RANDBETWEEN(1,9),9),0)</f>
        <v>0</v>
      </c>
      <c r="V429">
        <f>IF(Råstatistik!Q423=".",0,Råstatistik!Q423)</f>
        <v>0</v>
      </c>
      <c r="W429">
        <f ca="1">IF(Råstatistik!O423=999,IF(simulera09,RANDBETWEEN(1,9),9),0)</f>
        <v>9</v>
      </c>
      <c r="X429">
        <f>IF(Råstatistik!V423=".",0,Råstatistik!V423)</f>
        <v>0</v>
      </c>
      <c r="Y429">
        <f ca="1">IF(Råstatistik!T423=999,IF(simulera09,RANDBETWEEN(1,9),9),0)</f>
        <v>9</v>
      </c>
      <c r="Z429">
        <f t="shared" si="198"/>
        <v>0</v>
      </c>
      <c r="AA429">
        <f t="shared" ca="1" si="199"/>
        <v>27</v>
      </c>
      <c r="AB429" s="26" t="str">
        <f t="shared" ca="1" si="220"/>
        <v>0-27</v>
      </c>
      <c r="AC429" s="26" t="b">
        <f>Råstatistik!B423</f>
        <v>0</v>
      </c>
      <c r="AD429" s="26">
        <f t="shared" si="200"/>
        <v>0</v>
      </c>
      <c r="AE429" s="26">
        <f t="shared" ca="1" si="201"/>
        <v>0</v>
      </c>
      <c r="AF429" s="26">
        <f t="shared" si="202"/>
        <v>0</v>
      </c>
      <c r="AG429" s="26">
        <f t="shared" ca="1" si="203"/>
        <v>0</v>
      </c>
      <c r="AH429" s="26">
        <f t="shared" si="204"/>
        <v>0</v>
      </c>
      <c r="AI429" s="26">
        <f t="shared" ca="1" si="205"/>
        <v>0</v>
      </c>
      <c r="AJ429" s="26">
        <f t="shared" si="206"/>
        <v>0</v>
      </c>
      <c r="AK429" s="26">
        <f t="shared" ca="1" si="207"/>
        <v>0</v>
      </c>
      <c r="AL429" s="48" t="str">
        <f t="shared" si="208"/>
        <v>-</v>
      </c>
      <c r="AM429" s="48" t="str">
        <f t="shared" ca="1" si="209"/>
        <v>0 - 64%</v>
      </c>
      <c r="AN429" s="48" t="str">
        <f>IFERROR(#REF!/#REF!,"-")</f>
        <v>-</v>
      </c>
      <c r="AO429" s="48" t="str">
        <f t="shared" si="210"/>
        <v>-</v>
      </c>
      <c r="AP429" s="48" t="str">
        <f t="shared" ca="1" si="211"/>
        <v>0 - 193%</v>
      </c>
      <c r="AQ429" s="48" t="str">
        <f>IFERROR(AC429/#REF!,"-")</f>
        <v>-</v>
      </c>
      <c r="AR429" s="48" t="str">
        <f t="shared" si="212"/>
        <v>-</v>
      </c>
      <c r="AS429" s="48" t="str">
        <f>IFERROR(#REF!/#REF!,"_")</f>
        <v>_</v>
      </c>
      <c r="AT429" s="48" t="str">
        <f t="shared" si="213"/>
        <v>-</v>
      </c>
      <c r="AU429" s="48" t="str">
        <f>IFERROR(#REF!/#REF!,"-")</f>
        <v>-</v>
      </c>
      <c r="AV429" s="48" t="str">
        <f t="shared" si="214"/>
        <v>-</v>
      </c>
      <c r="AW429" s="48" t="str">
        <f>IFERROR(#REF!/#REF!,"-")</f>
        <v>-</v>
      </c>
      <c r="AX429" s="48" t="str">
        <f t="shared" si="215"/>
        <v>-</v>
      </c>
      <c r="AY429" s="48" t="str">
        <f>IFERROR(#REF!/#REF!,"-")</f>
        <v>-</v>
      </c>
      <c r="AZ429" s="48" t="str">
        <f t="shared" si="221"/>
        <v>-</v>
      </c>
      <c r="BA429" s="48" t="str">
        <f t="shared" si="222"/>
        <v>-</v>
      </c>
      <c r="BB429" s="48" t="b">
        <f t="shared" si="216"/>
        <v>0</v>
      </c>
      <c r="BC429">
        <f t="shared" si="223"/>
        <v>0</v>
      </c>
      <c r="BD429" s="48" t="str">
        <f t="shared" si="217"/>
        <v>-</v>
      </c>
    </row>
    <row r="430" spans="1:56" x14ac:dyDescent="0.3">
      <c r="A430" s="25" t="str">
        <f>Råstatistik!A424</f>
        <v>STENUNGSUNDS KOMMUN</v>
      </c>
      <c r="B430" t="b">
        <f t="shared" si="192"/>
        <v>1</v>
      </c>
      <c r="C430">
        <f>Råstatistik!F424</f>
        <v>27</v>
      </c>
      <c r="D430">
        <f ca="1">IF(Råstatistik!D424=999,IF(simulera09,RANDBETWEEN(1,9),9),0)</f>
        <v>0</v>
      </c>
      <c r="E430">
        <f>Råstatistik!K424</f>
        <v>20</v>
      </c>
      <c r="F430">
        <f ca="1">IF(Råstatistik!I424=999,IF(simulera09,RANDBETWEEN(1,9),9),0)</f>
        <v>0</v>
      </c>
      <c r="G430">
        <f>Råstatistik!P424</f>
        <v>24</v>
      </c>
      <c r="H430">
        <f ca="1">IF(Råstatistik!N424=999,IF(simulera09,RANDBETWEEN(1,9),9),0)</f>
        <v>0</v>
      </c>
      <c r="I430">
        <f>Råstatistik!U424</f>
        <v>185</v>
      </c>
      <c r="J430">
        <f ca="1">IF(Råstatistik!S424=999,IF(simulera09,RANDBETWEEN(1,9),9),0)</f>
        <v>0</v>
      </c>
      <c r="K430">
        <f t="shared" si="193"/>
        <v>256</v>
      </c>
      <c r="L430">
        <f t="shared" ca="1" si="194"/>
        <v>0</v>
      </c>
      <c r="M430" s="26" t="str">
        <f t="shared" ca="1" si="218"/>
        <v>256</v>
      </c>
      <c r="N430" s="26">
        <f t="shared" ca="1" si="219"/>
        <v>256</v>
      </c>
      <c r="O430" s="26">
        <f t="shared" si="195"/>
        <v>47</v>
      </c>
      <c r="P430" s="26">
        <f t="shared" ca="1" si="196"/>
        <v>0</v>
      </c>
      <c r="Q430" s="26">
        <f t="shared" ca="1" si="197"/>
        <v>47</v>
      </c>
      <c r="R430" s="43">
        <f>IF(Råstatistik!G424=".",0,Råstatistik!G424)</f>
        <v>21</v>
      </c>
      <c r="S430" s="44">
        <f ca="1">IF(Råstatistik!E424=999,IF(simulera09,RANDBETWEEN(1,9),9),0)</f>
        <v>0</v>
      </c>
      <c r="T430" s="43">
        <f>IF(Råstatistik!L424=".",0,Råstatistik!L424)</f>
        <v>0</v>
      </c>
      <c r="U430" s="44">
        <f ca="1">IF(Råstatistik!J424=999,IF(simulera09,RANDBETWEEN(1,9),9),0)</f>
        <v>9</v>
      </c>
      <c r="V430">
        <f>IF(Råstatistik!Q424=".",0,Råstatistik!Q424)</f>
        <v>0</v>
      </c>
      <c r="W430">
        <f ca="1">IF(Råstatistik!O424=999,IF(simulera09,RANDBETWEEN(1,9),9),0)</f>
        <v>9</v>
      </c>
      <c r="X430">
        <f>IF(Råstatistik!V424=".",0,Råstatistik!V424)</f>
        <v>0</v>
      </c>
      <c r="Y430">
        <f ca="1">IF(Råstatistik!T424=999,IF(simulera09,RANDBETWEEN(1,9),9),0)</f>
        <v>9</v>
      </c>
      <c r="Z430">
        <f t="shared" si="198"/>
        <v>21</v>
      </c>
      <c r="AA430">
        <f t="shared" ca="1" si="199"/>
        <v>27</v>
      </c>
      <c r="AB430" s="26" t="str">
        <f t="shared" ca="1" si="220"/>
        <v>21-48</v>
      </c>
      <c r="AC430" s="26" t="b">
        <f>Råstatistik!B424</f>
        <v>0</v>
      </c>
      <c r="AD430" s="26">
        <f t="shared" si="200"/>
        <v>6</v>
      </c>
      <c r="AE430" s="26">
        <f t="shared" ca="1" si="201"/>
        <v>0</v>
      </c>
      <c r="AF430" s="26">
        <f t="shared" si="202"/>
        <v>20</v>
      </c>
      <c r="AG430" s="26">
        <f t="shared" ca="1" si="203"/>
        <v>0</v>
      </c>
      <c r="AH430" s="26">
        <f t="shared" si="204"/>
        <v>24</v>
      </c>
      <c r="AI430" s="26">
        <f t="shared" ca="1" si="205"/>
        <v>0</v>
      </c>
      <c r="AJ430" s="26">
        <f t="shared" si="206"/>
        <v>185</v>
      </c>
      <c r="AK430" s="26">
        <f t="shared" ca="1" si="207"/>
        <v>0</v>
      </c>
      <c r="AL430" s="48">
        <f t="shared" si="208"/>
        <v>0.18359375</v>
      </c>
      <c r="AM430" s="48" t="str">
        <f t="shared" ca="1" si="209"/>
        <v>18 - 0%</v>
      </c>
      <c r="AN430" s="48" t="str">
        <f>IFERROR(#REF!/#REF!,"-")</f>
        <v>-</v>
      </c>
      <c r="AO430" s="48">
        <f t="shared" si="210"/>
        <v>8.203125E-2</v>
      </c>
      <c r="AP430" s="48" t="str">
        <f t="shared" ca="1" si="211"/>
        <v>8 - 11%</v>
      </c>
      <c r="AQ430" s="48" t="str">
        <f>IFERROR(AC430/#REF!,"-")</f>
        <v>-</v>
      </c>
      <c r="AR430" s="48">
        <f t="shared" si="212"/>
        <v>0.44680851063829785</v>
      </c>
      <c r="AS430" s="48" t="str">
        <f>IFERROR(#REF!/#REF!,"_")</f>
        <v>_</v>
      </c>
      <c r="AT430" s="48">
        <f t="shared" si="213"/>
        <v>0.42553191489361702</v>
      </c>
      <c r="AU430" s="48" t="str">
        <f>IFERROR(#REF!/#REF!,"-")</f>
        <v>-</v>
      </c>
      <c r="AV430" s="48">
        <f t="shared" si="214"/>
        <v>0</v>
      </c>
      <c r="AW430" s="48" t="str">
        <f>IFERROR(#REF!/#REF!,"-")</f>
        <v>-</v>
      </c>
      <c r="AX430" s="48">
        <f t="shared" si="215"/>
        <v>0</v>
      </c>
      <c r="AY430" s="48" t="str">
        <f>IFERROR(#REF!/#REF!,"-")</f>
        <v>-</v>
      </c>
      <c r="AZ430" s="48">
        <f t="shared" si="221"/>
        <v>0</v>
      </c>
      <c r="BA430" s="48" t="str">
        <f t="shared" si="222"/>
        <v>-</v>
      </c>
      <c r="BB430" s="48" t="b">
        <f t="shared" si="216"/>
        <v>0</v>
      </c>
      <c r="BC430">
        <f t="shared" si="223"/>
        <v>6</v>
      </c>
      <c r="BD430" s="48">
        <f t="shared" si="217"/>
        <v>0.23076923076923078</v>
      </c>
    </row>
    <row r="431" spans="1:56" x14ac:dyDescent="0.3">
      <c r="A431" s="25" t="str">
        <f>Råstatistik!A425</f>
        <v>STENUNGSUNDS MONTESSORI EKONOMISKA FÖRENING</v>
      </c>
      <c r="B431" t="b">
        <f t="shared" si="192"/>
        <v>0</v>
      </c>
      <c r="C431">
        <f>Råstatistik!F425</f>
        <v>0</v>
      </c>
      <c r="D431">
        <f ca="1">IF(Råstatistik!D425=999,IF(simulera09,RANDBETWEEN(1,9),9),0)</f>
        <v>9</v>
      </c>
      <c r="E431">
        <f>Råstatistik!K425</f>
        <v>0</v>
      </c>
      <c r="F431">
        <f ca="1">IF(Råstatistik!I425=999,IF(simulera09,RANDBETWEEN(1,9),9),0)</f>
        <v>9</v>
      </c>
      <c r="G431">
        <f>Råstatistik!P425</f>
        <v>0</v>
      </c>
      <c r="H431">
        <f ca="1">IF(Råstatistik!N425=999,IF(simulera09,RANDBETWEEN(1,9),9),0)</f>
        <v>9</v>
      </c>
      <c r="I431">
        <f>Råstatistik!U425</f>
        <v>0</v>
      </c>
      <c r="J431">
        <f ca="1">IF(Råstatistik!S425=999,IF(simulera09,RANDBETWEEN(1,9),9),0)</f>
        <v>9</v>
      </c>
      <c r="K431">
        <f t="shared" si="193"/>
        <v>0</v>
      </c>
      <c r="L431">
        <f t="shared" ca="1" si="194"/>
        <v>36</v>
      </c>
      <c r="M431" s="26" t="str">
        <f t="shared" ca="1" si="218"/>
        <v>0-36</v>
      </c>
      <c r="N431" s="26">
        <f t="shared" ca="1" si="219"/>
        <v>18</v>
      </c>
      <c r="O431" s="26">
        <f t="shared" si="195"/>
        <v>0</v>
      </c>
      <c r="P431" s="26">
        <f t="shared" ca="1" si="196"/>
        <v>18</v>
      </c>
      <c r="Q431" s="26">
        <f t="shared" ca="1" si="197"/>
        <v>9</v>
      </c>
      <c r="R431" s="43">
        <f>IF(Råstatistik!G425=".",0,Råstatistik!G425)</f>
        <v>0</v>
      </c>
      <c r="S431" s="44">
        <f ca="1">IF(Råstatistik!E425=999,IF(simulera09,RANDBETWEEN(1,9),9),0)</f>
        <v>9</v>
      </c>
      <c r="T431" s="43">
        <f>IF(Råstatistik!L425=".",0,Råstatistik!L425)</f>
        <v>0</v>
      </c>
      <c r="U431" s="44">
        <f ca="1">IF(Råstatistik!J425=999,IF(simulera09,RANDBETWEEN(1,9),9),0)</f>
        <v>9</v>
      </c>
      <c r="V431">
        <f>IF(Råstatistik!Q425=".",0,Råstatistik!Q425)</f>
        <v>0</v>
      </c>
      <c r="W431">
        <f ca="1">IF(Råstatistik!O425=999,IF(simulera09,RANDBETWEEN(1,9),9),0)</f>
        <v>9</v>
      </c>
      <c r="X431">
        <f>IF(Råstatistik!V425=".",0,Råstatistik!V425)</f>
        <v>0</v>
      </c>
      <c r="Y431">
        <f ca="1">IF(Råstatistik!T425=999,IF(simulera09,RANDBETWEEN(1,9),9),0)</f>
        <v>9</v>
      </c>
      <c r="Z431">
        <f t="shared" si="198"/>
        <v>0</v>
      </c>
      <c r="AA431">
        <f t="shared" ca="1" si="199"/>
        <v>36</v>
      </c>
      <c r="AB431" s="26" t="str">
        <f t="shared" ca="1" si="220"/>
        <v>0-36</v>
      </c>
      <c r="AC431" s="26" t="b">
        <f>Råstatistik!B425</f>
        <v>0</v>
      </c>
      <c r="AD431" s="26">
        <f t="shared" si="200"/>
        <v>0</v>
      </c>
      <c r="AE431" s="26">
        <f t="shared" ca="1" si="201"/>
        <v>0</v>
      </c>
      <c r="AF431" s="26">
        <f t="shared" si="202"/>
        <v>0</v>
      </c>
      <c r="AG431" s="26">
        <f t="shared" ca="1" si="203"/>
        <v>0</v>
      </c>
      <c r="AH431" s="26">
        <f t="shared" si="204"/>
        <v>0</v>
      </c>
      <c r="AI431" s="26">
        <f t="shared" ca="1" si="205"/>
        <v>0</v>
      </c>
      <c r="AJ431" s="26">
        <f t="shared" si="206"/>
        <v>0</v>
      </c>
      <c r="AK431" s="26">
        <f t="shared" ca="1" si="207"/>
        <v>0</v>
      </c>
      <c r="AL431" s="48" t="str">
        <f t="shared" si="208"/>
        <v>-</v>
      </c>
      <c r="AM431" s="48" t="str">
        <f t="shared" ca="1" si="209"/>
        <v>0 - 100%</v>
      </c>
      <c r="AN431" s="48" t="str">
        <f>IFERROR(#REF!/#REF!,"-")</f>
        <v>-</v>
      </c>
      <c r="AO431" s="48" t="str">
        <f t="shared" si="210"/>
        <v>-</v>
      </c>
      <c r="AP431" s="48" t="str">
        <f t="shared" ca="1" si="211"/>
        <v>0 - 200%</v>
      </c>
      <c r="AQ431" s="48" t="str">
        <f>IFERROR(AC431/#REF!,"-")</f>
        <v>-</v>
      </c>
      <c r="AR431" s="48" t="str">
        <f t="shared" si="212"/>
        <v>-</v>
      </c>
      <c r="AS431" s="48" t="str">
        <f>IFERROR(#REF!/#REF!,"_")</f>
        <v>_</v>
      </c>
      <c r="AT431" s="48" t="str">
        <f t="shared" si="213"/>
        <v>-</v>
      </c>
      <c r="AU431" s="48" t="str">
        <f>IFERROR(#REF!/#REF!,"-")</f>
        <v>-</v>
      </c>
      <c r="AV431" s="48" t="str">
        <f t="shared" si="214"/>
        <v>-</v>
      </c>
      <c r="AW431" s="48" t="str">
        <f>IFERROR(#REF!/#REF!,"-")</f>
        <v>-</v>
      </c>
      <c r="AX431" s="48" t="str">
        <f t="shared" si="215"/>
        <v>-</v>
      </c>
      <c r="AY431" s="48" t="str">
        <f>IFERROR(#REF!/#REF!,"-")</f>
        <v>-</v>
      </c>
      <c r="AZ431" s="48" t="str">
        <f t="shared" si="221"/>
        <v>-</v>
      </c>
      <c r="BA431" s="48" t="str">
        <f t="shared" si="222"/>
        <v>-</v>
      </c>
      <c r="BB431" s="48" t="b">
        <f t="shared" si="216"/>
        <v>0</v>
      </c>
      <c r="BC431">
        <f t="shared" si="223"/>
        <v>0</v>
      </c>
      <c r="BD431" s="48" t="str">
        <f t="shared" si="217"/>
        <v>-</v>
      </c>
    </row>
    <row r="432" spans="1:56" x14ac:dyDescent="0.3">
      <c r="A432" s="25" t="str">
        <f>Råstatistik!A426</f>
        <v>STIFT SOPHIASKOLAN, ÖSTERLENS WALDORFSKOLA</v>
      </c>
      <c r="B432" t="b">
        <f t="shared" si="192"/>
        <v>0</v>
      </c>
      <c r="C432">
        <f>Råstatistik!F426</f>
        <v>0</v>
      </c>
      <c r="D432">
        <f ca="1">IF(Råstatistik!D426=999,IF(simulera09,RANDBETWEEN(1,9),9),0)</f>
        <v>0</v>
      </c>
      <c r="E432">
        <f>Råstatistik!K426</f>
        <v>0</v>
      </c>
      <c r="F432">
        <f ca="1">IF(Råstatistik!I426=999,IF(simulera09,RANDBETWEEN(1,9),9),0)</f>
        <v>0</v>
      </c>
      <c r="G432">
        <f>Råstatistik!P426</f>
        <v>0</v>
      </c>
      <c r="H432">
        <f ca="1">IF(Råstatistik!N426=999,IF(simulera09,RANDBETWEEN(1,9),9),0)</f>
        <v>0</v>
      </c>
      <c r="I432">
        <f>Råstatistik!U426</f>
        <v>0</v>
      </c>
      <c r="J432">
        <f ca="1">IF(Råstatistik!S426=999,IF(simulera09,RANDBETWEEN(1,9),9),0)</f>
        <v>9</v>
      </c>
      <c r="K432">
        <f t="shared" si="193"/>
        <v>0</v>
      </c>
      <c r="L432">
        <f t="shared" ca="1" si="194"/>
        <v>9</v>
      </c>
      <c r="M432" s="26" t="str">
        <f t="shared" ca="1" si="218"/>
        <v>0-9</v>
      </c>
      <c r="N432" s="26">
        <f t="shared" ca="1" si="219"/>
        <v>5</v>
      </c>
      <c r="O432" s="26">
        <f t="shared" si="195"/>
        <v>0</v>
      </c>
      <c r="P432" s="26">
        <f t="shared" ca="1" si="196"/>
        <v>0</v>
      </c>
      <c r="Q432" s="26">
        <f t="shared" ca="1" si="197"/>
        <v>0</v>
      </c>
      <c r="R432" s="43">
        <f>IF(Råstatistik!G426=".",0,Råstatistik!G426)</f>
        <v>0</v>
      </c>
      <c r="S432" s="44">
        <f ca="1">IF(Råstatistik!E426=999,IF(simulera09,RANDBETWEEN(1,9),9),0)</f>
        <v>0</v>
      </c>
      <c r="T432" s="43">
        <f>IF(Råstatistik!L426=".",0,Råstatistik!L426)</f>
        <v>0</v>
      </c>
      <c r="U432" s="44">
        <f ca="1">IF(Råstatistik!J426=999,IF(simulera09,RANDBETWEEN(1,9),9),0)</f>
        <v>0</v>
      </c>
      <c r="V432">
        <f>IF(Råstatistik!Q426=".",0,Råstatistik!Q426)</f>
        <v>0</v>
      </c>
      <c r="W432">
        <f ca="1">IF(Råstatistik!O426=999,IF(simulera09,RANDBETWEEN(1,9),9),0)</f>
        <v>0</v>
      </c>
      <c r="X432">
        <f>IF(Råstatistik!V426=".",0,Råstatistik!V426)</f>
        <v>0</v>
      </c>
      <c r="Y432">
        <f ca="1">IF(Råstatistik!T426=999,IF(simulera09,RANDBETWEEN(1,9),9),0)</f>
        <v>9</v>
      </c>
      <c r="Z432">
        <f t="shared" si="198"/>
        <v>0</v>
      </c>
      <c r="AA432">
        <f t="shared" ca="1" si="199"/>
        <v>9</v>
      </c>
      <c r="AB432" s="26" t="str">
        <f t="shared" ca="1" si="220"/>
        <v>0-9</v>
      </c>
      <c r="AC432" s="26" t="b">
        <f>Råstatistik!B426</f>
        <v>0</v>
      </c>
      <c r="AD432" s="26">
        <f t="shared" si="200"/>
        <v>0</v>
      </c>
      <c r="AE432" s="26">
        <f t="shared" ca="1" si="201"/>
        <v>0</v>
      </c>
      <c r="AF432" s="26">
        <f t="shared" si="202"/>
        <v>0</v>
      </c>
      <c r="AG432" s="26">
        <f t="shared" ca="1" si="203"/>
        <v>0</v>
      </c>
      <c r="AH432" s="26">
        <f t="shared" si="204"/>
        <v>0</v>
      </c>
      <c r="AI432" s="26">
        <f t="shared" ca="1" si="205"/>
        <v>0</v>
      </c>
      <c r="AJ432" s="26">
        <f t="shared" si="206"/>
        <v>0</v>
      </c>
      <c r="AK432" s="26">
        <f t="shared" ca="1" si="207"/>
        <v>0</v>
      </c>
      <c r="AL432" s="48" t="str">
        <f t="shared" si="208"/>
        <v>-</v>
      </c>
      <c r="AM432" s="48" t="str">
        <f t="shared" ca="1" si="209"/>
        <v>0 - 0%</v>
      </c>
      <c r="AN432" s="48" t="str">
        <f>IFERROR(#REF!/#REF!,"-")</f>
        <v>-</v>
      </c>
      <c r="AO432" s="48" t="str">
        <f t="shared" si="210"/>
        <v>-</v>
      </c>
      <c r="AP432" s="48" t="str">
        <f t="shared" ca="1" si="211"/>
        <v>0 - 180%</v>
      </c>
      <c r="AQ432" s="48" t="str">
        <f>IFERROR(AC432/#REF!,"-")</f>
        <v>-</v>
      </c>
      <c r="AR432" s="48" t="str">
        <f t="shared" si="212"/>
        <v>-</v>
      </c>
      <c r="AS432" s="48" t="str">
        <f>IFERROR(#REF!/#REF!,"_")</f>
        <v>_</v>
      </c>
      <c r="AT432" s="48" t="str">
        <f t="shared" si="213"/>
        <v>-</v>
      </c>
      <c r="AU432" s="48" t="str">
        <f>IFERROR(#REF!/#REF!,"-")</f>
        <v>-</v>
      </c>
      <c r="AV432" s="48" t="str">
        <f t="shared" si="214"/>
        <v>-</v>
      </c>
      <c r="AW432" s="48" t="str">
        <f>IFERROR(#REF!/#REF!,"-")</f>
        <v>-</v>
      </c>
      <c r="AX432" s="48" t="str">
        <f t="shared" si="215"/>
        <v>-</v>
      </c>
      <c r="AY432" s="48" t="str">
        <f>IFERROR(#REF!/#REF!,"-")</f>
        <v>-</v>
      </c>
      <c r="AZ432" s="48" t="str">
        <f t="shared" si="221"/>
        <v>-</v>
      </c>
      <c r="BA432" s="48" t="str">
        <f t="shared" si="222"/>
        <v>-</v>
      </c>
      <c r="BB432" s="48" t="b">
        <f t="shared" si="216"/>
        <v>0</v>
      </c>
      <c r="BC432">
        <f t="shared" si="223"/>
        <v>0</v>
      </c>
      <c r="BD432" s="48" t="str">
        <f t="shared" si="217"/>
        <v>-</v>
      </c>
    </row>
    <row r="433" spans="1:56" x14ac:dyDescent="0.3">
      <c r="A433" s="25" t="str">
        <f>Råstatistik!A427</f>
        <v>STIFT SVERIGEFINSKA SKOLAN I UPPL-VÄSBY</v>
      </c>
      <c r="B433" t="b">
        <f t="shared" si="192"/>
        <v>0</v>
      </c>
      <c r="C433">
        <f>Råstatistik!F427</f>
        <v>0</v>
      </c>
      <c r="D433">
        <f ca="1">IF(Råstatistik!D427=999,IF(simulera09,RANDBETWEEN(1,9),9),0)</f>
        <v>9</v>
      </c>
      <c r="E433">
        <f>Råstatistik!K427</f>
        <v>0</v>
      </c>
      <c r="F433">
        <f ca="1">IF(Råstatistik!I427=999,IF(simulera09,RANDBETWEEN(1,9),9),0)</f>
        <v>0</v>
      </c>
      <c r="G433">
        <f>Råstatistik!P427</f>
        <v>0</v>
      </c>
      <c r="H433">
        <f ca="1">IF(Råstatistik!N427=999,IF(simulera09,RANDBETWEEN(1,9),9),0)</f>
        <v>0</v>
      </c>
      <c r="I433">
        <f>Råstatistik!U427</f>
        <v>0</v>
      </c>
      <c r="J433">
        <f ca="1">IF(Råstatistik!S427=999,IF(simulera09,RANDBETWEEN(1,9),9),0)</f>
        <v>9</v>
      </c>
      <c r="K433">
        <f t="shared" si="193"/>
        <v>0</v>
      </c>
      <c r="L433">
        <f t="shared" ca="1" si="194"/>
        <v>18</v>
      </c>
      <c r="M433" s="26" t="str">
        <f t="shared" ca="1" si="218"/>
        <v>0-18</v>
      </c>
      <c r="N433" s="26">
        <f t="shared" ca="1" si="219"/>
        <v>9</v>
      </c>
      <c r="O433" s="26">
        <f t="shared" si="195"/>
        <v>0</v>
      </c>
      <c r="P433" s="26">
        <f t="shared" ca="1" si="196"/>
        <v>9</v>
      </c>
      <c r="Q433" s="26">
        <f t="shared" ca="1" si="197"/>
        <v>5</v>
      </c>
      <c r="R433" s="43">
        <f>IF(Råstatistik!G427=".",0,Råstatistik!G427)</f>
        <v>0</v>
      </c>
      <c r="S433" s="44">
        <f ca="1">IF(Råstatistik!E427=999,IF(simulera09,RANDBETWEEN(1,9),9),0)</f>
        <v>9</v>
      </c>
      <c r="T433" s="43">
        <f>IF(Råstatistik!L427=".",0,Råstatistik!L427)</f>
        <v>0</v>
      </c>
      <c r="U433" s="44">
        <f ca="1">IF(Råstatistik!J427=999,IF(simulera09,RANDBETWEEN(1,9),9),0)</f>
        <v>0</v>
      </c>
      <c r="V433">
        <f>IF(Råstatistik!Q427=".",0,Råstatistik!Q427)</f>
        <v>0</v>
      </c>
      <c r="W433">
        <f ca="1">IF(Råstatistik!O427=999,IF(simulera09,RANDBETWEEN(1,9),9),0)</f>
        <v>0</v>
      </c>
      <c r="X433">
        <f>IF(Råstatistik!V427=".",0,Råstatistik!V427)</f>
        <v>0</v>
      </c>
      <c r="Y433">
        <f ca="1">IF(Råstatistik!T427=999,IF(simulera09,RANDBETWEEN(1,9),9),0)</f>
        <v>9</v>
      </c>
      <c r="Z433">
        <f t="shared" si="198"/>
        <v>0</v>
      </c>
      <c r="AA433">
        <f t="shared" ca="1" si="199"/>
        <v>18</v>
      </c>
      <c r="AB433" s="26" t="str">
        <f t="shared" ca="1" si="220"/>
        <v>0-18</v>
      </c>
      <c r="AC433" s="26" t="b">
        <f>Råstatistik!B427</f>
        <v>0</v>
      </c>
      <c r="AD433" s="26">
        <f t="shared" si="200"/>
        <v>0</v>
      </c>
      <c r="AE433" s="26">
        <f t="shared" ca="1" si="201"/>
        <v>0</v>
      </c>
      <c r="AF433" s="26">
        <f t="shared" si="202"/>
        <v>0</v>
      </c>
      <c r="AG433" s="26">
        <f t="shared" ca="1" si="203"/>
        <v>0</v>
      </c>
      <c r="AH433" s="26">
        <f t="shared" si="204"/>
        <v>0</v>
      </c>
      <c r="AI433" s="26">
        <f t="shared" ca="1" si="205"/>
        <v>0</v>
      </c>
      <c r="AJ433" s="26">
        <f t="shared" si="206"/>
        <v>0</v>
      </c>
      <c r="AK433" s="26">
        <f t="shared" ca="1" si="207"/>
        <v>0</v>
      </c>
      <c r="AL433" s="48" t="str">
        <f t="shared" si="208"/>
        <v>-</v>
      </c>
      <c r="AM433" s="48" t="str">
        <f t="shared" ca="1" si="209"/>
        <v>0 - 100%</v>
      </c>
      <c r="AN433" s="48" t="str">
        <f>IFERROR(#REF!/#REF!,"-")</f>
        <v>-</v>
      </c>
      <c r="AO433" s="48" t="str">
        <f t="shared" si="210"/>
        <v>-</v>
      </c>
      <c r="AP433" s="48" t="str">
        <f t="shared" ca="1" si="211"/>
        <v>0 - 200%</v>
      </c>
      <c r="AQ433" s="48" t="str">
        <f>IFERROR(AC433/#REF!,"-")</f>
        <v>-</v>
      </c>
      <c r="AR433" s="48" t="str">
        <f t="shared" si="212"/>
        <v>-</v>
      </c>
      <c r="AS433" s="48" t="str">
        <f>IFERROR(#REF!/#REF!,"_")</f>
        <v>_</v>
      </c>
      <c r="AT433" s="48" t="str">
        <f t="shared" si="213"/>
        <v>-</v>
      </c>
      <c r="AU433" s="48" t="str">
        <f>IFERROR(#REF!/#REF!,"-")</f>
        <v>-</v>
      </c>
      <c r="AV433" s="48" t="str">
        <f t="shared" si="214"/>
        <v>-</v>
      </c>
      <c r="AW433" s="48" t="str">
        <f>IFERROR(#REF!/#REF!,"-")</f>
        <v>-</v>
      </c>
      <c r="AX433" s="48" t="str">
        <f t="shared" si="215"/>
        <v>-</v>
      </c>
      <c r="AY433" s="48" t="str">
        <f>IFERROR(#REF!/#REF!,"-")</f>
        <v>-</v>
      </c>
      <c r="AZ433" s="48" t="str">
        <f t="shared" si="221"/>
        <v>-</v>
      </c>
      <c r="BA433" s="48" t="str">
        <f t="shared" si="222"/>
        <v>-</v>
      </c>
      <c r="BB433" s="48" t="b">
        <f t="shared" si="216"/>
        <v>0</v>
      </c>
      <c r="BC433">
        <f t="shared" si="223"/>
        <v>0</v>
      </c>
      <c r="BD433" s="48" t="str">
        <f t="shared" si="217"/>
        <v>-</v>
      </c>
    </row>
    <row r="434" spans="1:56" x14ac:dyDescent="0.3">
      <c r="A434" s="25" t="str">
        <f>Råstatistik!A428</f>
        <v>STIFTELSEN ANDEN O ORDET</v>
      </c>
      <c r="B434" t="b">
        <f t="shared" si="192"/>
        <v>0</v>
      </c>
      <c r="C434">
        <f>Råstatistik!F428</f>
        <v>0</v>
      </c>
      <c r="D434">
        <f ca="1">IF(Råstatistik!D428=999,IF(simulera09,RANDBETWEEN(1,9),9),0)</f>
        <v>9</v>
      </c>
      <c r="E434">
        <f>Råstatistik!K428</f>
        <v>0</v>
      </c>
      <c r="F434">
        <f ca="1">IF(Råstatistik!I428=999,IF(simulera09,RANDBETWEEN(1,9),9),0)</f>
        <v>0</v>
      </c>
      <c r="G434">
        <f>Råstatistik!P428</f>
        <v>0</v>
      </c>
      <c r="H434">
        <f ca="1">IF(Råstatistik!N428=999,IF(simulera09,RANDBETWEEN(1,9),9),0)</f>
        <v>9</v>
      </c>
      <c r="I434">
        <f>Råstatistik!U428</f>
        <v>0</v>
      </c>
      <c r="J434">
        <f ca="1">IF(Råstatistik!S428=999,IF(simulera09,RANDBETWEEN(1,9),9),0)</f>
        <v>9</v>
      </c>
      <c r="K434">
        <f t="shared" si="193"/>
        <v>0</v>
      </c>
      <c r="L434">
        <f t="shared" ca="1" si="194"/>
        <v>27</v>
      </c>
      <c r="M434" s="26" t="str">
        <f t="shared" ca="1" si="218"/>
        <v>0-27</v>
      </c>
      <c r="N434" s="26">
        <f t="shared" ca="1" si="219"/>
        <v>14</v>
      </c>
      <c r="O434" s="26">
        <f t="shared" si="195"/>
        <v>0</v>
      </c>
      <c r="P434" s="26">
        <f t="shared" ca="1" si="196"/>
        <v>9</v>
      </c>
      <c r="Q434" s="26">
        <f t="shared" ca="1" si="197"/>
        <v>5</v>
      </c>
      <c r="R434" s="43">
        <f>IF(Råstatistik!G428=".",0,Råstatistik!G428)</f>
        <v>0</v>
      </c>
      <c r="S434" s="44">
        <f ca="1">IF(Råstatistik!E428=999,IF(simulera09,RANDBETWEEN(1,9),9),0)</f>
        <v>9</v>
      </c>
      <c r="T434" s="43">
        <f>IF(Råstatistik!L428=".",0,Råstatistik!L428)</f>
        <v>0</v>
      </c>
      <c r="U434" s="44">
        <f ca="1">IF(Råstatistik!J428=999,IF(simulera09,RANDBETWEEN(1,9),9),0)</f>
        <v>0</v>
      </c>
      <c r="V434">
        <f>IF(Råstatistik!Q428=".",0,Råstatistik!Q428)</f>
        <v>0</v>
      </c>
      <c r="W434">
        <f ca="1">IF(Råstatistik!O428=999,IF(simulera09,RANDBETWEEN(1,9),9),0)</f>
        <v>9</v>
      </c>
      <c r="X434">
        <f>IF(Råstatistik!V428=".",0,Råstatistik!V428)</f>
        <v>0</v>
      </c>
      <c r="Y434">
        <f ca="1">IF(Råstatistik!T428=999,IF(simulera09,RANDBETWEEN(1,9),9),0)</f>
        <v>9</v>
      </c>
      <c r="Z434">
        <f t="shared" si="198"/>
        <v>0</v>
      </c>
      <c r="AA434">
        <f t="shared" ca="1" si="199"/>
        <v>27</v>
      </c>
      <c r="AB434" s="26" t="str">
        <f t="shared" ca="1" si="220"/>
        <v>0-27</v>
      </c>
      <c r="AC434" s="26" t="b">
        <f>Råstatistik!B428</f>
        <v>1</v>
      </c>
      <c r="AD434" s="26">
        <f t="shared" si="200"/>
        <v>0</v>
      </c>
      <c r="AE434" s="26">
        <f t="shared" ca="1" si="201"/>
        <v>0</v>
      </c>
      <c r="AF434" s="26">
        <f t="shared" si="202"/>
        <v>0</v>
      </c>
      <c r="AG434" s="26">
        <f t="shared" ca="1" si="203"/>
        <v>0</v>
      </c>
      <c r="AH434" s="26">
        <f t="shared" si="204"/>
        <v>0</v>
      </c>
      <c r="AI434" s="26">
        <f t="shared" ca="1" si="205"/>
        <v>0</v>
      </c>
      <c r="AJ434" s="26">
        <f t="shared" si="206"/>
        <v>0</v>
      </c>
      <c r="AK434" s="26">
        <f t="shared" ca="1" si="207"/>
        <v>0</v>
      </c>
      <c r="AL434" s="48" t="str">
        <f t="shared" si="208"/>
        <v>-</v>
      </c>
      <c r="AM434" s="48" t="str">
        <f t="shared" ca="1" si="209"/>
        <v>0 - 64%</v>
      </c>
      <c r="AN434" s="48" t="str">
        <f>IFERROR(#REF!/#REF!,"-")</f>
        <v>-</v>
      </c>
      <c r="AO434" s="48" t="str">
        <f t="shared" si="210"/>
        <v>-</v>
      </c>
      <c r="AP434" s="48" t="str">
        <f t="shared" ca="1" si="211"/>
        <v>0 - 193%</v>
      </c>
      <c r="AQ434" s="48" t="str">
        <f>IFERROR(AC434/#REF!,"-")</f>
        <v>-</v>
      </c>
      <c r="AR434" s="48" t="str">
        <f t="shared" si="212"/>
        <v>-</v>
      </c>
      <c r="AS434" s="48" t="str">
        <f>IFERROR(#REF!/#REF!,"_")</f>
        <v>_</v>
      </c>
      <c r="AT434" s="48" t="str">
        <f t="shared" si="213"/>
        <v>-</v>
      </c>
      <c r="AU434" s="48" t="str">
        <f>IFERROR(#REF!/#REF!,"-")</f>
        <v>-</v>
      </c>
      <c r="AV434" s="48" t="str">
        <f t="shared" si="214"/>
        <v>-</v>
      </c>
      <c r="AW434" s="48" t="str">
        <f>IFERROR(#REF!/#REF!,"-")</f>
        <v>-</v>
      </c>
      <c r="AX434" s="48" t="str">
        <f t="shared" si="215"/>
        <v>-</v>
      </c>
      <c r="AY434" s="48" t="str">
        <f>IFERROR(#REF!/#REF!,"-")</f>
        <v>-</v>
      </c>
      <c r="AZ434" s="48" t="str">
        <f t="shared" si="221"/>
        <v>-</v>
      </c>
      <c r="BA434" s="48" t="str">
        <f t="shared" si="222"/>
        <v>-</v>
      </c>
      <c r="BB434" s="48" t="b">
        <f t="shared" si="216"/>
        <v>1</v>
      </c>
      <c r="BC434">
        <f t="shared" si="223"/>
        <v>0</v>
      </c>
      <c r="BD434" s="48" t="str">
        <f t="shared" si="217"/>
        <v>-</v>
      </c>
    </row>
    <row r="435" spans="1:56" x14ac:dyDescent="0.3">
      <c r="A435" s="25" t="str">
        <f>Råstatistik!A429</f>
        <v>STIFTELSEN ANNASKOLAN</v>
      </c>
      <c r="B435" t="b">
        <f t="shared" si="192"/>
        <v>0</v>
      </c>
      <c r="C435">
        <f>Råstatistik!F429</f>
        <v>0</v>
      </c>
      <c r="D435">
        <f ca="1">IF(Råstatistik!D429=999,IF(simulera09,RANDBETWEEN(1,9),9),0)</f>
        <v>0</v>
      </c>
      <c r="E435">
        <f>Råstatistik!K429</f>
        <v>0</v>
      </c>
      <c r="F435">
        <f ca="1">IF(Råstatistik!I429=999,IF(simulera09,RANDBETWEEN(1,9),9),0)</f>
        <v>0</v>
      </c>
      <c r="G435">
        <f>Råstatistik!P429</f>
        <v>0</v>
      </c>
      <c r="H435">
        <f ca="1">IF(Råstatistik!N429=999,IF(simulera09,RANDBETWEEN(1,9),9),0)</f>
        <v>0</v>
      </c>
      <c r="I435">
        <f>Råstatistik!U429</f>
        <v>0</v>
      </c>
      <c r="J435">
        <f ca="1">IF(Råstatistik!S429=999,IF(simulera09,RANDBETWEEN(1,9),9),0)</f>
        <v>9</v>
      </c>
      <c r="K435">
        <f t="shared" si="193"/>
        <v>0</v>
      </c>
      <c r="L435">
        <f t="shared" ca="1" si="194"/>
        <v>9</v>
      </c>
      <c r="M435" s="26" t="str">
        <f t="shared" ca="1" si="218"/>
        <v>0-9</v>
      </c>
      <c r="N435" s="26">
        <f t="shared" ca="1" si="219"/>
        <v>5</v>
      </c>
      <c r="O435" s="26">
        <f t="shared" si="195"/>
        <v>0</v>
      </c>
      <c r="P435" s="26">
        <f t="shared" ca="1" si="196"/>
        <v>0</v>
      </c>
      <c r="Q435" s="26">
        <f t="shared" ca="1" si="197"/>
        <v>0</v>
      </c>
      <c r="R435" s="43">
        <f>IF(Råstatistik!G429=".",0,Råstatistik!G429)</f>
        <v>0</v>
      </c>
      <c r="S435" s="44">
        <f ca="1">IF(Råstatistik!E429=999,IF(simulera09,RANDBETWEEN(1,9),9),0)</f>
        <v>0</v>
      </c>
      <c r="T435" s="43">
        <f>IF(Råstatistik!L429=".",0,Råstatistik!L429)</f>
        <v>0</v>
      </c>
      <c r="U435" s="44">
        <f ca="1">IF(Råstatistik!J429=999,IF(simulera09,RANDBETWEEN(1,9),9),0)</f>
        <v>0</v>
      </c>
      <c r="V435">
        <f>IF(Råstatistik!Q429=".",0,Råstatistik!Q429)</f>
        <v>0</v>
      </c>
      <c r="W435">
        <f ca="1">IF(Råstatistik!O429=999,IF(simulera09,RANDBETWEEN(1,9),9),0)</f>
        <v>0</v>
      </c>
      <c r="X435">
        <f>IF(Råstatistik!V429=".",0,Råstatistik!V429)</f>
        <v>0</v>
      </c>
      <c r="Y435">
        <f ca="1">IF(Råstatistik!T429=999,IF(simulera09,RANDBETWEEN(1,9),9),0)</f>
        <v>9</v>
      </c>
      <c r="Z435">
        <f t="shared" si="198"/>
        <v>0</v>
      </c>
      <c r="AA435">
        <f t="shared" ca="1" si="199"/>
        <v>9</v>
      </c>
      <c r="AB435" s="26" t="str">
        <f t="shared" ca="1" si="220"/>
        <v>0-9</v>
      </c>
      <c r="AC435" s="26" t="b">
        <f>Råstatistik!B429</f>
        <v>1</v>
      </c>
      <c r="AD435" s="26">
        <f t="shared" si="200"/>
        <v>0</v>
      </c>
      <c r="AE435" s="26">
        <f t="shared" ca="1" si="201"/>
        <v>0</v>
      </c>
      <c r="AF435" s="26">
        <f t="shared" si="202"/>
        <v>0</v>
      </c>
      <c r="AG435" s="26">
        <f t="shared" ca="1" si="203"/>
        <v>0</v>
      </c>
      <c r="AH435" s="26">
        <f t="shared" si="204"/>
        <v>0</v>
      </c>
      <c r="AI435" s="26">
        <f t="shared" ca="1" si="205"/>
        <v>0</v>
      </c>
      <c r="AJ435" s="26">
        <f t="shared" si="206"/>
        <v>0</v>
      </c>
      <c r="AK435" s="26">
        <f t="shared" ca="1" si="207"/>
        <v>0</v>
      </c>
      <c r="AL435" s="48" t="str">
        <f t="shared" si="208"/>
        <v>-</v>
      </c>
      <c r="AM435" s="48" t="str">
        <f t="shared" ca="1" si="209"/>
        <v>0 - 0%</v>
      </c>
      <c r="AN435" s="48" t="str">
        <f>IFERROR(#REF!/#REF!,"-")</f>
        <v>-</v>
      </c>
      <c r="AO435" s="48" t="str">
        <f t="shared" si="210"/>
        <v>-</v>
      </c>
      <c r="AP435" s="48" t="str">
        <f t="shared" ca="1" si="211"/>
        <v>0 - 180%</v>
      </c>
      <c r="AQ435" s="48" t="str">
        <f>IFERROR(AC435/#REF!,"-")</f>
        <v>-</v>
      </c>
      <c r="AR435" s="48" t="str">
        <f t="shared" si="212"/>
        <v>-</v>
      </c>
      <c r="AS435" s="48" t="str">
        <f>IFERROR(#REF!/#REF!,"_")</f>
        <v>_</v>
      </c>
      <c r="AT435" s="48" t="str">
        <f t="shared" si="213"/>
        <v>-</v>
      </c>
      <c r="AU435" s="48" t="str">
        <f>IFERROR(#REF!/#REF!,"-")</f>
        <v>-</v>
      </c>
      <c r="AV435" s="48" t="str">
        <f t="shared" si="214"/>
        <v>-</v>
      </c>
      <c r="AW435" s="48" t="str">
        <f>IFERROR(#REF!/#REF!,"-")</f>
        <v>-</v>
      </c>
      <c r="AX435" s="48" t="str">
        <f t="shared" si="215"/>
        <v>-</v>
      </c>
      <c r="AY435" s="48" t="str">
        <f>IFERROR(#REF!/#REF!,"-")</f>
        <v>-</v>
      </c>
      <c r="AZ435" s="48" t="str">
        <f t="shared" si="221"/>
        <v>-</v>
      </c>
      <c r="BA435" s="48" t="str">
        <f t="shared" si="222"/>
        <v>-</v>
      </c>
      <c r="BB435" s="48" t="b">
        <f t="shared" si="216"/>
        <v>1</v>
      </c>
      <c r="BC435">
        <f t="shared" si="223"/>
        <v>0</v>
      </c>
      <c r="BD435" s="48" t="str">
        <f t="shared" si="217"/>
        <v>-</v>
      </c>
    </row>
    <row r="436" spans="1:56" x14ac:dyDescent="0.3">
      <c r="A436" s="25" t="str">
        <f>Råstatistik!A430</f>
        <v>STIFTELSEN BMSL</v>
      </c>
      <c r="B436" t="b">
        <f t="shared" si="192"/>
        <v>0</v>
      </c>
      <c r="C436">
        <f>Råstatistik!F430</f>
        <v>0</v>
      </c>
      <c r="D436">
        <f ca="1">IF(Råstatistik!D430=999,IF(simulera09,RANDBETWEEN(1,9),9),0)</f>
        <v>9</v>
      </c>
      <c r="E436">
        <f>Råstatistik!K430</f>
        <v>0</v>
      </c>
      <c r="F436">
        <f ca="1">IF(Råstatistik!I430=999,IF(simulera09,RANDBETWEEN(1,9),9),0)</f>
        <v>9</v>
      </c>
      <c r="G436">
        <f>Råstatistik!P430</f>
        <v>0</v>
      </c>
      <c r="H436">
        <f ca="1">IF(Råstatistik!N430=999,IF(simulera09,RANDBETWEEN(1,9),9),0)</f>
        <v>9</v>
      </c>
      <c r="I436">
        <f>Råstatistik!U430</f>
        <v>25</v>
      </c>
      <c r="J436">
        <f ca="1">IF(Råstatistik!S430=999,IF(simulera09,RANDBETWEEN(1,9),9),0)</f>
        <v>0</v>
      </c>
      <c r="K436">
        <f t="shared" si="193"/>
        <v>25</v>
      </c>
      <c r="L436">
        <f t="shared" ca="1" si="194"/>
        <v>27</v>
      </c>
      <c r="M436" s="26" t="str">
        <f t="shared" ca="1" si="218"/>
        <v>25-52</v>
      </c>
      <c r="N436" s="26">
        <f t="shared" ca="1" si="219"/>
        <v>39</v>
      </c>
      <c r="O436" s="26">
        <f t="shared" si="195"/>
        <v>0</v>
      </c>
      <c r="P436" s="26">
        <f t="shared" ca="1" si="196"/>
        <v>18</v>
      </c>
      <c r="Q436" s="26">
        <f t="shared" ca="1" si="197"/>
        <v>9</v>
      </c>
      <c r="R436" s="43">
        <f>IF(Råstatistik!G430=".",0,Råstatistik!G430)</f>
        <v>0</v>
      </c>
      <c r="S436" s="44">
        <f ca="1">IF(Råstatistik!E430=999,IF(simulera09,RANDBETWEEN(1,9),9),0)</f>
        <v>9</v>
      </c>
      <c r="T436" s="43">
        <f>IF(Råstatistik!L430=".",0,Råstatistik!L430)</f>
        <v>0</v>
      </c>
      <c r="U436" s="44">
        <f ca="1">IF(Råstatistik!J430=999,IF(simulera09,RANDBETWEEN(1,9),9),0)</f>
        <v>9</v>
      </c>
      <c r="V436">
        <f>IF(Råstatistik!Q430=".",0,Råstatistik!Q430)</f>
        <v>0</v>
      </c>
      <c r="W436">
        <f ca="1">IF(Råstatistik!O430=999,IF(simulera09,RANDBETWEEN(1,9),9),0)</f>
        <v>9</v>
      </c>
      <c r="X436">
        <f>IF(Råstatistik!V430=".",0,Råstatistik!V430)</f>
        <v>0</v>
      </c>
      <c r="Y436">
        <f ca="1">IF(Råstatistik!T430=999,IF(simulera09,RANDBETWEEN(1,9),9),0)</f>
        <v>0</v>
      </c>
      <c r="Z436">
        <f t="shared" si="198"/>
        <v>0</v>
      </c>
      <c r="AA436">
        <f t="shared" ca="1" si="199"/>
        <v>27</v>
      </c>
      <c r="AB436" s="26" t="str">
        <f t="shared" ca="1" si="220"/>
        <v>0-27</v>
      </c>
      <c r="AC436" s="26" t="b">
        <f>Råstatistik!B430</f>
        <v>0</v>
      </c>
      <c r="AD436" s="26">
        <f t="shared" si="200"/>
        <v>0</v>
      </c>
      <c r="AE436" s="26">
        <f t="shared" ca="1" si="201"/>
        <v>0</v>
      </c>
      <c r="AF436" s="26">
        <f t="shared" si="202"/>
        <v>0</v>
      </c>
      <c r="AG436" s="26">
        <f t="shared" ca="1" si="203"/>
        <v>0</v>
      </c>
      <c r="AH436" s="26">
        <f t="shared" si="204"/>
        <v>0</v>
      </c>
      <c r="AI436" s="26">
        <f t="shared" ca="1" si="205"/>
        <v>0</v>
      </c>
      <c r="AJ436" s="26">
        <f t="shared" si="206"/>
        <v>25</v>
      </c>
      <c r="AK436" s="26">
        <f t="shared" ca="1" si="207"/>
        <v>0</v>
      </c>
      <c r="AL436" s="48">
        <f t="shared" si="208"/>
        <v>0</v>
      </c>
      <c r="AM436" s="48" t="str">
        <f t="shared" ca="1" si="209"/>
        <v>0 - 46%</v>
      </c>
      <c r="AN436" s="48" t="str">
        <f>IFERROR(#REF!/#REF!,"-")</f>
        <v>-</v>
      </c>
      <c r="AO436" s="48">
        <f t="shared" si="210"/>
        <v>0</v>
      </c>
      <c r="AP436" s="48" t="str">
        <f t="shared" ca="1" si="211"/>
        <v>0 - 69%</v>
      </c>
      <c r="AQ436" s="48" t="str">
        <f>IFERROR(AC436/#REF!,"-")</f>
        <v>-</v>
      </c>
      <c r="AR436" s="48" t="str">
        <f t="shared" si="212"/>
        <v>-</v>
      </c>
      <c r="AS436" s="48" t="str">
        <f>IFERROR(#REF!/#REF!,"_")</f>
        <v>_</v>
      </c>
      <c r="AT436" s="48" t="str">
        <f t="shared" si="213"/>
        <v>-</v>
      </c>
      <c r="AU436" s="48" t="str">
        <f>IFERROR(#REF!/#REF!,"-")</f>
        <v>-</v>
      </c>
      <c r="AV436" s="48" t="str">
        <f t="shared" si="214"/>
        <v>-</v>
      </c>
      <c r="AW436" s="48" t="str">
        <f>IFERROR(#REF!/#REF!,"-")</f>
        <v>-</v>
      </c>
      <c r="AX436" s="48" t="str">
        <f t="shared" si="215"/>
        <v>-</v>
      </c>
      <c r="AY436" s="48" t="str">
        <f>IFERROR(#REF!/#REF!,"-")</f>
        <v>-</v>
      </c>
      <c r="AZ436" s="48" t="str">
        <f t="shared" si="221"/>
        <v>-</v>
      </c>
      <c r="BA436" s="48" t="str">
        <f t="shared" si="222"/>
        <v>-</v>
      </c>
      <c r="BB436" s="48" t="b">
        <f t="shared" si="216"/>
        <v>0</v>
      </c>
      <c r="BC436">
        <f t="shared" si="223"/>
        <v>0</v>
      </c>
      <c r="BD436" s="48" t="str">
        <f t="shared" si="217"/>
        <v>-</v>
      </c>
    </row>
    <row r="437" spans="1:56" x14ac:dyDescent="0.3">
      <c r="A437" s="25" t="str">
        <f>Råstatistik!A431</f>
        <v>STIFTELSEN BOLLNÄS BIBELCENTER</v>
      </c>
      <c r="B437" t="b">
        <f t="shared" si="192"/>
        <v>0</v>
      </c>
      <c r="C437">
        <f>Råstatistik!F431</f>
        <v>0</v>
      </c>
      <c r="D437">
        <f ca="1">IF(Råstatistik!D431=999,IF(simulera09,RANDBETWEEN(1,9),9),0)</f>
        <v>0</v>
      </c>
      <c r="E437">
        <f>Råstatistik!K431</f>
        <v>0</v>
      </c>
      <c r="F437">
        <f ca="1">IF(Råstatistik!I431=999,IF(simulera09,RANDBETWEEN(1,9),9),0)</f>
        <v>0</v>
      </c>
      <c r="G437">
        <f>Råstatistik!P431</f>
        <v>0</v>
      </c>
      <c r="H437">
        <f ca="1">IF(Råstatistik!N431=999,IF(simulera09,RANDBETWEEN(1,9),9),0)</f>
        <v>0</v>
      </c>
      <c r="I437">
        <f>Råstatistik!U431</f>
        <v>0</v>
      </c>
      <c r="J437">
        <f ca="1">IF(Råstatistik!S431=999,IF(simulera09,RANDBETWEEN(1,9),9),0)</f>
        <v>0</v>
      </c>
      <c r="K437">
        <f t="shared" si="193"/>
        <v>0</v>
      </c>
      <c r="L437">
        <f t="shared" ca="1" si="194"/>
        <v>0</v>
      </c>
      <c r="M437" s="26" t="str">
        <f t="shared" ca="1" si="218"/>
        <v>0</v>
      </c>
      <c r="N437" s="26">
        <f t="shared" ca="1" si="219"/>
        <v>0</v>
      </c>
      <c r="O437" s="26">
        <f t="shared" si="195"/>
        <v>0</v>
      </c>
      <c r="P437" s="26">
        <f t="shared" ca="1" si="196"/>
        <v>0</v>
      </c>
      <c r="Q437" s="26">
        <f t="shared" ca="1" si="197"/>
        <v>0</v>
      </c>
      <c r="R437" s="43">
        <f>IF(Råstatistik!G431=".",0,Råstatistik!G431)</f>
        <v>0</v>
      </c>
      <c r="S437" s="44">
        <f ca="1">IF(Råstatistik!E431=999,IF(simulera09,RANDBETWEEN(1,9),9),0)</f>
        <v>0</v>
      </c>
      <c r="T437" s="43">
        <f>IF(Råstatistik!L431=".",0,Råstatistik!L431)</f>
        <v>0</v>
      </c>
      <c r="U437" s="44">
        <f ca="1">IF(Råstatistik!J431=999,IF(simulera09,RANDBETWEEN(1,9),9),0)</f>
        <v>0</v>
      </c>
      <c r="V437">
        <f>IF(Råstatistik!Q431=".",0,Råstatistik!Q431)</f>
        <v>0</v>
      </c>
      <c r="W437">
        <f ca="1">IF(Råstatistik!O431=999,IF(simulera09,RANDBETWEEN(1,9),9),0)</f>
        <v>0</v>
      </c>
      <c r="X437">
        <f>IF(Råstatistik!V431=".",0,Råstatistik!V431)</f>
        <v>0</v>
      </c>
      <c r="Y437">
        <f ca="1">IF(Råstatistik!T431=999,IF(simulera09,RANDBETWEEN(1,9),9),0)</f>
        <v>0</v>
      </c>
      <c r="Z437">
        <f t="shared" si="198"/>
        <v>0</v>
      </c>
      <c r="AA437">
        <f t="shared" ca="1" si="199"/>
        <v>0</v>
      </c>
      <c r="AB437" s="26" t="str">
        <f t="shared" ca="1" si="220"/>
        <v>0</v>
      </c>
      <c r="AC437" s="26" t="b">
        <f>Råstatistik!B431</f>
        <v>0</v>
      </c>
      <c r="AD437" s="26">
        <f t="shared" si="200"/>
        <v>0</v>
      </c>
      <c r="AE437" s="26">
        <f t="shared" ca="1" si="201"/>
        <v>0</v>
      </c>
      <c r="AF437" s="26">
        <f t="shared" si="202"/>
        <v>0</v>
      </c>
      <c r="AG437" s="26">
        <f t="shared" ca="1" si="203"/>
        <v>0</v>
      </c>
      <c r="AH437" s="26">
        <f t="shared" si="204"/>
        <v>0</v>
      </c>
      <c r="AI437" s="26">
        <f t="shared" ca="1" si="205"/>
        <v>0</v>
      </c>
      <c r="AJ437" s="26">
        <f t="shared" si="206"/>
        <v>0</v>
      </c>
      <c r="AK437" s="26">
        <f t="shared" ca="1" si="207"/>
        <v>0</v>
      </c>
      <c r="AL437" s="48" t="str">
        <f t="shared" si="208"/>
        <v>-</v>
      </c>
      <c r="AM437" s="48" t="e">
        <f t="shared" ca="1" si="209"/>
        <v>#DIV/0!</v>
      </c>
      <c r="AN437" s="48" t="str">
        <f>IFERROR(#REF!/#REF!,"-")</f>
        <v>-</v>
      </c>
      <c r="AO437" s="48" t="str">
        <f t="shared" si="210"/>
        <v>-</v>
      </c>
      <c r="AP437" s="48" t="e">
        <f t="shared" ca="1" si="211"/>
        <v>#DIV/0!</v>
      </c>
      <c r="AQ437" s="48" t="str">
        <f>IFERROR(AC437/#REF!,"-")</f>
        <v>-</v>
      </c>
      <c r="AR437" s="48" t="str">
        <f t="shared" si="212"/>
        <v>-</v>
      </c>
      <c r="AS437" s="48" t="str">
        <f>IFERROR(#REF!/#REF!,"_")</f>
        <v>_</v>
      </c>
      <c r="AT437" s="48" t="str">
        <f t="shared" si="213"/>
        <v>-</v>
      </c>
      <c r="AU437" s="48" t="str">
        <f>IFERROR(#REF!/#REF!,"-")</f>
        <v>-</v>
      </c>
      <c r="AV437" s="48" t="str">
        <f t="shared" si="214"/>
        <v>-</v>
      </c>
      <c r="AW437" s="48" t="str">
        <f>IFERROR(#REF!/#REF!,"-")</f>
        <v>-</v>
      </c>
      <c r="AX437" s="48" t="str">
        <f t="shared" si="215"/>
        <v>-</v>
      </c>
      <c r="AY437" s="48" t="str">
        <f>IFERROR(#REF!/#REF!,"-")</f>
        <v>-</v>
      </c>
      <c r="AZ437" s="48" t="str">
        <f t="shared" si="221"/>
        <v>-</v>
      </c>
      <c r="BA437" s="48" t="str">
        <f t="shared" si="222"/>
        <v>-</v>
      </c>
      <c r="BB437" s="48" t="b">
        <f t="shared" si="216"/>
        <v>0</v>
      </c>
      <c r="BC437">
        <f t="shared" si="223"/>
        <v>0</v>
      </c>
      <c r="BD437" s="48" t="str">
        <f t="shared" si="217"/>
        <v>-</v>
      </c>
    </row>
    <row r="438" spans="1:56" x14ac:dyDescent="0.3">
      <c r="A438" s="25" t="str">
        <f>Råstatistik!A432</f>
        <v>STIFTELSEN CARPE DIEM</v>
      </c>
      <c r="B438" t="b">
        <f t="shared" si="192"/>
        <v>0</v>
      </c>
      <c r="C438">
        <f>Råstatistik!F432</f>
        <v>0</v>
      </c>
      <c r="D438">
        <f ca="1">IF(Råstatistik!D432=999,IF(simulera09,RANDBETWEEN(1,9),9),0)</f>
        <v>0</v>
      </c>
      <c r="E438">
        <f>Råstatistik!K432</f>
        <v>0</v>
      </c>
      <c r="F438">
        <f ca="1">IF(Råstatistik!I432=999,IF(simulera09,RANDBETWEEN(1,9),9),0)</f>
        <v>9</v>
      </c>
      <c r="G438">
        <f>Råstatistik!P432</f>
        <v>0</v>
      </c>
      <c r="H438">
        <f ca="1">IF(Råstatistik!N432=999,IF(simulera09,RANDBETWEEN(1,9),9),0)</f>
        <v>0</v>
      </c>
      <c r="I438">
        <f>Råstatistik!U432</f>
        <v>29</v>
      </c>
      <c r="J438">
        <f ca="1">IF(Råstatistik!S432=999,IF(simulera09,RANDBETWEEN(1,9),9),0)</f>
        <v>0</v>
      </c>
      <c r="K438">
        <f t="shared" si="193"/>
        <v>29</v>
      </c>
      <c r="L438">
        <f t="shared" ca="1" si="194"/>
        <v>9</v>
      </c>
      <c r="M438" s="26" t="str">
        <f t="shared" ca="1" si="218"/>
        <v>29-38</v>
      </c>
      <c r="N438" s="26">
        <f t="shared" ca="1" si="219"/>
        <v>34</v>
      </c>
      <c r="O438" s="26">
        <f t="shared" si="195"/>
        <v>0</v>
      </c>
      <c r="P438" s="26">
        <f t="shared" ca="1" si="196"/>
        <v>9</v>
      </c>
      <c r="Q438" s="26">
        <f t="shared" ca="1" si="197"/>
        <v>5</v>
      </c>
      <c r="R438" s="43">
        <f>IF(Råstatistik!G432=".",0,Råstatistik!G432)</f>
        <v>0</v>
      </c>
      <c r="S438" s="44">
        <f ca="1">IF(Råstatistik!E432=999,IF(simulera09,RANDBETWEEN(1,9),9),0)</f>
        <v>0</v>
      </c>
      <c r="T438" s="43">
        <f>IF(Råstatistik!L432=".",0,Råstatistik!L432)</f>
        <v>0</v>
      </c>
      <c r="U438" s="44">
        <f ca="1">IF(Råstatistik!J432=999,IF(simulera09,RANDBETWEEN(1,9),9),0)</f>
        <v>9</v>
      </c>
      <c r="V438">
        <f>IF(Råstatistik!Q432=".",0,Råstatistik!Q432)</f>
        <v>0</v>
      </c>
      <c r="W438">
        <f ca="1">IF(Råstatistik!O432=999,IF(simulera09,RANDBETWEEN(1,9),9),0)</f>
        <v>0</v>
      </c>
      <c r="X438">
        <f>IF(Råstatistik!V432=".",0,Råstatistik!V432)</f>
        <v>0</v>
      </c>
      <c r="Y438">
        <f ca="1">IF(Råstatistik!T432=999,IF(simulera09,RANDBETWEEN(1,9),9),0)</f>
        <v>0</v>
      </c>
      <c r="Z438">
        <f t="shared" si="198"/>
        <v>0</v>
      </c>
      <c r="AA438">
        <f t="shared" ca="1" si="199"/>
        <v>9</v>
      </c>
      <c r="AB438" s="26" t="str">
        <f t="shared" ca="1" si="220"/>
        <v>0-9</v>
      </c>
      <c r="AC438" s="26" t="b">
        <f>Råstatistik!B432</f>
        <v>0</v>
      </c>
      <c r="AD438" s="26">
        <f t="shared" si="200"/>
        <v>0</v>
      </c>
      <c r="AE438" s="26">
        <f t="shared" ca="1" si="201"/>
        <v>0</v>
      </c>
      <c r="AF438" s="26">
        <f t="shared" si="202"/>
        <v>0</v>
      </c>
      <c r="AG438" s="26">
        <f t="shared" ca="1" si="203"/>
        <v>0</v>
      </c>
      <c r="AH438" s="26">
        <f t="shared" si="204"/>
        <v>0</v>
      </c>
      <c r="AI438" s="26">
        <f t="shared" ca="1" si="205"/>
        <v>0</v>
      </c>
      <c r="AJ438" s="26">
        <f t="shared" si="206"/>
        <v>29</v>
      </c>
      <c r="AK438" s="26">
        <f t="shared" ca="1" si="207"/>
        <v>0</v>
      </c>
      <c r="AL438" s="48">
        <f t="shared" si="208"/>
        <v>0</v>
      </c>
      <c r="AM438" s="48" t="str">
        <f t="shared" ca="1" si="209"/>
        <v>0 - 26%</v>
      </c>
      <c r="AN438" s="48" t="str">
        <f>IFERROR(#REF!/#REF!,"-")</f>
        <v>-</v>
      </c>
      <c r="AO438" s="48">
        <f t="shared" si="210"/>
        <v>0</v>
      </c>
      <c r="AP438" s="48" t="str">
        <f t="shared" ca="1" si="211"/>
        <v>0 - 26%</v>
      </c>
      <c r="AQ438" s="48" t="str">
        <f>IFERROR(AC438/#REF!,"-")</f>
        <v>-</v>
      </c>
      <c r="AR438" s="48" t="str">
        <f t="shared" si="212"/>
        <v>-</v>
      </c>
      <c r="AS438" s="48" t="str">
        <f>IFERROR(#REF!/#REF!,"_")</f>
        <v>_</v>
      </c>
      <c r="AT438" s="48" t="str">
        <f t="shared" si="213"/>
        <v>-</v>
      </c>
      <c r="AU438" s="48" t="str">
        <f>IFERROR(#REF!/#REF!,"-")</f>
        <v>-</v>
      </c>
      <c r="AV438" s="48" t="str">
        <f t="shared" si="214"/>
        <v>-</v>
      </c>
      <c r="AW438" s="48" t="str">
        <f>IFERROR(#REF!/#REF!,"-")</f>
        <v>-</v>
      </c>
      <c r="AX438" s="48" t="str">
        <f t="shared" si="215"/>
        <v>-</v>
      </c>
      <c r="AY438" s="48" t="str">
        <f>IFERROR(#REF!/#REF!,"-")</f>
        <v>-</v>
      </c>
      <c r="AZ438" s="48" t="str">
        <f t="shared" si="221"/>
        <v>-</v>
      </c>
      <c r="BA438" s="48" t="str">
        <f t="shared" si="222"/>
        <v>-</v>
      </c>
      <c r="BB438" s="48" t="b">
        <f t="shared" si="216"/>
        <v>0</v>
      </c>
      <c r="BC438">
        <f t="shared" si="223"/>
        <v>0</v>
      </c>
      <c r="BD438" s="48" t="str">
        <f t="shared" si="217"/>
        <v>-</v>
      </c>
    </row>
    <row r="439" spans="1:56" x14ac:dyDescent="0.3">
      <c r="A439" s="25" t="str">
        <f>Råstatistik!A433</f>
        <v>STIFTELSEN CASA DEI BAMBINI</v>
      </c>
      <c r="B439" t="b">
        <f t="shared" si="192"/>
        <v>0</v>
      </c>
      <c r="C439">
        <f>Råstatistik!F433</f>
        <v>0</v>
      </c>
      <c r="D439">
        <f ca="1">IF(Råstatistik!D433=999,IF(simulera09,RANDBETWEEN(1,9),9),0)</f>
        <v>0</v>
      </c>
      <c r="E439">
        <f>Råstatistik!K433</f>
        <v>0</v>
      </c>
      <c r="F439">
        <f ca="1">IF(Råstatistik!I433=999,IF(simulera09,RANDBETWEEN(1,9),9),0)</f>
        <v>9</v>
      </c>
      <c r="G439">
        <f>Råstatistik!P433</f>
        <v>0</v>
      </c>
      <c r="H439">
        <f ca="1">IF(Råstatistik!N433=999,IF(simulera09,RANDBETWEEN(1,9),9),0)</f>
        <v>0</v>
      </c>
      <c r="I439">
        <f>Råstatistik!U433</f>
        <v>25</v>
      </c>
      <c r="J439">
        <f ca="1">IF(Råstatistik!S433=999,IF(simulera09,RANDBETWEEN(1,9),9),0)</f>
        <v>0</v>
      </c>
      <c r="K439">
        <f t="shared" si="193"/>
        <v>25</v>
      </c>
      <c r="L439">
        <f t="shared" ca="1" si="194"/>
        <v>9</v>
      </c>
      <c r="M439" s="26" t="str">
        <f t="shared" ca="1" si="218"/>
        <v>25-34</v>
      </c>
      <c r="N439" s="26">
        <f t="shared" ca="1" si="219"/>
        <v>30</v>
      </c>
      <c r="O439" s="26">
        <f t="shared" si="195"/>
        <v>0</v>
      </c>
      <c r="P439" s="26">
        <f t="shared" ca="1" si="196"/>
        <v>9</v>
      </c>
      <c r="Q439" s="26">
        <f t="shared" ca="1" si="197"/>
        <v>5</v>
      </c>
      <c r="R439" s="43">
        <f>IF(Råstatistik!G433=".",0,Råstatistik!G433)</f>
        <v>0</v>
      </c>
      <c r="S439" s="44">
        <f ca="1">IF(Råstatistik!E433=999,IF(simulera09,RANDBETWEEN(1,9),9),0)</f>
        <v>0</v>
      </c>
      <c r="T439" s="43">
        <f>IF(Råstatistik!L433=".",0,Råstatistik!L433)</f>
        <v>0</v>
      </c>
      <c r="U439" s="44">
        <f ca="1">IF(Råstatistik!J433=999,IF(simulera09,RANDBETWEEN(1,9),9),0)</f>
        <v>9</v>
      </c>
      <c r="V439">
        <f>IF(Råstatistik!Q433=".",0,Råstatistik!Q433)</f>
        <v>0</v>
      </c>
      <c r="W439">
        <f ca="1">IF(Råstatistik!O433=999,IF(simulera09,RANDBETWEEN(1,9),9),0)</f>
        <v>0</v>
      </c>
      <c r="X439">
        <f>IF(Råstatistik!V433=".",0,Råstatistik!V433)</f>
        <v>0</v>
      </c>
      <c r="Y439">
        <f ca="1">IF(Råstatistik!T433=999,IF(simulera09,RANDBETWEEN(1,9),9),0)</f>
        <v>9</v>
      </c>
      <c r="Z439">
        <f t="shared" si="198"/>
        <v>0</v>
      </c>
      <c r="AA439">
        <f t="shared" ca="1" si="199"/>
        <v>18</v>
      </c>
      <c r="AB439" s="26" t="str">
        <f t="shared" ca="1" si="220"/>
        <v>0-18</v>
      </c>
      <c r="AC439" s="26" t="b">
        <f>Råstatistik!B433</f>
        <v>0</v>
      </c>
      <c r="AD439" s="26">
        <f t="shared" si="200"/>
        <v>0</v>
      </c>
      <c r="AE439" s="26">
        <f t="shared" ca="1" si="201"/>
        <v>0</v>
      </c>
      <c r="AF439" s="26">
        <f t="shared" si="202"/>
        <v>0</v>
      </c>
      <c r="AG439" s="26">
        <f t="shared" ca="1" si="203"/>
        <v>0</v>
      </c>
      <c r="AH439" s="26">
        <f t="shared" si="204"/>
        <v>0</v>
      </c>
      <c r="AI439" s="26">
        <f t="shared" ca="1" si="205"/>
        <v>0</v>
      </c>
      <c r="AJ439" s="26">
        <f t="shared" si="206"/>
        <v>25</v>
      </c>
      <c r="AK439" s="26">
        <f t="shared" ca="1" si="207"/>
        <v>0</v>
      </c>
      <c r="AL439" s="48">
        <f t="shared" si="208"/>
        <v>0</v>
      </c>
      <c r="AM439" s="48" t="str">
        <f t="shared" ca="1" si="209"/>
        <v>0 - 30%</v>
      </c>
      <c r="AN439" s="48" t="str">
        <f>IFERROR(#REF!/#REF!,"-")</f>
        <v>-</v>
      </c>
      <c r="AO439" s="48">
        <f t="shared" si="210"/>
        <v>0</v>
      </c>
      <c r="AP439" s="48" t="str">
        <f t="shared" ca="1" si="211"/>
        <v>0 - 60%</v>
      </c>
      <c r="AQ439" s="48" t="str">
        <f>IFERROR(AC439/#REF!,"-")</f>
        <v>-</v>
      </c>
      <c r="AR439" s="48" t="str">
        <f t="shared" si="212"/>
        <v>-</v>
      </c>
      <c r="AS439" s="48" t="str">
        <f>IFERROR(#REF!/#REF!,"_")</f>
        <v>_</v>
      </c>
      <c r="AT439" s="48" t="str">
        <f t="shared" si="213"/>
        <v>-</v>
      </c>
      <c r="AU439" s="48" t="str">
        <f>IFERROR(#REF!/#REF!,"-")</f>
        <v>-</v>
      </c>
      <c r="AV439" s="48" t="str">
        <f t="shared" si="214"/>
        <v>-</v>
      </c>
      <c r="AW439" s="48" t="str">
        <f>IFERROR(#REF!/#REF!,"-")</f>
        <v>-</v>
      </c>
      <c r="AX439" s="48" t="str">
        <f t="shared" si="215"/>
        <v>-</v>
      </c>
      <c r="AY439" s="48" t="str">
        <f>IFERROR(#REF!/#REF!,"-")</f>
        <v>-</v>
      </c>
      <c r="AZ439" s="48" t="str">
        <f t="shared" si="221"/>
        <v>-</v>
      </c>
      <c r="BA439" s="48" t="str">
        <f t="shared" si="222"/>
        <v>-</v>
      </c>
      <c r="BB439" s="48" t="b">
        <f t="shared" si="216"/>
        <v>0</v>
      </c>
      <c r="BC439">
        <f t="shared" si="223"/>
        <v>0</v>
      </c>
      <c r="BD439" s="48" t="str">
        <f t="shared" si="217"/>
        <v>-</v>
      </c>
    </row>
    <row r="440" spans="1:56" x14ac:dyDescent="0.3">
      <c r="A440" s="25" t="str">
        <f>Råstatistik!A434</f>
        <v>STIFTELSEN DAR AL ULOUM I LINKÖPING</v>
      </c>
      <c r="B440" t="b">
        <f t="shared" si="192"/>
        <v>0</v>
      </c>
      <c r="C440">
        <f>Råstatistik!F434</f>
        <v>0</v>
      </c>
      <c r="D440">
        <f ca="1">IF(Råstatistik!D434=999,IF(simulera09,RANDBETWEEN(1,9),9),0)</f>
        <v>0</v>
      </c>
      <c r="E440">
        <f>Råstatistik!K434</f>
        <v>0</v>
      </c>
      <c r="F440">
        <f ca="1">IF(Råstatistik!I434=999,IF(simulera09,RANDBETWEEN(1,9),9),0)</f>
        <v>0</v>
      </c>
      <c r="G440">
        <f>Råstatistik!P434</f>
        <v>0</v>
      </c>
      <c r="H440">
        <f ca="1">IF(Råstatistik!N434=999,IF(simulera09,RANDBETWEEN(1,9),9),0)</f>
        <v>0</v>
      </c>
      <c r="I440">
        <f>Råstatistik!U434</f>
        <v>0</v>
      </c>
      <c r="J440">
        <f ca="1">IF(Råstatistik!S434=999,IF(simulera09,RANDBETWEEN(1,9),9),0)</f>
        <v>9</v>
      </c>
      <c r="K440">
        <f t="shared" si="193"/>
        <v>0</v>
      </c>
      <c r="L440">
        <f t="shared" ca="1" si="194"/>
        <v>9</v>
      </c>
      <c r="M440" s="26" t="str">
        <f t="shared" ca="1" si="218"/>
        <v>0-9</v>
      </c>
      <c r="N440" s="26">
        <f t="shared" ca="1" si="219"/>
        <v>5</v>
      </c>
      <c r="O440" s="26">
        <f t="shared" si="195"/>
        <v>0</v>
      </c>
      <c r="P440" s="26">
        <f t="shared" ca="1" si="196"/>
        <v>0</v>
      </c>
      <c r="Q440" s="26">
        <f t="shared" ca="1" si="197"/>
        <v>0</v>
      </c>
      <c r="R440" s="43">
        <f>IF(Råstatistik!G434=".",0,Råstatistik!G434)</f>
        <v>0</v>
      </c>
      <c r="S440" s="44">
        <f ca="1">IF(Råstatistik!E434=999,IF(simulera09,RANDBETWEEN(1,9),9),0)</f>
        <v>0</v>
      </c>
      <c r="T440" s="43">
        <f>IF(Råstatistik!L434=".",0,Råstatistik!L434)</f>
        <v>0</v>
      </c>
      <c r="U440" s="44">
        <f ca="1">IF(Råstatistik!J434=999,IF(simulera09,RANDBETWEEN(1,9),9),0)</f>
        <v>0</v>
      </c>
      <c r="V440">
        <f>IF(Råstatistik!Q434=".",0,Råstatistik!Q434)</f>
        <v>0</v>
      </c>
      <c r="W440">
        <f ca="1">IF(Råstatistik!O434=999,IF(simulera09,RANDBETWEEN(1,9),9),0)</f>
        <v>0</v>
      </c>
      <c r="X440">
        <f>IF(Råstatistik!V434=".",0,Råstatistik!V434)</f>
        <v>0</v>
      </c>
      <c r="Y440">
        <f ca="1">IF(Råstatistik!T434=999,IF(simulera09,RANDBETWEEN(1,9),9),0)</f>
        <v>9</v>
      </c>
      <c r="Z440">
        <f t="shared" si="198"/>
        <v>0</v>
      </c>
      <c r="AA440">
        <f t="shared" ca="1" si="199"/>
        <v>9</v>
      </c>
      <c r="AB440" s="26" t="str">
        <f t="shared" ca="1" si="220"/>
        <v>0-9</v>
      </c>
      <c r="AC440" s="26" t="b">
        <f>Råstatistik!B434</f>
        <v>0</v>
      </c>
      <c r="AD440" s="26">
        <f t="shared" si="200"/>
        <v>0</v>
      </c>
      <c r="AE440" s="26">
        <f t="shared" ca="1" si="201"/>
        <v>0</v>
      </c>
      <c r="AF440" s="26">
        <f t="shared" si="202"/>
        <v>0</v>
      </c>
      <c r="AG440" s="26">
        <f t="shared" ca="1" si="203"/>
        <v>0</v>
      </c>
      <c r="AH440" s="26">
        <f t="shared" si="204"/>
        <v>0</v>
      </c>
      <c r="AI440" s="26">
        <f t="shared" ca="1" si="205"/>
        <v>0</v>
      </c>
      <c r="AJ440" s="26">
        <f t="shared" si="206"/>
        <v>0</v>
      </c>
      <c r="AK440" s="26">
        <f t="shared" ca="1" si="207"/>
        <v>0</v>
      </c>
      <c r="AL440" s="48" t="str">
        <f t="shared" si="208"/>
        <v>-</v>
      </c>
      <c r="AM440" s="48" t="str">
        <f t="shared" ca="1" si="209"/>
        <v>0 - 0%</v>
      </c>
      <c r="AN440" s="48" t="str">
        <f>IFERROR(#REF!/#REF!,"-")</f>
        <v>-</v>
      </c>
      <c r="AO440" s="48" t="str">
        <f t="shared" si="210"/>
        <v>-</v>
      </c>
      <c r="AP440" s="48" t="str">
        <f t="shared" ca="1" si="211"/>
        <v>0 - 180%</v>
      </c>
      <c r="AQ440" s="48" t="str">
        <f>IFERROR(AC440/#REF!,"-")</f>
        <v>-</v>
      </c>
      <c r="AR440" s="48" t="str">
        <f t="shared" si="212"/>
        <v>-</v>
      </c>
      <c r="AS440" s="48" t="str">
        <f>IFERROR(#REF!/#REF!,"_")</f>
        <v>_</v>
      </c>
      <c r="AT440" s="48" t="str">
        <f t="shared" si="213"/>
        <v>-</v>
      </c>
      <c r="AU440" s="48" t="str">
        <f>IFERROR(#REF!/#REF!,"-")</f>
        <v>-</v>
      </c>
      <c r="AV440" s="48" t="str">
        <f t="shared" si="214"/>
        <v>-</v>
      </c>
      <c r="AW440" s="48" t="str">
        <f>IFERROR(#REF!/#REF!,"-")</f>
        <v>-</v>
      </c>
      <c r="AX440" s="48" t="str">
        <f t="shared" si="215"/>
        <v>-</v>
      </c>
      <c r="AY440" s="48" t="str">
        <f>IFERROR(#REF!/#REF!,"-")</f>
        <v>-</v>
      </c>
      <c r="AZ440" s="48" t="str">
        <f t="shared" si="221"/>
        <v>-</v>
      </c>
      <c r="BA440" s="48" t="str">
        <f t="shared" si="222"/>
        <v>-</v>
      </c>
      <c r="BB440" s="48" t="b">
        <f t="shared" si="216"/>
        <v>0</v>
      </c>
      <c r="BC440">
        <f t="shared" si="223"/>
        <v>0</v>
      </c>
      <c r="BD440" s="48" t="str">
        <f t="shared" si="217"/>
        <v>-</v>
      </c>
    </row>
    <row r="441" spans="1:56" x14ac:dyDescent="0.3">
      <c r="A441" s="25" t="str">
        <f>Råstatistik!A435</f>
        <v>STIFTELSEN ENGLISH SCHOOL IN GOTHENBURG</v>
      </c>
      <c r="B441" t="b">
        <f t="shared" si="192"/>
        <v>0</v>
      </c>
      <c r="C441">
        <f>Råstatistik!F435</f>
        <v>0</v>
      </c>
      <c r="D441">
        <f ca="1">IF(Råstatistik!D435=999,IF(simulera09,RANDBETWEEN(1,9),9),0)</f>
        <v>0</v>
      </c>
      <c r="E441">
        <f>Råstatistik!K435</f>
        <v>0</v>
      </c>
      <c r="F441">
        <f ca="1">IF(Råstatistik!I435=999,IF(simulera09,RANDBETWEEN(1,9),9),0)</f>
        <v>9</v>
      </c>
      <c r="G441">
        <f>Råstatistik!P435</f>
        <v>0</v>
      </c>
      <c r="H441">
        <f ca="1">IF(Råstatistik!N435=999,IF(simulera09,RANDBETWEEN(1,9),9),0)</f>
        <v>0</v>
      </c>
      <c r="I441">
        <f>Råstatistik!U435</f>
        <v>24</v>
      </c>
      <c r="J441">
        <f ca="1">IF(Råstatistik!S435=999,IF(simulera09,RANDBETWEEN(1,9),9),0)</f>
        <v>0</v>
      </c>
      <c r="K441">
        <f t="shared" si="193"/>
        <v>24</v>
      </c>
      <c r="L441">
        <f t="shared" ca="1" si="194"/>
        <v>9</v>
      </c>
      <c r="M441" s="26" t="str">
        <f t="shared" ca="1" si="218"/>
        <v>24-33</v>
      </c>
      <c r="N441" s="26">
        <f t="shared" ca="1" si="219"/>
        <v>29</v>
      </c>
      <c r="O441" s="26">
        <f t="shared" si="195"/>
        <v>0</v>
      </c>
      <c r="P441" s="26">
        <f t="shared" ca="1" si="196"/>
        <v>9</v>
      </c>
      <c r="Q441" s="26">
        <f t="shared" ca="1" si="197"/>
        <v>5</v>
      </c>
      <c r="R441" s="43">
        <f>IF(Råstatistik!G435=".",0,Råstatistik!G435)</f>
        <v>0</v>
      </c>
      <c r="S441" s="44">
        <f ca="1">IF(Råstatistik!E435=999,IF(simulera09,RANDBETWEEN(1,9),9),0)</f>
        <v>0</v>
      </c>
      <c r="T441" s="43">
        <f>IF(Råstatistik!L435=".",0,Råstatistik!L435)</f>
        <v>0</v>
      </c>
      <c r="U441" s="44">
        <f ca="1">IF(Råstatistik!J435=999,IF(simulera09,RANDBETWEEN(1,9),9),0)</f>
        <v>9</v>
      </c>
      <c r="V441">
        <f>IF(Råstatistik!Q435=".",0,Råstatistik!Q435)</f>
        <v>0</v>
      </c>
      <c r="W441">
        <f ca="1">IF(Råstatistik!O435=999,IF(simulera09,RANDBETWEEN(1,9),9),0)</f>
        <v>0</v>
      </c>
      <c r="X441">
        <f>IF(Råstatistik!V435=".",0,Råstatistik!V435)</f>
        <v>0</v>
      </c>
      <c r="Y441">
        <f ca="1">IF(Råstatistik!T435=999,IF(simulera09,RANDBETWEEN(1,9),9),0)</f>
        <v>9</v>
      </c>
      <c r="Z441">
        <f t="shared" si="198"/>
        <v>0</v>
      </c>
      <c r="AA441">
        <f t="shared" ca="1" si="199"/>
        <v>18</v>
      </c>
      <c r="AB441" s="26" t="str">
        <f t="shared" ca="1" si="220"/>
        <v>0-18</v>
      </c>
      <c r="AC441" s="26" t="b">
        <f>Råstatistik!B435</f>
        <v>0</v>
      </c>
      <c r="AD441" s="26">
        <f t="shared" si="200"/>
        <v>0</v>
      </c>
      <c r="AE441" s="26">
        <f t="shared" ca="1" si="201"/>
        <v>0</v>
      </c>
      <c r="AF441" s="26">
        <f t="shared" si="202"/>
        <v>0</v>
      </c>
      <c r="AG441" s="26">
        <f t="shared" ca="1" si="203"/>
        <v>0</v>
      </c>
      <c r="AH441" s="26">
        <f t="shared" si="204"/>
        <v>0</v>
      </c>
      <c r="AI441" s="26">
        <f t="shared" ca="1" si="205"/>
        <v>0</v>
      </c>
      <c r="AJ441" s="26">
        <f t="shared" si="206"/>
        <v>24</v>
      </c>
      <c r="AK441" s="26">
        <f t="shared" ca="1" si="207"/>
        <v>0</v>
      </c>
      <c r="AL441" s="48">
        <f t="shared" si="208"/>
        <v>0</v>
      </c>
      <c r="AM441" s="48" t="str">
        <f t="shared" ca="1" si="209"/>
        <v>0 - 31%</v>
      </c>
      <c r="AN441" s="48" t="str">
        <f>IFERROR(#REF!/#REF!,"-")</f>
        <v>-</v>
      </c>
      <c r="AO441" s="48">
        <f t="shared" si="210"/>
        <v>0</v>
      </c>
      <c r="AP441" s="48" t="str">
        <f t="shared" ca="1" si="211"/>
        <v>0 - 62%</v>
      </c>
      <c r="AQ441" s="48" t="str">
        <f>IFERROR(AC441/#REF!,"-")</f>
        <v>-</v>
      </c>
      <c r="AR441" s="48" t="str">
        <f t="shared" si="212"/>
        <v>-</v>
      </c>
      <c r="AS441" s="48" t="str">
        <f>IFERROR(#REF!/#REF!,"_")</f>
        <v>_</v>
      </c>
      <c r="AT441" s="48" t="str">
        <f t="shared" si="213"/>
        <v>-</v>
      </c>
      <c r="AU441" s="48" t="str">
        <f>IFERROR(#REF!/#REF!,"-")</f>
        <v>-</v>
      </c>
      <c r="AV441" s="48" t="str">
        <f t="shared" si="214"/>
        <v>-</v>
      </c>
      <c r="AW441" s="48" t="str">
        <f>IFERROR(#REF!/#REF!,"-")</f>
        <v>-</v>
      </c>
      <c r="AX441" s="48" t="str">
        <f t="shared" si="215"/>
        <v>-</v>
      </c>
      <c r="AY441" s="48" t="str">
        <f>IFERROR(#REF!/#REF!,"-")</f>
        <v>-</v>
      </c>
      <c r="AZ441" s="48" t="str">
        <f t="shared" si="221"/>
        <v>-</v>
      </c>
      <c r="BA441" s="48" t="str">
        <f t="shared" si="222"/>
        <v>-</v>
      </c>
      <c r="BB441" s="48" t="b">
        <f t="shared" si="216"/>
        <v>0</v>
      </c>
      <c r="BC441">
        <f t="shared" si="223"/>
        <v>0</v>
      </c>
      <c r="BD441" s="48" t="str">
        <f t="shared" si="217"/>
        <v>-</v>
      </c>
    </row>
    <row r="442" spans="1:56" x14ac:dyDescent="0.3">
      <c r="A442" s="25" t="str">
        <f>Råstatistik!A436</f>
        <v>STIFTELSEN FRANSKA SKOLAN</v>
      </c>
      <c r="B442" t="b">
        <f t="shared" si="192"/>
        <v>0</v>
      </c>
      <c r="C442">
        <f>Råstatistik!F436</f>
        <v>0</v>
      </c>
      <c r="D442">
        <f ca="1">IF(Råstatistik!D436=999,IF(simulera09,RANDBETWEEN(1,9),9),0)</f>
        <v>9</v>
      </c>
      <c r="E442">
        <f>Råstatistik!K436</f>
        <v>0</v>
      </c>
      <c r="F442">
        <f ca="1">IF(Råstatistik!I436=999,IF(simulera09,RANDBETWEEN(1,9),9),0)</f>
        <v>9</v>
      </c>
      <c r="G442">
        <f>Råstatistik!P436</f>
        <v>0</v>
      </c>
      <c r="H442">
        <f ca="1">IF(Råstatistik!N436=999,IF(simulera09,RANDBETWEEN(1,9),9),0)</f>
        <v>9</v>
      </c>
      <c r="I442">
        <f>Råstatistik!U436</f>
        <v>81</v>
      </c>
      <c r="J442">
        <f ca="1">IF(Råstatistik!S436=999,IF(simulera09,RANDBETWEEN(1,9),9),0)</f>
        <v>0</v>
      </c>
      <c r="K442">
        <f t="shared" si="193"/>
        <v>81</v>
      </c>
      <c r="L442">
        <f t="shared" ca="1" si="194"/>
        <v>27</v>
      </c>
      <c r="M442" s="26" t="str">
        <f t="shared" ca="1" si="218"/>
        <v>81-108</v>
      </c>
      <c r="N442" s="26">
        <f t="shared" ca="1" si="219"/>
        <v>95</v>
      </c>
      <c r="O442" s="26">
        <f t="shared" si="195"/>
        <v>0</v>
      </c>
      <c r="P442" s="26">
        <f t="shared" ca="1" si="196"/>
        <v>18</v>
      </c>
      <c r="Q442" s="26">
        <f t="shared" ca="1" si="197"/>
        <v>9</v>
      </c>
      <c r="R442" s="43">
        <f>IF(Råstatistik!G436=".",0,Råstatistik!G436)</f>
        <v>0</v>
      </c>
      <c r="S442" s="44">
        <f ca="1">IF(Råstatistik!E436=999,IF(simulera09,RANDBETWEEN(1,9),9),0)</f>
        <v>9</v>
      </c>
      <c r="T442" s="43">
        <f>IF(Råstatistik!L436=".",0,Råstatistik!L436)</f>
        <v>0</v>
      </c>
      <c r="U442" s="44">
        <f ca="1">IF(Råstatistik!J436=999,IF(simulera09,RANDBETWEEN(1,9),9),0)</f>
        <v>9</v>
      </c>
      <c r="V442">
        <f>IF(Råstatistik!Q436=".",0,Råstatistik!Q436)</f>
        <v>0</v>
      </c>
      <c r="W442">
        <f ca="1">IF(Råstatistik!O436=999,IF(simulera09,RANDBETWEEN(1,9),9),0)</f>
        <v>9</v>
      </c>
      <c r="X442">
        <f>IF(Råstatistik!V436=".",0,Råstatistik!V436)</f>
        <v>0</v>
      </c>
      <c r="Y442">
        <f ca="1">IF(Råstatistik!T436=999,IF(simulera09,RANDBETWEEN(1,9),9),0)</f>
        <v>9</v>
      </c>
      <c r="Z442">
        <f t="shared" si="198"/>
        <v>0</v>
      </c>
      <c r="AA442">
        <f t="shared" ca="1" si="199"/>
        <v>36</v>
      </c>
      <c r="AB442" s="26" t="str">
        <f t="shared" ca="1" si="220"/>
        <v>0-36</v>
      </c>
      <c r="AC442" s="26" t="b">
        <f>Råstatistik!B436</f>
        <v>0</v>
      </c>
      <c r="AD442" s="26">
        <f t="shared" si="200"/>
        <v>0</v>
      </c>
      <c r="AE442" s="26">
        <f t="shared" ca="1" si="201"/>
        <v>0</v>
      </c>
      <c r="AF442" s="26">
        <f t="shared" si="202"/>
        <v>0</v>
      </c>
      <c r="AG442" s="26">
        <f t="shared" ca="1" si="203"/>
        <v>0</v>
      </c>
      <c r="AH442" s="26">
        <f t="shared" si="204"/>
        <v>0</v>
      </c>
      <c r="AI442" s="26">
        <f t="shared" ca="1" si="205"/>
        <v>0</v>
      </c>
      <c r="AJ442" s="26">
        <f t="shared" si="206"/>
        <v>81</v>
      </c>
      <c r="AK442" s="26">
        <f t="shared" ca="1" si="207"/>
        <v>0</v>
      </c>
      <c r="AL442" s="48">
        <f t="shared" si="208"/>
        <v>0</v>
      </c>
      <c r="AM442" s="48" t="str">
        <f t="shared" ca="1" si="209"/>
        <v>0 - 19%</v>
      </c>
      <c r="AN442" s="48" t="str">
        <f>IFERROR(#REF!/#REF!,"-")</f>
        <v>-</v>
      </c>
      <c r="AO442" s="48">
        <f t="shared" si="210"/>
        <v>0</v>
      </c>
      <c r="AP442" s="48" t="str">
        <f t="shared" ca="1" si="211"/>
        <v>0 - 38%</v>
      </c>
      <c r="AQ442" s="48" t="str">
        <f>IFERROR(AC442/#REF!,"-")</f>
        <v>-</v>
      </c>
      <c r="AR442" s="48" t="str">
        <f t="shared" si="212"/>
        <v>-</v>
      </c>
      <c r="AS442" s="48" t="str">
        <f>IFERROR(#REF!/#REF!,"_")</f>
        <v>_</v>
      </c>
      <c r="AT442" s="48" t="str">
        <f t="shared" si="213"/>
        <v>-</v>
      </c>
      <c r="AU442" s="48" t="str">
        <f>IFERROR(#REF!/#REF!,"-")</f>
        <v>-</v>
      </c>
      <c r="AV442" s="48" t="str">
        <f t="shared" si="214"/>
        <v>-</v>
      </c>
      <c r="AW442" s="48" t="str">
        <f>IFERROR(#REF!/#REF!,"-")</f>
        <v>-</v>
      </c>
      <c r="AX442" s="48" t="str">
        <f t="shared" si="215"/>
        <v>-</v>
      </c>
      <c r="AY442" s="48" t="str">
        <f>IFERROR(#REF!/#REF!,"-")</f>
        <v>-</v>
      </c>
      <c r="AZ442" s="48" t="str">
        <f t="shared" si="221"/>
        <v>-</v>
      </c>
      <c r="BA442" s="48" t="str">
        <f t="shared" si="222"/>
        <v>-</v>
      </c>
      <c r="BB442" s="48" t="b">
        <f t="shared" si="216"/>
        <v>0</v>
      </c>
      <c r="BC442">
        <f t="shared" si="223"/>
        <v>0</v>
      </c>
      <c r="BD442" s="48" t="str">
        <f t="shared" si="217"/>
        <v>-</v>
      </c>
    </row>
    <row r="443" spans="1:56" x14ac:dyDescent="0.3">
      <c r="A443" s="25" t="str">
        <f>Råstatistik!A437</f>
        <v>STIFTELSEN FRYSHUSET</v>
      </c>
      <c r="B443" t="b">
        <f t="shared" si="192"/>
        <v>0</v>
      </c>
      <c r="C443">
        <f>Råstatistik!F437</f>
        <v>24</v>
      </c>
      <c r="D443">
        <f ca="1">IF(Råstatistik!D437=999,IF(simulera09,RANDBETWEEN(1,9),9),0)</f>
        <v>0</v>
      </c>
      <c r="E443">
        <f>Råstatistik!K437</f>
        <v>0</v>
      </c>
      <c r="F443">
        <f ca="1">IF(Råstatistik!I437=999,IF(simulera09,RANDBETWEEN(1,9),9),0)</f>
        <v>9</v>
      </c>
      <c r="G443">
        <f>Råstatistik!P437</f>
        <v>25</v>
      </c>
      <c r="H443">
        <f ca="1">IF(Råstatistik!N437=999,IF(simulera09,RANDBETWEEN(1,9),9),0)</f>
        <v>0</v>
      </c>
      <c r="I443">
        <f>Råstatistik!U437</f>
        <v>32</v>
      </c>
      <c r="J443">
        <f ca="1">IF(Råstatistik!S437=999,IF(simulera09,RANDBETWEEN(1,9),9),0)</f>
        <v>0</v>
      </c>
      <c r="K443">
        <f t="shared" si="193"/>
        <v>81</v>
      </c>
      <c r="L443">
        <f t="shared" ca="1" si="194"/>
        <v>9</v>
      </c>
      <c r="M443" s="26" t="str">
        <f t="shared" ca="1" si="218"/>
        <v>81-90</v>
      </c>
      <c r="N443" s="26">
        <f t="shared" ca="1" si="219"/>
        <v>86</v>
      </c>
      <c r="O443" s="26">
        <f t="shared" si="195"/>
        <v>24</v>
      </c>
      <c r="P443" s="26">
        <f t="shared" ca="1" si="196"/>
        <v>9</v>
      </c>
      <c r="Q443" s="26">
        <f t="shared" ca="1" si="197"/>
        <v>29</v>
      </c>
      <c r="R443" s="43">
        <f>IF(Råstatistik!G437=".",0,Råstatistik!G437)</f>
        <v>11</v>
      </c>
      <c r="S443" s="44">
        <f ca="1">IF(Råstatistik!E437=999,IF(simulera09,RANDBETWEEN(1,9),9),0)</f>
        <v>0</v>
      </c>
      <c r="T443" s="43">
        <f>IF(Råstatistik!L437=".",0,Råstatistik!L437)</f>
        <v>0</v>
      </c>
      <c r="U443" s="44">
        <f ca="1">IF(Råstatistik!J437=999,IF(simulera09,RANDBETWEEN(1,9),9),0)</f>
        <v>9</v>
      </c>
      <c r="V443">
        <f>IF(Råstatistik!Q437=".",0,Råstatistik!Q437)</f>
        <v>0</v>
      </c>
      <c r="W443">
        <f ca="1">IF(Råstatistik!O437=999,IF(simulera09,RANDBETWEEN(1,9),9),0)</f>
        <v>9</v>
      </c>
      <c r="X443">
        <f>IF(Råstatistik!V437=".",0,Råstatistik!V437)</f>
        <v>0</v>
      </c>
      <c r="Y443">
        <f ca="1">IF(Råstatistik!T437=999,IF(simulera09,RANDBETWEEN(1,9),9),0)</f>
        <v>9</v>
      </c>
      <c r="Z443">
        <f t="shared" si="198"/>
        <v>11</v>
      </c>
      <c r="AA443">
        <f t="shared" ca="1" si="199"/>
        <v>27</v>
      </c>
      <c r="AB443" s="26" t="str">
        <f t="shared" ca="1" si="220"/>
        <v>11-38</v>
      </c>
      <c r="AC443" s="26" t="b">
        <f>Råstatistik!B437</f>
        <v>0</v>
      </c>
      <c r="AD443" s="26">
        <f t="shared" si="200"/>
        <v>13</v>
      </c>
      <c r="AE443" s="26">
        <f t="shared" ca="1" si="201"/>
        <v>0</v>
      </c>
      <c r="AF443" s="26">
        <f t="shared" si="202"/>
        <v>0</v>
      </c>
      <c r="AG443" s="26">
        <f t="shared" ca="1" si="203"/>
        <v>0</v>
      </c>
      <c r="AH443" s="26">
        <f t="shared" si="204"/>
        <v>25</v>
      </c>
      <c r="AI443" s="26">
        <f t="shared" ca="1" si="205"/>
        <v>0</v>
      </c>
      <c r="AJ443" s="26">
        <f t="shared" si="206"/>
        <v>32</v>
      </c>
      <c r="AK443" s="26">
        <f t="shared" ca="1" si="207"/>
        <v>0</v>
      </c>
      <c r="AL443" s="48">
        <f t="shared" si="208"/>
        <v>0.29629629629629628</v>
      </c>
      <c r="AM443" s="48" t="str">
        <f t="shared" ca="1" si="209"/>
        <v>28 - 10%</v>
      </c>
      <c r="AN443" s="48" t="str">
        <f>IFERROR(#REF!/#REF!,"-")</f>
        <v>-</v>
      </c>
      <c r="AO443" s="48">
        <f t="shared" si="210"/>
        <v>0.13580246913580246</v>
      </c>
      <c r="AP443" s="48" t="str">
        <f t="shared" ca="1" si="211"/>
        <v>13 - 31%</v>
      </c>
      <c r="AQ443" s="48" t="str">
        <f>IFERROR(AC443/#REF!,"-")</f>
        <v>-</v>
      </c>
      <c r="AR443" s="48">
        <f t="shared" si="212"/>
        <v>0.45833333333333331</v>
      </c>
      <c r="AS443" s="48" t="str">
        <f>IFERROR(#REF!/#REF!,"_")</f>
        <v>_</v>
      </c>
      <c r="AT443" s="48">
        <f t="shared" si="213"/>
        <v>0</v>
      </c>
      <c r="AU443" s="48" t="str">
        <f>IFERROR(#REF!/#REF!,"-")</f>
        <v>-</v>
      </c>
      <c r="AV443" s="48">
        <f t="shared" si="214"/>
        <v>0</v>
      </c>
      <c r="AW443" s="48" t="str">
        <f>IFERROR(#REF!/#REF!,"-")</f>
        <v>-</v>
      </c>
      <c r="AX443" s="48">
        <f t="shared" si="215"/>
        <v>0</v>
      </c>
      <c r="AY443" s="48" t="str">
        <f>IFERROR(#REF!/#REF!,"-")</f>
        <v>-</v>
      </c>
      <c r="AZ443" s="48">
        <f t="shared" si="221"/>
        <v>0</v>
      </c>
      <c r="BA443" s="48" t="str">
        <f t="shared" si="222"/>
        <v>-</v>
      </c>
      <c r="BB443" s="48" t="b">
        <f t="shared" si="216"/>
        <v>0</v>
      </c>
      <c r="BC443">
        <f t="shared" si="223"/>
        <v>13</v>
      </c>
      <c r="BD443" s="48">
        <f t="shared" si="217"/>
        <v>1</v>
      </c>
    </row>
    <row r="444" spans="1:56" x14ac:dyDescent="0.3">
      <c r="A444" s="25" t="str">
        <f>Råstatistik!A438</f>
        <v>STIFTELSEN FRYX</v>
      </c>
      <c r="B444" t="b">
        <f t="shared" si="192"/>
        <v>0</v>
      </c>
      <c r="C444">
        <f>Råstatistik!F438</f>
        <v>0</v>
      </c>
      <c r="D444">
        <f ca="1">IF(Råstatistik!D438=999,IF(simulera09,RANDBETWEEN(1,9),9),0)</f>
        <v>9</v>
      </c>
      <c r="E444">
        <f>Råstatistik!K438</f>
        <v>0</v>
      </c>
      <c r="F444">
        <f ca="1">IF(Råstatistik!I438=999,IF(simulera09,RANDBETWEEN(1,9),9),0)</f>
        <v>9</v>
      </c>
      <c r="G444">
        <f>Råstatistik!P438</f>
        <v>0</v>
      </c>
      <c r="H444">
        <f ca="1">IF(Råstatistik!N438=999,IF(simulera09,RANDBETWEEN(1,9),9),0)</f>
        <v>9</v>
      </c>
      <c r="I444">
        <f>Råstatistik!U438</f>
        <v>113</v>
      </c>
      <c r="J444">
        <f ca="1">IF(Råstatistik!S438=999,IF(simulera09,RANDBETWEEN(1,9),9),0)</f>
        <v>0</v>
      </c>
      <c r="K444">
        <f t="shared" si="193"/>
        <v>113</v>
      </c>
      <c r="L444">
        <f t="shared" ca="1" si="194"/>
        <v>27</v>
      </c>
      <c r="M444" s="26" t="str">
        <f t="shared" ca="1" si="218"/>
        <v>113-140</v>
      </c>
      <c r="N444" s="26">
        <f t="shared" ca="1" si="219"/>
        <v>127</v>
      </c>
      <c r="O444" s="26">
        <f t="shared" si="195"/>
        <v>0</v>
      </c>
      <c r="P444" s="26">
        <f t="shared" ca="1" si="196"/>
        <v>18</v>
      </c>
      <c r="Q444" s="26">
        <f t="shared" ca="1" si="197"/>
        <v>9</v>
      </c>
      <c r="R444" s="43">
        <f>IF(Råstatistik!G438=".",0,Råstatistik!G438)</f>
        <v>0</v>
      </c>
      <c r="S444" s="44">
        <f ca="1">IF(Råstatistik!E438=999,IF(simulera09,RANDBETWEEN(1,9),9),0)</f>
        <v>9</v>
      </c>
      <c r="T444" s="43">
        <f>IF(Råstatistik!L438=".",0,Råstatistik!L438)</f>
        <v>0</v>
      </c>
      <c r="U444" s="44">
        <f ca="1">IF(Råstatistik!J438=999,IF(simulera09,RANDBETWEEN(1,9),9),0)</f>
        <v>9</v>
      </c>
      <c r="V444">
        <f>IF(Råstatistik!Q438=".",0,Råstatistik!Q438)</f>
        <v>0</v>
      </c>
      <c r="W444">
        <f ca="1">IF(Råstatistik!O438=999,IF(simulera09,RANDBETWEEN(1,9),9),0)</f>
        <v>9</v>
      </c>
      <c r="X444">
        <f>IF(Råstatistik!V438=".",0,Råstatistik!V438)</f>
        <v>0</v>
      </c>
      <c r="Y444">
        <f ca="1">IF(Råstatistik!T438=999,IF(simulera09,RANDBETWEEN(1,9),9),0)</f>
        <v>9</v>
      </c>
      <c r="Z444">
        <f t="shared" si="198"/>
        <v>0</v>
      </c>
      <c r="AA444">
        <f t="shared" ca="1" si="199"/>
        <v>36</v>
      </c>
      <c r="AB444" s="26" t="str">
        <f t="shared" ca="1" si="220"/>
        <v>0-36</v>
      </c>
      <c r="AC444" s="26" t="b">
        <f>Råstatistik!B438</f>
        <v>0</v>
      </c>
      <c r="AD444" s="26">
        <f t="shared" si="200"/>
        <v>0</v>
      </c>
      <c r="AE444" s="26">
        <f t="shared" ca="1" si="201"/>
        <v>0</v>
      </c>
      <c r="AF444" s="26">
        <f t="shared" si="202"/>
        <v>0</v>
      </c>
      <c r="AG444" s="26">
        <f t="shared" ca="1" si="203"/>
        <v>0</v>
      </c>
      <c r="AH444" s="26">
        <f t="shared" si="204"/>
        <v>0</v>
      </c>
      <c r="AI444" s="26">
        <f t="shared" ca="1" si="205"/>
        <v>0</v>
      </c>
      <c r="AJ444" s="26">
        <f t="shared" si="206"/>
        <v>113</v>
      </c>
      <c r="AK444" s="26">
        <f t="shared" ca="1" si="207"/>
        <v>0</v>
      </c>
      <c r="AL444" s="48">
        <f t="shared" si="208"/>
        <v>0</v>
      </c>
      <c r="AM444" s="48" t="str">
        <f t="shared" ca="1" si="209"/>
        <v>0 - 14%</v>
      </c>
      <c r="AN444" s="48" t="str">
        <f>IFERROR(#REF!/#REF!,"-")</f>
        <v>-</v>
      </c>
      <c r="AO444" s="48">
        <f t="shared" si="210"/>
        <v>0</v>
      </c>
      <c r="AP444" s="48" t="str">
        <f t="shared" ca="1" si="211"/>
        <v>0 - 28%</v>
      </c>
      <c r="AQ444" s="48" t="str">
        <f>IFERROR(AC444/#REF!,"-")</f>
        <v>-</v>
      </c>
      <c r="AR444" s="48" t="str">
        <f t="shared" si="212"/>
        <v>-</v>
      </c>
      <c r="AS444" s="48" t="str">
        <f>IFERROR(#REF!/#REF!,"_")</f>
        <v>_</v>
      </c>
      <c r="AT444" s="48" t="str">
        <f t="shared" si="213"/>
        <v>-</v>
      </c>
      <c r="AU444" s="48" t="str">
        <f>IFERROR(#REF!/#REF!,"-")</f>
        <v>-</v>
      </c>
      <c r="AV444" s="48" t="str">
        <f t="shared" si="214"/>
        <v>-</v>
      </c>
      <c r="AW444" s="48" t="str">
        <f>IFERROR(#REF!/#REF!,"-")</f>
        <v>-</v>
      </c>
      <c r="AX444" s="48" t="str">
        <f t="shared" si="215"/>
        <v>-</v>
      </c>
      <c r="AY444" s="48" t="str">
        <f>IFERROR(#REF!/#REF!,"-")</f>
        <v>-</v>
      </c>
      <c r="AZ444" s="48" t="str">
        <f t="shared" si="221"/>
        <v>-</v>
      </c>
      <c r="BA444" s="48" t="str">
        <f t="shared" si="222"/>
        <v>-</v>
      </c>
      <c r="BB444" s="48" t="b">
        <f t="shared" si="216"/>
        <v>0</v>
      </c>
      <c r="BC444">
        <f t="shared" si="223"/>
        <v>0</v>
      </c>
      <c r="BD444" s="48" t="str">
        <f t="shared" si="217"/>
        <v>-</v>
      </c>
    </row>
    <row r="445" spans="1:56" x14ac:dyDescent="0.3">
      <c r="A445" s="25" t="str">
        <f>Råstatistik!A439</f>
        <v>STIFTELSEN FÖR KRISTEN SKOLVERKSAMHET</v>
      </c>
      <c r="B445" t="b">
        <f t="shared" si="192"/>
        <v>0</v>
      </c>
      <c r="C445">
        <f>Råstatistik!F439</f>
        <v>0</v>
      </c>
      <c r="D445">
        <f ca="1">IF(Råstatistik!D439=999,IF(simulera09,RANDBETWEEN(1,9),9),0)</f>
        <v>9</v>
      </c>
      <c r="E445">
        <f>Råstatistik!K439</f>
        <v>0</v>
      </c>
      <c r="F445">
        <f ca="1">IF(Råstatistik!I439=999,IF(simulera09,RANDBETWEEN(1,9),9),0)</f>
        <v>9</v>
      </c>
      <c r="G445">
        <f>Råstatistik!P439</f>
        <v>0</v>
      </c>
      <c r="H445">
        <f ca="1">IF(Råstatistik!N439=999,IF(simulera09,RANDBETWEEN(1,9),9),0)</f>
        <v>0</v>
      </c>
      <c r="I445">
        <f>Råstatistik!U439</f>
        <v>0</v>
      </c>
      <c r="J445">
        <f ca="1">IF(Råstatistik!S439=999,IF(simulera09,RANDBETWEEN(1,9),9),0)</f>
        <v>9</v>
      </c>
      <c r="K445">
        <f t="shared" si="193"/>
        <v>0</v>
      </c>
      <c r="L445">
        <f t="shared" ca="1" si="194"/>
        <v>27</v>
      </c>
      <c r="M445" s="26" t="str">
        <f t="shared" ca="1" si="218"/>
        <v>0-27</v>
      </c>
      <c r="N445" s="26">
        <f t="shared" ca="1" si="219"/>
        <v>14</v>
      </c>
      <c r="O445" s="26">
        <f t="shared" si="195"/>
        <v>0</v>
      </c>
      <c r="P445" s="26">
        <f t="shared" ca="1" si="196"/>
        <v>18</v>
      </c>
      <c r="Q445" s="26">
        <f t="shared" ca="1" si="197"/>
        <v>9</v>
      </c>
      <c r="R445" s="43">
        <f>IF(Råstatistik!G439=".",0,Råstatistik!G439)</f>
        <v>0</v>
      </c>
      <c r="S445" s="44">
        <f ca="1">IF(Råstatistik!E439=999,IF(simulera09,RANDBETWEEN(1,9),9),0)</f>
        <v>9</v>
      </c>
      <c r="T445" s="43">
        <f>IF(Råstatistik!L439=".",0,Råstatistik!L439)</f>
        <v>0</v>
      </c>
      <c r="U445" s="44">
        <f ca="1">IF(Råstatistik!J439=999,IF(simulera09,RANDBETWEEN(1,9),9),0)</f>
        <v>9</v>
      </c>
      <c r="V445">
        <f>IF(Råstatistik!Q439=".",0,Råstatistik!Q439)</f>
        <v>0</v>
      </c>
      <c r="W445">
        <f ca="1">IF(Råstatistik!O439=999,IF(simulera09,RANDBETWEEN(1,9),9),0)</f>
        <v>0</v>
      </c>
      <c r="X445">
        <f>IF(Råstatistik!V439=".",0,Råstatistik!V439)</f>
        <v>0</v>
      </c>
      <c r="Y445">
        <f ca="1">IF(Råstatistik!T439=999,IF(simulera09,RANDBETWEEN(1,9),9),0)</f>
        <v>9</v>
      </c>
      <c r="Z445">
        <f t="shared" si="198"/>
        <v>0</v>
      </c>
      <c r="AA445">
        <f t="shared" ca="1" si="199"/>
        <v>27</v>
      </c>
      <c r="AB445" s="26" t="str">
        <f t="shared" ca="1" si="220"/>
        <v>0-27</v>
      </c>
      <c r="AC445" s="26" t="b">
        <f>Råstatistik!B439</f>
        <v>0</v>
      </c>
      <c r="AD445" s="26">
        <f t="shared" si="200"/>
        <v>0</v>
      </c>
      <c r="AE445" s="26">
        <f t="shared" ca="1" si="201"/>
        <v>0</v>
      </c>
      <c r="AF445" s="26">
        <f t="shared" si="202"/>
        <v>0</v>
      </c>
      <c r="AG445" s="26">
        <f t="shared" ca="1" si="203"/>
        <v>0</v>
      </c>
      <c r="AH445" s="26">
        <f t="shared" si="204"/>
        <v>0</v>
      </c>
      <c r="AI445" s="26">
        <f t="shared" ca="1" si="205"/>
        <v>0</v>
      </c>
      <c r="AJ445" s="26">
        <f t="shared" si="206"/>
        <v>0</v>
      </c>
      <c r="AK445" s="26">
        <f t="shared" ca="1" si="207"/>
        <v>0</v>
      </c>
      <c r="AL445" s="48" t="str">
        <f t="shared" si="208"/>
        <v>-</v>
      </c>
      <c r="AM445" s="48" t="str">
        <f t="shared" ca="1" si="209"/>
        <v>0 - 129%</v>
      </c>
      <c r="AN445" s="48" t="str">
        <f>IFERROR(#REF!/#REF!,"-")</f>
        <v>-</v>
      </c>
      <c r="AO445" s="48" t="str">
        <f t="shared" si="210"/>
        <v>-</v>
      </c>
      <c r="AP445" s="48" t="str">
        <f t="shared" ca="1" si="211"/>
        <v>0 - 193%</v>
      </c>
      <c r="AQ445" s="48" t="str">
        <f>IFERROR(AC445/#REF!,"-")</f>
        <v>-</v>
      </c>
      <c r="AR445" s="48" t="str">
        <f t="shared" si="212"/>
        <v>-</v>
      </c>
      <c r="AS445" s="48" t="str">
        <f>IFERROR(#REF!/#REF!,"_")</f>
        <v>_</v>
      </c>
      <c r="AT445" s="48" t="str">
        <f t="shared" si="213"/>
        <v>-</v>
      </c>
      <c r="AU445" s="48" t="str">
        <f>IFERROR(#REF!/#REF!,"-")</f>
        <v>-</v>
      </c>
      <c r="AV445" s="48" t="str">
        <f t="shared" si="214"/>
        <v>-</v>
      </c>
      <c r="AW445" s="48" t="str">
        <f>IFERROR(#REF!/#REF!,"-")</f>
        <v>-</v>
      </c>
      <c r="AX445" s="48" t="str">
        <f t="shared" si="215"/>
        <v>-</v>
      </c>
      <c r="AY445" s="48" t="str">
        <f>IFERROR(#REF!/#REF!,"-")</f>
        <v>-</v>
      </c>
      <c r="AZ445" s="48" t="str">
        <f t="shared" si="221"/>
        <v>-</v>
      </c>
      <c r="BA445" s="48" t="str">
        <f t="shared" si="222"/>
        <v>-</v>
      </c>
      <c r="BB445" s="48" t="b">
        <f t="shared" si="216"/>
        <v>0</v>
      </c>
      <c r="BC445">
        <f t="shared" si="223"/>
        <v>0</v>
      </c>
      <c r="BD445" s="48" t="str">
        <f t="shared" si="217"/>
        <v>-</v>
      </c>
    </row>
    <row r="446" spans="1:56" x14ac:dyDescent="0.3">
      <c r="A446" s="25" t="str">
        <f>Råstatistik!A440</f>
        <v>STIFTELSEN FÖR KRISTNA SKOLOR</v>
      </c>
      <c r="B446" t="b">
        <f t="shared" si="192"/>
        <v>0</v>
      </c>
      <c r="C446">
        <f>Råstatistik!F440</f>
        <v>0</v>
      </c>
      <c r="D446">
        <f ca="1">IF(Råstatistik!D440=999,IF(simulera09,RANDBETWEEN(1,9),9),0)</f>
        <v>0</v>
      </c>
      <c r="E446">
        <f>Råstatistik!K440</f>
        <v>0</v>
      </c>
      <c r="F446">
        <f ca="1">IF(Råstatistik!I440=999,IF(simulera09,RANDBETWEEN(1,9),9),0)</f>
        <v>0</v>
      </c>
      <c r="G446">
        <f>Råstatistik!P440</f>
        <v>0</v>
      </c>
      <c r="H446">
        <f ca="1">IF(Råstatistik!N440=999,IF(simulera09,RANDBETWEEN(1,9),9),0)</f>
        <v>0</v>
      </c>
      <c r="I446">
        <f>Råstatistik!U440</f>
        <v>0</v>
      </c>
      <c r="J446">
        <f ca="1">IF(Råstatistik!S440=999,IF(simulera09,RANDBETWEEN(1,9),9),0)</f>
        <v>9</v>
      </c>
      <c r="K446">
        <f t="shared" si="193"/>
        <v>0</v>
      </c>
      <c r="L446">
        <f t="shared" ca="1" si="194"/>
        <v>9</v>
      </c>
      <c r="M446" s="26" t="str">
        <f t="shared" ca="1" si="218"/>
        <v>0-9</v>
      </c>
      <c r="N446" s="26">
        <f t="shared" ca="1" si="219"/>
        <v>5</v>
      </c>
      <c r="O446" s="26">
        <f t="shared" si="195"/>
        <v>0</v>
      </c>
      <c r="P446" s="26">
        <f t="shared" ca="1" si="196"/>
        <v>0</v>
      </c>
      <c r="Q446" s="26">
        <f t="shared" ca="1" si="197"/>
        <v>0</v>
      </c>
      <c r="R446" s="43">
        <f>IF(Råstatistik!G440=".",0,Råstatistik!G440)</f>
        <v>0</v>
      </c>
      <c r="S446" s="44">
        <f ca="1">IF(Råstatistik!E440=999,IF(simulera09,RANDBETWEEN(1,9),9),0)</f>
        <v>0</v>
      </c>
      <c r="T446" s="43">
        <f>IF(Råstatistik!L440=".",0,Råstatistik!L440)</f>
        <v>0</v>
      </c>
      <c r="U446" s="44">
        <f ca="1">IF(Råstatistik!J440=999,IF(simulera09,RANDBETWEEN(1,9),9),0)</f>
        <v>0</v>
      </c>
      <c r="V446">
        <f>IF(Råstatistik!Q440=".",0,Råstatistik!Q440)</f>
        <v>0</v>
      </c>
      <c r="W446">
        <f ca="1">IF(Råstatistik!O440=999,IF(simulera09,RANDBETWEEN(1,9),9),0)</f>
        <v>0</v>
      </c>
      <c r="X446">
        <f>IF(Råstatistik!V440=".",0,Råstatistik!V440)</f>
        <v>0</v>
      </c>
      <c r="Y446">
        <f ca="1">IF(Råstatistik!T440=999,IF(simulera09,RANDBETWEEN(1,9),9),0)</f>
        <v>9</v>
      </c>
      <c r="Z446">
        <f t="shared" si="198"/>
        <v>0</v>
      </c>
      <c r="AA446">
        <f t="shared" ca="1" si="199"/>
        <v>9</v>
      </c>
      <c r="AB446" s="26" t="str">
        <f t="shared" ca="1" si="220"/>
        <v>0-9</v>
      </c>
      <c r="AC446" s="26" t="b">
        <f>Råstatistik!B440</f>
        <v>1</v>
      </c>
      <c r="AD446" s="26">
        <f t="shared" si="200"/>
        <v>0</v>
      </c>
      <c r="AE446" s="26">
        <f t="shared" ca="1" si="201"/>
        <v>0</v>
      </c>
      <c r="AF446" s="26">
        <f t="shared" si="202"/>
        <v>0</v>
      </c>
      <c r="AG446" s="26">
        <f t="shared" ca="1" si="203"/>
        <v>0</v>
      </c>
      <c r="AH446" s="26">
        <f t="shared" si="204"/>
        <v>0</v>
      </c>
      <c r="AI446" s="26">
        <f t="shared" ca="1" si="205"/>
        <v>0</v>
      </c>
      <c r="AJ446" s="26">
        <f t="shared" si="206"/>
        <v>0</v>
      </c>
      <c r="AK446" s="26">
        <f t="shared" ca="1" si="207"/>
        <v>0</v>
      </c>
      <c r="AL446" s="48" t="str">
        <f t="shared" si="208"/>
        <v>-</v>
      </c>
      <c r="AM446" s="48" t="str">
        <f t="shared" ca="1" si="209"/>
        <v>0 - 0%</v>
      </c>
      <c r="AN446" s="48" t="str">
        <f>IFERROR(#REF!/#REF!,"-")</f>
        <v>-</v>
      </c>
      <c r="AO446" s="48" t="str">
        <f t="shared" si="210"/>
        <v>-</v>
      </c>
      <c r="AP446" s="48" t="str">
        <f t="shared" ca="1" si="211"/>
        <v>0 - 180%</v>
      </c>
      <c r="AQ446" s="48" t="str">
        <f>IFERROR(AC446/#REF!,"-")</f>
        <v>-</v>
      </c>
      <c r="AR446" s="48" t="str">
        <f t="shared" si="212"/>
        <v>-</v>
      </c>
      <c r="AS446" s="48" t="str">
        <f>IFERROR(#REF!/#REF!,"_")</f>
        <v>_</v>
      </c>
      <c r="AT446" s="48" t="str">
        <f t="shared" si="213"/>
        <v>-</v>
      </c>
      <c r="AU446" s="48" t="str">
        <f>IFERROR(#REF!/#REF!,"-")</f>
        <v>-</v>
      </c>
      <c r="AV446" s="48" t="str">
        <f t="shared" si="214"/>
        <v>-</v>
      </c>
      <c r="AW446" s="48" t="str">
        <f>IFERROR(#REF!/#REF!,"-")</f>
        <v>-</v>
      </c>
      <c r="AX446" s="48" t="str">
        <f t="shared" si="215"/>
        <v>-</v>
      </c>
      <c r="AY446" s="48" t="str">
        <f>IFERROR(#REF!/#REF!,"-")</f>
        <v>-</v>
      </c>
      <c r="AZ446" s="48" t="str">
        <f t="shared" si="221"/>
        <v>-</v>
      </c>
      <c r="BA446" s="48" t="str">
        <f t="shared" si="222"/>
        <v>-</v>
      </c>
      <c r="BB446" s="48" t="b">
        <f t="shared" si="216"/>
        <v>1</v>
      </c>
      <c r="BC446">
        <f t="shared" si="223"/>
        <v>0</v>
      </c>
      <c r="BD446" s="48" t="str">
        <f t="shared" si="217"/>
        <v>-</v>
      </c>
    </row>
    <row r="447" spans="1:56" x14ac:dyDescent="0.3">
      <c r="A447" s="25" t="str">
        <f>Råstatistik!A441</f>
        <v>STIFTELSEN FÖR KRISTNA SKOLOR I ANGEREDOMRÅDET</v>
      </c>
      <c r="B447" t="b">
        <f t="shared" si="192"/>
        <v>0</v>
      </c>
      <c r="C447">
        <f>Råstatistik!F441</f>
        <v>0</v>
      </c>
      <c r="D447">
        <f ca="1">IF(Råstatistik!D441=999,IF(simulera09,RANDBETWEEN(1,9),9),0)</f>
        <v>0</v>
      </c>
      <c r="E447">
        <f>Råstatistik!K441</f>
        <v>0</v>
      </c>
      <c r="F447">
        <f ca="1">IF(Råstatistik!I441=999,IF(simulera09,RANDBETWEEN(1,9),9),0)</f>
        <v>0</v>
      </c>
      <c r="G447">
        <f>Råstatistik!P441</f>
        <v>0</v>
      </c>
      <c r="H447">
        <f ca="1">IF(Råstatistik!N441=999,IF(simulera09,RANDBETWEEN(1,9),9),0)</f>
        <v>0</v>
      </c>
      <c r="I447">
        <f>Råstatistik!U441</f>
        <v>0</v>
      </c>
      <c r="J447">
        <f ca="1">IF(Råstatistik!S441=999,IF(simulera09,RANDBETWEEN(1,9),9),0)</f>
        <v>0</v>
      </c>
      <c r="K447">
        <f t="shared" si="193"/>
        <v>0</v>
      </c>
      <c r="L447">
        <f t="shared" ca="1" si="194"/>
        <v>0</v>
      </c>
      <c r="M447" s="26" t="str">
        <f t="shared" ca="1" si="218"/>
        <v>0</v>
      </c>
      <c r="N447" s="26">
        <f t="shared" ca="1" si="219"/>
        <v>0</v>
      </c>
      <c r="O447" s="26">
        <f t="shared" si="195"/>
        <v>0</v>
      </c>
      <c r="P447" s="26">
        <f t="shared" ca="1" si="196"/>
        <v>0</v>
      </c>
      <c r="Q447" s="26">
        <f t="shared" ca="1" si="197"/>
        <v>0</v>
      </c>
      <c r="R447" s="43">
        <f>IF(Råstatistik!G441=".",0,Råstatistik!G441)</f>
        <v>0</v>
      </c>
      <c r="S447" s="44">
        <f ca="1">IF(Råstatistik!E441=999,IF(simulera09,RANDBETWEEN(1,9),9),0)</f>
        <v>0</v>
      </c>
      <c r="T447" s="43">
        <f>IF(Råstatistik!L441=".",0,Råstatistik!L441)</f>
        <v>0</v>
      </c>
      <c r="U447" s="44">
        <f ca="1">IF(Råstatistik!J441=999,IF(simulera09,RANDBETWEEN(1,9),9),0)</f>
        <v>0</v>
      </c>
      <c r="V447">
        <f>IF(Råstatistik!Q441=".",0,Råstatistik!Q441)</f>
        <v>0</v>
      </c>
      <c r="W447">
        <f ca="1">IF(Råstatistik!O441=999,IF(simulera09,RANDBETWEEN(1,9),9),0)</f>
        <v>0</v>
      </c>
      <c r="X447">
        <f>IF(Råstatistik!V441=".",0,Råstatistik!V441)</f>
        <v>0</v>
      </c>
      <c r="Y447">
        <f ca="1">IF(Råstatistik!T441=999,IF(simulera09,RANDBETWEEN(1,9),9),0)</f>
        <v>0</v>
      </c>
      <c r="Z447">
        <f t="shared" si="198"/>
        <v>0</v>
      </c>
      <c r="AA447">
        <f t="shared" ca="1" si="199"/>
        <v>0</v>
      </c>
      <c r="AB447" s="26" t="str">
        <f t="shared" ca="1" si="220"/>
        <v>0</v>
      </c>
      <c r="AC447" s="26" t="b">
        <f>Råstatistik!B441</f>
        <v>1</v>
      </c>
      <c r="AD447" s="26">
        <f t="shared" si="200"/>
        <v>0</v>
      </c>
      <c r="AE447" s="26">
        <f t="shared" ca="1" si="201"/>
        <v>0</v>
      </c>
      <c r="AF447" s="26">
        <f t="shared" si="202"/>
        <v>0</v>
      </c>
      <c r="AG447" s="26">
        <f t="shared" ca="1" si="203"/>
        <v>0</v>
      </c>
      <c r="AH447" s="26">
        <f t="shared" si="204"/>
        <v>0</v>
      </c>
      <c r="AI447" s="26">
        <f t="shared" ca="1" si="205"/>
        <v>0</v>
      </c>
      <c r="AJ447" s="26">
        <f t="shared" si="206"/>
        <v>0</v>
      </c>
      <c r="AK447" s="26">
        <f t="shared" ca="1" si="207"/>
        <v>0</v>
      </c>
      <c r="AL447" s="48" t="str">
        <f t="shared" si="208"/>
        <v>-</v>
      </c>
      <c r="AM447" s="48" t="e">
        <f t="shared" ca="1" si="209"/>
        <v>#DIV/0!</v>
      </c>
      <c r="AN447" s="48" t="str">
        <f>IFERROR(#REF!/#REF!,"-")</f>
        <v>-</v>
      </c>
      <c r="AO447" s="48" t="str">
        <f t="shared" si="210"/>
        <v>-</v>
      </c>
      <c r="AP447" s="48" t="e">
        <f t="shared" ca="1" si="211"/>
        <v>#DIV/0!</v>
      </c>
      <c r="AQ447" s="48" t="str">
        <f>IFERROR(AC447/#REF!,"-")</f>
        <v>-</v>
      </c>
      <c r="AR447" s="48" t="str">
        <f t="shared" si="212"/>
        <v>-</v>
      </c>
      <c r="AS447" s="48" t="str">
        <f>IFERROR(#REF!/#REF!,"_")</f>
        <v>_</v>
      </c>
      <c r="AT447" s="48" t="str">
        <f t="shared" si="213"/>
        <v>-</v>
      </c>
      <c r="AU447" s="48" t="str">
        <f>IFERROR(#REF!/#REF!,"-")</f>
        <v>-</v>
      </c>
      <c r="AV447" s="48" t="str">
        <f t="shared" si="214"/>
        <v>-</v>
      </c>
      <c r="AW447" s="48" t="str">
        <f>IFERROR(#REF!/#REF!,"-")</f>
        <v>-</v>
      </c>
      <c r="AX447" s="48" t="str">
        <f t="shared" si="215"/>
        <v>-</v>
      </c>
      <c r="AY447" s="48" t="str">
        <f>IFERROR(#REF!/#REF!,"-")</f>
        <v>-</v>
      </c>
      <c r="AZ447" s="48" t="str">
        <f t="shared" si="221"/>
        <v>-</v>
      </c>
      <c r="BA447" s="48" t="str">
        <f t="shared" si="222"/>
        <v>-</v>
      </c>
      <c r="BB447" s="48" t="b">
        <f t="shared" si="216"/>
        <v>1</v>
      </c>
      <c r="BC447">
        <f t="shared" si="223"/>
        <v>0</v>
      </c>
      <c r="BD447" s="48" t="str">
        <f t="shared" si="217"/>
        <v>-</v>
      </c>
    </row>
    <row r="448" spans="1:56" x14ac:dyDescent="0.3">
      <c r="A448" s="25" t="str">
        <f>Råstatistik!A442</f>
        <v>STIFTELSEN FÖRSAMLINGEN AGAPE</v>
      </c>
      <c r="B448" t="b">
        <f t="shared" si="192"/>
        <v>0</v>
      </c>
      <c r="C448">
        <f>Råstatistik!F442</f>
        <v>0</v>
      </c>
      <c r="D448">
        <f ca="1">IF(Råstatistik!D442=999,IF(simulera09,RANDBETWEEN(1,9),9),0)</f>
        <v>0</v>
      </c>
      <c r="E448">
        <f>Råstatistik!K442</f>
        <v>0</v>
      </c>
      <c r="F448">
        <f ca="1">IF(Råstatistik!I442=999,IF(simulera09,RANDBETWEEN(1,9),9),0)</f>
        <v>0</v>
      </c>
      <c r="G448">
        <f>Råstatistik!P442</f>
        <v>0</v>
      </c>
      <c r="H448">
        <f ca="1">IF(Råstatistik!N442=999,IF(simulera09,RANDBETWEEN(1,9),9),0)</f>
        <v>0</v>
      </c>
      <c r="I448">
        <f>Råstatistik!U442</f>
        <v>0</v>
      </c>
      <c r="J448">
        <f ca="1">IF(Råstatistik!S442=999,IF(simulera09,RANDBETWEEN(1,9),9),0)</f>
        <v>0</v>
      </c>
      <c r="K448">
        <f t="shared" si="193"/>
        <v>0</v>
      </c>
      <c r="L448">
        <f t="shared" ca="1" si="194"/>
        <v>0</v>
      </c>
      <c r="M448" s="26" t="str">
        <f t="shared" ca="1" si="218"/>
        <v>0</v>
      </c>
      <c r="N448" s="26">
        <f t="shared" ca="1" si="219"/>
        <v>0</v>
      </c>
      <c r="O448" s="26">
        <f t="shared" si="195"/>
        <v>0</v>
      </c>
      <c r="P448" s="26">
        <f t="shared" ca="1" si="196"/>
        <v>0</v>
      </c>
      <c r="Q448" s="26">
        <f t="shared" ca="1" si="197"/>
        <v>0</v>
      </c>
      <c r="R448" s="43">
        <f>IF(Råstatistik!G442=".",0,Råstatistik!G442)</f>
        <v>0</v>
      </c>
      <c r="S448" s="44">
        <f ca="1">IF(Råstatistik!E442=999,IF(simulera09,RANDBETWEEN(1,9),9),0)</f>
        <v>0</v>
      </c>
      <c r="T448" s="43">
        <f>IF(Råstatistik!L442=".",0,Råstatistik!L442)</f>
        <v>0</v>
      </c>
      <c r="U448" s="44">
        <f ca="1">IF(Råstatistik!J442=999,IF(simulera09,RANDBETWEEN(1,9),9),0)</f>
        <v>0</v>
      </c>
      <c r="V448">
        <f>IF(Råstatistik!Q442=".",0,Råstatistik!Q442)</f>
        <v>0</v>
      </c>
      <c r="W448">
        <f ca="1">IF(Råstatistik!O442=999,IF(simulera09,RANDBETWEEN(1,9),9),0)</f>
        <v>0</v>
      </c>
      <c r="X448">
        <f>IF(Råstatistik!V442=".",0,Råstatistik!V442)</f>
        <v>0</v>
      </c>
      <c r="Y448">
        <f ca="1">IF(Råstatistik!T442=999,IF(simulera09,RANDBETWEEN(1,9),9),0)</f>
        <v>0</v>
      </c>
      <c r="Z448">
        <f t="shared" si="198"/>
        <v>0</v>
      </c>
      <c r="AA448">
        <f t="shared" ca="1" si="199"/>
        <v>0</v>
      </c>
      <c r="AB448" s="26" t="str">
        <f t="shared" ca="1" si="220"/>
        <v>0</v>
      </c>
      <c r="AC448" s="26" t="b">
        <f>Råstatistik!B442</f>
        <v>1</v>
      </c>
      <c r="AD448" s="26">
        <f t="shared" si="200"/>
        <v>0</v>
      </c>
      <c r="AE448" s="26">
        <f t="shared" ca="1" si="201"/>
        <v>0</v>
      </c>
      <c r="AF448" s="26">
        <f t="shared" si="202"/>
        <v>0</v>
      </c>
      <c r="AG448" s="26">
        <f t="shared" ca="1" si="203"/>
        <v>0</v>
      </c>
      <c r="AH448" s="26">
        <f t="shared" si="204"/>
        <v>0</v>
      </c>
      <c r="AI448" s="26">
        <f t="shared" ca="1" si="205"/>
        <v>0</v>
      </c>
      <c r="AJ448" s="26">
        <f t="shared" si="206"/>
        <v>0</v>
      </c>
      <c r="AK448" s="26">
        <f t="shared" ca="1" si="207"/>
        <v>0</v>
      </c>
      <c r="AL448" s="48" t="str">
        <f t="shared" si="208"/>
        <v>-</v>
      </c>
      <c r="AM448" s="48" t="e">
        <f t="shared" ca="1" si="209"/>
        <v>#DIV/0!</v>
      </c>
      <c r="AN448" s="48" t="str">
        <f>IFERROR(#REF!/#REF!,"-")</f>
        <v>-</v>
      </c>
      <c r="AO448" s="48" t="str">
        <f t="shared" si="210"/>
        <v>-</v>
      </c>
      <c r="AP448" s="48" t="e">
        <f t="shared" ca="1" si="211"/>
        <v>#DIV/0!</v>
      </c>
      <c r="AQ448" s="48" t="str">
        <f>IFERROR(AC448/#REF!,"-")</f>
        <v>-</v>
      </c>
      <c r="AR448" s="48" t="str">
        <f t="shared" si="212"/>
        <v>-</v>
      </c>
      <c r="AS448" s="48" t="str">
        <f>IFERROR(#REF!/#REF!,"_")</f>
        <v>_</v>
      </c>
      <c r="AT448" s="48" t="str">
        <f t="shared" si="213"/>
        <v>-</v>
      </c>
      <c r="AU448" s="48" t="str">
        <f>IFERROR(#REF!/#REF!,"-")</f>
        <v>-</v>
      </c>
      <c r="AV448" s="48" t="str">
        <f t="shared" si="214"/>
        <v>-</v>
      </c>
      <c r="AW448" s="48" t="str">
        <f>IFERROR(#REF!/#REF!,"-")</f>
        <v>-</v>
      </c>
      <c r="AX448" s="48" t="str">
        <f t="shared" si="215"/>
        <v>-</v>
      </c>
      <c r="AY448" s="48" t="str">
        <f>IFERROR(#REF!/#REF!,"-")</f>
        <v>-</v>
      </c>
      <c r="AZ448" s="48" t="str">
        <f t="shared" si="221"/>
        <v>-</v>
      </c>
      <c r="BA448" s="48" t="str">
        <f t="shared" si="222"/>
        <v>-</v>
      </c>
      <c r="BB448" s="48" t="b">
        <f t="shared" si="216"/>
        <v>1</v>
      </c>
      <c r="BC448">
        <f t="shared" si="223"/>
        <v>0</v>
      </c>
      <c r="BD448" s="48" t="str">
        <f t="shared" si="217"/>
        <v>-</v>
      </c>
    </row>
    <row r="449" spans="1:56" x14ac:dyDescent="0.3">
      <c r="A449" s="25" t="str">
        <f>Råstatistik!A443</f>
        <v>STIFTELSEN GRENADJÄRSKOLAN</v>
      </c>
      <c r="B449" t="b">
        <f t="shared" si="192"/>
        <v>0</v>
      </c>
      <c r="C449">
        <f>Råstatistik!F443</f>
        <v>0</v>
      </c>
      <c r="D449">
        <f ca="1">IF(Råstatistik!D443=999,IF(simulera09,RANDBETWEEN(1,9),9),0)</f>
        <v>9</v>
      </c>
      <c r="E449">
        <f>Råstatistik!K443</f>
        <v>0</v>
      </c>
      <c r="F449">
        <f ca="1">IF(Råstatistik!I443=999,IF(simulera09,RANDBETWEEN(1,9),9),0)</f>
        <v>0</v>
      </c>
      <c r="G449">
        <f>Råstatistik!P443</f>
        <v>0</v>
      </c>
      <c r="H449">
        <f ca="1">IF(Råstatistik!N443=999,IF(simulera09,RANDBETWEEN(1,9),9),0)</f>
        <v>9</v>
      </c>
      <c r="I449">
        <f>Råstatistik!U443</f>
        <v>0</v>
      </c>
      <c r="J449">
        <f ca="1">IF(Råstatistik!S443=999,IF(simulera09,RANDBETWEEN(1,9),9),0)</f>
        <v>0</v>
      </c>
      <c r="K449">
        <f t="shared" si="193"/>
        <v>0</v>
      </c>
      <c r="L449">
        <f t="shared" ca="1" si="194"/>
        <v>18</v>
      </c>
      <c r="M449" s="26" t="str">
        <f t="shared" ca="1" si="218"/>
        <v>0-18</v>
      </c>
      <c r="N449" s="26">
        <f t="shared" ca="1" si="219"/>
        <v>9</v>
      </c>
      <c r="O449" s="26">
        <f t="shared" si="195"/>
        <v>0</v>
      </c>
      <c r="P449" s="26">
        <f t="shared" ca="1" si="196"/>
        <v>9</v>
      </c>
      <c r="Q449" s="26">
        <f t="shared" ca="1" si="197"/>
        <v>5</v>
      </c>
      <c r="R449" s="43">
        <f>IF(Råstatistik!G443=".",0,Råstatistik!G443)</f>
        <v>0</v>
      </c>
      <c r="S449" s="44">
        <f ca="1">IF(Råstatistik!E443=999,IF(simulera09,RANDBETWEEN(1,9),9),0)</f>
        <v>9</v>
      </c>
      <c r="T449" s="43">
        <f>IF(Råstatistik!L443=".",0,Råstatistik!L443)</f>
        <v>0</v>
      </c>
      <c r="U449" s="44">
        <f ca="1">IF(Råstatistik!J443=999,IF(simulera09,RANDBETWEEN(1,9),9),0)</f>
        <v>0</v>
      </c>
      <c r="V449">
        <f>IF(Råstatistik!Q443=".",0,Råstatistik!Q443)</f>
        <v>0</v>
      </c>
      <c r="W449">
        <f ca="1">IF(Råstatistik!O443=999,IF(simulera09,RANDBETWEEN(1,9),9),0)</f>
        <v>9</v>
      </c>
      <c r="X449">
        <f>IF(Råstatistik!V443=".",0,Råstatistik!V443)</f>
        <v>0</v>
      </c>
      <c r="Y449">
        <f ca="1">IF(Råstatistik!T443=999,IF(simulera09,RANDBETWEEN(1,9),9),0)</f>
        <v>0</v>
      </c>
      <c r="Z449">
        <f t="shared" si="198"/>
        <v>0</v>
      </c>
      <c r="AA449">
        <f t="shared" ca="1" si="199"/>
        <v>18</v>
      </c>
      <c r="AB449" s="26" t="str">
        <f t="shared" ca="1" si="220"/>
        <v>0-18</v>
      </c>
      <c r="AC449" s="26" t="b">
        <f>Råstatistik!B443</f>
        <v>1</v>
      </c>
      <c r="AD449" s="26">
        <f t="shared" si="200"/>
        <v>0</v>
      </c>
      <c r="AE449" s="26">
        <f t="shared" ca="1" si="201"/>
        <v>0</v>
      </c>
      <c r="AF449" s="26">
        <f t="shared" si="202"/>
        <v>0</v>
      </c>
      <c r="AG449" s="26">
        <f t="shared" ca="1" si="203"/>
        <v>0</v>
      </c>
      <c r="AH449" s="26">
        <f t="shared" si="204"/>
        <v>0</v>
      </c>
      <c r="AI449" s="26">
        <f t="shared" ca="1" si="205"/>
        <v>0</v>
      </c>
      <c r="AJ449" s="26">
        <f t="shared" si="206"/>
        <v>0</v>
      </c>
      <c r="AK449" s="26">
        <f t="shared" ca="1" si="207"/>
        <v>0</v>
      </c>
      <c r="AL449" s="48" t="str">
        <f t="shared" si="208"/>
        <v>-</v>
      </c>
      <c r="AM449" s="48" t="str">
        <f t="shared" ca="1" si="209"/>
        <v>0 - 100%</v>
      </c>
      <c r="AN449" s="48" t="str">
        <f>IFERROR(#REF!/#REF!,"-")</f>
        <v>-</v>
      </c>
      <c r="AO449" s="48" t="str">
        <f t="shared" si="210"/>
        <v>-</v>
      </c>
      <c r="AP449" s="48" t="str">
        <f t="shared" ca="1" si="211"/>
        <v>0 - 200%</v>
      </c>
      <c r="AQ449" s="48" t="str">
        <f>IFERROR(AC449/#REF!,"-")</f>
        <v>-</v>
      </c>
      <c r="AR449" s="48" t="str">
        <f t="shared" si="212"/>
        <v>-</v>
      </c>
      <c r="AS449" s="48" t="str">
        <f>IFERROR(#REF!/#REF!,"_")</f>
        <v>_</v>
      </c>
      <c r="AT449" s="48" t="str">
        <f t="shared" si="213"/>
        <v>-</v>
      </c>
      <c r="AU449" s="48" t="str">
        <f>IFERROR(#REF!/#REF!,"-")</f>
        <v>-</v>
      </c>
      <c r="AV449" s="48" t="str">
        <f t="shared" si="214"/>
        <v>-</v>
      </c>
      <c r="AW449" s="48" t="str">
        <f>IFERROR(#REF!/#REF!,"-")</f>
        <v>-</v>
      </c>
      <c r="AX449" s="48" t="str">
        <f t="shared" si="215"/>
        <v>-</v>
      </c>
      <c r="AY449" s="48" t="str">
        <f>IFERROR(#REF!/#REF!,"-")</f>
        <v>-</v>
      </c>
      <c r="AZ449" s="48" t="str">
        <f t="shared" si="221"/>
        <v>-</v>
      </c>
      <c r="BA449" s="48" t="str">
        <f t="shared" si="222"/>
        <v>-</v>
      </c>
      <c r="BB449" s="48" t="b">
        <f t="shared" si="216"/>
        <v>1</v>
      </c>
      <c r="BC449">
        <f t="shared" si="223"/>
        <v>0</v>
      </c>
      <c r="BD449" s="48" t="str">
        <f t="shared" si="217"/>
        <v>-</v>
      </c>
    </row>
    <row r="450" spans="1:56" x14ac:dyDescent="0.3">
      <c r="A450" s="25" t="str">
        <f>Råstatistik!A444</f>
        <v>STIFTELSEN GUDS KRAFT</v>
      </c>
      <c r="B450" t="b">
        <f t="shared" si="192"/>
        <v>0</v>
      </c>
      <c r="C450">
        <f>Råstatistik!F444</f>
        <v>0</v>
      </c>
      <c r="D450">
        <f ca="1">IF(Råstatistik!D444=999,IF(simulera09,RANDBETWEEN(1,9),9),0)</f>
        <v>0</v>
      </c>
      <c r="E450">
        <f>Råstatistik!K444</f>
        <v>0</v>
      </c>
      <c r="F450">
        <f ca="1">IF(Råstatistik!I444=999,IF(simulera09,RANDBETWEEN(1,9),9),0)</f>
        <v>0</v>
      </c>
      <c r="G450">
        <f>Råstatistik!P444</f>
        <v>0</v>
      </c>
      <c r="H450">
        <f ca="1">IF(Råstatistik!N444=999,IF(simulera09,RANDBETWEEN(1,9),9),0)</f>
        <v>0</v>
      </c>
      <c r="I450">
        <f>Råstatistik!U444</f>
        <v>0</v>
      </c>
      <c r="J450">
        <f ca="1">IF(Råstatistik!S444=999,IF(simulera09,RANDBETWEEN(1,9),9),0)</f>
        <v>0</v>
      </c>
      <c r="K450">
        <f t="shared" si="193"/>
        <v>0</v>
      </c>
      <c r="L450">
        <f t="shared" ca="1" si="194"/>
        <v>0</v>
      </c>
      <c r="M450" s="26" t="str">
        <f t="shared" ca="1" si="218"/>
        <v>0</v>
      </c>
      <c r="N450" s="26">
        <f t="shared" ca="1" si="219"/>
        <v>0</v>
      </c>
      <c r="O450" s="26">
        <f t="shared" si="195"/>
        <v>0</v>
      </c>
      <c r="P450" s="26">
        <f t="shared" ca="1" si="196"/>
        <v>0</v>
      </c>
      <c r="Q450" s="26">
        <f t="shared" ca="1" si="197"/>
        <v>0</v>
      </c>
      <c r="R450" s="43">
        <f>IF(Råstatistik!G444=".",0,Råstatistik!G444)</f>
        <v>0</v>
      </c>
      <c r="S450" s="44">
        <f ca="1">IF(Råstatistik!E444=999,IF(simulera09,RANDBETWEEN(1,9),9),0)</f>
        <v>0</v>
      </c>
      <c r="T450" s="43">
        <f>IF(Råstatistik!L444=".",0,Råstatistik!L444)</f>
        <v>0</v>
      </c>
      <c r="U450" s="44">
        <f ca="1">IF(Råstatistik!J444=999,IF(simulera09,RANDBETWEEN(1,9),9),0)</f>
        <v>0</v>
      </c>
      <c r="V450">
        <f>IF(Råstatistik!Q444=".",0,Råstatistik!Q444)</f>
        <v>0</v>
      </c>
      <c r="W450">
        <f ca="1">IF(Råstatistik!O444=999,IF(simulera09,RANDBETWEEN(1,9),9),0)</f>
        <v>0</v>
      </c>
      <c r="X450">
        <f>IF(Råstatistik!V444=".",0,Råstatistik!V444)</f>
        <v>0</v>
      </c>
      <c r="Y450">
        <f ca="1">IF(Råstatistik!T444=999,IF(simulera09,RANDBETWEEN(1,9),9),0)</f>
        <v>0</v>
      </c>
      <c r="Z450">
        <f t="shared" si="198"/>
        <v>0</v>
      </c>
      <c r="AA450">
        <f t="shared" ca="1" si="199"/>
        <v>0</v>
      </c>
      <c r="AB450" s="26" t="str">
        <f t="shared" ca="1" si="220"/>
        <v>0</v>
      </c>
      <c r="AC450" s="26" t="b">
        <f>Råstatistik!B444</f>
        <v>1</v>
      </c>
      <c r="AD450" s="26">
        <f t="shared" si="200"/>
        <v>0</v>
      </c>
      <c r="AE450" s="26">
        <f t="shared" ca="1" si="201"/>
        <v>0</v>
      </c>
      <c r="AF450" s="26">
        <f t="shared" si="202"/>
        <v>0</v>
      </c>
      <c r="AG450" s="26">
        <f t="shared" ca="1" si="203"/>
        <v>0</v>
      </c>
      <c r="AH450" s="26">
        <f t="shared" si="204"/>
        <v>0</v>
      </c>
      <c r="AI450" s="26">
        <f t="shared" ca="1" si="205"/>
        <v>0</v>
      </c>
      <c r="AJ450" s="26">
        <f t="shared" si="206"/>
        <v>0</v>
      </c>
      <c r="AK450" s="26">
        <f t="shared" ca="1" si="207"/>
        <v>0</v>
      </c>
      <c r="AL450" s="48" t="str">
        <f t="shared" si="208"/>
        <v>-</v>
      </c>
      <c r="AM450" s="48" t="e">
        <f t="shared" ca="1" si="209"/>
        <v>#DIV/0!</v>
      </c>
      <c r="AN450" s="48" t="str">
        <f>IFERROR(#REF!/#REF!,"-")</f>
        <v>-</v>
      </c>
      <c r="AO450" s="48" t="str">
        <f t="shared" si="210"/>
        <v>-</v>
      </c>
      <c r="AP450" s="48" t="e">
        <f t="shared" ca="1" si="211"/>
        <v>#DIV/0!</v>
      </c>
      <c r="AQ450" s="48" t="str">
        <f>IFERROR(AC450/#REF!,"-")</f>
        <v>-</v>
      </c>
      <c r="AR450" s="48" t="str">
        <f t="shared" si="212"/>
        <v>-</v>
      </c>
      <c r="AS450" s="48" t="str">
        <f>IFERROR(#REF!/#REF!,"_")</f>
        <v>_</v>
      </c>
      <c r="AT450" s="48" t="str">
        <f t="shared" si="213"/>
        <v>-</v>
      </c>
      <c r="AU450" s="48" t="str">
        <f>IFERROR(#REF!/#REF!,"-")</f>
        <v>-</v>
      </c>
      <c r="AV450" s="48" t="str">
        <f t="shared" si="214"/>
        <v>-</v>
      </c>
      <c r="AW450" s="48" t="str">
        <f>IFERROR(#REF!/#REF!,"-")</f>
        <v>-</v>
      </c>
      <c r="AX450" s="48" t="str">
        <f t="shared" si="215"/>
        <v>-</v>
      </c>
      <c r="AY450" s="48" t="str">
        <f>IFERROR(#REF!/#REF!,"-")</f>
        <v>-</v>
      </c>
      <c r="AZ450" s="48" t="str">
        <f t="shared" si="221"/>
        <v>-</v>
      </c>
      <c r="BA450" s="48" t="str">
        <f t="shared" si="222"/>
        <v>-</v>
      </c>
      <c r="BB450" s="48" t="b">
        <f t="shared" si="216"/>
        <v>1</v>
      </c>
      <c r="BC450">
        <f t="shared" si="223"/>
        <v>0</v>
      </c>
      <c r="BD450" s="48" t="str">
        <f t="shared" si="217"/>
        <v>-</v>
      </c>
    </row>
    <row r="451" spans="1:56" x14ac:dyDescent="0.3">
      <c r="A451" s="25" t="str">
        <f>Råstatistik!A445</f>
        <v>STIFTELSEN GÖTEBORGS HÖGRE SAMSKOLA</v>
      </c>
      <c r="B451" t="b">
        <f t="shared" si="192"/>
        <v>0</v>
      </c>
      <c r="C451">
        <f>Råstatistik!F445</f>
        <v>0</v>
      </c>
      <c r="D451">
        <f ca="1">IF(Råstatistik!D445=999,IF(simulera09,RANDBETWEEN(1,9),9),0)</f>
        <v>9</v>
      </c>
      <c r="E451">
        <f>Råstatistik!K445</f>
        <v>0</v>
      </c>
      <c r="F451">
        <f ca="1">IF(Råstatistik!I445=999,IF(simulera09,RANDBETWEEN(1,9),9),0)</f>
        <v>9</v>
      </c>
      <c r="G451">
        <f>Råstatistik!P445</f>
        <v>0</v>
      </c>
      <c r="H451">
        <f ca="1">IF(Råstatistik!N445=999,IF(simulera09,RANDBETWEEN(1,9),9),0)</f>
        <v>9</v>
      </c>
      <c r="I451">
        <f>Råstatistik!U445</f>
        <v>130</v>
      </c>
      <c r="J451">
        <f ca="1">IF(Råstatistik!S445=999,IF(simulera09,RANDBETWEEN(1,9),9),0)</f>
        <v>0</v>
      </c>
      <c r="K451">
        <f t="shared" si="193"/>
        <v>130</v>
      </c>
      <c r="L451">
        <f t="shared" ca="1" si="194"/>
        <v>27</v>
      </c>
      <c r="M451" s="26" t="str">
        <f t="shared" ca="1" si="218"/>
        <v>130-157</v>
      </c>
      <c r="N451" s="26">
        <f t="shared" ca="1" si="219"/>
        <v>144</v>
      </c>
      <c r="O451" s="26">
        <f t="shared" si="195"/>
        <v>0</v>
      </c>
      <c r="P451" s="26">
        <f t="shared" ca="1" si="196"/>
        <v>18</v>
      </c>
      <c r="Q451" s="26">
        <f t="shared" ca="1" si="197"/>
        <v>9</v>
      </c>
      <c r="R451" s="43">
        <f>IF(Råstatistik!G445=".",0,Råstatistik!G445)</f>
        <v>0</v>
      </c>
      <c r="S451" s="44">
        <f ca="1">IF(Råstatistik!E445=999,IF(simulera09,RANDBETWEEN(1,9),9),0)</f>
        <v>9</v>
      </c>
      <c r="T451" s="43">
        <f>IF(Råstatistik!L445=".",0,Råstatistik!L445)</f>
        <v>0</v>
      </c>
      <c r="U451" s="44">
        <f ca="1">IF(Råstatistik!J445=999,IF(simulera09,RANDBETWEEN(1,9),9),0)</f>
        <v>9</v>
      </c>
      <c r="V451">
        <f>IF(Råstatistik!Q445=".",0,Råstatistik!Q445)</f>
        <v>0</v>
      </c>
      <c r="W451">
        <f ca="1">IF(Råstatistik!O445=999,IF(simulera09,RANDBETWEEN(1,9),9),0)</f>
        <v>9</v>
      </c>
      <c r="X451">
        <f>IF(Råstatistik!V445=".",0,Råstatistik!V445)</f>
        <v>0</v>
      </c>
      <c r="Y451">
        <f ca="1">IF(Råstatistik!T445=999,IF(simulera09,RANDBETWEEN(1,9),9),0)</f>
        <v>0</v>
      </c>
      <c r="Z451">
        <f t="shared" si="198"/>
        <v>0</v>
      </c>
      <c r="AA451">
        <f t="shared" ca="1" si="199"/>
        <v>27</v>
      </c>
      <c r="AB451" s="26" t="str">
        <f t="shared" ca="1" si="220"/>
        <v>0-27</v>
      </c>
      <c r="AC451" s="26" t="b">
        <f>Råstatistik!B445</f>
        <v>0</v>
      </c>
      <c r="AD451" s="26">
        <f t="shared" si="200"/>
        <v>0</v>
      </c>
      <c r="AE451" s="26">
        <f t="shared" ca="1" si="201"/>
        <v>0</v>
      </c>
      <c r="AF451" s="26">
        <f t="shared" si="202"/>
        <v>0</v>
      </c>
      <c r="AG451" s="26">
        <f t="shared" ca="1" si="203"/>
        <v>0</v>
      </c>
      <c r="AH451" s="26">
        <f t="shared" si="204"/>
        <v>0</v>
      </c>
      <c r="AI451" s="26">
        <f t="shared" ca="1" si="205"/>
        <v>0</v>
      </c>
      <c r="AJ451" s="26">
        <f t="shared" si="206"/>
        <v>130</v>
      </c>
      <c r="AK451" s="26">
        <f t="shared" ca="1" si="207"/>
        <v>0</v>
      </c>
      <c r="AL451" s="48">
        <f t="shared" si="208"/>
        <v>0</v>
      </c>
      <c r="AM451" s="48" t="str">
        <f t="shared" ca="1" si="209"/>
        <v>0 - 13%</v>
      </c>
      <c r="AN451" s="48" t="str">
        <f>IFERROR(#REF!/#REF!,"-")</f>
        <v>-</v>
      </c>
      <c r="AO451" s="48">
        <f t="shared" si="210"/>
        <v>0</v>
      </c>
      <c r="AP451" s="48" t="str">
        <f t="shared" ca="1" si="211"/>
        <v>0 - 19%</v>
      </c>
      <c r="AQ451" s="48" t="str">
        <f>IFERROR(AC451/#REF!,"-")</f>
        <v>-</v>
      </c>
      <c r="AR451" s="48" t="str">
        <f t="shared" si="212"/>
        <v>-</v>
      </c>
      <c r="AS451" s="48" t="str">
        <f>IFERROR(#REF!/#REF!,"_")</f>
        <v>_</v>
      </c>
      <c r="AT451" s="48" t="str">
        <f t="shared" si="213"/>
        <v>-</v>
      </c>
      <c r="AU451" s="48" t="str">
        <f>IFERROR(#REF!/#REF!,"-")</f>
        <v>-</v>
      </c>
      <c r="AV451" s="48" t="str">
        <f t="shared" si="214"/>
        <v>-</v>
      </c>
      <c r="AW451" s="48" t="str">
        <f>IFERROR(#REF!/#REF!,"-")</f>
        <v>-</v>
      </c>
      <c r="AX451" s="48" t="str">
        <f t="shared" si="215"/>
        <v>-</v>
      </c>
      <c r="AY451" s="48" t="str">
        <f>IFERROR(#REF!/#REF!,"-")</f>
        <v>-</v>
      </c>
      <c r="AZ451" s="48" t="str">
        <f t="shared" si="221"/>
        <v>-</v>
      </c>
      <c r="BA451" s="48" t="str">
        <f t="shared" si="222"/>
        <v>-</v>
      </c>
      <c r="BB451" s="48" t="b">
        <f t="shared" si="216"/>
        <v>0</v>
      </c>
      <c r="BC451">
        <f t="shared" si="223"/>
        <v>0</v>
      </c>
      <c r="BD451" s="48" t="str">
        <f t="shared" si="217"/>
        <v>-</v>
      </c>
    </row>
    <row r="452" spans="1:56" x14ac:dyDescent="0.3">
      <c r="A452" s="25" t="str">
        <f>Råstatistik!A446</f>
        <v>STIFTELSEN HANNASKOLAN</v>
      </c>
      <c r="B452" t="b">
        <f t="shared" si="192"/>
        <v>0</v>
      </c>
      <c r="C452">
        <f>Råstatistik!F446</f>
        <v>0</v>
      </c>
      <c r="D452">
        <f ca="1">IF(Råstatistik!D446=999,IF(simulera09,RANDBETWEEN(1,9),9),0)</f>
        <v>0</v>
      </c>
      <c r="E452">
        <f>Råstatistik!K446</f>
        <v>0</v>
      </c>
      <c r="F452">
        <f ca="1">IF(Råstatistik!I446=999,IF(simulera09,RANDBETWEEN(1,9),9),0)</f>
        <v>0</v>
      </c>
      <c r="G452">
        <f>Råstatistik!P446</f>
        <v>0</v>
      </c>
      <c r="H452">
        <f ca="1">IF(Råstatistik!N446=999,IF(simulera09,RANDBETWEEN(1,9),9),0)</f>
        <v>0</v>
      </c>
      <c r="I452">
        <f>Råstatistik!U446</f>
        <v>0</v>
      </c>
      <c r="J452">
        <f ca="1">IF(Råstatistik!S446=999,IF(simulera09,RANDBETWEEN(1,9),9),0)</f>
        <v>0</v>
      </c>
      <c r="K452">
        <f t="shared" si="193"/>
        <v>0</v>
      </c>
      <c r="L452">
        <f t="shared" ca="1" si="194"/>
        <v>0</v>
      </c>
      <c r="M452" s="26" t="str">
        <f t="shared" ca="1" si="218"/>
        <v>0</v>
      </c>
      <c r="N452" s="26">
        <f t="shared" ca="1" si="219"/>
        <v>0</v>
      </c>
      <c r="O452" s="26">
        <f t="shared" si="195"/>
        <v>0</v>
      </c>
      <c r="P452" s="26">
        <f t="shared" ca="1" si="196"/>
        <v>0</v>
      </c>
      <c r="Q452" s="26">
        <f t="shared" ca="1" si="197"/>
        <v>0</v>
      </c>
      <c r="R452" s="43">
        <f>IF(Råstatistik!G446=".",0,Råstatistik!G446)</f>
        <v>0</v>
      </c>
      <c r="S452" s="44">
        <f ca="1">IF(Råstatistik!E446=999,IF(simulera09,RANDBETWEEN(1,9),9),0)</f>
        <v>0</v>
      </c>
      <c r="T452" s="43">
        <f>IF(Råstatistik!L446=".",0,Råstatistik!L446)</f>
        <v>0</v>
      </c>
      <c r="U452" s="44">
        <f ca="1">IF(Råstatistik!J446=999,IF(simulera09,RANDBETWEEN(1,9),9),0)</f>
        <v>0</v>
      </c>
      <c r="V452">
        <f>IF(Råstatistik!Q446=".",0,Råstatistik!Q446)</f>
        <v>0</v>
      </c>
      <c r="W452">
        <f ca="1">IF(Råstatistik!O446=999,IF(simulera09,RANDBETWEEN(1,9),9),0)</f>
        <v>0</v>
      </c>
      <c r="X452">
        <f>IF(Råstatistik!V446=".",0,Råstatistik!V446)</f>
        <v>0</v>
      </c>
      <c r="Y452">
        <f ca="1">IF(Råstatistik!T446=999,IF(simulera09,RANDBETWEEN(1,9),9),0)</f>
        <v>0</v>
      </c>
      <c r="Z452">
        <f t="shared" si="198"/>
        <v>0</v>
      </c>
      <c r="AA452">
        <f t="shared" ca="1" si="199"/>
        <v>0</v>
      </c>
      <c r="AB452" s="26" t="str">
        <f t="shared" ca="1" si="220"/>
        <v>0</v>
      </c>
      <c r="AC452" s="26" t="b">
        <f>Råstatistik!B446</f>
        <v>1</v>
      </c>
      <c r="AD452" s="26">
        <f t="shared" si="200"/>
        <v>0</v>
      </c>
      <c r="AE452" s="26">
        <f t="shared" ca="1" si="201"/>
        <v>0</v>
      </c>
      <c r="AF452" s="26">
        <f t="shared" si="202"/>
        <v>0</v>
      </c>
      <c r="AG452" s="26">
        <f t="shared" ca="1" si="203"/>
        <v>0</v>
      </c>
      <c r="AH452" s="26">
        <f t="shared" si="204"/>
        <v>0</v>
      </c>
      <c r="AI452" s="26">
        <f t="shared" ca="1" si="205"/>
        <v>0</v>
      </c>
      <c r="AJ452" s="26">
        <f t="shared" si="206"/>
        <v>0</v>
      </c>
      <c r="AK452" s="26">
        <f t="shared" ca="1" si="207"/>
        <v>0</v>
      </c>
      <c r="AL452" s="48" t="str">
        <f t="shared" si="208"/>
        <v>-</v>
      </c>
      <c r="AM452" s="48" t="e">
        <f t="shared" ca="1" si="209"/>
        <v>#DIV/0!</v>
      </c>
      <c r="AN452" s="48" t="str">
        <f>IFERROR(#REF!/#REF!,"-")</f>
        <v>-</v>
      </c>
      <c r="AO452" s="48" t="str">
        <f t="shared" si="210"/>
        <v>-</v>
      </c>
      <c r="AP452" s="48" t="e">
        <f t="shared" ca="1" si="211"/>
        <v>#DIV/0!</v>
      </c>
      <c r="AQ452" s="48" t="str">
        <f>IFERROR(AC452/#REF!,"-")</f>
        <v>-</v>
      </c>
      <c r="AR452" s="48" t="str">
        <f t="shared" si="212"/>
        <v>-</v>
      </c>
      <c r="AS452" s="48" t="str">
        <f>IFERROR(#REF!/#REF!,"_")</f>
        <v>_</v>
      </c>
      <c r="AT452" s="48" t="str">
        <f t="shared" si="213"/>
        <v>-</v>
      </c>
      <c r="AU452" s="48" t="str">
        <f>IFERROR(#REF!/#REF!,"-")</f>
        <v>-</v>
      </c>
      <c r="AV452" s="48" t="str">
        <f t="shared" si="214"/>
        <v>-</v>
      </c>
      <c r="AW452" s="48" t="str">
        <f>IFERROR(#REF!/#REF!,"-")</f>
        <v>-</v>
      </c>
      <c r="AX452" s="48" t="str">
        <f t="shared" si="215"/>
        <v>-</v>
      </c>
      <c r="AY452" s="48" t="str">
        <f>IFERROR(#REF!/#REF!,"-")</f>
        <v>-</v>
      </c>
      <c r="AZ452" s="48" t="str">
        <f t="shared" si="221"/>
        <v>-</v>
      </c>
      <c r="BA452" s="48" t="str">
        <f t="shared" si="222"/>
        <v>-</v>
      </c>
      <c r="BB452" s="48" t="b">
        <f t="shared" si="216"/>
        <v>1</v>
      </c>
      <c r="BC452">
        <f t="shared" si="223"/>
        <v>0</v>
      </c>
      <c r="BD452" s="48" t="str">
        <f t="shared" si="217"/>
        <v>-</v>
      </c>
    </row>
    <row r="453" spans="1:56" x14ac:dyDescent="0.3">
      <c r="A453" s="25" t="str">
        <f>Råstatistik!A447</f>
        <v>STIFTELSEN IMMANUEL</v>
      </c>
      <c r="B453" t="b">
        <f t="shared" si="192"/>
        <v>0</v>
      </c>
      <c r="C453">
        <f>Råstatistik!F447</f>
        <v>0</v>
      </c>
      <c r="D453">
        <f ca="1">IF(Råstatistik!D447=999,IF(simulera09,RANDBETWEEN(1,9),9),0)</f>
        <v>9</v>
      </c>
      <c r="E453">
        <f>Råstatistik!K447</f>
        <v>0</v>
      </c>
      <c r="F453">
        <f ca="1">IF(Råstatistik!I447=999,IF(simulera09,RANDBETWEEN(1,9),9),0)</f>
        <v>0</v>
      </c>
      <c r="G453">
        <f>Råstatistik!P447</f>
        <v>0</v>
      </c>
      <c r="H453">
        <f ca="1">IF(Råstatistik!N447=999,IF(simulera09,RANDBETWEEN(1,9),9),0)</f>
        <v>0</v>
      </c>
      <c r="I453">
        <f>Råstatistik!U447</f>
        <v>0</v>
      </c>
      <c r="J453">
        <f ca="1">IF(Råstatistik!S447=999,IF(simulera09,RANDBETWEEN(1,9),9),0)</f>
        <v>0</v>
      </c>
      <c r="K453">
        <f t="shared" si="193"/>
        <v>0</v>
      </c>
      <c r="L453">
        <f t="shared" ca="1" si="194"/>
        <v>9</v>
      </c>
      <c r="M453" s="26" t="str">
        <f t="shared" ca="1" si="218"/>
        <v>0-9</v>
      </c>
      <c r="N453" s="26">
        <f t="shared" ca="1" si="219"/>
        <v>5</v>
      </c>
      <c r="O453" s="26">
        <f t="shared" si="195"/>
        <v>0</v>
      </c>
      <c r="P453" s="26">
        <f t="shared" ca="1" si="196"/>
        <v>9</v>
      </c>
      <c r="Q453" s="26">
        <f t="shared" ca="1" si="197"/>
        <v>5</v>
      </c>
      <c r="R453" s="43">
        <f>IF(Råstatistik!G447=".",0,Råstatistik!G447)</f>
        <v>0</v>
      </c>
      <c r="S453" s="44">
        <f ca="1">IF(Råstatistik!E447=999,IF(simulera09,RANDBETWEEN(1,9),9),0)</f>
        <v>9</v>
      </c>
      <c r="T453" s="43">
        <f>IF(Råstatistik!L447=".",0,Råstatistik!L447)</f>
        <v>0</v>
      </c>
      <c r="U453" s="44">
        <f ca="1">IF(Råstatistik!J447=999,IF(simulera09,RANDBETWEEN(1,9),9),0)</f>
        <v>0</v>
      </c>
      <c r="V453">
        <f>IF(Råstatistik!Q447=".",0,Råstatistik!Q447)</f>
        <v>0</v>
      </c>
      <c r="W453">
        <f ca="1">IF(Råstatistik!O447=999,IF(simulera09,RANDBETWEEN(1,9),9),0)</f>
        <v>0</v>
      </c>
      <c r="X453">
        <f>IF(Råstatistik!V447=".",0,Råstatistik!V447)</f>
        <v>0</v>
      </c>
      <c r="Y453">
        <f ca="1">IF(Råstatistik!T447=999,IF(simulera09,RANDBETWEEN(1,9),9),0)</f>
        <v>0</v>
      </c>
      <c r="Z453">
        <f t="shared" si="198"/>
        <v>0</v>
      </c>
      <c r="AA453">
        <f t="shared" ca="1" si="199"/>
        <v>9</v>
      </c>
      <c r="AB453" s="26" t="str">
        <f t="shared" ca="1" si="220"/>
        <v>0-9</v>
      </c>
      <c r="AC453" s="26" t="b">
        <f>Råstatistik!B447</f>
        <v>0</v>
      </c>
      <c r="AD453" s="26">
        <f t="shared" si="200"/>
        <v>0</v>
      </c>
      <c r="AE453" s="26">
        <f t="shared" ca="1" si="201"/>
        <v>0</v>
      </c>
      <c r="AF453" s="26">
        <f t="shared" si="202"/>
        <v>0</v>
      </c>
      <c r="AG453" s="26">
        <f t="shared" ca="1" si="203"/>
        <v>0</v>
      </c>
      <c r="AH453" s="26">
        <f t="shared" si="204"/>
        <v>0</v>
      </c>
      <c r="AI453" s="26">
        <f t="shared" ca="1" si="205"/>
        <v>0</v>
      </c>
      <c r="AJ453" s="26">
        <f t="shared" si="206"/>
        <v>0</v>
      </c>
      <c r="AK453" s="26">
        <f t="shared" ca="1" si="207"/>
        <v>0</v>
      </c>
      <c r="AL453" s="48" t="str">
        <f t="shared" si="208"/>
        <v>-</v>
      </c>
      <c r="AM453" s="48" t="str">
        <f t="shared" ca="1" si="209"/>
        <v>0 - 180%</v>
      </c>
      <c r="AN453" s="48" t="str">
        <f>IFERROR(#REF!/#REF!,"-")</f>
        <v>-</v>
      </c>
      <c r="AO453" s="48" t="str">
        <f t="shared" si="210"/>
        <v>-</v>
      </c>
      <c r="AP453" s="48" t="str">
        <f t="shared" ca="1" si="211"/>
        <v>0 - 180%</v>
      </c>
      <c r="AQ453" s="48" t="str">
        <f>IFERROR(AC453/#REF!,"-")</f>
        <v>-</v>
      </c>
      <c r="AR453" s="48" t="str">
        <f t="shared" si="212"/>
        <v>-</v>
      </c>
      <c r="AS453" s="48" t="str">
        <f>IFERROR(#REF!/#REF!,"_")</f>
        <v>_</v>
      </c>
      <c r="AT453" s="48" t="str">
        <f t="shared" si="213"/>
        <v>-</v>
      </c>
      <c r="AU453" s="48" t="str">
        <f>IFERROR(#REF!/#REF!,"-")</f>
        <v>-</v>
      </c>
      <c r="AV453" s="48" t="str">
        <f t="shared" si="214"/>
        <v>-</v>
      </c>
      <c r="AW453" s="48" t="str">
        <f>IFERROR(#REF!/#REF!,"-")</f>
        <v>-</v>
      </c>
      <c r="AX453" s="48" t="str">
        <f t="shared" si="215"/>
        <v>-</v>
      </c>
      <c r="AY453" s="48" t="str">
        <f>IFERROR(#REF!/#REF!,"-")</f>
        <v>-</v>
      </c>
      <c r="AZ453" s="48" t="str">
        <f t="shared" si="221"/>
        <v>-</v>
      </c>
      <c r="BA453" s="48" t="str">
        <f t="shared" si="222"/>
        <v>-</v>
      </c>
      <c r="BB453" s="48" t="b">
        <f t="shared" si="216"/>
        <v>0</v>
      </c>
      <c r="BC453">
        <f t="shared" si="223"/>
        <v>0</v>
      </c>
      <c r="BD453" s="48" t="str">
        <f t="shared" si="217"/>
        <v>-</v>
      </c>
    </row>
    <row r="454" spans="1:56" x14ac:dyDescent="0.3">
      <c r="A454" s="25" t="str">
        <f>Råstatistik!A448</f>
        <v>STIFTELSEN ISLAMISKA SKOLAN</v>
      </c>
      <c r="B454" t="b">
        <f t="shared" si="192"/>
        <v>0</v>
      </c>
      <c r="C454">
        <f>Råstatistik!F448</f>
        <v>0</v>
      </c>
      <c r="D454">
        <f ca="1">IF(Råstatistik!D448=999,IF(simulera09,RANDBETWEEN(1,9),9),0)</f>
        <v>0</v>
      </c>
      <c r="E454">
        <f>Råstatistik!K448</f>
        <v>0</v>
      </c>
      <c r="F454">
        <f ca="1">IF(Råstatistik!I448=999,IF(simulera09,RANDBETWEEN(1,9),9),0)</f>
        <v>0</v>
      </c>
      <c r="G454">
        <f>Råstatistik!P448</f>
        <v>0</v>
      </c>
      <c r="H454">
        <f ca="1">IF(Råstatistik!N448=999,IF(simulera09,RANDBETWEEN(1,9),9),0)</f>
        <v>0</v>
      </c>
      <c r="I454">
        <f>Råstatistik!U448</f>
        <v>0</v>
      </c>
      <c r="J454">
        <f ca="1">IF(Råstatistik!S448=999,IF(simulera09,RANDBETWEEN(1,9),9),0)</f>
        <v>0</v>
      </c>
      <c r="K454">
        <f t="shared" si="193"/>
        <v>0</v>
      </c>
      <c r="L454">
        <f t="shared" ca="1" si="194"/>
        <v>0</v>
      </c>
      <c r="M454" s="26" t="str">
        <f t="shared" ca="1" si="218"/>
        <v>0</v>
      </c>
      <c r="N454" s="26">
        <f t="shared" ca="1" si="219"/>
        <v>0</v>
      </c>
      <c r="O454" s="26">
        <f t="shared" si="195"/>
        <v>0</v>
      </c>
      <c r="P454" s="26">
        <f t="shared" ca="1" si="196"/>
        <v>0</v>
      </c>
      <c r="Q454" s="26">
        <f t="shared" ca="1" si="197"/>
        <v>0</v>
      </c>
      <c r="R454" s="43">
        <f>IF(Råstatistik!G448=".",0,Råstatistik!G448)</f>
        <v>0</v>
      </c>
      <c r="S454" s="44">
        <f ca="1">IF(Råstatistik!E448=999,IF(simulera09,RANDBETWEEN(1,9),9),0)</f>
        <v>0</v>
      </c>
      <c r="T454" s="43">
        <f>IF(Råstatistik!L448=".",0,Råstatistik!L448)</f>
        <v>0</v>
      </c>
      <c r="U454" s="44">
        <f ca="1">IF(Råstatistik!J448=999,IF(simulera09,RANDBETWEEN(1,9),9),0)</f>
        <v>0</v>
      </c>
      <c r="V454">
        <f>IF(Råstatistik!Q448=".",0,Råstatistik!Q448)</f>
        <v>0</v>
      </c>
      <c r="W454">
        <f ca="1">IF(Råstatistik!O448=999,IF(simulera09,RANDBETWEEN(1,9),9),0)</f>
        <v>0</v>
      </c>
      <c r="X454">
        <f>IF(Råstatistik!V448=".",0,Råstatistik!V448)</f>
        <v>0</v>
      </c>
      <c r="Y454">
        <f ca="1">IF(Råstatistik!T448=999,IF(simulera09,RANDBETWEEN(1,9),9),0)</f>
        <v>0</v>
      </c>
      <c r="Z454">
        <f t="shared" si="198"/>
        <v>0</v>
      </c>
      <c r="AA454">
        <f t="shared" ca="1" si="199"/>
        <v>0</v>
      </c>
      <c r="AB454" s="26" t="str">
        <f t="shared" ca="1" si="220"/>
        <v>0</v>
      </c>
      <c r="AC454" s="26" t="b">
        <f>Råstatistik!B448</f>
        <v>1</v>
      </c>
      <c r="AD454" s="26">
        <f t="shared" si="200"/>
        <v>0</v>
      </c>
      <c r="AE454" s="26">
        <f t="shared" ca="1" si="201"/>
        <v>0</v>
      </c>
      <c r="AF454" s="26">
        <f t="shared" si="202"/>
        <v>0</v>
      </c>
      <c r="AG454" s="26">
        <f t="shared" ca="1" si="203"/>
        <v>0</v>
      </c>
      <c r="AH454" s="26">
        <f t="shared" si="204"/>
        <v>0</v>
      </c>
      <c r="AI454" s="26">
        <f t="shared" ca="1" si="205"/>
        <v>0</v>
      </c>
      <c r="AJ454" s="26">
        <f t="shared" si="206"/>
        <v>0</v>
      </c>
      <c r="AK454" s="26">
        <f t="shared" ca="1" si="207"/>
        <v>0</v>
      </c>
      <c r="AL454" s="48" t="str">
        <f t="shared" si="208"/>
        <v>-</v>
      </c>
      <c r="AM454" s="48" t="e">
        <f t="shared" ca="1" si="209"/>
        <v>#DIV/0!</v>
      </c>
      <c r="AN454" s="48" t="str">
        <f>IFERROR(#REF!/#REF!,"-")</f>
        <v>-</v>
      </c>
      <c r="AO454" s="48" t="str">
        <f t="shared" si="210"/>
        <v>-</v>
      </c>
      <c r="AP454" s="48" t="e">
        <f t="shared" ca="1" si="211"/>
        <v>#DIV/0!</v>
      </c>
      <c r="AQ454" s="48" t="str">
        <f>IFERROR(AC454/#REF!,"-")</f>
        <v>-</v>
      </c>
      <c r="AR454" s="48" t="str">
        <f t="shared" si="212"/>
        <v>-</v>
      </c>
      <c r="AS454" s="48" t="str">
        <f>IFERROR(#REF!/#REF!,"_")</f>
        <v>_</v>
      </c>
      <c r="AT454" s="48" t="str">
        <f t="shared" si="213"/>
        <v>-</v>
      </c>
      <c r="AU454" s="48" t="str">
        <f>IFERROR(#REF!/#REF!,"-")</f>
        <v>-</v>
      </c>
      <c r="AV454" s="48" t="str">
        <f t="shared" si="214"/>
        <v>-</v>
      </c>
      <c r="AW454" s="48" t="str">
        <f>IFERROR(#REF!/#REF!,"-")</f>
        <v>-</v>
      </c>
      <c r="AX454" s="48" t="str">
        <f t="shared" si="215"/>
        <v>-</v>
      </c>
      <c r="AY454" s="48" t="str">
        <f>IFERROR(#REF!/#REF!,"-")</f>
        <v>-</v>
      </c>
      <c r="AZ454" s="48" t="str">
        <f t="shared" si="221"/>
        <v>-</v>
      </c>
      <c r="BA454" s="48" t="str">
        <f t="shared" si="222"/>
        <v>-</v>
      </c>
      <c r="BB454" s="48" t="b">
        <f t="shared" si="216"/>
        <v>1</v>
      </c>
      <c r="BC454">
        <f t="shared" si="223"/>
        <v>0</v>
      </c>
      <c r="BD454" s="48" t="str">
        <f t="shared" si="217"/>
        <v>-</v>
      </c>
    </row>
    <row r="455" spans="1:56" x14ac:dyDescent="0.3">
      <c r="A455" s="25" t="str">
        <f>Råstatistik!A449</f>
        <v>STIFTELSEN JOHANNASKOLAN ÖREBRO WALDORFSKOLA</v>
      </c>
      <c r="B455" t="b">
        <f t="shared" si="192"/>
        <v>0</v>
      </c>
      <c r="C455">
        <f>Råstatistik!F449</f>
        <v>0</v>
      </c>
      <c r="D455">
        <f ca="1">IF(Råstatistik!D449=999,IF(simulera09,RANDBETWEEN(1,9),9),0)</f>
        <v>9</v>
      </c>
      <c r="E455">
        <f>Råstatistik!K449</f>
        <v>0</v>
      </c>
      <c r="F455">
        <f ca="1">IF(Råstatistik!I449=999,IF(simulera09,RANDBETWEEN(1,9),9),0)</f>
        <v>0</v>
      </c>
      <c r="G455">
        <f>Råstatistik!P449</f>
        <v>0</v>
      </c>
      <c r="H455">
        <f ca="1">IF(Råstatistik!N449=999,IF(simulera09,RANDBETWEEN(1,9),9),0)</f>
        <v>0</v>
      </c>
      <c r="I455">
        <f>Råstatistik!U449</f>
        <v>0</v>
      </c>
      <c r="J455">
        <f ca="1">IF(Råstatistik!S449=999,IF(simulera09,RANDBETWEEN(1,9),9),0)</f>
        <v>9</v>
      </c>
      <c r="K455">
        <f t="shared" si="193"/>
        <v>0</v>
      </c>
      <c r="L455">
        <f t="shared" ca="1" si="194"/>
        <v>18</v>
      </c>
      <c r="M455" s="26" t="str">
        <f t="shared" ca="1" si="218"/>
        <v>0-18</v>
      </c>
      <c r="N455" s="26">
        <f t="shared" ca="1" si="219"/>
        <v>9</v>
      </c>
      <c r="O455" s="26">
        <f t="shared" si="195"/>
        <v>0</v>
      </c>
      <c r="P455" s="26">
        <f t="shared" ca="1" si="196"/>
        <v>9</v>
      </c>
      <c r="Q455" s="26">
        <f t="shared" ca="1" si="197"/>
        <v>5</v>
      </c>
      <c r="R455" s="43">
        <f>IF(Råstatistik!G449=".",0,Råstatistik!G449)</f>
        <v>0</v>
      </c>
      <c r="S455" s="44">
        <f ca="1">IF(Råstatistik!E449=999,IF(simulera09,RANDBETWEEN(1,9),9),0)</f>
        <v>9</v>
      </c>
      <c r="T455" s="43">
        <f>IF(Råstatistik!L449=".",0,Råstatistik!L449)</f>
        <v>0</v>
      </c>
      <c r="U455" s="44">
        <f ca="1">IF(Råstatistik!J449=999,IF(simulera09,RANDBETWEEN(1,9),9),0)</f>
        <v>0</v>
      </c>
      <c r="V455">
        <f>IF(Råstatistik!Q449=".",0,Råstatistik!Q449)</f>
        <v>0</v>
      </c>
      <c r="W455">
        <f ca="1">IF(Råstatistik!O449=999,IF(simulera09,RANDBETWEEN(1,9),9),0)</f>
        <v>0</v>
      </c>
      <c r="X455">
        <f>IF(Råstatistik!V449=".",0,Råstatistik!V449)</f>
        <v>0</v>
      </c>
      <c r="Y455">
        <f ca="1">IF(Råstatistik!T449=999,IF(simulera09,RANDBETWEEN(1,9),9),0)</f>
        <v>9</v>
      </c>
      <c r="Z455">
        <f t="shared" si="198"/>
        <v>0</v>
      </c>
      <c r="AA455">
        <f t="shared" ca="1" si="199"/>
        <v>18</v>
      </c>
      <c r="AB455" s="26" t="str">
        <f t="shared" ca="1" si="220"/>
        <v>0-18</v>
      </c>
      <c r="AC455" s="26" t="b">
        <f>Råstatistik!B449</f>
        <v>1</v>
      </c>
      <c r="AD455" s="26">
        <f t="shared" si="200"/>
        <v>0</v>
      </c>
      <c r="AE455" s="26">
        <f t="shared" ca="1" si="201"/>
        <v>0</v>
      </c>
      <c r="AF455" s="26">
        <f t="shared" si="202"/>
        <v>0</v>
      </c>
      <c r="AG455" s="26">
        <f t="shared" ca="1" si="203"/>
        <v>0</v>
      </c>
      <c r="AH455" s="26">
        <f t="shared" si="204"/>
        <v>0</v>
      </c>
      <c r="AI455" s="26">
        <f t="shared" ca="1" si="205"/>
        <v>0</v>
      </c>
      <c r="AJ455" s="26">
        <f t="shared" si="206"/>
        <v>0</v>
      </c>
      <c r="AK455" s="26">
        <f t="shared" ca="1" si="207"/>
        <v>0</v>
      </c>
      <c r="AL455" s="48" t="str">
        <f t="shared" si="208"/>
        <v>-</v>
      </c>
      <c r="AM455" s="48" t="str">
        <f t="shared" ca="1" si="209"/>
        <v>0 - 100%</v>
      </c>
      <c r="AN455" s="48" t="str">
        <f>IFERROR(#REF!/#REF!,"-")</f>
        <v>-</v>
      </c>
      <c r="AO455" s="48" t="str">
        <f t="shared" si="210"/>
        <v>-</v>
      </c>
      <c r="AP455" s="48" t="str">
        <f t="shared" ca="1" si="211"/>
        <v>0 - 200%</v>
      </c>
      <c r="AQ455" s="48" t="str">
        <f>IFERROR(AC455/#REF!,"-")</f>
        <v>-</v>
      </c>
      <c r="AR455" s="48" t="str">
        <f t="shared" si="212"/>
        <v>-</v>
      </c>
      <c r="AS455" s="48" t="str">
        <f>IFERROR(#REF!/#REF!,"_")</f>
        <v>_</v>
      </c>
      <c r="AT455" s="48" t="str">
        <f t="shared" si="213"/>
        <v>-</v>
      </c>
      <c r="AU455" s="48" t="str">
        <f>IFERROR(#REF!/#REF!,"-")</f>
        <v>-</v>
      </c>
      <c r="AV455" s="48" t="str">
        <f t="shared" si="214"/>
        <v>-</v>
      </c>
      <c r="AW455" s="48" t="str">
        <f>IFERROR(#REF!/#REF!,"-")</f>
        <v>-</v>
      </c>
      <c r="AX455" s="48" t="str">
        <f t="shared" si="215"/>
        <v>-</v>
      </c>
      <c r="AY455" s="48" t="str">
        <f>IFERROR(#REF!/#REF!,"-")</f>
        <v>-</v>
      </c>
      <c r="AZ455" s="48" t="str">
        <f t="shared" si="221"/>
        <v>-</v>
      </c>
      <c r="BA455" s="48" t="str">
        <f t="shared" si="222"/>
        <v>-</v>
      </c>
      <c r="BB455" s="48" t="b">
        <f t="shared" si="216"/>
        <v>1</v>
      </c>
      <c r="BC455">
        <f t="shared" si="223"/>
        <v>0</v>
      </c>
      <c r="BD455" s="48" t="str">
        <f t="shared" si="217"/>
        <v>-</v>
      </c>
    </row>
    <row r="456" spans="1:56" x14ac:dyDescent="0.3">
      <c r="A456" s="25" t="str">
        <f>Råstatistik!A450</f>
        <v>STIFTELSEN JOSEFINASKOLAN</v>
      </c>
      <c r="B456" t="b">
        <f t="shared" si="192"/>
        <v>0</v>
      </c>
      <c r="C456">
        <f>Råstatistik!F450</f>
        <v>0</v>
      </c>
      <c r="D456">
        <f ca="1">IF(Råstatistik!D450=999,IF(simulera09,RANDBETWEEN(1,9),9),0)</f>
        <v>9</v>
      </c>
      <c r="E456">
        <f>Råstatistik!K450</f>
        <v>0</v>
      </c>
      <c r="F456">
        <f ca="1">IF(Råstatistik!I450=999,IF(simulera09,RANDBETWEEN(1,9),9),0)</f>
        <v>0</v>
      </c>
      <c r="G456">
        <f>Råstatistik!P450</f>
        <v>0</v>
      </c>
      <c r="H456">
        <f ca="1">IF(Råstatistik!N450=999,IF(simulera09,RANDBETWEEN(1,9),9),0)</f>
        <v>9</v>
      </c>
      <c r="I456">
        <f>Råstatistik!U450</f>
        <v>0</v>
      </c>
      <c r="J456">
        <f ca="1">IF(Råstatistik!S450=999,IF(simulera09,RANDBETWEEN(1,9),9),0)</f>
        <v>9</v>
      </c>
      <c r="K456">
        <f t="shared" si="193"/>
        <v>0</v>
      </c>
      <c r="L456">
        <f t="shared" ca="1" si="194"/>
        <v>27</v>
      </c>
      <c r="M456" s="26" t="str">
        <f t="shared" ca="1" si="218"/>
        <v>0-27</v>
      </c>
      <c r="N456" s="26">
        <f t="shared" ca="1" si="219"/>
        <v>14</v>
      </c>
      <c r="O456" s="26">
        <f t="shared" si="195"/>
        <v>0</v>
      </c>
      <c r="P456" s="26">
        <f t="shared" ca="1" si="196"/>
        <v>9</v>
      </c>
      <c r="Q456" s="26">
        <f t="shared" ca="1" si="197"/>
        <v>5</v>
      </c>
      <c r="R456" s="43">
        <f>IF(Råstatistik!G450=".",0,Råstatistik!G450)</f>
        <v>0</v>
      </c>
      <c r="S456" s="44">
        <f ca="1">IF(Råstatistik!E450=999,IF(simulera09,RANDBETWEEN(1,9),9),0)</f>
        <v>9</v>
      </c>
      <c r="T456" s="43">
        <f>IF(Råstatistik!L450=".",0,Råstatistik!L450)</f>
        <v>0</v>
      </c>
      <c r="U456" s="44">
        <f ca="1">IF(Råstatistik!J450=999,IF(simulera09,RANDBETWEEN(1,9),9),0)</f>
        <v>0</v>
      </c>
      <c r="V456">
        <f>IF(Råstatistik!Q450=".",0,Råstatistik!Q450)</f>
        <v>0</v>
      </c>
      <c r="W456">
        <f ca="1">IF(Råstatistik!O450=999,IF(simulera09,RANDBETWEEN(1,9),9),0)</f>
        <v>9</v>
      </c>
      <c r="X456">
        <f>IF(Råstatistik!V450=".",0,Råstatistik!V450)</f>
        <v>0</v>
      </c>
      <c r="Y456">
        <f ca="1">IF(Råstatistik!T450=999,IF(simulera09,RANDBETWEEN(1,9),9),0)</f>
        <v>9</v>
      </c>
      <c r="Z456">
        <f t="shared" si="198"/>
        <v>0</v>
      </c>
      <c r="AA456">
        <f t="shared" ca="1" si="199"/>
        <v>27</v>
      </c>
      <c r="AB456" s="26" t="str">
        <f t="shared" ca="1" si="220"/>
        <v>0-27</v>
      </c>
      <c r="AC456" s="26" t="b">
        <f>Råstatistik!B450</f>
        <v>0</v>
      </c>
      <c r="AD456" s="26">
        <f t="shared" si="200"/>
        <v>0</v>
      </c>
      <c r="AE456" s="26">
        <f t="shared" ca="1" si="201"/>
        <v>0</v>
      </c>
      <c r="AF456" s="26">
        <f t="shared" si="202"/>
        <v>0</v>
      </c>
      <c r="AG456" s="26">
        <f t="shared" ca="1" si="203"/>
        <v>0</v>
      </c>
      <c r="AH456" s="26">
        <f t="shared" si="204"/>
        <v>0</v>
      </c>
      <c r="AI456" s="26">
        <f t="shared" ca="1" si="205"/>
        <v>0</v>
      </c>
      <c r="AJ456" s="26">
        <f t="shared" si="206"/>
        <v>0</v>
      </c>
      <c r="AK456" s="26">
        <f t="shared" ca="1" si="207"/>
        <v>0</v>
      </c>
      <c r="AL456" s="48" t="str">
        <f t="shared" si="208"/>
        <v>-</v>
      </c>
      <c r="AM456" s="48" t="str">
        <f t="shared" ca="1" si="209"/>
        <v>0 - 64%</v>
      </c>
      <c r="AN456" s="48" t="str">
        <f>IFERROR(#REF!/#REF!,"-")</f>
        <v>-</v>
      </c>
      <c r="AO456" s="48" t="str">
        <f t="shared" si="210"/>
        <v>-</v>
      </c>
      <c r="AP456" s="48" t="str">
        <f t="shared" ca="1" si="211"/>
        <v>0 - 193%</v>
      </c>
      <c r="AQ456" s="48" t="str">
        <f>IFERROR(AC456/#REF!,"-")</f>
        <v>-</v>
      </c>
      <c r="AR456" s="48" t="str">
        <f t="shared" si="212"/>
        <v>-</v>
      </c>
      <c r="AS456" s="48" t="str">
        <f>IFERROR(#REF!/#REF!,"_")</f>
        <v>_</v>
      </c>
      <c r="AT456" s="48" t="str">
        <f t="shared" si="213"/>
        <v>-</v>
      </c>
      <c r="AU456" s="48" t="str">
        <f>IFERROR(#REF!/#REF!,"-")</f>
        <v>-</v>
      </c>
      <c r="AV456" s="48" t="str">
        <f t="shared" si="214"/>
        <v>-</v>
      </c>
      <c r="AW456" s="48" t="str">
        <f>IFERROR(#REF!/#REF!,"-")</f>
        <v>-</v>
      </c>
      <c r="AX456" s="48" t="str">
        <f t="shared" si="215"/>
        <v>-</v>
      </c>
      <c r="AY456" s="48" t="str">
        <f>IFERROR(#REF!/#REF!,"-")</f>
        <v>-</v>
      </c>
      <c r="AZ456" s="48" t="str">
        <f t="shared" si="221"/>
        <v>-</v>
      </c>
      <c r="BA456" s="48" t="str">
        <f t="shared" si="222"/>
        <v>-</v>
      </c>
      <c r="BB456" s="48" t="b">
        <f t="shared" si="216"/>
        <v>0</v>
      </c>
      <c r="BC456">
        <f t="shared" si="223"/>
        <v>0</v>
      </c>
      <c r="BD456" s="48" t="str">
        <f t="shared" si="217"/>
        <v>-</v>
      </c>
    </row>
    <row r="457" spans="1:56" x14ac:dyDescent="0.3">
      <c r="A457" s="25" t="str">
        <f>Råstatistik!A451</f>
        <v>STIFTELSEN JOSUA</v>
      </c>
      <c r="B457" t="b">
        <f t="shared" si="192"/>
        <v>0</v>
      </c>
      <c r="C457">
        <f>Råstatistik!F451</f>
        <v>0</v>
      </c>
      <c r="D457">
        <f ca="1">IF(Råstatistik!D451=999,IF(simulera09,RANDBETWEEN(1,9),9),0)</f>
        <v>0</v>
      </c>
      <c r="E457">
        <f>Råstatistik!K451</f>
        <v>0</v>
      </c>
      <c r="F457">
        <f ca="1">IF(Råstatistik!I451=999,IF(simulera09,RANDBETWEEN(1,9),9),0)</f>
        <v>0</v>
      </c>
      <c r="G457">
        <f>Råstatistik!P451</f>
        <v>0</v>
      </c>
      <c r="H457">
        <f ca="1">IF(Råstatistik!N451=999,IF(simulera09,RANDBETWEEN(1,9),9),0)</f>
        <v>9</v>
      </c>
      <c r="I457">
        <f>Råstatistik!U451</f>
        <v>0</v>
      </c>
      <c r="J457">
        <f ca="1">IF(Råstatistik!S451=999,IF(simulera09,RANDBETWEEN(1,9),9),0)</f>
        <v>0</v>
      </c>
      <c r="K457">
        <f t="shared" si="193"/>
        <v>0</v>
      </c>
      <c r="L457">
        <f t="shared" ca="1" si="194"/>
        <v>9</v>
      </c>
      <c r="M457" s="26" t="str">
        <f t="shared" ca="1" si="218"/>
        <v>0-9</v>
      </c>
      <c r="N457" s="26">
        <f t="shared" ca="1" si="219"/>
        <v>5</v>
      </c>
      <c r="O457" s="26">
        <f t="shared" si="195"/>
        <v>0</v>
      </c>
      <c r="P457" s="26">
        <f t="shared" ca="1" si="196"/>
        <v>0</v>
      </c>
      <c r="Q457" s="26">
        <f t="shared" ca="1" si="197"/>
        <v>0</v>
      </c>
      <c r="R457" s="43">
        <f>IF(Råstatistik!G451=".",0,Råstatistik!G451)</f>
        <v>0</v>
      </c>
      <c r="S457" s="44">
        <f ca="1">IF(Råstatistik!E451=999,IF(simulera09,RANDBETWEEN(1,9),9),0)</f>
        <v>0</v>
      </c>
      <c r="T457" s="43">
        <f>IF(Råstatistik!L451=".",0,Råstatistik!L451)</f>
        <v>0</v>
      </c>
      <c r="U457" s="44">
        <f ca="1">IF(Råstatistik!J451=999,IF(simulera09,RANDBETWEEN(1,9),9),0)</f>
        <v>0</v>
      </c>
      <c r="V457">
        <f>IF(Råstatistik!Q451=".",0,Råstatistik!Q451)</f>
        <v>0</v>
      </c>
      <c r="W457">
        <f ca="1">IF(Råstatistik!O451=999,IF(simulera09,RANDBETWEEN(1,9),9),0)</f>
        <v>9</v>
      </c>
      <c r="X457">
        <f>IF(Råstatistik!V451=".",0,Råstatistik!V451)</f>
        <v>0</v>
      </c>
      <c r="Y457">
        <f ca="1">IF(Råstatistik!T451=999,IF(simulera09,RANDBETWEEN(1,9),9),0)</f>
        <v>0</v>
      </c>
      <c r="Z457">
        <f t="shared" si="198"/>
        <v>0</v>
      </c>
      <c r="AA457">
        <f t="shared" ca="1" si="199"/>
        <v>9</v>
      </c>
      <c r="AB457" s="26" t="str">
        <f t="shared" ca="1" si="220"/>
        <v>0-9</v>
      </c>
      <c r="AC457" s="26" t="b">
        <f>Råstatistik!B451</f>
        <v>1</v>
      </c>
      <c r="AD457" s="26">
        <f t="shared" si="200"/>
        <v>0</v>
      </c>
      <c r="AE457" s="26">
        <f t="shared" ca="1" si="201"/>
        <v>0</v>
      </c>
      <c r="AF457" s="26">
        <f t="shared" si="202"/>
        <v>0</v>
      </c>
      <c r="AG457" s="26">
        <f t="shared" ca="1" si="203"/>
        <v>0</v>
      </c>
      <c r="AH457" s="26">
        <f t="shared" si="204"/>
        <v>0</v>
      </c>
      <c r="AI457" s="26">
        <f t="shared" ca="1" si="205"/>
        <v>0</v>
      </c>
      <c r="AJ457" s="26">
        <f t="shared" si="206"/>
        <v>0</v>
      </c>
      <c r="AK457" s="26">
        <f t="shared" ca="1" si="207"/>
        <v>0</v>
      </c>
      <c r="AL457" s="48" t="str">
        <f t="shared" si="208"/>
        <v>-</v>
      </c>
      <c r="AM457" s="48" t="str">
        <f t="shared" ca="1" si="209"/>
        <v>0 - 0%</v>
      </c>
      <c r="AN457" s="48" t="str">
        <f>IFERROR(#REF!/#REF!,"-")</f>
        <v>-</v>
      </c>
      <c r="AO457" s="48" t="str">
        <f t="shared" si="210"/>
        <v>-</v>
      </c>
      <c r="AP457" s="48" t="str">
        <f t="shared" ca="1" si="211"/>
        <v>0 - 180%</v>
      </c>
      <c r="AQ457" s="48" t="str">
        <f>IFERROR(AC457/#REF!,"-")</f>
        <v>-</v>
      </c>
      <c r="AR457" s="48" t="str">
        <f t="shared" si="212"/>
        <v>-</v>
      </c>
      <c r="AS457" s="48" t="str">
        <f>IFERROR(#REF!/#REF!,"_")</f>
        <v>_</v>
      </c>
      <c r="AT457" s="48" t="str">
        <f t="shared" si="213"/>
        <v>-</v>
      </c>
      <c r="AU457" s="48" t="str">
        <f>IFERROR(#REF!/#REF!,"-")</f>
        <v>-</v>
      </c>
      <c r="AV457" s="48" t="str">
        <f t="shared" si="214"/>
        <v>-</v>
      </c>
      <c r="AW457" s="48" t="str">
        <f>IFERROR(#REF!/#REF!,"-")</f>
        <v>-</v>
      </c>
      <c r="AX457" s="48" t="str">
        <f t="shared" si="215"/>
        <v>-</v>
      </c>
      <c r="AY457" s="48" t="str">
        <f>IFERROR(#REF!/#REF!,"-")</f>
        <v>-</v>
      </c>
      <c r="AZ457" s="48" t="str">
        <f t="shared" si="221"/>
        <v>-</v>
      </c>
      <c r="BA457" s="48" t="str">
        <f t="shared" si="222"/>
        <v>-</v>
      </c>
      <c r="BB457" s="48" t="b">
        <f t="shared" si="216"/>
        <v>1</v>
      </c>
      <c r="BC457">
        <f t="shared" si="223"/>
        <v>0</v>
      </c>
      <c r="BD457" s="48" t="str">
        <f t="shared" si="217"/>
        <v>-</v>
      </c>
    </row>
    <row r="458" spans="1:56" x14ac:dyDescent="0.3">
      <c r="A458" s="25" t="str">
        <f>Råstatistik!A452</f>
        <v>STIFTELSEN KALMAR WALDORFSKOLA</v>
      </c>
      <c r="B458" t="b">
        <f t="shared" si="192"/>
        <v>0</v>
      </c>
      <c r="C458">
        <f>Råstatistik!F452</f>
        <v>0</v>
      </c>
      <c r="D458">
        <f ca="1">IF(Råstatistik!D452=999,IF(simulera09,RANDBETWEEN(1,9),9),0)</f>
        <v>0</v>
      </c>
      <c r="E458">
        <f>Råstatistik!K452</f>
        <v>0</v>
      </c>
      <c r="F458">
        <f ca="1">IF(Råstatistik!I452=999,IF(simulera09,RANDBETWEEN(1,9),9),0)</f>
        <v>0</v>
      </c>
      <c r="G458">
        <f>Råstatistik!P452</f>
        <v>0</v>
      </c>
      <c r="H458">
        <f ca="1">IF(Råstatistik!N452=999,IF(simulera09,RANDBETWEEN(1,9),9),0)</f>
        <v>0</v>
      </c>
      <c r="I458">
        <f>Råstatistik!U452</f>
        <v>0</v>
      </c>
      <c r="J458">
        <f ca="1">IF(Råstatistik!S452=999,IF(simulera09,RANDBETWEEN(1,9),9),0)</f>
        <v>9</v>
      </c>
      <c r="K458">
        <f t="shared" si="193"/>
        <v>0</v>
      </c>
      <c r="L458">
        <f t="shared" ca="1" si="194"/>
        <v>9</v>
      </c>
      <c r="M458" s="26" t="str">
        <f t="shared" ca="1" si="218"/>
        <v>0-9</v>
      </c>
      <c r="N458" s="26">
        <f t="shared" ca="1" si="219"/>
        <v>5</v>
      </c>
      <c r="O458" s="26">
        <f t="shared" si="195"/>
        <v>0</v>
      </c>
      <c r="P458" s="26">
        <f t="shared" ca="1" si="196"/>
        <v>0</v>
      </c>
      <c r="Q458" s="26">
        <f t="shared" ca="1" si="197"/>
        <v>0</v>
      </c>
      <c r="R458" s="43">
        <f>IF(Råstatistik!G452=".",0,Råstatistik!G452)</f>
        <v>0</v>
      </c>
      <c r="S458" s="44">
        <f ca="1">IF(Råstatistik!E452=999,IF(simulera09,RANDBETWEEN(1,9),9),0)</f>
        <v>0</v>
      </c>
      <c r="T458" s="43">
        <f>IF(Råstatistik!L452=".",0,Råstatistik!L452)</f>
        <v>0</v>
      </c>
      <c r="U458" s="44">
        <f ca="1">IF(Råstatistik!J452=999,IF(simulera09,RANDBETWEEN(1,9),9),0)</f>
        <v>0</v>
      </c>
      <c r="V458">
        <f>IF(Råstatistik!Q452=".",0,Råstatistik!Q452)</f>
        <v>0</v>
      </c>
      <c r="W458">
        <f ca="1">IF(Råstatistik!O452=999,IF(simulera09,RANDBETWEEN(1,9),9),0)</f>
        <v>0</v>
      </c>
      <c r="X458">
        <f>IF(Råstatistik!V452=".",0,Råstatistik!V452)</f>
        <v>0</v>
      </c>
      <c r="Y458">
        <f ca="1">IF(Råstatistik!T452=999,IF(simulera09,RANDBETWEEN(1,9),9),0)</f>
        <v>9</v>
      </c>
      <c r="Z458">
        <f t="shared" si="198"/>
        <v>0</v>
      </c>
      <c r="AA458">
        <f t="shared" ca="1" si="199"/>
        <v>9</v>
      </c>
      <c r="AB458" s="26" t="str">
        <f t="shared" ca="1" si="220"/>
        <v>0-9</v>
      </c>
      <c r="AC458" s="26" t="b">
        <f>Råstatistik!B452</f>
        <v>0</v>
      </c>
      <c r="AD458" s="26">
        <f t="shared" si="200"/>
        <v>0</v>
      </c>
      <c r="AE458" s="26">
        <f t="shared" ca="1" si="201"/>
        <v>0</v>
      </c>
      <c r="AF458" s="26">
        <f t="shared" si="202"/>
        <v>0</v>
      </c>
      <c r="AG458" s="26">
        <f t="shared" ca="1" si="203"/>
        <v>0</v>
      </c>
      <c r="AH458" s="26">
        <f t="shared" si="204"/>
        <v>0</v>
      </c>
      <c r="AI458" s="26">
        <f t="shared" ca="1" si="205"/>
        <v>0</v>
      </c>
      <c r="AJ458" s="26">
        <f t="shared" si="206"/>
        <v>0</v>
      </c>
      <c r="AK458" s="26">
        <f t="shared" ca="1" si="207"/>
        <v>0</v>
      </c>
      <c r="AL458" s="48" t="str">
        <f t="shared" si="208"/>
        <v>-</v>
      </c>
      <c r="AM458" s="48" t="str">
        <f t="shared" ca="1" si="209"/>
        <v>0 - 0%</v>
      </c>
      <c r="AN458" s="48" t="str">
        <f>IFERROR(#REF!/#REF!,"-")</f>
        <v>-</v>
      </c>
      <c r="AO458" s="48" t="str">
        <f t="shared" si="210"/>
        <v>-</v>
      </c>
      <c r="AP458" s="48" t="str">
        <f t="shared" ca="1" si="211"/>
        <v>0 - 180%</v>
      </c>
      <c r="AQ458" s="48" t="str">
        <f>IFERROR(AC458/#REF!,"-")</f>
        <v>-</v>
      </c>
      <c r="AR458" s="48" t="str">
        <f t="shared" si="212"/>
        <v>-</v>
      </c>
      <c r="AS458" s="48" t="str">
        <f>IFERROR(#REF!/#REF!,"_")</f>
        <v>_</v>
      </c>
      <c r="AT458" s="48" t="str">
        <f t="shared" si="213"/>
        <v>-</v>
      </c>
      <c r="AU458" s="48" t="str">
        <f>IFERROR(#REF!/#REF!,"-")</f>
        <v>-</v>
      </c>
      <c r="AV458" s="48" t="str">
        <f t="shared" si="214"/>
        <v>-</v>
      </c>
      <c r="AW458" s="48" t="str">
        <f>IFERROR(#REF!/#REF!,"-")</f>
        <v>-</v>
      </c>
      <c r="AX458" s="48" t="str">
        <f t="shared" si="215"/>
        <v>-</v>
      </c>
      <c r="AY458" s="48" t="str">
        <f>IFERROR(#REF!/#REF!,"-")</f>
        <v>-</v>
      </c>
      <c r="AZ458" s="48" t="str">
        <f t="shared" si="221"/>
        <v>-</v>
      </c>
      <c r="BA458" s="48" t="str">
        <f t="shared" si="222"/>
        <v>-</v>
      </c>
      <c r="BB458" s="48" t="b">
        <f t="shared" si="216"/>
        <v>0</v>
      </c>
      <c r="BC458">
        <f t="shared" si="223"/>
        <v>0</v>
      </c>
      <c r="BD458" s="48" t="str">
        <f t="shared" si="217"/>
        <v>-</v>
      </c>
    </row>
    <row r="459" spans="1:56" x14ac:dyDescent="0.3">
      <c r="A459" s="25" t="str">
        <f>Råstatistik!A453</f>
        <v>STIFTELSEN KATOLSKA SKOLAN AV NOTRE DAME</v>
      </c>
      <c r="B459" t="b">
        <f t="shared" ref="B459:B522" si="224">IFERROR(FIND(" KOMMUN",A459)&gt;-1,FALSE)</f>
        <v>0</v>
      </c>
      <c r="C459">
        <f>Råstatistik!F453</f>
        <v>0</v>
      </c>
      <c r="D459">
        <f ca="1">IF(Råstatistik!D453=999,IF(simulera09,RANDBETWEEN(1,9),9),0)</f>
        <v>9</v>
      </c>
      <c r="E459">
        <f>Råstatistik!K453</f>
        <v>0</v>
      </c>
      <c r="F459">
        <f ca="1">IF(Råstatistik!I453=999,IF(simulera09,RANDBETWEEN(1,9),9),0)</f>
        <v>0</v>
      </c>
      <c r="G459">
        <f>Råstatistik!P453</f>
        <v>0</v>
      </c>
      <c r="H459">
        <f ca="1">IF(Råstatistik!N453=999,IF(simulera09,RANDBETWEEN(1,9),9),0)</f>
        <v>0</v>
      </c>
      <c r="I459">
        <f>Råstatistik!U453</f>
        <v>0</v>
      </c>
      <c r="J459">
        <f ca="1">IF(Råstatistik!S453=999,IF(simulera09,RANDBETWEEN(1,9),9),0)</f>
        <v>0</v>
      </c>
      <c r="K459">
        <f t="shared" ref="K459:K522" si="225">C459+E459+G459+I459</f>
        <v>0</v>
      </c>
      <c r="L459">
        <f t="shared" ref="L459:L522" ca="1" si="226">D459+F459+H459+J459</f>
        <v>9</v>
      </c>
      <c r="M459" s="26" t="str">
        <f t="shared" ca="1" si="218"/>
        <v>0-9</v>
      </c>
      <c r="N459" s="26">
        <f t="shared" ca="1" si="219"/>
        <v>5</v>
      </c>
      <c r="O459" s="26">
        <f t="shared" ref="O459:O522" si="227">C459+E459</f>
        <v>0</v>
      </c>
      <c r="P459" s="26">
        <f t="shared" ref="P459:P522" ca="1" si="228">D459+F459</f>
        <v>9</v>
      </c>
      <c r="Q459" s="26">
        <f t="shared" ref="Q459:Q522" ca="1" si="229">ROUND(O459+(D459+F459)/2,0)</f>
        <v>5</v>
      </c>
      <c r="R459" s="43">
        <f>IF(Råstatistik!G453=".",0,Råstatistik!G453)</f>
        <v>0</v>
      </c>
      <c r="S459" s="44">
        <f ca="1">IF(Råstatistik!E453=999,IF(simulera09,RANDBETWEEN(1,9),9),0)</f>
        <v>9</v>
      </c>
      <c r="T459" s="43">
        <f>IF(Råstatistik!L453=".",0,Råstatistik!L453)</f>
        <v>0</v>
      </c>
      <c r="U459" s="44">
        <f ca="1">IF(Råstatistik!J453=999,IF(simulera09,RANDBETWEEN(1,9),9),0)</f>
        <v>0</v>
      </c>
      <c r="V459">
        <f>IF(Råstatistik!Q453=".",0,Råstatistik!Q453)</f>
        <v>0</v>
      </c>
      <c r="W459">
        <f ca="1">IF(Råstatistik!O453=999,IF(simulera09,RANDBETWEEN(1,9),9),0)</f>
        <v>0</v>
      </c>
      <c r="X459">
        <f>IF(Råstatistik!V453=".",0,Råstatistik!V453)</f>
        <v>0</v>
      </c>
      <c r="Y459">
        <f ca="1">IF(Råstatistik!T453=999,IF(simulera09,RANDBETWEEN(1,9),9),0)</f>
        <v>0</v>
      </c>
      <c r="Z459">
        <f t="shared" ref="Z459:Z522" si="230">R459+T459+V459+X459</f>
        <v>0</v>
      </c>
      <c r="AA459">
        <f t="shared" ref="AA459:AA522" ca="1" si="231">S459+U459+W459+Y459</f>
        <v>9</v>
      </c>
      <c r="AB459" s="26" t="str">
        <f t="shared" ca="1" si="220"/>
        <v>0-9</v>
      </c>
      <c r="AC459" s="26" t="b">
        <f>Råstatistik!B453</f>
        <v>1</v>
      </c>
      <c r="AD459" s="26">
        <f t="shared" ref="AD459:AD522" si="232">IF(C459-R459&lt;0,0,C459-R459)</f>
        <v>0</v>
      </c>
      <c r="AE459" s="26">
        <f t="shared" ref="AE459:AE522" ca="1" si="233">IF(D459-S459&lt;0,0,D459-S459)</f>
        <v>0</v>
      </c>
      <c r="AF459" s="26">
        <f t="shared" ref="AF459:AF522" si="234">IF(E459-T459&lt;0,0,E459-T459)</f>
        <v>0</v>
      </c>
      <c r="AG459" s="26">
        <f t="shared" ref="AG459:AG522" ca="1" si="235">IF(F459-U459&lt;0,0,F459-U459)</f>
        <v>0</v>
      </c>
      <c r="AH459" s="26">
        <f t="shared" ref="AH459:AH522" si="236">IF(G459-V459&lt;0,0,G459-V459)</f>
        <v>0</v>
      </c>
      <c r="AI459" s="26">
        <f t="shared" ref="AI459:AI522" ca="1" si="237">IF(H459-W459&lt;0,0,H459-W459)</f>
        <v>0</v>
      </c>
      <c r="AJ459" s="26">
        <f t="shared" ref="AJ459:AJ522" si="238">IF(I459-X459&lt;0,0,I459-X459)</f>
        <v>0</v>
      </c>
      <c r="AK459" s="26">
        <f t="shared" ref="AK459:AK522" ca="1" si="239">IF(J459-Y459&lt;0,0,J459-Y459)</f>
        <v>0</v>
      </c>
      <c r="AL459" s="48" t="str">
        <f t="shared" ref="AL459:AL522" si="240">IFERROR(O459/K459,"-")</f>
        <v>-</v>
      </c>
      <c r="AM459" s="48" t="str">
        <f t="shared" ref="AM459:AM522" ca="1" si="241">ROUND(O459/N459*100,0) &amp; " - " &amp; ROUND(P459/N459*100,0) &amp; "%"</f>
        <v>0 - 180%</v>
      </c>
      <c r="AN459" s="48" t="str">
        <f>IFERROR(#REF!/#REF!,"-")</f>
        <v>-</v>
      </c>
      <c r="AO459" s="48" t="str">
        <f t="shared" ref="AO459:AO522" si="242">IFERROR(Z459/K459,"-")</f>
        <v>-</v>
      </c>
      <c r="AP459" s="48" t="str">
        <f t="shared" ref="AP459:AP522" ca="1" si="243">ROUND(Z459/N459*100,0) &amp; " - " &amp; ROUND(AA459/N459*100,0) &amp; "%"</f>
        <v>0 - 180%</v>
      </c>
      <c r="AQ459" s="48" t="str">
        <f>IFERROR(AC459/#REF!,"-")</f>
        <v>-</v>
      </c>
      <c r="AR459" s="48" t="str">
        <f t="shared" ref="AR459:AR522" si="244">IFERROR(Z459/O459,"-")</f>
        <v>-</v>
      </c>
      <c r="AS459" s="48" t="str">
        <f>IFERROR(#REF!/#REF!,"_")</f>
        <v>_</v>
      </c>
      <c r="AT459" s="48" t="str">
        <f t="shared" ref="AT459:AT522" si="245">IFERROR(E459/O459,"-")</f>
        <v>-</v>
      </c>
      <c r="AU459" s="48" t="str">
        <f>IFERROR(#REF!/#REF!,"-")</f>
        <v>-</v>
      </c>
      <c r="AV459" s="48" t="str">
        <f t="shared" ref="AV459:AV522" si="246">IFERROR(T459/Z459,"-")</f>
        <v>-</v>
      </c>
      <c r="AW459" s="48" t="str">
        <f>IFERROR(#REF!/#REF!,"-")</f>
        <v>-</v>
      </c>
      <c r="AX459" s="48" t="str">
        <f t="shared" ref="AX459:AX522" si="247">IFERROR(X459/Z459,"-")</f>
        <v>-</v>
      </c>
      <c r="AY459" s="48" t="str">
        <f>IFERROR(#REF!/#REF!,"-")</f>
        <v>-</v>
      </c>
      <c r="AZ459" s="48" t="str">
        <f t="shared" si="221"/>
        <v>-</v>
      </c>
      <c r="BA459" s="48" t="str">
        <f t="shared" si="222"/>
        <v>-</v>
      </c>
      <c r="BB459" s="48" t="b">
        <f t="shared" ref="BB459:BB522" si="248">AC459</f>
        <v>1</v>
      </c>
      <c r="BC459">
        <f t="shared" si="223"/>
        <v>0</v>
      </c>
      <c r="BD459" s="48" t="str">
        <f t="shared" ref="BD459:BD522" si="249">IFERROR(AD459/(AD459+AF459),"-")</f>
        <v>-</v>
      </c>
    </row>
    <row r="460" spans="1:56" x14ac:dyDescent="0.3">
      <c r="A460" s="25" t="str">
        <f>Råstatistik!A454</f>
        <v>STIFTELSEN KRISTOFFERSKOLAN</v>
      </c>
      <c r="B460" t="b">
        <f t="shared" si="224"/>
        <v>0</v>
      </c>
      <c r="C460">
        <f>Råstatistik!F454</f>
        <v>0</v>
      </c>
      <c r="D460">
        <f ca="1">IF(Råstatistik!D454=999,IF(simulera09,RANDBETWEEN(1,9),9),0)</f>
        <v>0</v>
      </c>
      <c r="E460">
        <f>Råstatistik!K454</f>
        <v>0</v>
      </c>
      <c r="F460">
        <f ca="1">IF(Råstatistik!I454=999,IF(simulera09,RANDBETWEEN(1,9),9),0)</f>
        <v>0</v>
      </c>
      <c r="G460">
        <f>Råstatistik!P454</f>
        <v>0</v>
      </c>
      <c r="H460">
        <f ca="1">IF(Råstatistik!N454=999,IF(simulera09,RANDBETWEEN(1,9),9),0)</f>
        <v>0</v>
      </c>
      <c r="I460">
        <f>Råstatistik!U454</f>
        <v>0</v>
      </c>
      <c r="J460">
        <f ca="1">IF(Råstatistik!S454=999,IF(simulera09,RANDBETWEEN(1,9),9),0)</f>
        <v>9</v>
      </c>
      <c r="K460">
        <f t="shared" si="225"/>
        <v>0</v>
      </c>
      <c r="L460">
        <f t="shared" ca="1" si="226"/>
        <v>9</v>
      </c>
      <c r="M460" s="26" t="str">
        <f t="shared" ref="M460:M523" ca="1" si="250">IF(L460=0,K460&amp;"",K460&amp;"-"&amp;(K460+L460))</f>
        <v>0-9</v>
      </c>
      <c r="N460" s="26">
        <f t="shared" ref="N460:N523" ca="1" si="251">ROUND(K460+L460/2,0)</f>
        <v>5</v>
      </c>
      <c r="O460" s="26">
        <f t="shared" si="227"/>
        <v>0</v>
      </c>
      <c r="P460" s="26">
        <f t="shared" ca="1" si="228"/>
        <v>0</v>
      </c>
      <c r="Q460" s="26">
        <f t="shared" ca="1" si="229"/>
        <v>0</v>
      </c>
      <c r="R460" s="43">
        <f>IF(Råstatistik!G454=".",0,Råstatistik!G454)</f>
        <v>0</v>
      </c>
      <c r="S460" s="44">
        <f ca="1">IF(Råstatistik!E454=999,IF(simulera09,RANDBETWEEN(1,9),9),0)</f>
        <v>0</v>
      </c>
      <c r="T460" s="43">
        <f>IF(Råstatistik!L454=".",0,Råstatistik!L454)</f>
        <v>0</v>
      </c>
      <c r="U460" s="44">
        <f ca="1">IF(Råstatistik!J454=999,IF(simulera09,RANDBETWEEN(1,9),9),0)</f>
        <v>0</v>
      </c>
      <c r="V460">
        <f>IF(Råstatistik!Q454=".",0,Råstatistik!Q454)</f>
        <v>0</v>
      </c>
      <c r="W460">
        <f ca="1">IF(Råstatistik!O454=999,IF(simulera09,RANDBETWEEN(1,9),9),0)</f>
        <v>0</v>
      </c>
      <c r="X460">
        <f>IF(Råstatistik!V454=".",0,Råstatistik!V454)</f>
        <v>0</v>
      </c>
      <c r="Y460">
        <f ca="1">IF(Råstatistik!T454=999,IF(simulera09,RANDBETWEEN(1,9),9),0)</f>
        <v>9</v>
      </c>
      <c r="Z460">
        <f t="shared" si="230"/>
        <v>0</v>
      </c>
      <c r="AA460">
        <f t="shared" ca="1" si="231"/>
        <v>9</v>
      </c>
      <c r="AB460" s="26" t="str">
        <f t="shared" ref="AB460:AB523" ca="1" si="252">IF(AA460=0,Z460&amp;"",Z460&amp;"-"&amp;(Z460+AA460))</f>
        <v>0-9</v>
      </c>
      <c r="AC460" s="26" t="b">
        <f>Råstatistik!B454</f>
        <v>0</v>
      </c>
      <c r="AD460" s="26">
        <f t="shared" si="232"/>
        <v>0</v>
      </c>
      <c r="AE460" s="26">
        <f t="shared" ca="1" si="233"/>
        <v>0</v>
      </c>
      <c r="AF460" s="26">
        <f t="shared" si="234"/>
        <v>0</v>
      </c>
      <c r="AG460" s="26">
        <f t="shared" ca="1" si="235"/>
        <v>0</v>
      </c>
      <c r="AH460" s="26">
        <f t="shared" si="236"/>
        <v>0</v>
      </c>
      <c r="AI460" s="26">
        <f t="shared" ca="1" si="237"/>
        <v>0</v>
      </c>
      <c r="AJ460" s="26">
        <f t="shared" si="238"/>
        <v>0</v>
      </c>
      <c r="AK460" s="26">
        <f t="shared" ca="1" si="239"/>
        <v>0</v>
      </c>
      <c r="AL460" s="48" t="str">
        <f t="shared" si="240"/>
        <v>-</v>
      </c>
      <c r="AM460" s="48" t="str">
        <f t="shared" ca="1" si="241"/>
        <v>0 - 0%</v>
      </c>
      <c r="AN460" s="48" t="str">
        <f>IFERROR(#REF!/#REF!,"-")</f>
        <v>-</v>
      </c>
      <c r="AO460" s="48" t="str">
        <f t="shared" si="242"/>
        <v>-</v>
      </c>
      <c r="AP460" s="48" t="str">
        <f t="shared" ca="1" si="243"/>
        <v>0 - 180%</v>
      </c>
      <c r="AQ460" s="48" t="str">
        <f>IFERROR(AC460/#REF!,"-")</f>
        <v>-</v>
      </c>
      <c r="AR460" s="48" t="str">
        <f t="shared" si="244"/>
        <v>-</v>
      </c>
      <c r="AS460" s="48" t="str">
        <f>IFERROR(#REF!/#REF!,"_")</f>
        <v>_</v>
      </c>
      <c r="AT460" s="48" t="str">
        <f t="shared" si="245"/>
        <v>-</v>
      </c>
      <c r="AU460" s="48" t="str">
        <f>IFERROR(#REF!/#REF!,"-")</f>
        <v>-</v>
      </c>
      <c r="AV460" s="48" t="str">
        <f t="shared" si="246"/>
        <v>-</v>
      </c>
      <c r="AW460" s="48" t="str">
        <f>IFERROR(#REF!/#REF!,"-")</f>
        <v>-</v>
      </c>
      <c r="AX460" s="48" t="str">
        <f t="shared" si="247"/>
        <v>-</v>
      </c>
      <c r="AY460" s="48" t="str">
        <f>IFERROR(#REF!/#REF!,"-")</f>
        <v>-</v>
      </c>
      <c r="AZ460" s="48" t="str">
        <f t="shared" ref="AZ460:AZ523" si="253">IFERROR(AV460+AX460,"-")</f>
        <v>-</v>
      </c>
      <c r="BA460" s="48" t="str">
        <f t="shared" ref="BA460:BA523" si="254">IFERROR(AW460+AY460,"-")</f>
        <v>-</v>
      </c>
      <c r="BB460" s="48" t="b">
        <f t="shared" si="248"/>
        <v>0</v>
      </c>
      <c r="BC460">
        <f t="shared" ref="BC460:BC523" si="255">IFERROR(C460-R460,0)</f>
        <v>0</v>
      </c>
      <c r="BD460" s="48" t="str">
        <f t="shared" si="249"/>
        <v>-</v>
      </c>
    </row>
    <row r="461" spans="1:56" x14ac:dyDescent="0.3">
      <c r="A461" s="25" t="str">
        <f>Råstatistik!A455</f>
        <v>STIFTELSEN KÄLLAN</v>
      </c>
      <c r="B461" t="b">
        <f t="shared" si="224"/>
        <v>0</v>
      </c>
      <c r="C461">
        <f>Råstatistik!F455</f>
        <v>0</v>
      </c>
      <c r="D461">
        <f ca="1">IF(Råstatistik!D455=999,IF(simulera09,RANDBETWEEN(1,9),9),0)</f>
        <v>9</v>
      </c>
      <c r="E461">
        <f>Råstatistik!K455</f>
        <v>0</v>
      </c>
      <c r="F461">
        <f ca="1">IF(Råstatistik!I455=999,IF(simulera09,RANDBETWEEN(1,9),9),0)</f>
        <v>0</v>
      </c>
      <c r="G461">
        <f>Råstatistik!P455</f>
        <v>0</v>
      </c>
      <c r="H461">
        <f ca="1">IF(Råstatistik!N455=999,IF(simulera09,RANDBETWEEN(1,9),9),0)</f>
        <v>9</v>
      </c>
      <c r="I461">
        <f>Råstatistik!U455</f>
        <v>0</v>
      </c>
      <c r="J461">
        <f ca="1">IF(Råstatistik!S455=999,IF(simulera09,RANDBETWEEN(1,9),9),0)</f>
        <v>0</v>
      </c>
      <c r="K461">
        <f t="shared" si="225"/>
        <v>0</v>
      </c>
      <c r="L461">
        <f t="shared" ca="1" si="226"/>
        <v>18</v>
      </c>
      <c r="M461" s="26" t="str">
        <f t="shared" ca="1" si="250"/>
        <v>0-18</v>
      </c>
      <c r="N461" s="26">
        <f t="shared" ca="1" si="251"/>
        <v>9</v>
      </c>
      <c r="O461" s="26">
        <f t="shared" si="227"/>
        <v>0</v>
      </c>
      <c r="P461" s="26">
        <f t="shared" ca="1" si="228"/>
        <v>9</v>
      </c>
      <c r="Q461" s="26">
        <f t="shared" ca="1" si="229"/>
        <v>5</v>
      </c>
      <c r="R461" s="43">
        <f>IF(Råstatistik!G455=".",0,Råstatistik!G455)</f>
        <v>0</v>
      </c>
      <c r="S461" s="44">
        <f ca="1">IF(Råstatistik!E455=999,IF(simulera09,RANDBETWEEN(1,9),9),0)</f>
        <v>9</v>
      </c>
      <c r="T461" s="43">
        <f>IF(Råstatistik!L455=".",0,Råstatistik!L455)</f>
        <v>0</v>
      </c>
      <c r="U461" s="44">
        <f ca="1">IF(Råstatistik!J455=999,IF(simulera09,RANDBETWEEN(1,9),9),0)</f>
        <v>0</v>
      </c>
      <c r="V461">
        <f>IF(Råstatistik!Q455=".",0,Råstatistik!Q455)</f>
        <v>0</v>
      </c>
      <c r="W461">
        <f ca="1">IF(Råstatistik!O455=999,IF(simulera09,RANDBETWEEN(1,9),9),0)</f>
        <v>9</v>
      </c>
      <c r="X461">
        <f>IF(Råstatistik!V455=".",0,Råstatistik!V455)</f>
        <v>0</v>
      </c>
      <c r="Y461">
        <f ca="1">IF(Råstatistik!T455=999,IF(simulera09,RANDBETWEEN(1,9),9),0)</f>
        <v>0</v>
      </c>
      <c r="Z461">
        <f t="shared" si="230"/>
        <v>0</v>
      </c>
      <c r="AA461">
        <f t="shared" ca="1" si="231"/>
        <v>18</v>
      </c>
      <c r="AB461" s="26" t="str">
        <f t="shared" ca="1" si="252"/>
        <v>0-18</v>
      </c>
      <c r="AC461" s="26" t="b">
        <f>Råstatistik!B455</f>
        <v>1</v>
      </c>
      <c r="AD461" s="26">
        <f t="shared" si="232"/>
        <v>0</v>
      </c>
      <c r="AE461" s="26">
        <f t="shared" ca="1" si="233"/>
        <v>0</v>
      </c>
      <c r="AF461" s="26">
        <f t="shared" si="234"/>
        <v>0</v>
      </c>
      <c r="AG461" s="26">
        <f t="shared" ca="1" si="235"/>
        <v>0</v>
      </c>
      <c r="AH461" s="26">
        <f t="shared" si="236"/>
        <v>0</v>
      </c>
      <c r="AI461" s="26">
        <f t="shared" ca="1" si="237"/>
        <v>0</v>
      </c>
      <c r="AJ461" s="26">
        <f t="shared" si="238"/>
        <v>0</v>
      </c>
      <c r="AK461" s="26">
        <f t="shared" ca="1" si="239"/>
        <v>0</v>
      </c>
      <c r="AL461" s="48" t="str">
        <f t="shared" si="240"/>
        <v>-</v>
      </c>
      <c r="AM461" s="48" t="str">
        <f t="shared" ca="1" si="241"/>
        <v>0 - 100%</v>
      </c>
      <c r="AN461" s="48" t="str">
        <f>IFERROR(#REF!/#REF!,"-")</f>
        <v>-</v>
      </c>
      <c r="AO461" s="48" t="str">
        <f t="shared" si="242"/>
        <v>-</v>
      </c>
      <c r="AP461" s="48" t="str">
        <f t="shared" ca="1" si="243"/>
        <v>0 - 200%</v>
      </c>
      <c r="AQ461" s="48" t="str">
        <f>IFERROR(AC461/#REF!,"-")</f>
        <v>-</v>
      </c>
      <c r="AR461" s="48" t="str">
        <f t="shared" si="244"/>
        <v>-</v>
      </c>
      <c r="AS461" s="48" t="str">
        <f>IFERROR(#REF!/#REF!,"_")</f>
        <v>_</v>
      </c>
      <c r="AT461" s="48" t="str">
        <f t="shared" si="245"/>
        <v>-</v>
      </c>
      <c r="AU461" s="48" t="str">
        <f>IFERROR(#REF!/#REF!,"-")</f>
        <v>-</v>
      </c>
      <c r="AV461" s="48" t="str">
        <f t="shared" si="246"/>
        <v>-</v>
      </c>
      <c r="AW461" s="48" t="str">
        <f>IFERROR(#REF!/#REF!,"-")</f>
        <v>-</v>
      </c>
      <c r="AX461" s="48" t="str">
        <f t="shared" si="247"/>
        <v>-</v>
      </c>
      <c r="AY461" s="48" t="str">
        <f>IFERROR(#REF!/#REF!,"-")</f>
        <v>-</v>
      </c>
      <c r="AZ461" s="48" t="str">
        <f t="shared" si="253"/>
        <v>-</v>
      </c>
      <c r="BA461" s="48" t="str">
        <f t="shared" si="254"/>
        <v>-</v>
      </c>
      <c r="BB461" s="48" t="b">
        <f t="shared" si="248"/>
        <v>1</v>
      </c>
      <c r="BC461">
        <f t="shared" si="255"/>
        <v>0</v>
      </c>
      <c r="BD461" s="48" t="str">
        <f t="shared" si="249"/>
        <v>-</v>
      </c>
    </row>
    <row r="462" spans="1:56" x14ac:dyDescent="0.3">
      <c r="A462" s="25" t="str">
        <f>Råstatistik!A456</f>
        <v>STIFTELSEN LUNDSBERGS SKOLA</v>
      </c>
      <c r="B462" t="b">
        <f t="shared" si="224"/>
        <v>0</v>
      </c>
      <c r="C462">
        <f>Råstatistik!F456</f>
        <v>0</v>
      </c>
      <c r="D462">
        <f ca="1">IF(Råstatistik!D456=999,IF(simulera09,RANDBETWEEN(1,9),9),0)</f>
        <v>0</v>
      </c>
      <c r="E462">
        <f>Råstatistik!K456</f>
        <v>0</v>
      </c>
      <c r="F462">
        <f ca="1">IF(Råstatistik!I456=999,IF(simulera09,RANDBETWEEN(1,9),9),0)</f>
        <v>9</v>
      </c>
      <c r="G462">
        <f>Råstatistik!P456</f>
        <v>0</v>
      </c>
      <c r="H462">
        <f ca="1">IF(Råstatistik!N456=999,IF(simulera09,RANDBETWEEN(1,9),9),0)</f>
        <v>0</v>
      </c>
      <c r="I462">
        <f>Råstatistik!U456</f>
        <v>14</v>
      </c>
      <c r="J462">
        <f ca="1">IF(Råstatistik!S456=999,IF(simulera09,RANDBETWEEN(1,9),9),0)</f>
        <v>0</v>
      </c>
      <c r="K462">
        <f t="shared" si="225"/>
        <v>14</v>
      </c>
      <c r="L462">
        <f t="shared" ca="1" si="226"/>
        <v>9</v>
      </c>
      <c r="M462" s="26" t="str">
        <f t="shared" ca="1" si="250"/>
        <v>14-23</v>
      </c>
      <c r="N462" s="26">
        <f t="shared" ca="1" si="251"/>
        <v>19</v>
      </c>
      <c r="O462" s="26">
        <f t="shared" si="227"/>
        <v>0</v>
      </c>
      <c r="P462" s="26">
        <f t="shared" ca="1" si="228"/>
        <v>9</v>
      </c>
      <c r="Q462" s="26">
        <f t="shared" ca="1" si="229"/>
        <v>5</v>
      </c>
      <c r="R462" s="43">
        <f>IF(Råstatistik!G456=".",0,Råstatistik!G456)</f>
        <v>0</v>
      </c>
      <c r="S462" s="44">
        <f ca="1">IF(Råstatistik!E456=999,IF(simulera09,RANDBETWEEN(1,9),9),0)</f>
        <v>0</v>
      </c>
      <c r="T462" s="43">
        <f>IF(Råstatistik!L456=".",0,Råstatistik!L456)</f>
        <v>0</v>
      </c>
      <c r="U462" s="44">
        <f ca="1">IF(Råstatistik!J456=999,IF(simulera09,RANDBETWEEN(1,9),9),0)</f>
        <v>9</v>
      </c>
      <c r="V462">
        <f>IF(Råstatistik!Q456=".",0,Råstatistik!Q456)</f>
        <v>0</v>
      </c>
      <c r="W462">
        <f ca="1">IF(Råstatistik!O456=999,IF(simulera09,RANDBETWEEN(1,9),9),0)</f>
        <v>0</v>
      </c>
      <c r="X462">
        <f>IF(Råstatistik!V456=".",0,Råstatistik!V456)</f>
        <v>0</v>
      </c>
      <c r="Y462">
        <f ca="1">IF(Råstatistik!T456=999,IF(simulera09,RANDBETWEEN(1,9),9),0)</f>
        <v>0</v>
      </c>
      <c r="Z462">
        <f t="shared" si="230"/>
        <v>0</v>
      </c>
      <c r="AA462">
        <f t="shared" ca="1" si="231"/>
        <v>9</v>
      </c>
      <c r="AB462" s="26" t="str">
        <f t="shared" ca="1" si="252"/>
        <v>0-9</v>
      </c>
      <c r="AC462" s="26" t="b">
        <f>Råstatistik!B456</f>
        <v>0</v>
      </c>
      <c r="AD462" s="26">
        <f t="shared" si="232"/>
        <v>0</v>
      </c>
      <c r="AE462" s="26">
        <f t="shared" ca="1" si="233"/>
        <v>0</v>
      </c>
      <c r="AF462" s="26">
        <f t="shared" si="234"/>
        <v>0</v>
      </c>
      <c r="AG462" s="26">
        <f t="shared" ca="1" si="235"/>
        <v>0</v>
      </c>
      <c r="AH462" s="26">
        <f t="shared" si="236"/>
        <v>0</v>
      </c>
      <c r="AI462" s="26">
        <f t="shared" ca="1" si="237"/>
        <v>0</v>
      </c>
      <c r="AJ462" s="26">
        <f t="shared" si="238"/>
        <v>14</v>
      </c>
      <c r="AK462" s="26">
        <f t="shared" ca="1" si="239"/>
        <v>0</v>
      </c>
      <c r="AL462" s="48">
        <f t="shared" si="240"/>
        <v>0</v>
      </c>
      <c r="AM462" s="48" t="str">
        <f t="shared" ca="1" si="241"/>
        <v>0 - 47%</v>
      </c>
      <c r="AN462" s="48" t="str">
        <f>IFERROR(#REF!/#REF!,"-")</f>
        <v>-</v>
      </c>
      <c r="AO462" s="48">
        <f t="shared" si="242"/>
        <v>0</v>
      </c>
      <c r="AP462" s="48" t="str">
        <f t="shared" ca="1" si="243"/>
        <v>0 - 47%</v>
      </c>
      <c r="AQ462" s="48" t="str">
        <f>IFERROR(AC462/#REF!,"-")</f>
        <v>-</v>
      </c>
      <c r="AR462" s="48" t="str">
        <f t="shared" si="244"/>
        <v>-</v>
      </c>
      <c r="AS462" s="48" t="str">
        <f>IFERROR(#REF!/#REF!,"_")</f>
        <v>_</v>
      </c>
      <c r="AT462" s="48" t="str">
        <f t="shared" si="245"/>
        <v>-</v>
      </c>
      <c r="AU462" s="48" t="str">
        <f>IFERROR(#REF!/#REF!,"-")</f>
        <v>-</v>
      </c>
      <c r="AV462" s="48" t="str">
        <f t="shared" si="246"/>
        <v>-</v>
      </c>
      <c r="AW462" s="48" t="str">
        <f>IFERROR(#REF!/#REF!,"-")</f>
        <v>-</v>
      </c>
      <c r="AX462" s="48" t="str">
        <f t="shared" si="247"/>
        <v>-</v>
      </c>
      <c r="AY462" s="48" t="str">
        <f>IFERROR(#REF!/#REF!,"-")</f>
        <v>-</v>
      </c>
      <c r="AZ462" s="48" t="str">
        <f t="shared" si="253"/>
        <v>-</v>
      </c>
      <c r="BA462" s="48" t="str">
        <f t="shared" si="254"/>
        <v>-</v>
      </c>
      <c r="BB462" s="48" t="b">
        <f t="shared" si="248"/>
        <v>0</v>
      </c>
      <c r="BC462">
        <f t="shared" si="255"/>
        <v>0</v>
      </c>
      <c r="BD462" s="48" t="str">
        <f t="shared" si="249"/>
        <v>-</v>
      </c>
    </row>
    <row r="463" spans="1:56" x14ac:dyDescent="0.3">
      <c r="A463" s="25" t="str">
        <f>Råstatistik!A457</f>
        <v>STIFTELSEN MARIA ELEMENTARSKOLA</v>
      </c>
      <c r="B463" t="b">
        <f t="shared" si="224"/>
        <v>0</v>
      </c>
      <c r="C463">
        <f>Råstatistik!F457</f>
        <v>0</v>
      </c>
      <c r="D463">
        <f ca="1">IF(Råstatistik!D457=999,IF(simulera09,RANDBETWEEN(1,9),9),0)</f>
        <v>9</v>
      </c>
      <c r="E463">
        <f>Råstatistik!K457</f>
        <v>0</v>
      </c>
      <c r="F463">
        <f ca="1">IF(Råstatistik!I457=999,IF(simulera09,RANDBETWEEN(1,9),9),0)</f>
        <v>9</v>
      </c>
      <c r="G463">
        <f>Råstatistik!P457</f>
        <v>0</v>
      </c>
      <c r="H463">
        <f ca="1">IF(Råstatistik!N457=999,IF(simulera09,RANDBETWEEN(1,9),9),0)</f>
        <v>9</v>
      </c>
      <c r="I463">
        <f>Råstatistik!U457</f>
        <v>16</v>
      </c>
      <c r="J463">
        <f ca="1">IF(Råstatistik!S457=999,IF(simulera09,RANDBETWEEN(1,9),9),0)</f>
        <v>0</v>
      </c>
      <c r="K463">
        <f t="shared" si="225"/>
        <v>16</v>
      </c>
      <c r="L463">
        <f t="shared" ca="1" si="226"/>
        <v>27</v>
      </c>
      <c r="M463" s="26" t="str">
        <f t="shared" ca="1" si="250"/>
        <v>16-43</v>
      </c>
      <c r="N463" s="26">
        <f t="shared" ca="1" si="251"/>
        <v>30</v>
      </c>
      <c r="O463" s="26">
        <f t="shared" si="227"/>
        <v>0</v>
      </c>
      <c r="P463" s="26">
        <f t="shared" ca="1" si="228"/>
        <v>18</v>
      </c>
      <c r="Q463" s="26">
        <f t="shared" ca="1" si="229"/>
        <v>9</v>
      </c>
      <c r="R463" s="43">
        <f>IF(Råstatistik!G457=".",0,Råstatistik!G457)</f>
        <v>0</v>
      </c>
      <c r="S463" s="44">
        <f ca="1">IF(Råstatistik!E457=999,IF(simulera09,RANDBETWEEN(1,9),9),0)</f>
        <v>9</v>
      </c>
      <c r="T463" s="43">
        <f>IF(Råstatistik!L457=".",0,Råstatistik!L457)</f>
        <v>0</v>
      </c>
      <c r="U463" s="44">
        <f ca="1">IF(Råstatistik!J457=999,IF(simulera09,RANDBETWEEN(1,9),9),0)</f>
        <v>9</v>
      </c>
      <c r="V463">
        <f>IF(Råstatistik!Q457=".",0,Råstatistik!Q457)</f>
        <v>0</v>
      </c>
      <c r="W463">
        <f ca="1">IF(Råstatistik!O457=999,IF(simulera09,RANDBETWEEN(1,9),9),0)</f>
        <v>9</v>
      </c>
      <c r="X463">
        <f>IF(Råstatistik!V457=".",0,Råstatistik!V457)</f>
        <v>0</v>
      </c>
      <c r="Y463">
        <f ca="1">IF(Råstatistik!T457=999,IF(simulera09,RANDBETWEEN(1,9),9),0)</f>
        <v>0</v>
      </c>
      <c r="Z463">
        <f t="shared" si="230"/>
        <v>0</v>
      </c>
      <c r="AA463">
        <f t="shared" ca="1" si="231"/>
        <v>27</v>
      </c>
      <c r="AB463" s="26" t="str">
        <f t="shared" ca="1" si="252"/>
        <v>0-27</v>
      </c>
      <c r="AC463" s="26" t="b">
        <f>Råstatistik!B457</f>
        <v>0</v>
      </c>
      <c r="AD463" s="26">
        <f t="shared" si="232"/>
        <v>0</v>
      </c>
      <c r="AE463" s="26">
        <f t="shared" ca="1" si="233"/>
        <v>0</v>
      </c>
      <c r="AF463" s="26">
        <f t="shared" si="234"/>
        <v>0</v>
      </c>
      <c r="AG463" s="26">
        <f t="shared" ca="1" si="235"/>
        <v>0</v>
      </c>
      <c r="AH463" s="26">
        <f t="shared" si="236"/>
        <v>0</v>
      </c>
      <c r="AI463" s="26">
        <f t="shared" ca="1" si="237"/>
        <v>0</v>
      </c>
      <c r="AJ463" s="26">
        <f t="shared" si="238"/>
        <v>16</v>
      </c>
      <c r="AK463" s="26">
        <f t="shared" ca="1" si="239"/>
        <v>0</v>
      </c>
      <c r="AL463" s="48">
        <f t="shared" si="240"/>
        <v>0</v>
      </c>
      <c r="AM463" s="48" t="str">
        <f t="shared" ca="1" si="241"/>
        <v>0 - 60%</v>
      </c>
      <c r="AN463" s="48" t="str">
        <f>IFERROR(#REF!/#REF!,"-")</f>
        <v>-</v>
      </c>
      <c r="AO463" s="48">
        <f t="shared" si="242"/>
        <v>0</v>
      </c>
      <c r="AP463" s="48" t="str">
        <f t="shared" ca="1" si="243"/>
        <v>0 - 90%</v>
      </c>
      <c r="AQ463" s="48" t="str">
        <f>IFERROR(AC463/#REF!,"-")</f>
        <v>-</v>
      </c>
      <c r="AR463" s="48" t="str">
        <f t="shared" si="244"/>
        <v>-</v>
      </c>
      <c r="AS463" s="48" t="str">
        <f>IFERROR(#REF!/#REF!,"_")</f>
        <v>_</v>
      </c>
      <c r="AT463" s="48" t="str">
        <f t="shared" si="245"/>
        <v>-</v>
      </c>
      <c r="AU463" s="48" t="str">
        <f>IFERROR(#REF!/#REF!,"-")</f>
        <v>-</v>
      </c>
      <c r="AV463" s="48" t="str">
        <f t="shared" si="246"/>
        <v>-</v>
      </c>
      <c r="AW463" s="48" t="str">
        <f>IFERROR(#REF!/#REF!,"-")</f>
        <v>-</v>
      </c>
      <c r="AX463" s="48" t="str">
        <f t="shared" si="247"/>
        <v>-</v>
      </c>
      <c r="AY463" s="48" t="str">
        <f>IFERROR(#REF!/#REF!,"-")</f>
        <v>-</v>
      </c>
      <c r="AZ463" s="48" t="str">
        <f t="shared" si="253"/>
        <v>-</v>
      </c>
      <c r="BA463" s="48" t="str">
        <f t="shared" si="254"/>
        <v>-</v>
      </c>
      <c r="BB463" s="48" t="b">
        <f t="shared" si="248"/>
        <v>0</v>
      </c>
      <c r="BC463">
        <f t="shared" si="255"/>
        <v>0</v>
      </c>
      <c r="BD463" s="48" t="str">
        <f t="shared" si="249"/>
        <v>-</v>
      </c>
    </row>
    <row r="464" spans="1:56" x14ac:dyDescent="0.3">
      <c r="A464" s="25" t="str">
        <f>Råstatistik!A458</f>
        <v>STIFTELSEN MARTINSKOLAN SÖDERS WALDORFSKOLA</v>
      </c>
      <c r="B464" t="b">
        <f t="shared" si="224"/>
        <v>0</v>
      </c>
      <c r="C464">
        <f>Råstatistik!F458</f>
        <v>0</v>
      </c>
      <c r="D464">
        <f ca="1">IF(Råstatistik!D458=999,IF(simulera09,RANDBETWEEN(1,9),9),0)</f>
        <v>0</v>
      </c>
      <c r="E464">
        <f>Råstatistik!K458</f>
        <v>0</v>
      </c>
      <c r="F464">
        <f ca="1">IF(Råstatistik!I458=999,IF(simulera09,RANDBETWEEN(1,9),9),0)</f>
        <v>0</v>
      </c>
      <c r="G464">
        <f>Råstatistik!P458</f>
        <v>0</v>
      </c>
      <c r="H464">
        <f ca="1">IF(Råstatistik!N458=999,IF(simulera09,RANDBETWEEN(1,9),9),0)</f>
        <v>9</v>
      </c>
      <c r="I464">
        <f>Råstatistik!U458</f>
        <v>0</v>
      </c>
      <c r="J464">
        <f ca="1">IF(Råstatistik!S458=999,IF(simulera09,RANDBETWEEN(1,9),9),0)</f>
        <v>0</v>
      </c>
      <c r="K464">
        <f t="shared" si="225"/>
        <v>0</v>
      </c>
      <c r="L464">
        <f t="shared" ca="1" si="226"/>
        <v>9</v>
      </c>
      <c r="M464" s="26" t="str">
        <f t="shared" ca="1" si="250"/>
        <v>0-9</v>
      </c>
      <c r="N464" s="26">
        <f t="shared" ca="1" si="251"/>
        <v>5</v>
      </c>
      <c r="O464" s="26">
        <f t="shared" si="227"/>
        <v>0</v>
      </c>
      <c r="P464" s="26">
        <f t="shared" ca="1" si="228"/>
        <v>0</v>
      </c>
      <c r="Q464" s="26">
        <f t="shared" ca="1" si="229"/>
        <v>0</v>
      </c>
      <c r="R464" s="43">
        <f>IF(Råstatistik!G458=".",0,Råstatistik!G458)</f>
        <v>0</v>
      </c>
      <c r="S464" s="44">
        <f ca="1">IF(Råstatistik!E458=999,IF(simulera09,RANDBETWEEN(1,9),9),0)</f>
        <v>0</v>
      </c>
      <c r="T464" s="43">
        <f>IF(Råstatistik!L458=".",0,Råstatistik!L458)</f>
        <v>0</v>
      </c>
      <c r="U464" s="44">
        <f ca="1">IF(Råstatistik!J458=999,IF(simulera09,RANDBETWEEN(1,9),9),0)</f>
        <v>0</v>
      </c>
      <c r="V464">
        <f>IF(Råstatistik!Q458=".",0,Råstatistik!Q458)</f>
        <v>0</v>
      </c>
      <c r="W464">
        <f ca="1">IF(Råstatistik!O458=999,IF(simulera09,RANDBETWEEN(1,9),9),0)</f>
        <v>9</v>
      </c>
      <c r="X464">
        <f>IF(Råstatistik!V458=".",0,Råstatistik!V458)</f>
        <v>0</v>
      </c>
      <c r="Y464">
        <f ca="1">IF(Råstatistik!T458=999,IF(simulera09,RANDBETWEEN(1,9),9),0)</f>
        <v>0</v>
      </c>
      <c r="Z464">
        <f t="shared" si="230"/>
        <v>0</v>
      </c>
      <c r="AA464">
        <f t="shared" ca="1" si="231"/>
        <v>9</v>
      </c>
      <c r="AB464" s="26" t="str">
        <f t="shared" ca="1" si="252"/>
        <v>0-9</v>
      </c>
      <c r="AC464" s="26" t="b">
        <f>Råstatistik!B458</f>
        <v>0</v>
      </c>
      <c r="AD464" s="26">
        <f t="shared" si="232"/>
        <v>0</v>
      </c>
      <c r="AE464" s="26">
        <f t="shared" ca="1" si="233"/>
        <v>0</v>
      </c>
      <c r="AF464" s="26">
        <f t="shared" si="234"/>
        <v>0</v>
      </c>
      <c r="AG464" s="26">
        <f t="shared" ca="1" si="235"/>
        <v>0</v>
      </c>
      <c r="AH464" s="26">
        <f t="shared" si="236"/>
        <v>0</v>
      </c>
      <c r="AI464" s="26">
        <f t="shared" ca="1" si="237"/>
        <v>0</v>
      </c>
      <c r="AJ464" s="26">
        <f t="shared" si="238"/>
        <v>0</v>
      </c>
      <c r="AK464" s="26">
        <f t="shared" ca="1" si="239"/>
        <v>0</v>
      </c>
      <c r="AL464" s="48" t="str">
        <f t="shared" si="240"/>
        <v>-</v>
      </c>
      <c r="AM464" s="48" t="str">
        <f t="shared" ca="1" si="241"/>
        <v>0 - 0%</v>
      </c>
      <c r="AN464" s="48" t="str">
        <f>IFERROR(#REF!/#REF!,"-")</f>
        <v>-</v>
      </c>
      <c r="AO464" s="48" t="str">
        <f t="shared" si="242"/>
        <v>-</v>
      </c>
      <c r="AP464" s="48" t="str">
        <f t="shared" ca="1" si="243"/>
        <v>0 - 180%</v>
      </c>
      <c r="AQ464" s="48" t="str">
        <f>IFERROR(AC464/#REF!,"-")</f>
        <v>-</v>
      </c>
      <c r="AR464" s="48" t="str">
        <f t="shared" si="244"/>
        <v>-</v>
      </c>
      <c r="AS464" s="48" t="str">
        <f>IFERROR(#REF!/#REF!,"_")</f>
        <v>_</v>
      </c>
      <c r="AT464" s="48" t="str">
        <f t="shared" si="245"/>
        <v>-</v>
      </c>
      <c r="AU464" s="48" t="str">
        <f>IFERROR(#REF!/#REF!,"-")</f>
        <v>-</v>
      </c>
      <c r="AV464" s="48" t="str">
        <f t="shared" si="246"/>
        <v>-</v>
      </c>
      <c r="AW464" s="48" t="str">
        <f>IFERROR(#REF!/#REF!,"-")</f>
        <v>-</v>
      </c>
      <c r="AX464" s="48" t="str">
        <f t="shared" si="247"/>
        <v>-</v>
      </c>
      <c r="AY464" s="48" t="str">
        <f>IFERROR(#REF!/#REF!,"-")</f>
        <v>-</v>
      </c>
      <c r="AZ464" s="48" t="str">
        <f t="shared" si="253"/>
        <v>-</v>
      </c>
      <c r="BA464" s="48" t="str">
        <f t="shared" si="254"/>
        <v>-</v>
      </c>
      <c r="BB464" s="48" t="b">
        <f t="shared" si="248"/>
        <v>0</v>
      </c>
      <c r="BC464">
        <f t="shared" si="255"/>
        <v>0</v>
      </c>
      <c r="BD464" s="48" t="str">
        <f t="shared" si="249"/>
        <v>-</v>
      </c>
    </row>
    <row r="465" spans="1:56" x14ac:dyDescent="0.3">
      <c r="A465" s="25" t="str">
        <f>Råstatistik!A459</f>
        <v>STIFTELSEN MIKAELISKOLAN I NYKÖPING</v>
      </c>
      <c r="B465" t="b">
        <f t="shared" si="224"/>
        <v>0</v>
      </c>
      <c r="C465">
        <f>Råstatistik!F459</f>
        <v>0</v>
      </c>
      <c r="D465">
        <f ca="1">IF(Råstatistik!D459=999,IF(simulera09,RANDBETWEEN(1,9),9),0)</f>
        <v>0</v>
      </c>
      <c r="E465">
        <f>Råstatistik!K459</f>
        <v>0</v>
      </c>
      <c r="F465">
        <f ca="1">IF(Råstatistik!I459=999,IF(simulera09,RANDBETWEEN(1,9),9),0)</f>
        <v>0</v>
      </c>
      <c r="G465">
        <f>Råstatistik!P459</f>
        <v>0</v>
      </c>
      <c r="H465">
        <f ca="1">IF(Råstatistik!N459=999,IF(simulera09,RANDBETWEEN(1,9),9),0)</f>
        <v>0</v>
      </c>
      <c r="I465">
        <f>Råstatistik!U459</f>
        <v>0</v>
      </c>
      <c r="J465">
        <f ca="1">IF(Råstatistik!S459=999,IF(simulera09,RANDBETWEEN(1,9),9),0)</f>
        <v>9</v>
      </c>
      <c r="K465">
        <f t="shared" si="225"/>
        <v>0</v>
      </c>
      <c r="L465">
        <f t="shared" ca="1" si="226"/>
        <v>9</v>
      </c>
      <c r="M465" s="26" t="str">
        <f t="shared" ca="1" si="250"/>
        <v>0-9</v>
      </c>
      <c r="N465" s="26">
        <f t="shared" ca="1" si="251"/>
        <v>5</v>
      </c>
      <c r="O465" s="26">
        <f t="shared" si="227"/>
        <v>0</v>
      </c>
      <c r="P465" s="26">
        <f t="shared" ca="1" si="228"/>
        <v>0</v>
      </c>
      <c r="Q465" s="26">
        <f t="shared" ca="1" si="229"/>
        <v>0</v>
      </c>
      <c r="R465" s="43">
        <f>IF(Råstatistik!G459=".",0,Råstatistik!G459)</f>
        <v>0</v>
      </c>
      <c r="S465" s="44">
        <f ca="1">IF(Råstatistik!E459=999,IF(simulera09,RANDBETWEEN(1,9),9),0)</f>
        <v>0</v>
      </c>
      <c r="T465" s="43">
        <f>IF(Råstatistik!L459=".",0,Råstatistik!L459)</f>
        <v>0</v>
      </c>
      <c r="U465" s="44">
        <f ca="1">IF(Råstatistik!J459=999,IF(simulera09,RANDBETWEEN(1,9),9),0)</f>
        <v>0</v>
      </c>
      <c r="V465">
        <f>IF(Råstatistik!Q459=".",0,Råstatistik!Q459)</f>
        <v>0</v>
      </c>
      <c r="W465">
        <f ca="1">IF(Råstatistik!O459=999,IF(simulera09,RANDBETWEEN(1,9),9),0)</f>
        <v>0</v>
      </c>
      <c r="X465">
        <f>IF(Råstatistik!V459=".",0,Råstatistik!V459)</f>
        <v>0</v>
      </c>
      <c r="Y465">
        <f ca="1">IF(Råstatistik!T459=999,IF(simulera09,RANDBETWEEN(1,9),9),0)</f>
        <v>9</v>
      </c>
      <c r="Z465">
        <f t="shared" si="230"/>
        <v>0</v>
      </c>
      <c r="AA465">
        <f t="shared" ca="1" si="231"/>
        <v>9</v>
      </c>
      <c r="AB465" s="26" t="str">
        <f t="shared" ca="1" si="252"/>
        <v>0-9</v>
      </c>
      <c r="AC465" s="26" t="b">
        <f>Råstatistik!B459</f>
        <v>0</v>
      </c>
      <c r="AD465" s="26">
        <f t="shared" si="232"/>
        <v>0</v>
      </c>
      <c r="AE465" s="26">
        <f t="shared" ca="1" si="233"/>
        <v>0</v>
      </c>
      <c r="AF465" s="26">
        <f t="shared" si="234"/>
        <v>0</v>
      </c>
      <c r="AG465" s="26">
        <f t="shared" ca="1" si="235"/>
        <v>0</v>
      </c>
      <c r="AH465" s="26">
        <f t="shared" si="236"/>
        <v>0</v>
      </c>
      <c r="AI465" s="26">
        <f t="shared" ca="1" si="237"/>
        <v>0</v>
      </c>
      <c r="AJ465" s="26">
        <f t="shared" si="238"/>
        <v>0</v>
      </c>
      <c r="AK465" s="26">
        <f t="shared" ca="1" si="239"/>
        <v>0</v>
      </c>
      <c r="AL465" s="48" t="str">
        <f t="shared" si="240"/>
        <v>-</v>
      </c>
      <c r="AM465" s="48" t="str">
        <f t="shared" ca="1" si="241"/>
        <v>0 - 0%</v>
      </c>
      <c r="AN465" s="48" t="str">
        <f>IFERROR(#REF!/#REF!,"-")</f>
        <v>-</v>
      </c>
      <c r="AO465" s="48" t="str">
        <f t="shared" si="242"/>
        <v>-</v>
      </c>
      <c r="AP465" s="48" t="str">
        <f t="shared" ca="1" si="243"/>
        <v>0 - 180%</v>
      </c>
      <c r="AQ465" s="48" t="str">
        <f>IFERROR(AC465/#REF!,"-")</f>
        <v>-</v>
      </c>
      <c r="AR465" s="48" t="str">
        <f t="shared" si="244"/>
        <v>-</v>
      </c>
      <c r="AS465" s="48" t="str">
        <f>IFERROR(#REF!/#REF!,"_")</f>
        <v>_</v>
      </c>
      <c r="AT465" s="48" t="str">
        <f t="shared" si="245"/>
        <v>-</v>
      </c>
      <c r="AU465" s="48" t="str">
        <f>IFERROR(#REF!/#REF!,"-")</f>
        <v>-</v>
      </c>
      <c r="AV465" s="48" t="str">
        <f t="shared" si="246"/>
        <v>-</v>
      </c>
      <c r="AW465" s="48" t="str">
        <f>IFERROR(#REF!/#REF!,"-")</f>
        <v>-</v>
      </c>
      <c r="AX465" s="48" t="str">
        <f t="shared" si="247"/>
        <v>-</v>
      </c>
      <c r="AY465" s="48" t="str">
        <f>IFERROR(#REF!/#REF!,"-")</f>
        <v>-</v>
      </c>
      <c r="AZ465" s="48" t="str">
        <f t="shared" si="253"/>
        <v>-</v>
      </c>
      <c r="BA465" s="48" t="str">
        <f t="shared" si="254"/>
        <v>-</v>
      </c>
      <c r="BB465" s="48" t="b">
        <f t="shared" si="248"/>
        <v>0</v>
      </c>
      <c r="BC465">
        <f t="shared" si="255"/>
        <v>0</v>
      </c>
      <c r="BD465" s="48" t="str">
        <f t="shared" si="249"/>
        <v>-</v>
      </c>
    </row>
    <row r="466" spans="1:56" x14ac:dyDescent="0.3">
      <c r="A466" s="25" t="str">
        <f>Råstatistik!A460</f>
        <v>STIFTELSEN MONTESSORI FÖR ALLA BARN</v>
      </c>
      <c r="B466" t="b">
        <f t="shared" si="224"/>
        <v>0</v>
      </c>
      <c r="C466">
        <f>Råstatistik!F460</f>
        <v>0</v>
      </c>
      <c r="D466">
        <f ca="1">IF(Råstatistik!D460=999,IF(simulera09,RANDBETWEEN(1,9),9),0)</f>
        <v>9</v>
      </c>
      <c r="E466">
        <f>Råstatistik!K460</f>
        <v>0</v>
      </c>
      <c r="F466">
        <f ca="1">IF(Råstatistik!I460=999,IF(simulera09,RANDBETWEEN(1,9),9),0)</f>
        <v>0</v>
      </c>
      <c r="G466">
        <f>Råstatistik!P460</f>
        <v>0</v>
      </c>
      <c r="H466">
        <f ca="1">IF(Råstatistik!N460=999,IF(simulera09,RANDBETWEEN(1,9),9),0)</f>
        <v>9</v>
      </c>
      <c r="I466">
        <f>Råstatistik!U460</f>
        <v>0</v>
      </c>
      <c r="J466">
        <f ca="1">IF(Råstatistik!S460=999,IF(simulera09,RANDBETWEEN(1,9),9),0)</f>
        <v>9</v>
      </c>
      <c r="K466">
        <f t="shared" si="225"/>
        <v>0</v>
      </c>
      <c r="L466">
        <f t="shared" ca="1" si="226"/>
        <v>27</v>
      </c>
      <c r="M466" s="26" t="str">
        <f t="shared" ca="1" si="250"/>
        <v>0-27</v>
      </c>
      <c r="N466" s="26">
        <f t="shared" ca="1" si="251"/>
        <v>14</v>
      </c>
      <c r="O466" s="26">
        <f t="shared" si="227"/>
        <v>0</v>
      </c>
      <c r="P466" s="26">
        <f t="shared" ca="1" si="228"/>
        <v>9</v>
      </c>
      <c r="Q466" s="26">
        <f t="shared" ca="1" si="229"/>
        <v>5</v>
      </c>
      <c r="R466" s="43">
        <f>IF(Råstatistik!G460=".",0,Råstatistik!G460)</f>
        <v>0</v>
      </c>
      <c r="S466" s="44">
        <f ca="1">IF(Råstatistik!E460=999,IF(simulera09,RANDBETWEEN(1,9),9),0)</f>
        <v>9</v>
      </c>
      <c r="T466" s="43">
        <f>IF(Råstatistik!L460=".",0,Råstatistik!L460)</f>
        <v>0</v>
      </c>
      <c r="U466" s="44">
        <f ca="1">IF(Råstatistik!J460=999,IF(simulera09,RANDBETWEEN(1,9),9),0)</f>
        <v>0</v>
      </c>
      <c r="V466">
        <f>IF(Råstatistik!Q460=".",0,Råstatistik!Q460)</f>
        <v>0</v>
      </c>
      <c r="W466">
        <f ca="1">IF(Råstatistik!O460=999,IF(simulera09,RANDBETWEEN(1,9),9),0)</f>
        <v>9</v>
      </c>
      <c r="X466">
        <f>IF(Råstatistik!V460=".",0,Råstatistik!V460)</f>
        <v>0</v>
      </c>
      <c r="Y466">
        <f ca="1">IF(Råstatistik!T460=999,IF(simulera09,RANDBETWEEN(1,9),9),0)</f>
        <v>9</v>
      </c>
      <c r="Z466">
        <f t="shared" si="230"/>
        <v>0</v>
      </c>
      <c r="AA466">
        <f t="shared" ca="1" si="231"/>
        <v>27</v>
      </c>
      <c r="AB466" s="26" t="str">
        <f t="shared" ca="1" si="252"/>
        <v>0-27</v>
      </c>
      <c r="AC466" s="26" t="b">
        <f>Råstatistik!B460</f>
        <v>0</v>
      </c>
      <c r="AD466" s="26">
        <f t="shared" si="232"/>
        <v>0</v>
      </c>
      <c r="AE466" s="26">
        <f t="shared" ca="1" si="233"/>
        <v>0</v>
      </c>
      <c r="AF466" s="26">
        <f t="shared" si="234"/>
        <v>0</v>
      </c>
      <c r="AG466" s="26">
        <f t="shared" ca="1" si="235"/>
        <v>0</v>
      </c>
      <c r="AH466" s="26">
        <f t="shared" si="236"/>
        <v>0</v>
      </c>
      <c r="AI466" s="26">
        <f t="shared" ca="1" si="237"/>
        <v>0</v>
      </c>
      <c r="AJ466" s="26">
        <f t="shared" si="238"/>
        <v>0</v>
      </c>
      <c r="AK466" s="26">
        <f t="shared" ca="1" si="239"/>
        <v>0</v>
      </c>
      <c r="AL466" s="48" t="str">
        <f t="shared" si="240"/>
        <v>-</v>
      </c>
      <c r="AM466" s="48" t="str">
        <f t="shared" ca="1" si="241"/>
        <v>0 - 64%</v>
      </c>
      <c r="AN466" s="48" t="str">
        <f>IFERROR(#REF!/#REF!,"-")</f>
        <v>-</v>
      </c>
      <c r="AO466" s="48" t="str">
        <f t="shared" si="242"/>
        <v>-</v>
      </c>
      <c r="AP466" s="48" t="str">
        <f t="shared" ca="1" si="243"/>
        <v>0 - 193%</v>
      </c>
      <c r="AQ466" s="48" t="str">
        <f>IFERROR(AC466/#REF!,"-")</f>
        <v>-</v>
      </c>
      <c r="AR466" s="48" t="str">
        <f t="shared" si="244"/>
        <v>-</v>
      </c>
      <c r="AS466" s="48" t="str">
        <f>IFERROR(#REF!/#REF!,"_")</f>
        <v>_</v>
      </c>
      <c r="AT466" s="48" t="str">
        <f t="shared" si="245"/>
        <v>-</v>
      </c>
      <c r="AU466" s="48" t="str">
        <f>IFERROR(#REF!/#REF!,"-")</f>
        <v>-</v>
      </c>
      <c r="AV466" s="48" t="str">
        <f t="shared" si="246"/>
        <v>-</v>
      </c>
      <c r="AW466" s="48" t="str">
        <f>IFERROR(#REF!/#REF!,"-")</f>
        <v>-</v>
      </c>
      <c r="AX466" s="48" t="str">
        <f t="shared" si="247"/>
        <v>-</v>
      </c>
      <c r="AY466" s="48" t="str">
        <f>IFERROR(#REF!/#REF!,"-")</f>
        <v>-</v>
      </c>
      <c r="AZ466" s="48" t="str">
        <f t="shared" si="253"/>
        <v>-</v>
      </c>
      <c r="BA466" s="48" t="str">
        <f t="shared" si="254"/>
        <v>-</v>
      </c>
      <c r="BB466" s="48" t="b">
        <f t="shared" si="248"/>
        <v>0</v>
      </c>
      <c r="BC466">
        <f t="shared" si="255"/>
        <v>0</v>
      </c>
      <c r="BD466" s="48" t="str">
        <f t="shared" si="249"/>
        <v>-</v>
      </c>
    </row>
    <row r="467" spans="1:56" x14ac:dyDescent="0.3">
      <c r="A467" s="25" t="str">
        <f>Råstatistik!A461</f>
        <v>STIFTELSEN MONTESSORISKOLAN CENTRUM</v>
      </c>
      <c r="B467" t="b">
        <f t="shared" si="224"/>
        <v>0</v>
      </c>
      <c r="C467">
        <f>Råstatistik!F461</f>
        <v>0</v>
      </c>
      <c r="D467">
        <f ca="1">IF(Råstatistik!D461=999,IF(simulera09,RANDBETWEEN(1,9),9),0)</f>
        <v>9</v>
      </c>
      <c r="E467">
        <f>Råstatistik!K461</f>
        <v>0</v>
      </c>
      <c r="F467">
        <f ca="1">IF(Råstatistik!I461=999,IF(simulera09,RANDBETWEEN(1,9),9),0)</f>
        <v>9</v>
      </c>
      <c r="G467">
        <f>Råstatistik!P461</f>
        <v>0</v>
      </c>
      <c r="H467">
        <f ca="1">IF(Råstatistik!N461=999,IF(simulera09,RANDBETWEEN(1,9),9),0)</f>
        <v>9</v>
      </c>
      <c r="I467">
        <f>Råstatistik!U461</f>
        <v>23</v>
      </c>
      <c r="J467">
        <f ca="1">IF(Råstatistik!S461=999,IF(simulera09,RANDBETWEEN(1,9),9),0)</f>
        <v>0</v>
      </c>
      <c r="K467">
        <f t="shared" si="225"/>
        <v>23</v>
      </c>
      <c r="L467">
        <f t="shared" ca="1" si="226"/>
        <v>27</v>
      </c>
      <c r="M467" s="26" t="str">
        <f t="shared" ca="1" si="250"/>
        <v>23-50</v>
      </c>
      <c r="N467" s="26">
        <f t="shared" ca="1" si="251"/>
        <v>37</v>
      </c>
      <c r="O467" s="26">
        <f t="shared" si="227"/>
        <v>0</v>
      </c>
      <c r="P467" s="26">
        <f t="shared" ca="1" si="228"/>
        <v>18</v>
      </c>
      <c r="Q467" s="26">
        <f t="shared" ca="1" si="229"/>
        <v>9</v>
      </c>
      <c r="R467" s="43">
        <f>IF(Råstatistik!G461=".",0,Råstatistik!G461)</f>
        <v>0</v>
      </c>
      <c r="S467" s="44">
        <f ca="1">IF(Råstatistik!E461=999,IF(simulera09,RANDBETWEEN(1,9),9),0)</f>
        <v>9</v>
      </c>
      <c r="T467" s="43">
        <f>IF(Råstatistik!L461=".",0,Råstatistik!L461)</f>
        <v>0</v>
      </c>
      <c r="U467" s="44">
        <f ca="1">IF(Råstatistik!J461=999,IF(simulera09,RANDBETWEEN(1,9),9),0)</f>
        <v>9</v>
      </c>
      <c r="V467">
        <f>IF(Råstatistik!Q461=".",0,Råstatistik!Q461)</f>
        <v>0</v>
      </c>
      <c r="W467">
        <f ca="1">IF(Råstatistik!O461=999,IF(simulera09,RANDBETWEEN(1,9),9),0)</f>
        <v>9</v>
      </c>
      <c r="X467">
        <f>IF(Råstatistik!V461=".",0,Råstatistik!V461)</f>
        <v>0</v>
      </c>
      <c r="Y467">
        <f ca="1">IF(Råstatistik!T461=999,IF(simulera09,RANDBETWEEN(1,9),9),0)</f>
        <v>0</v>
      </c>
      <c r="Z467">
        <f t="shared" si="230"/>
        <v>0</v>
      </c>
      <c r="AA467">
        <f t="shared" ca="1" si="231"/>
        <v>27</v>
      </c>
      <c r="AB467" s="26" t="str">
        <f t="shared" ca="1" si="252"/>
        <v>0-27</v>
      </c>
      <c r="AC467" s="26" t="b">
        <f>Råstatistik!B461</f>
        <v>0</v>
      </c>
      <c r="AD467" s="26">
        <f t="shared" si="232"/>
        <v>0</v>
      </c>
      <c r="AE467" s="26">
        <f t="shared" ca="1" si="233"/>
        <v>0</v>
      </c>
      <c r="AF467" s="26">
        <f t="shared" si="234"/>
        <v>0</v>
      </c>
      <c r="AG467" s="26">
        <f t="shared" ca="1" si="235"/>
        <v>0</v>
      </c>
      <c r="AH467" s="26">
        <f t="shared" si="236"/>
        <v>0</v>
      </c>
      <c r="AI467" s="26">
        <f t="shared" ca="1" si="237"/>
        <v>0</v>
      </c>
      <c r="AJ467" s="26">
        <f t="shared" si="238"/>
        <v>23</v>
      </c>
      <c r="AK467" s="26">
        <f t="shared" ca="1" si="239"/>
        <v>0</v>
      </c>
      <c r="AL467" s="48">
        <f t="shared" si="240"/>
        <v>0</v>
      </c>
      <c r="AM467" s="48" t="str">
        <f t="shared" ca="1" si="241"/>
        <v>0 - 49%</v>
      </c>
      <c r="AN467" s="48" t="str">
        <f>IFERROR(#REF!/#REF!,"-")</f>
        <v>-</v>
      </c>
      <c r="AO467" s="48">
        <f t="shared" si="242"/>
        <v>0</v>
      </c>
      <c r="AP467" s="48" t="str">
        <f t="shared" ca="1" si="243"/>
        <v>0 - 73%</v>
      </c>
      <c r="AQ467" s="48" t="str">
        <f>IFERROR(AC467/#REF!,"-")</f>
        <v>-</v>
      </c>
      <c r="AR467" s="48" t="str">
        <f t="shared" si="244"/>
        <v>-</v>
      </c>
      <c r="AS467" s="48" t="str">
        <f>IFERROR(#REF!/#REF!,"_")</f>
        <v>_</v>
      </c>
      <c r="AT467" s="48" t="str">
        <f t="shared" si="245"/>
        <v>-</v>
      </c>
      <c r="AU467" s="48" t="str">
        <f>IFERROR(#REF!/#REF!,"-")</f>
        <v>-</v>
      </c>
      <c r="AV467" s="48" t="str">
        <f t="shared" si="246"/>
        <v>-</v>
      </c>
      <c r="AW467" s="48" t="str">
        <f>IFERROR(#REF!/#REF!,"-")</f>
        <v>-</v>
      </c>
      <c r="AX467" s="48" t="str">
        <f t="shared" si="247"/>
        <v>-</v>
      </c>
      <c r="AY467" s="48" t="str">
        <f>IFERROR(#REF!/#REF!,"-")</f>
        <v>-</v>
      </c>
      <c r="AZ467" s="48" t="str">
        <f t="shared" si="253"/>
        <v>-</v>
      </c>
      <c r="BA467" s="48" t="str">
        <f t="shared" si="254"/>
        <v>-</v>
      </c>
      <c r="BB467" s="48" t="b">
        <f t="shared" si="248"/>
        <v>0</v>
      </c>
      <c r="BC467">
        <f t="shared" si="255"/>
        <v>0</v>
      </c>
      <c r="BD467" s="48" t="str">
        <f t="shared" si="249"/>
        <v>-</v>
      </c>
    </row>
    <row r="468" spans="1:56" x14ac:dyDescent="0.3">
      <c r="A468" s="25" t="str">
        <f>Råstatistik!A462</f>
        <v>STIFTELSEN MORA PARKS LÄKEPEDAGOGISKA INSTITUT</v>
      </c>
      <c r="B468" t="b">
        <f t="shared" si="224"/>
        <v>0</v>
      </c>
      <c r="C468">
        <f>Råstatistik!F462</f>
        <v>0</v>
      </c>
      <c r="D468">
        <f ca="1">IF(Råstatistik!D462=999,IF(simulera09,RANDBETWEEN(1,9),9),0)</f>
        <v>9</v>
      </c>
      <c r="E468">
        <f>Råstatistik!K462</f>
        <v>0</v>
      </c>
      <c r="F468">
        <f ca="1">IF(Råstatistik!I462=999,IF(simulera09,RANDBETWEEN(1,9),9),0)</f>
        <v>0</v>
      </c>
      <c r="G468">
        <f>Råstatistik!P462</f>
        <v>0</v>
      </c>
      <c r="H468">
        <f ca="1">IF(Råstatistik!N462=999,IF(simulera09,RANDBETWEEN(1,9),9),0)</f>
        <v>0</v>
      </c>
      <c r="I468">
        <f>Råstatistik!U462</f>
        <v>0</v>
      </c>
      <c r="J468">
        <f ca="1">IF(Råstatistik!S462=999,IF(simulera09,RANDBETWEEN(1,9),9),0)</f>
        <v>0</v>
      </c>
      <c r="K468">
        <f t="shared" si="225"/>
        <v>0</v>
      </c>
      <c r="L468">
        <f t="shared" ca="1" si="226"/>
        <v>9</v>
      </c>
      <c r="M468" s="26" t="str">
        <f t="shared" ca="1" si="250"/>
        <v>0-9</v>
      </c>
      <c r="N468" s="26">
        <f t="shared" ca="1" si="251"/>
        <v>5</v>
      </c>
      <c r="O468" s="26">
        <f t="shared" si="227"/>
        <v>0</v>
      </c>
      <c r="P468" s="26">
        <f t="shared" ca="1" si="228"/>
        <v>9</v>
      </c>
      <c r="Q468" s="26">
        <f t="shared" ca="1" si="229"/>
        <v>5</v>
      </c>
      <c r="R468" s="43">
        <f>IF(Råstatistik!G462=".",0,Råstatistik!G462)</f>
        <v>0</v>
      </c>
      <c r="S468" s="44">
        <f ca="1">IF(Råstatistik!E462=999,IF(simulera09,RANDBETWEEN(1,9),9),0)</f>
        <v>9</v>
      </c>
      <c r="T468" s="43">
        <f>IF(Råstatistik!L462=".",0,Råstatistik!L462)</f>
        <v>0</v>
      </c>
      <c r="U468" s="44">
        <f ca="1">IF(Råstatistik!J462=999,IF(simulera09,RANDBETWEEN(1,9),9),0)</f>
        <v>0</v>
      </c>
      <c r="V468">
        <f>IF(Råstatistik!Q462=".",0,Råstatistik!Q462)</f>
        <v>0</v>
      </c>
      <c r="W468">
        <f ca="1">IF(Råstatistik!O462=999,IF(simulera09,RANDBETWEEN(1,9),9),0)</f>
        <v>0</v>
      </c>
      <c r="X468">
        <f>IF(Råstatistik!V462=".",0,Råstatistik!V462)</f>
        <v>0</v>
      </c>
      <c r="Y468">
        <f ca="1">IF(Råstatistik!T462=999,IF(simulera09,RANDBETWEEN(1,9),9),0)</f>
        <v>0</v>
      </c>
      <c r="Z468">
        <f t="shared" si="230"/>
        <v>0</v>
      </c>
      <c r="AA468">
        <f t="shared" ca="1" si="231"/>
        <v>9</v>
      </c>
      <c r="AB468" s="26" t="str">
        <f t="shared" ca="1" si="252"/>
        <v>0-9</v>
      </c>
      <c r="AC468" s="26" t="b">
        <f>Råstatistik!B462</f>
        <v>0</v>
      </c>
      <c r="AD468" s="26">
        <f t="shared" si="232"/>
        <v>0</v>
      </c>
      <c r="AE468" s="26">
        <f t="shared" ca="1" si="233"/>
        <v>0</v>
      </c>
      <c r="AF468" s="26">
        <f t="shared" si="234"/>
        <v>0</v>
      </c>
      <c r="AG468" s="26">
        <f t="shared" ca="1" si="235"/>
        <v>0</v>
      </c>
      <c r="AH468" s="26">
        <f t="shared" si="236"/>
        <v>0</v>
      </c>
      <c r="AI468" s="26">
        <f t="shared" ca="1" si="237"/>
        <v>0</v>
      </c>
      <c r="AJ468" s="26">
        <f t="shared" si="238"/>
        <v>0</v>
      </c>
      <c r="AK468" s="26">
        <f t="shared" ca="1" si="239"/>
        <v>0</v>
      </c>
      <c r="AL468" s="48" t="str">
        <f t="shared" si="240"/>
        <v>-</v>
      </c>
      <c r="AM468" s="48" t="str">
        <f t="shared" ca="1" si="241"/>
        <v>0 - 180%</v>
      </c>
      <c r="AN468" s="48" t="str">
        <f>IFERROR(#REF!/#REF!,"-")</f>
        <v>-</v>
      </c>
      <c r="AO468" s="48" t="str">
        <f t="shared" si="242"/>
        <v>-</v>
      </c>
      <c r="AP468" s="48" t="str">
        <f t="shared" ca="1" si="243"/>
        <v>0 - 180%</v>
      </c>
      <c r="AQ468" s="48" t="str">
        <f>IFERROR(AC468/#REF!,"-")</f>
        <v>-</v>
      </c>
      <c r="AR468" s="48" t="str">
        <f t="shared" si="244"/>
        <v>-</v>
      </c>
      <c r="AS468" s="48" t="str">
        <f>IFERROR(#REF!/#REF!,"_")</f>
        <v>_</v>
      </c>
      <c r="AT468" s="48" t="str">
        <f t="shared" si="245"/>
        <v>-</v>
      </c>
      <c r="AU468" s="48" t="str">
        <f>IFERROR(#REF!/#REF!,"-")</f>
        <v>-</v>
      </c>
      <c r="AV468" s="48" t="str">
        <f t="shared" si="246"/>
        <v>-</v>
      </c>
      <c r="AW468" s="48" t="str">
        <f>IFERROR(#REF!/#REF!,"-")</f>
        <v>-</v>
      </c>
      <c r="AX468" s="48" t="str">
        <f t="shared" si="247"/>
        <v>-</v>
      </c>
      <c r="AY468" s="48" t="str">
        <f>IFERROR(#REF!/#REF!,"-")</f>
        <v>-</v>
      </c>
      <c r="AZ468" s="48" t="str">
        <f t="shared" si="253"/>
        <v>-</v>
      </c>
      <c r="BA468" s="48" t="str">
        <f t="shared" si="254"/>
        <v>-</v>
      </c>
      <c r="BB468" s="48" t="b">
        <f t="shared" si="248"/>
        <v>0</v>
      </c>
      <c r="BC468">
        <f t="shared" si="255"/>
        <v>0</v>
      </c>
      <c r="BD468" s="48" t="str">
        <f t="shared" si="249"/>
        <v>-</v>
      </c>
    </row>
    <row r="469" spans="1:56" x14ac:dyDescent="0.3">
      <c r="A469" s="25" t="str">
        <f>Råstatistik!A463</f>
        <v>STIFTELSEN NORDANSTIGS KRISTNA CENTER</v>
      </c>
      <c r="B469" t="b">
        <f t="shared" si="224"/>
        <v>0</v>
      </c>
      <c r="C469">
        <f>Råstatistik!F463</f>
        <v>0</v>
      </c>
      <c r="D469">
        <f ca="1">IF(Råstatistik!D463=999,IF(simulera09,RANDBETWEEN(1,9),9),0)</f>
        <v>0</v>
      </c>
      <c r="E469">
        <f>Råstatistik!K463</f>
        <v>0</v>
      </c>
      <c r="F469">
        <f ca="1">IF(Råstatistik!I463=999,IF(simulera09,RANDBETWEEN(1,9),9),0)</f>
        <v>9</v>
      </c>
      <c r="G469">
        <f>Råstatistik!P463</f>
        <v>0</v>
      </c>
      <c r="H469">
        <f ca="1">IF(Råstatistik!N463=999,IF(simulera09,RANDBETWEEN(1,9),9),0)</f>
        <v>0</v>
      </c>
      <c r="I469">
        <f>Råstatistik!U463</f>
        <v>0</v>
      </c>
      <c r="J469">
        <f ca="1">IF(Råstatistik!S463=999,IF(simulera09,RANDBETWEEN(1,9),9),0)</f>
        <v>0</v>
      </c>
      <c r="K469">
        <f t="shared" si="225"/>
        <v>0</v>
      </c>
      <c r="L469">
        <f t="shared" ca="1" si="226"/>
        <v>9</v>
      </c>
      <c r="M469" s="26" t="str">
        <f t="shared" ca="1" si="250"/>
        <v>0-9</v>
      </c>
      <c r="N469" s="26">
        <f t="shared" ca="1" si="251"/>
        <v>5</v>
      </c>
      <c r="O469" s="26">
        <f t="shared" si="227"/>
        <v>0</v>
      </c>
      <c r="P469" s="26">
        <f t="shared" ca="1" si="228"/>
        <v>9</v>
      </c>
      <c r="Q469" s="26">
        <f t="shared" ca="1" si="229"/>
        <v>5</v>
      </c>
      <c r="R469" s="43">
        <f>IF(Råstatistik!G463=".",0,Råstatistik!G463)</f>
        <v>0</v>
      </c>
      <c r="S469" s="44">
        <f ca="1">IF(Råstatistik!E463=999,IF(simulera09,RANDBETWEEN(1,9),9),0)</f>
        <v>0</v>
      </c>
      <c r="T469" s="43">
        <f>IF(Råstatistik!L463=".",0,Råstatistik!L463)</f>
        <v>0</v>
      </c>
      <c r="U469" s="44">
        <f ca="1">IF(Råstatistik!J463=999,IF(simulera09,RANDBETWEEN(1,9),9),0)</f>
        <v>9</v>
      </c>
      <c r="V469">
        <f>IF(Råstatistik!Q463=".",0,Råstatistik!Q463)</f>
        <v>0</v>
      </c>
      <c r="W469">
        <f ca="1">IF(Råstatistik!O463=999,IF(simulera09,RANDBETWEEN(1,9),9),0)</f>
        <v>0</v>
      </c>
      <c r="X469">
        <f>IF(Råstatistik!V463=".",0,Råstatistik!V463)</f>
        <v>0</v>
      </c>
      <c r="Y469">
        <f ca="1">IF(Råstatistik!T463=999,IF(simulera09,RANDBETWEEN(1,9),9),0)</f>
        <v>0</v>
      </c>
      <c r="Z469">
        <f t="shared" si="230"/>
        <v>0</v>
      </c>
      <c r="AA469">
        <f t="shared" ca="1" si="231"/>
        <v>9</v>
      </c>
      <c r="AB469" s="26" t="str">
        <f t="shared" ca="1" si="252"/>
        <v>0-9</v>
      </c>
      <c r="AC469" s="26" t="b">
        <f>Råstatistik!B463</f>
        <v>1</v>
      </c>
      <c r="AD469" s="26">
        <f t="shared" si="232"/>
        <v>0</v>
      </c>
      <c r="AE469" s="26">
        <f t="shared" ca="1" si="233"/>
        <v>0</v>
      </c>
      <c r="AF469" s="26">
        <f t="shared" si="234"/>
        <v>0</v>
      </c>
      <c r="AG469" s="26">
        <f t="shared" ca="1" si="235"/>
        <v>0</v>
      </c>
      <c r="AH469" s="26">
        <f t="shared" si="236"/>
        <v>0</v>
      </c>
      <c r="AI469" s="26">
        <f t="shared" ca="1" si="237"/>
        <v>0</v>
      </c>
      <c r="AJ469" s="26">
        <f t="shared" si="238"/>
        <v>0</v>
      </c>
      <c r="AK469" s="26">
        <f t="shared" ca="1" si="239"/>
        <v>0</v>
      </c>
      <c r="AL469" s="48" t="str">
        <f t="shared" si="240"/>
        <v>-</v>
      </c>
      <c r="AM469" s="48" t="str">
        <f t="shared" ca="1" si="241"/>
        <v>0 - 180%</v>
      </c>
      <c r="AN469" s="48" t="str">
        <f>IFERROR(#REF!/#REF!,"-")</f>
        <v>-</v>
      </c>
      <c r="AO469" s="48" t="str">
        <f t="shared" si="242"/>
        <v>-</v>
      </c>
      <c r="AP469" s="48" t="str">
        <f t="shared" ca="1" si="243"/>
        <v>0 - 180%</v>
      </c>
      <c r="AQ469" s="48" t="str">
        <f>IFERROR(AC469/#REF!,"-")</f>
        <v>-</v>
      </c>
      <c r="AR469" s="48" t="str">
        <f t="shared" si="244"/>
        <v>-</v>
      </c>
      <c r="AS469" s="48" t="str">
        <f>IFERROR(#REF!/#REF!,"_")</f>
        <v>_</v>
      </c>
      <c r="AT469" s="48" t="str">
        <f t="shared" si="245"/>
        <v>-</v>
      </c>
      <c r="AU469" s="48" t="str">
        <f>IFERROR(#REF!/#REF!,"-")</f>
        <v>-</v>
      </c>
      <c r="AV469" s="48" t="str">
        <f t="shared" si="246"/>
        <v>-</v>
      </c>
      <c r="AW469" s="48" t="str">
        <f>IFERROR(#REF!/#REF!,"-")</f>
        <v>-</v>
      </c>
      <c r="AX469" s="48" t="str">
        <f t="shared" si="247"/>
        <v>-</v>
      </c>
      <c r="AY469" s="48" t="str">
        <f>IFERROR(#REF!/#REF!,"-")</f>
        <v>-</v>
      </c>
      <c r="AZ469" s="48" t="str">
        <f t="shared" si="253"/>
        <v>-</v>
      </c>
      <c r="BA469" s="48" t="str">
        <f t="shared" si="254"/>
        <v>-</v>
      </c>
      <c r="BB469" s="48" t="b">
        <f t="shared" si="248"/>
        <v>1</v>
      </c>
      <c r="BC469">
        <f t="shared" si="255"/>
        <v>0</v>
      </c>
      <c r="BD469" s="48" t="str">
        <f t="shared" si="249"/>
        <v>-</v>
      </c>
    </row>
    <row r="470" spans="1:56" x14ac:dyDescent="0.3">
      <c r="A470" s="25" t="str">
        <f>Råstatistik!A464</f>
        <v>STIFTELSEN NYA ÄNGKÄRRSSKOLAN</v>
      </c>
      <c r="B470" t="b">
        <f t="shared" si="224"/>
        <v>0</v>
      </c>
      <c r="C470">
        <f>Råstatistik!F464</f>
        <v>11</v>
      </c>
      <c r="D470">
        <f ca="1">IF(Råstatistik!D464=999,IF(simulera09,RANDBETWEEN(1,9),9),0)</f>
        <v>0</v>
      </c>
      <c r="E470">
        <f>Råstatistik!K464</f>
        <v>0</v>
      </c>
      <c r="F470">
        <f ca="1">IF(Råstatistik!I464=999,IF(simulera09,RANDBETWEEN(1,9),9),0)</f>
        <v>9</v>
      </c>
      <c r="G470">
        <f>Råstatistik!P464</f>
        <v>0</v>
      </c>
      <c r="H470">
        <f ca="1">IF(Råstatistik!N464=999,IF(simulera09,RANDBETWEEN(1,9),9),0)</f>
        <v>9</v>
      </c>
      <c r="I470">
        <f>Råstatistik!U464</f>
        <v>0</v>
      </c>
      <c r="J470">
        <f ca="1">IF(Råstatistik!S464=999,IF(simulera09,RANDBETWEEN(1,9),9),0)</f>
        <v>9</v>
      </c>
      <c r="K470">
        <f t="shared" si="225"/>
        <v>11</v>
      </c>
      <c r="L470">
        <f t="shared" ca="1" si="226"/>
        <v>27</v>
      </c>
      <c r="M470" s="26" t="str">
        <f t="shared" ca="1" si="250"/>
        <v>11-38</v>
      </c>
      <c r="N470" s="26">
        <f t="shared" ca="1" si="251"/>
        <v>25</v>
      </c>
      <c r="O470" s="26">
        <f t="shared" si="227"/>
        <v>11</v>
      </c>
      <c r="P470" s="26">
        <f t="shared" ca="1" si="228"/>
        <v>9</v>
      </c>
      <c r="Q470" s="26">
        <f t="shared" ca="1" si="229"/>
        <v>16</v>
      </c>
      <c r="R470" s="43">
        <f>IF(Råstatistik!G464=".",0,Råstatistik!G464)</f>
        <v>10</v>
      </c>
      <c r="S470" s="44">
        <f ca="1">IF(Råstatistik!E464=999,IF(simulera09,RANDBETWEEN(1,9),9),0)</f>
        <v>0</v>
      </c>
      <c r="T470" s="43">
        <f>IF(Råstatistik!L464=".",0,Råstatistik!L464)</f>
        <v>0</v>
      </c>
      <c r="U470" s="44">
        <f ca="1">IF(Råstatistik!J464=999,IF(simulera09,RANDBETWEEN(1,9),9),0)</f>
        <v>9</v>
      </c>
      <c r="V470">
        <f>IF(Råstatistik!Q464=".",0,Råstatistik!Q464)</f>
        <v>0</v>
      </c>
      <c r="W470">
        <f ca="1">IF(Råstatistik!O464=999,IF(simulera09,RANDBETWEEN(1,9),9),0)</f>
        <v>9</v>
      </c>
      <c r="X470">
        <f>IF(Råstatistik!V464=".",0,Råstatistik!V464)</f>
        <v>0</v>
      </c>
      <c r="Y470">
        <f ca="1">IF(Råstatistik!T464=999,IF(simulera09,RANDBETWEEN(1,9),9),0)</f>
        <v>9</v>
      </c>
      <c r="Z470">
        <f t="shared" si="230"/>
        <v>10</v>
      </c>
      <c r="AA470">
        <f t="shared" ca="1" si="231"/>
        <v>27</v>
      </c>
      <c r="AB470" s="26" t="str">
        <f t="shared" ca="1" si="252"/>
        <v>10-37</v>
      </c>
      <c r="AC470" s="26" t="b">
        <f>Råstatistik!B464</f>
        <v>0</v>
      </c>
      <c r="AD470" s="26">
        <f t="shared" si="232"/>
        <v>1</v>
      </c>
      <c r="AE470" s="26">
        <f t="shared" ca="1" si="233"/>
        <v>0</v>
      </c>
      <c r="AF470" s="26">
        <f t="shared" si="234"/>
        <v>0</v>
      </c>
      <c r="AG470" s="26">
        <f t="shared" ca="1" si="235"/>
        <v>0</v>
      </c>
      <c r="AH470" s="26">
        <f t="shared" si="236"/>
        <v>0</v>
      </c>
      <c r="AI470" s="26">
        <f t="shared" ca="1" si="237"/>
        <v>0</v>
      </c>
      <c r="AJ470" s="26">
        <f t="shared" si="238"/>
        <v>0</v>
      </c>
      <c r="AK470" s="26">
        <f t="shared" ca="1" si="239"/>
        <v>0</v>
      </c>
      <c r="AL470" s="48">
        <f t="shared" si="240"/>
        <v>1</v>
      </c>
      <c r="AM470" s="48" t="str">
        <f t="shared" ca="1" si="241"/>
        <v>44 - 36%</v>
      </c>
      <c r="AN470" s="48" t="str">
        <f>IFERROR(#REF!/#REF!,"-")</f>
        <v>-</v>
      </c>
      <c r="AO470" s="48">
        <f t="shared" si="242"/>
        <v>0.90909090909090906</v>
      </c>
      <c r="AP470" s="48" t="str">
        <f t="shared" ca="1" si="243"/>
        <v>40 - 108%</v>
      </c>
      <c r="AQ470" s="48" t="str">
        <f>IFERROR(AC470/#REF!,"-")</f>
        <v>-</v>
      </c>
      <c r="AR470" s="48">
        <f t="shared" si="244"/>
        <v>0.90909090909090906</v>
      </c>
      <c r="AS470" s="48" t="str">
        <f>IFERROR(#REF!/#REF!,"_")</f>
        <v>_</v>
      </c>
      <c r="AT470" s="48">
        <f t="shared" si="245"/>
        <v>0</v>
      </c>
      <c r="AU470" s="48" t="str">
        <f>IFERROR(#REF!/#REF!,"-")</f>
        <v>-</v>
      </c>
      <c r="AV470" s="48">
        <f t="shared" si="246"/>
        <v>0</v>
      </c>
      <c r="AW470" s="48" t="str">
        <f>IFERROR(#REF!/#REF!,"-")</f>
        <v>-</v>
      </c>
      <c r="AX470" s="48">
        <f t="shared" si="247"/>
        <v>0</v>
      </c>
      <c r="AY470" s="48" t="str">
        <f>IFERROR(#REF!/#REF!,"-")</f>
        <v>-</v>
      </c>
      <c r="AZ470" s="48">
        <f t="shared" si="253"/>
        <v>0</v>
      </c>
      <c r="BA470" s="48" t="str">
        <f t="shared" si="254"/>
        <v>-</v>
      </c>
      <c r="BB470" s="48" t="b">
        <f t="shared" si="248"/>
        <v>0</v>
      </c>
      <c r="BC470">
        <f t="shared" si="255"/>
        <v>1</v>
      </c>
      <c r="BD470" s="48">
        <f t="shared" si="249"/>
        <v>1</v>
      </c>
    </row>
    <row r="471" spans="1:56" x14ac:dyDescent="0.3">
      <c r="A471" s="25" t="str">
        <f>Råstatistik!A465</f>
        <v>STIFTELSEN ORIONSKOLAN</v>
      </c>
      <c r="B471" t="b">
        <f t="shared" si="224"/>
        <v>0</v>
      </c>
      <c r="C471">
        <f>Råstatistik!F465</f>
        <v>0</v>
      </c>
      <c r="D471">
        <f ca="1">IF(Råstatistik!D465=999,IF(simulera09,RANDBETWEEN(1,9),9),0)</f>
        <v>0</v>
      </c>
      <c r="E471">
        <f>Råstatistik!K465</f>
        <v>0</v>
      </c>
      <c r="F471">
        <f ca="1">IF(Råstatistik!I465=999,IF(simulera09,RANDBETWEEN(1,9),9),0)</f>
        <v>0</v>
      </c>
      <c r="G471">
        <f>Råstatistik!P465</f>
        <v>0</v>
      </c>
      <c r="H471">
        <f ca="1">IF(Råstatistik!N465=999,IF(simulera09,RANDBETWEEN(1,9),9),0)</f>
        <v>9</v>
      </c>
      <c r="I471">
        <f>Råstatistik!U465</f>
        <v>0</v>
      </c>
      <c r="J471">
        <f ca="1">IF(Råstatistik!S465=999,IF(simulera09,RANDBETWEEN(1,9),9),0)</f>
        <v>0</v>
      </c>
      <c r="K471">
        <f t="shared" si="225"/>
        <v>0</v>
      </c>
      <c r="L471">
        <f t="shared" ca="1" si="226"/>
        <v>9</v>
      </c>
      <c r="M471" s="26" t="str">
        <f t="shared" ca="1" si="250"/>
        <v>0-9</v>
      </c>
      <c r="N471" s="26">
        <f t="shared" ca="1" si="251"/>
        <v>5</v>
      </c>
      <c r="O471" s="26">
        <f t="shared" si="227"/>
        <v>0</v>
      </c>
      <c r="P471" s="26">
        <f t="shared" ca="1" si="228"/>
        <v>0</v>
      </c>
      <c r="Q471" s="26">
        <f t="shared" ca="1" si="229"/>
        <v>0</v>
      </c>
      <c r="R471" s="43">
        <f>IF(Råstatistik!G465=".",0,Råstatistik!G465)</f>
        <v>0</v>
      </c>
      <c r="S471" s="44">
        <f ca="1">IF(Råstatistik!E465=999,IF(simulera09,RANDBETWEEN(1,9),9),0)</f>
        <v>0</v>
      </c>
      <c r="T471" s="43">
        <f>IF(Råstatistik!L465=".",0,Råstatistik!L465)</f>
        <v>0</v>
      </c>
      <c r="U471" s="44">
        <f ca="1">IF(Råstatistik!J465=999,IF(simulera09,RANDBETWEEN(1,9),9),0)</f>
        <v>0</v>
      </c>
      <c r="V471">
        <f>IF(Råstatistik!Q465=".",0,Råstatistik!Q465)</f>
        <v>0</v>
      </c>
      <c r="W471">
        <f ca="1">IF(Råstatistik!O465=999,IF(simulera09,RANDBETWEEN(1,9),9),0)</f>
        <v>9</v>
      </c>
      <c r="X471">
        <f>IF(Råstatistik!V465=".",0,Råstatistik!V465)</f>
        <v>0</v>
      </c>
      <c r="Y471">
        <f ca="1">IF(Råstatistik!T465=999,IF(simulera09,RANDBETWEEN(1,9),9),0)</f>
        <v>0</v>
      </c>
      <c r="Z471">
        <f t="shared" si="230"/>
        <v>0</v>
      </c>
      <c r="AA471">
        <f t="shared" ca="1" si="231"/>
        <v>9</v>
      </c>
      <c r="AB471" s="26" t="str">
        <f t="shared" ca="1" si="252"/>
        <v>0-9</v>
      </c>
      <c r="AC471" s="26" t="b">
        <f>Råstatistik!B465</f>
        <v>0</v>
      </c>
      <c r="AD471" s="26">
        <f t="shared" si="232"/>
        <v>0</v>
      </c>
      <c r="AE471" s="26">
        <f t="shared" ca="1" si="233"/>
        <v>0</v>
      </c>
      <c r="AF471" s="26">
        <f t="shared" si="234"/>
        <v>0</v>
      </c>
      <c r="AG471" s="26">
        <f t="shared" ca="1" si="235"/>
        <v>0</v>
      </c>
      <c r="AH471" s="26">
        <f t="shared" si="236"/>
        <v>0</v>
      </c>
      <c r="AI471" s="26">
        <f t="shared" ca="1" si="237"/>
        <v>0</v>
      </c>
      <c r="AJ471" s="26">
        <f t="shared" si="238"/>
        <v>0</v>
      </c>
      <c r="AK471" s="26">
        <f t="shared" ca="1" si="239"/>
        <v>0</v>
      </c>
      <c r="AL471" s="48" t="str">
        <f t="shared" si="240"/>
        <v>-</v>
      </c>
      <c r="AM471" s="48" t="str">
        <f t="shared" ca="1" si="241"/>
        <v>0 - 0%</v>
      </c>
      <c r="AN471" s="48" t="str">
        <f>IFERROR(#REF!/#REF!,"-")</f>
        <v>-</v>
      </c>
      <c r="AO471" s="48" t="str">
        <f t="shared" si="242"/>
        <v>-</v>
      </c>
      <c r="AP471" s="48" t="str">
        <f t="shared" ca="1" si="243"/>
        <v>0 - 180%</v>
      </c>
      <c r="AQ471" s="48" t="str">
        <f>IFERROR(AC471/#REF!,"-")</f>
        <v>-</v>
      </c>
      <c r="AR471" s="48" t="str">
        <f t="shared" si="244"/>
        <v>-</v>
      </c>
      <c r="AS471" s="48" t="str">
        <f>IFERROR(#REF!/#REF!,"_")</f>
        <v>_</v>
      </c>
      <c r="AT471" s="48" t="str">
        <f t="shared" si="245"/>
        <v>-</v>
      </c>
      <c r="AU471" s="48" t="str">
        <f>IFERROR(#REF!/#REF!,"-")</f>
        <v>-</v>
      </c>
      <c r="AV471" s="48" t="str">
        <f t="shared" si="246"/>
        <v>-</v>
      </c>
      <c r="AW471" s="48" t="str">
        <f>IFERROR(#REF!/#REF!,"-")</f>
        <v>-</v>
      </c>
      <c r="AX471" s="48" t="str">
        <f t="shared" si="247"/>
        <v>-</v>
      </c>
      <c r="AY471" s="48" t="str">
        <f>IFERROR(#REF!/#REF!,"-")</f>
        <v>-</v>
      </c>
      <c r="AZ471" s="48" t="str">
        <f t="shared" si="253"/>
        <v>-</v>
      </c>
      <c r="BA471" s="48" t="str">
        <f t="shared" si="254"/>
        <v>-</v>
      </c>
      <c r="BB471" s="48" t="b">
        <f t="shared" si="248"/>
        <v>0</v>
      </c>
      <c r="BC471">
        <f t="shared" si="255"/>
        <v>0</v>
      </c>
      <c r="BD471" s="48" t="str">
        <f t="shared" si="249"/>
        <v>-</v>
      </c>
    </row>
    <row r="472" spans="1:56" x14ac:dyDescent="0.3">
      <c r="A472" s="25" t="str">
        <f>Råstatistik!A466</f>
        <v>STIFTELSEN PAULISKOLAN</v>
      </c>
      <c r="B472" t="b">
        <f t="shared" si="224"/>
        <v>0</v>
      </c>
      <c r="C472">
        <f>Råstatistik!F466</f>
        <v>0</v>
      </c>
      <c r="D472">
        <f ca="1">IF(Råstatistik!D466=999,IF(simulera09,RANDBETWEEN(1,9),9),0)</f>
        <v>9</v>
      </c>
      <c r="E472">
        <f>Råstatistik!K466</f>
        <v>0</v>
      </c>
      <c r="F472">
        <f ca="1">IF(Råstatistik!I466=999,IF(simulera09,RANDBETWEEN(1,9),9),0)</f>
        <v>0</v>
      </c>
      <c r="G472">
        <f>Råstatistik!P466</f>
        <v>0</v>
      </c>
      <c r="H472">
        <f ca="1">IF(Råstatistik!N466=999,IF(simulera09,RANDBETWEEN(1,9),9),0)</f>
        <v>0</v>
      </c>
      <c r="I472">
        <f>Råstatistik!U466</f>
        <v>0</v>
      </c>
      <c r="J472">
        <f ca="1">IF(Råstatistik!S466=999,IF(simulera09,RANDBETWEEN(1,9),9),0)</f>
        <v>9</v>
      </c>
      <c r="K472">
        <f t="shared" si="225"/>
        <v>0</v>
      </c>
      <c r="L472">
        <f t="shared" ca="1" si="226"/>
        <v>18</v>
      </c>
      <c r="M472" s="26" t="str">
        <f t="shared" ca="1" si="250"/>
        <v>0-18</v>
      </c>
      <c r="N472" s="26">
        <f t="shared" ca="1" si="251"/>
        <v>9</v>
      </c>
      <c r="O472" s="26">
        <f t="shared" si="227"/>
        <v>0</v>
      </c>
      <c r="P472" s="26">
        <f t="shared" ca="1" si="228"/>
        <v>9</v>
      </c>
      <c r="Q472" s="26">
        <f t="shared" ca="1" si="229"/>
        <v>5</v>
      </c>
      <c r="R472" s="43">
        <f>IF(Råstatistik!G466=".",0,Råstatistik!G466)</f>
        <v>0</v>
      </c>
      <c r="S472" s="44">
        <f ca="1">IF(Råstatistik!E466=999,IF(simulera09,RANDBETWEEN(1,9),9),0)</f>
        <v>9</v>
      </c>
      <c r="T472" s="43">
        <f>IF(Råstatistik!L466=".",0,Råstatistik!L466)</f>
        <v>0</v>
      </c>
      <c r="U472" s="44">
        <f ca="1">IF(Råstatistik!J466=999,IF(simulera09,RANDBETWEEN(1,9),9),0)</f>
        <v>0</v>
      </c>
      <c r="V472">
        <f>IF(Råstatistik!Q466=".",0,Råstatistik!Q466)</f>
        <v>0</v>
      </c>
      <c r="W472">
        <f ca="1">IF(Råstatistik!O466=999,IF(simulera09,RANDBETWEEN(1,9),9),0)</f>
        <v>0</v>
      </c>
      <c r="X472">
        <f>IF(Råstatistik!V466=".",0,Råstatistik!V466)</f>
        <v>0</v>
      </c>
      <c r="Y472">
        <f ca="1">IF(Råstatistik!T466=999,IF(simulera09,RANDBETWEEN(1,9),9),0)</f>
        <v>9</v>
      </c>
      <c r="Z472">
        <f t="shared" si="230"/>
        <v>0</v>
      </c>
      <c r="AA472">
        <f t="shared" ca="1" si="231"/>
        <v>18</v>
      </c>
      <c r="AB472" s="26" t="str">
        <f t="shared" ca="1" si="252"/>
        <v>0-18</v>
      </c>
      <c r="AC472" s="26" t="b">
        <f>Råstatistik!B466</f>
        <v>1</v>
      </c>
      <c r="AD472" s="26">
        <f t="shared" si="232"/>
        <v>0</v>
      </c>
      <c r="AE472" s="26">
        <f t="shared" ca="1" si="233"/>
        <v>0</v>
      </c>
      <c r="AF472" s="26">
        <f t="shared" si="234"/>
        <v>0</v>
      </c>
      <c r="AG472" s="26">
        <f t="shared" ca="1" si="235"/>
        <v>0</v>
      </c>
      <c r="AH472" s="26">
        <f t="shared" si="236"/>
        <v>0</v>
      </c>
      <c r="AI472" s="26">
        <f t="shared" ca="1" si="237"/>
        <v>0</v>
      </c>
      <c r="AJ472" s="26">
        <f t="shared" si="238"/>
        <v>0</v>
      </c>
      <c r="AK472" s="26">
        <f t="shared" ca="1" si="239"/>
        <v>0</v>
      </c>
      <c r="AL472" s="48" t="str">
        <f t="shared" si="240"/>
        <v>-</v>
      </c>
      <c r="AM472" s="48" t="str">
        <f t="shared" ca="1" si="241"/>
        <v>0 - 100%</v>
      </c>
      <c r="AN472" s="48" t="str">
        <f>IFERROR(#REF!/#REF!,"-")</f>
        <v>-</v>
      </c>
      <c r="AO472" s="48" t="str">
        <f t="shared" si="242"/>
        <v>-</v>
      </c>
      <c r="AP472" s="48" t="str">
        <f t="shared" ca="1" si="243"/>
        <v>0 - 200%</v>
      </c>
      <c r="AQ472" s="48" t="str">
        <f>IFERROR(AC472/#REF!,"-")</f>
        <v>-</v>
      </c>
      <c r="AR472" s="48" t="str">
        <f t="shared" si="244"/>
        <v>-</v>
      </c>
      <c r="AS472" s="48" t="str">
        <f>IFERROR(#REF!/#REF!,"_")</f>
        <v>_</v>
      </c>
      <c r="AT472" s="48" t="str">
        <f t="shared" si="245"/>
        <v>-</v>
      </c>
      <c r="AU472" s="48" t="str">
        <f>IFERROR(#REF!/#REF!,"-")</f>
        <v>-</v>
      </c>
      <c r="AV472" s="48" t="str">
        <f t="shared" si="246"/>
        <v>-</v>
      </c>
      <c r="AW472" s="48" t="str">
        <f>IFERROR(#REF!/#REF!,"-")</f>
        <v>-</v>
      </c>
      <c r="AX472" s="48" t="str">
        <f t="shared" si="247"/>
        <v>-</v>
      </c>
      <c r="AY472" s="48" t="str">
        <f>IFERROR(#REF!/#REF!,"-")</f>
        <v>-</v>
      </c>
      <c r="AZ472" s="48" t="str">
        <f t="shared" si="253"/>
        <v>-</v>
      </c>
      <c r="BA472" s="48" t="str">
        <f t="shared" si="254"/>
        <v>-</v>
      </c>
      <c r="BB472" s="48" t="b">
        <f t="shared" si="248"/>
        <v>1</v>
      </c>
      <c r="BC472">
        <f t="shared" si="255"/>
        <v>0</v>
      </c>
      <c r="BD472" s="48" t="str">
        <f t="shared" si="249"/>
        <v>-</v>
      </c>
    </row>
    <row r="473" spans="1:56" x14ac:dyDescent="0.3">
      <c r="A473" s="25" t="str">
        <f>Råstatistik!A467</f>
        <v>STIFTELSEN RUDOLF STEINERSKOLAN</v>
      </c>
      <c r="B473" t="b">
        <f t="shared" si="224"/>
        <v>0</v>
      </c>
      <c r="C473">
        <f>Råstatistik!F467</f>
        <v>0</v>
      </c>
      <c r="D473">
        <f ca="1">IF(Råstatistik!D467=999,IF(simulera09,RANDBETWEEN(1,9),9),0)</f>
        <v>0</v>
      </c>
      <c r="E473">
        <f>Råstatistik!K467</f>
        <v>0</v>
      </c>
      <c r="F473">
        <f ca="1">IF(Råstatistik!I467=999,IF(simulera09,RANDBETWEEN(1,9),9),0)</f>
        <v>0</v>
      </c>
      <c r="G473">
        <f>Råstatistik!P467</f>
        <v>0</v>
      </c>
      <c r="H473">
        <f ca="1">IF(Råstatistik!N467=999,IF(simulera09,RANDBETWEEN(1,9),9),0)</f>
        <v>9</v>
      </c>
      <c r="I473">
        <f>Råstatistik!U467</f>
        <v>0</v>
      </c>
      <c r="J473">
        <f ca="1">IF(Råstatistik!S467=999,IF(simulera09,RANDBETWEEN(1,9),9),0)</f>
        <v>0</v>
      </c>
      <c r="K473">
        <f t="shared" si="225"/>
        <v>0</v>
      </c>
      <c r="L473">
        <f t="shared" ca="1" si="226"/>
        <v>9</v>
      </c>
      <c r="M473" s="26" t="str">
        <f t="shared" ca="1" si="250"/>
        <v>0-9</v>
      </c>
      <c r="N473" s="26">
        <f t="shared" ca="1" si="251"/>
        <v>5</v>
      </c>
      <c r="O473" s="26">
        <f t="shared" si="227"/>
        <v>0</v>
      </c>
      <c r="P473" s="26">
        <f t="shared" ca="1" si="228"/>
        <v>0</v>
      </c>
      <c r="Q473" s="26">
        <f t="shared" ca="1" si="229"/>
        <v>0</v>
      </c>
      <c r="R473" s="43">
        <f>IF(Råstatistik!G467=".",0,Råstatistik!G467)</f>
        <v>0</v>
      </c>
      <c r="S473" s="44">
        <f ca="1">IF(Råstatistik!E467=999,IF(simulera09,RANDBETWEEN(1,9),9),0)</f>
        <v>0</v>
      </c>
      <c r="T473" s="43">
        <f>IF(Råstatistik!L467=".",0,Råstatistik!L467)</f>
        <v>0</v>
      </c>
      <c r="U473" s="44">
        <f ca="1">IF(Råstatistik!J467=999,IF(simulera09,RANDBETWEEN(1,9),9),0)</f>
        <v>0</v>
      </c>
      <c r="V473">
        <f>IF(Råstatistik!Q467=".",0,Råstatistik!Q467)</f>
        <v>0</v>
      </c>
      <c r="W473">
        <f ca="1">IF(Råstatistik!O467=999,IF(simulera09,RANDBETWEEN(1,9),9),0)</f>
        <v>9</v>
      </c>
      <c r="X473">
        <f>IF(Råstatistik!V467=".",0,Råstatistik!V467)</f>
        <v>0</v>
      </c>
      <c r="Y473">
        <f ca="1">IF(Råstatistik!T467=999,IF(simulera09,RANDBETWEEN(1,9),9),0)</f>
        <v>0</v>
      </c>
      <c r="Z473">
        <f t="shared" si="230"/>
        <v>0</v>
      </c>
      <c r="AA473">
        <f t="shared" ca="1" si="231"/>
        <v>9</v>
      </c>
      <c r="AB473" s="26" t="str">
        <f t="shared" ca="1" si="252"/>
        <v>0-9</v>
      </c>
      <c r="AC473" s="26" t="b">
        <f>Råstatistik!B467</f>
        <v>0</v>
      </c>
      <c r="AD473" s="26">
        <f t="shared" si="232"/>
        <v>0</v>
      </c>
      <c r="AE473" s="26">
        <f t="shared" ca="1" si="233"/>
        <v>0</v>
      </c>
      <c r="AF473" s="26">
        <f t="shared" si="234"/>
        <v>0</v>
      </c>
      <c r="AG473" s="26">
        <f t="shared" ca="1" si="235"/>
        <v>0</v>
      </c>
      <c r="AH473" s="26">
        <f t="shared" si="236"/>
        <v>0</v>
      </c>
      <c r="AI473" s="26">
        <f t="shared" ca="1" si="237"/>
        <v>0</v>
      </c>
      <c r="AJ473" s="26">
        <f t="shared" si="238"/>
        <v>0</v>
      </c>
      <c r="AK473" s="26">
        <f t="shared" ca="1" si="239"/>
        <v>0</v>
      </c>
      <c r="AL473" s="48" t="str">
        <f t="shared" si="240"/>
        <v>-</v>
      </c>
      <c r="AM473" s="48" t="str">
        <f t="shared" ca="1" si="241"/>
        <v>0 - 0%</v>
      </c>
      <c r="AN473" s="48" t="str">
        <f>IFERROR(#REF!/#REF!,"-")</f>
        <v>-</v>
      </c>
      <c r="AO473" s="48" t="str">
        <f t="shared" si="242"/>
        <v>-</v>
      </c>
      <c r="AP473" s="48" t="str">
        <f t="shared" ca="1" si="243"/>
        <v>0 - 180%</v>
      </c>
      <c r="AQ473" s="48" t="str">
        <f>IFERROR(AC473/#REF!,"-")</f>
        <v>-</v>
      </c>
      <c r="AR473" s="48" t="str">
        <f t="shared" si="244"/>
        <v>-</v>
      </c>
      <c r="AS473" s="48" t="str">
        <f>IFERROR(#REF!/#REF!,"_")</f>
        <v>_</v>
      </c>
      <c r="AT473" s="48" t="str">
        <f t="shared" si="245"/>
        <v>-</v>
      </c>
      <c r="AU473" s="48" t="str">
        <f>IFERROR(#REF!/#REF!,"-")</f>
        <v>-</v>
      </c>
      <c r="AV473" s="48" t="str">
        <f t="shared" si="246"/>
        <v>-</v>
      </c>
      <c r="AW473" s="48" t="str">
        <f>IFERROR(#REF!/#REF!,"-")</f>
        <v>-</v>
      </c>
      <c r="AX473" s="48" t="str">
        <f t="shared" si="247"/>
        <v>-</v>
      </c>
      <c r="AY473" s="48" t="str">
        <f>IFERROR(#REF!/#REF!,"-")</f>
        <v>-</v>
      </c>
      <c r="AZ473" s="48" t="str">
        <f t="shared" si="253"/>
        <v>-</v>
      </c>
      <c r="BA473" s="48" t="str">
        <f t="shared" si="254"/>
        <v>-</v>
      </c>
      <c r="BB473" s="48" t="b">
        <f t="shared" si="248"/>
        <v>0</v>
      </c>
      <c r="BC473">
        <f t="shared" si="255"/>
        <v>0</v>
      </c>
      <c r="BD473" s="48" t="str">
        <f t="shared" si="249"/>
        <v>-</v>
      </c>
    </row>
    <row r="474" spans="1:56" x14ac:dyDescent="0.3">
      <c r="A474" s="25" t="str">
        <f>Råstatistik!A468</f>
        <v>STIFTELSEN RUDOLF STEINERSKOLAN I LUND</v>
      </c>
      <c r="B474" t="b">
        <f t="shared" si="224"/>
        <v>0</v>
      </c>
      <c r="C474">
        <f>Råstatistik!F468</f>
        <v>0</v>
      </c>
      <c r="D474">
        <f ca="1">IF(Råstatistik!D468=999,IF(simulera09,RANDBETWEEN(1,9),9),0)</f>
        <v>0</v>
      </c>
      <c r="E474">
        <f>Råstatistik!K468</f>
        <v>0</v>
      </c>
      <c r="F474">
        <f ca="1">IF(Råstatistik!I468=999,IF(simulera09,RANDBETWEEN(1,9),9),0)</f>
        <v>9</v>
      </c>
      <c r="G474">
        <f>Råstatistik!P468</f>
        <v>0</v>
      </c>
      <c r="H474">
        <f ca="1">IF(Råstatistik!N468=999,IF(simulera09,RANDBETWEEN(1,9),9),0)</f>
        <v>0</v>
      </c>
      <c r="I474">
        <f>Råstatistik!U468</f>
        <v>0</v>
      </c>
      <c r="J474">
        <f ca="1">IF(Råstatistik!S468=999,IF(simulera09,RANDBETWEEN(1,9),9),0)</f>
        <v>9</v>
      </c>
      <c r="K474">
        <f t="shared" si="225"/>
        <v>0</v>
      </c>
      <c r="L474">
        <f t="shared" ca="1" si="226"/>
        <v>18</v>
      </c>
      <c r="M474" s="26" t="str">
        <f t="shared" ca="1" si="250"/>
        <v>0-18</v>
      </c>
      <c r="N474" s="26">
        <f t="shared" ca="1" si="251"/>
        <v>9</v>
      </c>
      <c r="O474" s="26">
        <f t="shared" si="227"/>
        <v>0</v>
      </c>
      <c r="P474" s="26">
        <f t="shared" ca="1" si="228"/>
        <v>9</v>
      </c>
      <c r="Q474" s="26">
        <f t="shared" ca="1" si="229"/>
        <v>5</v>
      </c>
      <c r="R474" s="43">
        <f>IF(Råstatistik!G468=".",0,Råstatistik!G468)</f>
        <v>0</v>
      </c>
      <c r="S474" s="44">
        <f ca="1">IF(Råstatistik!E468=999,IF(simulera09,RANDBETWEEN(1,9),9),0)</f>
        <v>0</v>
      </c>
      <c r="T474" s="43">
        <f>IF(Råstatistik!L468=".",0,Råstatistik!L468)</f>
        <v>0</v>
      </c>
      <c r="U474" s="44">
        <f ca="1">IF(Råstatistik!J468=999,IF(simulera09,RANDBETWEEN(1,9),9),0)</f>
        <v>9</v>
      </c>
      <c r="V474">
        <f>IF(Råstatistik!Q468=".",0,Råstatistik!Q468)</f>
        <v>0</v>
      </c>
      <c r="W474">
        <f ca="1">IF(Råstatistik!O468=999,IF(simulera09,RANDBETWEEN(1,9),9),0)</f>
        <v>0</v>
      </c>
      <c r="X474">
        <f>IF(Råstatistik!V468=".",0,Råstatistik!V468)</f>
        <v>0</v>
      </c>
      <c r="Y474">
        <f ca="1">IF(Råstatistik!T468=999,IF(simulera09,RANDBETWEEN(1,9),9),0)</f>
        <v>9</v>
      </c>
      <c r="Z474">
        <f t="shared" si="230"/>
        <v>0</v>
      </c>
      <c r="AA474">
        <f t="shared" ca="1" si="231"/>
        <v>18</v>
      </c>
      <c r="AB474" s="26" t="str">
        <f t="shared" ca="1" si="252"/>
        <v>0-18</v>
      </c>
      <c r="AC474" s="26" t="b">
        <f>Råstatistik!B468</f>
        <v>0</v>
      </c>
      <c r="AD474" s="26">
        <f t="shared" si="232"/>
        <v>0</v>
      </c>
      <c r="AE474" s="26">
        <f t="shared" ca="1" si="233"/>
        <v>0</v>
      </c>
      <c r="AF474" s="26">
        <f t="shared" si="234"/>
        <v>0</v>
      </c>
      <c r="AG474" s="26">
        <f t="shared" ca="1" si="235"/>
        <v>0</v>
      </c>
      <c r="AH474" s="26">
        <f t="shared" si="236"/>
        <v>0</v>
      </c>
      <c r="AI474" s="26">
        <f t="shared" ca="1" si="237"/>
        <v>0</v>
      </c>
      <c r="AJ474" s="26">
        <f t="shared" si="238"/>
        <v>0</v>
      </c>
      <c r="AK474" s="26">
        <f t="shared" ca="1" si="239"/>
        <v>0</v>
      </c>
      <c r="AL474" s="48" t="str">
        <f t="shared" si="240"/>
        <v>-</v>
      </c>
      <c r="AM474" s="48" t="str">
        <f t="shared" ca="1" si="241"/>
        <v>0 - 100%</v>
      </c>
      <c r="AN474" s="48" t="str">
        <f>IFERROR(#REF!/#REF!,"-")</f>
        <v>-</v>
      </c>
      <c r="AO474" s="48" t="str">
        <f t="shared" si="242"/>
        <v>-</v>
      </c>
      <c r="AP474" s="48" t="str">
        <f t="shared" ca="1" si="243"/>
        <v>0 - 200%</v>
      </c>
      <c r="AQ474" s="48" t="str">
        <f>IFERROR(AC474/#REF!,"-")</f>
        <v>-</v>
      </c>
      <c r="AR474" s="48" t="str">
        <f t="shared" si="244"/>
        <v>-</v>
      </c>
      <c r="AS474" s="48" t="str">
        <f>IFERROR(#REF!/#REF!,"_")</f>
        <v>_</v>
      </c>
      <c r="AT474" s="48" t="str">
        <f t="shared" si="245"/>
        <v>-</v>
      </c>
      <c r="AU474" s="48" t="str">
        <f>IFERROR(#REF!/#REF!,"-")</f>
        <v>-</v>
      </c>
      <c r="AV474" s="48" t="str">
        <f t="shared" si="246"/>
        <v>-</v>
      </c>
      <c r="AW474" s="48" t="str">
        <f>IFERROR(#REF!/#REF!,"-")</f>
        <v>-</v>
      </c>
      <c r="AX474" s="48" t="str">
        <f t="shared" si="247"/>
        <v>-</v>
      </c>
      <c r="AY474" s="48" t="str">
        <f>IFERROR(#REF!/#REF!,"-")</f>
        <v>-</v>
      </c>
      <c r="AZ474" s="48" t="str">
        <f t="shared" si="253"/>
        <v>-</v>
      </c>
      <c r="BA474" s="48" t="str">
        <f t="shared" si="254"/>
        <v>-</v>
      </c>
      <c r="BB474" s="48" t="b">
        <f t="shared" si="248"/>
        <v>0</v>
      </c>
      <c r="BC474">
        <f t="shared" si="255"/>
        <v>0</v>
      </c>
      <c r="BD474" s="48" t="str">
        <f t="shared" si="249"/>
        <v>-</v>
      </c>
    </row>
    <row r="475" spans="1:56" x14ac:dyDescent="0.3">
      <c r="A475" s="25" t="str">
        <f>Råstatistik!A469</f>
        <v>STIFTELSEN S:T ERIKS KATOLSKA SKOLA</v>
      </c>
      <c r="B475" t="b">
        <f t="shared" si="224"/>
        <v>0</v>
      </c>
      <c r="C475">
        <f>Råstatistik!F469</f>
        <v>0</v>
      </c>
      <c r="D475">
        <f ca="1">IF(Råstatistik!D469=999,IF(simulera09,RANDBETWEEN(1,9),9),0)</f>
        <v>0</v>
      </c>
      <c r="E475">
        <f>Råstatistik!K469</f>
        <v>0</v>
      </c>
      <c r="F475">
        <f ca="1">IF(Råstatistik!I469=999,IF(simulera09,RANDBETWEEN(1,9),9),0)</f>
        <v>9</v>
      </c>
      <c r="G475">
        <f>Råstatistik!P469</f>
        <v>0</v>
      </c>
      <c r="H475">
        <f ca="1">IF(Råstatistik!N469=999,IF(simulera09,RANDBETWEEN(1,9),9),0)</f>
        <v>9</v>
      </c>
      <c r="I475">
        <f>Råstatistik!U469</f>
        <v>0</v>
      </c>
      <c r="J475">
        <f ca="1">IF(Råstatistik!S469=999,IF(simulera09,RANDBETWEEN(1,9),9),0)</f>
        <v>9</v>
      </c>
      <c r="K475">
        <f t="shared" si="225"/>
        <v>0</v>
      </c>
      <c r="L475">
        <f t="shared" ca="1" si="226"/>
        <v>27</v>
      </c>
      <c r="M475" s="26" t="str">
        <f t="shared" ca="1" si="250"/>
        <v>0-27</v>
      </c>
      <c r="N475" s="26">
        <f t="shared" ca="1" si="251"/>
        <v>14</v>
      </c>
      <c r="O475" s="26">
        <f t="shared" si="227"/>
        <v>0</v>
      </c>
      <c r="P475" s="26">
        <f t="shared" ca="1" si="228"/>
        <v>9</v>
      </c>
      <c r="Q475" s="26">
        <f t="shared" ca="1" si="229"/>
        <v>5</v>
      </c>
      <c r="R475" s="43">
        <f>IF(Råstatistik!G469=".",0,Råstatistik!G469)</f>
        <v>0</v>
      </c>
      <c r="S475" s="44">
        <f ca="1">IF(Råstatistik!E469=999,IF(simulera09,RANDBETWEEN(1,9),9),0)</f>
        <v>0</v>
      </c>
      <c r="T475" s="43">
        <f>IF(Råstatistik!L469=".",0,Råstatistik!L469)</f>
        <v>0</v>
      </c>
      <c r="U475" s="44">
        <f ca="1">IF(Råstatistik!J469=999,IF(simulera09,RANDBETWEEN(1,9),9),0)</f>
        <v>9</v>
      </c>
      <c r="V475">
        <f>IF(Råstatistik!Q469=".",0,Råstatistik!Q469)</f>
        <v>0</v>
      </c>
      <c r="W475">
        <f ca="1">IF(Råstatistik!O469=999,IF(simulera09,RANDBETWEEN(1,9),9),0)</f>
        <v>9</v>
      </c>
      <c r="X475">
        <f>IF(Råstatistik!V469=".",0,Råstatistik!V469)</f>
        <v>0</v>
      </c>
      <c r="Y475">
        <f ca="1">IF(Råstatistik!T469=999,IF(simulera09,RANDBETWEEN(1,9),9),0)</f>
        <v>9</v>
      </c>
      <c r="Z475">
        <f t="shared" si="230"/>
        <v>0</v>
      </c>
      <c r="AA475">
        <f t="shared" ca="1" si="231"/>
        <v>27</v>
      </c>
      <c r="AB475" s="26" t="str">
        <f t="shared" ca="1" si="252"/>
        <v>0-27</v>
      </c>
      <c r="AC475" s="26" t="b">
        <f>Råstatistik!B469</f>
        <v>1</v>
      </c>
      <c r="AD475" s="26">
        <f t="shared" si="232"/>
        <v>0</v>
      </c>
      <c r="AE475" s="26">
        <f t="shared" ca="1" si="233"/>
        <v>0</v>
      </c>
      <c r="AF475" s="26">
        <f t="shared" si="234"/>
        <v>0</v>
      </c>
      <c r="AG475" s="26">
        <f t="shared" ca="1" si="235"/>
        <v>0</v>
      </c>
      <c r="AH475" s="26">
        <f t="shared" si="236"/>
        <v>0</v>
      </c>
      <c r="AI475" s="26">
        <f t="shared" ca="1" si="237"/>
        <v>0</v>
      </c>
      <c r="AJ475" s="26">
        <f t="shared" si="238"/>
        <v>0</v>
      </c>
      <c r="AK475" s="26">
        <f t="shared" ca="1" si="239"/>
        <v>0</v>
      </c>
      <c r="AL475" s="48" t="str">
        <f t="shared" si="240"/>
        <v>-</v>
      </c>
      <c r="AM475" s="48" t="str">
        <f t="shared" ca="1" si="241"/>
        <v>0 - 64%</v>
      </c>
      <c r="AN475" s="48" t="str">
        <f>IFERROR(#REF!/#REF!,"-")</f>
        <v>-</v>
      </c>
      <c r="AO475" s="48" t="str">
        <f t="shared" si="242"/>
        <v>-</v>
      </c>
      <c r="AP475" s="48" t="str">
        <f t="shared" ca="1" si="243"/>
        <v>0 - 193%</v>
      </c>
      <c r="AQ475" s="48" t="str">
        <f>IFERROR(AC475/#REF!,"-")</f>
        <v>-</v>
      </c>
      <c r="AR475" s="48" t="str">
        <f t="shared" si="244"/>
        <v>-</v>
      </c>
      <c r="AS475" s="48" t="str">
        <f>IFERROR(#REF!/#REF!,"_")</f>
        <v>_</v>
      </c>
      <c r="AT475" s="48" t="str">
        <f t="shared" si="245"/>
        <v>-</v>
      </c>
      <c r="AU475" s="48" t="str">
        <f>IFERROR(#REF!/#REF!,"-")</f>
        <v>-</v>
      </c>
      <c r="AV475" s="48" t="str">
        <f t="shared" si="246"/>
        <v>-</v>
      </c>
      <c r="AW475" s="48" t="str">
        <f>IFERROR(#REF!/#REF!,"-")</f>
        <v>-</v>
      </c>
      <c r="AX475" s="48" t="str">
        <f t="shared" si="247"/>
        <v>-</v>
      </c>
      <c r="AY475" s="48" t="str">
        <f>IFERROR(#REF!/#REF!,"-")</f>
        <v>-</v>
      </c>
      <c r="AZ475" s="48" t="str">
        <f t="shared" si="253"/>
        <v>-</v>
      </c>
      <c r="BA475" s="48" t="str">
        <f t="shared" si="254"/>
        <v>-</v>
      </c>
      <c r="BB475" s="48" t="b">
        <f t="shared" si="248"/>
        <v>1</v>
      </c>
      <c r="BC475">
        <f t="shared" si="255"/>
        <v>0</v>
      </c>
      <c r="BD475" s="48" t="str">
        <f t="shared" si="249"/>
        <v>-</v>
      </c>
    </row>
    <row r="476" spans="1:56" x14ac:dyDescent="0.3">
      <c r="A476" s="25" t="str">
        <f>Råstatistik!A470</f>
        <v>STIFTELSEN S:T THOMAS SKOLA</v>
      </c>
      <c r="B476" t="b">
        <f t="shared" si="224"/>
        <v>0</v>
      </c>
      <c r="C476">
        <f>Råstatistik!F470</f>
        <v>0</v>
      </c>
      <c r="D476">
        <f ca="1">IF(Råstatistik!D470=999,IF(simulera09,RANDBETWEEN(1,9),9),0)</f>
        <v>9</v>
      </c>
      <c r="E476">
        <f>Råstatistik!K470</f>
        <v>0</v>
      </c>
      <c r="F476">
        <f ca="1">IF(Råstatistik!I470=999,IF(simulera09,RANDBETWEEN(1,9),9),0)</f>
        <v>9</v>
      </c>
      <c r="G476">
        <f>Råstatistik!P470</f>
        <v>0</v>
      </c>
      <c r="H476">
        <f ca="1">IF(Råstatistik!N470=999,IF(simulera09,RANDBETWEEN(1,9),9),0)</f>
        <v>9</v>
      </c>
      <c r="I476">
        <f>Råstatistik!U470</f>
        <v>0</v>
      </c>
      <c r="J476">
        <f ca="1">IF(Råstatistik!S470=999,IF(simulera09,RANDBETWEEN(1,9),9),0)</f>
        <v>9</v>
      </c>
      <c r="K476">
        <f t="shared" si="225"/>
        <v>0</v>
      </c>
      <c r="L476">
        <f t="shared" ca="1" si="226"/>
        <v>36</v>
      </c>
      <c r="M476" s="26" t="str">
        <f t="shared" ca="1" si="250"/>
        <v>0-36</v>
      </c>
      <c r="N476" s="26">
        <f t="shared" ca="1" si="251"/>
        <v>18</v>
      </c>
      <c r="O476" s="26">
        <f t="shared" si="227"/>
        <v>0</v>
      </c>
      <c r="P476" s="26">
        <f t="shared" ca="1" si="228"/>
        <v>18</v>
      </c>
      <c r="Q476" s="26">
        <f t="shared" ca="1" si="229"/>
        <v>9</v>
      </c>
      <c r="R476" s="43">
        <f>IF(Råstatistik!G470=".",0,Råstatistik!G470)</f>
        <v>0</v>
      </c>
      <c r="S476" s="44">
        <f ca="1">IF(Råstatistik!E470=999,IF(simulera09,RANDBETWEEN(1,9),9),0)</f>
        <v>9</v>
      </c>
      <c r="T476" s="43">
        <f>IF(Råstatistik!L470=".",0,Råstatistik!L470)</f>
        <v>0</v>
      </c>
      <c r="U476" s="44">
        <f ca="1">IF(Råstatistik!J470=999,IF(simulera09,RANDBETWEEN(1,9),9),0)</f>
        <v>9</v>
      </c>
      <c r="V476">
        <f>IF(Råstatistik!Q470=".",0,Råstatistik!Q470)</f>
        <v>0</v>
      </c>
      <c r="W476">
        <f ca="1">IF(Råstatistik!O470=999,IF(simulera09,RANDBETWEEN(1,9),9),0)</f>
        <v>9</v>
      </c>
      <c r="X476">
        <f>IF(Råstatistik!V470=".",0,Råstatistik!V470)</f>
        <v>0</v>
      </c>
      <c r="Y476">
        <f ca="1">IF(Råstatistik!T470=999,IF(simulera09,RANDBETWEEN(1,9),9),0)</f>
        <v>9</v>
      </c>
      <c r="Z476">
        <f t="shared" si="230"/>
        <v>0</v>
      </c>
      <c r="AA476">
        <f t="shared" ca="1" si="231"/>
        <v>36</v>
      </c>
      <c r="AB476" s="26" t="str">
        <f t="shared" ca="1" si="252"/>
        <v>0-36</v>
      </c>
      <c r="AC476" s="26" t="b">
        <f>Råstatistik!B470</f>
        <v>0</v>
      </c>
      <c r="AD476" s="26">
        <f t="shared" si="232"/>
        <v>0</v>
      </c>
      <c r="AE476" s="26">
        <f t="shared" ca="1" si="233"/>
        <v>0</v>
      </c>
      <c r="AF476" s="26">
        <f t="shared" si="234"/>
        <v>0</v>
      </c>
      <c r="AG476" s="26">
        <f t="shared" ca="1" si="235"/>
        <v>0</v>
      </c>
      <c r="AH476" s="26">
        <f t="shared" si="236"/>
        <v>0</v>
      </c>
      <c r="AI476" s="26">
        <f t="shared" ca="1" si="237"/>
        <v>0</v>
      </c>
      <c r="AJ476" s="26">
        <f t="shared" si="238"/>
        <v>0</v>
      </c>
      <c r="AK476" s="26">
        <f t="shared" ca="1" si="239"/>
        <v>0</v>
      </c>
      <c r="AL476" s="48" t="str">
        <f t="shared" si="240"/>
        <v>-</v>
      </c>
      <c r="AM476" s="48" t="str">
        <f t="shared" ca="1" si="241"/>
        <v>0 - 100%</v>
      </c>
      <c r="AN476" s="48" t="str">
        <f>IFERROR(#REF!/#REF!,"-")</f>
        <v>-</v>
      </c>
      <c r="AO476" s="48" t="str">
        <f t="shared" si="242"/>
        <v>-</v>
      </c>
      <c r="AP476" s="48" t="str">
        <f t="shared" ca="1" si="243"/>
        <v>0 - 200%</v>
      </c>
      <c r="AQ476" s="48" t="str">
        <f>IFERROR(AC476/#REF!,"-")</f>
        <v>-</v>
      </c>
      <c r="AR476" s="48" t="str">
        <f t="shared" si="244"/>
        <v>-</v>
      </c>
      <c r="AS476" s="48" t="str">
        <f>IFERROR(#REF!/#REF!,"_")</f>
        <v>_</v>
      </c>
      <c r="AT476" s="48" t="str">
        <f t="shared" si="245"/>
        <v>-</v>
      </c>
      <c r="AU476" s="48" t="str">
        <f>IFERROR(#REF!/#REF!,"-")</f>
        <v>-</v>
      </c>
      <c r="AV476" s="48" t="str">
        <f t="shared" si="246"/>
        <v>-</v>
      </c>
      <c r="AW476" s="48" t="str">
        <f>IFERROR(#REF!/#REF!,"-")</f>
        <v>-</v>
      </c>
      <c r="AX476" s="48" t="str">
        <f t="shared" si="247"/>
        <v>-</v>
      </c>
      <c r="AY476" s="48" t="str">
        <f>IFERROR(#REF!/#REF!,"-")</f>
        <v>-</v>
      </c>
      <c r="AZ476" s="48" t="str">
        <f t="shared" si="253"/>
        <v>-</v>
      </c>
      <c r="BA476" s="48" t="str">
        <f t="shared" si="254"/>
        <v>-</v>
      </c>
      <c r="BB476" s="48" t="b">
        <f t="shared" si="248"/>
        <v>0</v>
      </c>
      <c r="BC476">
        <f t="shared" si="255"/>
        <v>0</v>
      </c>
      <c r="BD476" s="48" t="str">
        <f t="shared" si="249"/>
        <v>-</v>
      </c>
    </row>
    <row r="477" spans="1:56" x14ac:dyDescent="0.3">
      <c r="A477" s="25" t="str">
        <f>Råstatistik!A471</f>
        <v>STIFTELSEN SEGERBANERET</v>
      </c>
      <c r="B477" t="b">
        <f t="shared" si="224"/>
        <v>0</v>
      </c>
      <c r="C477">
        <f>Råstatistik!F471</f>
        <v>0</v>
      </c>
      <c r="D477">
        <f ca="1">IF(Råstatistik!D471=999,IF(simulera09,RANDBETWEEN(1,9),9),0)</f>
        <v>0</v>
      </c>
      <c r="E477">
        <f>Råstatistik!K471</f>
        <v>0</v>
      </c>
      <c r="F477">
        <f ca="1">IF(Råstatistik!I471=999,IF(simulera09,RANDBETWEEN(1,9),9),0)</f>
        <v>0</v>
      </c>
      <c r="G477">
        <f>Råstatistik!P471</f>
        <v>0</v>
      </c>
      <c r="H477">
        <f ca="1">IF(Råstatistik!N471=999,IF(simulera09,RANDBETWEEN(1,9),9),0)</f>
        <v>0</v>
      </c>
      <c r="I477">
        <f>Råstatistik!U471</f>
        <v>0</v>
      </c>
      <c r="J477">
        <f ca="1">IF(Råstatistik!S471=999,IF(simulera09,RANDBETWEEN(1,9),9),0)</f>
        <v>9</v>
      </c>
      <c r="K477">
        <f t="shared" si="225"/>
        <v>0</v>
      </c>
      <c r="L477">
        <f t="shared" ca="1" si="226"/>
        <v>9</v>
      </c>
      <c r="M477" s="26" t="str">
        <f t="shared" ca="1" si="250"/>
        <v>0-9</v>
      </c>
      <c r="N477" s="26">
        <f t="shared" ca="1" si="251"/>
        <v>5</v>
      </c>
      <c r="O477" s="26">
        <f t="shared" si="227"/>
        <v>0</v>
      </c>
      <c r="P477" s="26">
        <f t="shared" ca="1" si="228"/>
        <v>0</v>
      </c>
      <c r="Q477" s="26">
        <f t="shared" ca="1" si="229"/>
        <v>0</v>
      </c>
      <c r="R477" s="43">
        <f>IF(Råstatistik!G471=".",0,Råstatistik!G471)</f>
        <v>0</v>
      </c>
      <c r="S477" s="44">
        <f ca="1">IF(Råstatistik!E471=999,IF(simulera09,RANDBETWEEN(1,9),9),0)</f>
        <v>0</v>
      </c>
      <c r="T477" s="43">
        <f>IF(Råstatistik!L471=".",0,Råstatistik!L471)</f>
        <v>0</v>
      </c>
      <c r="U477" s="44">
        <f ca="1">IF(Råstatistik!J471=999,IF(simulera09,RANDBETWEEN(1,9),9),0)</f>
        <v>0</v>
      </c>
      <c r="V477">
        <f>IF(Råstatistik!Q471=".",0,Råstatistik!Q471)</f>
        <v>0</v>
      </c>
      <c r="W477">
        <f ca="1">IF(Råstatistik!O471=999,IF(simulera09,RANDBETWEEN(1,9),9),0)</f>
        <v>0</v>
      </c>
      <c r="X477">
        <f>IF(Råstatistik!V471=".",0,Råstatistik!V471)</f>
        <v>0</v>
      </c>
      <c r="Y477">
        <f ca="1">IF(Råstatistik!T471=999,IF(simulera09,RANDBETWEEN(1,9),9),0)</f>
        <v>9</v>
      </c>
      <c r="Z477">
        <f t="shared" si="230"/>
        <v>0</v>
      </c>
      <c r="AA477">
        <f t="shared" ca="1" si="231"/>
        <v>9</v>
      </c>
      <c r="AB477" s="26" t="str">
        <f t="shared" ca="1" si="252"/>
        <v>0-9</v>
      </c>
      <c r="AC477" s="26" t="b">
        <f>Råstatistik!B471</f>
        <v>0</v>
      </c>
      <c r="AD477" s="26">
        <f t="shared" si="232"/>
        <v>0</v>
      </c>
      <c r="AE477" s="26">
        <f t="shared" ca="1" si="233"/>
        <v>0</v>
      </c>
      <c r="AF477" s="26">
        <f t="shared" si="234"/>
        <v>0</v>
      </c>
      <c r="AG477" s="26">
        <f t="shared" ca="1" si="235"/>
        <v>0</v>
      </c>
      <c r="AH477" s="26">
        <f t="shared" si="236"/>
        <v>0</v>
      </c>
      <c r="AI477" s="26">
        <f t="shared" ca="1" si="237"/>
        <v>0</v>
      </c>
      <c r="AJ477" s="26">
        <f t="shared" si="238"/>
        <v>0</v>
      </c>
      <c r="AK477" s="26">
        <f t="shared" ca="1" si="239"/>
        <v>0</v>
      </c>
      <c r="AL477" s="48" t="str">
        <f t="shared" si="240"/>
        <v>-</v>
      </c>
      <c r="AM477" s="48" t="str">
        <f t="shared" ca="1" si="241"/>
        <v>0 - 0%</v>
      </c>
      <c r="AN477" s="48" t="str">
        <f>IFERROR(#REF!/#REF!,"-")</f>
        <v>-</v>
      </c>
      <c r="AO477" s="48" t="str">
        <f t="shared" si="242"/>
        <v>-</v>
      </c>
      <c r="AP477" s="48" t="str">
        <f t="shared" ca="1" si="243"/>
        <v>0 - 180%</v>
      </c>
      <c r="AQ477" s="48" t="str">
        <f>IFERROR(AC477/#REF!,"-")</f>
        <v>-</v>
      </c>
      <c r="AR477" s="48" t="str">
        <f t="shared" si="244"/>
        <v>-</v>
      </c>
      <c r="AS477" s="48" t="str">
        <f>IFERROR(#REF!/#REF!,"_")</f>
        <v>_</v>
      </c>
      <c r="AT477" s="48" t="str">
        <f t="shared" si="245"/>
        <v>-</v>
      </c>
      <c r="AU477" s="48" t="str">
        <f>IFERROR(#REF!/#REF!,"-")</f>
        <v>-</v>
      </c>
      <c r="AV477" s="48" t="str">
        <f t="shared" si="246"/>
        <v>-</v>
      </c>
      <c r="AW477" s="48" t="str">
        <f>IFERROR(#REF!/#REF!,"-")</f>
        <v>-</v>
      </c>
      <c r="AX477" s="48" t="str">
        <f t="shared" si="247"/>
        <v>-</v>
      </c>
      <c r="AY477" s="48" t="str">
        <f>IFERROR(#REF!/#REF!,"-")</f>
        <v>-</v>
      </c>
      <c r="AZ477" s="48" t="str">
        <f t="shared" si="253"/>
        <v>-</v>
      </c>
      <c r="BA477" s="48" t="str">
        <f t="shared" si="254"/>
        <v>-</v>
      </c>
      <c r="BB477" s="48" t="b">
        <f t="shared" si="248"/>
        <v>0</v>
      </c>
      <c r="BC477">
        <f t="shared" si="255"/>
        <v>0</v>
      </c>
      <c r="BD477" s="48" t="str">
        <f t="shared" si="249"/>
        <v>-</v>
      </c>
    </row>
    <row r="478" spans="1:56" x14ac:dyDescent="0.3">
      <c r="A478" s="25" t="str">
        <f>Råstatistik!A472</f>
        <v>STIFTELSEN SÖDERKÖPINGS WALDORFSKOLA</v>
      </c>
      <c r="B478" t="b">
        <f t="shared" si="224"/>
        <v>0</v>
      </c>
      <c r="C478">
        <f>Råstatistik!F472</f>
        <v>0</v>
      </c>
      <c r="D478">
        <f ca="1">IF(Råstatistik!D472=999,IF(simulera09,RANDBETWEEN(1,9),9),0)</f>
        <v>0</v>
      </c>
      <c r="E478">
        <f>Råstatistik!K472</f>
        <v>0</v>
      </c>
      <c r="F478">
        <f ca="1">IF(Råstatistik!I472=999,IF(simulera09,RANDBETWEEN(1,9),9),0)</f>
        <v>0</v>
      </c>
      <c r="G478">
        <f>Råstatistik!P472</f>
        <v>0</v>
      </c>
      <c r="H478">
        <f ca="1">IF(Råstatistik!N472=999,IF(simulera09,RANDBETWEEN(1,9),9),0)</f>
        <v>9</v>
      </c>
      <c r="I478">
        <f>Råstatistik!U472</f>
        <v>0</v>
      </c>
      <c r="J478">
        <f ca="1">IF(Råstatistik!S472=999,IF(simulera09,RANDBETWEEN(1,9),9),0)</f>
        <v>0</v>
      </c>
      <c r="K478">
        <f t="shared" si="225"/>
        <v>0</v>
      </c>
      <c r="L478">
        <f t="shared" ca="1" si="226"/>
        <v>9</v>
      </c>
      <c r="M478" s="26" t="str">
        <f t="shared" ca="1" si="250"/>
        <v>0-9</v>
      </c>
      <c r="N478" s="26">
        <f t="shared" ca="1" si="251"/>
        <v>5</v>
      </c>
      <c r="O478" s="26">
        <f t="shared" si="227"/>
        <v>0</v>
      </c>
      <c r="P478" s="26">
        <f t="shared" ca="1" si="228"/>
        <v>0</v>
      </c>
      <c r="Q478" s="26">
        <f t="shared" ca="1" si="229"/>
        <v>0</v>
      </c>
      <c r="R478" s="43">
        <f>IF(Råstatistik!G472=".",0,Råstatistik!G472)</f>
        <v>0</v>
      </c>
      <c r="S478" s="44">
        <f ca="1">IF(Råstatistik!E472=999,IF(simulera09,RANDBETWEEN(1,9),9),0)</f>
        <v>0</v>
      </c>
      <c r="T478" s="43">
        <f>IF(Råstatistik!L472=".",0,Råstatistik!L472)</f>
        <v>0</v>
      </c>
      <c r="U478" s="44">
        <f ca="1">IF(Råstatistik!J472=999,IF(simulera09,RANDBETWEEN(1,9),9),0)</f>
        <v>0</v>
      </c>
      <c r="V478">
        <f>IF(Råstatistik!Q472=".",0,Råstatistik!Q472)</f>
        <v>0</v>
      </c>
      <c r="W478">
        <f ca="1">IF(Råstatistik!O472=999,IF(simulera09,RANDBETWEEN(1,9),9),0)</f>
        <v>9</v>
      </c>
      <c r="X478">
        <f>IF(Råstatistik!V472=".",0,Råstatistik!V472)</f>
        <v>0</v>
      </c>
      <c r="Y478">
        <f ca="1">IF(Råstatistik!T472=999,IF(simulera09,RANDBETWEEN(1,9),9),0)</f>
        <v>0</v>
      </c>
      <c r="Z478">
        <f t="shared" si="230"/>
        <v>0</v>
      </c>
      <c r="AA478">
        <f t="shared" ca="1" si="231"/>
        <v>9</v>
      </c>
      <c r="AB478" s="26" t="str">
        <f t="shared" ca="1" si="252"/>
        <v>0-9</v>
      </c>
      <c r="AC478" s="26" t="b">
        <f>Råstatistik!B472</f>
        <v>0</v>
      </c>
      <c r="AD478" s="26">
        <f t="shared" si="232"/>
        <v>0</v>
      </c>
      <c r="AE478" s="26">
        <f t="shared" ca="1" si="233"/>
        <v>0</v>
      </c>
      <c r="AF478" s="26">
        <f t="shared" si="234"/>
        <v>0</v>
      </c>
      <c r="AG478" s="26">
        <f t="shared" ca="1" si="235"/>
        <v>0</v>
      </c>
      <c r="AH478" s="26">
        <f t="shared" si="236"/>
        <v>0</v>
      </c>
      <c r="AI478" s="26">
        <f t="shared" ca="1" si="237"/>
        <v>0</v>
      </c>
      <c r="AJ478" s="26">
        <f t="shared" si="238"/>
        <v>0</v>
      </c>
      <c r="AK478" s="26">
        <f t="shared" ca="1" si="239"/>
        <v>0</v>
      </c>
      <c r="AL478" s="48" t="str">
        <f t="shared" si="240"/>
        <v>-</v>
      </c>
      <c r="AM478" s="48" t="str">
        <f t="shared" ca="1" si="241"/>
        <v>0 - 0%</v>
      </c>
      <c r="AN478" s="48" t="str">
        <f>IFERROR(#REF!/#REF!,"-")</f>
        <v>-</v>
      </c>
      <c r="AO478" s="48" t="str">
        <f t="shared" si="242"/>
        <v>-</v>
      </c>
      <c r="AP478" s="48" t="str">
        <f t="shared" ca="1" si="243"/>
        <v>0 - 180%</v>
      </c>
      <c r="AQ478" s="48" t="str">
        <f>IFERROR(AC478/#REF!,"-")</f>
        <v>-</v>
      </c>
      <c r="AR478" s="48" t="str">
        <f t="shared" si="244"/>
        <v>-</v>
      </c>
      <c r="AS478" s="48" t="str">
        <f>IFERROR(#REF!/#REF!,"_")</f>
        <v>_</v>
      </c>
      <c r="AT478" s="48" t="str">
        <f t="shared" si="245"/>
        <v>-</v>
      </c>
      <c r="AU478" s="48" t="str">
        <f>IFERROR(#REF!/#REF!,"-")</f>
        <v>-</v>
      </c>
      <c r="AV478" s="48" t="str">
        <f t="shared" si="246"/>
        <v>-</v>
      </c>
      <c r="AW478" s="48" t="str">
        <f>IFERROR(#REF!/#REF!,"-")</f>
        <v>-</v>
      </c>
      <c r="AX478" s="48" t="str">
        <f t="shared" si="247"/>
        <v>-</v>
      </c>
      <c r="AY478" s="48" t="str">
        <f>IFERROR(#REF!/#REF!,"-")</f>
        <v>-</v>
      </c>
      <c r="AZ478" s="48" t="str">
        <f t="shared" si="253"/>
        <v>-</v>
      </c>
      <c r="BA478" s="48" t="str">
        <f t="shared" si="254"/>
        <v>-</v>
      </c>
      <c r="BB478" s="48" t="b">
        <f t="shared" si="248"/>
        <v>0</v>
      </c>
      <c r="BC478">
        <f t="shared" si="255"/>
        <v>0</v>
      </c>
      <c r="BD478" s="48" t="str">
        <f t="shared" si="249"/>
        <v>-</v>
      </c>
    </row>
    <row r="479" spans="1:56" x14ac:dyDescent="0.3">
      <c r="A479" s="25" t="str">
        <f>Råstatistik!A473</f>
        <v>STIFTELSEN TOBIASGÅRDEN</v>
      </c>
      <c r="B479" t="b">
        <f t="shared" si="224"/>
        <v>0</v>
      </c>
      <c r="C479">
        <f>Råstatistik!F473</f>
        <v>0</v>
      </c>
      <c r="D479">
        <f ca="1">IF(Råstatistik!D473=999,IF(simulera09,RANDBETWEEN(1,9),9),0)</f>
        <v>0</v>
      </c>
      <c r="E479">
        <f>Råstatistik!K473</f>
        <v>0</v>
      </c>
      <c r="F479">
        <f ca="1">IF(Råstatistik!I473=999,IF(simulera09,RANDBETWEEN(1,9),9),0)</f>
        <v>0</v>
      </c>
      <c r="G479">
        <f>Råstatistik!P473</f>
        <v>0</v>
      </c>
      <c r="H479">
        <f ca="1">IF(Råstatistik!N473=999,IF(simulera09,RANDBETWEEN(1,9),9),0)</f>
        <v>0</v>
      </c>
      <c r="I479">
        <f>Råstatistik!U473</f>
        <v>0</v>
      </c>
      <c r="J479">
        <f ca="1">IF(Råstatistik!S473=999,IF(simulera09,RANDBETWEEN(1,9),9),0)</f>
        <v>0</v>
      </c>
      <c r="K479">
        <f t="shared" si="225"/>
        <v>0</v>
      </c>
      <c r="L479">
        <f t="shared" ca="1" si="226"/>
        <v>0</v>
      </c>
      <c r="M479" s="26" t="str">
        <f t="shared" ca="1" si="250"/>
        <v>0</v>
      </c>
      <c r="N479" s="26">
        <f t="shared" ca="1" si="251"/>
        <v>0</v>
      </c>
      <c r="O479" s="26">
        <f t="shared" si="227"/>
        <v>0</v>
      </c>
      <c r="P479" s="26">
        <f t="shared" ca="1" si="228"/>
        <v>0</v>
      </c>
      <c r="Q479" s="26">
        <f t="shared" ca="1" si="229"/>
        <v>0</v>
      </c>
      <c r="R479" s="43">
        <f>IF(Råstatistik!G473=".",0,Råstatistik!G473)</f>
        <v>0</v>
      </c>
      <c r="S479" s="44">
        <f ca="1">IF(Råstatistik!E473=999,IF(simulera09,RANDBETWEEN(1,9),9),0)</f>
        <v>0</v>
      </c>
      <c r="T479" s="43">
        <f>IF(Råstatistik!L473=".",0,Råstatistik!L473)</f>
        <v>0</v>
      </c>
      <c r="U479" s="44">
        <f ca="1">IF(Råstatistik!J473=999,IF(simulera09,RANDBETWEEN(1,9),9),0)</f>
        <v>0</v>
      </c>
      <c r="V479">
        <f>IF(Råstatistik!Q473=".",0,Råstatistik!Q473)</f>
        <v>0</v>
      </c>
      <c r="W479">
        <f ca="1">IF(Råstatistik!O473=999,IF(simulera09,RANDBETWEEN(1,9),9),0)</f>
        <v>0</v>
      </c>
      <c r="X479">
        <f>IF(Råstatistik!V473=".",0,Råstatistik!V473)</f>
        <v>0</v>
      </c>
      <c r="Y479">
        <f ca="1">IF(Råstatistik!T473=999,IF(simulera09,RANDBETWEEN(1,9),9),0)</f>
        <v>0</v>
      </c>
      <c r="Z479">
        <f t="shared" si="230"/>
        <v>0</v>
      </c>
      <c r="AA479">
        <f t="shared" ca="1" si="231"/>
        <v>0</v>
      </c>
      <c r="AB479" s="26" t="str">
        <f t="shared" ca="1" si="252"/>
        <v>0</v>
      </c>
      <c r="AC479" s="26" t="b">
        <f>Råstatistik!B473</f>
        <v>1</v>
      </c>
      <c r="AD479" s="26">
        <f t="shared" si="232"/>
        <v>0</v>
      </c>
      <c r="AE479" s="26">
        <f t="shared" ca="1" si="233"/>
        <v>0</v>
      </c>
      <c r="AF479" s="26">
        <f t="shared" si="234"/>
        <v>0</v>
      </c>
      <c r="AG479" s="26">
        <f t="shared" ca="1" si="235"/>
        <v>0</v>
      </c>
      <c r="AH479" s="26">
        <f t="shared" si="236"/>
        <v>0</v>
      </c>
      <c r="AI479" s="26">
        <f t="shared" ca="1" si="237"/>
        <v>0</v>
      </c>
      <c r="AJ479" s="26">
        <f t="shared" si="238"/>
        <v>0</v>
      </c>
      <c r="AK479" s="26">
        <f t="shared" ca="1" si="239"/>
        <v>0</v>
      </c>
      <c r="AL479" s="48" t="str">
        <f t="shared" si="240"/>
        <v>-</v>
      </c>
      <c r="AM479" s="48" t="e">
        <f t="shared" ca="1" si="241"/>
        <v>#DIV/0!</v>
      </c>
      <c r="AN479" s="48" t="str">
        <f>IFERROR(#REF!/#REF!,"-")</f>
        <v>-</v>
      </c>
      <c r="AO479" s="48" t="str">
        <f t="shared" si="242"/>
        <v>-</v>
      </c>
      <c r="AP479" s="48" t="e">
        <f t="shared" ca="1" si="243"/>
        <v>#DIV/0!</v>
      </c>
      <c r="AQ479" s="48" t="str">
        <f>IFERROR(AC479/#REF!,"-")</f>
        <v>-</v>
      </c>
      <c r="AR479" s="48" t="str">
        <f t="shared" si="244"/>
        <v>-</v>
      </c>
      <c r="AS479" s="48" t="str">
        <f>IFERROR(#REF!/#REF!,"_")</f>
        <v>_</v>
      </c>
      <c r="AT479" s="48" t="str">
        <f t="shared" si="245"/>
        <v>-</v>
      </c>
      <c r="AU479" s="48" t="str">
        <f>IFERROR(#REF!/#REF!,"-")</f>
        <v>-</v>
      </c>
      <c r="AV479" s="48" t="str">
        <f t="shared" si="246"/>
        <v>-</v>
      </c>
      <c r="AW479" s="48" t="str">
        <f>IFERROR(#REF!/#REF!,"-")</f>
        <v>-</v>
      </c>
      <c r="AX479" s="48" t="str">
        <f t="shared" si="247"/>
        <v>-</v>
      </c>
      <c r="AY479" s="48" t="str">
        <f>IFERROR(#REF!/#REF!,"-")</f>
        <v>-</v>
      </c>
      <c r="AZ479" s="48" t="str">
        <f t="shared" si="253"/>
        <v>-</v>
      </c>
      <c r="BA479" s="48" t="str">
        <f t="shared" si="254"/>
        <v>-</v>
      </c>
      <c r="BB479" s="48" t="b">
        <f t="shared" si="248"/>
        <v>1</v>
      </c>
      <c r="BC479">
        <f t="shared" si="255"/>
        <v>0</v>
      </c>
      <c r="BD479" s="48" t="str">
        <f t="shared" si="249"/>
        <v>-</v>
      </c>
    </row>
    <row r="480" spans="1:56" x14ac:dyDescent="0.3">
      <c r="A480" s="25" t="str">
        <f>Råstatistik!A474</f>
        <v>STIFTELSEN UDDEVALLA KRISTNA SKOLA</v>
      </c>
      <c r="B480" t="b">
        <f t="shared" si="224"/>
        <v>0</v>
      </c>
      <c r="C480">
        <f>Råstatistik!F474</f>
        <v>0</v>
      </c>
      <c r="D480">
        <f ca="1">IF(Råstatistik!D474=999,IF(simulera09,RANDBETWEEN(1,9),9),0)</f>
        <v>9</v>
      </c>
      <c r="E480">
        <f>Råstatistik!K474</f>
        <v>0</v>
      </c>
      <c r="F480">
        <f ca="1">IF(Råstatistik!I474=999,IF(simulera09,RANDBETWEEN(1,9),9),0)</f>
        <v>0</v>
      </c>
      <c r="G480">
        <f>Råstatistik!P474</f>
        <v>0</v>
      </c>
      <c r="H480">
        <f ca="1">IF(Råstatistik!N474=999,IF(simulera09,RANDBETWEEN(1,9),9),0)</f>
        <v>0</v>
      </c>
      <c r="I480">
        <f>Råstatistik!U474</f>
        <v>0</v>
      </c>
      <c r="J480">
        <f ca="1">IF(Råstatistik!S474=999,IF(simulera09,RANDBETWEEN(1,9),9),0)</f>
        <v>9</v>
      </c>
      <c r="K480">
        <f t="shared" si="225"/>
        <v>0</v>
      </c>
      <c r="L480">
        <f t="shared" ca="1" si="226"/>
        <v>18</v>
      </c>
      <c r="M480" s="26" t="str">
        <f t="shared" ca="1" si="250"/>
        <v>0-18</v>
      </c>
      <c r="N480" s="26">
        <f t="shared" ca="1" si="251"/>
        <v>9</v>
      </c>
      <c r="O480" s="26">
        <f t="shared" si="227"/>
        <v>0</v>
      </c>
      <c r="P480" s="26">
        <f t="shared" ca="1" si="228"/>
        <v>9</v>
      </c>
      <c r="Q480" s="26">
        <f t="shared" ca="1" si="229"/>
        <v>5</v>
      </c>
      <c r="R480" s="43">
        <f>IF(Råstatistik!G474=".",0,Råstatistik!G474)</f>
        <v>0</v>
      </c>
      <c r="S480" s="44">
        <f ca="1">IF(Råstatistik!E474=999,IF(simulera09,RANDBETWEEN(1,9),9),0)</f>
        <v>9</v>
      </c>
      <c r="T480" s="43">
        <f>IF(Råstatistik!L474=".",0,Råstatistik!L474)</f>
        <v>0</v>
      </c>
      <c r="U480" s="44">
        <f ca="1">IF(Råstatistik!J474=999,IF(simulera09,RANDBETWEEN(1,9),9),0)</f>
        <v>0</v>
      </c>
      <c r="V480">
        <f>IF(Råstatistik!Q474=".",0,Råstatistik!Q474)</f>
        <v>0</v>
      </c>
      <c r="W480">
        <f ca="1">IF(Råstatistik!O474=999,IF(simulera09,RANDBETWEEN(1,9),9),0)</f>
        <v>0</v>
      </c>
      <c r="X480">
        <f>IF(Råstatistik!V474=".",0,Råstatistik!V474)</f>
        <v>0</v>
      </c>
      <c r="Y480">
        <f ca="1">IF(Råstatistik!T474=999,IF(simulera09,RANDBETWEEN(1,9),9),0)</f>
        <v>9</v>
      </c>
      <c r="Z480">
        <f t="shared" si="230"/>
        <v>0</v>
      </c>
      <c r="AA480">
        <f t="shared" ca="1" si="231"/>
        <v>18</v>
      </c>
      <c r="AB480" s="26" t="str">
        <f t="shared" ca="1" si="252"/>
        <v>0-18</v>
      </c>
      <c r="AC480" s="26" t="b">
        <f>Råstatistik!B474</f>
        <v>0</v>
      </c>
      <c r="AD480" s="26">
        <f t="shared" si="232"/>
        <v>0</v>
      </c>
      <c r="AE480" s="26">
        <f t="shared" ca="1" si="233"/>
        <v>0</v>
      </c>
      <c r="AF480" s="26">
        <f t="shared" si="234"/>
        <v>0</v>
      </c>
      <c r="AG480" s="26">
        <f t="shared" ca="1" si="235"/>
        <v>0</v>
      </c>
      <c r="AH480" s="26">
        <f t="shared" si="236"/>
        <v>0</v>
      </c>
      <c r="AI480" s="26">
        <f t="shared" ca="1" si="237"/>
        <v>0</v>
      </c>
      <c r="AJ480" s="26">
        <f t="shared" si="238"/>
        <v>0</v>
      </c>
      <c r="AK480" s="26">
        <f t="shared" ca="1" si="239"/>
        <v>0</v>
      </c>
      <c r="AL480" s="48" t="str">
        <f t="shared" si="240"/>
        <v>-</v>
      </c>
      <c r="AM480" s="48" t="str">
        <f t="shared" ca="1" si="241"/>
        <v>0 - 100%</v>
      </c>
      <c r="AN480" s="48" t="str">
        <f>IFERROR(#REF!/#REF!,"-")</f>
        <v>-</v>
      </c>
      <c r="AO480" s="48" t="str">
        <f t="shared" si="242"/>
        <v>-</v>
      </c>
      <c r="AP480" s="48" t="str">
        <f t="shared" ca="1" si="243"/>
        <v>0 - 200%</v>
      </c>
      <c r="AQ480" s="48" t="str">
        <f>IFERROR(AC480/#REF!,"-")</f>
        <v>-</v>
      </c>
      <c r="AR480" s="48" t="str">
        <f t="shared" si="244"/>
        <v>-</v>
      </c>
      <c r="AS480" s="48" t="str">
        <f>IFERROR(#REF!/#REF!,"_")</f>
        <v>_</v>
      </c>
      <c r="AT480" s="48" t="str">
        <f t="shared" si="245"/>
        <v>-</v>
      </c>
      <c r="AU480" s="48" t="str">
        <f>IFERROR(#REF!/#REF!,"-")</f>
        <v>-</v>
      </c>
      <c r="AV480" s="48" t="str">
        <f t="shared" si="246"/>
        <v>-</v>
      </c>
      <c r="AW480" s="48" t="str">
        <f>IFERROR(#REF!/#REF!,"-")</f>
        <v>-</v>
      </c>
      <c r="AX480" s="48" t="str">
        <f t="shared" si="247"/>
        <v>-</v>
      </c>
      <c r="AY480" s="48" t="str">
        <f>IFERROR(#REF!/#REF!,"-")</f>
        <v>-</v>
      </c>
      <c r="AZ480" s="48" t="str">
        <f t="shared" si="253"/>
        <v>-</v>
      </c>
      <c r="BA480" s="48" t="str">
        <f t="shared" si="254"/>
        <v>-</v>
      </c>
      <c r="BB480" s="48" t="b">
        <f t="shared" si="248"/>
        <v>0</v>
      </c>
      <c r="BC480">
        <f t="shared" si="255"/>
        <v>0</v>
      </c>
      <c r="BD480" s="48" t="str">
        <f t="shared" si="249"/>
        <v>-</v>
      </c>
    </row>
    <row r="481" spans="1:56" x14ac:dyDescent="0.3">
      <c r="A481" s="25" t="str">
        <f>Råstatistik!A475</f>
        <v>STIFTELSEN UMEÅ WALDORFSKOLA R KARLSSON MFL</v>
      </c>
      <c r="B481" t="b">
        <f t="shared" si="224"/>
        <v>0</v>
      </c>
      <c r="C481">
        <f>Råstatistik!F475</f>
        <v>0</v>
      </c>
      <c r="D481">
        <f ca="1">IF(Råstatistik!D475=999,IF(simulera09,RANDBETWEEN(1,9),9),0)</f>
        <v>0</v>
      </c>
      <c r="E481">
        <f>Råstatistik!K475</f>
        <v>0</v>
      </c>
      <c r="F481">
        <f ca="1">IF(Råstatistik!I475=999,IF(simulera09,RANDBETWEEN(1,9),9),0)</f>
        <v>0</v>
      </c>
      <c r="G481">
        <f>Råstatistik!P475</f>
        <v>0</v>
      </c>
      <c r="H481">
        <f ca="1">IF(Råstatistik!N475=999,IF(simulera09,RANDBETWEEN(1,9),9),0)</f>
        <v>0</v>
      </c>
      <c r="I481">
        <f>Råstatistik!U475</f>
        <v>0</v>
      </c>
      <c r="J481">
        <f ca="1">IF(Råstatistik!S475=999,IF(simulera09,RANDBETWEEN(1,9),9),0)</f>
        <v>9</v>
      </c>
      <c r="K481">
        <f t="shared" si="225"/>
        <v>0</v>
      </c>
      <c r="L481">
        <f t="shared" ca="1" si="226"/>
        <v>9</v>
      </c>
      <c r="M481" s="26" t="str">
        <f t="shared" ca="1" si="250"/>
        <v>0-9</v>
      </c>
      <c r="N481" s="26">
        <f t="shared" ca="1" si="251"/>
        <v>5</v>
      </c>
      <c r="O481" s="26">
        <f t="shared" si="227"/>
        <v>0</v>
      </c>
      <c r="P481" s="26">
        <f t="shared" ca="1" si="228"/>
        <v>0</v>
      </c>
      <c r="Q481" s="26">
        <f t="shared" ca="1" si="229"/>
        <v>0</v>
      </c>
      <c r="R481" s="43">
        <f>IF(Råstatistik!G475=".",0,Råstatistik!G475)</f>
        <v>0</v>
      </c>
      <c r="S481" s="44">
        <f ca="1">IF(Råstatistik!E475=999,IF(simulera09,RANDBETWEEN(1,9),9),0)</f>
        <v>0</v>
      </c>
      <c r="T481" s="43">
        <f>IF(Råstatistik!L475=".",0,Råstatistik!L475)</f>
        <v>0</v>
      </c>
      <c r="U481" s="44">
        <f ca="1">IF(Råstatistik!J475=999,IF(simulera09,RANDBETWEEN(1,9),9),0)</f>
        <v>0</v>
      </c>
      <c r="V481">
        <f>IF(Råstatistik!Q475=".",0,Råstatistik!Q475)</f>
        <v>0</v>
      </c>
      <c r="W481">
        <f ca="1">IF(Råstatistik!O475=999,IF(simulera09,RANDBETWEEN(1,9),9),0)</f>
        <v>0</v>
      </c>
      <c r="X481">
        <f>IF(Råstatistik!V475=".",0,Råstatistik!V475)</f>
        <v>0</v>
      </c>
      <c r="Y481">
        <f ca="1">IF(Råstatistik!T475=999,IF(simulera09,RANDBETWEEN(1,9),9),0)</f>
        <v>9</v>
      </c>
      <c r="Z481">
        <f t="shared" si="230"/>
        <v>0</v>
      </c>
      <c r="AA481">
        <f t="shared" ca="1" si="231"/>
        <v>9</v>
      </c>
      <c r="AB481" s="26" t="str">
        <f t="shared" ca="1" si="252"/>
        <v>0-9</v>
      </c>
      <c r="AC481" s="26" t="b">
        <f>Råstatistik!B475</f>
        <v>0</v>
      </c>
      <c r="AD481" s="26">
        <f t="shared" si="232"/>
        <v>0</v>
      </c>
      <c r="AE481" s="26">
        <f t="shared" ca="1" si="233"/>
        <v>0</v>
      </c>
      <c r="AF481" s="26">
        <f t="shared" si="234"/>
        <v>0</v>
      </c>
      <c r="AG481" s="26">
        <f t="shared" ca="1" si="235"/>
        <v>0</v>
      </c>
      <c r="AH481" s="26">
        <f t="shared" si="236"/>
        <v>0</v>
      </c>
      <c r="AI481" s="26">
        <f t="shared" ca="1" si="237"/>
        <v>0</v>
      </c>
      <c r="AJ481" s="26">
        <f t="shared" si="238"/>
        <v>0</v>
      </c>
      <c r="AK481" s="26">
        <f t="shared" ca="1" si="239"/>
        <v>0</v>
      </c>
      <c r="AL481" s="48" t="str">
        <f t="shared" si="240"/>
        <v>-</v>
      </c>
      <c r="AM481" s="48" t="str">
        <f t="shared" ca="1" si="241"/>
        <v>0 - 0%</v>
      </c>
      <c r="AN481" s="48" t="str">
        <f>IFERROR(#REF!/#REF!,"-")</f>
        <v>-</v>
      </c>
      <c r="AO481" s="48" t="str">
        <f t="shared" si="242"/>
        <v>-</v>
      </c>
      <c r="AP481" s="48" t="str">
        <f t="shared" ca="1" si="243"/>
        <v>0 - 180%</v>
      </c>
      <c r="AQ481" s="48" t="str">
        <f>IFERROR(AC481/#REF!,"-")</f>
        <v>-</v>
      </c>
      <c r="AR481" s="48" t="str">
        <f t="shared" si="244"/>
        <v>-</v>
      </c>
      <c r="AS481" s="48" t="str">
        <f>IFERROR(#REF!/#REF!,"_")</f>
        <v>_</v>
      </c>
      <c r="AT481" s="48" t="str">
        <f t="shared" si="245"/>
        <v>-</v>
      </c>
      <c r="AU481" s="48" t="str">
        <f>IFERROR(#REF!/#REF!,"-")</f>
        <v>-</v>
      </c>
      <c r="AV481" s="48" t="str">
        <f t="shared" si="246"/>
        <v>-</v>
      </c>
      <c r="AW481" s="48" t="str">
        <f>IFERROR(#REF!/#REF!,"-")</f>
        <v>-</v>
      </c>
      <c r="AX481" s="48" t="str">
        <f t="shared" si="247"/>
        <v>-</v>
      </c>
      <c r="AY481" s="48" t="str">
        <f>IFERROR(#REF!/#REF!,"-")</f>
        <v>-</v>
      </c>
      <c r="AZ481" s="48" t="str">
        <f t="shared" si="253"/>
        <v>-</v>
      </c>
      <c r="BA481" s="48" t="str">
        <f t="shared" si="254"/>
        <v>-</v>
      </c>
      <c r="BB481" s="48" t="b">
        <f t="shared" si="248"/>
        <v>0</v>
      </c>
      <c r="BC481">
        <f t="shared" si="255"/>
        <v>0</v>
      </c>
      <c r="BD481" s="48" t="str">
        <f t="shared" si="249"/>
        <v>-</v>
      </c>
    </row>
    <row r="482" spans="1:56" x14ac:dyDescent="0.3">
      <c r="A482" s="25" t="str">
        <f>Råstatistik!A476</f>
        <v>STIFTELSEN UPPSALA MUSIKKLASSER</v>
      </c>
      <c r="B482" t="b">
        <f t="shared" si="224"/>
        <v>0</v>
      </c>
      <c r="C482">
        <f>Råstatistik!F476</f>
        <v>0</v>
      </c>
      <c r="D482">
        <f ca="1">IF(Råstatistik!D476=999,IF(simulera09,RANDBETWEEN(1,9),9),0)</f>
        <v>0</v>
      </c>
      <c r="E482">
        <f>Råstatistik!K476</f>
        <v>0</v>
      </c>
      <c r="F482">
        <f ca="1">IF(Råstatistik!I476=999,IF(simulera09,RANDBETWEEN(1,9),9),0)</f>
        <v>9</v>
      </c>
      <c r="G482">
        <f>Råstatistik!P476</f>
        <v>0</v>
      </c>
      <c r="H482">
        <f ca="1">IF(Råstatistik!N476=999,IF(simulera09,RANDBETWEEN(1,9),9),0)</f>
        <v>9</v>
      </c>
      <c r="I482">
        <f>Råstatistik!U476</f>
        <v>70</v>
      </c>
      <c r="J482">
        <f ca="1">IF(Råstatistik!S476=999,IF(simulera09,RANDBETWEEN(1,9),9),0)</f>
        <v>0</v>
      </c>
      <c r="K482">
        <f t="shared" si="225"/>
        <v>70</v>
      </c>
      <c r="L482">
        <f t="shared" ca="1" si="226"/>
        <v>18</v>
      </c>
      <c r="M482" s="26" t="str">
        <f t="shared" ca="1" si="250"/>
        <v>70-88</v>
      </c>
      <c r="N482" s="26">
        <f t="shared" ca="1" si="251"/>
        <v>79</v>
      </c>
      <c r="O482" s="26">
        <f t="shared" si="227"/>
        <v>0</v>
      </c>
      <c r="P482" s="26">
        <f t="shared" ca="1" si="228"/>
        <v>9</v>
      </c>
      <c r="Q482" s="26">
        <f t="shared" ca="1" si="229"/>
        <v>5</v>
      </c>
      <c r="R482" s="43">
        <f>IF(Råstatistik!G476=".",0,Råstatistik!G476)</f>
        <v>0</v>
      </c>
      <c r="S482" s="44">
        <f ca="1">IF(Råstatistik!E476=999,IF(simulera09,RANDBETWEEN(1,9),9),0)</f>
        <v>0</v>
      </c>
      <c r="T482" s="43">
        <f>IF(Råstatistik!L476=".",0,Råstatistik!L476)</f>
        <v>0</v>
      </c>
      <c r="U482" s="44">
        <f ca="1">IF(Råstatistik!J476=999,IF(simulera09,RANDBETWEEN(1,9),9),0)</f>
        <v>9</v>
      </c>
      <c r="V482">
        <f>IF(Råstatistik!Q476=".",0,Råstatistik!Q476)</f>
        <v>0</v>
      </c>
      <c r="W482">
        <f ca="1">IF(Råstatistik!O476=999,IF(simulera09,RANDBETWEEN(1,9),9),0)</f>
        <v>9</v>
      </c>
      <c r="X482">
        <f>IF(Råstatistik!V476=".",0,Råstatistik!V476)</f>
        <v>0</v>
      </c>
      <c r="Y482">
        <f ca="1">IF(Råstatistik!T476=999,IF(simulera09,RANDBETWEEN(1,9),9),0)</f>
        <v>0</v>
      </c>
      <c r="Z482">
        <f t="shared" si="230"/>
        <v>0</v>
      </c>
      <c r="AA482">
        <f t="shared" ca="1" si="231"/>
        <v>18</v>
      </c>
      <c r="AB482" s="26" t="str">
        <f t="shared" ca="1" si="252"/>
        <v>0-18</v>
      </c>
      <c r="AC482" s="26" t="b">
        <f>Råstatistik!B476</f>
        <v>0</v>
      </c>
      <c r="AD482" s="26">
        <f t="shared" si="232"/>
        <v>0</v>
      </c>
      <c r="AE482" s="26">
        <f t="shared" ca="1" si="233"/>
        <v>0</v>
      </c>
      <c r="AF482" s="26">
        <f t="shared" si="234"/>
        <v>0</v>
      </c>
      <c r="AG482" s="26">
        <f t="shared" ca="1" si="235"/>
        <v>0</v>
      </c>
      <c r="AH482" s="26">
        <f t="shared" si="236"/>
        <v>0</v>
      </c>
      <c r="AI482" s="26">
        <f t="shared" ca="1" si="237"/>
        <v>0</v>
      </c>
      <c r="AJ482" s="26">
        <f t="shared" si="238"/>
        <v>70</v>
      </c>
      <c r="AK482" s="26">
        <f t="shared" ca="1" si="239"/>
        <v>0</v>
      </c>
      <c r="AL482" s="48">
        <f t="shared" si="240"/>
        <v>0</v>
      </c>
      <c r="AM482" s="48" t="str">
        <f t="shared" ca="1" si="241"/>
        <v>0 - 11%</v>
      </c>
      <c r="AN482" s="48" t="str">
        <f>IFERROR(#REF!/#REF!,"-")</f>
        <v>-</v>
      </c>
      <c r="AO482" s="48">
        <f t="shared" si="242"/>
        <v>0</v>
      </c>
      <c r="AP482" s="48" t="str">
        <f t="shared" ca="1" si="243"/>
        <v>0 - 23%</v>
      </c>
      <c r="AQ482" s="48" t="str">
        <f>IFERROR(AC482/#REF!,"-")</f>
        <v>-</v>
      </c>
      <c r="AR482" s="48" t="str">
        <f t="shared" si="244"/>
        <v>-</v>
      </c>
      <c r="AS482" s="48" t="str">
        <f>IFERROR(#REF!/#REF!,"_")</f>
        <v>_</v>
      </c>
      <c r="AT482" s="48" t="str">
        <f t="shared" si="245"/>
        <v>-</v>
      </c>
      <c r="AU482" s="48" t="str">
        <f>IFERROR(#REF!/#REF!,"-")</f>
        <v>-</v>
      </c>
      <c r="AV482" s="48" t="str">
        <f t="shared" si="246"/>
        <v>-</v>
      </c>
      <c r="AW482" s="48" t="str">
        <f>IFERROR(#REF!/#REF!,"-")</f>
        <v>-</v>
      </c>
      <c r="AX482" s="48" t="str">
        <f t="shared" si="247"/>
        <v>-</v>
      </c>
      <c r="AY482" s="48" t="str">
        <f>IFERROR(#REF!/#REF!,"-")</f>
        <v>-</v>
      </c>
      <c r="AZ482" s="48" t="str">
        <f t="shared" si="253"/>
        <v>-</v>
      </c>
      <c r="BA482" s="48" t="str">
        <f t="shared" si="254"/>
        <v>-</v>
      </c>
      <c r="BB482" s="48" t="b">
        <f t="shared" si="248"/>
        <v>0</v>
      </c>
      <c r="BC482">
        <f t="shared" si="255"/>
        <v>0</v>
      </c>
      <c r="BD482" s="48" t="str">
        <f t="shared" si="249"/>
        <v>-</v>
      </c>
    </row>
    <row r="483" spans="1:56" x14ac:dyDescent="0.3">
      <c r="A483" s="25" t="str">
        <f>Råstatistik!A477</f>
        <v>STIFTELSEN UPPSALA WALDORFSKOLA</v>
      </c>
      <c r="B483" t="b">
        <f t="shared" si="224"/>
        <v>0</v>
      </c>
      <c r="C483">
        <f>Råstatistik!F477</f>
        <v>0</v>
      </c>
      <c r="D483">
        <f ca="1">IF(Råstatistik!D477=999,IF(simulera09,RANDBETWEEN(1,9),9),0)</f>
        <v>0</v>
      </c>
      <c r="E483">
        <f>Råstatistik!K477</f>
        <v>0</v>
      </c>
      <c r="F483">
        <f ca="1">IF(Råstatistik!I477=999,IF(simulera09,RANDBETWEEN(1,9),9),0)</f>
        <v>9</v>
      </c>
      <c r="G483">
        <f>Råstatistik!P477</f>
        <v>0</v>
      </c>
      <c r="H483">
        <f ca="1">IF(Råstatistik!N477=999,IF(simulera09,RANDBETWEEN(1,9),9),0)</f>
        <v>9</v>
      </c>
      <c r="I483">
        <f>Råstatistik!U477</f>
        <v>0</v>
      </c>
      <c r="J483">
        <f ca="1">IF(Råstatistik!S477=999,IF(simulera09,RANDBETWEEN(1,9),9),0)</f>
        <v>0</v>
      </c>
      <c r="K483">
        <f t="shared" si="225"/>
        <v>0</v>
      </c>
      <c r="L483">
        <f t="shared" ca="1" si="226"/>
        <v>18</v>
      </c>
      <c r="M483" s="26" t="str">
        <f t="shared" ca="1" si="250"/>
        <v>0-18</v>
      </c>
      <c r="N483" s="26">
        <f t="shared" ca="1" si="251"/>
        <v>9</v>
      </c>
      <c r="O483" s="26">
        <f t="shared" si="227"/>
        <v>0</v>
      </c>
      <c r="P483" s="26">
        <f t="shared" ca="1" si="228"/>
        <v>9</v>
      </c>
      <c r="Q483" s="26">
        <f t="shared" ca="1" si="229"/>
        <v>5</v>
      </c>
      <c r="R483" s="43">
        <f>IF(Råstatistik!G477=".",0,Råstatistik!G477)</f>
        <v>0</v>
      </c>
      <c r="S483" s="44">
        <f ca="1">IF(Råstatistik!E477=999,IF(simulera09,RANDBETWEEN(1,9),9),0)</f>
        <v>0</v>
      </c>
      <c r="T483" s="43">
        <f>IF(Råstatistik!L477=".",0,Råstatistik!L477)</f>
        <v>0</v>
      </c>
      <c r="U483" s="44">
        <f ca="1">IF(Råstatistik!J477=999,IF(simulera09,RANDBETWEEN(1,9),9),0)</f>
        <v>9</v>
      </c>
      <c r="V483">
        <f>IF(Råstatistik!Q477=".",0,Råstatistik!Q477)</f>
        <v>0</v>
      </c>
      <c r="W483">
        <f ca="1">IF(Råstatistik!O477=999,IF(simulera09,RANDBETWEEN(1,9),9),0)</f>
        <v>9</v>
      </c>
      <c r="X483">
        <f>IF(Råstatistik!V477=".",0,Råstatistik!V477)</f>
        <v>0</v>
      </c>
      <c r="Y483">
        <f ca="1">IF(Råstatistik!T477=999,IF(simulera09,RANDBETWEEN(1,9),9),0)</f>
        <v>0</v>
      </c>
      <c r="Z483">
        <f t="shared" si="230"/>
        <v>0</v>
      </c>
      <c r="AA483">
        <f t="shared" ca="1" si="231"/>
        <v>18</v>
      </c>
      <c r="AB483" s="26" t="str">
        <f t="shared" ca="1" si="252"/>
        <v>0-18</v>
      </c>
      <c r="AC483" s="26" t="b">
        <f>Råstatistik!B477</f>
        <v>0</v>
      </c>
      <c r="AD483" s="26">
        <f t="shared" si="232"/>
        <v>0</v>
      </c>
      <c r="AE483" s="26">
        <f t="shared" ca="1" si="233"/>
        <v>0</v>
      </c>
      <c r="AF483" s="26">
        <f t="shared" si="234"/>
        <v>0</v>
      </c>
      <c r="AG483" s="26">
        <f t="shared" ca="1" si="235"/>
        <v>0</v>
      </c>
      <c r="AH483" s="26">
        <f t="shared" si="236"/>
        <v>0</v>
      </c>
      <c r="AI483" s="26">
        <f t="shared" ca="1" si="237"/>
        <v>0</v>
      </c>
      <c r="AJ483" s="26">
        <f t="shared" si="238"/>
        <v>0</v>
      </c>
      <c r="AK483" s="26">
        <f t="shared" ca="1" si="239"/>
        <v>0</v>
      </c>
      <c r="AL483" s="48" t="str">
        <f t="shared" si="240"/>
        <v>-</v>
      </c>
      <c r="AM483" s="48" t="str">
        <f t="shared" ca="1" si="241"/>
        <v>0 - 100%</v>
      </c>
      <c r="AN483" s="48" t="str">
        <f>IFERROR(#REF!/#REF!,"-")</f>
        <v>-</v>
      </c>
      <c r="AO483" s="48" t="str">
        <f t="shared" si="242"/>
        <v>-</v>
      </c>
      <c r="AP483" s="48" t="str">
        <f t="shared" ca="1" si="243"/>
        <v>0 - 200%</v>
      </c>
      <c r="AQ483" s="48" t="str">
        <f>IFERROR(AC483/#REF!,"-")</f>
        <v>-</v>
      </c>
      <c r="AR483" s="48" t="str">
        <f t="shared" si="244"/>
        <v>-</v>
      </c>
      <c r="AS483" s="48" t="str">
        <f>IFERROR(#REF!/#REF!,"_")</f>
        <v>_</v>
      </c>
      <c r="AT483" s="48" t="str">
        <f t="shared" si="245"/>
        <v>-</v>
      </c>
      <c r="AU483" s="48" t="str">
        <f>IFERROR(#REF!/#REF!,"-")</f>
        <v>-</v>
      </c>
      <c r="AV483" s="48" t="str">
        <f t="shared" si="246"/>
        <v>-</v>
      </c>
      <c r="AW483" s="48" t="str">
        <f>IFERROR(#REF!/#REF!,"-")</f>
        <v>-</v>
      </c>
      <c r="AX483" s="48" t="str">
        <f t="shared" si="247"/>
        <v>-</v>
      </c>
      <c r="AY483" s="48" t="str">
        <f>IFERROR(#REF!/#REF!,"-")</f>
        <v>-</v>
      </c>
      <c r="AZ483" s="48" t="str">
        <f t="shared" si="253"/>
        <v>-</v>
      </c>
      <c r="BA483" s="48" t="str">
        <f t="shared" si="254"/>
        <v>-</v>
      </c>
      <c r="BB483" s="48" t="b">
        <f t="shared" si="248"/>
        <v>0</v>
      </c>
      <c r="BC483">
        <f t="shared" si="255"/>
        <v>0</v>
      </c>
      <c r="BD483" s="48" t="str">
        <f t="shared" si="249"/>
        <v>-</v>
      </c>
    </row>
    <row r="484" spans="1:56" x14ac:dyDescent="0.3">
      <c r="A484" s="25" t="str">
        <f>Råstatistik!A478</f>
        <v>STIFTELSEN WALDORFPEDAGOGIK I VRETA KLOSTER</v>
      </c>
      <c r="B484" t="b">
        <f t="shared" si="224"/>
        <v>0</v>
      </c>
      <c r="C484">
        <f>Råstatistik!F478</f>
        <v>0</v>
      </c>
      <c r="D484">
        <f ca="1">IF(Råstatistik!D478=999,IF(simulera09,RANDBETWEEN(1,9),9),0)</f>
        <v>0</v>
      </c>
      <c r="E484">
        <f>Råstatistik!K478</f>
        <v>0</v>
      </c>
      <c r="F484">
        <f ca="1">IF(Råstatistik!I478=999,IF(simulera09,RANDBETWEEN(1,9),9),0)</f>
        <v>0</v>
      </c>
      <c r="G484">
        <f>Råstatistik!P478</f>
        <v>0</v>
      </c>
      <c r="H484">
        <f ca="1">IF(Råstatistik!N478=999,IF(simulera09,RANDBETWEEN(1,9),9),0)</f>
        <v>0</v>
      </c>
      <c r="I484">
        <f>Råstatistik!U478</f>
        <v>0</v>
      </c>
      <c r="J484">
        <f ca="1">IF(Råstatistik!S478=999,IF(simulera09,RANDBETWEEN(1,9),9),0)</f>
        <v>9</v>
      </c>
      <c r="K484">
        <f t="shared" si="225"/>
        <v>0</v>
      </c>
      <c r="L484">
        <f t="shared" ca="1" si="226"/>
        <v>9</v>
      </c>
      <c r="M484" s="26" t="str">
        <f t="shared" ca="1" si="250"/>
        <v>0-9</v>
      </c>
      <c r="N484" s="26">
        <f t="shared" ca="1" si="251"/>
        <v>5</v>
      </c>
      <c r="O484" s="26">
        <f t="shared" si="227"/>
        <v>0</v>
      </c>
      <c r="P484" s="26">
        <f t="shared" ca="1" si="228"/>
        <v>0</v>
      </c>
      <c r="Q484" s="26">
        <f t="shared" ca="1" si="229"/>
        <v>0</v>
      </c>
      <c r="R484" s="43">
        <f>IF(Råstatistik!G478=".",0,Råstatistik!G478)</f>
        <v>0</v>
      </c>
      <c r="S484" s="44">
        <f ca="1">IF(Råstatistik!E478=999,IF(simulera09,RANDBETWEEN(1,9),9),0)</f>
        <v>0</v>
      </c>
      <c r="T484" s="43">
        <f>IF(Råstatistik!L478=".",0,Råstatistik!L478)</f>
        <v>0</v>
      </c>
      <c r="U484" s="44">
        <f ca="1">IF(Råstatistik!J478=999,IF(simulera09,RANDBETWEEN(1,9),9),0)</f>
        <v>0</v>
      </c>
      <c r="V484">
        <f>IF(Råstatistik!Q478=".",0,Råstatistik!Q478)</f>
        <v>0</v>
      </c>
      <c r="W484">
        <f ca="1">IF(Råstatistik!O478=999,IF(simulera09,RANDBETWEEN(1,9),9),0)</f>
        <v>0</v>
      </c>
      <c r="X484">
        <f>IF(Råstatistik!V478=".",0,Råstatistik!V478)</f>
        <v>0</v>
      </c>
      <c r="Y484">
        <f ca="1">IF(Råstatistik!T478=999,IF(simulera09,RANDBETWEEN(1,9),9),0)</f>
        <v>9</v>
      </c>
      <c r="Z484">
        <f t="shared" si="230"/>
        <v>0</v>
      </c>
      <c r="AA484">
        <f t="shared" ca="1" si="231"/>
        <v>9</v>
      </c>
      <c r="AB484" s="26" t="str">
        <f t="shared" ca="1" si="252"/>
        <v>0-9</v>
      </c>
      <c r="AC484" s="26" t="b">
        <f>Råstatistik!B478</f>
        <v>0</v>
      </c>
      <c r="AD484" s="26">
        <f t="shared" si="232"/>
        <v>0</v>
      </c>
      <c r="AE484" s="26">
        <f t="shared" ca="1" si="233"/>
        <v>0</v>
      </c>
      <c r="AF484" s="26">
        <f t="shared" si="234"/>
        <v>0</v>
      </c>
      <c r="AG484" s="26">
        <f t="shared" ca="1" si="235"/>
        <v>0</v>
      </c>
      <c r="AH484" s="26">
        <f t="shared" si="236"/>
        <v>0</v>
      </c>
      <c r="AI484" s="26">
        <f t="shared" ca="1" si="237"/>
        <v>0</v>
      </c>
      <c r="AJ484" s="26">
        <f t="shared" si="238"/>
        <v>0</v>
      </c>
      <c r="AK484" s="26">
        <f t="shared" ca="1" si="239"/>
        <v>0</v>
      </c>
      <c r="AL484" s="48" t="str">
        <f t="shared" si="240"/>
        <v>-</v>
      </c>
      <c r="AM484" s="48" t="str">
        <f t="shared" ca="1" si="241"/>
        <v>0 - 0%</v>
      </c>
      <c r="AN484" s="48" t="str">
        <f>IFERROR(#REF!/#REF!,"-")</f>
        <v>-</v>
      </c>
      <c r="AO484" s="48" t="str">
        <f t="shared" si="242"/>
        <v>-</v>
      </c>
      <c r="AP484" s="48" t="str">
        <f t="shared" ca="1" si="243"/>
        <v>0 - 180%</v>
      </c>
      <c r="AQ484" s="48" t="str">
        <f>IFERROR(AC484/#REF!,"-")</f>
        <v>-</v>
      </c>
      <c r="AR484" s="48" t="str">
        <f t="shared" si="244"/>
        <v>-</v>
      </c>
      <c r="AS484" s="48" t="str">
        <f>IFERROR(#REF!/#REF!,"_")</f>
        <v>_</v>
      </c>
      <c r="AT484" s="48" t="str">
        <f t="shared" si="245"/>
        <v>-</v>
      </c>
      <c r="AU484" s="48" t="str">
        <f>IFERROR(#REF!/#REF!,"-")</f>
        <v>-</v>
      </c>
      <c r="AV484" s="48" t="str">
        <f t="shared" si="246"/>
        <v>-</v>
      </c>
      <c r="AW484" s="48" t="str">
        <f>IFERROR(#REF!/#REF!,"-")</f>
        <v>-</v>
      </c>
      <c r="AX484" s="48" t="str">
        <f t="shared" si="247"/>
        <v>-</v>
      </c>
      <c r="AY484" s="48" t="str">
        <f>IFERROR(#REF!/#REF!,"-")</f>
        <v>-</v>
      </c>
      <c r="AZ484" s="48" t="str">
        <f t="shared" si="253"/>
        <v>-</v>
      </c>
      <c r="BA484" s="48" t="str">
        <f t="shared" si="254"/>
        <v>-</v>
      </c>
      <c r="BB484" s="48" t="b">
        <f t="shared" si="248"/>
        <v>0</v>
      </c>
      <c r="BC484">
        <f t="shared" si="255"/>
        <v>0</v>
      </c>
      <c r="BD484" s="48" t="str">
        <f t="shared" si="249"/>
        <v>-</v>
      </c>
    </row>
    <row r="485" spans="1:56" x14ac:dyDescent="0.3">
      <c r="A485" s="25" t="str">
        <f>Råstatistik!A479</f>
        <v>STIFTELSEN VIKTOR RYDBERGS SKOLA</v>
      </c>
      <c r="B485" t="b">
        <f t="shared" si="224"/>
        <v>0</v>
      </c>
      <c r="C485">
        <f>Råstatistik!F479</f>
        <v>0</v>
      </c>
      <c r="D485">
        <f ca="1">IF(Råstatistik!D479=999,IF(simulera09,RANDBETWEEN(1,9),9),0)</f>
        <v>0</v>
      </c>
      <c r="E485">
        <f>Råstatistik!K479</f>
        <v>0</v>
      </c>
      <c r="F485">
        <f ca="1">IF(Råstatistik!I479=999,IF(simulera09,RANDBETWEEN(1,9),9),0)</f>
        <v>9</v>
      </c>
      <c r="G485">
        <f>Råstatistik!P479</f>
        <v>0</v>
      </c>
      <c r="H485">
        <f ca="1">IF(Råstatistik!N479=999,IF(simulera09,RANDBETWEEN(1,9),9),0)</f>
        <v>9</v>
      </c>
      <c r="I485">
        <f>Råstatistik!U479</f>
        <v>181</v>
      </c>
      <c r="J485">
        <f ca="1">IF(Råstatistik!S479=999,IF(simulera09,RANDBETWEEN(1,9),9),0)</f>
        <v>0</v>
      </c>
      <c r="K485">
        <f t="shared" si="225"/>
        <v>181</v>
      </c>
      <c r="L485">
        <f t="shared" ca="1" si="226"/>
        <v>18</v>
      </c>
      <c r="M485" s="26" t="str">
        <f t="shared" ca="1" si="250"/>
        <v>181-199</v>
      </c>
      <c r="N485" s="26">
        <f t="shared" ca="1" si="251"/>
        <v>190</v>
      </c>
      <c r="O485" s="26">
        <f t="shared" si="227"/>
        <v>0</v>
      </c>
      <c r="P485" s="26">
        <f t="shared" ca="1" si="228"/>
        <v>9</v>
      </c>
      <c r="Q485" s="26">
        <f t="shared" ca="1" si="229"/>
        <v>5</v>
      </c>
      <c r="R485" s="43">
        <f>IF(Råstatistik!G479=".",0,Råstatistik!G479)</f>
        <v>0</v>
      </c>
      <c r="S485" s="44">
        <f ca="1">IF(Råstatistik!E479=999,IF(simulera09,RANDBETWEEN(1,9),9),0)</f>
        <v>0</v>
      </c>
      <c r="T485" s="43">
        <f>IF(Råstatistik!L479=".",0,Råstatistik!L479)</f>
        <v>0</v>
      </c>
      <c r="U485" s="44">
        <f ca="1">IF(Råstatistik!J479=999,IF(simulera09,RANDBETWEEN(1,9),9),0)</f>
        <v>9</v>
      </c>
      <c r="V485">
        <f>IF(Råstatistik!Q479=".",0,Råstatistik!Q479)</f>
        <v>0</v>
      </c>
      <c r="W485">
        <f ca="1">IF(Råstatistik!O479=999,IF(simulera09,RANDBETWEEN(1,9),9),0)</f>
        <v>9</v>
      </c>
      <c r="X485">
        <f>IF(Råstatistik!V479=".",0,Råstatistik!V479)</f>
        <v>0</v>
      </c>
      <c r="Y485">
        <f ca="1">IF(Råstatistik!T479=999,IF(simulera09,RANDBETWEEN(1,9),9),0)</f>
        <v>0</v>
      </c>
      <c r="Z485">
        <f t="shared" si="230"/>
        <v>0</v>
      </c>
      <c r="AA485">
        <f t="shared" ca="1" si="231"/>
        <v>18</v>
      </c>
      <c r="AB485" s="26" t="str">
        <f t="shared" ca="1" si="252"/>
        <v>0-18</v>
      </c>
      <c r="AC485" s="26" t="b">
        <f>Råstatistik!B479</f>
        <v>0</v>
      </c>
      <c r="AD485" s="26">
        <f t="shared" si="232"/>
        <v>0</v>
      </c>
      <c r="AE485" s="26">
        <f t="shared" ca="1" si="233"/>
        <v>0</v>
      </c>
      <c r="AF485" s="26">
        <f t="shared" si="234"/>
        <v>0</v>
      </c>
      <c r="AG485" s="26">
        <f t="shared" ca="1" si="235"/>
        <v>0</v>
      </c>
      <c r="AH485" s="26">
        <f t="shared" si="236"/>
        <v>0</v>
      </c>
      <c r="AI485" s="26">
        <f t="shared" ca="1" si="237"/>
        <v>0</v>
      </c>
      <c r="AJ485" s="26">
        <f t="shared" si="238"/>
        <v>181</v>
      </c>
      <c r="AK485" s="26">
        <f t="shared" ca="1" si="239"/>
        <v>0</v>
      </c>
      <c r="AL485" s="48">
        <f t="shared" si="240"/>
        <v>0</v>
      </c>
      <c r="AM485" s="48" t="str">
        <f t="shared" ca="1" si="241"/>
        <v>0 - 5%</v>
      </c>
      <c r="AN485" s="48" t="str">
        <f>IFERROR(#REF!/#REF!,"-")</f>
        <v>-</v>
      </c>
      <c r="AO485" s="48">
        <f t="shared" si="242"/>
        <v>0</v>
      </c>
      <c r="AP485" s="48" t="str">
        <f t="shared" ca="1" si="243"/>
        <v>0 - 9%</v>
      </c>
      <c r="AQ485" s="48" t="str">
        <f>IFERROR(AC485/#REF!,"-")</f>
        <v>-</v>
      </c>
      <c r="AR485" s="48" t="str">
        <f t="shared" si="244"/>
        <v>-</v>
      </c>
      <c r="AS485" s="48" t="str">
        <f>IFERROR(#REF!/#REF!,"_")</f>
        <v>_</v>
      </c>
      <c r="AT485" s="48" t="str">
        <f t="shared" si="245"/>
        <v>-</v>
      </c>
      <c r="AU485" s="48" t="str">
        <f>IFERROR(#REF!/#REF!,"-")</f>
        <v>-</v>
      </c>
      <c r="AV485" s="48" t="str">
        <f t="shared" si="246"/>
        <v>-</v>
      </c>
      <c r="AW485" s="48" t="str">
        <f>IFERROR(#REF!/#REF!,"-")</f>
        <v>-</v>
      </c>
      <c r="AX485" s="48" t="str">
        <f t="shared" si="247"/>
        <v>-</v>
      </c>
      <c r="AY485" s="48" t="str">
        <f>IFERROR(#REF!/#REF!,"-")</f>
        <v>-</v>
      </c>
      <c r="AZ485" s="48" t="str">
        <f t="shared" si="253"/>
        <v>-</v>
      </c>
      <c r="BA485" s="48" t="str">
        <f t="shared" si="254"/>
        <v>-</v>
      </c>
      <c r="BB485" s="48" t="b">
        <f t="shared" si="248"/>
        <v>0</v>
      </c>
      <c r="BC485">
        <f t="shared" si="255"/>
        <v>0</v>
      </c>
      <c r="BD485" s="48" t="str">
        <f t="shared" si="249"/>
        <v>-</v>
      </c>
    </row>
    <row r="486" spans="1:56" x14ac:dyDescent="0.3">
      <c r="A486" s="25" t="str">
        <f>Råstatistik!A480</f>
        <v>STIFTELSEN VÄSTERÅS WALDORFSKOLA</v>
      </c>
      <c r="B486" t="b">
        <f t="shared" si="224"/>
        <v>0</v>
      </c>
      <c r="C486">
        <f>Råstatistik!F480</f>
        <v>0</v>
      </c>
      <c r="D486">
        <f ca="1">IF(Råstatistik!D480=999,IF(simulera09,RANDBETWEEN(1,9),9),0)</f>
        <v>0</v>
      </c>
      <c r="E486">
        <f>Råstatistik!K480</f>
        <v>0</v>
      </c>
      <c r="F486">
        <f ca="1">IF(Råstatistik!I480=999,IF(simulera09,RANDBETWEEN(1,9),9),0)</f>
        <v>9</v>
      </c>
      <c r="G486">
        <f>Råstatistik!P480</f>
        <v>0</v>
      </c>
      <c r="H486">
        <f ca="1">IF(Råstatistik!N480=999,IF(simulera09,RANDBETWEEN(1,9),9),0)</f>
        <v>0</v>
      </c>
      <c r="I486">
        <f>Råstatistik!U480</f>
        <v>0</v>
      </c>
      <c r="J486">
        <f ca="1">IF(Råstatistik!S480=999,IF(simulera09,RANDBETWEEN(1,9),9),0)</f>
        <v>0</v>
      </c>
      <c r="K486">
        <f t="shared" si="225"/>
        <v>0</v>
      </c>
      <c r="L486">
        <f t="shared" ca="1" si="226"/>
        <v>9</v>
      </c>
      <c r="M486" s="26" t="str">
        <f t="shared" ca="1" si="250"/>
        <v>0-9</v>
      </c>
      <c r="N486" s="26">
        <f t="shared" ca="1" si="251"/>
        <v>5</v>
      </c>
      <c r="O486" s="26">
        <f t="shared" si="227"/>
        <v>0</v>
      </c>
      <c r="P486" s="26">
        <f t="shared" ca="1" si="228"/>
        <v>9</v>
      </c>
      <c r="Q486" s="26">
        <f t="shared" ca="1" si="229"/>
        <v>5</v>
      </c>
      <c r="R486" s="43">
        <f>IF(Råstatistik!G480=".",0,Råstatistik!G480)</f>
        <v>0</v>
      </c>
      <c r="S486" s="44">
        <f ca="1">IF(Råstatistik!E480=999,IF(simulera09,RANDBETWEEN(1,9),9),0)</f>
        <v>0</v>
      </c>
      <c r="T486" s="43">
        <f>IF(Råstatistik!L480=".",0,Råstatistik!L480)</f>
        <v>0</v>
      </c>
      <c r="U486" s="44">
        <f ca="1">IF(Råstatistik!J480=999,IF(simulera09,RANDBETWEEN(1,9),9),0)</f>
        <v>9</v>
      </c>
      <c r="V486">
        <f>IF(Råstatistik!Q480=".",0,Råstatistik!Q480)</f>
        <v>0</v>
      </c>
      <c r="W486">
        <f ca="1">IF(Råstatistik!O480=999,IF(simulera09,RANDBETWEEN(1,9),9),0)</f>
        <v>0</v>
      </c>
      <c r="X486">
        <f>IF(Råstatistik!V480=".",0,Råstatistik!V480)</f>
        <v>0</v>
      </c>
      <c r="Y486">
        <f ca="1">IF(Råstatistik!T480=999,IF(simulera09,RANDBETWEEN(1,9),9),0)</f>
        <v>0</v>
      </c>
      <c r="Z486">
        <f t="shared" si="230"/>
        <v>0</v>
      </c>
      <c r="AA486">
        <f t="shared" ca="1" si="231"/>
        <v>9</v>
      </c>
      <c r="AB486" s="26" t="str">
        <f t="shared" ca="1" si="252"/>
        <v>0-9</v>
      </c>
      <c r="AC486" s="26" t="b">
        <f>Råstatistik!B480</f>
        <v>1</v>
      </c>
      <c r="AD486" s="26">
        <f t="shared" si="232"/>
        <v>0</v>
      </c>
      <c r="AE486" s="26">
        <f t="shared" ca="1" si="233"/>
        <v>0</v>
      </c>
      <c r="AF486" s="26">
        <f t="shared" si="234"/>
        <v>0</v>
      </c>
      <c r="AG486" s="26">
        <f t="shared" ca="1" si="235"/>
        <v>0</v>
      </c>
      <c r="AH486" s="26">
        <f t="shared" si="236"/>
        <v>0</v>
      </c>
      <c r="AI486" s="26">
        <f t="shared" ca="1" si="237"/>
        <v>0</v>
      </c>
      <c r="AJ486" s="26">
        <f t="shared" si="238"/>
        <v>0</v>
      </c>
      <c r="AK486" s="26">
        <f t="shared" ca="1" si="239"/>
        <v>0</v>
      </c>
      <c r="AL486" s="48" t="str">
        <f t="shared" si="240"/>
        <v>-</v>
      </c>
      <c r="AM486" s="48" t="str">
        <f t="shared" ca="1" si="241"/>
        <v>0 - 180%</v>
      </c>
      <c r="AN486" s="48" t="str">
        <f>IFERROR(#REF!/#REF!,"-")</f>
        <v>-</v>
      </c>
      <c r="AO486" s="48" t="str">
        <f t="shared" si="242"/>
        <v>-</v>
      </c>
      <c r="AP486" s="48" t="str">
        <f t="shared" ca="1" si="243"/>
        <v>0 - 180%</v>
      </c>
      <c r="AQ486" s="48" t="str">
        <f>IFERROR(AC486/#REF!,"-")</f>
        <v>-</v>
      </c>
      <c r="AR486" s="48" t="str">
        <f t="shared" si="244"/>
        <v>-</v>
      </c>
      <c r="AS486" s="48" t="str">
        <f>IFERROR(#REF!/#REF!,"_")</f>
        <v>_</v>
      </c>
      <c r="AT486" s="48" t="str">
        <f t="shared" si="245"/>
        <v>-</v>
      </c>
      <c r="AU486" s="48" t="str">
        <f>IFERROR(#REF!/#REF!,"-")</f>
        <v>-</v>
      </c>
      <c r="AV486" s="48" t="str">
        <f t="shared" si="246"/>
        <v>-</v>
      </c>
      <c r="AW486" s="48" t="str">
        <f>IFERROR(#REF!/#REF!,"-")</f>
        <v>-</v>
      </c>
      <c r="AX486" s="48" t="str">
        <f t="shared" si="247"/>
        <v>-</v>
      </c>
      <c r="AY486" s="48" t="str">
        <f>IFERROR(#REF!/#REF!,"-")</f>
        <v>-</v>
      </c>
      <c r="AZ486" s="48" t="str">
        <f t="shared" si="253"/>
        <v>-</v>
      </c>
      <c r="BA486" s="48" t="str">
        <f t="shared" si="254"/>
        <v>-</v>
      </c>
      <c r="BB486" s="48" t="b">
        <f t="shared" si="248"/>
        <v>1</v>
      </c>
      <c r="BC486">
        <f t="shared" si="255"/>
        <v>0</v>
      </c>
      <c r="BD486" s="48" t="str">
        <f t="shared" si="249"/>
        <v>-</v>
      </c>
    </row>
    <row r="487" spans="1:56" x14ac:dyDescent="0.3">
      <c r="A487" s="25" t="str">
        <f>Råstatistik!A481</f>
        <v>STIFTELSEN ÄVENTYRET</v>
      </c>
      <c r="B487" t="b">
        <f t="shared" si="224"/>
        <v>0</v>
      </c>
      <c r="C487">
        <f>Råstatistik!F481</f>
        <v>0</v>
      </c>
      <c r="D487">
        <f ca="1">IF(Råstatistik!D481=999,IF(simulera09,RANDBETWEEN(1,9),9),0)</f>
        <v>9</v>
      </c>
      <c r="E487">
        <f>Råstatistik!K481</f>
        <v>0</v>
      </c>
      <c r="F487">
        <f ca="1">IF(Råstatistik!I481=999,IF(simulera09,RANDBETWEEN(1,9),9),0)</f>
        <v>9</v>
      </c>
      <c r="G487">
        <f>Råstatistik!P481</f>
        <v>0</v>
      </c>
      <c r="H487">
        <f ca="1">IF(Råstatistik!N481=999,IF(simulera09,RANDBETWEEN(1,9),9),0)</f>
        <v>0</v>
      </c>
      <c r="I487">
        <f>Råstatistik!U481</f>
        <v>0</v>
      </c>
      <c r="J487">
        <f ca="1">IF(Råstatistik!S481=999,IF(simulera09,RANDBETWEEN(1,9),9),0)</f>
        <v>9</v>
      </c>
      <c r="K487">
        <f t="shared" si="225"/>
        <v>0</v>
      </c>
      <c r="L487">
        <f t="shared" ca="1" si="226"/>
        <v>27</v>
      </c>
      <c r="M487" s="26" t="str">
        <f t="shared" ca="1" si="250"/>
        <v>0-27</v>
      </c>
      <c r="N487" s="26">
        <f t="shared" ca="1" si="251"/>
        <v>14</v>
      </c>
      <c r="O487" s="26">
        <f t="shared" si="227"/>
        <v>0</v>
      </c>
      <c r="P487" s="26">
        <f t="shared" ca="1" si="228"/>
        <v>18</v>
      </c>
      <c r="Q487" s="26">
        <f t="shared" ca="1" si="229"/>
        <v>9</v>
      </c>
      <c r="R487" s="43">
        <f>IF(Råstatistik!G481=".",0,Råstatistik!G481)</f>
        <v>0</v>
      </c>
      <c r="S487" s="44">
        <f ca="1">IF(Råstatistik!E481=999,IF(simulera09,RANDBETWEEN(1,9),9),0)</f>
        <v>9</v>
      </c>
      <c r="T487" s="43">
        <f>IF(Råstatistik!L481=".",0,Råstatistik!L481)</f>
        <v>0</v>
      </c>
      <c r="U487" s="44">
        <f ca="1">IF(Råstatistik!J481=999,IF(simulera09,RANDBETWEEN(1,9),9),0)</f>
        <v>9</v>
      </c>
      <c r="V487">
        <f>IF(Råstatistik!Q481=".",0,Råstatistik!Q481)</f>
        <v>0</v>
      </c>
      <c r="W487">
        <f ca="1">IF(Råstatistik!O481=999,IF(simulera09,RANDBETWEEN(1,9),9),0)</f>
        <v>0</v>
      </c>
      <c r="X487">
        <f>IF(Råstatistik!V481=".",0,Råstatistik!V481)</f>
        <v>0</v>
      </c>
      <c r="Y487">
        <f ca="1">IF(Råstatistik!T481=999,IF(simulera09,RANDBETWEEN(1,9),9),0)</f>
        <v>9</v>
      </c>
      <c r="Z487">
        <f t="shared" si="230"/>
        <v>0</v>
      </c>
      <c r="AA487">
        <f t="shared" ca="1" si="231"/>
        <v>27</v>
      </c>
      <c r="AB487" s="26" t="str">
        <f t="shared" ca="1" si="252"/>
        <v>0-27</v>
      </c>
      <c r="AC487" s="26" t="b">
        <f>Råstatistik!B481</f>
        <v>0</v>
      </c>
      <c r="AD487" s="26">
        <f t="shared" si="232"/>
        <v>0</v>
      </c>
      <c r="AE487" s="26">
        <f t="shared" ca="1" si="233"/>
        <v>0</v>
      </c>
      <c r="AF487" s="26">
        <f t="shared" si="234"/>
        <v>0</v>
      </c>
      <c r="AG487" s="26">
        <f t="shared" ca="1" si="235"/>
        <v>0</v>
      </c>
      <c r="AH487" s="26">
        <f t="shared" si="236"/>
        <v>0</v>
      </c>
      <c r="AI487" s="26">
        <f t="shared" ca="1" si="237"/>
        <v>0</v>
      </c>
      <c r="AJ487" s="26">
        <f t="shared" si="238"/>
        <v>0</v>
      </c>
      <c r="AK487" s="26">
        <f t="shared" ca="1" si="239"/>
        <v>0</v>
      </c>
      <c r="AL487" s="48" t="str">
        <f t="shared" si="240"/>
        <v>-</v>
      </c>
      <c r="AM487" s="48" t="str">
        <f t="shared" ca="1" si="241"/>
        <v>0 - 129%</v>
      </c>
      <c r="AN487" s="48" t="str">
        <f>IFERROR(#REF!/#REF!,"-")</f>
        <v>-</v>
      </c>
      <c r="AO487" s="48" t="str">
        <f t="shared" si="242"/>
        <v>-</v>
      </c>
      <c r="AP487" s="48" t="str">
        <f t="shared" ca="1" si="243"/>
        <v>0 - 193%</v>
      </c>
      <c r="AQ487" s="48" t="str">
        <f>IFERROR(AC487/#REF!,"-")</f>
        <v>-</v>
      </c>
      <c r="AR487" s="48" t="str">
        <f t="shared" si="244"/>
        <v>-</v>
      </c>
      <c r="AS487" s="48" t="str">
        <f>IFERROR(#REF!/#REF!,"_")</f>
        <v>_</v>
      </c>
      <c r="AT487" s="48" t="str">
        <f t="shared" si="245"/>
        <v>-</v>
      </c>
      <c r="AU487" s="48" t="str">
        <f>IFERROR(#REF!/#REF!,"-")</f>
        <v>-</v>
      </c>
      <c r="AV487" s="48" t="str">
        <f t="shared" si="246"/>
        <v>-</v>
      </c>
      <c r="AW487" s="48" t="str">
        <f>IFERROR(#REF!/#REF!,"-")</f>
        <v>-</v>
      </c>
      <c r="AX487" s="48" t="str">
        <f t="shared" si="247"/>
        <v>-</v>
      </c>
      <c r="AY487" s="48" t="str">
        <f>IFERROR(#REF!/#REF!,"-")</f>
        <v>-</v>
      </c>
      <c r="AZ487" s="48" t="str">
        <f t="shared" si="253"/>
        <v>-</v>
      </c>
      <c r="BA487" s="48" t="str">
        <f t="shared" si="254"/>
        <v>-</v>
      </c>
      <c r="BB487" s="48" t="b">
        <f t="shared" si="248"/>
        <v>0</v>
      </c>
      <c r="BC487">
        <f t="shared" si="255"/>
        <v>0</v>
      </c>
      <c r="BD487" s="48" t="str">
        <f t="shared" si="249"/>
        <v>-</v>
      </c>
    </row>
    <row r="488" spans="1:56" x14ac:dyDescent="0.3">
      <c r="A488" s="25" t="str">
        <f>Råstatistik!A482</f>
        <v>Stockholm Lära Aktiebolag</v>
      </c>
      <c r="B488" t="b">
        <f t="shared" si="224"/>
        <v>0</v>
      </c>
      <c r="C488">
        <f>Råstatistik!F482</f>
        <v>0</v>
      </c>
      <c r="D488">
        <f ca="1">IF(Råstatistik!D482=999,IF(simulera09,RANDBETWEEN(1,9),9),0)</f>
        <v>9</v>
      </c>
      <c r="E488">
        <f>Råstatistik!K482</f>
        <v>0</v>
      </c>
      <c r="F488">
        <f ca="1">IF(Råstatistik!I482=999,IF(simulera09,RANDBETWEEN(1,9),9),0)</f>
        <v>9</v>
      </c>
      <c r="G488">
        <f>Råstatistik!P482</f>
        <v>0</v>
      </c>
      <c r="H488">
        <f ca="1">IF(Råstatistik!N482=999,IF(simulera09,RANDBETWEEN(1,9),9),0)</f>
        <v>9</v>
      </c>
      <c r="I488">
        <f>Råstatistik!U482</f>
        <v>0</v>
      </c>
      <c r="J488">
        <f ca="1">IF(Råstatistik!S482=999,IF(simulera09,RANDBETWEEN(1,9),9),0)</f>
        <v>0</v>
      </c>
      <c r="K488">
        <f t="shared" si="225"/>
        <v>0</v>
      </c>
      <c r="L488">
        <f t="shared" ca="1" si="226"/>
        <v>27</v>
      </c>
      <c r="M488" s="26" t="str">
        <f t="shared" ca="1" si="250"/>
        <v>0-27</v>
      </c>
      <c r="N488" s="26">
        <f t="shared" ca="1" si="251"/>
        <v>14</v>
      </c>
      <c r="O488" s="26">
        <f t="shared" si="227"/>
        <v>0</v>
      </c>
      <c r="P488" s="26">
        <f t="shared" ca="1" si="228"/>
        <v>18</v>
      </c>
      <c r="Q488" s="26">
        <f t="shared" ca="1" si="229"/>
        <v>9</v>
      </c>
      <c r="R488" s="43">
        <f>IF(Råstatistik!G482=".",0,Råstatistik!G482)</f>
        <v>0</v>
      </c>
      <c r="S488" s="44">
        <f ca="1">IF(Råstatistik!E482=999,IF(simulera09,RANDBETWEEN(1,9),9),0)</f>
        <v>9</v>
      </c>
      <c r="T488" s="43">
        <f>IF(Råstatistik!L482=".",0,Råstatistik!L482)</f>
        <v>0</v>
      </c>
      <c r="U488" s="44">
        <f ca="1">IF(Råstatistik!J482=999,IF(simulera09,RANDBETWEEN(1,9),9),0)</f>
        <v>9</v>
      </c>
      <c r="V488">
        <f>IF(Råstatistik!Q482=".",0,Råstatistik!Q482)</f>
        <v>0</v>
      </c>
      <c r="W488">
        <f ca="1">IF(Råstatistik!O482=999,IF(simulera09,RANDBETWEEN(1,9),9),0)</f>
        <v>9</v>
      </c>
      <c r="X488">
        <f>IF(Råstatistik!V482=".",0,Råstatistik!V482)</f>
        <v>0</v>
      </c>
      <c r="Y488">
        <f ca="1">IF(Råstatistik!T482=999,IF(simulera09,RANDBETWEEN(1,9),9),0)</f>
        <v>0</v>
      </c>
      <c r="Z488">
        <f t="shared" si="230"/>
        <v>0</v>
      </c>
      <c r="AA488">
        <f t="shared" ca="1" si="231"/>
        <v>27</v>
      </c>
      <c r="AB488" s="26" t="str">
        <f t="shared" ca="1" si="252"/>
        <v>0-27</v>
      </c>
      <c r="AC488" s="26" t="b">
        <f>Råstatistik!B482</f>
        <v>0</v>
      </c>
      <c r="AD488" s="26">
        <f t="shared" si="232"/>
        <v>0</v>
      </c>
      <c r="AE488" s="26">
        <f t="shared" ca="1" si="233"/>
        <v>0</v>
      </c>
      <c r="AF488" s="26">
        <f t="shared" si="234"/>
        <v>0</v>
      </c>
      <c r="AG488" s="26">
        <f t="shared" ca="1" si="235"/>
        <v>0</v>
      </c>
      <c r="AH488" s="26">
        <f t="shared" si="236"/>
        <v>0</v>
      </c>
      <c r="AI488" s="26">
        <f t="shared" ca="1" si="237"/>
        <v>0</v>
      </c>
      <c r="AJ488" s="26">
        <f t="shared" si="238"/>
        <v>0</v>
      </c>
      <c r="AK488" s="26">
        <f t="shared" ca="1" si="239"/>
        <v>0</v>
      </c>
      <c r="AL488" s="48" t="str">
        <f t="shared" si="240"/>
        <v>-</v>
      </c>
      <c r="AM488" s="48" t="str">
        <f t="shared" ca="1" si="241"/>
        <v>0 - 129%</v>
      </c>
      <c r="AN488" s="48" t="str">
        <f>IFERROR(#REF!/#REF!,"-")</f>
        <v>-</v>
      </c>
      <c r="AO488" s="48" t="str">
        <f t="shared" si="242"/>
        <v>-</v>
      </c>
      <c r="AP488" s="48" t="str">
        <f t="shared" ca="1" si="243"/>
        <v>0 - 193%</v>
      </c>
      <c r="AQ488" s="48" t="str">
        <f>IFERROR(AC488/#REF!,"-")</f>
        <v>-</v>
      </c>
      <c r="AR488" s="48" t="str">
        <f t="shared" si="244"/>
        <v>-</v>
      </c>
      <c r="AS488" s="48" t="str">
        <f>IFERROR(#REF!/#REF!,"_")</f>
        <v>_</v>
      </c>
      <c r="AT488" s="48" t="str">
        <f t="shared" si="245"/>
        <v>-</v>
      </c>
      <c r="AU488" s="48" t="str">
        <f>IFERROR(#REF!/#REF!,"-")</f>
        <v>-</v>
      </c>
      <c r="AV488" s="48" t="str">
        <f t="shared" si="246"/>
        <v>-</v>
      </c>
      <c r="AW488" s="48" t="str">
        <f>IFERROR(#REF!/#REF!,"-")</f>
        <v>-</v>
      </c>
      <c r="AX488" s="48" t="str">
        <f t="shared" si="247"/>
        <v>-</v>
      </c>
      <c r="AY488" s="48" t="str">
        <f>IFERROR(#REF!/#REF!,"-")</f>
        <v>-</v>
      </c>
      <c r="AZ488" s="48" t="str">
        <f t="shared" si="253"/>
        <v>-</v>
      </c>
      <c r="BA488" s="48" t="str">
        <f t="shared" si="254"/>
        <v>-</v>
      </c>
      <c r="BB488" s="48" t="b">
        <f t="shared" si="248"/>
        <v>0</v>
      </c>
      <c r="BC488">
        <f t="shared" si="255"/>
        <v>0</v>
      </c>
      <c r="BD488" s="48" t="str">
        <f t="shared" si="249"/>
        <v>-</v>
      </c>
    </row>
    <row r="489" spans="1:56" x14ac:dyDescent="0.3">
      <c r="A489" s="25" t="str">
        <f>Råstatistik!A483</f>
        <v>STOCKHOLMS BARN &amp; UNGDOMSSTÖD AB</v>
      </c>
      <c r="B489" t="b">
        <f t="shared" si="224"/>
        <v>0</v>
      </c>
      <c r="C489">
        <f>Råstatistik!F483</f>
        <v>18</v>
      </c>
      <c r="D489">
        <f ca="1">IF(Råstatistik!D483=999,IF(simulera09,RANDBETWEEN(1,9),9),0)</f>
        <v>0</v>
      </c>
      <c r="E489">
        <f>Råstatistik!K483</f>
        <v>0</v>
      </c>
      <c r="F489">
        <f ca="1">IF(Råstatistik!I483=999,IF(simulera09,RANDBETWEEN(1,9),9),0)</f>
        <v>9</v>
      </c>
      <c r="G489">
        <f>Råstatistik!P483</f>
        <v>0</v>
      </c>
      <c r="H489">
        <f ca="1">IF(Råstatistik!N483=999,IF(simulera09,RANDBETWEEN(1,9),9),0)</f>
        <v>9</v>
      </c>
      <c r="I489">
        <f>Råstatistik!U483</f>
        <v>0</v>
      </c>
      <c r="J489">
        <f ca="1">IF(Råstatistik!S483=999,IF(simulera09,RANDBETWEEN(1,9),9),0)</f>
        <v>9</v>
      </c>
      <c r="K489">
        <f t="shared" si="225"/>
        <v>18</v>
      </c>
      <c r="L489">
        <f t="shared" ca="1" si="226"/>
        <v>27</v>
      </c>
      <c r="M489" s="26" t="str">
        <f t="shared" ca="1" si="250"/>
        <v>18-45</v>
      </c>
      <c r="N489" s="26">
        <f t="shared" ca="1" si="251"/>
        <v>32</v>
      </c>
      <c r="O489" s="26">
        <f t="shared" si="227"/>
        <v>18</v>
      </c>
      <c r="P489" s="26">
        <f t="shared" ca="1" si="228"/>
        <v>9</v>
      </c>
      <c r="Q489" s="26">
        <f t="shared" ca="1" si="229"/>
        <v>23</v>
      </c>
      <c r="R489" s="43">
        <f>IF(Råstatistik!G483=".",0,Råstatistik!G483)</f>
        <v>18</v>
      </c>
      <c r="S489" s="44">
        <f ca="1">IF(Råstatistik!E483=999,IF(simulera09,RANDBETWEEN(1,9),9),0)</f>
        <v>0</v>
      </c>
      <c r="T489" s="43">
        <f>IF(Råstatistik!L483=".",0,Råstatistik!L483)</f>
        <v>0</v>
      </c>
      <c r="U489" s="44">
        <f ca="1">IF(Råstatistik!J483=999,IF(simulera09,RANDBETWEEN(1,9),9),0)</f>
        <v>9</v>
      </c>
      <c r="V489">
        <f>IF(Råstatistik!Q483=".",0,Råstatistik!Q483)</f>
        <v>0</v>
      </c>
      <c r="W489">
        <f ca="1">IF(Råstatistik!O483=999,IF(simulera09,RANDBETWEEN(1,9),9),0)</f>
        <v>9</v>
      </c>
      <c r="X489">
        <f>IF(Råstatistik!V483=".",0,Råstatistik!V483)</f>
        <v>0</v>
      </c>
      <c r="Y489">
        <f ca="1">IF(Råstatistik!T483=999,IF(simulera09,RANDBETWEEN(1,9),9),0)</f>
        <v>9</v>
      </c>
      <c r="Z489">
        <f t="shared" si="230"/>
        <v>18</v>
      </c>
      <c r="AA489">
        <f t="shared" ca="1" si="231"/>
        <v>27</v>
      </c>
      <c r="AB489" s="26" t="str">
        <f t="shared" ca="1" si="252"/>
        <v>18-45</v>
      </c>
      <c r="AC489" s="26" t="b">
        <f>Råstatistik!B483</f>
        <v>0</v>
      </c>
      <c r="AD489" s="26">
        <f t="shared" si="232"/>
        <v>0</v>
      </c>
      <c r="AE489" s="26">
        <f t="shared" ca="1" si="233"/>
        <v>0</v>
      </c>
      <c r="AF489" s="26">
        <f t="shared" si="234"/>
        <v>0</v>
      </c>
      <c r="AG489" s="26">
        <f t="shared" ca="1" si="235"/>
        <v>0</v>
      </c>
      <c r="AH489" s="26">
        <f t="shared" si="236"/>
        <v>0</v>
      </c>
      <c r="AI489" s="26">
        <f t="shared" ca="1" si="237"/>
        <v>0</v>
      </c>
      <c r="AJ489" s="26">
        <f t="shared" si="238"/>
        <v>0</v>
      </c>
      <c r="AK489" s="26">
        <f t="shared" ca="1" si="239"/>
        <v>0</v>
      </c>
      <c r="AL489" s="48">
        <f t="shared" si="240"/>
        <v>1</v>
      </c>
      <c r="AM489" s="48" t="str">
        <f t="shared" ca="1" si="241"/>
        <v>56 - 28%</v>
      </c>
      <c r="AN489" s="48" t="str">
        <f>IFERROR(#REF!/#REF!,"-")</f>
        <v>-</v>
      </c>
      <c r="AO489" s="48">
        <f t="shared" si="242"/>
        <v>1</v>
      </c>
      <c r="AP489" s="48" t="str">
        <f t="shared" ca="1" si="243"/>
        <v>56 - 84%</v>
      </c>
      <c r="AQ489" s="48" t="str">
        <f>IFERROR(AC489/#REF!,"-")</f>
        <v>-</v>
      </c>
      <c r="AR489" s="48">
        <f t="shared" si="244"/>
        <v>1</v>
      </c>
      <c r="AS489" s="48" t="str">
        <f>IFERROR(#REF!/#REF!,"_")</f>
        <v>_</v>
      </c>
      <c r="AT489" s="48">
        <f t="shared" si="245"/>
        <v>0</v>
      </c>
      <c r="AU489" s="48" t="str">
        <f>IFERROR(#REF!/#REF!,"-")</f>
        <v>-</v>
      </c>
      <c r="AV489" s="48">
        <f t="shared" si="246"/>
        <v>0</v>
      </c>
      <c r="AW489" s="48" t="str">
        <f>IFERROR(#REF!/#REF!,"-")</f>
        <v>-</v>
      </c>
      <c r="AX489" s="48">
        <f t="shared" si="247"/>
        <v>0</v>
      </c>
      <c r="AY489" s="48" t="str">
        <f>IFERROR(#REF!/#REF!,"-")</f>
        <v>-</v>
      </c>
      <c r="AZ489" s="48">
        <f t="shared" si="253"/>
        <v>0</v>
      </c>
      <c r="BA489" s="48" t="str">
        <f t="shared" si="254"/>
        <v>-</v>
      </c>
      <c r="BB489" s="48" t="b">
        <f t="shared" si="248"/>
        <v>0</v>
      </c>
      <c r="BC489">
        <f t="shared" si="255"/>
        <v>0</v>
      </c>
      <c r="BD489" s="48" t="str">
        <f t="shared" si="249"/>
        <v>-</v>
      </c>
    </row>
    <row r="490" spans="1:56" x14ac:dyDescent="0.3">
      <c r="A490" s="25" t="str">
        <f>Råstatistik!A484</f>
        <v>STOCKHOLMS KOMMUN</v>
      </c>
      <c r="B490" t="b">
        <f t="shared" si="224"/>
        <v>1</v>
      </c>
      <c r="C490">
        <f>Råstatistik!F484</f>
        <v>422</v>
      </c>
      <c r="D490">
        <f ca="1">IF(Råstatistik!D484=999,IF(simulera09,RANDBETWEEN(1,9),9),0)</f>
        <v>0</v>
      </c>
      <c r="E490">
        <f>Råstatistik!K484</f>
        <v>446</v>
      </c>
      <c r="F490">
        <f ca="1">IF(Råstatistik!I484=999,IF(simulera09,RANDBETWEEN(1,9),9),0)</f>
        <v>0</v>
      </c>
      <c r="G490">
        <f>Råstatistik!P484</f>
        <v>286</v>
      </c>
      <c r="H490">
        <f ca="1">IF(Råstatistik!N484=999,IF(simulera09,RANDBETWEEN(1,9),9),0)</f>
        <v>0</v>
      </c>
      <c r="I490">
        <f>Råstatistik!U484</f>
        <v>3955</v>
      </c>
      <c r="J490">
        <f ca="1">IF(Råstatistik!S484=999,IF(simulera09,RANDBETWEEN(1,9),9),0)</f>
        <v>0</v>
      </c>
      <c r="K490">
        <f t="shared" si="225"/>
        <v>5109</v>
      </c>
      <c r="L490">
        <f t="shared" ca="1" si="226"/>
        <v>0</v>
      </c>
      <c r="M490" s="26" t="str">
        <f t="shared" ca="1" si="250"/>
        <v>5109</v>
      </c>
      <c r="N490" s="26">
        <f t="shared" ca="1" si="251"/>
        <v>5109</v>
      </c>
      <c r="O490" s="26">
        <f t="shared" si="227"/>
        <v>868</v>
      </c>
      <c r="P490" s="26">
        <f t="shared" ca="1" si="228"/>
        <v>0</v>
      </c>
      <c r="Q490" s="26">
        <f t="shared" ca="1" si="229"/>
        <v>868</v>
      </c>
      <c r="R490" s="43">
        <f>IF(Råstatistik!G484=".",0,Råstatistik!G484)</f>
        <v>211</v>
      </c>
      <c r="S490" s="44">
        <f ca="1">IF(Råstatistik!E484=999,IF(simulera09,RANDBETWEEN(1,9),9),0)</f>
        <v>0</v>
      </c>
      <c r="T490" s="43">
        <f>IF(Råstatistik!L484=".",0,Råstatistik!L484)</f>
        <v>117</v>
      </c>
      <c r="U490" s="44">
        <f ca="1">IF(Råstatistik!J484=999,IF(simulera09,RANDBETWEEN(1,9),9),0)</f>
        <v>0</v>
      </c>
      <c r="V490">
        <f>IF(Råstatistik!Q484=".",0,Råstatistik!Q484)</f>
        <v>82</v>
      </c>
      <c r="W490">
        <f ca="1">IF(Råstatistik!O484=999,IF(simulera09,RANDBETWEEN(1,9),9),0)</f>
        <v>0</v>
      </c>
      <c r="X490">
        <f>IF(Råstatistik!V484=".",0,Råstatistik!V484)</f>
        <v>150</v>
      </c>
      <c r="Y490">
        <f ca="1">IF(Råstatistik!T484=999,IF(simulera09,RANDBETWEEN(1,9),9),0)</f>
        <v>0</v>
      </c>
      <c r="Z490">
        <f t="shared" si="230"/>
        <v>560</v>
      </c>
      <c r="AA490">
        <f t="shared" ca="1" si="231"/>
        <v>0</v>
      </c>
      <c r="AB490" s="26" t="str">
        <f t="shared" ca="1" si="252"/>
        <v>560</v>
      </c>
      <c r="AC490" s="26" t="b">
        <f>Råstatistik!B484</f>
        <v>0</v>
      </c>
      <c r="AD490" s="26">
        <f t="shared" si="232"/>
        <v>211</v>
      </c>
      <c r="AE490" s="26">
        <f t="shared" ca="1" si="233"/>
        <v>0</v>
      </c>
      <c r="AF490" s="26">
        <f t="shared" si="234"/>
        <v>329</v>
      </c>
      <c r="AG490" s="26">
        <f t="shared" ca="1" si="235"/>
        <v>0</v>
      </c>
      <c r="AH490" s="26">
        <f t="shared" si="236"/>
        <v>204</v>
      </c>
      <c r="AI490" s="26">
        <f t="shared" ca="1" si="237"/>
        <v>0</v>
      </c>
      <c r="AJ490" s="26">
        <f t="shared" si="238"/>
        <v>3805</v>
      </c>
      <c r="AK490" s="26">
        <f t="shared" ca="1" si="239"/>
        <v>0</v>
      </c>
      <c r="AL490" s="48">
        <f t="shared" si="240"/>
        <v>0.16989626149931494</v>
      </c>
      <c r="AM490" s="48" t="str">
        <f t="shared" ca="1" si="241"/>
        <v>17 - 0%</v>
      </c>
      <c r="AN490" s="48" t="str">
        <f>IFERROR(#REF!/#REF!,"-")</f>
        <v>-</v>
      </c>
      <c r="AO490" s="48">
        <f t="shared" si="242"/>
        <v>0.1096104912898806</v>
      </c>
      <c r="AP490" s="48" t="str">
        <f t="shared" ca="1" si="243"/>
        <v>11 - 0%</v>
      </c>
      <c r="AQ490" s="48" t="str">
        <f>IFERROR(AC490/#REF!,"-")</f>
        <v>-</v>
      </c>
      <c r="AR490" s="48">
        <f t="shared" si="244"/>
        <v>0.64516129032258063</v>
      </c>
      <c r="AS490" s="48" t="str">
        <f>IFERROR(#REF!/#REF!,"_")</f>
        <v>_</v>
      </c>
      <c r="AT490" s="48">
        <f t="shared" si="245"/>
        <v>0.51382488479262678</v>
      </c>
      <c r="AU490" s="48" t="str">
        <f>IFERROR(#REF!/#REF!,"-")</f>
        <v>-</v>
      </c>
      <c r="AV490" s="48">
        <f t="shared" si="246"/>
        <v>0.20892857142857144</v>
      </c>
      <c r="AW490" s="48" t="str">
        <f>IFERROR(#REF!/#REF!,"-")</f>
        <v>-</v>
      </c>
      <c r="AX490" s="48">
        <f t="shared" si="247"/>
        <v>0.26785714285714285</v>
      </c>
      <c r="AY490" s="48" t="str">
        <f>IFERROR(#REF!/#REF!,"-")</f>
        <v>-</v>
      </c>
      <c r="AZ490" s="48">
        <f t="shared" si="253"/>
        <v>0.47678571428571426</v>
      </c>
      <c r="BA490" s="48" t="str">
        <f t="shared" si="254"/>
        <v>-</v>
      </c>
      <c r="BB490" s="48" t="b">
        <f t="shared" si="248"/>
        <v>0</v>
      </c>
      <c r="BC490">
        <f t="shared" si="255"/>
        <v>211</v>
      </c>
      <c r="BD490" s="48">
        <f t="shared" si="249"/>
        <v>0.39074074074074072</v>
      </c>
    </row>
    <row r="491" spans="1:56" x14ac:dyDescent="0.3">
      <c r="A491" s="25" t="str">
        <f>Råstatistik!A485</f>
        <v>STORFORS KOMMUN</v>
      </c>
      <c r="B491" t="b">
        <f t="shared" si="224"/>
        <v>1</v>
      </c>
      <c r="C491">
        <f>Råstatistik!F485</f>
        <v>0</v>
      </c>
      <c r="D491">
        <f ca="1">IF(Råstatistik!D485=999,IF(simulera09,RANDBETWEEN(1,9),9),0)</f>
        <v>9</v>
      </c>
      <c r="E491">
        <f>Råstatistik!K485</f>
        <v>0</v>
      </c>
      <c r="F491">
        <f ca="1">IF(Råstatistik!I485=999,IF(simulera09,RANDBETWEEN(1,9),9),0)</f>
        <v>9</v>
      </c>
      <c r="G491">
        <f>Råstatistik!P485</f>
        <v>0</v>
      </c>
      <c r="H491">
        <f ca="1">IF(Råstatistik!N485=999,IF(simulera09,RANDBETWEEN(1,9),9),0)</f>
        <v>9</v>
      </c>
      <c r="I491">
        <f>Råstatistik!U485</f>
        <v>32</v>
      </c>
      <c r="J491">
        <f ca="1">IF(Råstatistik!S485=999,IF(simulera09,RANDBETWEEN(1,9),9),0)</f>
        <v>0</v>
      </c>
      <c r="K491">
        <f t="shared" si="225"/>
        <v>32</v>
      </c>
      <c r="L491">
        <f t="shared" ca="1" si="226"/>
        <v>27</v>
      </c>
      <c r="M491" s="26" t="str">
        <f t="shared" ca="1" si="250"/>
        <v>32-59</v>
      </c>
      <c r="N491" s="26">
        <f t="shared" ca="1" si="251"/>
        <v>46</v>
      </c>
      <c r="O491" s="26">
        <f t="shared" si="227"/>
        <v>0</v>
      </c>
      <c r="P491" s="26">
        <f t="shared" ca="1" si="228"/>
        <v>18</v>
      </c>
      <c r="Q491" s="26">
        <f t="shared" ca="1" si="229"/>
        <v>9</v>
      </c>
      <c r="R491" s="43">
        <f>IF(Råstatistik!G485=".",0,Råstatistik!G485)</f>
        <v>0</v>
      </c>
      <c r="S491" s="44">
        <f ca="1">IF(Råstatistik!E485=999,IF(simulera09,RANDBETWEEN(1,9),9),0)</f>
        <v>9</v>
      </c>
      <c r="T491" s="43">
        <f>IF(Råstatistik!L485=".",0,Råstatistik!L485)</f>
        <v>0</v>
      </c>
      <c r="U491" s="44">
        <f ca="1">IF(Råstatistik!J485=999,IF(simulera09,RANDBETWEEN(1,9),9),0)</f>
        <v>9</v>
      </c>
      <c r="V491">
        <f>IF(Råstatistik!Q485=".",0,Råstatistik!Q485)</f>
        <v>0</v>
      </c>
      <c r="W491">
        <f ca="1">IF(Råstatistik!O485=999,IF(simulera09,RANDBETWEEN(1,9),9),0)</f>
        <v>9</v>
      </c>
      <c r="X491">
        <f>IF(Råstatistik!V485=".",0,Råstatistik!V485)</f>
        <v>11</v>
      </c>
      <c r="Y491">
        <f ca="1">IF(Råstatistik!T485=999,IF(simulera09,RANDBETWEEN(1,9),9),0)</f>
        <v>0</v>
      </c>
      <c r="Z491">
        <f t="shared" si="230"/>
        <v>11</v>
      </c>
      <c r="AA491">
        <f t="shared" ca="1" si="231"/>
        <v>27</v>
      </c>
      <c r="AB491" s="26" t="str">
        <f t="shared" ca="1" si="252"/>
        <v>11-38</v>
      </c>
      <c r="AC491" s="26" t="b">
        <f>Råstatistik!B485</f>
        <v>0</v>
      </c>
      <c r="AD491" s="26">
        <f t="shared" si="232"/>
        <v>0</v>
      </c>
      <c r="AE491" s="26">
        <f t="shared" ca="1" si="233"/>
        <v>0</v>
      </c>
      <c r="AF491" s="26">
        <f t="shared" si="234"/>
        <v>0</v>
      </c>
      <c r="AG491" s="26">
        <f t="shared" ca="1" si="235"/>
        <v>0</v>
      </c>
      <c r="AH491" s="26">
        <f t="shared" si="236"/>
        <v>0</v>
      </c>
      <c r="AI491" s="26">
        <f t="shared" ca="1" si="237"/>
        <v>0</v>
      </c>
      <c r="AJ491" s="26">
        <f t="shared" si="238"/>
        <v>21</v>
      </c>
      <c r="AK491" s="26">
        <f t="shared" ca="1" si="239"/>
        <v>0</v>
      </c>
      <c r="AL491" s="48">
        <f t="shared" si="240"/>
        <v>0</v>
      </c>
      <c r="AM491" s="48" t="str">
        <f t="shared" ca="1" si="241"/>
        <v>0 - 39%</v>
      </c>
      <c r="AN491" s="48" t="str">
        <f>IFERROR(#REF!/#REF!,"-")</f>
        <v>-</v>
      </c>
      <c r="AO491" s="48">
        <f t="shared" si="242"/>
        <v>0.34375</v>
      </c>
      <c r="AP491" s="48" t="str">
        <f t="shared" ca="1" si="243"/>
        <v>24 - 59%</v>
      </c>
      <c r="AQ491" s="48" t="str">
        <f>IFERROR(AC491/#REF!,"-")</f>
        <v>-</v>
      </c>
      <c r="AR491" s="48" t="str">
        <f t="shared" si="244"/>
        <v>-</v>
      </c>
      <c r="AS491" s="48" t="str">
        <f>IFERROR(#REF!/#REF!,"_")</f>
        <v>_</v>
      </c>
      <c r="AT491" s="48" t="str">
        <f t="shared" si="245"/>
        <v>-</v>
      </c>
      <c r="AU491" s="48" t="str">
        <f>IFERROR(#REF!/#REF!,"-")</f>
        <v>-</v>
      </c>
      <c r="AV491" s="48">
        <f t="shared" si="246"/>
        <v>0</v>
      </c>
      <c r="AW491" s="48" t="str">
        <f>IFERROR(#REF!/#REF!,"-")</f>
        <v>-</v>
      </c>
      <c r="AX491" s="48">
        <f t="shared" si="247"/>
        <v>1</v>
      </c>
      <c r="AY491" s="48" t="str">
        <f>IFERROR(#REF!/#REF!,"-")</f>
        <v>-</v>
      </c>
      <c r="AZ491" s="48">
        <f t="shared" si="253"/>
        <v>1</v>
      </c>
      <c r="BA491" s="48" t="str">
        <f t="shared" si="254"/>
        <v>-</v>
      </c>
      <c r="BB491" s="48" t="b">
        <f t="shared" si="248"/>
        <v>0</v>
      </c>
      <c r="BC491">
        <f t="shared" si="255"/>
        <v>0</v>
      </c>
      <c r="BD491" s="48" t="str">
        <f t="shared" si="249"/>
        <v>-</v>
      </c>
    </row>
    <row r="492" spans="1:56" x14ac:dyDescent="0.3">
      <c r="A492" s="25" t="str">
        <f>Råstatistik!A486</f>
        <v>STORUMANS KOMMUN</v>
      </c>
      <c r="B492" t="b">
        <f t="shared" si="224"/>
        <v>1</v>
      </c>
      <c r="C492">
        <f>Råstatistik!F486</f>
        <v>0</v>
      </c>
      <c r="D492">
        <f ca="1">IF(Råstatistik!D486=999,IF(simulera09,RANDBETWEEN(1,9),9),0)</f>
        <v>9</v>
      </c>
      <c r="E492">
        <f>Råstatistik!K486</f>
        <v>0</v>
      </c>
      <c r="F492">
        <f ca="1">IF(Råstatistik!I486=999,IF(simulera09,RANDBETWEEN(1,9),9),0)</f>
        <v>9</v>
      </c>
      <c r="G492">
        <f>Råstatistik!P486</f>
        <v>0</v>
      </c>
      <c r="H492">
        <f ca="1">IF(Råstatistik!N486=999,IF(simulera09,RANDBETWEEN(1,9),9),0)</f>
        <v>9</v>
      </c>
      <c r="I492">
        <f>Råstatistik!U486</f>
        <v>34</v>
      </c>
      <c r="J492">
        <f ca="1">IF(Råstatistik!S486=999,IF(simulera09,RANDBETWEEN(1,9),9),0)</f>
        <v>0</v>
      </c>
      <c r="K492">
        <f t="shared" si="225"/>
        <v>34</v>
      </c>
      <c r="L492">
        <f t="shared" ca="1" si="226"/>
        <v>27</v>
      </c>
      <c r="M492" s="26" t="str">
        <f t="shared" ca="1" si="250"/>
        <v>34-61</v>
      </c>
      <c r="N492" s="26">
        <f t="shared" ca="1" si="251"/>
        <v>48</v>
      </c>
      <c r="O492" s="26">
        <f t="shared" si="227"/>
        <v>0</v>
      </c>
      <c r="P492" s="26">
        <f t="shared" ca="1" si="228"/>
        <v>18</v>
      </c>
      <c r="Q492" s="26">
        <f t="shared" ca="1" si="229"/>
        <v>9</v>
      </c>
      <c r="R492" s="43">
        <f>IF(Råstatistik!G486=".",0,Råstatistik!G486)</f>
        <v>0</v>
      </c>
      <c r="S492" s="44">
        <f ca="1">IF(Råstatistik!E486=999,IF(simulera09,RANDBETWEEN(1,9),9),0)</f>
        <v>9</v>
      </c>
      <c r="T492" s="43">
        <f>IF(Råstatistik!L486=".",0,Råstatistik!L486)</f>
        <v>0</v>
      </c>
      <c r="U492" s="44">
        <f ca="1">IF(Råstatistik!J486=999,IF(simulera09,RANDBETWEEN(1,9),9),0)</f>
        <v>9</v>
      </c>
      <c r="V492">
        <f>IF(Råstatistik!Q486=".",0,Råstatistik!Q486)</f>
        <v>0</v>
      </c>
      <c r="W492">
        <f ca="1">IF(Råstatistik!O486=999,IF(simulera09,RANDBETWEEN(1,9),9),0)</f>
        <v>9</v>
      </c>
      <c r="X492">
        <f>IF(Råstatistik!V486=".",0,Råstatistik!V486)</f>
        <v>0</v>
      </c>
      <c r="Y492">
        <f ca="1">IF(Råstatistik!T486=999,IF(simulera09,RANDBETWEEN(1,9),9),0)</f>
        <v>0</v>
      </c>
      <c r="Z492">
        <f t="shared" si="230"/>
        <v>0</v>
      </c>
      <c r="AA492">
        <f t="shared" ca="1" si="231"/>
        <v>27</v>
      </c>
      <c r="AB492" s="26" t="str">
        <f t="shared" ca="1" si="252"/>
        <v>0-27</v>
      </c>
      <c r="AC492" s="26" t="b">
        <f>Råstatistik!B486</f>
        <v>0</v>
      </c>
      <c r="AD492" s="26">
        <f t="shared" si="232"/>
        <v>0</v>
      </c>
      <c r="AE492" s="26">
        <f t="shared" ca="1" si="233"/>
        <v>0</v>
      </c>
      <c r="AF492" s="26">
        <f t="shared" si="234"/>
        <v>0</v>
      </c>
      <c r="AG492" s="26">
        <f t="shared" ca="1" si="235"/>
        <v>0</v>
      </c>
      <c r="AH492" s="26">
        <f t="shared" si="236"/>
        <v>0</v>
      </c>
      <c r="AI492" s="26">
        <f t="shared" ca="1" si="237"/>
        <v>0</v>
      </c>
      <c r="AJ492" s="26">
        <f t="shared" si="238"/>
        <v>34</v>
      </c>
      <c r="AK492" s="26">
        <f t="shared" ca="1" si="239"/>
        <v>0</v>
      </c>
      <c r="AL492" s="48">
        <f t="shared" si="240"/>
        <v>0</v>
      </c>
      <c r="AM492" s="48" t="str">
        <f t="shared" ca="1" si="241"/>
        <v>0 - 38%</v>
      </c>
      <c r="AN492" s="48" t="str">
        <f>IFERROR(#REF!/#REF!,"-")</f>
        <v>-</v>
      </c>
      <c r="AO492" s="48">
        <f t="shared" si="242"/>
        <v>0</v>
      </c>
      <c r="AP492" s="48" t="str">
        <f t="shared" ca="1" si="243"/>
        <v>0 - 56%</v>
      </c>
      <c r="AQ492" s="48" t="str">
        <f>IFERROR(AC492/#REF!,"-")</f>
        <v>-</v>
      </c>
      <c r="AR492" s="48" t="str">
        <f t="shared" si="244"/>
        <v>-</v>
      </c>
      <c r="AS492" s="48" t="str">
        <f>IFERROR(#REF!/#REF!,"_")</f>
        <v>_</v>
      </c>
      <c r="AT492" s="48" t="str">
        <f t="shared" si="245"/>
        <v>-</v>
      </c>
      <c r="AU492" s="48" t="str">
        <f>IFERROR(#REF!/#REF!,"-")</f>
        <v>-</v>
      </c>
      <c r="AV492" s="48" t="str">
        <f t="shared" si="246"/>
        <v>-</v>
      </c>
      <c r="AW492" s="48" t="str">
        <f>IFERROR(#REF!/#REF!,"-")</f>
        <v>-</v>
      </c>
      <c r="AX492" s="48" t="str">
        <f t="shared" si="247"/>
        <v>-</v>
      </c>
      <c r="AY492" s="48" t="str">
        <f>IFERROR(#REF!/#REF!,"-")</f>
        <v>-</v>
      </c>
      <c r="AZ492" s="48" t="str">
        <f t="shared" si="253"/>
        <v>-</v>
      </c>
      <c r="BA492" s="48" t="str">
        <f t="shared" si="254"/>
        <v>-</v>
      </c>
      <c r="BB492" s="48" t="b">
        <f t="shared" si="248"/>
        <v>0</v>
      </c>
      <c r="BC492">
        <f t="shared" si="255"/>
        <v>0</v>
      </c>
      <c r="BD492" s="48" t="str">
        <f t="shared" si="249"/>
        <v>-</v>
      </c>
    </row>
    <row r="493" spans="1:56" x14ac:dyDescent="0.3">
      <c r="A493" s="25" t="str">
        <f>Råstatistik!A487</f>
        <v>STRANDSKOLAN, MONTESSORIFÖRENINGEN I KUNGÄLV</v>
      </c>
      <c r="B493" t="b">
        <f t="shared" si="224"/>
        <v>0</v>
      </c>
      <c r="C493">
        <f>Råstatistik!F487</f>
        <v>0</v>
      </c>
      <c r="D493">
        <f ca="1">IF(Råstatistik!D487=999,IF(simulera09,RANDBETWEEN(1,9),9),0)</f>
        <v>9</v>
      </c>
      <c r="E493">
        <f>Råstatistik!K487</f>
        <v>0</v>
      </c>
      <c r="F493">
        <f ca="1">IF(Råstatistik!I487=999,IF(simulera09,RANDBETWEEN(1,9),9),0)</f>
        <v>0</v>
      </c>
      <c r="G493">
        <f>Råstatistik!P487</f>
        <v>0</v>
      </c>
      <c r="H493">
        <f ca="1">IF(Råstatistik!N487=999,IF(simulera09,RANDBETWEEN(1,9),9),0)</f>
        <v>0</v>
      </c>
      <c r="I493">
        <f>Råstatistik!U487</f>
        <v>25</v>
      </c>
      <c r="J493">
        <f ca="1">IF(Råstatistik!S487=999,IF(simulera09,RANDBETWEEN(1,9),9),0)</f>
        <v>0</v>
      </c>
      <c r="K493">
        <f t="shared" si="225"/>
        <v>25</v>
      </c>
      <c r="L493">
        <f t="shared" ca="1" si="226"/>
        <v>9</v>
      </c>
      <c r="M493" s="26" t="str">
        <f t="shared" ca="1" si="250"/>
        <v>25-34</v>
      </c>
      <c r="N493" s="26">
        <f t="shared" ca="1" si="251"/>
        <v>30</v>
      </c>
      <c r="O493" s="26">
        <f t="shared" si="227"/>
        <v>0</v>
      </c>
      <c r="P493" s="26">
        <f t="shared" ca="1" si="228"/>
        <v>9</v>
      </c>
      <c r="Q493" s="26">
        <f t="shared" ca="1" si="229"/>
        <v>5</v>
      </c>
      <c r="R493" s="43">
        <f>IF(Råstatistik!G487=".",0,Råstatistik!G487)</f>
        <v>0</v>
      </c>
      <c r="S493" s="44">
        <f ca="1">IF(Råstatistik!E487=999,IF(simulera09,RANDBETWEEN(1,9),9),0)</f>
        <v>9</v>
      </c>
      <c r="T493" s="43">
        <f>IF(Råstatistik!L487=".",0,Råstatistik!L487)</f>
        <v>0</v>
      </c>
      <c r="U493" s="44">
        <f ca="1">IF(Råstatistik!J487=999,IF(simulera09,RANDBETWEEN(1,9),9),0)</f>
        <v>0</v>
      </c>
      <c r="V493">
        <f>IF(Råstatistik!Q487=".",0,Råstatistik!Q487)</f>
        <v>0</v>
      </c>
      <c r="W493">
        <f ca="1">IF(Råstatistik!O487=999,IF(simulera09,RANDBETWEEN(1,9),9),0)</f>
        <v>0</v>
      </c>
      <c r="X493">
        <f>IF(Råstatistik!V487=".",0,Råstatistik!V487)</f>
        <v>0</v>
      </c>
      <c r="Y493">
        <f ca="1">IF(Råstatistik!T487=999,IF(simulera09,RANDBETWEEN(1,9),9),0)</f>
        <v>9</v>
      </c>
      <c r="Z493">
        <f t="shared" si="230"/>
        <v>0</v>
      </c>
      <c r="AA493">
        <f t="shared" ca="1" si="231"/>
        <v>18</v>
      </c>
      <c r="AB493" s="26" t="str">
        <f t="shared" ca="1" si="252"/>
        <v>0-18</v>
      </c>
      <c r="AC493" s="26" t="b">
        <f>Råstatistik!B487</f>
        <v>0</v>
      </c>
      <c r="AD493" s="26">
        <f t="shared" si="232"/>
        <v>0</v>
      </c>
      <c r="AE493" s="26">
        <f t="shared" ca="1" si="233"/>
        <v>0</v>
      </c>
      <c r="AF493" s="26">
        <f t="shared" si="234"/>
        <v>0</v>
      </c>
      <c r="AG493" s="26">
        <f t="shared" ca="1" si="235"/>
        <v>0</v>
      </c>
      <c r="AH493" s="26">
        <f t="shared" si="236"/>
        <v>0</v>
      </c>
      <c r="AI493" s="26">
        <f t="shared" ca="1" si="237"/>
        <v>0</v>
      </c>
      <c r="AJ493" s="26">
        <f t="shared" si="238"/>
        <v>25</v>
      </c>
      <c r="AK493" s="26">
        <f t="shared" ca="1" si="239"/>
        <v>0</v>
      </c>
      <c r="AL493" s="48">
        <f t="shared" si="240"/>
        <v>0</v>
      </c>
      <c r="AM493" s="48" t="str">
        <f t="shared" ca="1" si="241"/>
        <v>0 - 30%</v>
      </c>
      <c r="AN493" s="48" t="str">
        <f>IFERROR(#REF!/#REF!,"-")</f>
        <v>-</v>
      </c>
      <c r="AO493" s="48">
        <f t="shared" si="242"/>
        <v>0</v>
      </c>
      <c r="AP493" s="48" t="str">
        <f t="shared" ca="1" si="243"/>
        <v>0 - 60%</v>
      </c>
      <c r="AQ493" s="48" t="str">
        <f>IFERROR(AC493/#REF!,"-")</f>
        <v>-</v>
      </c>
      <c r="AR493" s="48" t="str">
        <f t="shared" si="244"/>
        <v>-</v>
      </c>
      <c r="AS493" s="48" t="str">
        <f>IFERROR(#REF!/#REF!,"_")</f>
        <v>_</v>
      </c>
      <c r="AT493" s="48" t="str">
        <f t="shared" si="245"/>
        <v>-</v>
      </c>
      <c r="AU493" s="48" t="str">
        <f>IFERROR(#REF!/#REF!,"-")</f>
        <v>-</v>
      </c>
      <c r="AV493" s="48" t="str">
        <f t="shared" si="246"/>
        <v>-</v>
      </c>
      <c r="AW493" s="48" t="str">
        <f>IFERROR(#REF!/#REF!,"-")</f>
        <v>-</v>
      </c>
      <c r="AX493" s="48" t="str">
        <f t="shared" si="247"/>
        <v>-</v>
      </c>
      <c r="AY493" s="48" t="str">
        <f>IFERROR(#REF!/#REF!,"-")</f>
        <v>-</v>
      </c>
      <c r="AZ493" s="48" t="str">
        <f t="shared" si="253"/>
        <v>-</v>
      </c>
      <c r="BA493" s="48" t="str">
        <f t="shared" si="254"/>
        <v>-</v>
      </c>
      <c r="BB493" s="48" t="b">
        <f t="shared" si="248"/>
        <v>0</v>
      </c>
      <c r="BC493">
        <f t="shared" si="255"/>
        <v>0</v>
      </c>
      <c r="BD493" s="48" t="str">
        <f t="shared" si="249"/>
        <v>-</v>
      </c>
    </row>
    <row r="494" spans="1:56" x14ac:dyDescent="0.3">
      <c r="A494" s="25" t="str">
        <f>Råstatistik!A488</f>
        <v>STRÄNGNÄS KOMMUN</v>
      </c>
      <c r="B494" t="b">
        <f t="shared" si="224"/>
        <v>1</v>
      </c>
      <c r="C494">
        <f>Råstatistik!F488</f>
        <v>38</v>
      </c>
      <c r="D494">
        <f ca="1">IF(Råstatistik!D488=999,IF(simulera09,RANDBETWEEN(1,9),9),0)</f>
        <v>0</v>
      </c>
      <c r="E494">
        <f>Råstatistik!K488</f>
        <v>31</v>
      </c>
      <c r="F494">
        <f ca="1">IF(Råstatistik!I488=999,IF(simulera09,RANDBETWEEN(1,9),9),0)</f>
        <v>0</v>
      </c>
      <c r="G494">
        <f>Råstatistik!P488</f>
        <v>23</v>
      </c>
      <c r="H494">
        <f ca="1">IF(Råstatistik!N488=999,IF(simulera09,RANDBETWEEN(1,9),9),0)</f>
        <v>0</v>
      </c>
      <c r="I494">
        <f>Råstatistik!U488</f>
        <v>120</v>
      </c>
      <c r="J494">
        <f ca="1">IF(Råstatistik!S488=999,IF(simulera09,RANDBETWEEN(1,9),9),0)</f>
        <v>0</v>
      </c>
      <c r="K494">
        <f t="shared" si="225"/>
        <v>212</v>
      </c>
      <c r="L494">
        <f t="shared" ca="1" si="226"/>
        <v>0</v>
      </c>
      <c r="M494" s="26" t="str">
        <f t="shared" ca="1" si="250"/>
        <v>212</v>
      </c>
      <c r="N494" s="26">
        <f t="shared" ca="1" si="251"/>
        <v>212</v>
      </c>
      <c r="O494" s="26">
        <f t="shared" si="227"/>
        <v>69</v>
      </c>
      <c r="P494" s="26">
        <f t="shared" ca="1" si="228"/>
        <v>0</v>
      </c>
      <c r="Q494" s="26">
        <f t="shared" ca="1" si="229"/>
        <v>69</v>
      </c>
      <c r="R494" s="43">
        <f>IF(Råstatistik!G488=".",0,Råstatistik!G488)</f>
        <v>0</v>
      </c>
      <c r="S494" s="44">
        <f ca="1">IF(Råstatistik!E488=999,IF(simulera09,RANDBETWEEN(1,9),9),0)</f>
        <v>9</v>
      </c>
      <c r="T494" s="43">
        <f>IF(Råstatistik!L488=".",0,Råstatistik!L488)</f>
        <v>0</v>
      </c>
      <c r="U494" s="44">
        <f ca="1">IF(Råstatistik!J488=999,IF(simulera09,RANDBETWEEN(1,9),9),0)</f>
        <v>9</v>
      </c>
      <c r="V494">
        <f>IF(Råstatistik!Q488=".",0,Råstatistik!Q488)</f>
        <v>0</v>
      </c>
      <c r="W494">
        <f ca="1">IF(Råstatistik!O488=999,IF(simulera09,RANDBETWEEN(1,9),9),0)</f>
        <v>0</v>
      </c>
      <c r="X494">
        <f>IF(Råstatistik!V488=".",0,Råstatistik!V488)</f>
        <v>0</v>
      </c>
      <c r="Y494">
        <f ca="1">IF(Råstatistik!T488=999,IF(simulera09,RANDBETWEEN(1,9),9),0)</f>
        <v>9</v>
      </c>
      <c r="Z494">
        <f t="shared" si="230"/>
        <v>0</v>
      </c>
      <c r="AA494">
        <f t="shared" ca="1" si="231"/>
        <v>27</v>
      </c>
      <c r="AB494" s="26" t="str">
        <f t="shared" ca="1" si="252"/>
        <v>0-27</v>
      </c>
      <c r="AC494" s="26" t="b">
        <f>Råstatistik!B488</f>
        <v>0</v>
      </c>
      <c r="AD494" s="26">
        <f t="shared" si="232"/>
        <v>38</v>
      </c>
      <c r="AE494" s="26">
        <f t="shared" ca="1" si="233"/>
        <v>0</v>
      </c>
      <c r="AF494" s="26">
        <f t="shared" si="234"/>
        <v>31</v>
      </c>
      <c r="AG494" s="26">
        <f t="shared" ca="1" si="235"/>
        <v>0</v>
      </c>
      <c r="AH494" s="26">
        <f t="shared" si="236"/>
        <v>23</v>
      </c>
      <c r="AI494" s="26">
        <f t="shared" ca="1" si="237"/>
        <v>0</v>
      </c>
      <c r="AJ494" s="26">
        <f t="shared" si="238"/>
        <v>120</v>
      </c>
      <c r="AK494" s="26">
        <f t="shared" ca="1" si="239"/>
        <v>0</v>
      </c>
      <c r="AL494" s="48">
        <f t="shared" si="240"/>
        <v>0.32547169811320753</v>
      </c>
      <c r="AM494" s="48" t="str">
        <f t="shared" ca="1" si="241"/>
        <v>33 - 0%</v>
      </c>
      <c r="AN494" s="48" t="str">
        <f>IFERROR(#REF!/#REF!,"-")</f>
        <v>-</v>
      </c>
      <c r="AO494" s="48">
        <f t="shared" si="242"/>
        <v>0</v>
      </c>
      <c r="AP494" s="48" t="str">
        <f t="shared" ca="1" si="243"/>
        <v>0 - 13%</v>
      </c>
      <c r="AQ494" s="48" t="str">
        <f>IFERROR(AC494/#REF!,"-")</f>
        <v>-</v>
      </c>
      <c r="AR494" s="48">
        <f t="shared" si="244"/>
        <v>0</v>
      </c>
      <c r="AS494" s="48" t="str">
        <f>IFERROR(#REF!/#REF!,"_")</f>
        <v>_</v>
      </c>
      <c r="AT494" s="48">
        <f t="shared" si="245"/>
        <v>0.44927536231884058</v>
      </c>
      <c r="AU494" s="48" t="str">
        <f>IFERROR(#REF!/#REF!,"-")</f>
        <v>-</v>
      </c>
      <c r="AV494" s="48" t="str">
        <f t="shared" si="246"/>
        <v>-</v>
      </c>
      <c r="AW494" s="48" t="str">
        <f>IFERROR(#REF!/#REF!,"-")</f>
        <v>-</v>
      </c>
      <c r="AX494" s="48" t="str">
        <f t="shared" si="247"/>
        <v>-</v>
      </c>
      <c r="AY494" s="48" t="str">
        <f>IFERROR(#REF!/#REF!,"-")</f>
        <v>-</v>
      </c>
      <c r="AZ494" s="48" t="str">
        <f t="shared" si="253"/>
        <v>-</v>
      </c>
      <c r="BA494" s="48" t="str">
        <f t="shared" si="254"/>
        <v>-</v>
      </c>
      <c r="BB494" s="48" t="b">
        <f t="shared" si="248"/>
        <v>0</v>
      </c>
      <c r="BC494">
        <f t="shared" si="255"/>
        <v>38</v>
      </c>
      <c r="BD494" s="48">
        <f t="shared" si="249"/>
        <v>0.55072463768115942</v>
      </c>
    </row>
    <row r="495" spans="1:56" x14ac:dyDescent="0.3">
      <c r="A495" s="25" t="str">
        <f>Råstatistik!A489</f>
        <v>STRÄNGNÄS MONTESSORISKOLA EKONOMISK FÖRENING</v>
      </c>
      <c r="B495" t="b">
        <f t="shared" si="224"/>
        <v>0</v>
      </c>
      <c r="C495">
        <f>Råstatistik!F489</f>
        <v>0</v>
      </c>
      <c r="D495">
        <f ca="1">IF(Råstatistik!D489=999,IF(simulera09,RANDBETWEEN(1,9),9),0)</f>
        <v>0</v>
      </c>
      <c r="E495">
        <f>Råstatistik!K489</f>
        <v>0</v>
      </c>
      <c r="F495">
        <f ca="1">IF(Råstatistik!I489=999,IF(simulera09,RANDBETWEEN(1,9),9),0)</f>
        <v>9</v>
      </c>
      <c r="G495">
        <f>Råstatistik!P489</f>
        <v>0</v>
      </c>
      <c r="H495">
        <f ca="1">IF(Råstatistik!N489=999,IF(simulera09,RANDBETWEEN(1,9),9),0)</f>
        <v>0</v>
      </c>
      <c r="I495">
        <f>Råstatistik!U489</f>
        <v>27</v>
      </c>
      <c r="J495">
        <f ca="1">IF(Råstatistik!S489=999,IF(simulera09,RANDBETWEEN(1,9),9),0)</f>
        <v>0</v>
      </c>
      <c r="K495">
        <f t="shared" si="225"/>
        <v>27</v>
      </c>
      <c r="L495">
        <f t="shared" ca="1" si="226"/>
        <v>9</v>
      </c>
      <c r="M495" s="26" t="str">
        <f t="shared" ca="1" si="250"/>
        <v>27-36</v>
      </c>
      <c r="N495" s="26">
        <f t="shared" ca="1" si="251"/>
        <v>32</v>
      </c>
      <c r="O495" s="26">
        <f t="shared" si="227"/>
        <v>0</v>
      </c>
      <c r="P495" s="26">
        <f t="shared" ca="1" si="228"/>
        <v>9</v>
      </c>
      <c r="Q495" s="26">
        <f t="shared" ca="1" si="229"/>
        <v>5</v>
      </c>
      <c r="R495" s="43">
        <f>IF(Råstatistik!G489=".",0,Råstatistik!G489)</f>
        <v>0</v>
      </c>
      <c r="S495" s="44">
        <f ca="1">IF(Råstatistik!E489=999,IF(simulera09,RANDBETWEEN(1,9),9),0)</f>
        <v>0</v>
      </c>
      <c r="T495" s="43">
        <f>IF(Råstatistik!L489=".",0,Råstatistik!L489)</f>
        <v>0</v>
      </c>
      <c r="U495" s="44">
        <f ca="1">IF(Råstatistik!J489=999,IF(simulera09,RANDBETWEEN(1,9),9),0)</f>
        <v>9</v>
      </c>
      <c r="V495">
        <f>IF(Råstatistik!Q489=".",0,Råstatistik!Q489)</f>
        <v>0</v>
      </c>
      <c r="W495">
        <f ca="1">IF(Råstatistik!O489=999,IF(simulera09,RANDBETWEEN(1,9),9),0)</f>
        <v>0</v>
      </c>
      <c r="X495">
        <f>IF(Råstatistik!V489=".",0,Råstatistik!V489)</f>
        <v>0</v>
      </c>
      <c r="Y495">
        <f ca="1">IF(Råstatistik!T489=999,IF(simulera09,RANDBETWEEN(1,9),9),0)</f>
        <v>0</v>
      </c>
      <c r="Z495">
        <f t="shared" si="230"/>
        <v>0</v>
      </c>
      <c r="AA495">
        <f t="shared" ca="1" si="231"/>
        <v>9</v>
      </c>
      <c r="AB495" s="26" t="str">
        <f t="shared" ca="1" si="252"/>
        <v>0-9</v>
      </c>
      <c r="AC495" s="26" t="b">
        <f>Råstatistik!B489</f>
        <v>0</v>
      </c>
      <c r="AD495" s="26">
        <f t="shared" si="232"/>
        <v>0</v>
      </c>
      <c r="AE495" s="26">
        <f t="shared" ca="1" si="233"/>
        <v>0</v>
      </c>
      <c r="AF495" s="26">
        <f t="shared" si="234"/>
        <v>0</v>
      </c>
      <c r="AG495" s="26">
        <f t="shared" ca="1" si="235"/>
        <v>0</v>
      </c>
      <c r="AH495" s="26">
        <f t="shared" si="236"/>
        <v>0</v>
      </c>
      <c r="AI495" s="26">
        <f t="shared" ca="1" si="237"/>
        <v>0</v>
      </c>
      <c r="AJ495" s="26">
        <f t="shared" si="238"/>
        <v>27</v>
      </c>
      <c r="AK495" s="26">
        <f t="shared" ca="1" si="239"/>
        <v>0</v>
      </c>
      <c r="AL495" s="48">
        <f t="shared" si="240"/>
        <v>0</v>
      </c>
      <c r="AM495" s="48" t="str">
        <f t="shared" ca="1" si="241"/>
        <v>0 - 28%</v>
      </c>
      <c r="AN495" s="48" t="str">
        <f>IFERROR(#REF!/#REF!,"-")</f>
        <v>-</v>
      </c>
      <c r="AO495" s="48">
        <f t="shared" si="242"/>
        <v>0</v>
      </c>
      <c r="AP495" s="48" t="str">
        <f t="shared" ca="1" si="243"/>
        <v>0 - 28%</v>
      </c>
      <c r="AQ495" s="48" t="str">
        <f>IFERROR(AC495/#REF!,"-")</f>
        <v>-</v>
      </c>
      <c r="AR495" s="48" t="str">
        <f t="shared" si="244"/>
        <v>-</v>
      </c>
      <c r="AS495" s="48" t="str">
        <f>IFERROR(#REF!/#REF!,"_")</f>
        <v>_</v>
      </c>
      <c r="AT495" s="48" t="str">
        <f t="shared" si="245"/>
        <v>-</v>
      </c>
      <c r="AU495" s="48" t="str">
        <f>IFERROR(#REF!/#REF!,"-")</f>
        <v>-</v>
      </c>
      <c r="AV495" s="48" t="str">
        <f t="shared" si="246"/>
        <v>-</v>
      </c>
      <c r="AW495" s="48" t="str">
        <f>IFERROR(#REF!/#REF!,"-")</f>
        <v>-</v>
      </c>
      <c r="AX495" s="48" t="str">
        <f t="shared" si="247"/>
        <v>-</v>
      </c>
      <c r="AY495" s="48" t="str">
        <f>IFERROR(#REF!/#REF!,"-")</f>
        <v>-</v>
      </c>
      <c r="AZ495" s="48" t="str">
        <f t="shared" si="253"/>
        <v>-</v>
      </c>
      <c r="BA495" s="48" t="str">
        <f t="shared" si="254"/>
        <v>-</v>
      </c>
      <c r="BB495" s="48" t="b">
        <f t="shared" si="248"/>
        <v>0</v>
      </c>
      <c r="BC495">
        <f t="shared" si="255"/>
        <v>0</v>
      </c>
      <c r="BD495" s="48" t="str">
        <f t="shared" si="249"/>
        <v>-</v>
      </c>
    </row>
    <row r="496" spans="1:56" x14ac:dyDescent="0.3">
      <c r="A496" s="25" t="str">
        <f>Råstatistik!A490</f>
        <v>STRÖMSTADS KOMMUN</v>
      </c>
      <c r="B496" t="b">
        <f t="shared" si="224"/>
        <v>1</v>
      </c>
      <c r="C496">
        <f>Råstatistik!F490</f>
        <v>0</v>
      </c>
      <c r="D496">
        <f ca="1">IF(Råstatistik!D490=999,IF(simulera09,RANDBETWEEN(1,9),9),0)</f>
        <v>9</v>
      </c>
      <c r="E496">
        <f>Råstatistik!K490</f>
        <v>0</v>
      </c>
      <c r="F496">
        <f ca="1">IF(Råstatistik!I490=999,IF(simulera09,RANDBETWEEN(1,9),9),0)</f>
        <v>9</v>
      </c>
      <c r="G496">
        <f>Råstatistik!P490</f>
        <v>26</v>
      </c>
      <c r="H496">
        <f ca="1">IF(Råstatistik!N490=999,IF(simulera09,RANDBETWEEN(1,9),9),0)</f>
        <v>0</v>
      </c>
      <c r="I496">
        <f>Råstatistik!U490</f>
        <v>79</v>
      </c>
      <c r="J496">
        <f ca="1">IF(Råstatistik!S490=999,IF(simulera09,RANDBETWEEN(1,9),9),0)</f>
        <v>0</v>
      </c>
      <c r="K496">
        <f t="shared" si="225"/>
        <v>105</v>
      </c>
      <c r="L496">
        <f t="shared" ca="1" si="226"/>
        <v>18</v>
      </c>
      <c r="M496" s="26" t="str">
        <f t="shared" ca="1" si="250"/>
        <v>105-123</v>
      </c>
      <c r="N496" s="26">
        <f t="shared" ca="1" si="251"/>
        <v>114</v>
      </c>
      <c r="O496" s="26">
        <f t="shared" si="227"/>
        <v>0</v>
      </c>
      <c r="P496" s="26">
        <f t="shared" ca="1" si="228"/>
        <v>18</v>
      </c>
      <c r="Q496" s="26">
        <f t="shared" ca="1" si="229"/>
        <v>9</v>
      </c>
      <c r="R496" s="43">
        <f>IF(Råstatistik!G490=".",0,Råstatistik!G490)</f>
        <v>0</v>
      </c>
      <c r="S496" s="44">
        <f ca="1">IF(Råstatistik!E490=999,IF(simulera09,RANDBETWEEN(1,9),9),0)</f>
        <v>9</v>
      </c>
      <c r="T496" s="43">
        <f>IF(Råstatistik!L490=".",0,Råstatistik!L490)</f>
        <v>0</v>
      </c>
      <c r="U496" s="44">
        <f ca="1">IF(Råstatistik!J490=999,IF(simulera09,RANDBETWEEN(1,9),9),0)</f>
        <v>9</v>
      </c>
      <c r="V496">
        <f>IF(Råstatistik!Q490=".",0,Råstatistik!Q490)</f>
        <v>0</v>
      </c>
      <c r="W496">
        <f ca="1">IF(Råstatistik!O490=999,IF(simulera09,RANDBETWEEN(1,9),9),0)</f>
        <v>9</v>
      </c>
      <c r="X496">
        <f>IF(Råstatistik!V490=".",0,Råstatistik!V490)</f>
        <v>0</v>
      </c>
      <c r="Y496">
        <f ca="1">IF(Råstatistik!T490=999,IF(simulera09,RANDBETWEEN(1,9),9),0)</f>
        <v>9</v>
      </c>
      <c r="Z496">
        <f t="shared" si="230"/>
        <v>0</v>
      </c>
      <c r="AA496">
        <f t="shared" ca="1" si="231"/>
        <v>36</v>
      </c>
      <c r="AB496" s="26" t="str">
        <f t="shared" ca="1" si="252"/>
        <v>0-36</v>
      </c>
      <c r="AC496" s="26" t="b">
        <f>Råstatistik!B490</f>
        <v>0</v>
      </c>
      <c r="AD496" s="26">
        <f t="shared" si="232"/>
        <v>0</v>
      </c>
      <c r="AE496" s="26">
        <f t="shared" ca="1" si="233"/>
        <v>0</v>
      </c>
      <c r="AF496" s="26">
        <f t="shared" si="234"/>
        <v>0</v>
      </c>
      <c r="AG496" s="26">
        <f t="shared" ca="1" si="235"/>
        <v>0</v>
      </c>
      <c r="AH496" s="26">
        <f t="shared" si="236"/>
        <v>26</v>
      </c>
      <c r="AI496" s="26">
        <f t="shared" ca="1" si="237"/>
        <v>0</v>
      </c>
      <c r="AJ496" s="26">
        <f t="shared" si="238"/>
        <v>79</v>
      </c>
      <c r="AK496" s="26">
        <f t="shared" ca="1" si="239"/>
        <v>0</v>
      </c>
      <c r="AL496" s="48">
        <f t="shared" si="240"/>
        <v>0</v>
      </c>
      <c r="AM496" s="48" t="str">
        <f t="shared" ca="1" si="241"/>
        <v>0 - 16%</v>
      </c>
      <c r="AN496" s="48" t="str">
        <f>IFERROR(#REF!/#REF!,"-")</f>
        <v>-</v>
      </c>
      <c r="AO496" s="48">
        <f t="shared" si="242"/>
        <v>0</v>
      </c>
      <c r="AP496" s="48" t="str">
        <f t="shared" ca="1" si="243"/>
        <v>0 - 32%</v>
      </c>
      <c r="AQ496" s="48" t="str">
        <f>IFERROR(AC496/#REF!,"-")</f>
        <v>-</v>
      </c>
      <c r="AR496" s="48" t="str">
        <f t="shared" si="244"/>
        <v>-</v>
      </c>
      <c r="AS496" s="48" t="str">
        <f>IFERROR(#REF!/#REF!,"_")</f>
        <v>_</v>
      </c>
      <c r="AT496" s="48" t="str">
        <f t="shared" si="245"/>
        <v>-</v>
      </c>
      <c r="AU496" s="48" t="str">
        <f>IFERROR(#REF!/#REF!,"-")</f>
        <v>-</v>
      </c>
      <c r="AV496" s="48" t="str">
        <f t="shared" si="246"/>
        <v>-</v>
      </c>
      <c r="AW496" s="48" t="str">
        <f>IFERROR(#REF!/#REF!,"-")</f>
        <v>-</v>
      </c>
      <c r="AX496" s="48" t="str">
        <f t="shared" si="247"/>
        <v>-</v>
      </c>
      <c r="AY496" s="48" t="str">
        <f>IFERROR(#REF!/#REF!,"-")</f>
        <v>-</v>
      </c>
      <c r="AZ496" s="48" t="str">
        <f t="shared" si="253"/>
        <v>-</v>
      </c>
      <c r="BA496" s="48" t="str">
        <f t="shared" si="254"/>
        <v>-</v>
      </c>
      <c r="BB496" s="48" t="b">
        <f t="shared" si="248"/>
        <v>0</v>
      </c>
      <c r="BC496">
        <f t="shared" si="255"/>
        <v>0</v>
      </c>
      <c r="BD496" s="48" t="str">
        <f t="shared" si="249"/>
        <v>-</v>
      </c>
    </row>
    <row r="497" spans="1:56" x14ac:dyDescent="0.3">
      <c r="A497" s="25" t="str">
        <f>Råstatistik!A491</f>
        <v>STRÖMSUNDS KOMMUN</v>
      </c>
      <c r="B497" t="b">
        <f t="shared" si="224"/>
        <v>1</v>
      </c>
      <c r="C497">
        <f>Råstatistik!F491</f>
        <v>12</v>
      </c>
      <c r="D497">
        <f ca="1">IF(Råstatistik!D491=999,IF(simulera09,RANDBETWEEN(1,9),9),0)</f>
        <v>0</v>
      </c>
      <c r="E497">
        <f>Råstatistik!K491</f>
        <v>0</v>
      </c>
      <c r="F497">
        <f ca="1">IF(Råstatistik!I491=999,IF(simulera09,RANDBETWEEN(1,9),9),0)</f>
        <v>9</v>
      </c>
      <c r="G497">
        <f>Råstatistik!P491</f>
        <v>16</v>
      </c>
      <c r="H497">
        <f ca="1">IF(Råstatistik!N491=999,IF(simulera09,RANDBETWEEN(1,9),9),0)</f>
        <v>0</v>
      </c>
      <c r="I497">
        <f>Råstatistik!U491</f>
        <v>79</v>
      </c>
      <c r="J497">
        <f ca="1">IF(Råstatistik!S491=999,IF(simulera09,RANDBETWEEN(1,9),9),0)</f>
        <v>0</v>
      </c>
      <c r="K497">
        <f t="shared" si="225"/>
        <v>107</v>
      </c>
      <c r="L497">
        <f t="shared" ca="1" si="226"/>
        <v>9</v>
      </c>
      <c r="M497" s="26" t="str">
        <f t="shared" ca="1" si="250"/>
        <v>107-116</v>
      </c>
      <c r="N497" s="26">
        <f t="shared" ca="1" si="251"/>
        <v>112</v>
      </c>
      <c r="O497" s="26">
        <f t="shared" si="227"/>
        <v>12</v>
      </c>
      <c r="P497" s="26">
        <f t="shared" ca="1" si="228"/>
        <v>9</v>
      </c>
      <c r="Q497" s="26">
        <f t="shared" ca="1" si="229"/>
        <v>17</v>
      </c>
      <c r="R497" s="43">
        <f>IF(Råstatistik!G491=".",0,Råstatistik!G491)</f>
        <v>0</v>
      </c>
      <c r="S497" s="44">
        <f ca="1">IF(Råstatistik!E491=999,IF(simulera09,RANDBETWEEN(1,9),9),0)</f>
        <v>9</v>
      </c>
      <c r="T497" s="43">
        <f>IF(Råstatistik!L491=".",0,Råstatistik!L491)</f>
        <v>0</v>
      </c>
      <c r="U497" s="44">
        <f ca="1">IF(Råstatistik!J491=999,IF(simulera09,RANDBETWEEN(1,9),9),0)</f>
        <v>9</v>
      </c>
      <c r="V497">
        <f>IF(Råstatistik!Q491=".",0,Råstatistik!Q491)</f>
        <v>0</v>
      </c>
      <c r="W497">
        <f ca="1">IF(Råstatistik!O491=999,IF(simulera09,RANDBETWEEN(1,9),9),0)</f>
        <v>9</v>
      </c>
      <c r="X497">
        <f>IF(Råstatistik!V491=".",0,Råstatistik!V491)</f>
        <v>0</v>
      </c>
      <c r="Y497">
        <f ca="1">IF(Råstatistik!T491=999,IF(simulera09,RANDBETWEEN(1,9),9),0)</f>
        <v>9</v>
      </c>
      <c r="Z497">
        <f t="shared" si="230"/>
        <v>0</v>
      </c>
      <c r="AA497">
        <f t="shared" ca="1" si="231"/>
        <v>36</v>
      </c>
      <c r="AB497" s="26" t="str">
        <f t="shared" ca="1" si="252"/>
        <v>0-36</v>
      </c>
      <c r="AC497" s="26" t="b">
        <f>Råstatistik!B491</f>
        <v>0</v>
      </c>
      <c r="AD497" s="26">
        <f t="shared" si="232"/>
        <v>12</v>
      </c>
      <c r="AE497" s="26">
        <f t="shared" ca="1" si="233"/>
        <v>0</v>
      </c>
      <c r="AF497" s="26">
        <f t="shared" si="234"/>
        <v>0</v>
      </c>
      <c r="AG497" s="26">
        <f t="shared" ca="1" si="235"/>
        <v>0</v>
      </c>
      <c r="AH497" s="26">
        <f t="shared" si="236"/>
        <v>16</v>
      </c>
      <c r="AI497" s="26">
        <f t="shared" ca="1" si="237"/>
        <v>0</v>
      </c>
      <c r="AJ497" s="26">
        <f t="shared" si="238"/>
        <v>79</v>
      </c>
      <c r="AK497" s="26">
        <f t="shared" ca="1" si="239"/>
        <v>0</v>
      </c>
      <c r="AL497" s="48">
        <f t="shared" si="240"/>
        <v>0.11214953271028037</v>
      </c>
      <c r="AM497" s="48" t="str">
        <f t="shared" ca="1" si="241"/>
        <v>11 - 8%</v>
      </c>
      <c r="AN497" s="48" t="str">
        <f>IFERROR(#REF!/#REF!,"-")</f>
        <v>-</v>
      </c>
      <c r="AO497" s="48">
        <f t="shared" si="242"/>
        <v>0</v>
      </c>
      <c r="AP497" s="48" t="str">
        <f t="shared" ca="1" si="243"/>
        <v>0 - 32%</v>
      </c>
      <c r="AQ497" s="48" t="str">
        <f>IFERROR(AC497/#REF!,"-")</f>
        <v>-</v>
      </c>
      <c r="AR497" s="48">
        <f t="shared" si="244"/>
        <v>0</v>
      </c>
      <c r="AS497" s="48" t="str">
        <f>IFERROR(#REF!/#REF!,"_")</f>
        <v>_</v>
      </c>
      <c r="AT497" s="48">
        <f t="shared" si="245"/>
        <v>0</v>
      </c>
      <c r="AU497" s="48" t="str">
        <f>IFERROR(#REF!/#REF!,"-")</f>
        <v>-</v>
      </c>
      <c r="AV497" s="48" t="str">
        <f t="shared" si="246"/>
        <v>-</v>
      </c>
      <c r="AW497" s="48" t="str">
        <f>IFERROR(#REF!/#REF!,"-")</f>
        <v>-</v>
      </c>
      <c r="AX497" s="48" t="str">
        <f t="shared" si="247"/>
        <v>-</v>
      </c>
      <c r="AY497" s="48" t="str">
        <f>IFERROR(#REF!/#REF!,"-")</f>
        <v>-</v>
      </c>
      <c r="AZ497" s="48" t="str">
        <f t="shared" si="253"/>
        <v>-</v>
      </c>
      <c r="BA497" s="48" t="str">
        <f t="shared" si="254"/>
        <v>-</v>
      </c>
      <c r="BB497" s="48" t="b">
        <f t="shared" si="248"/>
        <v>0</v>
      </c>
      <c r="BC497">
        <f t="shared" si="255"/>
        <v>12</v>
      </c>
      <c r="BD497" s="48">
        <f t="shared" si="249"/>
        <v>1</v>
      </c>
    </row>
    <row r="498" spans="1:56" x14ac:dyDescent="0.3">
      <c r="A498" s="25" t="str">
        <f>Råstatistik!A492</f>
        <v>SUNDBYBERGS KOMMUN</v>
      </c>
      <c r="B498" t="b">
        <f t="shared" si="224"/>
        <v>1</v>
      </c>
      <c r="C498">
        <f>Råstatistik!F492</f>
        <v>28</v>
      </c>
      <c r="D498">
        <f ca="1">IF(Råstatistik!D492=999,IF(simulera09,RANDBETWEEN(1,9),9),0)</f>
        <v>0</v>
      </c>
      <c r="E498">
        <f>Råstatistik!K492</f>
        <v>15</v>
      </c>
      <c r="F498">
        <f ca="1">IF(Råstatistik!I492=999,IF(simulera09,RANDBETWEEN(1,9),9),0)</f>
        <v>0</v>
      </c>
      <c r="G498">
        <f>Råstatistik!P492</f>
        <v>19</v>
      </c>
      <c r="H498">
        <f ca="1">IF(Råstatistik!N492=999,IF(simulera09,RANDBETWEEN(1,9),9),0)</f>
        <v>0</v>
      </c>
      <c r="I498">
        <f>Råstatistik!U492</f>
        <v>70</v>
      </c>
      <c r="J498">
        <f ca="1">IF(Råstatistik!S492=999,IF(simulera09,RANDBETWEEN(1,9),9),0)</f>
        <v>0</v>
      </c>
      <c r="K498">
        <f t="shared" si="225"/>
        <v>132</v>
      </c>
      <c r="L498">
        <f t="shared" ca="1" si="226"/>
        <v>0</v>
      </c>
      <c r="M498" s="26" t="str">
        <f t="shared" ca="1" si="250"/>
        <v>132</v>
      </c>
      <c r="N498" s="26">
        <f t="shared" ca="1" si="251"/>
        <v>132</v>
      </c>
      <c r="O498" s="26">
        <f t="shared" si="227"/>
        <v>43</v>
      </c>
      <c r="P498" s="26">
        <f t="shared" ca="1" si="228"/>
        <v>0</v>
      </c>
      <c r="Q498" s="26">
        <f t="shared" ca="1" si="229"/>
        <v>43</v>
      </c>
      <c r="R498" s="43">
        <f>IF(Råstatistik!G492=".",0,Råstatistik!G492)</f>
        <v>0</v>
      </c>
      <c r="S498" s="44">
        <f ca="1">IF(Råstatistik!E492=999,IF(simulera09,RANDBETWEEN(1,9),9),0)</f>
        <v>9</v>
      </c>
      <c r="T498" s="43">
        <f>IF(Råstatistik!L492=".",0,Råstatistik!L492)</f>
        <v>0</v>
      </c>
      <c r="U498" s="44">
        <f ca="1">IF(Råstatistik!J492=999,IF(simulera09,RANDBETWEEN(1,9),9),0)</f>
        <v>9</v>
      </c>
      <c r="V498">
        <f>IF(Råstatistik!Q492=".",0,Råstatistik!Q492)</f>
        <v>0</v>
      </c>
      <c r="W498">
        <f ca="1">IF(Råstatistik!O492=999,IF(simulera09,RANDBETWEEN(1,9),9),0)</f>
        <v>0</v>
      </c>
      <c r="X498">
        <f>IF(Råstatistik!V492=".",0,Råstatistik!V492)</f>
        <v>0</v>
      </c>
      <c r="Y498">
        <f ca="1">IF(Råstatistik!T492=999,IF(simulera09,RANDBETWEEN(1,9),9),0)</f>
        <v>0</v>
      </c>
      <c r="Z498">
        <f t="shared" si="230"/>
        <v>0</v>
      </c>
      <c r="AA498">
        <f t="shared" ca="1" si="231"/>
        <v>18</v>
      </c>
      <c r="AB498" s="26" t="str">
        <f t="shared" ca="1" si="252"/>
        <v>0-18</v>
      </c>
      <c r="AC498" s="26" t="b">
        <f>Råstatistik!B492</f>
        <v>0</v>
      </c>
      <c r="AD498" s="26">
        <f t="shared" si="232"/>
        <v>28</v>
      </c>
      <c r="AE498" s="26">
        <f t="shared" ca="1" si="233"/>
        <v>0</v>
      </c>
      <c r="AF498" s="26">
        <f t="shared" si="234"/>
        <v>15</v>
      </c>
      <c r="AG498" s="26">
        <f t="shared" ca="1" si="235"/>
        <v>0</v>
      </c>
      <c r="AH498" s="26">
        <f t="shared" si="236"/>
        <v>19</v>
      </c>
      <c r="AI498" s="26">
        <f t="shared" ca="1" si="237"/>
        <v>0</v>
      </c>
      <c r="AJ498" s="26">
        <f t="shared" si="238"/>
        <v>70</v>
      </c>
      <c r="AK498" s="26">
        <f t="shared" ca="1" si="239"/>
        <v>0</v>
      </c>
      <c r="AL498" s="48">
        <f t="shared" si="240"/>
        <v>0.32575757575757575</v>
      </c>
      <c r="AM498" s="48" t="str">
        <f t="shared" ca="1" si="241"/>
        <v>33 - 0%</v>
      </c>
      <c r="AN498" s="48" t="str">
        <f>IFERROR(#REF!/#REF!,"-")</f>
        <v>-</v>
      </c>
      <c r="AO498" s="48">
        <f t="shared" si="242"/>
        <v>0</v>
      </c>
      <c r="AP498" s="48" t="str">
        <f t="shared" ca="1" si="243"/>
        <v>0 - 14%</v>
      </c>
      <c r="AQ498" s="48" t="str">
        <f>IFERROR(AC498/#REF!,"-")</f>
        <v>-</v>
      </c>
      <c r="AR498" s="48">
        <f t="shared" si="244"/>
        <v>0</v>
      </c>
      <c r="AS498" s="48" t="str">
        <f>IFERROR(#REF!/#REF!,"_")</f>
        <v>_</v>
      </c>
      <c r="AT498" s="48">
        <f t="shared" si="245"/>
        <v>0.34883720930232559</v>
      </c>
      <c r="AU498" s="48" t="str">
        <f>IFERROR(#REF!/#REF!,"-")</f>
        <v>-</v>
      </c>
      <c r="AV498" s="48" t="str">
        <f t="shared" si="246"/>
        <v>-</v>
      </c>
      <c r="AW498" s="48" t="str">
        <f>IFERROR(#REF!/#REF!,"-")</f>
        <v>-</v>
      </c>
      <c r="AX498" s="48" t="str">
        <f t="shared" si="247"/>
        <v>-</v>
      </c>
      <c r="AY498" s="48" t="str">
        <f>IFERROR(#REF!/#REF!,"-")</f>
        <v>-</v>
      </c>
      <c r="AZ498" s="48" t="str">
        <f t="shared" si="253"/>
        <v>-</v>
      </c>
      <c r="BA498" s="48" t="str">
        <f t="shared" si="254"/>
        <v>-</v>
      </c>
      <c r="BB498" s="48" t="b">
        <f t="shared" si="248"/>
        <v>0</v>
      </c>
      <c r="BC498">
        <f t="shared" si="255"/>
        <v>28</v>
      </c>
      <c r="BD498" s="48">
        <f t="shared" si="249"/>
        <v>0.65116279069767447</v>
      </c>
    </row>
    <row r="499" spans="1:56" x14ac:dyDescent="0.3">
      <c r="A499" s="25" t="str">
        <f>Råstatistik!A493</f>
        <v>SUNDSVALLS KOMMUN</v>
      </c>
      <c r="B499" t="b">
        <f t="shared" si="224"/>
        <v>1</v>
      </c>
      <c r="C499">
        <f>Råstatistik!F493</f>
        <v>110</v>
      </c>
      <c r="D499">
        <f ca="1">IF(Råstatistik!D493=999,IF(simulera09,RANDBETWEEN(1,9),9),0)</f>
        <v>0</v>
      </c>
      <c r="E499">
        <f>Råstatistik!K493</f>
        <v>43</v>
      </c>
      <c r="F499">
        <f ca="1">IF(Råstatistik!I493=999,IF(simulera09,RANDBETWEEN(1,9),9),0)</f>
        <v>0</v>
      </c>
      <c r="G499">
        <f>Råstatistik!P493</f>
        <v>90</v>
      </c>
      <c r="H499">
        <f ca="1">IF(Råstatistik!N493=999,IF(simulera09,RANDBETWEEN(1,9),9),0)</f>
        <v>0</v>
      </c>
      <c r="I499">
        <f>Råstatistik!U493</f>
        <v>435</v>
      </c>
      <c r="J499">
        <f ca="1">IF(Råstatistik!S493=999,IF(simulera09,RANDBETWEEN(1,9),9),0)</f>
        <v>0</v>
      </c>
      <c r="K499">
        <f t="shared" si="225"/>
        <v>678</v>
      </c>
      <c r="L499">
        <f t="shared" ca="1" si="226"/>
        <v>0</v>
      </c>
      <c r="M499" s="26" t="str">
        <f t="shared" ca="1" si="250"/>
        <v>678</v>
      </c>
      <c r="N499" s="26">
        <f t="shared" ca="1" si="251"/>
        <v>678</v>
      </c>
      <c r="O499" s="26">
        <f t="shared" si="227"/>
        <v>153</v>
      </c>
      <c r="P499" s="26">
        <f t="shared" ca="1" si="228"/>
        <v>0</v>
      </c>
      <c r="Q499" s="26">
        <f t="shared" ca="1" si="229"/>
        <v>153</v>
      </c>
      <c r="R499" s="43">
        <f>IF(Råstatistik!G493=".",0,Råstatistik!G493)</f>
        <v>40</v>
      </c>
      <c r="S499" s="44">
        <f ca="1">IF(Råstatistik!E493=999,IF(simulera09,RANDBETWEEN(1,9),9),0)</f>
        <v>0</v>
      </c>
      <c r="T499" s="43">
        <f>IF(Råstatistik!L493=".",0,Råstatistik!L493)</f>
        <v>0</v>
      </c>
      <c r="U499" s="44">
        <f ca="1">IF(Råstatistik!J493=999,IF(simulera09,RANDBETWEEN(1,9),9),0)</f>
        <v>9</v>
      </c>
      <c r="V499">
        <f>IF(Råstatistik!Q493=".",0,Råstatistik!Q493)</f>
        <v>0</v>
      </c>
      <c r="W499">
        <f ca="1">IF(Råstatistik!O493=999,IF(simulera09,RANDBETWEEN(1,9),9),0)</f>
        <v>9</v>
      </c>
      <c r="X499">
        <f>IF(Råstatistik!V493=".",0,Råstatistik!V493)</f>
        <v>0</v>
      </c>
      <c r="Y499">
        <f ca="1">IF(Råstatistik!T493=999,IF(simulera09,RANDBETWEEN(1,9),9),0)</f>
        <v>9</v>
      </c>
      <c r="Z499">
        <f t="shared" si="230"/>
        <v>40</v>
      </c>
      <c r="AA499">
        <f t="shared" ca="1" si="231"/>
        <v>27</v>
      </c>
      <c r="AB499" s="26" t="str">
        <f t="shared" ca="1" si="252"/>
        <v>40-67</v>
      </c>
      <c r="AC499" s="26" t="b">
        <f>Råstatistik!B493</f>
        <v>0</v>
      </c>
      <c r="AD499" s="26">
        <f t="shared" si="232"/>
        <v>70</v>
      </c>
      <c r="AE499" s="26">
        <f t="shared" ca="1" si="233"/>
        <v>0</v>
      </c>
      <c r="AF499" s="26">
        <f t="shared" si="234"/>
        <v>43</v>
      </c>
      <c r="AG499" s="26">
        <f t="shared" ca="1" si="235"/>
        <v>0</v>
      </c>
      <c r="AH499" s="26">
        <f t="shared" si="236"/>
        <v>90</v>
      </c>
      <c r="AI499" s="26">
        <f t="shared" ca="1" si="237"/>
        <v>0</v>
      </c>
      <c r="AJ499" s="26">
        <f t="shared" si="238"/>
        <v>435</v>
      </c>
      <c r="AK499" s="26">
        <f t="shared" ca="1" si="239"/>
        <v>0</v>
      </c>
      <c r="AL499" s="48">
        <f t="shared" si="240"/>
        <v>0.22566371681415928</v>
      </c>
      <c r="AM499" s="48" t="str">
        <f t="shared" ca="1" si="241"/>
        <v>23 - 0%</v>
      </c>
      <c r="AN499" s="48" t="str">
        <f>IFERROR(#REF!/#REF!,"-")</f>
        <v>-</v>
      </c>
      <c r="AO499" s="48">
        <f t="shared" si="242"/>
        <v>5.8997050147492625E-2</v>
      </c>
      <c r="AP499" s="48" t="str">
        <f t="shared" ca="1" si="243"/>
        <v>6 - 4%</v>
      </c>
      <c r="AQ499" s="48" t="str">
        <f>IFERROR(AC499/#REF!,"-")</f>
        <v>-</v>
      </c>
      <c r="AR499" s="48">
        <f t="shared" si="244"/>
        <v>0.26143790849673204</v>
      </c>
      <c r="AS499" s="48" t="str">
        <f>IFERROR(#REF!/#REF!,"_")</f>
        <v>_</v>
      </c>
      <c r="AT499" s="48">
        <f t="shared" si="245"/>
        <v>0.28104575163398693</v>
      </c>
      <c r="AU499" s="48" t="str">
        <f>IFERROR(#REF!/#REF!,"-")</f>
        <v>-</v>
      </c>
      <c r="AV499" s="48">
        <f t="shared" si="246"/>
        <v>0</v>
      </c>
      <c r="AW499" s="48" t="str">
        <f>IFERROR(#REF!/#REF!,"-")</f>
        <v>-</v>
      </c>
      <c r="AX499" s="48">
        <f t="shared" si="247"/>
        <v>0</v>
      </c>
      <c r="AY499" s="48" t="str">
        <f>IFERROR(#REF!/#REF!,"-")</f>
        <v>-</v>
      </c>
      <c r="AZ499" s="48">
        <f t="shared" si="253"/>
        <v>0</v>
      </c>
      <c r="BA499" s="48" t="str">
        <f t="shared" si="254"/>
        <v>-</v>
      </c>
      <c r="BB499" s="48" t="b">
        <f t="shared" si="248"/>
        <v>0</v>
      </c>
      <c r="BC499">
        <f t="shared" si="255"/>
        <v>70</v>
      </c>
      <c r="BD499" s="48">
        <f t="shared" si="249"/>
        <v>0.61946902654867253</v>
      </c>
    </row>
    <row r="500" spans="1:56" x14ac:dyDescent="0.3">
      <c r="A500" s="25" t="str">
        <f>Råstatistik!A494</f>
        <v>SUNNE KOMMUN</v>
      </c>
      <c r="B500" t="b">
        <f t="shared" si="224"/>
        <v>1</v>
      </c>
      <c r="C500">
        <f>Råstatistik!F494</f>
        <v>16</v>
      </c>
      <c r="D500">
        <f ca="1">IF(Råstatistik!D494=999,IF(simulera09,RANDBETWEEN(1,9),9),0)</f>
        <v>0</v>
      </c>
      <c r="E500">
        <f>Råstatistik!K494</f>
        <v>0</v>
      </c>
      <c r="F500">
        <f ca="1">IF(Råstatistik!I494=999,IF(simulera09,RANDBETWEEN(1,9),9),0)</f>
        <v>9</v>
      </c>
      <c r="G500">
        <f>Råstatistik!P494</f>
        <v>20</v>
      </c>
      <c r="H500">
        <f ca="1">IF(Råstatistik!N494=999,IF(simulera09,RANDBETWEEN(1,9),9),0)</f>
        <v>0</v>
      </c>
      <c r="I500">
        <f>Råstatistik!U494</f>
        <v>88</v>
      </c>
      <c r="J500">
        <f ca="1">IF(Råstatistik!S494=999,IF(simulera09,RANDBETWEEN(1,9),9),0)</f>
        <v>0</v>
      </c>
      <c r="K500">
        <f t="shared" si="225"/>
        <v>124</v>
      </c>
      <c r="L500">
        <f t="shared" ca="1" si="226"/>
        <v>9</v>
      </c>
      <c r="M500" s="26" t="str">
        <f t="shared" ca="1" si="250"/>
        <v>124-133</v>
      </c>
      <c r="N500" s="26">
        <f t="shared" ca="1" si="251"/>
        <v>129</v>
      </c>
      <c r="O500" s="26">
        <f t="shared" si="227"/>
        <v>16</v>
      </c>
      <c r="P500" s="26">
        <f t="shared" ca="1" si="228"/>
        <v>9</v>
      </c>
      <c r="Q500" s="26">
        <f t="shared" ca="1" si="229"/>
        <v>21</v>
      </c>
      <c r="R500" s="43">
        <f>IF(Råstatistik!G494=".",0,Råstatistik!G494)</f>
        <v>0</v>
      </c>
      <c r="S500" s="44">
        <f ca="1">IF(Råstatistik!E494=999,IF(simulera09,RANDBETWEEN(1,9),9),0)</f>
        <v>9</v>
      </c>
      <c r="T500" s="43">
        <f>IF(Råstatistik!L494=".",0,Råstatistik!L494)</f>
        <v>0</v>
      </c>
      <c r="U500" s="44">
        <f ca="1">IF(Råstatistik!J494=999,IF(simulera09,RANDBETWEEN(1,9),9),0)</f>
        <v>9</v>
      </c>
      <c r="V500">
        <f>IF(Råstatistik!Q494=".",0,Råstatistik!Q494)</f>
        <v>0</v>
      </c>
      <c r="W500">
        <f ca="1">IF(Råstatistik!O494=999,IF(simulera09,RANDBETWEEN(1,9),9),0)</f>
        <v>0</v>
      </c>
      <c r="X500">
        <f>IF(Råstatistik!V494=".",0,Råstatistik!V494)</f>
        <v>0</v>
      </c>
      <c r="Y500">
        <f ca="1">IF(Råstatistik!T494=999,IF(simulera09,RANDBETWEEN(1,9),9),0)</f>
        <v>0</v>
      </c>
      <c r="Z500">
        <f t="shared" si="230"/>
        <v>0</v>
      </c>
      <c r="AA500">
        <f t="shared" ca="1" si="231"/>
        <v>18</v>
      </c>
      <c r="AB500" s="26" t="str">
        <f t="shared" ca="1" si="252"/>
        <v>0-18</v>
      </c>
      <c r="AC500" s="26" t="b">
        <f>Råstatistik!B494</f>
        <v>0</v>
      </c>
      <c r="AD500" s="26">
        <f t="shared" si="232"/>
        <v>16</v>
      </c>
      <c r="AE500" s="26">
        <f t="shared" ca="1" si="233"/>
        <v>0</v>
      </c>
      <c r="AF500" s="26">
        <f t="shared" si="234"/>
        <v>0</v>
      </c>
      <c r="AG500" s="26">
        <f t="shared" ca="1" si="235"/>
        <v>0</v>
      </c>
      <c r="AH500" s="26">
        <f t="shared" si="236"/>
        <v>20</v>
      </c>
      <c r="AI500" s="26">
        <f t="shared" ca="1" si="237"/>
        <v>0</v>
      </c>
      <c r="AJ500" s="26">
        <f t="shared" si="238"/>
        <v>88</v>
      </c>
      <c r="AK500" s="26">
        <f t="shared" ca="1" si="239"/>
        <v>0</v>
      </c>
      <c r="AL500" s="48">
        <f t="shared" si="240"/>
        <v>0.12903225806451613</v>
      </c>
      <c r="AM500" s="48" t="str">
        <f t="shared" ca="1" si="241"/>
        <v>12 - 7%</v>
      </c>
      <c r="AN500" s="48" t="str">
        <f>IFERROR(#REF!/#REF!,"-")</f>
        <v>-</v>
      </c>
      <c r="AO500" s="48">
        <f t="shared" si="242"/>
        <v>0</v>
      </c>
      <c r="AP500" s="48" t="str">
        <f t="shared" ca="1" si="243"/>
        <v>0 - 14%</v>
      </c>
      <c r="AQ500" s="48" t="str">
        <f>IFERROR(AC500/#REF!,"-")</f>
        <v>-</v>
      </c>
      <c r="AR500" s="48">
        <f t="shared" si="244"/>
        <v>0</v>
      </c>
      <c r="AS500" s="48" t="str">
        <f>IFERROR(#REF!/#REF!,"_")</f>
        <v>_</v>
      </c>
      <c r="AT500" s="48">
        <f t="shared" si="245"/>
        <v>0</v>
      </c>
      <c r="AU500" s="48" t="str">
        <f>IFERROR(#REF!/#REF!,"-")</f>
        <v>-</v>
      </c>
      <c r="AV500" s="48" t="str">
        <f t="shared" si="246"/>
        <v>-</v>
      </c>
      <c r="AW500" s="48" t="str">
        <f>IFERROR(#REF!/#REF!,"-")</f>
        <v>-</v>
      </c>
      <c r="AX500" s="48" t="str">
        <f t="shared" si="247"/>
        <v>-</v>
      </c>
      <c r="AY500" s="48" t="str">
        <f>IFERROR(#REF!/#REF!,"-")</f>
        <v>-</v>
      </c>
      <c r="AZ500" s="48" t="str">
        <f t="shared" si="253"/>
        <v>-</v>
      </c>
      <c r="BA500" s="48" t="str">
        <f t="shared" si="254"/>
        <v>-</v>
      </c>
      <c r="BB500" s="48" t="b">
        <f t="shared" si="248"/>
        <v>0</v>
      </c>
      <c r="BC500">
        <f t="shared" si="255"/>
        <v>16</v>
      </c>
      <c r="BD500" s="48">
        <f t="shared" si="249"/>
        <v>1</v>
      </c>
    </row>
    <row r="501" spans="1:56" x14ac:dyDescent="0.3">
      <c r="A501" s="25" t="str">
        <f>Råstatistik!A495</f>
        <v>SURAHAMMARS KOMMUN</v>
      </c>
      <c r="B501" t="b">
        <f t="shared" si="224"/>
        <v>1</v>
      </c>
      <c r="C501">
        <f>Råstatistik!F495</f>
        <v>0</v>
      </c>
      <c r="D501">
        <f ca="1">IF(Råstatistik!D495=999,IF(simulera09,RANDBETWEEN(1,9),9),0)</f>
        <v>9</v>
      </c>
      <c r="E501">
        <f>Råstatistik!K495</f>
        <v>0</v>
      </c>
      <c r="F501">
        <f ca="1">IF(Råstatistik!I495=999,IF(simulera09,RANDBETWEEN(1,9),9),0)</f>
        <v>9</v>
      </c>
      <c r="G501">
        <f>Råstatistik!P495</f>
        <v>17</v>
      </c>
      <c r="H501">
        <f ca="1">IF(Råstatistik!N495=999,IF(simulera09,RANDBETWEEN(1,9),9),0)</f>
        <v>0</v>
      </c>
      <c r="I501">
        <f>Råstatistik!U495</f>
        <v>61</v>
      </c>
      <c r="J501">
        <f ca="1">IF(Råstatistik!S495=999,IF(simulera09,RANDBETWEEN(1,9),9),0)</f>
        <v>0</v>
      </c>
      <c r="K501">
        <f t="shared" si="225"/>
        <v>78</v>
      </c>
      <c r="L501">
        <f t="shared" ca="1" si="226"/>
        <v>18</v>
      </c>
      <c r="M501" s="26" t="str">
        <f t="shared" ca="1" si="250"/>
        <v>78-96</v>
      </c>
      <c r="N501" s="26">
        <f t="shared" ca="1" si="251"/>
        <v>87</v>
      </c>
      <c r="O501" s="26">
        <f t="shared" si="227"/>
        <v>0</v>
      </c>
      <c r="P501" s="26">
        <f t="shared" ca="1" si="228"/>
        <v>18</v>
      </c>
      <c r="Q501" s="26">
        <f t="shared" ca="1" si="229"/>
        <v>9</v>
      </c>
      <c r="R501" s="43">
        <f>IF(Råstatistik!G495=".",0,Råstatistik!G495)</f>
        <v>0</v>
      </c>
      <c r="S501" s="44">
        <f ca="1">IF(Råstatistik!E495=999,IF(simulera09,RANDBETWEEN(1,9),9),0)</f>
        <v>9</v>
      </c>
      <c r="T501" s="43">
        <f>IF(Råstatistik!L495=".",0,Råstatistik!L495)</f>
        <v>0</v>
      </c>
      <c r="U501" s="44">
        <f ca="1">IF(Råstatistik!J495=999,IF(simulera09,RANDBETWEEN(1,9),9),0)</f>
        <v>9</v>
      </c>
      <c r="V501">
        <f>IF(Råstatistik!Q495=".",0,Råstatistik!Q495)</f>
        <v>0</v>
      </c>
      <c r="W501">
        <f ca="1">IF(Råstatistik!O495=999,IF(simulera09,RANDBETWEEN(1,9),9),0)</f>
        <v>9</v>
      </c>
      <c r="X501">
        <f>IF(Råstatistik!V495=".",0,Råstatistik!V495)</f>
        <v>0</v>
      </c>
      <c r="Y501">
        <f ca="1">IF(Råstatistik!T495=999,IF(simulera09,RANDBETWEEN(1,9),9),0)</f>
        <v>9</v>
      </c>
      <c r="Z501">
        <f t="shared" si="230"/>
        <v>0</v>
      </c>
      <c r="AA501">
        <f t="shared" ca="1" si="231"/>
        <v>36</v>
      </c>
      <c r="AB501" s="26" t="str">
        <f t="shared" ca="1" si="252"/>
        <v>0-36</v>
      </c>
      <c r="AC501" s="26" t="b">
        <f>Råstatistik!B495</f>
        <v>0</v>
      </c>
      <c r="AD501" s="26">
        <f t="shared" si="232"/>
        <v>0</v>
      </c>
      <c r="AE501" s="26">
        <f t="shared" ca="1" si="233"/>
        <v>0</v>
      </c>
      <c r="AF501" s="26">
        <f t="shared" si="234"/>
        <v>0</v>
      </c>
      <c r="AG501" s="26">
        <f t="shared" ca="1" si="235"/>
        <v>0</v>
      </c>
      <c r="AH501" s="26">
        <f t="shared" si="236"/>
        <v>17</v>
      </c>
      <c r="AI501" s="26">
        <f t="shared" ca="1" si="237"/>
        <v>0</v>
      </c>
      <c r="AJ501" s="26">
        <f t="shared" si="238"/>
        <v>61</v>
      </c>
      <c r="AK501" s="26">
        <f t="shared" ca="1" si="239"/>
        <v>0</v>
      </c>
      <c r="AL501" s="48">
        <f t="shared" si="240"/>
        <v>0</v>
      </c>
      <c r="AM501" s="48" t="str">
        <f t="shared" ca="1" si="241"/>
        <v>0 - 21%</v>
      </c>
      <c r="AN501" s="48" t="str">
        <f>IFERROR(#REF!/#REF!,"-")</f>
        <v>-</v>
      </c>
      <c r="AO501" s="48">
        <f t="shared" si="242"/>
        <v>0</v>
      </c>
      <c r="AP501" s="48" t="str">
        <f t="shared" ca="1" si="243"/>
        <v>0 - 41%</v>
      </c>
      <c r="AQ501" s="48" t="str">
        <f>IFERROR(AC501/#REF!,"-")</f>
        <v>-</v>
      </c>
      <c r="AR501" s="48" t="str">
        <f t="shared" si="244"/>
        <v>-</v>
      </c>
      <c r="AS501" s="48" t="str">
        <f>IFERROR(#REF!/#REF!,"_")</f>
        <v>_</v>
      </c>
      <c r="AT501" s="48" t="str">
        <f t="shared" si="245"/>
        <v>-</v>
      </c>
      <c r="AU501" s="48" t="str">
        <f>IFERROR(#REF!/#REF!,"-")</f>
        <v>-</v>
      </c>
      <c r="AV501" s="48" t="str">
        <f t="shared" si="246"/>
        <v>-</v>
      </c>
      <c r="AW501" s="48" t="str">
        <f>IFERROR(#REF!/#REF!,"-")</f>
        <v>-</v>
      </c>
      <c r="AX501" s="48" t="str">
        <f t="shared" si="247"/>
        <v>-</v>
      </c>
      <c r="AY501" s="48" t="str">
        <f>IFERROR(#REF!/#REF!,"-")</f>
        <v>-</v>
      </c>
      <c r="AZ501" s="48" t="str">
        <f t="shared" si="253"/>
        <v>-</v>
      </c>
      <c r="BA501" s="48" t="str">
        <f t="shared" si="254"/>
        <v>-</v>
      </c>
      <c r="BB501" s="48" t="b">
        <f t="shared" si="248"/>
        <v>0</v>
      </c>
      <c r="BC501">
        <f t="shared" si="255"/>
        <v>0</v>
      </c>
      <c r="BD501" s="48" t="str">
        <f t="shared" si="249"/>
        <v>-</v>
      </c>
    </row>
    <row r="502" spans="1:56" x14ac:dyDescent="0.3">
      <c r="A502" s="25" t="str">
        <f>Råstatistik!A496</f>
        <v>Svalnäs, ekonomisk förening</v>
      </c>
      <c r="B502" t="b">
        <f t="shared" si="224"/>
        <v>0</v>
      </c>
      <c r="C502">
        <f>Råstatistik!F496</f>
        <v>0</v>
      </c>
      <c r="D502">
        <f ca="1">IF(Råstatistik!D496=999,IF(simulera09,RANDBETWEEN(1,9),9),0)</f>
        <v>9</v>
      </c>
      <c r="E502">
        <f>Råstatistik!K496</f>
        <v>0</v>
      </c>
      <c r="F502">
        <f ca="1">IF(Råstatistik!I496=999,IF(simulera09,RANDBETWEEN(1,9),9),0)</f>
        <v>0</v>
      </c>
      <c r="G502">
        <f>Råstatistik!P496</f>
        <v>0</v>
      </c>
      <c r="H502">
        <f ca="1">IF(Råstatistik!N496=999,IF(simulera09,RANDBETWEEN(1,9),9),0)</f>
        <v>9</v>
      </c>
      <c r="I502">
        <f>Råstatistik!U496</f>
        <v>0</v>
      </c>
      <c r="J502">
        <f ca="1">IF(Råstatistik!S496=999,IF(simulera09,RANDBETWEEN(1,9),9),0)</f>
        <v>0</v>
      </c>
      <c r="K502">
        <f t="shared" si="225"/>
        <v>0</v>
      </c>
      <c r="L502">
        <f t="shared" ca="1" si="226"/>
        <v>18</v>
      </c>
      <c r="M502" s="26" t="str">
        <f t="shared" ca="1" si="250"/>
        <v>0-18</v>
      </c>
      <c r="N502" s="26">
        <f t="shared" ca="1" si="251"/>
        <v>9</v>
      </c>
      <c r="O502" s="26">
        <f t="shared" si="227"/>
        <v>0</v>
      </c>
      <c r="P502" s="26">
        <f t="shared" ca="1" si="228"/>
        <v>9</v>
      </c>
      <c r="Q502" s="26">
        <f t="shared" ca="1" si="229"/>
        <v>5</v>
      </c>
      <c r="R502" s="43">
        <f>IF(Råstatistik!G496=".",0,Råstatistik!G496)</f>
        <v>0</v>
      </c>
      <c r="S502" s="44">
        <f ca="1">IF(Råstatistik!E496=999,IF(simulera09,RANDBETWEEN(1,9),9),0)</f>
        <v>9</v>
      </c>
      <c r="T502" s="43">
        <f>IF(Råstatistik!L496=".",0,Råstatistik!L496)</f>
        <v>0</v>
      </c>
      <c r="U502" s="44">
        <f ca="1">IF(Råstatistik!J496=999,IF(simulera09,RANDBETWEEN(1,9),9),0)</f>
        <v>0</v>
      </c>
      <c r="V502">
        <f>IF(Råstatistik!Q496=".",0,Råstatistik!Q496)</f>
        <v>0</v>
      </c>
      <c r="W502">
        <f ca="1">IF(Råstatistik!O496=999,IF(simulera09,RANDBETWEEN(1,9),9),0)</f>
        <v>9</v>
      </c>
      <c r="X502">
        <f>IF(Råstatistik!V496=".",0,Råstatistik!V496)</f>
        <v>0</v>
      </c>
      <c r="Y502">
        <f ca="1">IF(Råstatistik!T496=999,IF(simulera09,RANDBETWEEN(1,9),9),0)</f>
        <v>0</v>
      </c>
      <c r="Z502">
        <f t="shared" si="230"/>
        <v>0</v>
      </c>
      <c r="AA502">
        <f t="shared" ca="1" si="231"/>
        <v>18</v>
      </c>
      <c r="AB502" s="26" t="str">
        <f t="shared" ca="1" si="252"/>
        <v>0-18</v>
      </c>
      <c r="AC502" s="26" t="b">
        <f>Råstatistik!B496</f>
        <v>0</v>
      </c>
      <c r="AD502" s="26">
        <f t="shared" si="232"/>
        <v>0</v>
      </c>
      <c r="AE502" s="26">
        <f t="shared" ca="1" si="233"/>
        <v>0</v>
      </c>
      <c r="AF502" s="26">
        <f t="shared" si="234"/>
        <v>0</v>
      </c>
      <c r="AG502" s="26">
        <f t="shared" ca="1" si="235"/>
        <v>0</v>
      </c>
      <c r="AH502" s="26">
        <f t="shared" si="236"/>
        <v>0</v>
      </c>
      <c r="AI502" s="26">
        <f t="shared" ca="1" si="237"/>
        <v>0</v>
      </c>
      <c r="AJ502" s="26">
        <f t="shared" si="238"/>
        <v>0</v>
      </c>
      <c r="AK502" s="26">
        <f t="shared" ca="1" si="239"/>
        <v>0</v>
      </c>
      <c r="AL502" s="48" t="str">
        <f t="shared" si="240"/>
        <v>-</v>
      </c>
      <c r="AM502" s="48" t="str">
        <f t="shared" ca="1" si="241"/>
        <v>0 - 100%</v>
      </c>
      <c r="AN502" s="48" t="str">
        <f>IFERROR(#REF!/#REF!,"-")</f>
        <v>-</v>
      </c>
      <c r="AO502" s="48" t="str">
        <f t="shared" si="242"/>
        <v>-</v>
      </c>
      <c r="AP502" s="48" t="str">
        <f t="shared" ca="1" si="243"/>
        <v>0 - 200%</v>
      </c>
      <c r="AQ502" s="48" t="str">
        <f>IFERROR(AC502/#REF!,"-")</f>
        <v>-</v>
      </c>
      <c r="AR502" s="48" t="str">
        <f t="shared" si="244"/>
        <v>-</v>
      </c>
      <c r="AS502" s="48" t="str">
        <f>IFERROR(#REF!/#REF!,"_")</f>
        <v>_</v>
      </c>
      <c r="AT502" s="48" t="str">
        <f t="shared" si="245"/>
        <v>-</v>
      </c>
      <c r="AU502" s="48" t="str">
        <f>IFERROR(#REF!/#REF!,"-")</f>
        <v>-</v>
      </c>
      <c r="AV502" s="48" t="str">
        <f t="shared" si="246"/>
        <v>-</v>
      </c>
      <c r="AW502" s="48" t="str">
        <f>IFERROR(#REF!/#REF!,"-")</f>
        <v>-</v>
      </c>
      <c r="AX502" s="48" t="str">
        <f t="shared" si="247"/>
        <v>-</v>
      </c>
      <c r="AY502" s="48" t="str">
        <f>IFERROR(#REF!/#REF!,"-")</f>
        <v>-</v>
      </c>
      <c r="AZ502" s="48" t="str">
        <f t="shared" si="253"/>
        <v>-</v>
      </c>
      <c r="BA502" s="48" t="str">
        <f t="shared" si="254"/>
        <v>-</v>
      </c>
      <c r="BB502" s="48" t="b">
        <f t="shared" si="248"/>
        <v>0</v>
      </c>
      <c r="BC502">
        <f t="shared" si="255"/>
        <v>0</v>
      </c>
      <c r="BD502" s="48" t="str">
        <f t="shared" si="249"/>
        <v>-</v>
      </c>
    </row>
    <row r="503" spans="1:56" x14ac:dyDescent="0.3">
      <c r="A503" s="25" t="str">
        <f>Råstatistik!A497</f>
        <v>SVALÖVS KOMMUN</v>
      </c>
      <c r="B503" t="b">
        <f t="shared" si="224"/>
        <v>1</v>
      </c>
      <c r="C503">
        <f>Råstatistik!F497</f>
        <v>11</v>
      </c>
      <c r="D503">
        <f ca="1">IF(Råstatistik!D497=999,IF(simulera09,RANDBETWEEN(1,9),9),0)</f>
        <v>0</v>
      </c>
      <c r="E503">
        <f>Råstatistik!K497</f>
        <v>0</v>
      </c>
      <c r="F503">
        <f ca="1">IF(Råstatistik!I497=999,IF(simulera09,RANDBETWEEN(1,9),9),0)</f>
        <v>9</v>
      </c>
      <c r="G503">
        <f>Råstatistik!P497</f>
        <v>0</v>
      </c>
      <c r="H503">
        <f ca="1">IF(Råstatistik!N497=999,IF(simulera09,RANDBETWEEN(1,9),9),0)</f>
        <v>9</v>
      </c>
      <c r="I503">
        <f>Råstatistik!U497</f>
        <v>60</v>
      </c>
      <c r="J503">
        <f ca="1">IF(Råstatistik!S497=999,IF(simulera09,RANDBETWEEN(1,9),9),0)</f>
        <v>0</v>
      </c>
      <c r="K503">
        <f t="shared" si="225"/>
        <v>71</v>
      </c>
      <c r="L503">
        <f t="shared" ca="1" si="226"/>
        <v>18</v>
      </c>
      <c r="M503" s="26" t="str">
        <f t="shared" ca="1" si="250"/>
        <v>71-89</v>
      </c>
      <c r="N503" s="26">
        <f t="shared" ca="1" si="251"/>
        <v>80</v>
      </c>
      <c r="O503" s="26">
        <f t="shared" si="227"/>
        <v>11</v>
      </c>
      <c r="P503" s="26">
        <f t="shared" ca="1" si="228"/>
        <v>9</v>
      </c>
      <c r="Q503" s="26">
        <f t="shared" ca="1" si="229"/>
        <v>16</v>
      </c>
      <c r="R503" s="43">
        <f>IF(Råstatistik!G497=".",0,Råstatistik!G497)</f>
        <v>11</v>
      </c>
      <c r="S503" s="44">
        <f ca="1">IF(Råstatistik!E497=999,IF(simulera09,RANDBETWEEN(1,9),9),0)</f>
        <v>0</v>
      </c>
      <c r="T503" s="43">
        <f>IF(Råstatistik!L497=".",0,Råstatistik!L497)</f>
        <v>0</v>
      </c>
      <c r="U503" s="44">
        <f ca="1">IF(Råstatistik!J497=999,IF(simulera09,RANDBETWEEN(1,9),9),0)</f>
        <v>9</v>
      </c>
      <c r="V503">
        <f>IF(Råstatistik!Q497=".",0,Råstatistik!Q497)</f>
        <v>0</v>
      </c>
      <c r="W503">
        <f ca="1">IF(Råstatistik!O497=999,IF(simulera09,RANDBETWEEN(1,9),9),0)</f>
        <v>9</v>
      </c>
      <c r="X503">
        <f>IF(Råstatistik!V497=".",0,Råstatistik!V497)</f>
        <v>0</v>
      </c>
      <c r="Y503">
        <f ca="1">IF(Råstatistik!T497=999,IF(simulera09,RANDBETWEEN(1,9),9),0)</f>
        <v>9</v>
      </c>
      <c r="Z503">
        <f t="shared" si="230"/>
        <v>11</v>
      </c>
      <c r="AA503">
        <f t="shared" ca="1" si="231"/>
        <v>27</v>
      </c>
      <c r="AB503" s="26" t="str">
        <f t="shared" ca="1" si="252"/>
        <v>11-38</v>
      </c>
      <c r="AC503" s="26" t="b">
        <f>Råstatistik!B497</f>
        <v>0</v>
      </c>
      <c r="AD503" s="26">
        <f t="shared" si="232"/>
        <v>0</v>
      </c>
      <c r="AE503" s="26">
        <f t="shared" ca="1" si="233"/>
        <v>0</v>
      </c>
      <c r="AF503" s="26">
        <f t="shared" si="234"/>
        <v>0</v>
      </c>
      <c r="AG503" s="26">
        <f t="shared" ca="1" si="235"/>
        <v>0</v>
      </c>
      <c r="AH503" s="26">
        <f t="shared" si="236"/>
        <v>0</v>
      </c>
      <c r="AI503" s="26">
        <f t="shared" ca="1" si="237"/>
        <v>0</v>
      </c>
      <c r="AJ503" s="26">
        <f t="shared" si="238"/>
        <v>60</v>
      </c>
      <c r="AK503" s="26">
        <f t="shared" ca="1" si="239"/>
        <v>0</v>
      </c>
      <c r="AL503" s="48">
        <f t="shared" si="240"/>
        <v>0.15492957746478872</v>
      </c>
      <c r="AM503" s="48" t="str">
        <f t="shared" ca="1" si="241"/>
        <v>14 - 11%</v>
      </c>
      <c r="AN503" s="48" t="str">
        <f>IFERROR(#REF!/#REF!,"-")</f>
        <v>-</v>
      </c>
      <c r="AO503" s="48">
        <f t="shared" si="242"/>
        <v>0.15492957746478872</v>
      </c>
      <c r="AP503" s="48" t="str">
        <f t="shared" ca="1" si="243"/>
        <v>14 - 34%</v>
      </c>
      <c r="AQ503" s="48" t="str">
        <f>IFERROR(AC503/#REF!,"-")</f>
        <v>-</v>
      </c>
      <c r="AR503" s="48">
        <f t="shared" si="244"/>
        <v>1</v>
      </c>
      <c r="AS503" s="48" t="str">
        <f>IFERROR(#REF!/#REF!,"_")</f>
        <v>_</v>
      </c>
      <c r="AT503" s="48">
        <f t="shared" si="245"/>
        <v>0</v>
      </c>
      <c r="AU503" s="48" t="str">
        <f>IFERROR(#REF!/#REF!,"-")</f>
        <v>-</v>
      </c>
      <c r="AV503" s="48">
        <f t="shared" si="246"/>
        <v>0</v>
      </c>
      <c r="AW503" s="48" t="str">
        <f>IFERROR(#REF!/#REF!,"-")</f>
        <v>-</v>
      </c>
      <c r="AX503" s="48">
        <f t="shared" si="247"/>
        <v>0</v>
      </c>
      <c r="AY503" s="48" t="str">
        <f>IFERROR(#REF!/#REF!,"-")</f>
        <v>-</v>
      </c>
      <c r="AZ503" s="48">
        <f t="shared" si="253"/>
        <v>0</v>
      </c>
      <c r="BA503" s="48" t="str">
        <f t="shared" si="254"/>
        <v>-</v>
      </c>
      <c r="BB503" s="48" t="b">
        <f t="shared" si="248"/>
        <v>0</v>
      </c>
      <c r="BC503">
        <f t="shared" si="255"/>
        <v>0</v>
      </c>
      <c r="BD503" s="48" t="str">
        <f t="shared" si="249"/>
        <v>-</v>
      </c>
    </row>
    <row r="504" spans="1:56" x14ac:dyDescent="0.3">
      <c r="A504" s="25" t="str">
        <f>Råstatistik!A498</f>
        <v>Svalövs Montessori Ekonomisk förening</v>
      </c>
      <c r="B504" t="b">
        <f t="shared" si="224"/>
        <v>0</v>
      </c>
      <c r="C504">
        <f>Råstatistik!F498</f>
        <v>0</v>
      </c>
      <c r="D504">
        <f ca="1">IF(Råstatistik!D498=999,IF(simulera09,RANDBETWEEN(1,9),9),0)</f>
        <v>9</v>
      </c>
      <c r="E504">
        <f>Råstatistik!K498</f>
        <v>0</v>
      </c>
      <c r="F504">
        <f ca="1">IF(Råstatistik!I498=999,IF(simulera09,RANDBETWEEN(1,9),9),0)</f>
        <v>9</v>
      </c>
      <c r="G504">
        <f>Råstatistik!P498</f>
        <v>0</v>
      </c>
      <c r="H504">
        <f ca="1">IF(Råstatistik!N498=999,IF(simulera09,RANDBETWEEN(1,9),9),0)</f>
        <v>9</v>
      </c>
      <c r="I504">
        <f>Råstatistik!U498</f>
        <v>19</v>
      </c>
      <c r="J504">
        <f ca="1">IF(Råstatistik!S498=999,IF(simulera09,RANDBETWEEN(1,9),9),0)</f>
        <v>0</v>
      </c>
      <c r="K504">
        <f t="shared" si="225"/>
        <v>19</v>
      </c>
      <c r="L504">
        <f t="shared" ca="1" si="226"/>
        <v>27</v>
      </c>
      <c r="M504" s="26" t="str">
        <f t="shared" ca="1" si="250"/>
        <v>19-46</v>
      </c>
      <c r="N504" s="26">
        <f t="shared" ca="1" si="251"/>
        <v>33</v>
      </c>
      <c r="O504" s="26">
        <f t="shared" si="227"/>
        <v>0</v>
      </c>
      <c r="P504" s="26">
        <f t="shared" ca="1" si="228"/>
        <v>18</v>
      </c>
      <c r="Q504" s="26">
        <f t="shared" ca="1" si="229"/>
        <v>9</v>
      </c>
      <c r="R504" s="43">
        <f>IF(Råstatistik!G498=".",0,Råstatistik!G498)</f>
        <v>0</v>
      </c>
      <c r="S504" s="44">
        <f ca="1">IF(Råstatistik!E498=999,IF(simulera09,RANDBETWEEN(1,9),9),0)</f>
        <v>9</v>
      </c>
      <c r="T504" s="43">
        <f>IF(Råstatistik!L498=".",0,Råstatistik!L498)</f>
        <v>0</v>
      </c>
      <c r="U504" s="44">
        <f ca="1">IF(Råstatistik!J498=999,IF(simulera09,RANDBETWEEN(1,9),9),0)</f>
        <v>9</v>
      </c>
      <c r="V504">
        <f>IF(Råstatistik!Q498=".",0,Råstatistik!Q498)</f>
        <v>0</v>
      </c>
      <c r="W504">
        <f ca="1">IF(Råstatistik!O498=999,IF(simulera09,RANDBETWEEN(1,9),9),0)</f>
        <v>9</v>
      </c>
      <c r="X504">
        <f>IF(Råstatistik!V498=".",0,Råstatistik!V498)</f>
        <v>0</v>
      </c>
      <c r="Y504">
        <f ca="1">IF(Råstatistik!T498=999,IF(simulera09,RANDBETWEEN(1,9),9),0)</f>
        <v>9</v>
      </c>
      <c r="Z504">
        <f t="shared" si="230"/>
        <v>0</v>
      </c>
      <c r="AA504">
        <f t="shared" ca="1" si="231"/>
        <v>36</v>
      </c>
      <c r="AB504" s="26" t="str">
        <f t="shared" ca="1" si="252"/>
        <v>0-36</v>
      </c>
      <c r="AC504" s="26" t="b">
        <f>Råstatistik!B498</f>
        <v>0</v>
      </c>
      <c r="AD504" s="26">
        <f t="shared" si="232"/>
        <v>0</v>
      </c>
      <c r="AE504" s="26">
        <f t="shared" ca="1" si="233"/>
        <v>0</v>
      </c>
      <c r="AF504" s="26">
        <f t="shared" si="234"/>
        <v>0</v>
      </c>
      <c r="AG504" s="26">
        <f t="shared" ca="1" si="235"/>
        <v>0</v>
      </c>
      <c r="AH504" s="26">
        <f t="shared" si="236"/>
        <v>0</v>
      </c>
      <c r="AI504" s="26">
        <f t="shared" ca="1" si="237"/>
        <v>0</v>
      </c>
      <c r="AJ504" s="26">
        <f t="shared" si="238"/>
        <v>19</v>
      </c>
      <c r="AK504" s="26">
        <f t="shared" ca="1" si="239"/>
        <v>0</v>
      </c>
      <c r="AL504" s="48">
        <f t="shared" si="240"/>
        <v>0</v>
      </c>
      <c r="AM504" s="48" t="str">
        <f t="shared" ca="1" si="241"/>
        <v>0 - 55%</v>
      </c>
      <c r="AN504" s="48" t="str">
        <f>IFERROR(#REF!/#REF!,"-")</f>
        <v>-</v>
      </c>
      <c r="AO504" s="48">
        <f t="shared" si="242"/>
        <v>0</v>
      </c>
      <c r="AP504" s="48" t="str">
        <f t="shared" ca="1" si="243"/>
        <v>0 - 109%</v>
      </c>
      <c r="AQ504" s="48" t="str">
        <f>IFERROR(AC504/#REF!,"-")</f>
        <v>-</v>
      </c>
      <c r="AR504" s="48" t="str">
        <f t="shared" si="244"/>
        <v>-</v>
      </c>
      <c r="AS504" s="48" t="str">
        <f>IFERROR(#REF!/#REF!,"_")</f>
        <v>_</v>
      </c>
      <c r="AT504" s="48" t="str">
        <f t="shared" si="245"/>
        <v>-</v>
      </c>
      <c r="AU504" s="48" t="str">
        <f>IFERROR(#REF!/#REF!,"-")</f>
        <v>-</v>
      </c>
      <c r="AV504" s="48" t="str">
        <f t="shared" si="246"/>
        <v>-</v>
      </c>
      <c r="AW504" s="48" t="str">
        <f>IFERROR(#REF!/#REF!,"-")</f>
        <v>-</v>
      </c>
      <c r="AX504" s="48" t="str">
        <f t="shared" si="247"/>
        <v>-</v>
      </c>
      <c r="AY504" s="48" t="str">
        <f>IFERROR(#REF!/#REF!,"-")</f>
        <v>-</v>
      </c>
      <c r="AZ504" s="48" t="str">
        <f t="shared" si="253"/>
        <v>-</v>
      </c>
      <c r="BA504" s="48" t="str">
        <f t="shared" si="254"/>
        <v>-</v>
      </c>
      <c r="BB504" s="48" t="b">
        <f t="shared" si="248"/>
        <v>0</v>
      </c>
      <c r="BC504">
        <f t="shared" si="255"/>
        <v>0</v>
      </c>
      <c r="BD504" s="48" t="str">
        <f t="shared" si="249"/>
        <v>-</v>
      </c>
    </row>
    <row r="505" spans="1:56" x14ac:dyDescent="0.3">
      <c r="A505" s="25" t="str">
        <f>Råstatistik!A499</f>
        <v>Sveaskolan AB</v>
      </c>
      <c r="B505" t="b">
        <f t="shared" si="224"/>
        <v>0</v>
      </c>
      <c r="C505">
        <f>Råstatistik!F499</f>
        <v>0</v>
      </c>
      <c r="D505">
        <f ca="1">IF(Råstatistik!D499=999,IF(simulera09,RANDBETWEEN(1,9),9),0)</f>
        <v>0</v>
      </c>
      <c r="E505">
        <f>Råstatistik!K499</f>
        <v>0</v>
      </c>
      <c r="F505">
        <f ca="1">IF(Råstatistik!I499=999,IF(simulera09,RANDBETWEEN(1,9),9),0)</f>
        <v>9</v>
      </c>
      <c r="G505">
        <f>Råstatistik!P499</f>
        <v>0</v>
      </c>
      <c r="H505">
        <f ca="1">IF(Råstatistik!N499=999,IF(simulera09,RANDBETWEEN(1,9),9),0)</f>
        <v>9</v>
      </c>
      <c r="I505">
        <f>Råstatistik!U499</f>
        <v>66</v>
      </c>
      <c r="J505">
        <f ca="1">IF(Råstatistik!S499=999,IF(simulera09,RANDBETWEEN(1,9),9),0)</f>
        <v>0</v>
      </c>
      <c r="K505">
        <f t="shared" si="225"/>
        <v>66</v>
      </c>
      <c r="L505">
        <f t="shared" ca="1" si="226"/>
        <v>18</v>
      </c>
      <c r="M505" s="26" t="str">
        <f t="shared" ca="1" si="250"/>
        <v>66-84</v>
      </c>
      <c r="N505" s="26">
        <f t="shared" ca="1" si="251"/>
        <v>75</v>
      </c>
      <c r="O505" s="26">
        <f t="shared" si="227"/>
        <v>0</v>
      </c>
      <c r="P505" s="26">
        <f t="shared" ca="1" si="228"/>
        <v>9</v>
      </c>
      <c r="Q505" s="26">
        <f t="shared" ca="1" si="229"/>
        <v>5</v>
      </c>
      <c r="R505" s="43">
        <f>IF(Råstatistik!G499=".",0,Råstatistik!G499)</f>
        <v>0</v>
      </c>
      <c r="S505" s="44">
        <f ca="1">IF(Råstatistik!E499=999,IF(simulera09,RANDBETWEEN(1,9),9),0)</f>
        <v>0</v>
      </c>
      <c r="T505" s="43">
        <f>IF(Råstatistik!L499=".",0,Råstatistik!L499)</f>
        <v>0</v>
      </c>
      <c r="U505" s="44">
        <f ca="1">IF(Råstatistik!J499=999,IF(simulera09,RANDBETWEEN(1,9),9),0)</f>
        <v>9</v>
      </c>
      <c r="V505">
        <f>IF(Råstatistik!Q499=".",0,Råstatistik!Q499)</f>
        <v>0</v>
      </c>
      <c r="W505">
        <f ca="1">IF(Råstatistik!O499=999,IF(simulera09,RANDBETWEEN(1,9),9),0)</f>
        <v>9</v>
      </c>
      <c r="X505">
        <f>IF(Råstatistik!V499=".",0,Råstatistik!V499)</f>
        <v>0</v>
      </c>
      <c r="Y505">
        <f ca="1">IF(Råstatistik!T499=999,IF(simulera09,RANDBETWEEN(1,9),9),0)</f>
        <v>9</v>
      </c>
      <c r="Z505">
        <f t="shared" si="230"/>
        <v>0</v>
      </c>
      <c r="AA505">
        <f t="shared" ca="1" si="231"/>
        <v>27</v>
      </c>
      <c r="AB505" s="26" t="str">
        <f t="shared" ca="1" si="252"/>
        <v>0-27</v>
      </c>
      <c r="AC505" s="26" t="b">
        <f>Råstatistik!B499</f>
        <v>0</v>
      </c>
      <c r="AD505" s="26">
        <f t="shared" si="232"/>
        <v>0</v>
      </c>
      <c r="AE505" s="26">
        <f t="shared" ca="1" si="233"/>
        <v>0</v>
      </c>
      <c r="AF505" s="26">
        <f t="shared" si="234"/>
        <v>0</v>
      </c>
      <c r="AG505" s="26">
        <f t="shared" ca="1" si="235"/>
        <v>0</v>
      </c>
      <c r="AH505" s="26">
        <f t="shared" si="236"/>
        <v>0</v>
      </c>
      <c r="AI505" s="26">
        <f t="shared" ca="1" si="237"/>
        <v>0</v>
      </c>
      <c r="AJ505" s="26">
        <f t="shared" si="238"/>
        <v>66</v>
      </c>
      <c r="AK505" s="26">
        <f t="shared" ca="1" si="239"/>
        <v>0</v>
      </c>
      <c r="AL505" s="48">
        <f t="shared" si="240"/>
        <v>0</v>
      </c>
      <c r="AM505" s="48" t="str">
        <f t="shared" ca="1" si="241"/>
        <v>0 - 12%</v>
      </c>
      <c r="AN505" s="48" t="str">
        <f>IFERROR(#REF!/#REF!,"-")</f>
        <v>-</v>
      </c>
      <c r="AO505" s="48">
        <f t="shared" si="242"/>
        <v>0</v>
      </c>
      <c r="AP505" s="48" t="str">
        <f t="shared" ca="1" si="243"/>
        <v>0 - 36%</v>
      </c>
      <c r="AQ505" s="48" t="str">
        <f>IFERROR(AC505/#REF!,"-")</f>
        <v>-</v>
      </c>
      <c r="AR505" s="48" t="str">
        <f t="shared" si="244"/>
        <v>-</v>
      </c>
      <c r="AS505" s="48" t="str">
        <f>IFERROR(#REF!/#REF!,"_")</f>
        <v>_</v>
      </c>
      <c r="AT505" s="48" t="str">
        <f t="shared" si="245"/>
        <v>-</v>
      </c>
      <c r="AU505" s="48" t="str">
        <f>IFERROR(#REF!/#REF!,"-")</f>
        <v>-</v>
      </c>
      <c r="AV505" s="48" t="str">
        <f t="shared" si="246"/>
        <v>-</v>
      </c>
      <c r="AW505" s="48" t="str">
        <f>IFERROR(#REF!/#REF!,"-")</f>
        <v>-</v>
      </c>
      <c r="AX505" s="48" t="str">
        <f t="shared" si="247"/>
        <v>-</v>
      </c>
      <c r="AY505" s="48" t="str">
        <f>IFERROR(#REF!/#REF!,"-")</f>
        <v>-</v>
      </c>
      <c r="AZ505" s="48" t="str">
        <f t="shared" si="253"/>
        <v>-</v>
      </c>
      <c r="BA505" s="48" t="str">
        <f t="shared" si="254"/>
        <v>-</v>
      </c>
      <c r="BB505" s="48" t="b">
        <f t="shared" si="248"/>
        <v>0</v>
      </c>
      <c r="BC505">
        <f t="shared" si="255"/>
        <v>0</v>
      </c>
      <c r="BD505" s="48" t="str">
        <f t="shared" si="249"/>
        <v>-</v>
      </c>
    </row>
    <row r="506" spans="1:56" x14ac:dyDescent="0.3">
      <c r="A506" s="25" t="str">
        <f>Råstatistik!A500</f>
        <v>SVEDALA KOMMUN</v>
      </c>
      <c r="B506" t="b">
        <f t="shared" si="224"/>
        <v>1</v>
      </c>
      <c r="C506">
        <f>Råstatistik!F500</f>
        <v>22</v>
      </c>
      <c r="D506">
        <f ca="1">IF(Råstatistik!D500=999,IF(simulera09,RANDBETWEEN(1,9),9),0)</f>
        <v>0</v>
      </c>
      <c r="E506">
        <f>Råstatistik!K500</f>
        <v>22</v>
      </c>
      <c r="F506">
        <f ca="1">IF(Råstatistik!I500=999,IF(simulera09,RANDBETWEEN(1,9),9),0)</f>
        <v>0</v>
      </c>
      <c r="G506">
        <f>Råstatistik!P500</f>
        <v>0</v>
      </c>
      <c r="H506">
        <f ca="1">IF(Råstatistik!N500=999,IF(simulera09,RANDBETWEEN(1,9),9),0)</f>
        <v>9</v>
      </c>
      <c r="I506">
        <f>Råstatistik!U500</f>
        <v>194</v>
      </c>
      <c r="J506">
        <f ca="1">IF(Råstatistik!S500=999,IF(simulera09,RANDBETWEEN(1,9),9),0)</f>
        <v>0</v>
      </c>
      <c r="K506">
        <f t="shared" si="225"/>
        <v>238</v>
      </c>
      <c r="L506">
        <f t="shared" ca="1" si="226"/>
        <v>9</v>
      </c>
      <c r="M506" s="26" t="str">
        <f t="shared" ca="1" si="250"/>
        <v>238-247</v>
      </c>
      <c r="N506" s="26">
        <f t="shared" ca="1" si="251"/>
        <v>243</v>
      </c>
      <c r="O506" s="26">
        <f t="shared" si="227"/>
        <v>44</v>
      </c>
      <c r="P506" s="26">
        <f t="shared" ca="1" si="228"/>
        <v>0</v>
      </c>
      <c r="Q506" s="26">
        <f t="shared" ca="1" si="229"/>
        <v>44</v>
      </c>
      <c r="R506" s="43">
        <f>IF(Råstatistik!G500=".",0,Råstatistik!G500)</f>
        <v>11</v>
      </c>
      <c r="S506" s="44">
        <f ca="1">IF(Råstatistik!E500=999,IF(simulera09,RANDBETWEEN(1,9),9),0)</f>
        <v>0</v>
      </c>
      <c r="T506" s="43">
        <f>IF(Råstatistik!L500=".",0,Råstatistik!L500)</f>
        <v>0</v>
      </c>
      <c r="U506" s="44">
        <f ca="1">IF(Råstatistik!J500=999,IF(simulera09,RANDBETWEEN(1,9),9),0)</f>
        <v>9</v>
      </c>
      <c r="V506">
        <f>IF(Råstatistik!Q500=".",0,Råstatistik!Q500)</f>
        <v>0</v>
      </c>
      <c r="W506">
        <f ca="1">IF(Råstatistik!O500=999,IF(simulera09,RANDBETWEEN(1,9),9),0)</f>
        <v>9</v>
      </c>
      <c r="X506">
        <f>IF(Råstatistik!V500=".",0,Råstatistik!V500)</f>
        <v>0</v>
      </c>
      <c r="Y506">
        <f ca="1">IF(Råstatistik!T500=999,IF(simulera09,RANDBETWEEN(1,9),9),0)</f>
        <v>0</v>
      </c>
      <c r="Z506">
        <f t="shared" si="230"/>
        <v>11</v>
      </c>
      <c r="AA506">
        <f t="shared" ca="1" si="231"/>
        <v>18</v>
      </c>
      <c r="AB506" s="26" t="str">
        <f t="shared" ca="1" si="252"/>
        <v>11-29</v>
      </c>
      <c r="AC506" s="26" t="b">
        <f>Råstatistik!B500</f>
        <v>0</v>
      </c>
      <c r="AD506" s="26">
        <f t="shared" si="232"/>
        <v>11</v>
      </c>
      <c r="AE506" s="26">
        <f t="shared" ca="1" si="233"/>
        <v>0</v>
      </c>
      <c r="AF506" s="26">
        <f t="shared" si="234"/>
        <v>22</v>
      </c>
      <c r="AG506" s="26">
        <f t="shared" ca="1" si="235"/>
        <v>0</v>
      </c>
      <c r="AH506" s="26">
        <f t="shared" si="236"/>
        <v>0</v>
      </c>
      <c r="AI506" s="26">
        <f t="shared" ca="1" si="237"/>
        <v>0</v>
      </c>
      <c r="AJ506" s="26">
        <f t="shared" si="238"/>
        <v>194</v>
      </c>
      <c r="AK506" s="26">
        <f t="shared" ca="1" si="239"/>
        <v>0</v>
      </c>
      <c r="AL506" s="48">
        <f t="shared" si="240"/>
        <v>0.18487394957983194</v>
      </c>
      <c r="AM506" s="48" t="str">
        <f t="shared" ca="1" si="241"/>
        <v>18 - 0%</v>
      </c>
      <c r="AN506" s="48" t="str">
        <f>IFERROR(#REF!/#REF!,"-")</f>
        <v>-</v>
      </c>
      <c r="AO506" s="48">
        <f t="shared" si="242"/>
        <v>4.6218487394957986E-2</v>
      </c>
      <c r="AP506" s="48" t="str">
        <f t="shared" ca="1" si="243"/>
        <v>5 - 7%</v>
      </c>
      <c r="AQ506" s="48" t="str">
        <f>IFERROR(AC506/#REF!,"-")</f>
        <v>-</v>
      </c>
      <c r="AR506" s="48">
        <f t="shared" si="244"/>
        <v>0.25</v>
      </c>
      <c r="AS506" s="48" t="str">
        <f>IFERROR(#REF!/#REF!,"_")</f>
        <v>_</v>
      </c>
      <c r="AT506" s="48">
        <f t="shared" si="245"/>
        <v>0.5</v>
      </c>
      <c r="AU506" s="48" t="str">
        <f>IFERROR(#REF!/#REF!,"-")</f>
        <v>-</v>
      </c>
      <c r="AV506" s="48">
        <f t="shared" si="246"/>
        <v>0</v>
      </c>
      <c r="AW506" s="48" t="str">
        <f>IFERROR(#REF!/#REF!,"-")</f>
        <v>-</v>
      </c>
      <c r="AX506" s="48">
        <f t="shared" si="247"/>
        <v>0</v>
      </c>
      <c r="AY506" s="48" t="str">
        <f>IFERROR(#REF!/#REF!,"-")</f>
        <v>-</v>
      </c>
      <c r="AZ506" s="48">
        <f t="shared" si="253"/>
        <v>0</v>
      </c>
      <c r="BA506" s="48" t="str">
        <f t="shared" si="254"/>
        <v>-</v>
      </c>
      <c r="BB506" s="48" t="b">
        <f t="shared" si="248"/>
        <v>0</v>
      </c>
      <c r="BC506">
        <f t="shared" si="255"/>
        <v>11</v>
      </c>
      <c r="BD506" s="48">
        <f t="shared" si="249"/>
        <v>0.33333333333333331</v>
      </c>
    </row>
    <row r="507" spans="1:56" x14ac:dyDescent="0.3">
      <c r="A507" s="25" t="str">
        <f>Råstatistik!A501</f>
        <v>SVENLJUNGA KOMMUN</v>
      </c>
      <c r="B507" t="b">
        <f t="shared" si="224"/>
        <v>1</v>
      </c>
      <c r="C507">
        <f>Råstatistik!F501</f>
        <v>14</v>
      </c>
      <c r="D507">
        <f ca="1">IF(Råstatistik!D501=999,IF(simulera09,RANDBETWEEN(1,9),9),0)</f>
        <v>0</v>
      </c>
      <c r="E507">
        <f>Råstatistik!K501</f>
        <v>0</v>
      </c>
      <c r="F507">
        <f ca="1">IF(Råstatistik!I501=999,IF(simulera09,RANDBETWEEN(1,9),9),0)</f>
        <v>9</v>
      </c>
      <c r="G507">
        <f>Råstatistik!P501</f>
        <v>26</v>
      </c>
      <c r="H507">
        <f ca="1">IF(Råstatistik!N501=999,IF(simulera09,RANDBETWEEN(1,9),9),0)</f>
        <v>0</v>
      </c>
      <c r="I507">
        <f>Råstatistik!U501</f>
        <v>70</v>
      </c>
      <c r="J507">
        <f ca="1">IF(Råstatistik!S501=999,IF(simulera09,RANDBETWEEN(1,9),9),0)</f>
        <v>0</v>
      </c>
      <c r="K507">
        <f t="shared" si="225"/>
        <v>110</v>
      </c>
      <c r="L507">
        <f t="shared" ca="1" si="226"/>
        <v>9</v>
      </c>
      <c r="M507" s="26" t="str">
        <f t="shared" ca="1" si="250"/>
        <v>110-119</v>
      </c>
      <c r="N507" s="26">
        <f t="shared" ca="1" si="251"/>
        <v>115</v>
      </c>
      <c r="O507" s="26">
        <f t="shared" si="227"/>
        <v>14</v>
      </c>
      <c r="P507" s="26">
        <f t="shared" ca="1" si="228"/>
        <v>9</v>
      </c>
      <c r="Q507" s="26">
        <f t="shared" ca="1" si="229"/>
        <v>19</v>
      </c>
      <c r="R507" s="43">
        <f>IF(Råstatistik!G501=".",0,Råstatistik!G501)</f>
        <v>0</v>
      </c>
      <c r="S507" s="44">
        <f ca="1">IF(Råstatistik!E501=999,IF(simulera09,RANDBETWEEN(1,9),9),0)</f>
        <v>9</v>
      </c>
      <c r="T507" s="43">
        <f>IF(Råstatistik!L501=".",0,Råstatistik!L501)</f>
        <v>0</v>
      </c>
      <c r="U507" s="44">
        <f ca="1">IF(Råstatistik!J501=999,IF(simulera09,RANDBETWEEN(1,9),9),0)</f>
        <v>9</v>
      </c>
      <c r="V507">
        <f>IF(Råstatistik!Q501=".",0,Råstatistik!Q501)</f>
        <v>0</v>
      </c>
      <c r="W507">
        <f ca="1">IF(Råstatistik!O501=999,IF(simulera09,RANDBETWEEN(1,9),9),0)</f>
        <v>0</v>
      </c>
      <c r="X507">
        <f>IF(Råstatistik!V501=".",0,Råstatistik!V501)</f>
        <v>0</v>
      </c>
      <c r="Y507">
        <f ca="1">IF(Råstatistik!T501=999,IF(simulera09,RANDBETWEEN(1,9),9),0)</f>
        <v>0</v>
      </c>
      <c r="Z507">
        <f t="shared" si="230"/>
        <v>0</v>
      </c>
      <c r="AA507">
        <f t="shared" ca="1" si="231"/>
        <v>18</v>
      </c>
      <c r="AB507" s="26" t="str">
        <f t="shared" ca="1" si="252"/>
        <v>0-18</v>
      </c>
      <c r="AC507" s="26" t="b">
        <f>Råstatistik!B501</f>
        <v>0</v>
      </c>
      <c r="AD507" s="26">
        <f t="shared" si="232"/>
        <v>14</v>
      </c>
      <c r="AE507" s="26">
        <f t="shared" ca="1" si="233"/>
        <v>0</v>
      </c>
      <c r="AF507" s="26">
        <f t="shared" si="234"/>
        <v>0</v>
      </c>
      <c r="AG507" s="26">
        <f t="shared" ca="1" si="235"/>
        <v>0</v>
      </c>
      <c r="AH507" s="26">
        <f t="shared" si="236"/>
        <v>26</v>
      </c>
      <c r="AI507" s="26">
        <f t="shared" ca="1" si="237"/>
        <v>0</v>
      </c>
      <c r="AJ507" s="26">
        <f t="shared" si="238"/>
        <v>70</v>
      </c>
      <c r="AK507" s="26">
        <f t="shared" ca="1" si="239"/>
        <v>0</v>
      </c>
      <c r="AL507" s="48">
        <f t="shared" si="240"/>
        <v>0.12727272727272726</v>
      </c>
      <c r="AM507" s="48" t="str">
        <f t="shared" ca="1" si="241"/>
        <v>12 - 8%</v>
      </c>
      <c r="AN507" s="48" t="str">
        <f>IFERROR(#REF!/#REF!,"-")</f>
        <v>-</v>
      </c>
      <c r="AO507" s="48">
        <f t="shared" si="242"/>
        <v>0</v>
      </c>
      <c r="AP507" s="48" t="str">
        <f t="shared" ca="1" si="243"/>
        <v>0 - 16%</v>
      </c>
      <c r="AQ507" s="48" t="str">
        <f>IFERROR(AC507/#REF!,"-")</f>
        <v>-</v>
      </c>
      <c r="AR507" s="48">
        <f t="shared" si="244"/>
        <v>0</v>
      </c>
      <c r="AS507" s="48" t="str">
        <f>IFERROR(#REF!/#REF!,"_")</f>
        <v>_</v>
      </c>
      <c r="AT507" s="48">
        <f t="shared" si="245"/>
        <v>0</v>
      </c>
      <c r="AU507" s="48" t="str">
        <f>IFERROR(#REF!/#REF!,"-")</f>
        <v>-</v>
      </c>
      <c r="AV507" s="48" t="str">
        <f t="shared" si="246"/>
        <v>-</v>
      </c>
      <c r="AW507" s="48" t="str">
        <f>IFERROR(#REF!/#REF!,"-")</f>
        <v>-</v>
      </c>
      <c r="AX507" s="48" t="str">
        <f t="shared" si="247"/>
        <v>-</v>
      </c>
      <c r="AY507" s="48" t="str">
        <f>IFERROR(#REF!/#REF!,"-")</f>
        <v>-</v>
      </c>
      <c r="AZ507" s="48" t="str">
        <f t="shared" si="253"/>
        <v>-</v>
      </c>
      <c r="BA507" s="48" t="str">
        <f t="shared" si="254"/>
        <v>-</v>
      </c>
      <c r="BB507" s="48" t="b">
        <f t="shared" si="248"/>
        <v>0</v>
      </c>
      <c r="BC507">
        <f t="shared" si="255"/>
        <v>14</v>
      </c>
      <c r="BD507" s="48">
        <f t="shared" si="249"/>
        <v>1</v>
      </c>
    </row>
    <row r="508" spans="1:56" x14ac:dyDescent="0.3">
      <c r="A508" s="25" t="str">
        <f>Råstatistik!A502</f>
        <v>SVERIGEFINSKA SKOLAN I BOTKYRKA AKTIEBOLAG</v>
      </c>
      <c r="B508" t="b">
        <f t="shared" si="224"/>
        <v>0</v>
      </c>
      <c r="C508">
        <f>Råstatistik!F502</f>
        <v>0</v>
      </c>
      <c r="D508">
        <f ca="1">IF(Råstatistik!D502=999,IF(simulera09,RANDBETWEEN(1,9),9),0)</f>
        <v>0</v>
      </c>
      <c r="E508">
        <f>Råstatistik!K502</f>
        <v>0</v>
      </c>
      <c r="F508">
        <f ca="1">IF(Råstatistik!I502=999,IF(simulera09,RANDBETWEEN(1,9),9),0)</f>
        <v>9</v>
      </c>
      <c r="G508">
        <f>Råstatistik!P502</f>
        <v>0</v>
      </c>
      <c r="H508">
        <f ca="1">IF(Råstatistik!N502=999,IF(simulera09,RANDBETWEEN(1,9),9),0)</f>
        <v>0</v>
      </c>
      <c r="I508">
        <f>Råstatistik!U502</f>
        <v>0</v>
      </c>
      <c r="J508">
        <f ca="1">IF(Råstatistik!S502=999,IF(simulera09,RANDBETWEEN(1,9),9),0)</f>
        <v>9</v>
      </c>
      <c r="K508">
        <f t="shared" si="225"/>
        <v>0</v>
      </c>
      <c r="L508">
        <f t="shared" ca="1" si="226"/>
        <v>18</v>
      </c>
      <c r="M508" s="26" t="str">
        <f t="shared" ca="1" si="250"/>
        <v>0-18</v>
      </c>
      <c r="N508" s="26">
        <f t="shared" ca="1" si="251"/>
        <v>9</v>
      </c>
      <c r="O508" s="26">
        <f t="shared" si="227"/>
        <v>0</v>
      </c>
      <c r="P508" s="26">
        <f t="shared" ca="1" si="228"/>
        <v>9</v>
      </c>
      <c r="Q508" s="26">
        <f t="shared" ca="1" si="229"/>
        <v>5</v>
      </c>
      <c r="R508" s="43">
        <f>IF(Råstatistik!G502=".",0,Råstatistik!G502)</f>
        <v>0</v>
      </c>
      <c r="S508" s="44">
        <f ca="1">IF(Råstatistik!E502=999,IF(simulera09,RANDBETWEEN(1,9),9),0)</f>
        <v>0</v>
      </c>
      <c r="T508" s="43">
        <f>IF(Råstatistik!L502=".",0,Råstatistik!L502)</f>
        <v>0</v>
      </c>
      <c r="U508" s="44">
        <f ca="1">IF(Råstatistik!J502=999,IF(simulera09,RANDBETWEEN(1,9),9),0)</f>
        <v>9</v>
      </c>
      <c r="V508">
        <f>IF(Råstatistik!Q502=".",0,Råstatistik!Q502)</f>
        <v>0</v>
      </c>
      <c r="W508">
        <f ca="1">IF(Råstatistik!O502=999,IF(simulera09,RANDBETWEEN(1,9),9),0)</f>
        <v>0</v>
      </c>
      <c r="X508">
        <f>IF(Råstatistik!V502=".",0,Råstatistik!V502)</f>
        <v>0</v>
      </c>
      <c r="Y508">
        <f ca="1">IF(Råstatistik!T502=999,IF(simulera09,RANDBETWEEN(1,9),9),0)</f>
        <v>9</v>
      </c>
      <c r="Z508">
        <f t="shared" si="230"/>
        <v>0</v>
      </c>
      <c r="AA508">
        <f t="shared" ca="1" si="231"/>
        <v>18</v>
      </c>
      <c r="AB508" s="26" t="str">
        <f t="shared" ca="1" si="252"/>
        <v>0-18</v>
      </c>
      <c r="AC508" s="26" t="b">
        <f>Råstatistik!B502</f>
        <v>0</v>
      </c>
      <c r="AD508" s="26">
        <f t="shared" si="232"/>
        <v>0</v>
      </c>
      <c r="AE508" s="26">
        <f t="shared" ca="1" si="233"/>
        <v>0</v>
      </c>
      <c r="AF508" s="26">
        <f t="shared" si="234"/>
        <v>0</v>
      </c>
      <c r="AG508" s="26">
        <f t="shared" ca="1" si="235"/>
        <v>0</v>
      </c>
      <c r="AH508" s="26">
        <f t="shared" si="236"/>
        <v>0</v>
      </c>
      <c r="AI508" s="26">
        <f t="shared" ca="1" si="237"/>
        <v>0</v>
      </c>
      <c r="AJ508" s="26">
        <f t="shared" si="238"/>
        <v>0</v>
      </c>
      <c r="AK508" s="26">
        <f t="shared" ca="1" si="239"/>
        <v>0</v>
      </c>
      <c r="AL508" s="48" t="str">
        <f t="shared" si="240"/>
        <v>-</v>
      </c>
      <c r="AM508" s="48" t="str">
        <f t="shared" ca="1" si="241"/>
        <v>0 - 100%</v>
      </c>
      <c r="AN508" s="48" t="str">
        <f>IFERROR(#REF!/#REF!,"-")</f>
        <v>-</v>
      </c>
      <c r="AO508" s="48" t="str">
        <f t="shared" si="242"/>
        <v>-</v>
      </c>
      <c r="AP508" s="48" t="str">
        <f t="shared" ca="1" si="243"/>
        <v>0 - 200%</v>
      </c>
      <c r="AQ508" s="48" t="str">
        <f>IFERROR(AC508/#REF!,"-")</f>
        <v>-</v>
      </c>
      <c r="AR508" s="48" t="str">
        <f t="shared" si="244"/>
        <v>-</v>
      </c>
      <c r="AS508" s="48" t="str">
        <f>IFERROR(#REF!/#REF!,"_")</f>
        <v>_</v>
      </c>
      <c r="AT508" s="48" t="str">
        <f t="shared" si="245"/>
        <v>-</v>
      </c>
      <c r="AU508" s="48" t="str">
        <f>IFERROR(#REF!/#REF!,"-")</f>
        <v>-</v>
      </c>
      <c r="AV508" s="48" t="str">
        <f t="shared" si="246"/>
        <v>-</v>
      </c>
      <c r="AW508" s="48" t="str">
        <f>IFERROR(#REF!/#REF!,"-")</f>
        <v>-</v>
      </c>
      <c r="AX508" s="48" t="str">
        <f t="shared" si="247"/>
        <v>-</v>
      </c>
      <c r="AY508" s="48" t="str">
        <f>IFERROR(#REF!/#REF!,"-")</f>
        <v>-</v>
      </c>
      <c r="AZ508" s="48" t="str">
        <f t="shared" si="253"/>
        <v>-</v>
      </c>
      <c r="BA508" s="48" t="str">
        <f t="shared" si="254"/>
        <v>-</v>
      </c>
      <c r="BB508" s="48" t="b">
        <f t="shared" si="248"/>
        <v>0</v>
      </c>
      <c r="BC508">
        <f t="shared" si="255"/>
        <v>0</v>
      </c>
      <c r="BD508" s="48" t="str">
        <f t="shared" si="249"/>
        <v>-</v>
      </c>
    </row>
    <row r="509" spans="1:56" x14ac:dyDescent="0.3">
      <c r="A509" s="25" t="str">
        <f>Råstatistik!A503</f>
        <v>Sverigefinska skolan i Stockholm AB</v>
      </c>
      <c r="B509" t="b">
        <f t="shared" si="224"/>
        <v>0</v>
      </c>
      <c r="C509">
        <f>Råstatistik!F503</f>
        <v>0</v>
      </c>
      <c r="D509">
        <f ca="1">IF(Råstatistik!D503=999,IF(simulera09,RANDBETWEEN(1,9),9),0)</f>
        <v>9</v>
      </c>
      <c r="E509">
        <f>Råstatistik!K503</f>
        <v>0</v>
      </c>
      <c r="F509">
        <f ca="1">IF(Råstatistik!I503=999,IF(simulera09,RANDBETWEEN(1,9),9),0)</f>
        <v>9</v>
      </c>
      <c r="G509">
        <f>Råstatistik!P503</f>
        <v>0</v>
      </c>
      <c r="H509">
        <f ca="1">IF(Råstatistik!N503=999,IF(simulera09,RANDBETWEEN(1,9),9),0)</f>
        <v>9</v>
      </c>
      <c r="I509">
        <f>Råstatistik!U503</f>
        <v>26</v>
      </c>
      <c r="J509">
        <f ca="1">IF(Råstatistik!S503=999,IF(simulera09,RANDBETWEEN(1,9),9),0)</f>
        <v>0</v>
      </c>
      <c r="K509">
        <f t="shared" si="225"/>
        <v>26</v>
      </c>
      <c r="L509">
        <f t="shared" ca="1" si="226"/>
        <v>27</v>
      </c>
      <c r="M509" s="26" t="str">
        <f t="shared" ca="1" si="250"/>
        <v>26-53</v>
      </c>
      <c r="N509" s="26">
        <f t="shared" ca="1" si="251"/>
        <v>40</v>
      </c>
      <c r="O509" s="26">
        <f t="shared" si="227"/>
        <v>0</v>
      </c>
      <c r="P509" s="26">
        <f t="shared" ca="1" si="228"/>
        <v>18</v>
      </c>
      <c r="Q509" s="26">
        <f t="shared" ca="1" si="229"/>
        <v>9</v>
      </c>
      <c r="R509" s="43">
        <f>IF(Råstatistik!G503=".",0,Råstatistik!G503)</f>
        <v>0</v>
      </c>
      <c r="S509" s="44">
        <f ca="1">IF(Råstatistik!E503=999,IF(simulera09,RANDBETWEEN(1,9),9),0)</f>
        <v>9</v>
      </c>
      <c r="T509" s="43">
        <f>IF(Råstatistik!L503=".",0,Råstatistik!L503)</f>
        <v>0</v>
      </c>
      <c r="U509" s="44">
        <f ca="1">IF(Råstatistik!J503=999,IF(simulera09,RANDBETWEEN(1,9),9),0)</f>
        <v>9</v>
      </c>
      <c r="V509">
        <f>IF(Råstatistik!Q503=".",0,Råstatistik!Q503)</f>
        <v>0</v>
      </c>
      <c r="W509">
        <f ca="1">IF(Råstatistik!O503=999,IF(simulera09,RANDBETWEEN(1,9),9),0)</f>
        <v>9</v>
      </c>
      <c r="X509">
        <f>IF(Råstatistik!V503=".",0,Råstatistik!V503)</f>
        <v>0</v>
      </c>
      <c r="Y509">
        <f ca="1">IF(Råstatistik!T503=999,IF(simulera09,RANDBETWEEN(1,9),9),0)</f>
        <v>0</v>
      </c>
      <c r="Z509">
        <f t="shared" si="230"/>
        <v>0</v>
      </c>
      <c r="AA509">
        <f t="shared" ca="1" si="231"/>
        <v>27</v>
      </c>
      <c r="AB509" s="26" t="str">
        <f t="shared" ca="1" si="252"/>
        <v>0-27</v>
      </c>
      <c r="AC509" s="26" t="b">
        <f>Råstatistik!B503</f>
        <v>0</v>
      </c>
      <c r="AD509" s="26">
        <f t="shared" si="232"/>
        <v>0</v>
      </c>
      <c r="AE509" s="26">
        <f t="shared" ca="1" si="233"/>
        <v>0</v>
      </c>
      <c r="AF509" s="26">
        <f t="shared" si="234"/>
        <v>0</v>
      </c>
      <c r="AG509" s="26">
        <f t="shared" ca="1" si="235"/>
        <v>0</v>
      </c>
      <c r="AH509" s="26">
        <f t="shared" si="236"/>
        <v>0</v>
      </c>
      <c r="AI509" s="26">
        <f t="shared" ca="1" si="237"/>
        <v>0</v>
      </c>
      <c r="AJ509" s="26">
        <f t="shared" si="238"/>
        <v>26</v>
      </c>
      <c r="AK509" s="26">
        <f t="shared" ca="1" si="239"/>
        <v>0</v>
      </c>
      <c r="AL509" s="48">
        <f t="shared" si="240"/>
        <v>0</v>
      </c>
      <c r="AM509" s="48" t="str">
        <f t="shared" ca="1" si="241"/>
        <v>0 - 45%</v>
      </c>
      <c r="AN509" s="48" t="str">
        <f>IFERROR(#REF!/#REF!,"-")</f>
        <v>-</v>
      </c>
      <c r="AO509" s="48">
        <f t="shared" si="242"/>
        <v>0</v>
      </c>
      <c r="AP509" s="48" t="str">
        <f t="shared" ca="1" si="243"/>
        <v>0 - 68%</v>
      </c>
      <c r="AQ509" s="48" t="str">
        <f>IFERROR(AC509/#REF!,"-")</f>
        <v>-</v>
      </c>
      <c r="AR509" s="48" t="str">
        <f t="shared" si="244"/>
        <v>-</v>
      </c>
      <c r="AS509" s="48" t="str">
        <f>IFERROR(#REF!/#REF!,"_")</f>
        <v>_</v>
      </c>
      <c r="AT509" s="48" t="str">
        <f t="shared" si="245"/>
        <v>-</v>
      </c>
      <c r="AU509" s="48" t="str">
        <f>IFERROR(#REF!/#REF!,"-")</f>
        <v>-</v>
      </c>
      <c r="AV509" s="48" t="str">
        <f t="shared" si="246"/>
        <v>-</v>
      </c>
      <c r="AW509" s="48" t="str">
        <f>IFERROR(#REF!/#REF!,"-")</f>
        <v>-</v>
      </c>
      <c r="AX509" s="48" t="str">
        <f t="shared" si="247"/>
        <v>-</v>
      </c>
      <c r="AY509" s="48" t="str">
        <f>IFERROR(#REF!/#REF!,"-")</f>
        <v>-</v>
      </c>
      <c r="AZ509" s="48" t="str">
        <f t="shared" si="253"/>
        <v>-</v>
      </c>
      <c r="BA509" s="48" t="str">
        <f t="shared" si="254"/>
        <v>-</v>
      </c>
      <c r="BB509" s="48" t="b">
        <f t="shared" si="248"/>
        <v>0</v>
      </c>
      <c r="BC509">
        <f t="shared" si="255"/>
        <v>0</v>
      </c>
      <c r="BD509" s="48" t="str">
        <f t="shared" si="249"/>
        <v>-</v>
      </c>
    </row>
    <row r="510" spans="1:56" x14ac:dyDescent="0.3">
      <c r="A510" s="25" t="str">
        <f>Råstatistik!A504</f>
        <v>SÄFFLE KOMMUN</v>
      </c>
      <c r="B510" t="b">
        <f t="shared" si="224"/>
        <v>1</v>
      </c>
      <c r="C510">
        <f>Råstatistik!F504</f>
        <v>13</v>
      </c>
      <c r="D510">
        <f ca="1">IF(Råstatistik!D504=999,IF(simulera09,RANDBETWEEN(1,9),9),0)</f>
        <v>0</v>
      </c>
      <c r="E510">
        <f>Råstatistik!K504</f>
        <v>0</v>
      </c>
      <c r="F510">
        <f ca="1">IF(Råstatistik!I504=999,IF(simulera09,RANDBETWEEN(1,9),9),0)</f>
        <v>9</v>
      </c>
      <c r="G510">
        <f>Råstatistik!P504</f>
        <v>15</v>
      </c>
      <c r="H510">
        <f ca="1">IF(Råstatistik!N504=999,IF(simulera09,RANDBETWEEN(1,9),9),0)</f>
        <v>0</v>
      </c>
      <c r="I510">
        <f>Råstatistik!U504</f>
        <v>109</v>
      </c>
      <c r="J510">
        <f ca="1">IF(Råstatistik!S504=999,IF(simulera09,RANDBETWEEN(1,9),9),0)</f>
        <v>0</v>
      </c>
      <c r="K510">
        <f t="shared" si="225"/>
        <v>137</v>
      </c>
      <c r="L510">
        <f t="shared" ca="1" si="226"/>
        <v>9</v>
      </c>
      <c r="M510" s="26" t="str">
        <f t="shared" ca="1" si="250"/>
        <v>137-146</v>
      </c>
      <c r="N510" s="26">
        <f t="shared" ca="1" si="251"/>
        <v>142</v>
      </c>
      <c r="O510" s="26">
        <f t="shared" si="227"/>
        <v>13</v>
      </c>
      <c r="P510" s="26">
        <f t="shared" ca="1" si="228"/>
        <v>9</v>
      </c>
      <c r="Q510" s="26">
        <f t="shared" ca="1" si="229"/>
        <v>18</v>
      </c>
      <c r="R510" s="43">
        <f>IF(Råstatistik!G504=".",0,Råstatistik!G504)</f>
        <v>0</v>
      </c>
      <c r="S510" s="44">
        <f ca="1">IF(Råstatistik!E504=999,IF(simulera09,RANDBETWEEN(1,9),9),0)</f>
        <v>9</v>
      </c>
      <c r="T510" s="43">
        <f>IF(Råstatistik!L504=".",0,Råstatistik!L504)</f>
        <v>0</v>
      </c>
      <c r="U510" s="44">
        <f ca="1">IF(Råstatistik!J504=999,IF(simulera09,RANDBETWEEN(1,9),9),0)</f>
        <v>9</v>
      </c>
      <c r="V510">
        <f>IF(Råstatistik!Q504=".",0,Råstatistik!Q504)</f>
        <v>0</v>
      </c>
      <c r="W510">
        <f ca="1">IF(Råstatistik!O504=999,IF(simulera09,RANDBETWEEN(1,9),9),0)</f>
        <v>9</v>
      </c>
      <c r="X510">
        <f>IF(Råstatistik!V504=".",0,Råstatistik!V504)</f>
        <v>0</v>
      </c>
      <c r="Y510">
        <f ca="1">IF(Råstatistik!T504=999,IF(simulera09,RANDBETWEEN(1,9),9),0)</f>
        <v>9</v>
      </c>
      <c r="Z510">
        <f t="shared" si="230"/>
        <v>0</v>
      </c>
      <c r="AA510">
        <f t="shared" ca="1" si="231"/>
        <v>36</v>
      </c>
      <c r="AB510" s="26" t="str">
        <f t="shared" ca="1" si="252"/>
        <v>0-36</v>
      </c>
      <c r="AC510" s="26" t="b">
        <f>Råstatistik!B504</f>
        <v>0</v>
      </c>
      <c r="AD510" s="26">
        <f t="shared" si="232"/>
        <v>13</v>
      </c>
      <c r="AE510" s="26">
        <f t="shared" ca="1" si="233"/>
        <v>0</v>
      </c>
      <c r="AF510" s="26">
        <f t="shared" si="234"/>
        <v>0</v>
      </c>
      <c r="AG510" s="26">
        <f t="shared" ca="1" si="235"/>
        <v>0</v>
      </c>
      <c r="AH510" s="26">
        <f t="shared" si="236"/>
        <v>15</v>
      </c>
      <c r="AI510" s="26">
        <f t="shared" ca="1" si="237"/>
        <v>0</v>
      </c>
      <c r="AJ510" s="26">
        <f t="shared" si="238"/>
        <v>109</v>
      </c>
      <c r="AK510" s="26">
        <f t="shared" ca="1" si="239"/>
        <v>0</v>
      </c>
      <c r="AL510" s="48">
        <f t="shared" si="240"/>
        <v>9.4890510948905105E-2</v>
      </c>
      <c r="AM510" s="48" t="str">
        <f t="shared" ca="1" si="241"/>
        <v>9 - 6%</v>
      </c>
      <c r="AN510" s="48" t="str">
        <f>IFERROR(#REF!/#REF!,"-")</f>
        <v>-</v>
      </c>
      <c r="AO510" s="48">
        <f t="shared" si="242"/>
        <v>0</v>
      </c>
      <c r="AP510" s="48" t="str">
        <f t="shared" ca="1" si="243"/>
        <v>0 - 25%</v>
      </c>
      <c r="AQ510" s="48" t="str">
        <f>IFERROR(AC510/#REF!,"-")</f>
        <v>-</v>
      </c>
      <c r="AR510" s="48">
        <f t="shared" si="244"/>
        <v>0</v>
      </c>
      <c r="AS510" s="48" t="str">
        <f>IFERROR(#REF!/#REF!,"_")</f>
        <v>_</v>
      </c>
      <c r="AT510" s="48">
        <f t="shared" si="245"/>
        <v>0</v>
      </c>
      <c r="AU510" s="48" t="str">
        <f>IFERROR(#REF!/#REF!,"-")</f>
        <v>-</v>
      </c>
      <c r="AV510" s="48" t="str">
        <f t="shared" si="246"/>
        <v>-</v>
      </c>
      <c r="AW510" s="48" t="str">
        <f>IFERROR(#REF!/#REF!,"-")</f>
        <v>-</v>
      </c>
      <c r="AX510" s="48" t="str">
        <f t="shared" si="247"/>
        <v>-</v>
      </c>
      <c r="AY510" s="48" t="str">
        <f>IFERROR(#REF!/#REF!,"-")</f>
        <v>-</v>
      </c>
      <c r="AZ510" s="48" t="str">
        <f t="shared" si="253"/>
        <v>-</v>
      </c>
      <c r="BA510" s="48" t="str">
        <f t="shared" si="254"/>
        <v>-</v>
      </c>
      <c r="BB510" s="48" t="b">
        <f t="shared" si="248"/>
        <v>0</v>
      </c>
      <c r="BC510">
        <f t="shared" si="255"/>
        <v>13</v>
      </c>
      <c r="BD510" s="48">
        <f t="shared" si="249"/>
        <v>1</v>
      </c>
    </row>
    <row r="511" spans="1:56" x14ac:dyDescent="0.3">
      <c r="A511" s="25" t="str">
        <f>Råstatistik!A505</f>
        <v>SÄTERS KOMMUN</v>
      </c>
      <c r="B511" t="b">
        <f t="shared" si="224"/>
        <v>1</v>
      </c>
      <c r="C511">
        <f>Råstatistik!F505</f>
        <v>10</v>
      </c>
      <c r="D511">
        <f ca="1">IF(Råstatistik!D505=999,IF(simulera09,RANDBETWEEN(1,9),9),0)</f>
        <v>0</v>
      </c>
      <c r="E511">
        <f>Råstatistik!K505</f>
        <v>0</v>
      </c>
      <c r="F511">
        <f ca="1">IF(Råstatistik!I505=999,IF(simulera09,RANDBETWEEN(1,9),9),0)</f>
        <v>9</v>
      </c>
      <c r="G511">
        <f>Råstatistik!P505</f>
        <v>0</v>
      </c>
      <c r="H511">
        <f ca="1">IF(Råstatistik!N505=999,IF(simulera09,RANDBETWEEN(1,9),9),0)</f>
        <v>9</v>
      </c>
      <c r="I511">
        <f>Råstatistik!U505</f>
        <v>57</v>
      </c>
      <c r="J511">
        <f ca="1">IF(Råstatistik!S505=999,IF(simulera09,RANDBETWEEN(1,9),9),0)</f>
        <v>0</v>
      </c>
      <c r="K511">
        <f t="shared" si="225"/>
        <v>67</v>
      </c>
      <c r="L511">
        <f t="shared" ca="1" si="226"/>
        <v>18</v>
      </c>
      <c r="M511" s="26" t="str">
        <f t="shared" ca="1" si="250"/>
        <v>67-85</v>
      </c>
      <c r="N511" s="26">
        <f t="shared" ca="1" si="251"/>
        <v>76</v>
      </c>
      <c r="O511" s="26">
        <f t="shared" si="227"/>
        <v>10</v>
      </c>
      <c r="P511" s="26">
        <f t="shared" ca="1" si="228"/>
        <v>9</v>
      </c>
      <c r="Q511" s="26">
        <f t="shared" ca="1" si="229"/>
        <v>15</v>
      </c>
      <c r="R511" s="43">
        <f>IF(Råstatistik!G505=".",0,Råstatistik!G505)</f>
        <v>0</v>
      </c>
      <c r="S511" s="44">
        <f ca="1">IF(Råstatistik!E505=999,IF(simulera09,RANDBETWEEN(1,9),9),0)</f>
        <v>9</v>
      </c>
      <c r="T511" s="43">
        <f>IF(Råstatistik!L505=".",0,Råstatistik!L505)</f>
        <v>0</v>
      </c>
      <c r="U511" s="44">
        <f ca="1">IF(Råstatistik!J505=999,IF(simulera09,RANDBETWEEN(1,9),9),0)</f>
        <v>9</v>
      </c>
      <c r="V511">
        <f>IF(Råstatistik!Q505=".",0,Råstatistik!Q505)</f>
        <v>0</v>
      </c>
      <c r="W511">
        <f ca="1">IF(Råstatistik!O505=999,IF(simulera09,RANDBETWEEN(1,9),9),0)</f>
        <v>9</v>
      </c>
      <c r="X511">
        <f>IF(Råstatistik!V505=".",0,Råstatistik!V505)</f>
        <v>0</v>
      </c>
      <c r="Y511">
        <f ca="1">IF(Råstatistik!T505=999,IF(simulera09,RANDBETWEEN(1,9),9),0)</f>
        <v>0</v>
      </c>
      <c r="Z511">
        <f t="shared" si="230"/>
        <v>0</v>
      </c>
      <c r="AA511">
        <f t="shared" ca="1" si="231"/>
        <v>27</v>
      </c>
      <c r="AB511" s="26" t="str">
        <f t="shared" ca="1" si="252"/>
        <v>0-27</v>
      </c>
      <c r="AC511" s="26" t="b">
        <f>Råstatistik!B505</f>
        <v>0</v>
      </c>
      <c r="AD511" s="26">
        <f t="shared" si="232"/>
        <v>10</v>
      </c>
      <c r="AE511" s="26">
        <f t="shared" ca="1" si="233"/>
        <v>0</v>
      </c>
      <c r="AF511" s="26">
        <f t="shared" si="234"/>
        <v>0</v>
      </c>
      <c r="AG511" s="26">
        <f t="shared" ca="1" si="235"/>
        <v>0</v>
      </c>
      <c r="AH511" s="26">
        <f t="shared" si="236"/>
        <v>0</v>
      </c>
      <c r="AI511" s="26">
        <f t="shared" ca="1" si="237"/>
        <v>0</v>
      </c>
      <c r="AJ511" s="26">
        <f t="shared" si="238"/>
        <v>57</v>
      </c>
      <c r="AK511" s="26">
        <f t="shared" ca="1" si="239"/>
        <v>0</v>
      </c>
      <c r="AL511" s="48">
        <f t="shared" si="240"/>
        <v>0.14925373134328357</v>
      </c>
      <c r="AM511" s="48" t="str">
        <f t="shared" ca="1" si="241"/>
        <v>13 - 12%</v>
      </c>
      <c r="AN511" s="48" t="str">
        <f>IFERROR(#REF!/#REF!,"-")</f>
        <v>-</v>
      </c>
      <c r="AO511" s="48">
        <f t="shared" si="242"/>
        <v>0</v>
      </c>
      <c r="AP511" s="48" t="str">
        <f t="shared" ca="1" si="243"/>
        <v>0 - 36%</v>
      </c>
      <c r="AQ511" s="48" t="str">
        <f>IFERROR(AC511/#REF!,"-")</f>
        <v>-</v>
      </c>
      <c r="AR511" s="48">
        <f t="shared" si="244"/>
        <v>0</v>
      </c>
      <c r="AS511" s="48" t="str">
        <f>IFERROR(#REF!/#REF!,"_")</f>
        <v>_</v>
      </c>
      <c r="AT511" s="48">
        <f t="shared" si="245"/>
        <v>0</v>
      </c>
      <c r="AU511" s="48" t="str">
        <f>IFERROR(#REF!/#REF!,"-")</f>
        <v>-</v>
      </c>
      <c r="AV511" s="48" t="str">
        <f t="shared" si="246"/>
        <v>-</v>
      </c>
      <c r="AW511" s="48" t="str">
        <f>IFERROR(#REF!/#REF!,"-")</f>
        <v>-</v>
      </c>
      <c r="AX511" s="48" t="str">
        <f t="shared" si="247"/>
        <v>-</v>
      </c>
      <c r="AY511" s="48" t="str">
        <f>IFERROR(#REF!/#REF!,"-")</f>
        <v>-</v>
      </c>
      <c r="AZ511" s="48" t="str">
        <f t="shared" si="253"/>
        <v>-</v>
      </c>
      <c r="BA511" s="48" t="str">
        <f t="shared" si="254"/>
        <v>-</v>
      </c>
      <c r="BB511" s="48" t="b">
        <f t="shared" si="248"/>
        <v>0</v>
      </c>
      <c r="BC511">
        <f t="shared" si="255"/>
        <v>10</v>
      </c>
      <c r="BD511" s="48">
        <f t="shared" si="249"/>
        <v>1</v>
      </c>
    </row>
    <row r="512" spans="1:56" x14ac:dyDescent="0.3">
      <c r="A512" s="25" t="str">
        <f>Råstatistik!A506</f>
        <v>SÄVSJÖ KOMMUN</v>
      </c>
      <c r="B512" t="b">
        <f t="shared" si="224"/>
        <v>1</v>
      </c>
      <c r="C512">
        <f>Råstatistik!F506</f>
        <v>12</v>
      </c>
      <c r="D512">
        <f ca="1">IF(Råstatistik!D506=999,IF(simulera09,RANDBETWEEN(1,9),9),0)</f>
        <v>0</v>
      </c>
      <c r="E512">
        <f>Råstatistik!K506</f>
        <v>0</v>
      </c>
      <c r="F512">
        <f ca="1">IF(Råstatistik!I506=999,IF(simulera09,RANDBETWEEN(1,9),9),0)</f>
        <v>9</v>
      </c>
      <c r="G512">
        <f>Råstatistik!P506</f>
        <v>12</v>
      </c>
      <c r="H512">
        <f ca="1">IF(Råstatistik!N506=999,IF(simulera09,RANDBETWEEN(1,9),9),0)</f>
        <v>0</v>
      </c>
      <c r="I512">
        <f>Råstatistik!U506</f>
        <v>74</v>
      </c>
      <c r="J512">
        <f ca="1">IF(Råstatistik!S506=999,IF(simulera09,RANDBETWEEN(1,9),9),0)</f>
        <v>0</v>
      </c>
      <c r="K512">
        <f t="shared" si="225"/>
        <v>98</v>
      </c>
      <c r="L512">
        <f t="shared" ca="1" si="226"/>
        <v>9</v>
      </c>
      <c r="M512" s="26" t="str">
        <f t="shared" ca="1" si="250"/>
        <v>98-107</v>
      </c>
      <c r="N512" s="26">
        <f t="shared" ca="1" si="251"/>
        <v>103</v>
      </c>
      <c r="O512" s="26">
        <f t="shared" si="227"/>
        <v>12</v>
      </c>
      <c r="P512" s="26">
        <f t="shared" ca="1" si="228"/>
        <v>9</v>
      </c>
      <c r="Q512" s="26">
        <f t="shared" ca="1" si="229"/>
        <v>17</v>
      </c>
      <c r="R512" s="43">
        <f>IF(Råstatistik!G506=".",0,Råstatistik!G506)</f>
        <v>0</v>
      </c>
      <c r="S512" s="44">
        <f ca="1">IF(Råstatistik!E506=999,IF(simulera09,RANDBETWEEN(1,9),9),0)</f>
        <v>9</v>
      </c>
      <c r="T512" s="43">
        <f>IF(Råstatistik!L506=".",0,Råstatistik!L506)</f>
        <v>0</v>
      </c>
      <c r="U512" s="44">
        <f ca="1">IF(Råstatistik!J506=999,IF(simulera09,RANDBETWEEN(1,9),9),0)</f>
        <v>9</v>
      </c>
      <c r="V512">
        <f>IF(Råstatistik!Q506=".",0,Råstatistik!Q506)</f>
        <v>0</v>
      </c>
      <c r="W512">
        <f ca="1">IF(Råstatistik!O506=999,IF(simulera09,RANDBETWEEN(1,9),9),0)</f>
        <v>9</v>
      </c>
      <c r="X512">
        <f>IF(Råstatistik!V506=".",0,Råstatistik!V506)</f>
        <v>0</v>
      </c>
      <c r="Y512">
        <f ca="1">IF(Råstatistik!T506=999,IF(simulera09,RANDBETWEEN(1,9),9),0)</f>
        <v>0</v>
      </c>
      <c r="Z512">
        <f t="shared" si="230"/>
        <v>0</v>
      </c>
      <c r="AA512">
        <f t="shared" ca="1" si="231"/>
        <v>27</v>
      </c>
      <c r="AB512" s="26" t="str">
        <f t="shared" ca="1" si="252"/>
        <v>0-27</v>
      </c>
      <c r="AC512" s="26" t="b">
        <f>Råstatistik!B506</f>
        <v>0</v>
      </c>
      <c r="AD512" s="26">
        <f t="shared" si="232"/>
        <v>12</v>
      </c>
      <c r="AE512" s="26">
        <f t="shared" ca="1" si="233"/>
        <v>0</v>
      </c>
      <c r="AF512" s="26">
        <f t="shared" si="234"/>
        <v>0</v>
      </c>
      <c r="AG512" s="26">
        <f t="shared" ca="1" si="235"/>
        <v>0</v>
      </c>
      <c r="AH512" s="26">
        <f t="shared" si="236"/>
        <v>12</v>
      </c>
      <c r="AI512" s="26">
        <f t="shared" ca="1" si="237"/>
        <v>0</v>
      </c>
      <c r="AJ512" s="26">
        <f t="shared" si="238"/>
        <v>74</v>
      </c>
      <c r="AK512" s="26">
        <f t="shared" ca="1" si="239"/>
        <v>0</v>
      </c>
      <c r="AL512" s="48">
        <f t="shared" si="240"/>
        <v>0.12244897959183673</v>
      </c>
      <c r="AM512" s="48" t="str">
        <f t="shared" ca="1" si="241"/>
        <v>12 - 9%</v>
      </c>
      <c r="AN512" s="48" t="str">
        <f>IFERROR(#REF!/#REF!,"-")</f>
        <v>-</v>
      </c>
      <c r="AO512" s="48">
        <f t="shared" si="242"/>
        <v>0</v>
      </c>
      <c r="AP512" s="48" t="str">
        <f t="shared" ca="1" si="243"/>
        <v>0 - 26%</v>
      </c>
      <c r="AQ512" s="48" t="str">
        <f>IFERROR(AC512/#REF!,"-")</f>
        <v>-</v>
      </c>
      <c r="AR512" s="48">
        <f t="shared" si="244"/>
        <v>0</v>
      </c>
      <c r="AS512" s="48" t="str">
        <f>IFERROR(#REF!/#REF!,"_")</f>
        <v>_</v>
      </c>
      <c r="AT512" s="48">
        <f t="shared" si="245"/>
        <v>0</v>
      </c>
      <c r="AU512" s="48" t="str">
        <f>IFERROR(#REF!/#REF!,"-")</f>
        <v>-</v>
      </c>
      <c r="AV512" s="48" t="str">
        <f t="shared" si="246"/>
        <v>-</v>
      </c>
      <c r="AW512" s="48" t="str">
        <f>IFERROR(#REF!/#REF!,"-")</f>
        <v>-</v>
      </c>
      <c r="AX512" s="48" t="str">
        <f t="shared" si="247"/>
        <v>-</v>
      </c>
      <c r="AY512" s="48" t="str">
        <f>IFERROR(#REF!/#REF!,"-")</f>
        <v>-</v>
      </c>
      <c r="AZ512" s="48" t="str">
        <f t="shared" si="253"/>
        <v>-</v>
      </c>
      <c r="BA512" s="48" t="str">
        <f t="shared" si="254"/>
        <v>-</v>
      </c>
      <c r="BB512" s="48" t="b">
        <f t="shared" si="248"/>
        <v>0</v>
      </c>
      <c r="BC512">
        <f t="shared" si="255"/>
        <v>12</v>
      </c>
      <c r="BD512" s="48">
        <f t="shared" si="249"/>
        <v>1</v>
      </c>
    </row>
    <row r="513" spans="1:56" x14ac:dyDescent="0.3">
      <c r="A513" s="25" t="str">
        <f>Råstatistik!A507</f>
        <v>SÖDERBY FRISKOLA EKONOMISK FÖRENING</v>
      </c>
      <c r="B513" t="b">
        <f t="shared" si="224"/>
        <v>0</v>
      </c>
      <c r="C513">
        <f>Råstatistik!F507</f>
        <v>0</v>
      </c>
      <c r="D513">
        <f ca="1">IF(Råstatistik!D507=999,IF(simulera09,RANDBETWEEN(1,9),9),0)</f>
        <v>9</v>
      </c>
      <c r="E513">
        <f>Råstatistik!K507</f>
        <v>0</v>
      </c>
      <c r="F513">
        <f ca="1">IF(Råstatistik!I507=999,IF(simulera09,RANDBETWEEN(1,9),9),0)</f>
        <v>9</v>
      </c>
      <c r="G513">
        <f>Råstatistik!P507</f>
        <v>0</v>
      </c>
      <c r="H513">
        <f ca="1">IF(Råstatistik!N507=999,IF(simulera09,RANDBETWEEN(1,9),9),0)</f>
        <v>9</v>
      </c>
      <c r="I513">
        <f>Råstatistik!U507</f>
        <v>20</v>
      </c>
      <c r="J513">
        <f ca="1">IF(Råstatistik!S507=999,IF(simulera09,RANDBETWEEN(1,9),9),0)</f>
        <v>0</v>
      </c>
      <c r="K513">
        <f t="shared" si="225"/>
        <v>20</v>
      </c>
      <c r="L513">
        <f t="shared" ca="1" si="226"/>
        <v>27</v>
      </c>
      <c r="M513" s="26" t="str">
        <f t="shared" ca="1" si="250"/>
        <v>20-47</v>
      </c>
      <c r="N513" s="26">
        <f t="shared" ca="1" si="251"/>
        <v>34</v>
      </c>
      <c r="O513" s="26">
        <f t="shared" si="227"/>
        <v>0</v>
      </c>
      <c r="P513" s="26">
        <f t="shared" ca="1" si="228"/>
        <v>18</v>
      </c>
      <c r="Q513" s="26">
        <f t="shared" ca="1" si="229"/>
        <v>9</v>
      </c>
      <c r="R513" s="43">
        <f>IF(Råstatistik!G507=".",0,Råstatistik!G507)</f>
        <v>0</v>
      </c>
      <c r="S513" s="44">
        <f ca="1">IF(Råstatistik!E507=999,IF(simulera09,RANDBETWEEN(1,9),9),0)</f>
        <v>9</v>
      </c>
      <c r="T513" s="43">
        <f>IF(Råstatistik!L507=".",0,Råstatistik!L507)</f>
        <v>0</v>
      </c>
      <c r="U513" s="44">
        <f ca="1">IF(Råstatistik!J507=999,IF(simulera09,RANDBETWEEN(1,9),9),0)</f>
        <v>9</v>
      </c>
      <c r="V513">
        <f>IF(Råstatistik!Q507=".",0,Råstatistik!Q507)</f>
        <v>0</v>
      </c>
      <c r="W513">
        <f ca="1">IF(Råstatistik!O507=999,IF(simulera09,RANDBETWEEN(1,9),9),0)</f>
        <v>9</v>
      </c>
      <c r="X513">
        <f>IF(Råstatistik!V507=".",0,Råstatistik!V507)</f>
        <v>0</v>
      </c>
      <c r="Y513">
        <f ca="1">IF(Råstatistik!T507=999,IF(simulera09,RANDBETWEEN(1,9),9),0)</f>
        <v>9</v>
      </c>
      <c r="Z513">
        <f t="shared" si="230"/>
        <v>0</v>
      </c>
      <c r="AA513">
        <f t="shared" ca="1" si="231"/>
        <v>36</v>
      </c>
      <c r="AB513" s="26" t="str">
        <f t="shared" ca="1" si="252"/>
        <v>0-36</v>
      </c>
      <c r="AC513" s="26" t="b">
        <f>Råstatistik!B507</f>
        <v>0</v>
      </c>
      <c r="AD513" s="26">
        <f t="shared" si="232"/>
        <v>0</v>
      </c>
      <c r="AE513" s="26">
        <f t="shared" ca="1" si="233"/>
        <v>0</v>
      </c>
      <c r="AF513" s="26">
        <f t="shared" si="234"/>
        <v>0</v>
      </c>
      <c r="AG513" s="26">
        <f t="shared" ca="1" si="235"/>
        <v>0</v>
      </c>
      <c r="AH513" s="26">
        <f t="shared" si="236"/>
        <v>0</v>
      </c>
      <c r="AI513" s="26">
        <f t="shared" ca="1" si="237"/>
        <v>0</v>
      </c>
      <c r="AJ513" s="26">
        <f t="shared" si="238"/>
        <v>20</v>
      </c>
      <c r="AK513" s="26">
        <f t="shared" ca="1" si="239"/>
        <v>0</v>
      </c>
      <c r="AL513" s="48">
        <f t="shared" si="240"/>
        <v>0</v>
      </c>
      <c r="AM513" s="48" t="str">
        <f t="shared" ca="1" si="241"/>
        <v>0 - 53%</v>
      </c>
      <c r="AN513" s="48" t="str">
        <f>IFERROR(#REF!/#REF!,"-")</f>
        <v>-</v>
      </c>
      <c r="AO513" s="48">
        <f t="shared" si="242"/>
        <v>0</v>
      </c>
      <c r="AP513" s="48" t="str">
        <f t="shared" ca="1" si="243"/>
        <v>0 - 106%</v>
      </c>
      <c r="AQ513" s="48" t="str">
        <f>IFERROR(AC513/#REF!,"-")</f>
        <v>-</v>
      </c>
      <c r="AR513" s="48" t="str">
        <f t="shared" si="244"/>
        <v>-</v>
      </c>
      <c r="AS513" s="48" t="str">
        <f>IFERROR(#REF!/#REF!,"_")</f>
        <v>_</v>
      </c>
      <c r="AT513" s="48" t="str">
        <f t="shared" si="245"/>
        <v>-</v>
      </c>
      <c r="AU513" s="48" t="str">
        <f>IFERROR(#REF!/#REF!,"-")</f>
        <v>-</v>
      </c>
      <c r="AV513" s="48" t="str">
        <f t="shared" si="246"/>
        <v>-</v>
      </c>
      <c r="AW513" s="48" t="str">
        <f>IFERROR(#REF!/#REF!,"-")</f>
        <v>-</v>
      </c>
      <c r="AX513" s="48" t="str">
        <f t="shared" si="247"/>
        <v>-</v>
      </c>
      <c r="AY513" s="48" t="str">
        <f>IFERROR(#REF!/#REF!,"-")</f>
        <v>-</v>
      </c>
      <c r="AZ513" s="48" t="str">
        <f t="shared" si="253"/>
        <v>-</v>
      </c>
      <c r="BA513" s="48" t="str">
        <f t="shared" si="254"/>
        <v>-</v>
      </c>
      <c r="BB513" s="48" t="b">
        <f t="shared" si="248"/>
        <v>0</v>
      </c>
      <c r="BC513">
        <f t="shared" si="255"/>
        <v>0</v>
      </c>
      <c r="BD513" s="48" t="str">
        <f t="shared" si="249"/>
        <v>-</v>
      </c>
    </row>
    <row r="514" spans="1:56" x14ac:dyDescent="0.3">
      <c r="A514" s="25" t="str">
        <f>Råstatistik!A508</f>
        <v>SÖDERHAMNS KOMMUN</v>
      </c>
      <c r="B514" t="b">
        <f t="shared" si="224"/>
        <v>1</v>
      </c>
      <c r="C514">
        <f>Råstatistik!F508</f>
        <v>13</v>
      </c>
      <c r="D514">
        <f ca="1">IF(Råstatistik!D508=999,IF(simulera09,RANDBETWEEN(1,9),9),0)</f>
        <v>0</v>
      </c>
      <c r="E514">
        <f>Råstatistik!K508</f>
        <v>16</v>
      </c>
      <c r="F514">
        <f ca="1">IF(Råstatistik!I508=999,IF(simulera09,RANDBETWEEN(1,9),9),0)</f>
        <v>0</v>
      </c>
      <c r="G514">
        <f>Råstatistik!P508</f>
        <v>14</v>
      </c>
      <c r="H514">
        <f ca="1">IF(Råstatistik!N508=999,IF(simulera09,RANDBETWEEN(1,9),9),0)</f>
        <v>0</v>
      </c>
      <c r="I514">
        <f>Råstatistik!U508</f>
        <v>168</v>
      </c>
      <c r="J514">
        <f ca="1">IF(Råstatistik!S508=999,IF(simulera09,RANDBETWEEN(1,9),9),0)</f>
        <v>0</v>
      </c>
      <c r="K514">
        <f t="shared" si="225"/>
        <v>211</v>
      </c>
      <c r="L514">
        <f t="shared" ca="1" si="226"/>
        <v>0</v>
      </c>
      <c r="M514" s="26" t="str">
        <f t="shared" ca="1" si="250"/>
        <v>211</v>
      </c>
      <c r="N514" s="26">
        <f t="shared" ca="1" si="251"/>
        <v>211</v>
      </c>
      <c r="O514" s="26">
        <f t="shared" si="227"/>
        <v>29</v>
      </c>
      <c r="P514" s="26">
        <f t="shared" ca="1" si="228"/>
        <v>0</v>
      </c>
      <c r="Q514" s="26">
        <f t="shared" ca="1" si="229"/>
        <v>29</v>
      </c>
      <c r="R514" s="43">
        <f>IF(Råstatistik!G508=".",0,Råstatistik!G508)</f>
        <v>0</v>
      </c>
      <c r="S514" s="44">
        <f ca="1">IF(Råstatistik!E508=999,IF(simulera09,RANDBETWEEN(1,9),9),0)</f>
        <v>9</v>
      </c>
      <c r="T514" s="43">
        <f>IF(Råstatistik!L508=".",0,Råstatistik!L508)</f>
        <v>0</v>
      </c>
      <c r="U514" s="44">
        <f ca="1">IF(Råstatistik!J508=999,IF(simulera09,RANDBETWEEN(1,9),9),0)</f>
        <v>9</v>
      </c>
      <c r="V514">
        <f>IF(Råstatistik!Q508=".",0,Råstatistik!Q508)</f>
        <v>0</v>
      </c>
      <c r="W514">
        <f ca="1">IF(Råstatistik!O508=999,IF(simulera09,RANDBETWEEN(1,9),9),0)</f>
        <v>9</v>
      </c>
      <c r="X514">
        <f>IF(Råstatistik!V508=".",0,Råstatistik!V508)</f>
        <v>0</v>
      </c>
      <c r="Y514">
        <f ca="1">IF(Råstatistik!T508=999,IF(simulera09,RANDBETWEEN(1,9),9),0)</f>
        <v>9</v>
      </c>
      <c r="Z514">
        <f t="shared" si="230"/>
        <v>0</v>
      </c>
      <c r="AA514">
        <f t="shared" ca="1" si="231"/>
        <v>36</v>
      </c>
      <c r="AB514" s="26" t="str">
        <f t="shared" ca="1" si="252"/>
        <v>0-36</v>
      </c>
      <c r="AC514" s="26" t="b">
        <f>Råstatistik!B508</f>
        <v>0</v>
      </c>
      <c r="AD514" s="26">
        <f t="shared" si="232"/>
        <v>13</v>
      </c>
      <c r="AE514" s="26">
        <f t="shared" ca="1" si="233"/>
        <v>0</v>
      </c>
      <c r="AF514" s="26">
        <f t="shared" si="234"/>
        <v>16</v>
      </c>
      <c r="AG514" s="26">
        <f t="shared" ca="1" si="235"/>
        <v>0</v>
      </c>
      <c r="AH514" s="26">
        <f t="shared" si="236"/>
        <v>14</v>
      </c>
      <c r="AI514" s="26">
        <f t="shared" ca="1" si="237"/>
        <v>0</v>
      </c>
      <c r="AJ514" s="26">
        <f t="shared" si="238"/>
        <v>168</v>
      </c>
      <c r="AK514" s="26">
        <f t="shared" ca="1" si="239"/>
        <v>0</v>
      </c>
      <c r="AL514" s="48">
        <f t="shared" si="240"/>
        <v>0.13744075829383887</v>
      </c>
      <c r="AM514" s="48" t="str">
        <f t="shared" ca="1" si="241"/>
        <v>14 - 0%</v>
      </c>
      <c r="AN514" s="48" t="str">
        <f>IFERROR(#REF!/#REF!,"-")</f>
        <v>-</v>
      </c>
      <c r="AO514" s="48">
        <f t="shared" si="242"/>
        <v>0</v>
      </c>
      <c r="AP514" s="48" t="str">
        <f t="shared" ca="1" si="243"/>
        <v>0 - 17%</v>
      </c>
      <c r="AQ514" s="48" t="str">
        <f>IFERROR(AC514/#REF!,"-")</f>
        <v>-</v>
      </c>
      <c r="AR514" s="48">
        <f t="shared" si="244"/>
        <v>0</v>
      </c>
      <c r="AS514" s="48" t="str">
        <f>IFERROR(#REF!/#REF!,"_")</f>
        <v>_</v>
      </c>
      <c r="AT514" s="48">
        <f t="shared" si="245"/>
        <v>0.55172413793103448</v>
      </c>
      <c r="AU514" s="48" t="str">
        <f>IFERROR(#REF!/#REF!,"-")</f>
        <v>-</v>
      </c>
      <c r="AV514" s="48" t="str">
        <f t="shared" si="246"/>
        <v>-</v>
      </c>
      <c r="AW514" s="48" t="str">
        <f>IFERROR(#REF!/#REF!,"-")</f>
        <v>-</v>
      </c>
      <c r="AX514" s="48" t="str">
        <f t="shared" si="247"/>
        <v>-</v>
      </c>
      <c r="AY514" s="48" t="str">
        <f>IFERROR(#REF!/#REF!,"-")</f>
        <v>-</v>
      </c>
      <c r="AZ514" s="48" t="str">
        <f t="shared" si="253"/>
        <v>-</v>
      </c>
      <c r="BA514" s="48" t="str">
        <f t="shared" si="254"/>
        <v>-</v>
      </c>
      <c r="BB514" s="48" t="b">
        <f t="shared" si="248"/>
        <v>0</v>
      </c>
      <c r="BC514">
        <f t="shared" si="255"/>
        <v>13</v>
      </c>
      <c r="BD514" s="48">
        <f t="shared" si="249"/>
        <v>0.44827586206896552</v>
      </c>
    </row>
    <row r="515" spans="1:56" x14ac:dyDescent="0.3">
      <c r="A515" s="25" t="str">
        <f>Råstatistik!A509</f>
        <v>SÖDERKÖPINGS KOMMUN</v>
      </c>
      <c r="B515" t="b">
        <f t="shared" si="224"/>
        <v>1</v>
      </c>
      <c r="C515">
        <f>Råstatistik!F509</f>
        <v>10</v>
      </c>
      <c r="D515">
        <f ca="1">IF(Råstatistik!D509=999,IF(simulera09,RANDBETWEEN(1,9),9),0)</f>
        <v>0</v>
      </c>
      <c r="E515">
        <f>Råstatistik!K509</f>
        <v>13</v>
      </c>
      <c r="F515">
        <f ca="1">IF(Råstatistik!I509=999,IF(simulera09,RANDBETWEEN(1,9),9),0)</f>
        <v>0</v>
      </c>
      <c r="G515">
        <f>Råstatistik!P509</f>
        <v>14</v>
      </c>
      <c r="H515">
        <f ca="1">IF(Råstatistik!N509=999,IF(simulera09,RANDBETWEEN(1,9),9),0)</f>
        <v>0</v>
      </c>
      <c r="I515">
        <f>Råstatistik!U509</f>
        <v>93</v>
      </c>
      <c r="J515">
        <f ca="1">IF(Råstatistik!S509=999,IF(simulera09,RANDBETWEEN(1,9),9),0)</f>
        <v>0</v>
      </c>
      <c r="K515">
        <f t="shared" si="225"/>
        <v>130</v>
      </c>
      <c r="L515">
        <f t="shared" ca="1" si="226"/>
        <v>0</v>
      </c>
      <c r="M515" s="26" t="str">
        <f t="shared" ca="1" si="250"/>
        <v>130</v>
      </c>
      <c r="N515" s="26">
        <f t="shared" ca="1" si="251"/>
        <v>130</v>
      </c>
      <c r="O515" s="26">
        <f t="shared" si="227"/>
        <v>23</v>
      </c>
      <c r="P515" s="26">
        <f t="shared" ca="1" si="228"/>
        <v>0</v>
      </c>
      <c r="Q515" s="26">
        <f t="shared" ca="1" si="229"/>
        <v>23</v>
      </c>
      <c r="R515" s="43">
        <f>IF(Råstatistik!G509=".",0,Råstatistik!G509)</f>
        <v>0</v>
      </c>
      <c r="S515" s="44">
        <f ca="1">IF(Råstatistik!E509=999,IF(simulera09,RANDBETWEEN(1,9),9),0)</f>
        <v>9</v>
      </c>
      <c r="T515" s="43">
        <f>IF(Råstatistik!L509=".",0,Råstatistik!L509)</f>
        <v>0</v>
      </c>
      <c r="U515" s="44">
        <f ca="1">IF(Råstatistik!J509=999,IF(simulera09,RANDBETWEEN(1,9),9),0)</f>
        <v>9</v>
      </c>
      <c r="V515">
        <f>IF(Råstatistik!Q509=".",0,Råstatistik!Q509)</f>
        <v>0</v>
      </c>
      <c r="W515">
        <f ca="1">IF(Råstatistik!O509=999,IF(simulera09,RANDBETWEEN(1,9),9),0)</f>
        <v>9</v>
      </c>
      <c r="X515">
        <f>IF(Råstatistik!V509=".",0,Råstatistik!V509)</f>
        <v>0</v>
      </c>
      <c r="Y515">
        <f ca="1">IF(Råstatistik!T509=999,IF(simulera09,RANDBETWEEN(1,9),9),0)</f>
        <v>9</v>
      </c>
      <c r="Z515">
        <f t="shared" si="230"/>
        <v>0</v>
      </c>
      <c r="AA515">
        <f t="shared" ca="1" si="231"/>
        <v>36</v>
      </c>
      <c r="AB515" s="26" t="str">
        <f t="shared" ca="1" si="252"/>
        <v>0-36</v>
      </c>
      <c r="AC515" s="26" t="b">
        <f>Råstatistik!B509</f>
        <v>0</v>
      </c>
      <c r="AD515" s="26">
        <f t="shared" si="232"/>
        <v>10</v>
      </c>
      <c r="AE515" s="26">
        <f t="shared" ca="1" si="233"/>
        <v>0</v>
      </c>
      <c r="AF515" s="26">
        <f t="shared" si="234"/>
        <v>13</v>
      </c>
      <c r="AG515" s="26">
        <f t="shared" ca="1" si="235"/>
        <v>0</v>
      </c>
      <c r="AH515" s="26">
        <f t="shared" si="236"/>
        <v>14</v>
      </c>
      <c r="AI515" s="26">
        <f t="shared" ca="1" si="237"/>
        <v>0</v>
      </c>
      <c r="AJ515" s="26">
        <f t="shared" si="238"/>
        <v>93</v>
      </c>
      <c r="AK515" s="26">
        <f t="shared" ca="1" si="239"/>
        <v>0</v>
      </c>
      <c r="AL515" s="48">
        <f t="shared" si="240"/>
        <v>0.17692307692307693</v>
      </c>
      <c r="AM515" s="48" t="str">
        <f t="shared" ca="1" si="241"/>
        <v>18 - 0%</v>
      </c>
      <c r="AN515" s="48" t="str">
        <f>IFERROR(#REF!/#REF!,"-")</f>
        <v>-</v>
      </c>
      <c r="AO515" s="48">
        <f t="shared" si="242"/>
        <v>0</v>
      </c>
      <c r="AP515" s="48" t="str">
        <f t="shared" ca="1" si="243"/>
        <v>0 - 28%</v>
      </c>
      <c r="AQ515" s="48" t="str">
        <f>IFERROR(AC515/#REF!,"-")</f>
        <v>-</v>
      </c>
      <c r="AR515" s="48">
        <f t="shared" si="244"/>
        <v>0</v>
      </c>
      <c r="AS515" s="48" t="str">
        <f>IFERROR(#REF!/#REF!,"_")</f>
        <v>_</v>
      </c>
      <c r="AT515" s="48">
        <f t="shared" si="245"/>
        <v>0.56521739130434778</v>
      </c>
      <c r="AU515" s="48" t="str">
        <f>IFERROR(#REF!/#REF!,"-")</f>
        <v>-</v>
      </c>
      <c r="AV515" s="48" t="str">
        <f t="shared" si="246"/>
        <v>-</v>
      </c>
      <c r="AW515" s="48" t="str">
        <f>IFERROR(#REF!/#REF!,"-")</f>
        <v>-</v>
      </c>
      <c r="AX515" s="48" t="str">
        <f t="shared" si="247"/>
        <v>-</v>
      </c>
      <c r="AY515" s="48" t="str">
        <f>IFERROR(#REF!/#REF!,"-")</f>
        <v>-</v>
      </c>
      <c r="AZ515" s="48" t="str">
        <f t="shared" si="253"/>
        <v>-</v>
      </c>
      <c r="BA515" s="48" t="str">
        <f t="shared" si="254"/>
        <v>-</v>
      </c>
      <c r="BB515" s="48" t="b">
        <f t="shared" si="248"/>
        <v>0</v>
      </c>
      <c r="BC515">
        <f t="shared" si="255"/>
        <v>10</v>
      </c>
      <c r="BD515" s="48">
        <f t="shared" si="249"/>
        <v>0.43478260869565216</v>
      </c>
    </row>
    <row r="516" spans="1:56" x14ac:dyDescent="0.3">
      <c r="A516" s="25" t="str">
        <f>Råstatistik!A510</f>
        <v>SÖDERMALMSKYRKAN</v>
      </c>
      <c r="B516" t="b">
        <f t="shared" si="224"/>
        <v>0</v>
      </c>
      <c r="C516">
        <f>Råstatistik!F510</f>
        <v>0</v>
      </c>
      <c r="D516">
        <f ca="1">IF(Råstatistik!D510=999,IF(simulera09,RANDBETWEEN(1,9),9),0)</f>
        <v>0</v>
      </c>
      <c r="E516">
        <f>Råstatistik!K510</f>
        <v>0</v>
      </c>
      <c r="F516">
        <f ca="1">IF(Råstatistik!I510=999,IF(simulera09,RANDBETWEEN(1,9),9),0)</f>
        <v>9</v>
      </c>
      <c r="G516">
        <f>Råstatistik!P510</f>
        <v>0</v>
      </c>
      <c r="H516">
        <f ca="1">IF(Råstatistik!N510=999,IF(simulera09,RANDBETWEEN(1,9),9),0)</f>
        <v>9</v>
      </c>
      <c r="I516">
        <f>Råstatistik!U510</f>
        <v>0</v>
      </c>
      <c r="J516">
        <f ca="1">IF(Råstatistik!S510=999,IF(simulera09,RANDBETWEEN(1,9),9),0)</f>
        <v>9</v>
      </c>
      <c r="K516">
        <f t="shared" si="225"/>
        <v>0</v>
      </c>
      <c r="L516">
        <f t="shared" ca="1" si="226"/>
        <v>27</v>
      </c>
      <c r="M516" s="26" t="str">
        <f t="shared" ca="1" si="250"/>
        <v>0-27</v>
      </c>
      <c r="N516" s="26">
        <f t="shared" ca="1" si="251"/>
        <v>14</v>
      </c>
      <c r="O516" s="26">
        <f t="shared" si="227"/>
        <v>0</v>
      </c>
      <c r="P516" s="26">
        <f t="shared" ca="1" si="228"/>
        <v>9</v>
      </c>
      <c r="Q516" s="26">
        <f t="shared" ca="1" si="229"/>
        <v>5</v>
      </c>
      <c r="R516" s="43">
        <f>IF(Råstatistik!G510=".",0,Råstatistik!G510)</f>
        <v>0</v>
      </c>
      <c r="S516" s="44">
        <f ca="1">IF(Råstatistik!E510=999,IF(simulera09,RANDBETWEEN(1,9),9),0)</f>
        <v>0</v>
      </c>
      <c r="T516" s="43">
        <f>IF(Råstatistik!L510=".",0,Råstatistik!L510)</f>
        <v>0</v>
      </c>
      <c r="U516" s="44">
        <f ca="1">IF(Råstatistik!J510=999,IF(simulera09,RANDBETWEEN(1,9),9),0)</f>
        <v>9</v>
      </c>
      <c r="V516">
        <f>IF(Råstatistik!Q510=".",0,Råstatistik!Q510)</f>
        <v>0</v>
      </c>
      <c r="W516">
        <f ca="1">IF(Råstatistik!O510=999,IF(simulera09,RANDBETWEEN(1,9),9),0)</f>
        <v>9</v>
      </c>
      <c r="X516">
        <f>IF(Råstatistik!V510=".",0,Råstatistik!V510)</f>
        <v>0</v>
      </c>
      <c r="Y516">
        <f ca="1">IF(Råstatistik!T510=999,IF(simulera09,RANDBETWEEN(1,9),9),0)</f>
        <v>9</v>
      </c>
      <c r="Z516">
        <f t="shared" si="230"/>
        <v>0</v>
      </c>
      <c r="AA516">
        <f t="shared" ca="1" si="231"/>
        <v>27</v>
      </c>
      <c r="AB516" s="26" t="str">
        <f t="shared" ca="1" si="252"/>
        <v>0-27</v>
      </c>
      <c r="AC516" s="26" t="b">
        <f>Råstatistik!B510</f>
        <v>1</v>
      </c>
      <c r="AD516" s="26">
        <f t="shared" si="232"/>
        <v>0</v>
      </c>
      <c r="AE516" s="26">
        <f t="shared" ca="1" si="233"/>
        <v>0</v>
      </c>
      <c r="AF516" s="26">
        <f t="shared" si="234"/>
        <v>0</v>
      </c>
      <c r="AG516" s="26">
        <f t="shared" ca="1" si="235"/>
        <v>0</v>
      </c>
      <c r="AH516" s="26">
        <f t="shared" si="236"/>
        <v>0</v>
      </c>
      <c r="AI516" s="26">
        <f t="shared" ca="1" si="237"/>
        <v>0</v>
      </c>
      <c r="AJ516" s="26">
        <f t="shared" si="238"/>
        <v>0</v>
      </c>
      <c r="AK516" s="26">
        <f t="shared" ca="1" si="239"/>
        <v>0</v>
      </c>
      <c r="AL516" s="48" t="str">
        <f t="shared" si="240"/>
        <v>-</v>
      </c>
      <c r="AM516" s="48" t="str">
        <f t="shared" ca="1" si="241"/>
        <v>0 - 64%</v>
      </c>
      <c r="AN516" s="48" t="str">
        <f>IFERROR(#REF!/#REF!,"-")</f>
        <v>-</v>
      </c>
      <c r="AO516" s="48" t="str">
        <f t="shared" si="242"/>
        <v>-</v>
      </c>
      <c r="AP516" s="48" t="str">
        <f t="shared" ca="1" si="243"/>
        <v>0 - 193%</v>
      </c>
      <c r="AQ516" s="48" t="str">
        <f>IFERROR(AC516/#REF!,"-")</f>
        <v>-</v>
      </c>
      <c r="AR516" s="48" t="str">
        <f t="shared" si="244"/>
        <v>-</v>
      </c>
      <c r="AS516" s="48" t="str">
        <f>IFERROR(#REF!/#REF!,"_")</f>
        <v>_</v>
      </c>
      <c r="AT516" s="48" t="str">
        <f t="shared" si="245"/>
        <v>-</v>
      </c>
      <c r="AU516" s="48" t="str">
        <f>IFERROR(#REF!/#REF!,"-")</f>
        <v>-</v>
      </c>
      <c r="AV516" s="48" t="str">
        <f t="shared" si="246"/>
        <v>-</v>
      </c>
      <c r="AW516" s="48" t="str">
        <f>IFERROR(#REF!/#REF!,"-")</f>
        <v>-</v>
      </c>
      <c r="AX516" s="48" t="str">
        <f t="shared" si="247"/>
        <v>-</v>
      </c>
      <c r="AY516" s="48" t="str">
        <f>IFERROR(#REF!/#REF!,"-")</f>
        <v>-</v>
      </c>
      <c r="AZ516" s="48" t="str">
        <f t="shared" si="253"/>
        <v>-</v>
      </c>
      <c r="BA516" s="48" t="str">
        <f t="shared" si="254"/>
        <v>-</v>
      </c>
      <c r="BB516" s="48" t="b">
        <f t="shared" si="248"/>
        <v>1</v>
      </c>
      <c r="BC516">
        <f t="shared" si="255"/>
        <v>0</v>
      </c>
      <c r="BD516" s="48" t="str">
        <f t="shared" si="249"/>
        <v>-</v>
      </c>
    </row>
    <row r="517" spans="1:56" x14ac:dyDescent="0.3">
      <c r="A517" s="25" t="str">
        <f>Råstatistik!A511</f>
        <v>SÖDERMANLANDS LÄNS LANDSTING</v>
      </c>
      <c r="B517" t="b">
        <f t="shared" si="224"/>
        <v>0</v>
      </c>
      <c r="C517">
        <f>Råstatistik!F511</f>
        <v>0</v>
      </c>
      <c r="D517">
        <f ca="1">IF(Råstatistik!D511=999,IF(simulera09,RANDBETWEEN(1,9),9),0)</f>
        <v>9</v>
      </c>
      <c r="E517">
        <f>Råstatistik!K511</f>
        <v>0</v>
      </c>
      <c r="F517">
        <f ca="1">IF(Råstatistik!I511=999,IF(simulera09,RANDBETWEEN(1,9),9),0)</f>
        <v>0</v>
      </c>
      <c r="G517">
        <f>Råstatistik!P511</f>
        <v>0</v>
      </c>
      <c r="H517">
        <f ca="1">IF(Råstatistik!N511=999,IF(simulera09,RANDBETWEEN(1,9),9),0)</f>
        <v>0</v>
      </c>
      <c r="I517">
        <f>Råstatistik!U511</f>
        <v>0</v>
      </c>
      <c r="J517">
        <f ca="1">IF(Råstatistik!S511=999,IF(simulera09,RANDBETWEEN(1,9),9),0)</f>
        <v>0</v>
      </c>
      <c r="K517">
        <f t="shared" si="225"/>
        <v>0</v>
      </c>
      <c r="L517">
        <f t="shared" ca="1" si="226"/>
        <v>9</v>
      </c>
      <c r="M517" s="26" t="str">
        <f t="shared" ca="1" si="250"/>
        <v>0-9</v>
      </c>
      <c r="N517" s="26">
        <f t="shared" ca="1" si="251"/>
        <v>5</v>
      </c>
      <c r="O517" s="26">
        <f t="shared" si="227"/>
        <v>0</v>
      </c>
      <c r="P517" s="26">
        <f t="shared" ca="1" si="228"/>
        <v>9</v>
      </c>
      <c r="Q517" s="26">
        <f t="shared" ca="1" si="229"/>
        <v>5</v>
      </c>
      <c r="R517" s="43">
        <f>IF(Råstatistik!G511=".",0,Råstatistik!G511)</f>
        <v>0</v>
      </c>
      <c r="S517" s="44">
        <f ca="1">IF(Råstatistik!E511=999,IF(simulera09,RANDBETWEEN(1,9),9),0)</f>
        <v>9</v>
      </c>
      <c r="T517" s="43">
        <f>IF(Råstatistik!L511=".",0,Råstatistik!L511)</f>
        <v>0</v>
      </c>
      <c r="U517" s="44">
        <f ca="1">IF(Råstatistik!J511=999,IF(simulera09,RANDBETWEEN(1,9),9),0)</f>
        <v>0</v>
      </c>
      <c r="V517">
        <f>IF(Råstatistik!Q511=".",0,Råstatistik!Q511)</f>
        <v>0</v>
      </c>
      <c r="W517">
        <f ca="1">IF(Råstatistik!O511=999,IF(simulera09,RANDBETWEEN(1,9),9),0)</f>
        <v>0</v>
      </c>
      <c r="X517">
        <f>IF(Råstatistik!V511=".",0,Råstatistik!V511)</f>
        <v>0</v>
      </c>
      <c r="Y517">
        <f ca="1">IF(Råstatistik!T511=999,IF(simulera09,RANDBETWEEN(1,9),9),0)</f>
        <v>0</v>
      </c>
      <c r="Z517">
        <f t="shared" si="230"/>
        <v>0</v>
      </c>
      <c r="AA517">
        <f t="shared" ca="1" si="231"/>
        <v>9</v>
      </c>
      <c r="AB517" s="26" t="str">
        <f t="shared" ca="1" si="252"/>
        <v>0-9</v>
      </c>
      <c r="AC517" s="26" t="b">
        <f>Råstatistik!B511</f>
        <v>0</v>
      </c>
      <c r="AD517" s="26">
        <f t="shared" si="232"/>
        <v>0</v>
      </c>
      <c r="AE517" s="26">
        <f t="shared" ca="1" si="233"/>
        <v>0</v>
      </c>
      <c r="AF517" s="26">
        <f t="shared" si="234"/>
        <v>0</v>
      </c>
      <c r="AG517" s="26">
        <f t="shared" ca="1" si="235"/>
        <v>0</v>
      </c>
      <c r="AH517" s="26">
        <f t="shared" si="236"/>
        <v>0</v>
      </c>
      <c r="AI517" s="26">
        <f t="shared" ca="1" si="237"/>
        <v>0</v>
      </c>
      <c r="AJ517" s="26">
        <f t="shared" si="238"/>
        <v>0</v>
      </c>
      <c r="AK517" s="26">
        <f t="shared" ca="1" si="239"/>
        <v>0</v>
      </c>
      <c r="AL517" s="48" t="str">
        <f t="shared" si="240"/>
        <v>-</v>
      </c>
      <c r="AM517" s="48" t="str">
        <f t="shared" ca="1" si="241"/>
        <v>0 - 180%</v>
      </c>
      <c r="AN517" s="48" t="str">
        <f>IFERROR(#REF!/#REF!,"-")</f>
        <v>-</v>
      </c>
      <c r="AO517" s="48" t="str">
        <f t="shared" si="242"/>
        <v>-</v>
      </c>
      <c r="AP517" s="48" t="str">
        <f t="shared" ca="1" si="243"/>
        <v>0 - 180%</v>
      </c>
      <c r="AQ517" s="48" t="str">
        <f>IFERROR(AC517/#REF!,"-")</f>
        <v>-</v>
      </c>
      <c r="AR517" s="48" t="str">
        <f t="shared" si="244"/>
        <v>-</v>
      </c>
      <c r="AS517" s="48" t="str">
        <f>IFERROR(#REF!/#REF!,"_")</f>
        <v>_</v>
      </c>
      <c r="AT517" s="48" t="str">
        <f t="shared" si="245"/>
        <v>-</v>
      </c>
      <c r="AU517" s="48" t="str">
        <f>IFERROR(#REF!/#REF!,"-")</f>
        <v>-</v>
      </c>
      <c r="AV517" s="48" t="str">
        <f t="shared" si="246"/>
        <v>-</v>
      </c>
      <c r="AW517" s="48" t="str">
        <f>IFERROR(#REF!/#REF!,"-")</f>
        <v>-</v>
      </c>
      <c r="AX517" s="48" t="str">
        <f t="shared" si="247"/>
        <v>-</v>
      </c>
      <c r="AY517" s="48" t="str">
        <f>IFERROR(#REF!/#REF!,"-")</f>
        <v>-</v>
      </c>
      <c r="AZ517" s="48" t="str">
        <f t="shared" si="253"/>
        <v>-</v>
      </c>
      <c r="BA517" s="48" t="str">
        <f t="shared" si="254"/>
        <v>-</v>
      </c>
      <c r="BB517" s="48" t="b">
        <f t="shared" si="248"/>
        <v>0</v>
      </c>
      <c r="BC517">
        <f t="shared" si="255"/>
        <v>0</v>
      </c>
      <c r="BD517" s="48" t="str">
        <f t="shared" si="249"/>
        <v>-</v>
      </c>
    </row>
    <row r="518" spans="1:56" x14ac:dyDescent="0.3">
      <c r="A518" s="25" t="str">
        <f>Råstatistik!A512</f>
        <v>SÖDERTÄLJE FRISKOLA AKTIEBOLAG</v>
      </c>
      <c r="B518" t="b">
        <f t="shared" si="224"/>
        <v>0</v>
      </c>
      <c r="C518">
        <f>Råstatistik!F512</f>
        <v>0</v>
      </c>
      <c r="D518">
        <f ca="1">IF(Råstatistik!D512=999,IF(simulera09,RANDBETWEEN(1,9),9),0)</f>
        <v>0</v>
      </c>
      <c r="E518">
        <f>Råstatistik!K512</f>
        <v>0</v>
      </c>
      <c r="F518">
        <f ca="1">IF(Råstatistik!I512=999,IF(simulera09,RANDBETWEEN(1,9),9),0)</f>
        <v>9</v>
      </c>
      <c r="G518">
        <f>Råstatistik!P512</f>
        <v>0</v>
      </c>
      <c r="H518">
        <f ca="1">IF(Råstatistik!N512=999,IF(simulera09,RANDBETWEEN(1,9),9),0)</f>
        <v>0</v>
      </c>
      <c r="I518">
        <f>Råstatistik!U512</f>
        <v>21</v>
      </c>
      <c r="J518">
        <f ca="1">IF(Råstatistik!S512=999,IF(simulera09,RANDBETWEEN(1,9),9),0)</f>
        <v>0</v>
      </c>
      <c r="K518">
        <f t="shared" si="225"/>
        <v>21</v>
      </c>
      <c r="L518">
        <f t="shared" ca="1" si="226"/>
        <v>9</v>
      </c>
      <c r="M518" s="26" t="str">
        <f t="shared" ca="1" si="250"/>
        <v>21-30</v>
      </c>
      <c r="N518" s="26">
        <f t="shared" ca="1" si="251"/>
        <v>26</v>
      </c>
      <c r="O518" s="26">
        <f t="shared" si="227"/>
        <v>0</v>
      </c>
      <c r="P518" s="26">
        <f t="shared" ca="1" si="228"/>
        <v>9</v>
      </c>
      <c r="Q518" s="26">
        <f t="shared" ca="1" si="229"/>
        <v>5</v>
      </c>
      <c r="R518" s="43">
        <f>IF(Råstatistik!G512=".",0,Råstatistik!G512)</f>
        <v>0</v>
      </c>
      <c r="S518" s="44">
        <f ca="1">IF(Råstatistik!E512=999,IF(simulera09,RANDBETWEEN(1,9),9),0)</f>
        <v>0</v>
      </c>
      <c r="T518" s="43">
        <f>IF(Råstatistik!L512=".",0,Råstatistik!L512)</f>
        <v>0</v>
      </c>
      <c r="U518" s="44">
        <f ca="1">IF(Råstatistik!J512=999,IF(simulera09,RANDBETWEEN(1,9),9),0)</f>
        <v>9</v>
      </c>
      <c r="V518">
        <f>IF(Råstatistik!Q512=".",0,Råstatistik!Q512)</f>
        <v>0</v>
      </c>
      <c r="W518">
        <f ca="1">IF(Råstatistik!O512=999,IF(simulera09,RANDBETWEEN(1,9),9),0)</f>
        <v>0</v>
      </c>
      <c r="X518">
        <f>IF(Råstatistik!V512=".",0,Råstatistik!V512)</f>
        <v>0</v>
      </c>
      <c r="Y518">
        <f ca="1">IF(Råstatistik!T512=999,IF(simulera09,RANDBETWEEN(1,9),9),0)</f>
        <v>0</v>
      </c>
      <c r="Z518">
        <f t="shared" si="230"/>
        <v>0</v>
      </c>
      <c r="AA518">
        <f t="shared" ca="1" si="231"/>
        <v>9</v>
      </c>
      <c r="AB518" s="26" t="str">
        <f t="shared" ca="1" si="252"/>
        <v>0-9</v>
      </c>
      <c r="AC518" s="26" t="b">
        <f>Råstatistik!B512</f>
        <v>0</v>
      </c>
      <c r="AD518" s="26">
        <f t="shared" si="232"/>
        <v>0</v>
      </c>
      <c r="AE518" s="26">
        <f t="shared" ca="1" si="233"/>
        <v>0</v>
      </c>
      <c r="AF518" s="26">
        <f t="shared" si="234"/>
        <v>0</v>
      </c>
      <c r="AG518" s="26">
        <f t="shared" ca="1" si="235"/>
        <v>0</v>
      </c>
      <c r="AH518" s="26">
        <f t="shared" si="236"/>
        <v>0</v>
      </c>
      <c r="AI518" s="26">
        <f t="shared" ca="1" si="237"/>
        <v>0</v>
      </c>
      <c r="AJ518" s="26">
        <f t="shared" si="238"/>
        <v>21</v>
      </c>
      <c r="AK518" s="26">
        <f t="shared" ca="1" si="239"/>
        <v>0</v>
      </c>
      <c r="AL518" s="48">
        <f t="shared" si="240"/>
        <v>0</v>
      </c>
      <c r="AM518" s="48" t="str">
        <f t="shared" ca="1" si="241"/>
        <v>0 - 35%</v>
      </c>
      <c r="AN518" s="48" t="str">
        <f>IFERROR(#REF!/#REF!,"-")</f>
        <v>-</v>
      </c>
      <c r="AO518" s="48">
        <f t="shared" si="242"/>
        <v>0</v>
      </c>
      <c r="AP518" s="48" t="str">
        <f t="shared" ca="1" si="243"/>
        <v>0 - 35%</v>
      </c>
      <c r="AQ518" s="48" t="str">
        <f>IFERROR(AC518/#REF!,"-")</f>
        <v>-</v>
      </c>
      <c r="AR518" s="48" t="str">
        <f t="shared" si="244"/>
        <v>-</v>
      </c>
      <c r="AS518" s="48" t="str">
        <f>IFERROR(#REF!/#REF!,"_")</f>
        <v>_</v>
      </c>
      <c r="AT518" s="48" t="str">
        <f t="shared" si="245"/>
        <v>-</v>
      </c>
      <c r="AU518" s="48" t="str">
        <f>IFERROR(#REF!/#REF!,"-")</f>
        <v>-</v>
      </c>
      <c r="AV518" s="48" t="str">
        <f t="shared" si="246"/>
        <v>-</v>
      </c>
      <c r="AW518" s="48" t="str">
        <f>IFERROR(#REF!/#REF!,"-")</f>
        <v>-</v>
      </c>
      <c r="AX518" s="48" t="str">
        <f t="shared" si="247"/>
        <v>-</v>
      </c>
      <c r="AY518" s="48" t="str">
        <f>IFERROR(#REF!/#REF!,"-")</f>
        <v>-</v>
      </c>
      <c r="AZ518" s="48" t="str">
        <f t="shared" si="253"/>
        <v>-</v>
      </c>
      <c r="BA518" s="48" t="str">
        <f t="shared" si="254"/>
        <v>-</v>
      </c>
      <c r="BB518" s="48" t="b">
        <f t="shared" si="248"/>
        <v>0</v>
      </c>
      <c r="BC518">
        <f t="shared" si="255"/>
        <v>0</v>
      </c>
      <c r="BD518" s="48" t="str">
        <f t="shared" si="249"/>
        <v>-</v>
      </c>
    </row>
    <row r="519" spans="1:56" x14ac:dyDescent="0.3">
      <c r="A519" s="25" t="str">
        <f>Råstatistik!A513</f>
        <v>SÖDERTÄLJE KOMMUN</v>
      </c>
      <c r="B519" t="b">
        <f t="shared" si="224"/>
        <v>1</v>
      </c>
      <c r="C519">
        <f>Råstatistik!F513</f>
        <v>143</v>
      </c>
      <c r="D519">
        <f ca="1">IF(Råstatistik!D513=999,IF(simulera09,RANDBETWEEN(1,9),9),0)</f>
        <v>0</v>
      </c>
      <c r="E519">
        <f>Råstatistik!K513</f>
        <v>125</v>
      </c>
      <c r="F519">
        <f ca="1">IF(Råstatistik!I513=999,IF(simulera09,RANDBETWEEN(1,9),9),0)</f>
        <v>0</v>
      </c>
      <c r="G519">
        <f>Råstatistik!P513</f>
        <v>58</v>
      </c>
      <c r="H519">
        <f ca="1">IF(Råstatistik!N513=999,IF(simulera09,RANDBETWEEN(1,9),9),0)</f>
        <v>0</v>
      </c>
      <c r="I519">
        <f>Råstatistik!U513</f>
        <v>407</v>
      </c>
      <c r="J519">
        <f ca="1">IF(Råstatistik!S513=999,IF(simulera09,RANDBETWEEN(1,9),9),0)</f>
        <v>0</v>
      </c>
      <c r="K519">
        <f t="shared" si="225"/>
        <v>733</v>
      </c>
      <c r="L519">
        <f t="shared" ca="1" si="226"/>
        <v>0</v>
      </c>
      <c r="M519" s="26" t="str">
        <f t="shared" ca="1" si="250"/>
        <v>733</v>
      </c>
      <c r="N519" s="26">
        <f t="shared" ca="1" si="251"/>
        <v>733</v>
      </c>
      <c r="O519" s="26">
        <f t="shared" si="227"/>
        <v>268</v>
      </c>
      <c r="P519" s="26">
        <f t="shared" ca="1" si="228"/>
        <v>0</v>
      </c>
      <c r="Q519" s="26">
        <f t="shared" ca="1" si="229"/>
        <v>268</v>
      </c>
      <c r="R519" s="43">
        <f>IF(Råstatistik!G513=".",0,Råstatistik!G513)</f>
        <v>57</v>
      </c>
      <c r="S519" s="44">
        <f ca="1">IF(Råstatistik!E513=999,IF(simulera09,RANDBETWEEN(1,9),9),0)</f>
        <v>0</v>
      </c>
      <c r="T519" s="43">
        <f>IF(Råstatistik!L513=".",0,Råstatistik!L513)</f>
        <v>21</v>
      </c>
      <c r="U519" s="44">
        <f ca="1">IF(Råstatistik!J513=999,IF(simulera09,RANDBETWEEN(1,9),9),0)</f>
        <v>0</v>
      </c>
      <c r="V519">
        <f>IF(Råstatistik!Q513=".",0,Råstatistik!Q513)</f>
        <v>0</v>
      </c>
      <c r="W519">
        <f ca="1">IF(Råstatistik!O513=999,IF(simulera09,RANDBETWEEN(1,9),9),0)</f>
        <v>9</v>
      </c>
      <c r="X519">
        <f>IF(Råstatistik!V513=".",0,Råstatistik!V513)</f>
        <v>0</v>
      </c>
      <c r="Y519">
        <f ca="1">IF(Råstatistik!T513=999,IF(simulera09,RANDBETWEEN(1,9),9),0)</f>
        <v>9</v>
      </c>
      <c r="Z519">
        <f t="shared" si="230"/>
        <v>78</v>
      </c>
      <c r="AA519">
        <f t="shared" ca="1" si="231"/>
        <v>18</v>
      </c>
      <c r="AB519" s="26" t="str">
        <f t="shared" ca="1" si="252"/>
        <v>78-96</v>
      </c>
      <c r="AC519" s="26" t="b">
        <f>Råstatistik!B513</f>
        <v>0</v>
      </c>
      <c r="AD519" s="26">
        <f t="shared" si="232"/>
        <v>86</v>
      </c>
      <c r="AE519" s="26">
        <f t="shared" ca="1" si="233"/>
        <v>0</v>
      </c>
      <c r="AF519" s="26">
        <f t="shared" si="234"/>
        <v>104</v>
      </c>
      <c r="AG519" s="26">
        <f t="shared" ca="1" si="235"/>
        <v>0</v>
      </c>
      <c r="AH519" s="26">
        <f t="shared" si="236"/>
        <v>58</v>
      </c>
      <c r="AI519" s="26">
        <f t="shared" ca="1" si="237"/>
        <v>0</v>
      </c>
      <c r="AJ519" s="26">
        <f t="shared" si="238"/>
        <v>407</v>
      </c>
      <c r="AK519" s="26">
        <f t="shared" ca="1" si="239"/>
        <v>0</v>
      </c>
      <c r="AL519" s="48">
        <f t="shared" si="240"/>
        <v>0.36562073669849932</v>
      </c>
      <c r="AM519" s="48" t="str">
        <f t="shared" ca="1" si="241"/>
        <v>37 - 0%</v>
      </c>
      <c r="AN519" s="48" t="str">
        <f>IFERROR(#REF!/#REF!,"-")</f>
        <v>-</v>
      </c>
      <c r="AO519" s="48">
        <f t="shared" si="242"/>
        <v>0.10641200545702592</v>
      </c>
      <c r="AP519" s="48" t="str">
        <f t="shared" ca="1" si="243"/>
        <v>11 - 2%</v>
      </c>
      <c r="AQ519" s="48" t="str">
        <f>IFERROR(AC519/#REF!,"-")</f>
        <v>-</v>
      </c>
      <c r="AR519" s="48">
        <f t="shared" si="244"/>
        <v>0.29104477611940299</v>
      </c>
      <c r="AS519" s="48" t="str">
        <f>IFERROR(#REF!/#REF!,"_")</f>
        <v>_</v>
      </c>
      <c r="AT519" s="48">
        <f t="shared" si="245"/>
        <v>0.46641791044776121</v>
      </c>
      <c r="AU519" s="48" t="str">
        <f>IFERROR(#REF!/#REF!,"-")</f>
        <v>-</v>
      </c>
      <c r="AV519" s="48">
        <f t="shared" si="246"/>
        <v>0.26923076923076922</v>
      </c>
      <c r="AW519" s="48" t="str">
        <f>IFERROR(#REF!/#REF!,"-")</f>
        <v>-</v>
      </c>
      <c r="AX519" s="48">
        <f t="shared" si="247"/>
        <v>0</v>
      </c>
      <c r="AY519" s="48" t="str">
        <f>IFERROR(#REF!/#REF!,"-")</f>
        <v>-</v>
      </c>
      <c r="AZ519" s="48">
        <f t="shared" si="253"/>
        <v>0.26923076923076922</v>
      </c>
      <c r="BA519" s="48" t="str">
        <f t="shared" si="254"/>
        <v>-</v>
      </c>
      <c r="BB519" s="48" t="b">
        <f t="shared" si="248"/>
        <v>0</v>
      </c>
      <c r="BC519">
        <f t="shared" si="255"/>
        <v>86</v>
      </c>
      <c r="BD519" s="48">
        <f t="shared" si="249"/>
        <v>0.45263157894736844</v>
      </c>
    </row>
    <row r="520" spans="1:56" x14ac:dyDescent="0.3">
      <c r="A520" s="25" t="str">
        <f>Råstatistik!A514</f>
        <v>SÖDERTÖRNS FRISKOLA EKONOMISK FÖRENING</v>
      </c>
      <c r="B520" t="b">
        <f t="shared" si="224"/>
        <v>0</v>
      </c>
      <c r="C520">
        <f>Råstatistik!F514</f>
        <v>0</v>
      </c>
      <c r="D520">
        <f ca="1">IF(Råstatistik!D514=999,IF(simulera09,RANDBETWEEN(1,9),9),0)</f>
        <v>9</v>
      </c>
      <c r="E520">
        <f>Råstatistik!K514</f>
        <v>0</v>
      </c>
      <c r="F520">
        <f ca="1">IF(Råstatistik!I514=999,IF(simulera09,RANDBETWEEN(1,9),9),0)</f>
        <v>9</v>
      </c>
      <c r="G520">
        <f>Råstatistik!P514</f>
        <v>12</v>
      </c>
      <c r="H520">
        <f ca="1">IF(Råstatistik!N514=999,IF(simulera09,RANDBETWEEN(1,9),9),0)</f>
        <v>0</v>
      </c>
      <c r="I520">
        <f>Råstatistik!U514</f>
        <v>103</v>
      </c>
      <c r="J520">
        <f ca="1">IF(Råstatistik!S514=999,IF(simulera09,RANDBETWEEN(1,9),9),0)</f>
        <v>0</v>
      </c>
      <c r="K520">
        <f t="shared" si="225"/>
        <v>115</v>
      </c>
      <c r="L520">
        <f t="shared" ca="1" si="226"/>
        <v>18</v>
      </c>
      <c r="M520" s="26" t="str">
        <f t="shared" ca="1" si="250"/>
        <v>115-133</v>
      </c>
      <c r="N520" s="26">
        <f t="shared" ca="1" si="251"/>
        <v>124</v>
      </c>
      <c r="O520" s="26">
        <f t="shared" si="227"/>
        <v>0</v>
      </c>
      <c r="P520" s="26">
        <f t="shared" ca="1" si="228"/>
        <v>18</v>
      </c>
      <c r="Q520" s="26">
        <f t="shared" ca="1" si="229"/>
        <v>9</v>
      </c>
      <c r="R520" s="43">
        <f>IF(Råstatistik!G514=".",0,Råstatistik!G514)</f>
        <v>0</v>
      </c>
      <c r="S520" s="44">
        <f ca="1">IF(Råstatistik!E514=999,IF(simulera09,RANDBETWEEN(1,9),9),0)</f>
        <v>9</v>
      </c>
      <c r="T520" s="43">
        <f>IF(Råstatistik!L514=".",0,Råstatistik!L514)</f>
        <v>0</v>
      </c>
      <c r="U520" s="44">
        <f ca="1">IF(Råstatistik!J514=999,IF(simulera09,RANDBETWEEN(1,9),9),0)</f>
        <v>9</v>
      </c>
      <c r="V520">
        <f>IF(Råstatistik!Q514=".",0,Råstatistik!Q514)</f>
        <v>0</v>
      </c>
      <c r="W520">
        <f ca="1">IF(Råstatistik!O514=999,IF(simulera09,RANDBETWEEN(1,9),9),0)</f>
        <v>9</v>
      </c>
      <c r="X520">
        <f>IF(Råstatistik!V514=".",0,Råstatistik!V514)</f>
        <v>0</v>
      </c>
      <c r="Y520">
        <f ca="1">IF(Råstatistik!T514=999,IF(simulera09,RANDBETWEEN(1,9),9),0)</f>
        <v>0</v>
      </c>
      <c r="Z520">
        <f t="shared" si="230"/>
        <v>0</v>
      </c>
      <c r="AA520">
        <f t="shared" ca="1" si="231"/>
        <v>27</v>
      </c>
      <c r="AB520" s="26" t="str">
        <f t="shared" ca="1" si="252"/>
        <v>0-27</v>
      </c>
      <c r="AC520" s="26" t="b">
        <f>Råstatistik!B514</f>
        <v>0</v>
      </c>
      <c r="AD520" s="26">
        <f t="shared" si="232"/>
        <v>0</v>
      </c>
      <c r="AE520" s="26">
        <f t="shared" ca="1" si="233"/>
        <v>0</v>
      </c>
      <c r="AF520" s="26">
        <f t="shared" si="234"/>
        <v>0</v>
      </c>
      <c r="AG520" s="26">
        <f t="shared" ca="1" si="235"/>
        <v>0</v>
      </c>
      <c r="AH520" s="26">
        <f t="shared" si="236"/>
        <v>12</v>
      </c>
      <c r="AI520" s="26">
        <f t="shared" ca="1" si="237"/>
        <v>0</v>
      </c>
      <c r="AJ520" s="26">
        <f t="shared" si="238"/>
        <v>103</v>
      </c>
      <c r="AK520" s="26">
        <f t="shared" ca="1" si="239"/>
        <v>0</v>
      </c>
      <c r="AL520" s="48">
        <f t="shared" si="240"/>
        <v>0</v>
      </c>
      <c r="AM520" s="48" t="str">
        <f t="shared" ca="1" si="241"/>
        <v>0 - 15%</v>
      </c>
      <c r="AN520" s="48" t="str">
        <f>IFERROR(#REF!/#REF!,"-")</f>
        <v>-</v>
      </c>
      <c r="AO520" s="48">
        <f t="shared" si="242"/>
        <v>0</v>
      </c>
      <c r="AP520" s="48" t="str">
        <f t="shared" ca="1" si="243"/>
        <v>0 - 22%</v>
      </c>
      <c r="AQ520" s="48" t="str">
        <f>IFERROR(AC520/#REF!,"-")</f>
        <v>-</v>
      </c>
      <c r="AR520" s="48" t="str">
        <f t="shared" si="244"/>
        <v>-</v>
      </c>
      <c r="AS520" s="48" t="str">
        <f>IFERROR(#REF!/#REF!,"_")</f>
        <v>_</v>
      </c>
      <c r="AT520" s="48" t="str">
        <f t="shared" si="245"/>
        <v>-</v>
      </c>
      <c r="AU520" s="48" t="str">
        <f>IFERROR(#REF!/#REF!,"-")</f>
        <v>-</v>
      </c>
      <c r="AV520" s="48" t="str">
        <f t="shared" si="246"/>
        <v>-</v>
      </c>
      <c r="AW520" s="48" t="str">
        <f>IFERROR(#REF!/#REF!,"-")</f>
        <v>-</v>
      </c>
      <c r="AX520" s="48" t="str">
        <f t="shared" si="247"/>
        <v>-</v>
      </c>
      <c r="AY520" s="48" t="str">
        <f>IFERROR(#REF!/#REF!,"-")</f>
        <v>-</v>
      </c>
      <c r="AZ520" s="48" t="str">
        <f t="shared" si="253"/>
        <v>-</v>
      </c>
      <c r="BA520" s="48" t="str">
        <f t="shared" si="254"/>
        <v>-</v>
      </c>
      <c r="BB520" s="48" t="b">
        <f t="shared" si="248"/>
        <v>0</v>
      </c>
      <c r="BC520">
        <f t="shared" si="255"/>
        <v>0</v>
      </c>
      <c r="BD520" s="48" t="str">
        <f t="shared" si="249"/>
        <v>-</v>
      </c>
    </row>
    <row r="521" spans="1:56" x14ac:dyDescent="0.3">
      <c r="A521" s="25" t="str">
        <f>Råstatistik!A515</f>
        <v>Södervikskolan AB</v>
      </c>
      <c r="B521" t="b">
        <f t="shared" si="224"/>
        <v>0</v>
      </c>
      <c r="C521">
        <f>Råstatistik!F515</f>
        <v>0</v>
      </c>
      <c r="D521">
        <f ca="1">IF(Råstatistik!D515=999,IF(simulera09,RANDBETWEEN(1,9),9),0)</f>
        <v>9</v>
      </c>
      <c r="E521">
        <f>Råstatistik!K515</f>
        <v>0</v>
      </c>
      <c r="F521">
        <f ca="1">IF(Råstatistik!I515=999,IF(simulera09,RANDBETWEEN(1,9),9),0)</f>
        <v>9</v>
      </c>
      <c r="G521">
        <f>Råstatistik!P515</f>
        <v>0</v>
      </c>
      <c r="H521">
        <f ca="1">IF(Råstatistik!N515=999,IF(simulera09,RANDBETWEEN(1,9),9),0)</f>
        <v>9</v>
      </c>
      <c r="I521">
        <f>Råstatistik!U515</f>
        <v>101</v>
      </c>
      <c r="J521">
        <f ca="1">IF(Råstatistik!S515=999,IF(simulera09,RANDBETWEEN(1,9),9),0)</f>
        <v>0</v>
      </c>
      <c r="K521">
        <f t="shared" si="225"/>
        <v>101</v>
      </c>
      <c r="L521">
        <f t="shared" ca="1" si="226"/>
        <v>27</v>
      </c>
      <c r="M521" s="26" t="str">
        <f t="shared" ca="1" si="250"/>
        <v>101-128</v>
      </c>
      <c r="N521" s="26">
        <f t="shared" ca="1" si="251"/>
        <v>115</v>
      </c>
      <c r="O521" s="26">
        <f t="shared" si="227"/>
        <v>0</v>
      </c>
      <c r="P521" s="26">
        <f t="shared" ca="1" si="228"/>
        <v>18</v>
      </c>
      <c r="Q521" s="26">
        <f t="shared" ca="1" si="229"/>
        <v>9</v>
      </c>
      <c r="R521" s="43">
        <f>IF(Råstatistik!G515=".",0,Råstatistik!G515)</f>
        <v>0</v>
      </c>
      <c r="S521" s="44">
        <f ca="1">IF(Råstatistik!E515=999,IF(simulera09,RANDBETWEEN(1,9),9),0)</f>
        <v>9</v>
      </c>
      <c r="T521" s="43">
        <f>IF(Råstatistik!L515=".",0,Råstatistik!L515)</f>
        <v>0</v>
      </c>
      <c r="U521" s="44">
        <f ca="1">IF(Råstatistik!J515=999,IF(simulera09,RANDBETWEEN(1,9),9),0)</f>
        <v>9</v>
      </c>
      <c r="V521">
        <f>IF(Råstatistik!Q515=".",0,Råstatistik!Q515)</f>
        <v>0</v>
      </c>
      <c r="W521">
        <f ca="1">IF(Råstatistik!O515=999,IF(simulera09,RANDBETWEEN(1,9),9),0)</f>
        <v>9</v>
      </c>
      <c r="X521">
        <f>IF(Råstatistik!V515=".",0,Råstatistik!V515)</f>
        <v>0</v>
      </c>
      <c r="Y521">
        <f ca="1">IF(Råstatistik!T515=999,IF(simulera09,RANDBETWEEN(1,9),9),0)</f>
        <v>9</v>
      </c>
      <c r="Z521">
        <f t="shared" si="230"/>
        <v>0</v>
      </c>
      <c r="AA521">
        <f t="shared" ca="1" si="231"/>
        <v>36</v>
      </c>
      <c r="AB521" s="26" t="str">
        <f t="shared" ca="1" si="252"/>
        <v>0-36</v>
      </c>
      <c r="AC521" s="26" t="b">
        <f>Råstatistik!B515</f>
        <v>0</v>
      </c>
      <c r="AD521" s="26">
        <f t="shared" si="232"/>
        <v>0</v>
      </c>
      <c r="AE521" s="26">
        <f t="shared" ca="1" si="233"/>
        <v>0</v>
      </c>
      <c r="AF521" s="26">
        <f t="shared" si="234"/>
        <v>0</v>
      </c>
      <c r="AG521" s="26">
        <f t="shared" ca="1" si="235"/>
        <v>0</v>
      </c>
      <c r="AH521" s="26">
        <f t="shared" si="236"/>
        <v>0</v>
      </c>
      <c r="AI521" s="26">
        <f t="shared" ca="1" si="237"/>
        <v>0</v>
      </c>
      <c r="AJ521" s="26">
        <f t="shared" si="238"/>
        <v>101</v>
      </c>
      <c r="AK521" s="26">
        <f t="shared" ca="1" si="239"/>
        <v>0</v>
      </c>
      <c r="AL521" s="48">
        <f t="shared" si="240"/>
        <v>0</v>
      </c>
      <c r="AM521" s="48" t="str">
        <f t="shared" ca="1" si="241"/>
        <v>0 - 16%</v>
      </c>
      <c r="AN521" s="48" t="str">
        <f>IFERROR(#REF!/#REF!,"-")</f>
        <v>-</v>
      </c>
      <c r="AO521" s="48">
        <f t="shared" si="242"/>
        <v>0</v>
      </c>
      <c r="AP521" s="48" t="str">
        <f t="shared" ca="1" si="243"/>
        <v>0 - 31%</v>
      </c>
      <c r="AQ521" s="48" t="str">
        <f>IFERROR(AC521/#REF!,"-")</f>
        <v>-</v>
      </c>
      <c r="AR521" s="48" t="str">
        <f t="shared" si="244"/>
        <v>-</v>
      </c>
      <c r="AS521" s="48" t="str">
        <f>IFERROR(#REF!/#REF!,"_")</f>
        <v>_</v>
      </c>
      <c r="AT521" s="48" t="str">
        <f t="shared" si="245"/>
        <v>-</v>
      </c>
      <c r="AU521" s="48" t="str">
        <f>IFERROR(#REF!/#REF!,"-")</f>
        <v>-</v>
      </c>
      <c r="AV521" s="48" t="str">
        <f t="shared" si="246"/>
        <v>-</v>
      </c>
      <c r="AW521" s="48" t="str">
        <f>IFERROR(#REF!/#REF!,"-")</f>
        <v>-</v>
      </c>
      <c r="AX521" s="48" t="str">
        <f t="shared" si="247"/>
        <v>-</v>
      </c>
      <c r="AY521" s="48" t="str">
        <f>IFERROR(#REF!/#REF!,"-")</f>
        <v>-</v>
      </c>
      <c r="AZ521" s="48" t="str">
        <f t="shared" si="253"/>
        <v>-</v>
      </c>
      <c r="BA521" s="48" t="str">
        <f t="shared" si="254"/>
        <v>-</v>
      </c>
      <c r="BB521" s="48" t="b">
        <f t="shared" si="248"/>
        <v>0</v>
      </c>
      <c r="BC521">
        <f t="shared" si="255"/>
        <v>0</v>
      </c>
      <c r="BD521" s="48" t="str">
        <f t="shared" si="249"/>
        <v>-</v>
      </c>
    </row>
    <row r="522" spans="1:56" x14ac:dyDescent="0.3">
      <c r="A522" s="25" t="str">
        <f>Råstatistik!A516</f>
        <v>Södra skolan i Kalmar AB</v>
      </c>
      <c r="B522" t="b">
        <f t="shared" si="224"/>
        <v>0</v>
      </c>
      <c r="C522">
        <f>Råstatistik!F516</f>
        <v>0</v>
      </c>
      <c r="D522">
        <f ca="1">IF(Råstatistik!D516=999,IF(simulera09,RANDBETWEEN(1,9),9),0)</f>
        <v>9</v>
      </c>
      <c r="E522">
        <f>Råstatistik!K516</f>
        <v>0</v>
      </c>
      <c r="F522">
        <f ca="1">IF(Råstatistik!I516=999,IF(simulera09,RANDBETWEEN(1,9),9),0)</f>
        <v>9</v>
      </c>
      <c r="G522">
        <f>Råstatistik!P516</f>
        <v>0</v>
      </c>
      <c r="H522">
        <f ca="1">IF(Råstatistik!N516=999,IF(simulera09,RANDBETWEEN(1,9),9),0)</f>
        <v>9</v>
      </c>
      <c r="I522">
        <f>Råstatistik!U516</f>
        <v>68</v>
      </c>
      <c r="J522">
        <f ca="1">IF(Råstatistik!S516=999,IF(simulera09,RANDBETWEEN(1,9),9),0)</f>
        <v>0</v>
      </c>
      <c r="K522">
        <f t="shared" si="225"/>
        <v>68</v>
      </c>
      <c r="L522">
        <f t="shared" ca="1" si="226"/>
        <v>27</v>
      </c>
      <c r="M522" s="26" t="str">
        <f t="shared" ca="1" si="250"/>
        <v>68-95</v>
      </c>
      <c r="N522" s="26">
        <f t="shared" ca="1" si="251"/>
        <v>82</v>
      </c>
      <c r="O522" s="26">
        <f t="shared" si="227"/>
        <v>0</v>
      </c>
      <c r="P522" s="26">
        <f t="shared" ca="1" si="228"/>
        <v>18</v>
      </c>
      <c r="Q522" s="26">
        <f t="shared" ca="1" si="229"/>
        <v>9</v>
      </c>
      <c r="R522" s="43">
        <f>IF(Råstatistik!G516=".",0,Råstatistik!G516)</f>
        <v>0</v>
      </c>
      <c r="S522" s="44">
        <f ca="1">IF(Råstatistik!E516=999,IF(simulera09,RANDBETWEEN(1,9),9),0)</f>
        <v>9</v>
      </c>
      <c r="T522" s="43">
        <f>IF(Råstatistik!L516=".",0,Råstatistik!L516)</f>
        <v>0</v>
      </c>
      <c r="U522" s="44">
        <f ca="1">IF(Råstatistik!J516=999,IF(simulera09,RANDBETWEEN(1,9),9),0)</f>
        <v>9</v>
      </c>
      <c r="V522">
        <f>IF(Råstatistik!Q516=".",0,Råstatistik!Q516)</f>
        <v>0</v>
      </c>
      <c r="W522">
        <f ca="1">IF(Råstatistik!O516=999,IF(simulera09,RANDBETWEEN(1,9),9),0)</f>
        <v>9</v>
      </c>
      <c r="X522">
        <f>IF(Råstatistik!V516=".",0,Råstatistik!V516)</f>
        <v>0</v>
      </c>
      <c r="Y522">
        <f ca="1">IF(Råstatistik!T516=999,IF(simulera09,RANDBETWEEN(1,9),9),0)</f>
        <v>9</v>
      </c>
      <c r="Z522">
        <f t="shared" si="230"/>
        <v>0</v>
      </c>
      <c r="AA522">
        <f t="shared" ca="1" si="231"/>
        <v>36</v>
      </c>
      <c r="AB522" s="26" t="str">
        <f t="shared" ca="1" si="252"/>
        <v>0-36</v>
      </c>
      <c r="AC522" s="26" t="b">
        <f>Råstatistik!B516</f>
        <v>0</v>
      </c>
      <c r="AD522" s="26">
        <f t="shared" si="232"/>
        <v>0</v>
      </c>
      <c r="AE522" s="26">
        <f t="shared" ca="1" si="233"/>
        <v>0</v>
      </c>
      <c r="AF522" s="26">
        <f t="shared" si="234"/>
        <v>0</v>
      </c>
      <c r="AG522" s="26">
        <f t="shared" ca="1" si="235"/>
        <v>0</v>
      </c>
      <c r="AH522" s="26">
        <f t="shared" si="236"/>
        <v>0</v>
      </c>
      <c r="AI522" s="26">
        <f t="shared" ca="1" si="237"/>
        <v>0</v>
      </c>
      <c r="AJ522" s="26">
        <f t="shared" si="238"/>
        <v>68</v>
      </c>
      <c r="AK522" s="26">
        <f t="shared" ca="1" si="239"/>
        <v>0</v>
      </c>
      <c r="AL522" s="48">
        <f t="shared" si="240"/>
        <v>0</v>
      </c>
      <c r="AM522" s="48" t="str">
        <f t="shared" ca="1" si="241"/>
        <v>0 - 22%</v>
      </c>
      <c r="AN522" s="48" t="str">
        <f>IFERROR(#REF!/#REF!,"-")</f>
        <v>-</v>
      </c>
      <c r="AO522" s="48">
        <f t="shared" si="242"/>
        <v>0</v>
      </c>
      <c r="AP522" s="48" t="str">
        <f t="shared" ca="1" si="243"/>
        <v>0 - 44%</v>
      </c>
      <c r="AQ522" s="48" t="str">
        <f>IFERROR(AC522/#REF!,"-")</f>
        <v>-</v>
      </c>
      <c r="AR522" s="48" t="str">
        <f t="shared" si="244"/>
        <v>-</v>
      </c>
      <c r="AS522" s="48" t="str">
        <f>IFERROR(#REF!/#REF!,"_")</f>
        <v>_</v>
      </c>
      <c r="AT522" s="48" t="str">
        <f t="shared" si="245"/>
        <v>-</v>
      </c>
      <c r="AU522" s="48" t="str">
        <f>IFERROR(#REF!/#REF!,"-")</f>
        <v>-</v>
      </c>
      <c r="AV522" s="48" t="str">
        <f t="shared" si="246"/>
        <v>-</v>
      </c>
      <c r="AW522" s="48" t="str">
        <f>IFERROR(#REF!/#REF!,"-")</f>
        <v>-</v>
      </c>
      <c r="AX522" s="48" t="str">
        <f t="shared" si="247"/>
        <v>-</v>
      </c>
      <c r="AY522" s="48" t="str">
        <f>IFERROR(#REF!/#REF!,"-")</f>
        <v>-</v>
      </c>
      <c r="AZ522" s="48" t="str">
        <f t="shared" si="253"/>
        <v>-</v>
      </c>
      <c r="BA522" s="48" t="str">
        <f t="shared" si="254"/>
        <v>-</v>
      </c>
      <c r="BB522" s="48" t="b">
        <f t="shared" si="248"/>
        <v>0</v>
      </c>
      <c r="BC522">
        <f t="shared" si="255"/>
        <v>0</v>
      </c>
      <c r="BD522" s="48" t="str">
        <f t="shared" si="249"/>
        <v>-</v>
      </c>
    </row>
    <row r="523" spans="1:56" x14ac:dyDescent="0.3">
      <c r="A523" s="25" t="str">
        <f>Råstatistik!A517</f>
        <v>SÖLVESBORGS KOMMUN</v>
      </c>
      <c r="B523" t="b">
        <f t="shared" ref="B523:B586" si="256">IFERROR(FIND(" KOMMUN",A523)&gt;-1,FALSE)</f>
        <v>1</v>
      </c>
      <c r="C523">
        <f>Råstatistik!F517</f>
        <v>23</v>
      </c>
      <c r="D523">
        <f ca="1">IF(Råstatistik!D517=999,IF(simulera09,RANDBETWEEN(1,9),9),0)</f>
        <v>0</v>
      </c>
      <c r="E523">
        <f>Råstatistik!K517</f>
        <v>17</v>
      </c>
      <c r="F523">
        <f ca="1">IF(Råstatistik!I517=999,IF(simulera09,RANDBETWEEN(1,9),9),0)</f>
        <v>0</v>
      </c>
      <c r="G523">
        <f>Råstatistik!P517</f>
        <v>10</v>
      </c>
      <c r="H523">
        <f ca="1">IF(Råstatistik!N517=999,IF(simulera09,RANDBETWEEN(1,9),9),0)</f>
        <v>0</v>
      </c>
      <c r="I523">
        <f>Råstatistik!U517</f>
        <v>115</v>
      </c>
      <c r="J523">
        <f ca="1">IF(Råstatistik!S517=999,IF(simulera09,RANDBETWEEN(1,9),9),0)</f>
        <v>0</v>
      </c>
      <c r="K523">
        <f t="shared" ref="K523:K586" si="257">C523+E523+G523+I523</f>
        <v>165</v>
      </c>
      <c r="L523">
        <f t="shared" ref="L523:L586" ca="1" si="258">D523+F523+H523+J523</f>
        <v>0</v>
      </c>
      <c r="M523" s="26" t="str">
        <f t="shared" ca="1" si="250"/>
        <v>165</v>
      </c>
      <c r="N523" s="26">
        <f t="shared" ca="1" si="251"/>
        <v>165</v>
      </c>
      <c r="O523" s="26">
        <f t="shared" ref="O523:O586" si="259">C523+E523</f>
        <v>40</v>
      </c>
      <c r="P523" s="26">
        <f t="shared" ref="P523:P586" ca="1" si="260">D523+F523</f>
        <v>0</v>
      </c>
      <c r="Q523" s="26">
        <f t="shared" ref="Q523:Q586" ca="1" si="261">ROUND(O523+(D523+F523)/2,0)</f>
        <v>40</v>
      </c>
      <c r="R523" s="43">
        <f>IF(Råstatistik!G517=".",0,Råstatistik!G517)</f>
        <v>13</v>
      </c>
      <c r="S523" s="44">
        <f ca="1">IF(Råstatistik!E517=999,IF(simulera09,RANDBETWEEN(1,9),9),0)</f>
        <v>0</v>
      </c>
      <c r="T523" s="43">
        <f>IF(Råstatistik!L517=".",0,Råstatistik!L517)</f>
        <v>0</v>
      </c>
      <c r="U523" s="44">
        <f ca="1">IF(Råstatistik!J517=999,IF(simulera09,RANDBETWEEN(1,9),9),0)</f>
        <v>9</v>
      </c>
      <c r="V523">
        <f>IF(Råstatistik!Q517=".",0,Råstatistik!Q517)</f>
        <v>0</v>
      </c>
      <c r="W523">
        <f ca="1">IF(Råstatistik!O517=999,IF(simulera09,RANDBETWEEN(1,9),9),0)</f>
        <v>0</v>
      </c>
      <c r="X523">
        <f>IF(Råstatistik!V517=".",0,Råstatistik!V517)</f>
        <v>0</v>
      </c>
      <c r="Y523">
        <f ca="1">IF(Råstatistik!T517=999,IF(simulera09,RANDBETWEEN(1,9),9),0)</f>
        <v>9</v>
      </c>
      <c r="Z523">
        <f t="shared" ref="Z523:Z586" si="262">R523+T523+V523+X523</f>
        <v>13</v>
      </c>
      <c r="AA523">
        <f t="shared" ref="AA523:AA586" ca="1" si="263">S523+U523+W523+Y523</f>
        <v>18</v>
      </c>
      <c r="AB523" s="26" t="str">
        <f t="shared" ca="1" si="252"/>
        <v>13-31</v>
      </c>
      <c r="AC523" s="26" t="b">
        <f>Råstatistik!B517</f>
        <v>0</v>
      </c>
      <c r="AD523" s="26">
        <f t="shared" ref="AD523:AD586" si="264">IF(C523-R523&lt;0,0,C523-R523)</f>
        <v>10</v>
      </c>
      <c r="AE523" s="26">
        <f t="shared" ref="AE523:AE586" ca="1" si="265">IF(D523-S523&lt;0,0,D523-S523)</f>
        <v>0</v>
      </c>
      <c r="AF523" s="26">
        <f t="shared" ref="AF523:AF586" si="266">IF(E523-T523&lt;0,0,E523-T523)</f>
        <v>17</v>
      </c>
      <c r="AG523" s="26">
        <f t="shared" ref="AG523:AG586" ca="1" si="267">IF(F523-U523&lt;0,0,F523-U523)</f>
        <v>0</v>
      </c>
      <c r="AH523" s="26">
        <f t="shared" ref="AH523:AH586" si="268">IF(G523-V523&lt;0,0,G523-V523)</f>
        <v>10</v>
      </c>
      <c r="AI523" s="26">
        <f t="shared" ref="AI523:AI586" ca="1" si="269">IF(H523-W523&lt;0,0,H523-W523)</f>
        <v>0</v>
      </c>
      <c r="AJ523" s="26">
        <f t="shared" ref="AJ523:AJ586" si="270">IF(I523-X523&lt;0,0,I523-X523)</f>
        <v>115</v>
      </c>
      <c r="AK523" s="26">
        <f t="shared" ref="AK523:AK586" ca="1" si="271">IF(J523-Y523&lt;0,0,J523-Y523)</f>
        <v>0</v>
      </c>
      <c r="AL523" s="48">
        <f t="shared" ref="AL523:AL586" si="272">IFERROR(O523/K523,"-")</f>
        <v>0.24242424242424243</v>
      </c>
      <c r="AM523" s="48" t="str">
        <f t="shared" ref="AM523:AM586" ca="1" si="273">ROUND(O523/N523*100,0) &amp; " - " &amp; ROUND(P523/N523*100,0) &amp; "%"</f>
        <v>24 - 0%</v>
      </c>
      <c r="AN523" s="48" t="str">
        <f>IFERROR(#REF!/#REF!,"-")</f>
        <v>-</v>
      </c>
      <c r="AO523" s="48">
        <f t="shared" ref="AO523:AO586" si="274">IFERROR(Z523/K523,"-")</f>
        <v>7.8787878787878782E-2</v>
      </c>
      <c r="AP523" s="48" t="str">
        <f t="shared" ref="AP523:AP586" ca="1" si="275">ROUND(Z523/N523*100,0) &amp; " - " &amp; ROUND(AA523/N523*100,0) &amp; "%"</f>
        <v>8 - 11%</v>
      </c>
      <c r="AQ523" s="48" t="str">
        <f>IFERROR(AC523/#REF!,"-")</f>
        <v>-</v>
      </c>
      <c r="AR523" s="48">
        <f t="shared" ref="AR523:AR586" si="276">IFERROR(Z523/O523,"-")</f>
        <v>0.32500000000000001</v>
      </c>
      <c r="AS523" s="48" t="str">
        <f>IFERROR(#REF!/#REF!,"_")</f>
        <v>_</v>
      </c>
      <c r="AT523" s="48">
        <f t="shared" ref="AT523:AT586" si="277">IFERROR(E523/O523,"-")</f>
        <v>0.42499999999999999</v>
      </c>
      <c r="AU523" s="48" t="str">
        <f>IFERROR(#REF!/#REF!,"-")</f>
        <v>-</v>
      </c>
      <c r="AV523" s="48">
        <f t="shared" ref="AV523:AV586" si="278">IFERROR(T523/Z523,"-")</f>
        <v>0</v>
      </c>
      <c r="AW523" s="48" t="str">
        <f>IFERROR(#REF!/#REF!,"-")</f>
        <v>-</v>
      </c>
      <c r="AX523" s="48">
        <f t="shared" ref="AX523:AX586" si="279">IFERROR(X523/Z523,"-")</f>
        <v>0</v>
      </c>
      <c r="AY523" s="48" t="str">
        <f>IFERROR(#REF!/#REF!,"-")</f>
        <v>-</v>
      </c>
      <c r="AZ523" s="48">
        <f t="shared" si="253"/>
        <v>0</v>
      </c>
      <c r="BA523" s="48" t="str">
        <f t="shared" si="254"/>
        <v>-</v>
      </c>
      <c r="BB523" s="48" t="b">
        <f t="shared" ref="BB523:BB586" si="280">AC523</f>
        <v>0</v>
      </c>
      <c r="BC523">
        <f t="shared" si="255"/>
        <v>10</v>
      </c>
      <c r="BD523" s="48">
        <f t="shared" ref="BD523:BD586" si="281">IFERROR(AD523/(AD523+AF523),"-")</f>
        <v>0.37037037037037035</v>
      </c>
    </row>
    <row r="524" spans="1:56" x14ac:dyDescent="0.3">
      <c r="A524" s="25" t="str">
        <f>Råstatistik!A518</f>
        <v>TANT GRÖN AB</v>
      </c>
      <c r="B524" t="b">
        <f t="shared" si="256"/>
        <v>0</v>
      </c>
      <c r="C524">
        <f>Råstatistik!F518</f>
        <v>0</v>
      </c>
      <c r="D524">
        <f ca="1">IF(Råstatistik!D518=999,IF(simulera09,RANDBETWEEN(1,9),9),0)</f>
        <v>0</v>
      </c>
      <c r="E524">
        <f>Råstatistik!K518</f>
        <v>0</v>
      </c>
      <c r="F524">
        <f ca="1">IF(Råstatistik!I518=999,IF(simulera09,RANDBETWEEN(1,9),9),0)</f>
        <v>9</v>
      </c>
      <c r="G524">
        <f>Råstatistik!P518</f>
        <v>0</v>
      </c>
      <c r="H524">
        <f ca="1">IF(Råstatistik!N518=999,IF(simulera09,RANDBETWEEN(1,9),9),0)</f>
        <v>0</v>
      </c>
      <c r="I524">
        <f>Råstatistik!U518</f>
        <v>47</v>
      </c>
      <c r="J524">
        <f ca="1">IF(Råstatistik!S518=999,IF(simulera09,RANDBETWEEN(1,9),9),0)</f>
        <v>0</v>
      </c>
      <c r="K524">
        <f t="shared" si="257"/>
        <v>47</v>
      </c>
      <c r="L524">
        <f t="shared" ca="1" si="258"/>
        <v>9</v>
      </c>
      <c r="M524" s="26" t="str">
        <f t="shared" ref="M524:M587" ca="1" si="282">IF(L524=0,K524&amp;"",K524&amp;"-"&amp;(K524+L524))</f>
        <v>47-56</v>
      </c>
      <c r="N524" s="26">
        <f t="shared" ref="N524:N587" ca="1" si="283">ROUND(K524+L524/2,0)</f>
        <v>52</v>
      </c>
      <c r="O524" s="26">
        <f t="shared" si="259"/>
        <v>0</v>
      </c>
      <c r="P524" s="26">
        <f t="shared" ca="1" si="260"/>
        <v>9</v>
      </c>
      <c r="Q524" s="26">
        <f t="shared" ca="1" si="261"/>
        <v>5</v>
      </c>
      <c r="R524" s="43">
        <f>IF(Råstatistik!G518=".",0,Råstatistik!G518)</f>
        <v>0</v>
      </c>
      <c r="S524" s="44">
        <f ca="1">IF(Råstatistik!E518=999,IF(simulera09,RANDBETWEEN(1,9),9),0)</f>
        <v>0</v>
      </c>
      <c r="T524" s="43">
        <f>IF(Råstatistik!L518=".",0,Råstatistik!L518)</f>
        <v>0</v>
      </c>
      <c r="U524" s="44">
        <f ca="1">IF(Råstatistik!J518=999,IF(simulera09,RANDBETWEEN(1,9),9),0)</f>
        <v>9</v>
      </c>
      <c r="V524">
        <f>IF(Råstatistik!Q518=".",0,Råstatistik!Q518)</f>
        <v>0</v>
      </c>
      <c r="W524">
        <f ca="1">IF(Råstatistik!O518=999,IF(simulera09,RANDBETWEEN(1,9),9),0)</f>
        <v>0</v>
      </c>
      <c r="X524">
        <f>IF(Råstatistik!V518=".",0,Råstatistik!V518)</f>
        <v>0</v>
      </c>
      <c r="Y524">
        <f ca="1">IF(Råstatistik!T518=999,IF(simulera09,RANDBETWEEN(1,9),9),0)</f>
        <v>9</v>
      </c>
      <c r="Z524">
        <f t="shared" si="262"/>
        <v>0</v>
      </c>
      <c r="AA524">
        <f t="shared" ca="1" si="263"/>
        <v>18</v>
      </c>
      <c r="AB524" s="26" t="str">
        <f t="shared" ref="AB524:AB587" ca="1" si="284">IF(AA524=0,Z524&amp;"",Z524&amp;"-"&amp;(Z524+AA524))</f>
        <v>0-18</v>
      </c>
      <c r="AC524" s="26" t="b">
        <f>Råstatistik!B518</f>
        <v>0</v>
      </c>
      <c r="AD524" s="26">
        <f t="shared" si="264"/>
        <v>0</v>
      </c>
      <c r="AE524" s="26">
        <f t="shared" ca="1" si="265"/>
        <v>0</v>
      </c>
      <c r="AF524" s="26">
        <f t="shared" si="266"/>
        <v>0</v>
      </c>
      <c r="AG524" s="26">
        <f t="shared" ca="1" si="267"/>
        <v>0</v>
      </c>
      <c r="AH524" s="26">
        <f t="shared" si="268"/>
        <v>0</v>
      </c>
      <c r="AI524" s="26">
        <f t="shared" ca="1" si="269"/>
        <v>0</v>
      </c>
      <c r="AJ524" s="26">
        <f t="shared" si="270"/>
        <v>47</v>
      </c>
      <c r="AK524" s="26">
        <f t="shared" ca="1" si="271"/>
        <v>0</v>
      </c>
      <c r="AL524" s="48">
        <f t="shared" si="272"/>
        <v>0</v>
      </c>
      <c r="AM524" s="48" t="str">
        <f t="shared" ca="1" si="273"/>
        <v>0 - 17%</v>
      </c>
      <c r="AN524" s="48" t="str">
        <f>IFERROR(#REF!/#REF!,"-")</f>
        <v>-</v>
      </c>
      <c r="AO524" s="48">
        <f t="shared" si="274"/>
        <v>0</v>
      </c>
      <c r="AP524" s="48" t="str">
        <f t="shared" ca="1" si="275"/>
        <v>0 - 35%</v>
      </c>
      <c r="AQ524" s="48" t="str">
        <f>IFERROR(AC524/#REF!,"-")</f>
        <v>-</v>
      </c>
      <c r="AR524" s="48" t="str">
        <f t="shared" si="276"/>
        <v>-</v>
      </c>
      <c r="AS524" s="48" t="str">
        <f>IFERROR(#REF!/#REF!,"_")</f>
        <v>_</v>
      </c>
      <c r="AT524" s="48" t="str">
        <f t="shared" si="277"/>
        <v>-</v>
      </c>
      <c r="AU524" s="48" t="str">
        <f>IFERROR(#REF!/#REF!,"-")</f>
        <v>-</v>
      </c>
      <c r="AV524" s="48" t="str">
        <f t="shared" si="278"/>
        <v>-</v>
      </c>
      <c r="AW524" s="48" t="str">
        <f>IFERROR(#REF!/#REF!,"-")</f>
        <v>-</v>
      </c>
      <c r="AX524" s="48" t="str">
        <f t="shared" si="279"/>
        <v>-</v>
      </c>
      <c r="AY524" s="48" t="str">
        <f>IFERROR(#REF!/#REF!,"-")</f>
        <v>-</v>
      </c>
      <c r="AZ524" s="48" t="str">
        <f t="shared" ref="AZ524:AZ587" si="285">IFERROR(AV524+AX524,"-")</f>
        <v>-</v>
      </c>
      <c r="BA524" s="48" t="str">
        <f t="shared" ref="BA524:BA587" si="286">IFERROR(AW524+AY524,"-")</f>
        <v>-</v>
      </c>
      <c r="BB524" s="48" t="b">
        <f t="shared" si="280"/>
        <v>0</v>
      </c>
      <c r="BC524">
        <f t="shared" ref="BC524:BC587" si="287">IFERROR(C524-R524,0)</f>
        <v>0</v>
      </c>
      <c r="BD524" s="48" t="str">
        <f t="shared" si="281"/>
        <v>-</v>
      </c>
    </row>
    <row r="525" spans="1:56" x14ac:dyDescent="0.3">
      <c r="A525" s="25" t="str">
        <f>Råstatistik!A519</f>
        <v>TANUMS KOMMUN</v>
      </c>
      <c r="B525" t="b">
        <f t="shared" si="256"/>
        <v>1</v>
      </c>
      <c r="C525">
        <f>Råstatistik!F519</f>
        <v>10</v>
      </c>
      <c r="D525">
        <f ca="1">IF(Råstatistik!D519=999,IF(simulera09,RANDBETWEEN(1,9),9),0)</f>
        <v>0</v>
      </c>
      <c r="E525">
        <f>Råstatistik!K519</f>
        <v>0</v>
      </c>
      <c r="F525">
        <f ca="1">IF(Råstatistik!I519=999,IF(simulera09,RANDBETWEEN(1,9),9),0)</f>
        <v>9</v>
      </c>
      <c r="G525">
        <f>Råstatistik!P519</f>
        <v>15</v>
      </c>
      <c r="H525">
        <f ca="1">IF(Råstatistik!N519=999,IF(simulera09,RANDBETWEEN(1,9),9),0)</f>
        <v>0</v>
      </c>
      <c r="I525">
        <f>Råstatistik!U519</f>
        <v>76</v>
      </c>
      <c r="J525">
        <f ca="1">IF(Råstatistik!S519=999,IF(simulera09,RANDBETWEEN(1,9),9),0)</f>
        <v>0</v>
      </c>
      <c r="K525">
        <f t="shared" si="257"/>
        <v>101</v>
      </c>
      <c r="L525">
        <f t="shared" ca="1" si="258"/>
        <v>9</v>
      </c>
      <c r="M525" s="26" t="str">
        <f t="shared" ca="1" si="282"/>
        <v>101-110</v>
      </c>
      <c r="N525" s="26">
        <f t="shared" ca="1" si="283"/>
        <v>106</v>
      </c>
      <c r="O525" s="26">
        <f t="shared" si="259"/>
        <v>10</v>
      </c>
      <c r="P525" s="26">
        <f t="shared" ca="1" si="260"/>
        <v>9</v>
      </c>
      <c r="Q525" s="26">
        <f t="shared" ca="1" si="261"/>
        <v>15</v>
      </c>
      <c r="R525" s="43">
        <f>IF(Råstatistik!G519=".",0,Råstatistik!G519)</f>
        <v>10</v>
      </c>
      <c r="S525" s="44">
        <f ca="1">IF(Råstatistik!E519=999,IF(simulera09,RANDBETWEEN(1,9),9),0)</f>
        <v>0</v>
      </c>
      <c r="T525" s="43">
        <f>IF(Råstatistik!L519=".",0,Råstatistik!L519)</f>
        <v>0</v>
      </c>
      <c r="U525" s="44">
        <f ca="1">IF(Råstatistik!J519=999,IF(simulera09,RANDBETWEEN(1,9),9),0)</f>
        <v>9</v>
      </c>
      <c r="V525">
        <f>IF(Råstatistik!Q519=".",0,Råstatistik!Q519)</f>
        <v>0</v>
      </c>
      <c r="W525">
        <f ca="1">IF(Råstatistik!O519=999,IF(simulera09,RANDBETWEEN(1,9),9),0)</f>
        <v>9</v>
      </c>
      <c r="X525">
        <f>IF(Råstatistik!V519=".",0,Råstatistik!V519)</f>
        <v>0</v>
      </c>
      <c r="Y525">
        <f ca="1">IF(Råstatistik!T519=999,IF(simulera09,RANDBETWEEN(1,9),9),0)</f>
        <v>0</v>
      </c>
      <c r="Z525">
        <f t="shared" si="262"/>
        <v>10</v>
      </c>
      <c r="AA525">
        <f t="shared" ca="1" si="263"/>
        <v>18</v>
      </c>
      <c r="AB525" s="26" t="str">
        <f t="shared" ca="1" si="284"/>
        <v>10-28</v>
      </c>
      <c r="AC525" s="26" t="b">
        <f>Råstatistik!B519</f>
        <v>0</v>
      </c>
      <c r="AD525" s="26">
        <f t="shared" si="264"/>
        <v>0</v>
      </c>
      <c r="AE525" s="26">
        <f t="shared" ca="1" si="265"/>
        <v>0</v>
      </c>
      <c r="AF525" s="26">
        <f t="shared" si="266"/>
        <v>0</v>
      </c>
      <c r="AG525" s="26">
        <f t="shared" ca="1" si="267"/>
        <v>0</v>
      </c>
      <c r="AH525" s="26">
        <f t="shared" si="268"/>
        <v>15</v>
      </c>
      <c r="AI525" s="26">
        <f t="shared" ca="1" si="269"/>
        <v>0</v>
      </c>
      <c r="AJ525" s="26">
        <f t="shared" si="270"/>
        <v>76</v>
      </c>
      <c r="AK525" s="26">
        <f t="shared" ca="1" si="271"/>
        <v>0</v>
      </c>
      <c r="AL525" s="48">
        <f t="shared" si="272"/>
        <v>9.9009900990099015E-2</v>
      </c>
      <c r="AM525" s="48" t="str">
        <f t="shared" ca="1" si="273"/>
        <v>9 - 8%</v>
      </c>
      <c r="AN525" s="48" t="str">
        <f>IFERROR(#REF!/#REF!,"-")</f>
        <v>-</v>
      </c>
      <c r="AO525" s="48">
        <f t="shared" si="274"/>
        <v>9.9009900990099015E-2</v>
      </c>
      <c r="AP525" s="48" t="str">
        <f t="shared" ca="1" si="275"/>
        <v>9 - 17%</v>
      </c>
      <c r="AQ525" s="48" t="str">
        <f>IFERROR(AC525/#REF!,"-")</f>
        <v>-</v>
      </c>
      <c r="AR525" s="48">
        <f t="shared" si="276"/>
        <v>1</v>
      </c>
      <c r="AS525" s="48" t="str">
        <f>IFERROR(#REF!/#REF!,"_")</f>
        <v>_</v>
      </c>
      <c r="AT525" s="48">
        <f t="shared" si="277"/>
        <v>0</v>
      </c>
      <c r="AU525" s="48" t="str">
        <f>IFERROR(#REF!/#REF!,"-")</f>
        <v>-</v>
      </c>
      <c r="AV525" s="48">
        <f t="shared" si="278"/>
        <v>0</v>
      </c>
      <c r="AW525" s="48" t="str">
        <f>IFERROR(#REF!/#REF!,"-")</f>
        <v>-</v>
      </c>
      <c r="AX525" s="48">
        <f t="shared" si="279"/>
        <v>0</v>
      </c>
      <c r="AY525" s="48" t="str">
        <f>IFERROR(#REF!/#REF!,"-")</f>
        <v>-</v>
      </c>
      <c r="AZ525" s="48">
        <f t="shared" si="285"/>
        <v>0</v>
      </c>
      <c r="BA525" s="48" t="str">
        <f t="shared" si="286"/>
        <v>-</v>
      </c>
      <c r="BB525" s="48" t="b">
        <f t="shared" si="280"/>
        <v>0</v>
      </c>
      <c r="BC525">
        <f t="shared" si="287"/>
        <v>0</v>
      </c>
      <c r="BD525" s="48" t="str">
        <f t="shared" si="281"/>
        <v>-</v>
      </c>
    </row>
    <row r="526" spans="1:56" x14ac:dyDescent="0.3">
      <c r="A526" s="25" t="str">
        <f>Råstatistik!A520</f>
        <v>TASAVA AB</v>
      </c>
      <c r="B526" t="b">
        <f t="shared" si="256"/>
        <v>0</v>
      </c>
      <c r="C526">
        <f>Råstatistik!F520</f>
        <v>0</v>
      </c>
      <c r="D526">
        <f ca="1">IF(Råstatistik!D520=999,IF(simulera09,RANDBETWEEN(1,9),9),0)</f>
        <v>9</v>
      </c>
      <c r="E526">
        <f>Råstatistik!K520</f>
        <v>0</v>
      </c>
      <c r="F526">
        <f ca="1">IF(Råstatistik!I520=999,IF(simulera09,RANDBETWEEN(1,9),9),0)</f>
        <v>0</v>
      </c>
      <c r="G526">
        <f>Råstatistik!P520</f>
        <v>0</v>
      </c>
      <c r="H526">
        <f ca="1">IF(Råstatistik!N520=999,IF(simulera09,RANDBETWEEN(1,9),9),0)</f>
        <v>9</v>
      </c>
      <c r="I526">
        <f>Råstatistik!U520</f>
        <v>0</v>
      </c>
      <c r="J526">
        <f ca="1">IF(Råstatistik!S520=999,IF(simulera09,RANDBETWEEN(1,9),9),0)</f>
        <v>0</v>
      </c>
      <c r="K526">
        <f t="shared" si="257"/>
        <v>0</v>
      </c>
      <c r="L526">
        <f t="shared" ca="1" si="258"/>
        <v>18</v>
      </c>
      <c r="M526" s="26" t="str">
        <f t="shared" ca="1" si="282"/>
        <v>0-18</v>
      </c>
      <c r="N526" s="26">
        <f t="shared" ca="1" si="283"/>
        <v>9</v>
      </c>
      <c r="O526" s="26">
        <f t="shared" si="259"/>
        <v>0</v>
      </c>
      <c r="P526" s="26">
        <f t="shared" ca="1" si="260"/>
        <v>9</v>
      </c>
      <c r="Q526" s="26">
        <f t="shared" ca="1" si="261"/>
        <v>5</v>
      </c>
      <c r="R526" s="43">
        <f>IF(Råstatistik!G520=".",0,Råstatistik!G520)</f>
        <v>0</v>
      </c>
      <c r="S526" s="44">
        <f ca="1">IF(Råstatistik!E520=999,IF(simulera09,RANDBETWEEN(1,9),9),0)</f>
        <v>9</v>
      </c>
      <c r="T526" s="43">
        <f>IF(Råstatistik!L520=".",0,Råstatistik!L520)</f>
        <v>0</v>
      </c>
      <c r="U526" s="44">
        <f ca="1">IF(Råstatistik!J520=999,IF(simulera09,RANDBETWEEN(1,9),9),0)</f>
        <v>0</v>
      </c>
      <c r="V526">
        <f>IF(Råstatistik!Q520=".",0,Råstatistik!Q520)</f>
        <v>0</v>
      </c>
      <c r="W526">
        <f ca="1">IF(Råstatistik!O520=999,IF(simulera09,RANDBETWEEN(1,9),9),0)</f>
        <v>9</v>
      </c>
      <c r="X526">
        <f>IF(Råstatistik!V520=".",0,Råstatistik!V520)</f>
        <v>0</v>
      </c>
      <c r="Y526">
        <f ca="1">IF(Råstatistik!T520=999,IF(simulera09,RANDBETWEEN(1,9),9),0)</f>
        <v>0</v>
      </c>
      <c r="Z526">
        <f t="shared" si="262"/>
        <v>0</v>
      </c>
      <c r="AA526">
        <f t="shared" ca="1" si="263"/>
        <v>18</v>
      </c>
      <c r="AB526" s="26" t="str">
        <f t="shared" ca="1" si="284"/>
        <v>0-18</v>
      </c>
      <c r="AC526" s="26" t="b">
        <f>Råstatistik!B520</f>
        <v>0</v>
      </c>
      <c r="AD526" s="26">
        <f t="shared" si="264"/>
        <v>0</v>
      </c>
      <c r="AE526" s="26">
        <f t="shared" ca="1" si="265"/>
        <v>0</v>
      </c>
      <c r="AF526" s="26">
        <f t="shared" si="266"/>
        <v>0</v>
      </c>
      <c r="AG526" s="26">
        <f t="shared" ca="1" si="267"/>
        <v>0</v>
      </c>
      <c r="AH526" s="26">
        <f t="shared" si="268"/>
        <v>0</v>
      </c>
      <c r="AI526" s="26">
        <f t="shared" ca="1" si="269"/>
        <v>0</v>
      </c>
      <c r="AJ526" s="26">
        <f t="shared" si="270"/>
        <v>0</v>
      </c>
      <c r="AK526" s="26">
        <f t="shared" ca="1" si="271"/>
        <v>0</v>
      </c>
      <c r="AL526" s="48" t="str">
        <f t="shared" si="272"/>
        <v>-</v>
      </c>
      <c r="AM526" s="48" t="str">
        <f t="shared" ca="1" si="273"/>
        <v>0 - 100%</v>
      </c>
      <c r="AN526" s="48" t="str">
        <f>IFERROR(#REF!/#REF!,"-")</f>
        <v>-</v>
      </c>
      <c r="AO526" s="48" t="str">
        <f t="shared" si="274"/>
        <v>-</v>
      </c>
      <c r="AP526" s="48" t="str">
        <f t="shared" ca="1" si="275"/>
        <v>0 - 200%</v>
      </c>
      <c r="AQ526" s="48" t="str">
        <f>IFERROR(AC526/#REF!,"-")</f>
        <v>-</v>
      </c>
      <c r="AR526" s="48" t="str">
        <f t="shared" si="276"/>
        <v>-</v>
      </c>
      <c r="AS526" s="48" t="str">
        <f>IFERROR(#REF!/#REF!,"_")</f>
        <v>_</v>
      </c>
      <c r="AT526" s="48" t="str">
        <f t="shared" si="277"/>
        <v>-</v>
      </c>
      <c r="AU526" s="48" t="str">
        <f>IFERROR(#REF!/#REF!,"-")</f>
        <v>-</v>
      </c>
      <c r="AV526" s="48" t="str">
        <f t="shared" si="278"/>
        <v>-</v>
      </c>
      <c r="AW526" s="48" t="str">
        <f>IFERROR(#REF!/#REF!,"-")</f>
        <v>-</v>
      </c>
      <c r="AX526" s="48" t="str">
        <f t="shared" si="279"/>
        <v>-</v>
      </c>
      <c r="AY526" s="48" t="str">
        <f>IFERROR(#REF!/#REF!,"-")</f>
        <v>-</v>
      </c>
      <c r="AZ526" s="48" t="str">
        <f t="shared" si="285"/>
        <v>-</v>
      </c>
      <c r="BA526" s="48" t="str">
        <f t="shared" si="286"/>
        <v>-</v>
      </c>
      <c r="BB526" s="48" t="b">
        <f t="shared" si="280"/>
        <v>0</v>
      </c>
      <c r="BC526">
        <f t="shared" si="287"/>
        <v>0</v>
      </c>
      <c r="BD526" s="48" t="str">
        <f t="shared" si="281"/>
        <v>-</v>
      </c>
    </row>
    <row r="527" spans="1:56" x14ac:dyDescent="0.3">
      <c r="A527" s="25" t="str">
        <f>Råstatistik!A521</f>
        <v>THEDUCATION AB</v>
      </c>
      <c r="B527" t="b">
        <f t="shared" si="256"/>
        <v>0</v>
      </c>
      <c r="C527">
        <f>Råstatistik!F521</f>
        <v>11</v>
      </c>
      <c r="D527">
        <f ca="1">IF(Råstatistik!D521=999,IF(simulera09,RANDBETWEEN(1,9),9),0)</f>
        <v>0</v>
      </c>
      <c r="E527">
        <f>Råstatistik!K521</f>
        <v>22</v>
      </c>
      <c r="F527">
        <f ca="1">IF(Råstatistik!I521=999,IF(simulera09,RANDBETWEEN(1,9),9),0)</f>
        <v>0</v>
      </c>
      <c r="G527">
        <f>Råstatistik!P521</f>
        <v>11</v>
      </c>
      <c r="H527">
        <f ca="1">IF(Råstatistik!N521=999,IF(simulera09,RANDBETWEEN(1,9),9),0)</f>
        <v>0</v>
      </c>
      <c r="I527">
        <f>Råstatistik!U521</f>
        <v>125</v>
      </c>
      <c r="J527">
        <f ca="1">IF(Råstatistik!S521=999,IF(simulera09,RANDBETWEEN(1,9),9),0)</f>
        <v>0</v>
      </c>
      <c r="K527">
        <f t="shared" si="257"/>
        <v>169</v>
      </c>
      <c r="L527">
        <f t="shared" ca="1" si="258"/>
        <v>0</v>
      </c>
      <c r="M527" s="26" t="str">
        <f t="shared" ca="1" si="282"/>
        <v>169</v>
      </c>
      <c r="N527" s="26">
        <f t="shared" ca="1" si="283"/>
        <v>169</v>
      </c>
      <c r="O527" s="26">
        <f t="shared" si="259"/>
        <v>33</v>
      </c>
      <c r="P527" s="26">
        <f t="shared" ca="1" si="260"/>
        <v>0</v>
      </c>
      <c r="Q527" s="26">
        <f t="shared" ca="1" si="261"/>
        <v>33</v>
      </c>
      <c r="R527" s="43">
        <f>IF(Råstatistik!G521=".",0,Råstatistik!G521)</f>
        <v>0</v>
      </c>
      <c r="S527" s="44">
        <f ca="1">IF(Råstatistik!E521=999,IF(simulera09,RANDBETWEEN(1,9),9),0)</f>
        <v>9</v>
      </c>
      <c r="T527" s="43">
        <f>IF(Råstatistik!L521=".",0,Råstatistik!L521)</f>
        <v>0</v>
      </c>
      <c r="U527" s="44">
        <f ca="1">IF(Råstatistik!J521=999,IF(simulera09,RANDBETWEEN(1,9),9),0)</f>
        <v>9</v>
      </c>
      <c r="V527">
        <f>IF(Råstatistik!Q521=".",0,Råstatistik!Q521)</f>
        <v>0</v>
      </c>
      <c r="W527">
        <f ca="1">IF(Råstatistik!O521=999,IF(simulera09,RANDBETWEEN(1,9),9),0)</f>
        <v>9</v>
      </c>
      <c r="X527">
        <f>IF(Råstatistik!V521=".",0,Råstatistik!V521)</f>
        <v>0</v>
      </c>
      <c r="Y527">
        <f ca="1">IF(Råstatistik!T521=999,IF(simulera09,RANDBETWEEN(1,9),9),0)</f>
        <v>9</v>
      </c>
      <c r="Z527">
        <f t="shared" si="262"/>
        <v>0</v>
      </c>
      <c r="AA527">
        <f t="shared" ca="1" si="263"/>
        <v>36</v>
      </c>
      <c r="AB527" s="26" t="str">
        <f t="shared" ca="1" si="284"/>
        <v>0-36</v>
      </c>
      <c r="AC527" s="26" t="b">
        <f>Råstatistik!B521</f>
        <v>0</v>
      </c>
      <c r="AD527" s="26">
        <f t="shared" si="264"/>
        <v>11</v>
      </c>
      <c r="AE527" s="26">
        <f t="shared" ca="1" si="265"/>
        <v>0</v>
      </c>
      <c r="AF527" s="26">
        <f t="shared" si="266"/>
        <v>22</v>
      </c>
      <c r="AG527" s="26">
        <f t="shared" ca="1" si="267"/>
        <v>0</v>
      </c>
      <c r="AH527" s="26">
        <f t="shared" si="268"/>
        <v>11</v>
      </c>
      <c r="AI527" s="26">
        <f t="shared" ca="1" si="269"/>
        <v>0</v>
      </c>
      <c r="AJ527" s="26">
        <f t="shared" si="270"/>
        <v>125</v>
      </c>
      <c r="AK527" s="26">
        <f t="shared" ca="1" si="271"/>
        <v>0</v>
      </c>
      <c r="AL527" s="48">
        <f t="shared" si="272"/>
        <v>0.19526627218934911</v>
      </c>
      <c r="AM527" s="48" t="str">
        <f t="shared" ca="1" si="273"/>
        <v>20 - 0%</v>
      </c>
      <c r="AN527" s="48" t="str">
        <f>IFERROR(#REF!/#REF!,"-")</f>
        <v>-</v>
      </c>
      <c r="AO527" s="48">
        <f t="shared" si="274"/>
        <v>0</v>
      </c>
      <c r="AP527" s="48" t="str">
        <f t="shared" ca="1" si="275"/>
        <v>0 - 21%</v>
      </c>
      <c r="AQ527" s="48" t="str">
        <f>IFERROR(AC527/#REF!,"-")</f>
        <v>-</v>
      </c>
      <c r="AR527" s="48">
        <f t="shared" si="276"/>
        <v>0</v>
      </c>
      <c r="AS527" s="48" t="str">
        <f>IFERROR(#REF!/#REF!,"_")</f>
        <v>_</v>
      </c>
      <c r="AT527" s="48">
        <f t="shared" si="277"/>
        <v>0.66666666666666663</v>
      </c>
      <c r="AU527" s="48" t="str">
        <f>IFERROR(#REF!/#REF!,"-")</f>
        <v>-</v>
      </c>
      <c r="AV527" s="48" t="str">
        <f t="shared" si="278"/>
        <v>-</v>
      </c>
      <c r="AW527" s="48" t="str">
        <f>IFERROR(#REF!/#REF!,"-")</f>
        <v>-</v>
      </c>
      <c r="AX527" s="48" t="str">
        <f t="shared" si="279"/>
        <v>-</v>
      </c>
      <c r="AY527" s="48" t="str">
        <f>IFERROR(#REF!/#REF!,"-")</f>
        <v>-</v>
      </c>
      <c r="AZ527" s="48" t="str">
        <f t="shared" si="285"/>
        <v>-</v>
      </c>
      <c r="BA527" s="48" t="str">
        <f t="shared" si="286"/>
        <v>-</v>
      </c>
      <c r="BB527" s="48" t="b">
        <f t="shared" si="280"/>
        <v>0</v>
      </c>
      <c r="BC527">
        <f t="shared" si="287"/>
        <v>11</v>
      </c>
      <c r="BD527" s="48">
        <f t="shared" si="281"/>
        <v>0.33333333333333331</v>
      </c>
    </row>
    <row r="528" spans="1:56" x14ac:dyDescent="0.3">
      <c r="A528" s="25" t="str">
        <f>Råstatistik!A522</f>
        <v>Thoren Framtid AB</v>
      </c>
      <c r="B528" t="b">
        <f t="shared" si="256"/>
        <v>0</v>
      </c>
      <c r="C528">
        <f>Råstatistik!F522</f>
        <v>22</v>
      </c>
      <c r="D528">
        <f ca="1">IF(Råstatistik!D522=999,IF(simulera09,RANDBETWEEN(1,9),9),0)</f>
        <v>0</v>
      </c>
      <c r="E528">
        <f>Råstatistik!K522</f>
        <v>22</v>
      </c>
      <c r="F528">
        <f ca="1">IF(Råstatistik!I522=999,IF(simulera09,RANDBETWEEN(1,9),9),0)</f>
        <v>0</v>
      </c>
      <c r="G528">
        <f>Råstatistik!P522</f>
        <v>11</v>
      </c>
      <c r="H528">
        <f ca="1">IF(Råstatistik!N522=999,IF(simulera09,RANDBETWEEN(1,9),9),0)</f>
        <v>0</v>
      </c>
      <c r="I528">
        <f>Råstatistik!U522</f>
        <v>132</v>
      </c>
      <c r="J528">
        <f ca="1">IF(Råstatistik!S522=999,IF(simulera09,RANDBETWEEN(1,9),9),0)</f>
        <v>0</v>
      </c>
      <c r="K528">
        <f t="shared" si="257"/>
        <v>187</v>
      </c>
      <c r="L528">
        <f t="shared" ca="1" si="258"/>
        <v>0</v>
      </c>
      <c r="M528" s="26" t="str">
        <f t="shared" ca="1" si="282"/>
        <v>187</v>
      </c>
      <c r="N528" s="26">
        <f t="shared" ca="1" si="283"/>
        <v>187</v>
      </c>
      <c r="O528" s="26">
        <f t="shared" si="259"/>
        <v>44</v>
      </c>
      <c r="P528" s="26">
        <f t="shared" ca="1" si="260"/>
        <v>0</v>
      </c>
      <c r="Q528" s="26">
        <f t="shared" ca="1" si="261"/>
        <v>44</v>
      </c>
      <c r="R528" s="43">
        <f>IF(Råstatistik!G522=".",0,Råstatistik!G522)</f>
        <v>11</v>
      </c>
      <c r="S528" s="44">
        <f ca="1">IF(Råstatistik!E522=999,IF(simulera09,RANDBETWEEN(1,9),9),0)</f>
        <v>0</v>
      </c>
      <c r="T528" s="43">
        <f>IF(Råstatistik!L522=".",0,Råstatistik!L522)</f>
        <v>0</v>
      </c>
      <c r="U528" s="44">
        <f ca="1">IF(Råstatistik!J522=999,IF(simulera09,RANDBETWEEN(1,9),9),0)</f>
        <v>9</v>
      </c>
      <c r="V528">
        <f>IF(Råstatistik!Q522=".",0,Råstatistik!Q522)</f>
        <v>0</v>
      </c>
      <c r="W528">
        <f ca="1">IF(Råstatistik!O522=999,IF(simulera09,RANDBETWEEN(1,9),9),0)</f>
        <v>9</v>
      </c>
      <c r="X528">
        <f>IF(Råstatistik!V522=".",0,Råstatistik!V522)</f>
        <v>0</v>
      </c>
      <c r="Y528">
        <f ca="1">IF(Råstatistik!T522=999,IF(simulera09,RANDBETWEEN(1,9),9),0)</f>
        <v>0</v>
      </c>
      <c r="Z528">
        <f t="shared" si="262"/>
        <v>11</v>
      </c>
      <c r="AA528">
        <f t="shared" ca="1" si="263"/>
        <v>18</v>
      </c>
      <c r="AB528" s="26" t="str">
        <f t="shared" ca="1" si="284"/>
        <v>11-29</v>
      </c>
      <c r="AC528" s="26" t="b">
        <f>Råstatistik!B522</f>
        <v>0</v>
      </c>
      <c r="AD528" s="26">
        <f t="shared" si="264"/>
        <v>11</v>
      </c>
      <c r="AE528" s="26">
        <f t="shared" ca="1" si="265"/>
        <v>0</v>
      </c>
      <c r="AF528" s="26">
        <f t="shared" si="266"/>
        <v>22</v>
      </c>
      <c r="AG528" s="26">
        <f t="shared" ca="1" si="267"/>
        <v>0</v>
      </c>
      <c r="AH528" s="26">
        <f t="shared" si="268"/>
        <v>11</v>
      </c>
      <c r="AI528" s="26">
        <f t="shared" ca="1" si="269"/>
        <v>0</v>
      </c>
      <c r="AJ528" s="26">
        <f t="shared" si="270"/>
        <v>132</v>
      </c>
      <c r="AK528" s="26">
        <f t="shared" ca="1" si="271"/>
        <v>0</v>
      </c>
      <c r="AL528" s="48">
        <f t="shared" si="272"/>
        <v>0.23529411764705882</v>
      </c>
      <c r="AM528" s="48" t="str">
        <f t="shared" ca="1" si="273"/>
        <v>24 - 0%</v>
      </c>
      <c r="AN528" s="48" t="str">
        <f>IFERROR(#REF!/#REF!,"-")</f>
        <v>-</v>
      </c>
      <c r="AO528" s="48">
        <f t="shared" si="274"/>
        <v>5.8823529411764705E-2</v>
      </c>
      <c r="AP528" s="48" t="str">
        <f t="shared" ca="1" si="275"/>
        <v>6 - 10%</v>
      </c>
      <c r="AQ528" s="48" t="str">
        <f>IFERROR(AC528/#REF!,"-")</f>
        <v>-</v>
      </c>
      <c r="AR528" s="48">
        <f t="shared" si="276"/>
        <v>0.25</v>
      </c>
      <c r="AS528" s="48" t="str">
        <f>IFERROR(#REF!/#REF!,"_")</f>
        <v>_</v>
      </c>
      <c r="AT528" s="48">
        <f t="shared" si="277"/>
        <v>0.5</v>
      </c>
      <c r="AU528" s="48" t="str">
        <f>IFERROR(#REF!/#REF!,"-")</f>
        <v>-</v>
      </c>
      <c r="AV528" s="48">
        <f t="shared" si="278"/>
        <v>0</v>
      </c>
      <c r="AW528" s="48" t="str">
        <f>IFERROR(#REF!/#REF!,"-")</f>
        <v>-</v>
      </c>
      <c r="AX528" s="48">
        <f t="shared" si="279"/>
        <v>0</v>
      </c>
      <c r="AY528" s="48" t="str">
        <f>IFERROR(#REF!/#REF!,"-")</f>
        <v>-</v>
      </c>
      <c r="AZ528" s="48">
        <f t="shared" si="285"/>
        <v>0</v>
      </c>
      <c r="BA528" s="48" t="str">
        <f t="shared" si="286"/>
        <v>-</v>
      </c>
      <c r="BB528" s="48" t="b">
        <f t="shared" si="280"/>
        <v>0</v>
      </c>
      <c r="BC528">
        <f t="shared" si="287"/>
        <v>11</v>
      </c>
      <c r="BD528" s="48">
        <f t="shared" si="281"/>
        <v>0.33333333333333331</v>
      </c>
    </row>
    <row r="529" spans="1:56" x14ac:dyDescent="0.3">
      <c r="A529" s="25" t="str">
        <f>Råstatistik!A523</f>
        <v>THORENGRUPPEN AB</v>
      </c>
      <c r="B529" t="b">
        <f t="shared" si="256"/>
        <v>0</v>
      </c>
      <c r="C529">
        <f>Råstatistik!F523</f>
        <v>0</v>
      </c>
      <c r="D529">
        <f ca="1">IF(Råstatistik!D523=999,IF(simulera09,RANDBETWEEN(1,9),9),0)</f>
        <v>9</v>
      </c>
      <c r="E529">
        <f>Råstatistik!K523</f>
        <v>0</v>
      </c>
      <c r="F529">
        <f ca="1">IF(Råstatistik!I523=999,IF(simulera09,RANDBETWEEN(1,9),9),0)</f>
        <v>9</v>
      </c>
      <c r="G529">
        <f>Råstatistik!P523</f>
        <v>0</v>
      </c>
      <c r="H529">
        <f ca="1">IF(Råstatistik!N523=999,IF(simulera09,RANDBETWEEN(1,9),9),0)</f>
        <v>9</v>
      </c>
      <c r="I529">
        <f>Råstatistik!U523</f>
        <v>11</v>
      </c>
      <c r="J529">
        <f ca="1">IF(Råstatistik!S523=999,IF(simulera09,RANDBETWEEN(1,9),9),0)</f>
        <v>0</v>
      </c>
      <c r="K529">
        <f t="shared" si="257"/>
        <v>11</v>
      </c>
      <c r="L529">
        <f t="shared" ca="1" si="258"/>
        <v>27</v>
      </c>
      <c r="M529" s="26" t="str">
        <f t="shared" ca="1" si="282"/>
        <v>11-38</v>
      </c>
      <c r="N529" s="26">
        <f t="shared" ca="1" si="283"/>
        <v>25</v>
      </c>
      <c r="O529" s="26">
        <f t="shared" si="259"/>
        <v>0</v>
      </c>
      <c r="P529" s="26">
        <f t="shared" ca="1" si="260"/>
        <v>18</v>
      </c>
      <c r="Q529" s="26">
        <f t="shared" ca="1" si="261"/>
        <v>9</v>
      </c>
      <c r="R529" s="43">
        <f>IF(Råstatistik!G523=".",0,Råstatistik!G523)</f>
        <v>0</v>
      </c>
      <c r="S529" s="44">
        <f ca="1">IF(Råstatistik!E523=999,IF(simulera09,RANDBETWEEN(1,9),9),0)</f>
        <v>9</v>
      </c>
      <c r="T529" s="43">
        <f>IF(Råstatistik!L523=".",0,Råstatistik!L523)</f>
        <v>0</v>
      </c>
      <c r="U529" s="44">
        <f ca="1">IF(Råstatistik!J523=999,IF(simulera09,RANDBETWEEN(1,9),9),0)</f>
        <v>9</v>
      </c>
      <c r="V529">
        <f>IF(Råstatistik!Q523=".",0,Råstatistik!Q523)</f>
        <v>0</v>
      </c>
      <c r="W529">
        <f ca="1">IF(Råstatistik!O523=999,IF(simulera09,RANDBETWEEN(1,9),9),0)</f>
        <v>9</v>
      </c>
      <c r="X529">
        <f>IF(Råstatistik!V523=".",0,Råstatistik!V523)</f>
        <v>0</v>
      </c>
      <c r="Y529">
        <f ca="1">IF(Råstatistik!T523=999,IF(simulera09,RANDBETWEEN(1,9),9),0)</f>
        <v>0</v>
      </c>
      <c r="Z529">
        <f t="shared" si="262"/>
        <v>0</v>
      </c>
      <c r="AA529">
        <f t="shared" ca="1" si="263"/>
        <v>27</v>
      </c>
      <c r="AB529" s="26" t="str">
        <f t="shared" ca="1" si="284"/>
        <v>0-27</v>
      </c>
      <c r="AC529" s="26" t="b">
        <f>Råstatistik!B523</f>
        <v>0</v>
      </c>
      <c r="AD529" s="26">
        <f t="shared" si="264"/>
        <v>0</v>
      </c>
      <c r="AE529" s="26">
        <f t="shared" ca="1" si="265"/>
        <v>0</v>
      </c>
      <c r="AF529" s="26">
        <f t="shared" si="266"/>
        <v>0</v>
      </c>
      <c r="AG529" s="26">
        <f t="shared" ca="1" si="267"/>
        <v>0</v>
      </c>
      <c r="AH529" s="26">
        <f t="shared" si="268"/>
        <v>0</v>
      </c>
      <c r="AI529" s="26">
        <f t="shared" ca="1" si="269"/>
        <v>0</v>
      </c>
      <c r="AJ529" s="26">
        <f t="shared" si="270"/>
        <v>11</v>
      </c>
      <c r="AK529" s="26">
        <f t="shared" ca="1" si="271"/>
        <v>0</v>
      </c>
      <c r="AL529" s="48">
        <f t="shared" si="272"/>
        <v>0</v>
      </c>
      <c r="AM529" s="48" t="str">
        <f t="shared" ca="1" si="273"/>
        <v>0 - 72%</v>
      </c>
      <c r="AN529" s="48" t="str">
        <f>IFERROR(#REF!/#REF!,"-")</f>
        <v>-</v>
      </c>
      <c r="AO529" s="48">
        <f t="shared" si="274"/>
        <v>0</v>
      </c>
      <c r="AP529" s="48" t="str">
        <f t="shared" ca="1" si="275"/>
        <v>0 - 108%</v>
      </c>
      <c r="AQ529" s="48" t="str">
        <f>IFERROR(AC529/#REF!,"-")</f>
        <v>-</v>
      </c>
      <c r="AR529" s="48" t="str">
        <f t="shared" si="276"/>
        <v>-</v>
      </c>
      <c r="AS529" s="48" t="str">
        <f>IFERROR(#REF!/#REF!,"_")</f>
        <v>_</v>
      </c>
      <c r="AT529" s="48" t="str">
        <f t="shared" si="277"/>
        <v>-</v>
      </c>
      <c r="AU529" s="48" t="str">
        <f>IFERROR(#REF!/#REF!,"-")</f>
        <v>-</v>
      </c>
      <c r="AV529" s="48" t="str">
        <f t="shared" si="278"/>
        <v>-</v>
      </c>
      <c r="AW529" s="48" t="str">
        <f>IFERROR(#REF!/#REF!,"-")</f>
        <v>-</v>
      </c>
      <c r="AX529" s="48" t="str">
        <f t="shared" si="279"/>
        <v>-</v>
      </c>
      <c r="AY529" s="48" t="str">
        <f>IFERROR(#REF!/#REF!,"-")</f>
        <v>-</v>
      </c>
      <c r="AZ529" s="48" t="str">
        <f t="shared" si="285"/>
        <v>-</v>
      </c>
      <c r="BA529" s="48" t="str">
        <f t="shared" si="286"/>
        <v>-</v>
      </c>
      <c r="BB529" s="48" t="b">
        <f t="shared" si="280"/>
        <v>0</v>
      </c>
      <c r="BC529">
        <f t="shared" si="287"/>
        <v>0</v>
      </c>
      <c r="BD529" s="48" t="str">
        <f t="shared" si="281"/>
        <v>-</v>
      </c>
    </row>
    <row r="530" spans="1:56" x14ac:dyDescent="0.3">
      <c r="A530" s="25" t="str">
        <f>Råstatistik!A524</f>
        <v>TIBRO KOMMUN</v>
      </c>
      <c r="B530" t="b">
        <f t="shared" si="256"/>
        <v>1</v>
      </c>
      <c r="C530">
        <f>Råstatistik!F524</f>
        <v>16</v>
      </c>
      <c r="D530">
        <f ca="1">IF(Råstatistik!D524=999,IF(simulera09,RANDBETWEEN(1,9),9),0)</f>
        <v>0</v>
      </c>
      <c r="E530">
        <f>Råstatistik!K524</f>
        <v>11</v>
      </c>
      <c r="F530">
        <f ca="1">IF(Råstatistik!I524=999,IF(simulera09,RANDBETWEEN(1,9),9),0)</f>
        <v>0</v>
      </c>
      <c r="G530">
        <f>Råstatistik!P524</f>
        <v>0</v>
      </c>
      <c r="H530">
        <f ca="1">IF(Råstatistik!N524=999,IF(simulera09,RANDBETWEEN(1,9),9),0)</f>
        <v>9</v>
      </c>
      <c r="I530">
        <f>Råstatistik!U524</f>
        <v>63</v>
      </c>
      <c r="J530">
        <f ca="1">IF(Råstatistik!S524=999,IF(simulera09,RANDBETWEEN(1,9),9),0)</f>
        <v>0</v>
      </c>
      <c r="K530">
        <f t="shared" si="257"/>
        <v>90</v>
      </c>
      <c r="L530">
        <f t="shared" ca="1" si="258"/>
        <v>9</v>
      </c>
      <c r="M530" s="26" t="str">
        <f t="shared" ca="1" si="282"/>
        <v>90-99</v>
      </c>
      <c r="N530" s="26">
        <f t="shared" ca="1" si="283"/>
        <v>95</v>
      </c>
      <c r="O530" s="26">
        <f t="shared" si="259"/>
        <v>27</v>
      </c>
      <c r="P530" s="26">
        <f t="shared" ca="1" si="260"/>
        <v>0</v>
      </c>
      <c r="Q530" s="26">
        <f t="shared" ca="1" si="261"/>
        <v>27</v>
      </c>
      <c r="R530" s="43">
        <f>IF(Råstatistik!G524=".",0,Råstatistik!G524)</f>
        <v>0</v>
      </c>
      <c r="S530" s="44">
        <f ca="1">IF(Råstatistik!E524=999,IF(simulera09,RANDBETWEEN(1,9),9),0)</f>
        <v>9</v>
      </c>
      <c r="T530" s="43">
        <f>IF(Råstatistik!L524=".",0,Råstatistik!L524)</f>
        <v>0</v>
      </c>
      <c r="U530" s="44">
        <f ca="1">IF(Råstatistik!J524=999,IF(simulera09,RANDBETWEEN(1,9),9),0)</f>
        <v>9</v>
      </c>
      <c r="V530">
        <f>IF(Råstatistik!Q524=".",0,Råstatistik!Q524)</f>
        <v>0</v>
      </c>
      <c r="W530">
        <f ca="1">IF(Råstatistik!O524=999,IF(simulera09,RANDBETWEEN(1,9),9),0)</f>
        <v>9</v>
      </c>
      <c r="X530">
        <f>IF(Råstatistik!V524=".",0,Råstatistik!V524)</f>
        <v>0</v>
      </c>
      <c r="Y530">
        <f ca="1">IF(Råstatistik!T524=999,IF(simulera09,RANDBETWEEN(1,9),9),0)</f>
        <v>9</v>
      </c>
      <c r="Z530">
        <f t="shared" si="262"/>
        <v>0</v>
      </c>
      <c r="AA530">
        <f t="shared" ca="1" si="263"/>
        <v>36</v>
      </c>
      <c r="AB530" s="26" t="str">
        <f t="shared" ca="1" si="284"/>
        <v>0-36</v>
      </c>
      <c r="AC530" s="26" t="b">
        <f>Råstatistik!B524</f>
        <v>0</v>
      </c>
      <c r="AD530" s="26">
        <f t="shared" si="264"/>
        <v>16</v>
      </c>
      <c r="AE530" s="26">
        <f t="shared" ca="1" si="265"/>
        <v>0</v>
      </c>
      <c r="AF530" s="26">
        <f t="shared" si="266"/>
        <v>11</v>
      </c>
      <c r="AG530" s="26">
        <f t="shared" ca="1" si="267"/>
        <v>0</v>
      </c>
      <c r="AH530" s="26">
        <f t="shared" si="268"/>
        <v>0</v>
      </c>
      <c r="AI530" s="26">
        <f t="shared" ca="1" si="269"/>
        <v>0</v>
      </c>
      <c r="AJ530" s="26">
        <f t="shared" si="270"/>
        <v>63</v>
      </c>
      <c r="AK530" s="26">
        <f t="shared" ca="1" si="271"/>
        <v>0</v>
      </c>
      <c r="AL530" s="48">
        <f t="shared" si="272"/>
        <v>0.3</v>
      </c>
      <c r="AM530" s="48" t="str">
        <f t="shared" ca="1" si="273"/>
        <v>28 - 0%</v>
      </c>
      <c r="AN530" s="48" t="str">
        <f>IFERROR(#REF!/#REF!,"-")</f>
        <v>-</v>
      </c>
      <c r="AO530" s="48">
        <f t="shared" si="274"/>
        <v>0</v>
      </c>
      <c r="AP530" s="48" t="str">
        <f t="shared" ca="1" si="275"/>
        <v>0 - 38%</v>
      </c>
      <c r="AQ530" s="48" t="str">
        <f>IFERROR(AC530/#REF!,"-")</f>
        <v>-</v>
      </c>
      <c r="AR530" s="48">
        <f t="shared" si="276"/>
        <v>0</v>
      </c>
      <c r="AS530" s="48" t="str">
        <f>IFERROR(#REF!/#REF!,"_")</f>
        <v>_</v>
      </c>
      <c r="AT530" s="48">
        <f t="shared" si="277"/>
        <v>0.40740740740740738</v>
      </c>
      <c r="AU530" s="48" t="str">
        <f>IFERROR(#REF!/#REF!,"-")</f>
        <v>-</v>
      </c>
      <c r="AV530" s="48" t="str">
        <f t="shared" si="278"/>
        <v>-</v>
      </c>
      <c r="AW530" s="48" t="str">
        <f>IFERROR(#REF!/#REF!,"-")</f>
        <v>-</v>
      </c>
      <c r="AX530" s="48" t="str">
        <f t="shared" si="279"/>
        <v>-</v>
      </c>
      <c r="AY530" s="48" t="str">
        <f>IFERROR(#REF!/#REF!,"-")</f>
        <v>-</v>
      </c>
      <c r="AZ530" s="48" t="str">
        <f t="shared" si="285"/>
        <v>-</v>
      </c>
      <c r="BA530" s="48" t="str">
        <f t="shared" si="286"/>
        <v>-</v>
      </c>
      <c r="BB530" s="48" t="b">
        <f t="shared" si="280"/>
        <v>0</v>
      </c>
      <c r="BC530">
        <f t="shared" si="287"/>
        <v>16</v>
      </c>
      <c r="BD530" s="48">
        <f t="shared" si="281"/>
        <v>0.59259259259259256</v>
      </c>
    </row>
    <row r="531" spans="1:56" x14ac:dyDescent="0.3">
      <c r="A531" s="25" t="str">
        <f>Råstatistik!A525</f>
        <v>TIDAHOLMS KOMMUN</v>
      </c>
      <c r="B531" t="b">
        <f t="shared" si="256"/>
        <v>1</v>
      </c>
      <c r="C531">
        <f>Råstatistik!F525</f>
        <v>12</v>
      </c>
      <c r="D531">
        <f ca="1">IF(Råstatistik!D525=999,IF(simulera09,RANDBETWEEN(1,9),9),0)</f>
        <v>0</v>
      </c>
      <c r="E531">
        <f>Råstatistik!K525</f>
        <v>15</v>
      </c>
      <c r="F531">
        <f ca="1">IF(Råstatistik!I525=999,IF(simulera09,RANDBETWEEN(1,9),9),0)</f>
        <v>0</v>
      </c>
      <c r="G531">
        <f>Råstatistik!P525</f>
        <v>10</v>
      </c>
      <c r="H531">
        <f ca="1">IF(Råstatistik!N525=999,IF(simulera09,RANDBETWEEN(1,9),9),0)</f>
        <v>0</v>
      </c>
      <c r="I531">
        <f>Råstatistik!U525</f>
        <v>93</v>
      </c>
      <c r="J531">
        <f ca="1">IF(Råstatistik!S525=999,IF(simulera09,RANDBETWEEN(1,9),9),0)</f>
        <v>0</v>
      </c>
      <c r="K531">
        <f t="shared" si="257"/>
        <v>130</v>
      </c>
      <c r="L531">
        <f t="shared" ca="1" si="258"/>
        <v>0</v>
      </c>
      <c r="M531" s="26" t="str">
        <f t="shared" ca="1" si="282"/>
        <v>130</v>
      </c>
      <c r="N531" s="26">
        <f t="shared" ca="1" si="283"/>
        <v>130</v>
      </c>
      <c r="O531" s="26">
        <f t="shared" si="259"/>
        <v>27</v>
      </c>
      <c r="P531" s="26">
        <f t="shared" ca="1" si="260"/>
        <v>0</v>
      </c>
      <c r="Q531" s="26">
        <f t="shared" ca="1" si="261"/>
        <v>27</v>
      </c>
      <c r="R531" s="43">
        <f>IF(Råstatistik!G525=".",0,Råstatistik!G525)</f>
        <v>0</v>
      </c>
      <c r="S531" s="44">
        <f ca="1">IF(Råstatistik!E525=999,IF(simulera09,RANDBETWEEN(1,9),9),0)</f>
        <v>9</v>
      </c>
      <c r="T531" s="43">
        <f>IF(Råstatistik!L525=".",0,Råstatistik!L525)</f>
        <v>0</v>
      </c>
      <c r="U531" s="44">
        <f ca="1">IF(Råstatistik!J525=999,IF(simulera09,RANDBETWEEN(1,9),9),0)</f>
        <v>9</v>
      </c>
      <c r="V531">
        <f>IF(Råstatistik!Q525=".",0,Råstatistik!Q525)</f>
        <v>0</v>
      </c>
      <c r="W531">
        <f ca="1">IF(Råstatistik!O525=999,IF(simulera09,RANDBETWEEN(1,9),9),0)</f>
        <v>9</v>
      </c>
      <c r="X531">
        <f>IF(Råstatistik!V525=".",0,Råstatistik!V525)</f>
        <v>0</v>
      </c>
      <c r="Y531">
        <f ca="1">IF(Råstatistik!T525=999,IF(simulera09,RANDBETWEEN(1,9),9),0)</f>
        <v>9</v>
      </c>
      <c r="Z531">
        <f t="shared" si="262"/>
        <v>0</v>
      </c>
      <c r="AA531">
        <f t="shared" ca="1" si="263"/>
        <v>36</v>
      </c>
      <c r="AB531" s="26" t="str">
        <f t="shared" ca="1" si="284"/>
        <v>0-36</v>
      </c>
      <c r="AC531" s="26" t="b">
        <f>Råstatistik!B525</f>
        <v>0</v>
      </c>
      <c r="AD531" s="26">
        <f t="shared" si="264"/>
        <v>12</v>
      </c>
      <c r="AE531" s="26">
        <f t="shared" ca="1" si="265"/>
        <v>0</v>
      </c>
      <c r="AF531" s="26">
        <f t="shared" si="266"/>
        <v>15</v>
      </c>
      <c r="AG531" s="26">
        <f t="shared" ca="1" si="267"/>
        <v>0</v>
      </c>
      <c r="AH531" s="26">
        <f t="shared" si="268"/>
        <v>10</v>
      </c>
      <c r="AI531" s="26">
        <f t="shared" ca="1" si="269"/>
        <v>0</v>
      </c>
      <c r="AJ531" s="26">
        <f t="shared" si="270"/>
        <v>93</v>
      </c>
      <c r="AK531" s="26">
        <f t="shared" ca="1" si="271"/>
        <v>0</v>
      </c>
      <c r="AL531" s="48">
        <f t="shared" si="272"/>
        <v>0.2076923076923077</v>
      </c>
      <c r="AM531" s="48" t="str">
        <f t="shared" ca="1" si="273"/>
        <v>21 - 0%</v>
      </c>
      <c r="AN531" s="48" t="str">
        <f>IFERROR(#REF!/#REF!,"-")</f>
        <v>-</v>
      </c>
      <c r="AO531" s="48">
        <f t="shared" si="274"/>
        <v>0</v>
      </c>
      <c r="AP531" s="48" t="str">
        <f t="shared" ca="1" si="275"/>
        <v>0 - 28%</v>
      </c>
      <c r="AQ531" s="48" t="str">
        <f>IFERROR(AC531/#REF!,"-")</f>
        <v>-</v>
      </c>
      <c r="AR531" s="48">
        <f t="shared" si="276"/>
        <v>0</v>
      </c>
      <c r="AS531" s="48" t="str">
        <f>IFERROR(#REF!/#REF!,"_")</f>
        <v>_</v>
      </c>
      <c r="AT531" s="48">
        <f t="shared" si="277"/>
        <v>0.55555555555555558</v>
      </c>
      <c r="AU531" s="48" t="str">
        <f>IFERROR(#REF!/#REF!,"-")</f>
        <v>-</v>
      </c>
      <c r="AV531" s="48" t="str">
        <f t="shared" si="278"/>
        <v>-</v>
      </c>
      <c r="AW531" s="48" t="str">
        <f>IFERROR(#REF!/#REF!,"-")</f>
        <v>-</v>
      </c>
      <c r="AX531" s="48" t="str">
        <f t="shared" si="279"/>
        <v>-</v>
      </c>
      <c r="AY531" s="48" t="str">
        <f>IFERROR(#REF!/#REF!,"-")</f>
        <v>-</v>
      </c>
      <c r="AZ531" s="48" t="str">
        <f t="shared" si="285"/>
        <v>-</v>
      </c>
      <c r="BA531" s="48" t="str">
        <f t="shared" si="286"/>
        <v>-</v>
      </c>
      <c r="BB531" s="48" t="b">
        <f t="shared" si="280"/>
        <v>0</v>
      </c>
      <c r="BC531">
        <f t="shared" si="287"/>
        <v>12</v>
      </c>
      <c r="BD531" s="48">
        <f t="shared" si="281"/>
        <v>0.44444444444444442</v>
      </c>
    </row>
    <row r="532" spans="1:56" x14ac:dyDescent="0.3">
      <c r="A532" s="25" t="str">
        <f>Råstatistik!A526</f>
        <v>TIERPS KOMMUN</v>
      </c>
      <c r="B532" t="b">
        <f t="shared" si="256"/>
        <v>1</v>
      </c>
      <c r="C532">
        <f>Råstatistik!F526</f>
        <v>27</v>
      </c>
      <c r="D532">
        <f ca="1">IF(Råstatistik!D526=999,IF(simulera09,RANDBETWEEN(1,9),9),0)</f>
        <v>0</v>
      </c>
      <c r="E532">
        <f>Råstatistik!K526</f>
        <v>16</v>
      </c>
      <c r="F532">
        <f ca="1">IF(Råstatistik!I526=999,IF(simulera09,RANDBETWEEN(1,9),9),0)</f>
        <v>0</v>
      </c>
      <c r="G532">
        <f>Råstatistik!P526</f>
        <v>15</v>
      </c>
      <c r="H532">
        <f ca="1">IF(Råstatistik!N526=999,IF(simulera09,RANDBETWEEN(1,9),9),0)</f>
        <v>0</v>
      </c>
      <c r="I532">
        <f>Råstatistik!U526</f>
        <v>104</v>
      </c>
      <c r="J532">
        <f ca="1">IF(Råstatistik!S526=999,IF(simulera09,RANDBETWEEN(1,9),9),0)</f>
        <v>0</v>
      </c>
      <c r="K532">
        <f t="shared" si="257"/>
        <v>162</v>
      </c>
      <c r="L532">
        <f t="shared" ca="1" si="258"/>
        <v>0</v>
      </c>
      <c r="M532" s="26" t="str">
        <f t="shared" ca="1" si="282"/>
        <v>162</v>
      </c>
      <c r="N532" s="26">
        <f t="shared" ca="1" si="283"/>
        <v>162</v>
      </c>
      <c r="O532" s="26">
        <f t="shared" si="259"/>
        <v>43</v>
      </c>
      <c r="P532" s="26">
        <f t="shared" ca="1" si="260"/>
        <v>0</v>
      </c>
      <c r="Q532" s="26">
        <f t="shared" ca="1" si="261"/>
        <v>43</v>
      </c>
      <c r="R532" s="43">
        <f>IF(Råstatistik!G526=".",0,Råstatistik!G526)</f>
        <v>0</v>
      </c>
      <c r="S532" s="44">
        <f ca="1">IF(Råstatistik!E526=999,IF(simulera09,RANDBETWEEN(1,9),9),0)</f>
        <v>9</v>
      </c>
      <c r="T532" s="43">
        <f>IF(Råstatistik!L526=".",0,Råstatistik!L526)</f>
        <v>0</v>
      </c>
      <c r="U532" s="44">
        <f ca="1">IF(Råstatistik!J526=999,IF(simulera09,RANDBETWEEN(1,9),9),0)</f>
        <v>0</v>
      </c>
      <c r="V532">
        <f>IF(Råstatistik!Q526=".",0,Råstatistik!Q526)</f>
        <v>0</v>
      </c>
      <c r="W532">
        <f ca="1">IF(Råstatistik!O526=999,IF(simulera09,RANDBETWEEN(1,9),9),0)</f>
        <v>0</v>
      </c>
      <c r="X532">
        <f>IF(Råstatistik!V526=".",0,Råstatistik!V526)</f>
        <v>0</v>
      </c>
      <c r="Y532">
        <f ca="1">IF(Råstatistik!T526=999,IF(simulera09,RANDBETWEEN(1,9),9),0)</f>
        <v>0</v>
      </c>
      <c r="Z532">
        <f t="shared" si="262"/>
        <v>0</v>
      </c>
      <c r="AA532">
        <f t="shared" ca="1" si="263"/>
        <v>9</v>
      </c>
      <c r="AB532" s="26" t="str">
        <f t="shared" ca="1" si="284"/>
        <v>0-9</v>
      </c>
      <c r="AC532" s="26" t="b">
        <f>Råstatistik!B526</f>
        <v>0</v>
      </c>
      <c r="AD532" s="26">
        <f t="shared" si="264"/>
        <v>27</v>
      </c>
      <c r="AE532" s="26">
        <f t="shared" ca="1" si="265"/>
        <v>0</v>
      </c>
      <c r="AF532" s="26">
        <f t="shared" si="266"/>
        <v>16</v>
      </c>
      <c r="AG532" s="26">
        <f t="shared" ca="1" si="267"/>
        <v>0</v>
      </c>
      <c r="AH532" s="26">
        <f t="shared" si="268"/>
        <v>15</v>
      </c>
      <c r="AI532" s="26">
        <f t="shared" ca="1" si="269"/>
        <v>0</v>
      </c>
      <c r="AJ532" s="26">
        <f t="shared" si="270"/>
        <v>104</v>
      </c>
      <c r="AK532" s="26">
        <f t="shared" ca="1" si="271"/>
        <v>0</v>
      </c>
      <c r="AL532" s="48">
        <f t="shared" si="272"/>
        <v>0.26543209876543211</v>
      </c>
      <c r="AM532" s="48" t="str">
        <f t="shared" ca="1" si="273"/>
        <v>27 - 0%</v>
      </c>
      <c r="AN532" s="48" t="str">
        <f>IFERROR(#REF!/#REF!,"-")</f>
        <v>-</v>
      </c>
      <c r="AO532" s="48">
        <f t="shared" si="274"/>
        <v>0</v>
      </c>
      <c r="AP532" s="48" t="str">
        <f t="shared" ca="1" si="275"/>
        <v>0 - 6%</v>
      </c>
      <c r="AQ532" s="48" t="str">
        <f>IFERROR(AC532/#REF!,"-")</f>
        <v>-</v>
      </c>
      <c r="AR532" s="48">
        <f t="shared" si="276"/>
        <v>0</v>
      </c>
      <c r="AS532" s="48" t="str">
        <f>IFERROR(#REF!/#REF!,"_")</f>
        <v>_</v>
      </c>
      <c r="AT532" s="48">
        <f t="shared" si="277"/>
        <v>0.37209302325581395</v>
      </c>
      <c r="AU532" s="48" t="str">
        <f>IFERROR(#REF!/#REF!,"-")</f>
        <v>-</v>
      </c>
      <c r="AV532" s="48" t="str">
        <f t="shared" si="278"/>
        <v>-</v>
      </c>
      <c r="AW532" s="48" t="str">
        <f>IFERROR(#REF!/#REF!,"-")</f>
        <v>-</v>
      </c>
      <c r="AX532" s="48" t="str">
        <f t="shared" si="279"/>
        <v>-</v>
      </c>
      <c r="AY532" s="48" t="str">
        <f>IFERROR(#REF!/#REF!,"-")</f>
        <v>-</v>
      </c>
      <c r="AZ532" s="48" t="str">
        <f t="shared" si="285"/>
        <v>-</v>
      </c>
      <c r="BA532" s="48" t="str">
        <f t="shared" si="286"/>
        <v>-</v>
      </c>
      <c r="BB532" s="48" t="b">
        <f t="shared" si="280"/>
        <v>0</v>
      </c>
      <c r="BC532">
        <f t="shared" si="287"/>
        <v>27</v>
      </c>
      <c r="BD532" s="48">
        <f t="shared" si="281"/>
        <v>0.62790697674418605</v>
      </c>
    </row>
    <row r="533" spans="1:56" x14ac:dyDescent="0.3">
      <c r="A533" s="25" t="str">
        <f>Råstatistik!A527</f>
        <v>TIMRÅ KOMMUN</v>
      </c>
      <c r="B533" t="b">
        <f t="shared" si="256"/>
        <v>1</v>
      </c>
      <c r="C533">
        <f>Råstatistik!F527</f>
        <v>16</v>
      </c>
      <c r="D533">
        <f ca="1">IF(Råstatistik!D527=999,IF(simulera09,RANDBETWEEN(1,9),9),0)</f>
        <v>0</v>
      </c>
      <c r="E533">
        <f>Råstatistik!K527</f>
        <v>31</v>
      </c>
      <c r="F533">
        <f ca="1">IF(Råstatistik!I527=999,IF(simulera09,RANDBETWEEN(1,9),9),0)</f>
        <v>0</v>
      </c>
      <c r="G533">
        <f>Råstatistik!P527</f>
        <v>11</v>
      </c>
      <c r="H533">
        <f ca="1">IF(Råstatistik!N527=999,IF(simulera09,RANDBETWEEN(1,9),9),0)</f>
        <v>0</v>
      </c>
      <c r="I533">
        <f>Råstatistik!U527</f>
        <v>117</v>
      </c>
      <c r="J533">
        <f ca="1">IF(Råstatistik!S527=999,IF(simulera09,RANDBETWEEN(1,9),9),0)</f>
        <v>0</v>
      </c>
      <c r="K533">
        <f t="shared" si="257"/>
        <v>175</v>
      </c>
      <c r="L533">
        <f t="shared" ca="1" si="258"/>
        <v>0</v>
      </c>
      <c r="M533" s="26" t="str">
        <f t="shared" ca="1" si="282"/>
        <v>175</v>
      </c>
      <c r="N533" s="26">
        <f t="shared" ca="1" si="283"/>
        <v>175</v>
      </c>
      <c r="O533" s="26">
        <f t="shared" si="259"/>
        <v>47</v>
      </c>
      <c r="P533" s="26">
        <f t="shared" ca="1" si="260"/>
        <v>0</v>
      </c>
      <c r="Q533" s="26">
        <f t="shared" ca="1" si="261"/>
        <v>47</v>
      </c>
      <c r="R533" s="43">
        <f>IF(Råstatistik!G527=".",0,Råstatistik!G527)</f>
        <v>11</v>
      </c>
      <c r="S533" s="44">
        <f ca="1">IF(Råstatistik!E527=999,IF(simulera09,RANDBETWEEN(1,9),9),0)</f>
        <v>0</v>
      </c>
      <c r="T533" s="43">
        <f>IF(Råstatistik!L527=".",0,Råstatistik!L527)</f>
        <v>11</v>
      </c>
      <c r="U533" s="44">
        <f ca="1">IF(Råstatistik!J527=999,IF(simulera09,RANDBETWEEN(1,9),9),0)</f>
        <v>0</v>
      </c>
      <c r="V533">
        <f>IF(Råstatistik!Q527=".",0,Råstatistik!Q527)</f>
        <v>0</v>
      </c>
      <c r="W533">
        <f ca="1">IF(Råstatistik!O527=999,IF(simulera09,RANDBETWEEN(1,9),9),0)</f>
        <v>9</v>
      </c>
      <c r="X533">
        <f>IF(Råstatistik!V527=".",0,Råstatistik!V527)</f>
        <v>0</v>
      </c>
      <c r="Y533">
        <f ca="1">IF(Råstatistik!T527=999,IF(simulera09,RANDBETWEEN(1,9),9),0)</f>
        <v>9</v>
      </c>
      <c r="Z533">
        <f t="shared" si="262"/>
        <v>22</v>
      </c>
      <c r="AA533">
        <f t="shared" ca="1" si="263"/>
        <v>18</v>
      </c>
      <c r="AB533" s="26" t="str">
        <f t="shared" ca="1" si="284"/>
        <v>22-40</v>
      </c>
      <c r="AC533" s="26" t="b">
        <f>Råstatistik!B527</f>
        <v>0</v>
      </c>
      <c r="AD533" s="26">
        <f t="shared" si="264"/>
        <v>5</v>
      </c>
      <c r="AE533" s="26">
        <f t="shared" ca="1" si="265"/>
        <v>0</v>
      </c>
      <c r="AF533" s="26">
        <f t="shared" si="266"/>
        <v>20</v>
      </c>
      <c r="AG533" s="26">
        <f t="shared" ca="1" si="267"/>
        <v>0</v>
      </c>
      <c r="AH533" s="26">
        <f t="shared" si="268"/>
        <v>11</v>
      </c>
      <c r="AI533" s="26">
        <f t="shared" ca="1" si="269"/>
        <v>0</v>
      </c>
      <c r="AJ533" s="26">
        <f t="shared" si="270"/>
        <v>117</v>
      </c>
      <c r="AK533" s="26">
        <f t="shared" ca="1" si="271"/>
        <v>0</v>
      </c>
      <c r="AL533" s="48">
        <f t="shared" si="272"/>
        <v>0.26857142857142857</v>
      </c>
      <c r="AM533" s="48" t="str">
        <f t="shared" ca="1" si="273"/>
        <v>27 - 0%</v>
      </c>
      <c r="AN533" s="48" t="str">
        <f>IFERROR(#REF!/#REF!,"-")</f>
        <v>-</v>
      </c>
      <c r="AO533" s="48">
        <f t="shared" si="274"/>
        <v>0.12571428571428572</v>
      </c>
      <c r="AP533" s="48" t="str">
        <f t="shared" ca="1" si="275"/>
        <v>13 - 10%</v>
      </c>
      <c r="AQ533" s="48" t="str">
        <f>IFERROR(AC533/#REF!,"-")</f>
        <v>-</v>
      </c>
      <c r="AR533" s="48">
        <f t="shared" si="276"/>
        <v>0.46808510638297873</v>
      </c>
      <c r="AS533" s="48" t="str">
        <f>IFERROR(#REF!/#REF!,"_")</f>
        <v>_</v>
      </c>
      <c r="AT533" s="48">
        <f t="shared" si="277"/>
        <v>0.65957446808510634</v>
      </c>
      <c r="AU533" s="48" t="str">
        <f>IFERROR(#REF!/#REF!,"-")</f>
        <v>-</v>
      </c>
      <c r="AV533" s="48">
        <f t="shared" si="278"/>
        <v>0.5</v>
      </c>
      <c r="AW533" s="48" t="str">
        <f>IFERROR(#REF!/#REF!,"-")</f>
        <v>-</v>
      </c>
      <c r="AX533" s="48">
        <f t="shared" si="279"/>
        <v>0</v>
      </c>
      <c r="AY533" s="48" t="str">
        <f>IFERROR(#REF!/#REF!,"-")</f>
        <v>-</v>
      </c>
      <c r="AZ533" s="48">
        <f t="shared" si="285"/>
        <v>0.5</v>
      </c>
      <c r="BA533" s="48" t="str">
        <f t="shared" si="286"/>
        <v>-</v>
      </c>
      <c r="BB533" s="48" t="b">
        <f t="shared" si="280"/>
        <v>0</v>
      </c>
      <c r="BC533">
        <f t="shared" si="287"/>
        <v>5</v>
      </c>
      <c r="BD533" s="48">
        <f t="shared" si="281"/>
        <v>0.2</v>
      </c>
    </row>
    <row r="534" spans="1:56" x14ac:dyDescent="0.3">
      <c r="A534" s="25" t="str">
        <f>Råstatistik!A528</f>
        <v>TINGSRYDS KOMMUN</v>
      </c>
      <c r="B534" t="b">
        <f t="shared" si="256"/>
        <v>1</v>
      </c>
      <c r="C534">
        <f>Råstatistik!F528</f>
        <v>0</v>
      </c>
      <c r="D534">
        <f ca="1">IF(Råstatistik!D528=999,IF(simulera09,RANDBETWEEN(1,9),9),0)</f>
        <v>9</v>
      </c>
      <c r="E534">
        <f>Råstatistik!K528</f>
        <v>0</v>
      </c>
      <c r="F534">
        <f ca="1">IF(Råstatistik!I528=999,IF(simulera09,RANDBETWEEN(1,9),9),0)</f>
        <v>9</v>
      </c>
      <c r="G534">
        <f>Råstatistik!P528</f>
        <v>0</v>
      </c>
      <c r="H534">
        <f ca="1">IF(Råstatistik!N528=999,IF(simulera09,RANDBETWEEN(1,9),9),0)</f>
        <v>9</v>
      </c>
      <c r="I534">
        <f>Råstatistik!U528</f>
        <v>13</v>
      </c>
      <c r="J534">
        <f ca="1">IF(Råstatistik!S528=999,IF(simulera09,RANDBETWEEN(1,9),9),0)</f>
        <v>0</v>
      </c>
      <c r="K534">
        <f t="shared" si="257"/>
        <v>13</v>
      </c>
      <c r="L534">
        <f t="shared" ca="1" si="258"/>
        <v>27</v>
      </c>
      <c r="M534" s="26" t="str">
        <f t="shared" ca="1" si="282"/>
        <v>13-40</v>
      </c>
      <c r="N534" s="26">
        <f t="shared" ca="1" si="283"/>
        <v>27</v>
      </c>
      <c r="O534" s="26">
        <f t="shared" si="259"/>
        <v>0</v>
      </c>
      <c r="P534" s="26">
        <f t="shared" ca="1" si="260"/>
        <v>18</v>
      </c>
      <c r="Q534" s="26">
        <f t="shared" ca="1" si="261"/>
        <v>9</v>
      </c>
      <c r="R534" s="43">
        <f>IF(Råstatistik!G528=".",0,Råstatistik!G528)</f>
        <v>0</v>
      </c>
      <c r="S534" s="44">
        <f ca="1">IF(Råstatistik!E528=999,IF(simulera09,RANDBETWEEN(1,9),9),0)</f>
        <v>9</v>
      </c>
      <c r="T534" s="43">
        <f>IF(Råstatistik!L528=".",0,Råstatistik!L528)</f>
        <v>0</v>
      </c>
      <c r="U534" s="44">
        <f ca="1">IF(Råstatistik!J528=999,IF(simulera09,RANDBETWEEN(1,9),9),0)</f>
        <v>9</v>
      </c>
      <c r="V534">
        <f>IF(Råstatistik!Q528=".",0,Råstatistik!Q528)</f>
        <v>0</v>
      </c>
      <c r="W534">
        <f ca="1">IF(Råstatistik!O528=999,IF(simulera09,RANDBETWEEN(1,9),9),0)</f>
        <v>9</v>
      </c>
      <c r="X534">
        <f>IF(Råstatistik!V528=".",0,Råstatistik!V528)</f>
        <v>0</v>
      </c>
      <c r="Y534">
        <f ca="1">IF(Råstatistik!T528=999,IF(simulera09,RANDBETWEEN(1,9),9),0)</f>
        <v>0</v>
      </c>
      <c r="Z534">
        <f t="shared" si="262"/>
        <v>0</v>
      </c>
      <c r="AA534">
        <f t="shared" ca="1" si="263"/>
        <v>27</v>
      </c>
      <c r="AB534" s="26" t="str">
        <f t="shared" ca="1" si="284"/>
        <v>0-27</v>
      </c>
      <c r="AC534" s="26" t="b">
        <f>Råstatistik!B528</f>
        <v>0</v>
      </c>
      <c r="AD534" s="26">
        <f t="shared" si="264"/>
        <v>0</v>
      </c>
      <c r="AE534" s="26">
        <f t="shared" ca="1" si="265"/>
        <v>0</v>
      </c>
      <c r="AF534" s="26">
        <f t="shared" si="266"/>
        <v>0</v>
      </c>
      <c r="AG534" s="26">
        <f t="shared" ca="1" si="267"/>
        <v>0</v>
      </c>
      <c r="AH534" s="26">
        <f t="shared" si="268"/>
        <v>0</v>
      </c>
      <c r="AI534" s="26">
        <f t="shared" ca="1" si="269"/>
        <v>0</v>
      </c>
      <c r="AJ534" s="26">
        <f t="shared" si="270"/>
        <v>13</v>
      </c>
      <c r="AK534" s="26">
        <f t="shared" ca="1" si="271"/>
        <v>0</v>
      </c>
      <c r="AL534" s="48">
        <f t="shared" si="272"/>
        <v>0</v>
      </c>
      <c r="AM534" s="48" t="str">
        <f t="shared" ca="1" si="273"/>
        <v>0 - 67%</v>
      </c>
      <c r="AN534" s="48" t="str">
        <f>IFERROR(#REF!/#REF!,"-")</f>
        <v>-</v>
      </c>
      <c r="AO534" s="48">
        <f t="shared" si="274"/>
        <v>0</v>
      </c>
      <c r="AP534" s="48" t="str">
        <f t="shared" ca="1" si="275"/>
        <v>0 - 100%</v>
      </c>
      <c r="AQ534" s="48" t="str">
        <f>IFERROR(AC534/#REF!,"-")</f>
        <v>-</v>
      </c>
      <c r="AR534" s="48" t="str">
        <f t="shared" si="276"/>
        <v>-</v>
      </c>
      <c r="AS534" s="48" t="str">
        <f>IFERROR(#REF!/#REF!,"_")</f>
        <v>_</v>
      </c>
      <c r="AT534" s="48" t="str">
        <f t="shared" si="277"/>
        <v>-</v>
      </c>
      <c r="AU534" s="48" t="str">
        <f>IFERROR(#REF!/#REF!,"-")</f>
        <v>-</v>
      </c>
      <c r="AV534" s="48" t="str">
        <f t="shared" si="278"/>
        <v>-</v>
      </c>
      <c r="AW534" s="48" t="str">
        <f>IFERROR(#REF!/#REF!,"-")</f>
        <v>-</v>
      </c>
      <c r="AX534" s="48" t="str">
        <f t="shared" si="279"/>
        <v>-</v>
      </c>
      <c r="AY534" s="48" t="str">
        <f>IFERROR(#REF!/#REF!,"-")</f>
        <v>-</v>
      </c>
      <c r="AZ534" s="48" t="str">
        <f t="shared" si="285"/>
        <v>-</v>
      </c>
      <c r="BA534" s="48" t="str">
        <f t="shared" si="286"/>
        <v>-</v>
      </c>
      <c r="BB534" s="48" t="b">
        <f t="shared" si="280"/>
        <v>0</v>
      </c>
      <c r="BC534">
        <f t="shared" si="287"/>
        <v>0</v>
      </c>
      <c r="BD534" s="48" t="str">
        <f t="shared" si="281"/>
        <v>-</v>
      </c>
    </row>
    <row r="535" spans="1:56" x14ac:dyDescent="0.3">
      <c r="A535" s="25" t="str">
        <f>Råstatistik!A529</f>
        <v>TJÖRNS KOMMUN</v>
      </c>
      <c r="B535" t="b">
        <f t="shared" si="256"/>
        <v>1</v>
      </c>
      <c r="C535">
        <f>Råstatistik!F529</f>
        <v>10</v>
      </c>
      <c r="D535">
        <f ca="1">IF(Råstatistik!D529=999,IF(simulera09,RANDBETWEEN(1,9),9),0)</f>
        <v>0</v>
      </c>
      <c r="E535">
        <f>Råstatistik!K529</f>
        <v>13</v>
      </c>
      <c r="F535">
        <f ca="1">IF(Råstatistik!I529=999,IF(simulera09,RANDBETWEEN(1,9),9),0)</f>
        <v>0</v>
      </c>
      <c r="G535">
        <f>Råstatistik!P529</f>
        <v>0</v>
      </c>
      <c r="H535">
        <f ca="1">IF(Råstatistik!N529=999,IF(simulera09,RANDBETWEEN(1,9),9),0)</f>
        <v>9</v>
      </c>
      <c r="I535">
        <f>Råstatistik!U529</f>
        <v>105</v>
      </c>
      <c r="J535">
        <f ca="1">IF(Råstatistik!S529=999,IF(simulera09,RANDBETWEEN(1,9),9),0)</f>
        <v>0</v>
      </c>
      <c r="K535">
        <f t="shared" si="257"/>
        <v>128</v>
      </c>
      <c r="L535">
        <f t="shared" ca="1" si="258"/>
        <v>9</v>
      </c>
      <c r="M535" s="26" t="str">
        <f t="shared" ca="1" si="282"/>
        <v>128-137</v>
      </c>
      <c r="N535" s="26">
        <f t="shared" ca="1" si="283"/>
        <v>133</v>
      </c>
      <c r="O535" s="26">
        <f t="shared" si="259"/>
        <v>23</v>
      </c>
      <c r="P535" s="26">
        <f t="shared" ca="1" si="260"/>
        <v>0</v>
      </c>
      <c r="Q535" s="26">
        <f t="shared" ca="1" si="261"/>
        <v>23</v>
      </c>
      <c r="R535" s="43">
        <f>IF(Råstatistik!G529=".",0,Råstatistik!G529)</f>
        <v>0</v>
      </c>
      <c r="S535" s="44">
        <f ca="1">IF(Råstatistik!E529=999,IF(simulera09,RANDBETWEEN(1,9),9),0)</f>
        <v>9</v>
      </c>
      <c r="T535" s="43">
        <f>IF(Råstatistik!L529=".",0,Råstatistik!L529)</f>
        <v>0</v>
      </c>
      <c r="U535" s="44">
        <f ca="1">IF(Råstatistik!J529=999,IF(simulera09,RANDBETWEEN(1,9),9),0)</f>
        <v>9</v>
      </c>
      <c r="V535">
        <f>IF(Råstatistik!Q529=".",0,Råstatistik!Q529)</f>
        <v>0</v>
      </c>
      <c r="W535">
        <f ca="1">IF(Råstatistik!O529=999,IF(simulera09,RANDBETWEEN(1,9),9),0)</f>
        <v>9</v>
      </c>
      <c r="X535">
        <f>IF(Råstatistik!V529=".",0,Råstatistik!V529)</f>
        <v>0</v>
      </c>
      <c r="Y535">
        <f ca="1">IF(Råstatistik!T529=999,IF(simulera09,RANDBETWEEN(1,9),9),0)</f>
        <v>9</v>
      </c>
      <c r="Z535">
        <f t="shared" si="262"/>
        <v>0</v>
      </c>
      <c r="AA535">
        <f t="shared" ca="1" si="263"/>
        <v>36</v>
      </c>
      <c r="AB535" s="26" t="str">
        <f t="shared" ca="1" si="284"/>
        <v>0-36</v>
      </c>
      <c r="AC535" s="26" t="b">
        <f>Råstatistik!B529</f>
        <v>0</v>
      </c>
      <c r="AD535" s="26">
        <f t="shared" si="264"/>
        <v>10</v>
      </c>
      <c r="AE535" s="26">
        <f t="shared" ca="1" si="265"/>
        <v>0</v>
      </c>
      <c r="AF535" s="26">
        <f t="shared" si="266"/>
        <v>13</v>
      </c>
      <c r="AG535" s="26">
        <f t="shared" ca="1" si="267"/>
        <v>0</v>
      </c>
      <c r="AH535" s="26">
        <f t="shared" si="268"/>
        <v>0</v>
      </c>
      <c r="AI535" s="26">
        <f t="shared" ca="1" si="269"/>
        <v>0</v>
      </c>
      <c r="AJ535" s="26">
        <f t="shared" si="270"/>
        <v>105</v>
      </c>
      <c r="AK535" s="26">
        <f t="shared" ca="1" si="271"/>
        <v>0</v>
      </c>
      <c r="AL535" s="48">
        <f t="shared" si="272"/>
        <v>0.1796875</v>
      </c>
      <c r="AM535" s="48" t="str">
        <f t="shared" ca="1" si="273"/>
        <v>17 - 0%</v>
      </c>
      <c r="AN535" s="48" t="str">
        <f>IFERROR(#REF!/#REF!,"-")</f>
        <v>-</v>
      </c>
      <c r="AO535" s="48">
        <f t="shared" si="274"/>
        <v>0</v>
      </c>
      <c r="AP535" s="48" t="str">
        <f t="shared" ca="1" si="275"/>
        <v>0 - 27%</v>
      </c>
      <c r="AQ535" s="48" t="str">
        <f>IFERROR(AC535/#REF!,"-")</f>
        <v>-</v>
      </c>
      <c r="AR535" s="48">
        <f t="shared" si="276"/>
        <v>0</v>
      </c>
      <c r="AS535" s="48" t="str">
        <f>IFERROR(#REF!/#REF!,"_")</f>
        <v>_</v>
      </c>
      <c r="AT535" s="48">
        <f t="shared" si="277"/>
        <v>0.56521739130434778</v>
      </c>
      <c r="AU535" s="48" t="str">
        <f>IFERROR(#REF!/#REF!,"-")</f>
        <v>-</v>
      </c>
      <c r="AV535" s="48" t="str">
        <f t="shared" si="278"/>
        <v>-</v>
      </c>
      <c r="AW535" s="48" t="str">
        <f>IFERROR(#REF!/#REF!,"-")</f>
        <v>-</v>
      </c>
      <c r="AX535" s="48" t="str">
        <f t="shared" si="279"/>
        <v>-</v>
      </c>
      <c r="AY535" s="48" t="str">
        <f>IFERROR(#REF!/#REF!,"-")</f>
        <v>-</v>
      </c>
      <c r="AZ535" s="48" t="str">
        <f t="shared" si="285"/>
        <v>-</v>
      </c>
      <c r="BA535" s="48" t="str">
        <f t="shared" si="286"/>
        <v>-</v>
      </c>
      <c r="BB535" s="48" t="b">
        <f t="shared" si="280"/>
        <v>0</v>
      </c>
      <c r="BC535">
        <f t="shared" si="287"/>
        <v>10</v>
      </c>
      <c r="BD535" s="48">
        <f t="shared" si="281"/>
        <v>0.43478260869565216</v>
      </c>
    </row>
    <row r="536" spans="1:56" x14ac:dyDescent="0.3">
      <c r="A536" s="25" t="str">
        <f>Råstatistik!A530</f>
        <v>TOMELILLA KOMMUN</v>
      </c>
      <c r="B536" t="b">
        <f t="shared" si="256"/>
        <v>1</v>
      </c>
      <c r="C536">
        <f>Råstatistik!F530</f>
        <v>27</v>
      </c>
      <c r="D536">
        <f ca="1">IF(Råstatistik!D530=999,IF(simulera09,RANDBETWEEN(1,9),9),0)</f>
        <v>0</v>
      </c>
      <c r="E536">
        <f>Råstatistik!K530</f>
        <v>0</v>
      </c>
      <c r="F536">
        <f ca="1">IF(Råstatistik!I530=999,IF(simulera09,RANDBETWEEN(1,9),9),0)</f>
        <v>9</v>
      </c>
      <c r="G536">
        <f>Råstatistik!P530</f>
        <v>17</v>
      </c>
      <c r="H536">
        <f ca="1">IF(Råstatistik!N530=999,IF(simulera09,RANDBETWEEN(1,9),9),0)</f>
        <v>0</v>
      </c>
      <c r="I536">
        <f>Råstatistik!U530</f>
        <v>59</v>
      </c>
      <c r="J536">
        <f ca="1">IF(Råstatistik!S530=999,IF(simulera09,RANDBETWEEN(1,9),9),0)</f>
        <v>0</v>
      </c>
      <c r="K536">
        <f t="shared" si="257"/>
        <v>103</v>
      </c>
      <c r="L536">
        <f t="shared" ca="1" si="258"/>
        <v>9</v>
      </c>
      <c r="M536" s="26" t="str">
        <f t="shared" ca="1" si="282"/>
        <v>103-112</v>
      </c>
      <c r="N536" s="26">
        <f t="shared" ca="1" si="283"/>
        <v>108</v>
      </c>
      <c r="O536" s="26">
        <f t="shared" si="259"/>
        <v>27</v>
      </c>
      <c r="P536" s="26">
        <f t="shared" ca="1" si="260"/>
        <v>9</v>
      </c>
      <c r="Q536" s="26">
        <f t="shared" ca="1" si="261"/>
        <v>32</v>
      </c>
      <c r="R536" s="43">
        <f>IF(Råstatistik!G530=".",0,Råstatistik!G530)</f>
        <v>0</v>
      </c>
      <c r="S536" s="44">
        <f ca="1">IF(Råstatistik!E530=999,IF(simulera09,RANDBETWEEN(1,9),9),0)</f>
        <v>9</v>
      </c>
      <c r="T536" s="43">
        <f>IF(Råstatistik!L530=".",0,Råstatistik!L530)</f>
        <v>0</v>
      </c>
      <c r="U536" s="44">
        <f ca="1">IF(Råstatistik!J530=999,IF(simulera09,RANDBETWEEN(1,9),9),0)</f>
        <v>9</v>
      </c>
      <c r="V536">
        <f>IF(Råstatistik!Q530=".",0,Råstatistik!Q530)</f>
        <v>0</v>
      </c>
      <c r="W536">
        <f ca="1">IF(Råstatistik!O530=999,IF(simulera09,RANDBETWEEN(1,9),9),0)</f>
        <v>9</v>
      </c>
      <c r="X536">
        <f>IF(Råstatistik!V530=".",0,Råstatistik!V530)</f>
        <v>0</v>
      </c>
      <c r="Y536">
        <f ca="1">IF(Råstatistik!T530=999,IF(simulera09,RANDBETWEEN(1,9),9),0)</f>
        <v>0</v>
      </c>
      <c r="Z536">
        <f t="shared" si="262"/>
        <v>0</v>
      </c>
      <c r="AA536">
        <f t="shared" ca="1" si="263"/>
        <v>27</v>
      </c>
      <c r="AB536" s="26" t="str">
        <f t="shared" ca="1" si="284"/>
        <v>0-27</v>
      </c>
      <c r="AC536" s="26" t="b">
        <f>Råstatistik!B530</f>
        <v>0</v>
      </c>
      <c r="AD536" s="26">
        <f t="shared" si="264"/>
        <v>27</v>
      </c>
      <c r="AE536" s="26">
        <f t="shared" ca="1" si="265"/>
        <v>0</v>
      </c>
      <c r="AF536" s="26">
        <f t="shared" si="266"/>
        <v>0</v>
      </c>
      <c r="AG536" s="26">
        <f t="shared" ca="1" si="267"/>
        <v>0</v>
      </c>
      <c r="AH536" s="26">
        <f t="shared" si="268"/>
        <v>17</v>
      </c>
      <c r="AI536" s="26">
        <f t="shared" ca="1" si="269"/>
        <v>0</v>
      </c>
      <c r="AJ536" s="26">
        <f t="shared" si="270"/>
        <v>59</v>
      </c>
      <c r="AK536" s="26">
        <f t="shared" ca="1" si="271"/>
        <v>0</v>
      </c>
      <c r="AL536" s="48">
        <f t="shared" si="272"/>
        <v>0.26213592233009708</v>
      </c>
      <c r="AM536" s="48" t="str">
        <f t="shared" ca="1" si="273"/>
        <v>25 - 8%</v>
      </c>
      <c r="AN536" s="48" t="str">
        <f>IFERROR(#REF!/#REF!,"-")</f>
        <v>-</v>
      </c>
      <c r="AO536" s="48">
        <f t="shared" si="274"/>
        <v>0</v>
      </c>
      <c r="AP536" s="48" t="str">
        <f t="shared" ca="1" si="275"/>
        <v>0 - 25%</v>
      </c>
      <c r="AQ536" s="48" t="str">
        <f>IFERROR(AC536/#REF!,"-")</f>
        <v>-</v>
      </c>
      <c r="AR536" s="48">
        <f t="shared" si="276"/>
        <v>0</v>
      </c>
      <c r="AS536" s="48" t="str">
        <f>IFERROR(#REF!/#REF!,"_")</f>
        <v>_</v>
      </c>
      <c r="AT536" s="48">
        <f t="shared" si="277"/>
        <v>0</v>
      </c>
      <c r="AU536" s="48" t="str">
        <f>IFERROR(#REF!/#REF!,"-")</f>
        <v>-</v>
      </c>
      <c r="AV536" s="48" t="str">
        <f t="shared" si="278"/>
        <v>-</v>
      </c>
      <c r="AW536" s="48" t="str">
        <f>IFERROR(#REF!/#REF!,"-")</f>
        <v>-</v>
      </c>
      <c r="AX536" s="48" t="str">
        <f t="shared" si="279"/>
        <v>-</v>
      </c>
      <c r="AY536" s="48" t="str">
        <f>IFERROR(#REF!/#REF!,"-")</f>
        <v>-</v>
      </c>
      <c r="AZ536" s="48" t="str">
        <f t="shared" si="285"/>
        <v>-</v>
      </c>
      <c r="BA536" s="48" t="str">
        <f t="shared" si="286"/>
        <v>-</v>
      </c>
      <c r="BB536" s="48" t="b">
        <f t="shared" si="280"/>
        <v>0</v>
      </c>
      <c r="BC536">
        <f t="shared" si="287"/>
        <v>27</v>
      </c>
      <c r="BD536" s="48">
        <f t="shared" si="281"/>
        <v>1</v>
      </c>
    </row>
    <row r="537" spans="1:56" x14ac:dyDescent="0.3">
      <c r="A537" s="25" t="str">
        <f>Råstatistik!A531</f>
        <v>Tornadoskolan AB</v>
      </c>
      <c r="B537" t="b">
        <f t="shared" si="256"/>
        <v>0</v>
      </c>
      <c r="C537">
        <f>Råstatistik!F531</f>
        <v>0</v>
      </c>
      <c r="D537">
        <f ca="1">IF(Råstatistik!D531=999,IF(simulera09,RANDBETWEEN(1,9),9),0)</f>
        <v>9</v>
      </c>
      <c r="E537">
        <f>Råstatistik!K531</f>
        <v>0</v>
      </c>
      <c r="F537">
        <f ca="1">IF(Råstatistik!I531=999,IF(simulera09,RANDBETWEEN(1,9),9),0)</f>
        <v>9</v>
      </c>
      <c r="G537">
        <f>Råstatistik!P531</f>
        <v>0</v>
      </c>
      <c r="H537">
        <f ca="1">IF(Råstatistik!N531=999,IF(simulera09,RANDBETWEEN(1,9),9),0)</f>
        <v>9</v>
      </c>
      <c r="I537">
        <f>Råstatistik!U531</f>
        <v>10</v>
      </c>
      <c r="J537">
        <f ca="1">IF(Råstatistik!S531=999,IF(simulera09,RANDBETWEEN(1,9),9),0)</f>
        <v>0</v>
      </c>
      <c r="K537">
        <f t="shared" si="257"/>
        <v>10</v>
      </c>
      <c r="L537">
        <f t="shared" ca="1" si="258"/>
        <v>27</v>
      </c>
      <c r="M537" s="26" t="str">
        <f t="shared" ca="1" si="282"/>
        <v>10-37</v>
      </c>
      <c r="N537" s="26">
        <f t="shared" ca="1" si="283"/>
        <v>24</v>
      </c>
      <c r="O537" s="26">
        <f t="shared" si="259"/>
        <v>0</v>
      </c>
      <c r="P537" s="26">
        <f t="shared" ca="1" si="260"/>
        <v>18</v>
      </c>
      <c r="Q537" s="26">
        <f t="shared" ca="1" si="261"/>
        <v>9</v>
      </c>
      <c r="R537" s="43">
        <f>IF(Råstatistik!G531=".",0,Råstatistik!G531)</f>
        <v>0</v>
      </c>
      <c r="S537" s="44">
        <f ca="1">IF(Råstatistik!E531=999,IF(simulera09,RANDBETWEEN(1,9),9),0)</f>
        <v>9</v>
      </c>
      <c r="T537" s="43">
        <f>IF(Råstatistik!L531=".",0,Råstatistik!L531)</f>
        <v>0</v>
      </c>
      <c r="U537" s="44">
        <f ca="1">IF(Råstatistik!J531=999,IF(simulera09,RANDBETWEEN(1,9),9),0)</f>
        <v>9</v>
      </c>
      <c r="V537">
        <f>IF(Råstatistik!Q531=".",0,Råstatistik!Q531)</f>
        <v>0</v>
      </c>
      <c r="W537">
        <f ca="1">IF(Råstatistik!O531=999,IF(simulera09,RANDBETWEEN(1,9),9),0)</f>
        <v>9</v>
      </c>
      <c r="X537">
        <f>IF(Råstatistik!V531=".",0,Råstatistik!V531)</f>
        <v>0</v>
      </c>
      <c r="Y537">
        <f ca="1">IF(Råstatistik!T531=999,IF(simulera09,RANDBETWEEN(1,9),9),0)</f>
        <v>9</v>
      </c>
      <c r="Z537">
        <f t="shared" si="262"/>
        <v>0</v>
      </c>
      <c r="AA537">
        <f t="shared" ca="1" si="263"/>
        <v>36</v>
      </c>
      <c r="AB537" s="26" t="str">
        <f t="shared" ca="1" si="284"/>
        <v>0-36</v>
      </c>
      <c r="AC537" s="26" t="b">
        <f>Råstatistik!B531</f>
        <v>0</v>
      </c>
      <c r="AD537" s="26">
        <f t="shared" si="264"/>
        <v>0</v>
      </c>
      <c r="AE537" s="26">
        <f t="shared" ca="1" si="265"/>
        <v>0</v>
      </c>
      <c r="AF537" s="26">
        <f t="shared" si="266"/>
        <v>0</v>
      </c>
      <c r="AG537" s="26">
        <f t="shared" ca="1" si="267"/>
        <v>0</v>
      </c>
      <c r="AH537" s="26">
        <f t="shared" si="268"/>
        <v>0</v>
      </c>
      <c r="AI537" s="26">
        <f t="shared" ca="1" si="269"/>
        <v>0</v>
      </c>
      <c r="AJ537" s="26">
        <f t="shared" si="270"/>
        <v>10</v>
      </c>
      <c r="AK537" s="26">
        <f t="shared" ca="1" si="271"/>
        <v>0</v>
      </c>
      <c r="AL537" s="48">
        <f t="shared" si="272"/>
        <v>0</v>
      </c>
      <c r="AM537" s="48" t="str">
        <f t="shared" ca="1" si="273"/>
        <v>0 - 75%</v>
      </c>
      <c r="AN537" s="48" t="str">
        <f>IFERROR(#REF!/#REF!,"-")</f>
        <v>-</v>
      </c>
      <c r="AO537" s="48">
        <f t="shared" si="274"/>
        <v>0</v>
      </c>
      <c r="AP537" s="48" t="str">
        <f t="shared" ca="1" si="275"/>
        <v>0 - 150%</v>
      </c>
      <c r="AQ537" s="48" t="str">
        <f>IFERROR(AC537/#REF!,"-")</f>
        <v>-</v>
      </c>
      <c r="AR537" s="48" t="str">
        <f t="shared" si="276"/>
        <v>-</v>
      </c>
      <c r="AS537" s="48" t="str">
        <f>IFERROR(#REF!/#REF!,"_")</f>
        <v>_</v>
      </c>
      <c r="AT537" s="48" t="str">
        <f t="shared" si="277"/>
        <v>-</v>
      </c>
      <c r="AU537" s="48" t="str">
        <f>IFERROR(#REF!/#REF!,"-")</f>
        <v>-</v>
      </c>
      <c r="AV537" s="48" t="str">
        <f t="shared" si="278"/>
        <v>-</v>
      </c>
      <c r="AW537" s="48" t="str">
        <f>IFERROR(#REF!/#REF!,"-")</f>
        <v>-</v>
      </c>
      <c r="AX537" s="48" t="str">
        <f t="shared" si="279"/>
        <v>-</v>
      </c>
      <c r="AY537" s="48" t="str">
        <f>IFERROR(#REF!/#REF!,"-")</f>
        <v>-</v>
      </c>
      <c r="AZ537" s="48" t="str">
        <f t="shared" si="285"/>
        <v>-</v>
      </c>
      <c r="BA537" s="48" t="str">
        <f t="shared" si="286"/>
        <v>-</v>
      </c>
      <c r="BB537" s="48" t="b">
        <f t="shared" si="280"/>
        <v>0</v>
      </c>
      <c r="BC537">
        <f t="shared" si="287"/>
        <v>0</v>
      </c>
      <c r="BD537" s="48" t="str">
        <f t="shared" si="281"/>
        <v>-</v>
      </c>
    </row>
    <row r="538" spans="1:56" x14ac:dyDescent="0.3">
      <c r="A538" s="25" t="str">
        <f>Råstatistik!A532</f>
        <v>TORSBY KOMMUN</v>
      </c>
      <c r="B538" t="b">
        <f t="shared" si="256"/>
        <v>1</v>
      </c>
      <c r="C538">
        <f>Råstatistik!F532</f>
        <v>0</v>
      </c>
      <c r="D538">
        <f ca="1">IF(Råstatistik!D532=999,IF(simulera09,RANDBETWEEN(1,9),9),0)</f>
        <v>9</v>
      </c>
      <c r="E538">
        <f>Råstatistik!K532</f>
        <v>13</v>
      </c>
      <c r="F538">
        <f ca="1">IF(Råstatistik!I532=999,IF(simulera09,RANDBETWEEN(1,9),9),0)</f>
        <v>0</v>
      </c>
      <c r="G538">
        <f>Råstatistik!P532</f>
        <v>0</v>
      </c>
      <c r="H538">
        <f ca="1">IF(Råstatistik!N532=999,IF(simulera09,RANDBETWEEN(1,9),9),0)</f>
        <v>9</v>
      </c>
      <c r="I538">
        <f>Råstatistik!U532</f>
        <v>84</v>
      </c>
      <c r="J538">
        <f ca="1">IF(Råstatistik!S532=999,IF(simulera09,RANDBETWEEN(1,9),9),0)</f>
        <v>0</v>
      </c>
      <c r="K538">
        <f t="shared" si="257"/>
        <v>97</v>
      </c>
      <c r="L538">
        <f t="shared" ca="1" si="258"/>
        <v>18</v>
      </c>
      <c r="M538" s="26" t="str">
        <f t="shared" ca="1" si="282"/>
        <v>97-115</v>
      </c>
      <c r="N538" s="26">
        <f t="shared" ca="1" si="283"/>
        <v>106</v>
      </c>
      <c r="O538" s="26">
        <f t="shared" si="259"/>
        <v>13</v>
      </c>
      <c r="P538" s="26">
        <f t="shared" ca="1" si="260"/>
        <v>9</v>
      </c>
      <c r="Q538" s="26">
        <f t="shared" ca="1" si="261"/>
        <v>18</v>
      </c>
      <c r="R538" s="43">
        <f>IF(Råstatistik!G532=".",0,Råstatistik!G532)</f>
        <v>0</v>
      </c>
      <c r="S538" s="44">
        <f ca="1">IF(Råstatistik!E532=999,IF(simulera09,RANDBETWEEN(1,9),9),0)</f>
        <v>9</v>
      </c>
      <c r="T538" s="43">
        <f>IF(Råstatistik!L532=".",0,Råstatistik!L532)</f>
        <v>0</v>
      </c>
      <c r="U538" s="44">
        <f ca="1">IF(Råstatistik!J532=999,IF(simulera09,RANDBETWEEN(1,9),9),0)</f>
        <v>9</v>
      </c>
      <c r="V538">
        <f>IF(Råstatistik!Q532=".",0,Råstatistik!Q532)</f>
        <v>0</v>
      </c>
      <c r="W538">
        <f ca="1">IF(Råstatistik!O532=999,IF(simulera09,RANDBETWEEN(1,9),9),0)</f>
        <v>9</v>
      </c>
      <c r="X538">
        <f>IF(Råstatistik!V532=".",0,Råstatistik!V532)</f>
        <v>0</v>
      </c>
      <c r="Y538">
        <f ca="1">IF(Råstatistik!T532=999,IF(simulera09,RANDBETWEEN(1,9),9),0)</f>
        <v>0</v>
      </c>
      <c r="Z538">
        <f t="shared" si="262"/>
        <v>0</v>
      </c>
      <c r="AA538">
        <f t="shared" ca="1" si="263"/>
        <v>27</v>
      </c>
      <c r="AB538" s="26" t="str">
        <f t="shared" ca="1" si="284"/>
        <v>0-27</v>
      </c>
      <c r="AC538" s="26" t="b">
        <f>Råstatistik!B532</f>
        <v>0</v>
      </c>
      <c r="AD538" s="26">
        <f t="shared" si="264"/>
        <v>0</v>
      </c>
      <c r="AE538" s="26">
        <f t="shared" ca="1" si="265"/>
        <v>0</v>
      </c>
      <c r="AF538" s="26">
        <f t="shared" si="266"/>
        <v>13</v>
      </c>
      <c r="AG538" s="26">
        <f t="shared" ca="1" si="267"/>
        <v>0</v>
      </c>
      <c r="AH538" s="26">
        <f t="shared" si="268"/>
        <v>0</v>
      </c>
      <c r="AI538" s="26">
        <f t="shared" ca="1" si="269"/>
        <v>0</v>
      </c>
      <c r="AJ538" s="26">
        <f t="shared" si="270"/>
        <v>84</v>
      </c>
      <c r="AK538" s="26">
        <f t="shared" ca="1" si="271"/>
        <v>0</v>
      </c>
      <c r="AL538" s="48">
        <f t="shared" si="272"/>
        <v>0.13402061855670103</v>
      </c>
      <c r="AM538" s="48" t="str">
        <f t="shared" ca="1" si="273"/>
        <v>12 - 8%</v>
      </c>
      <c r="AN538" s="48" t="str">
        <f>IFERROR(#REF!/#REF!,"-")</f>
        <v>-</v>
      </c>
      <c r="AO538" s="48">
        <f t="shared" si="274"/>
        <v>0</v>
      </c>
      <c r="AP538" s="48" t="str">
        <f t="shared" ca="1" si="275"/>
        <v>0 - 25%</v>
      </c>
      <c r="AQ538" s="48" t="str">
        <f>IFERROR(AC538/#REF!,"-")</f>
        <v>-</v>
      </c>
      <c r="AR538" s="48">
        <f t="shared" si="276"/>
        <v>0</v>
      </c>
      <c r="AS538" s="48" t="str">
        <f>IFERROR(#REF!/#REF!,"_")</f>
        <v>_</v>
      </c>
      <c r="AT538" s="48">
        <f t="shared" si="277"/>
        <v>1</v>
      </c>
      <c r="AU538" s="48" t="str">
        <f>IFERROR(#REF!/#REF!,"-")</f>
        <v>-</v>
      </c>
      <c r="AV538" s="48" t="str">
        <f t="shared" si="278"/>
        <v>-</v>
      </c>
      <c r="AW538" s="48" t="str">
        <f>IFERROR(#REF!/#REF!,"-")</f>
        <v>-</v>
      </c>
      <c r="AX538" s="48" t="str">
        <f t="shared" si="279"/>
        <v>-</v>
      </c>
      <c r="AY538" s="48" t="str">
        <f>IFERROR(#REF!/#REF!,"-")</f>
        <v>-</v>
      </c>
      <c r="AZ538" s="48" t="str">
        <f t="shared" si="285"/>
        <v>-</v>
      </c>
      <c r="BA538" s="48" t="str">
        <f t="shared" si="286"/>
        <v>-</v>
      </c>
      <c r="BB538" s="48" t="b">
        <f t="shared" si="280"/>
        <v>0</v>
      </c>
      <c r="BC538">
        <f t="shared" si="287"/>
        <v>0</v>
      </c>
      <c r="BD538" s="48">
        <f t="shared" si="281"/>
        <v>0</v>
      </c>
    </row>
    <row r="539" spans="1:56" x14ac:dyDescent="0.3">
      <c r="A539" s="25" t="str">
        <f>Råstatistik!A533</f>
        <v>TORSÅS KOMMUN</v>
      </c>
      <c r="B539" t="b">
        <f t="shared" si="256"/>
        <v>1</v>
      </c>
      <c r="C539">
        <f>Råstatistik!F533</f>
        <v>0</v>
      </c>
      <c r="D539">
        <f ca="1">IF(Råstatistik!D533=999,IF(simulera09,RANDBETWEEN(1,9),9),0)</f>
        <v>9</v>
      </c>
      <c r="E539">
        <f>Råstatistik!K533</f>
        <v>0</v>
      </c>
      <c r="F539">
        <f ca="1">IF(Råstatistik!I533=999,IF(simulera09,RANDBETWEEN(1,9),9),0)</f>
        <v>9</v>
      </c>
      <c r="G539">
        <f>Råstatistik!P533</f>
        <v>0</v>
      </c>
      <c r="H539">
        <f ca="1">IF(Råstatistik!N533=999,IF(simulera09,RANDBETWEEN(1,9),9),0)</f>
        <v>9</v>
      </c>
      <c r="I539">
        <f>Råstatistik!U533</f>
        <v>50</v>
      </c>
      <c r="J539">
        <f ca="1">IF(Råstatistik!S533=999,IF(simulera09,RANDBETWEEN(1,9),9),0)</f>
        <v>0</v>
      </c>
      <c r="K539">
        <f t="shared" si="257"/>
        <v>50</v>
      </c>
      <c r="L539">
        <f t="shared" ca="1" si="258"/>
        <v>27</v>
      </c>
      <c r="M539" s="26" t="str">
        <f t="shared" ca="1" si="282"/>
        <v>50-77</v>
      </c>
      <c r="N539" s="26">
        <f t="shared" ca="1" si="283"/>
        <v>64</v>
      </c>
      <c r="O539" s="26">
        <f t="shared" si="259"/>
        <v>0</v>
      </c>
      <c r="P539" s="26">
        <f t="shared" ca="1" si="260"/>
        <v>18</v>
      </c>
      <c r="Q539" s="26">
        <f t="shared" ca="1" si="261"/>
        <v>9</v>
      </c>
      <c r="R539" s="43">
        <f>IF(Råstatistik!G533=".",0,Råstatistik!G533)</f>
        <v>0</v>
      </c>
      <c r="S539" s="44">
        <f ca="1">IF(Råstatistik!E533=999,IF(simulera09,RANDBETWEEN(1,9),9),0)</f>
        <v>9</v>
      </c>
      <c r="T539" s="43">
        <f>IF(Råstatistik!L533=".",0,Råstatistik!L533)</f>
        <v>0</v>
      </c>
      <c r="U539" s="44">
        <f ca="1">IF(Råstatistik!J533=999,IF(simulera09,RANDBETWEEN(1,9),9),0)</f>
        <v>9</v>
      </c>
      <c r="V539">
        <f>IF(Råstatistik!Q533=".",0,Råstatistik!Q533)</f>
        <v>0</v>
      </c>
      <c r="W539">
        <f ca="1">IF(Råstatistik!O533=999,IF(simulera09,RANDBETWEEN(1,9),9),0)</f>
        <v>9</v>
      </c>
      <c r="X539">
        <f>IF(Råstatistik!V533=".",0,Råstatistik!V533)</f>
        <v>0</v>
      </c>
      <c r="Y539">
        <f ca="1">IF(Råstatistik!T533=999,IF(simulera09,RANDBETWEEN(1,9),9),0)</f>
        <v>9</v>
      </c>
      <c r="Z539">
        <f t="shared" si="262"/>
        <v>0</v>
      </c>
      <c r="AA539">
        <f t="shared" ca="1" si="263"/>
        <v>36</v>
      </c>
      <c r="AB539" s="26" t="str">
        <f t="shared" ca="1" si="284"/>
        <v>0-36</v>
      </c>
      <c r="AC539" s="26" t="b">
        <f>Råstatistik!B533</f>
        <v>0</v>
      </c>
      <c r="AD539" s="26">
        <f t="shared" si="264"/>
        <v>0</v>
      </c>
      <c r="AE539" s="26">
        <f t="shared" ca="1" si="265"/>
        <v>0</v>
      </c>
      <c r="AF539" s="26">
        <f t="shared" si="266"/>
        <v>0</v>
      </c>
      <c r="AG539" s="26">
        <f t="shared" ca="1" si="267"/>
        <v>0</v>
      </c>
      <c r="AH539" s="26">
        <f t="shared" si="268"/>
        <v>0</v>
      </c>
      <c r="AI539" s="26">
        <f t="shared" ca="1" si="269"/>
        <v>0</v>
      </c>
      <c r="AJ539" s="26">
        <f t="shared" si="270"/>
        <v>50</v>
      </c>
      <c r="AK539" s="26">
        <f t="shared" ca="1" si="271"/>
        <v>0</v>
      </c>
      <c r="AL539" s="48">
        <f t="shared" si="272"/>
        <v>0</v>
      </c>
      <c r="AM539" s="48" t="str">
        <f t="shared" ca="1" si="273"/>
        <v>0 - 28%</v>
      </c>
      <c r="AN539" s="48" t="str">
        <f>IFERROR(#REF!/#REF!,"-")</f>
        <v>-</v>
      </c>
      <c r="AO539" s="48">
        <f t="shared" si="274"/>
        <v>0</v>
      </c>
      <c r="AP539" s="48" t="str">
        <f t="shared" ca="1" si="275"/>
        <v>0 - 56%</v>
      </c>
      <c r="AQ539" s="48" t="str">
        <f>IFERROR(AC539/#REF!,"-")</f>
        <v>-</v>
      </c>
      <c r="AR539" s="48" t="str">
        <f t="shared" si="276"/>
        <v>-</v>
      </c>
      <c r="AS539" s="48" t="str">
        <f>IFERROR(#REF!/#REF!,"_")</f>
        <v>_</v>
      </c>
      <c r="AT539" s="48" t="str">
        <f t="shared" si="277"/>
        <v>-</v>
      </c>
      <c r="AU539" s="48" t="str">
        <f>IFERROR(#REF!/#REF!,"-")</f>
        <v>-</v>
      </c>
      <c r="AV539" s="48" t="str">
        <f t="shared" si="278"/>
        <v>-</v>
      </c>
      <c r="AW539" s="48" t="str">
        <f>IFERROR(#REF!/#REF!,"-")</f>
        <v>-</v>
      </c>
      <c r="AX539" s="48" t="str">
        <f t="shared" si="279"/>
        <v>-</v>
      </c>
      <c r="AY539" s="48" t="str">
        <f>IFERROR(#REF!/#REF!,"-")</f>
        <v>-</v>
      </c>
      <c r="AZ539" s="48" t="str">
        <f t="shared" si="285"/>
        <v>-</v>
      </c>
      <c r="BA539" s="48" t="str">
        <f t="shared" si="286"/>
        <v>-</v>
      </c>
      <c r="BB539" s="48" t="b">
        <f t="shared" si="280"/>
        <v>0</v>
      </c>
      <c r="BC539">
        <f t="shared" si="287"/>
        <v>0</v>
      </c>
      <c r="BD539" s="48" t="str">
        <f t="shared" si="281"/>
        <v>-</v>
      </c>
    </row>
    <row r="540" spans="1:56" x14ac:dyDescent="0.3">
      <c r="A540" s="25" t="str">
        <f>Råstatistik!A534</f>
        <v>TRANEMO KOMMUN</v>
      </c>
      <c r="B540" t="b">
        <f t="shared" si="256"/>
        <v>1</v>
      </c>
      <c r="C540">
        <f>Råstatistik!F534</f>
        <v>12</v>
      </c>
      <c r="D540">
        <f ca="1">IF(Råstatistik!D534=999,IF(simulera09,RANDBETWEEN(1,9),9),0)</f>
        <v>0</v>
      </c>
      <c r="E540">
        <f>Råstatistik!K534</f>
        <v>0</v>
      </c>
      <c r="F540">
        <f ca="1">IF(Råstatistik!I534=999,IF(simulera09,RANDBETWEEN(1,9),9),0)</f>
        <v>9</v>
      </c>
      <c r="G540">
        <f>Råstatistik!P534</f>
        <v>26</v>
      </c>
      <c r="H540">
        <f ca="1">IF(Råstatistik!N534=999,IF(simulera09,RANDBETWEEN(1,9),9),0)</f>
        <v>0</v>
      </c>
      <c r="I540">
        <f>Råstatistik!U534</f>
        <v>79</v>
      </c>
      <c r="J540">
        <f ca="1">IF(Råstatistik!S534=999,IF(simulera09,RANDBETWEEN(1,9),9),0)</f>
        <v>0</v>
      </c>
      <c r="K540">
        <f t="shared" si="257"/>
        <v>117</v>
      </c>
      <c r="L540">
        <f t="shared" ca="1" si="258"/>
        <v>9</v>
      </c>
      <c r="M540" s="26" t="str">
        <f t="shared" ca="1" si="282"/>
        <v>117-126</v>
      </c>
      <c r="N540" s="26">
        <f t="shared" ca="1" si="283"/>
        <v>122</v>
      </c>
      <c r="O540" s="26">
        <f t="shared" si="259"/>
        <v>12</v>
      </c>
      <c r="P540" s="26">
        <f t="shared" ca="1" si="260"/>
        <v>9</v>
      </c>
      <c r="Q540" s="26">
        <f t="shared" ca="1" si="261"/>
        <v>17</v>
      </c>
      <c r="R540" s="43">
        <f>IF(Råstatistik!G534=".",0,Råstatistik!G534)</f>
        <v>0</v>
      </c>
      <c r="S540" s="44">
        <f ca="1">IF(Råstatistik!E534=999,IF(simulera09,RANDBETWEEN(1,9),9),0)</f>
        <v>9</v>
      </c>
      <c r="T540" s="43">
        <f>IF(Råstatistik!L534=".",0,Råstatistik!L534)</f>
        <v>0</v>
      </c>
      <c r="U540" s="44">
        <f ca="1">IF(Råstatistik!J534=999,IF(simulera09,RANDBETWEEN(1,9),9),0)</f>
        <v>9</v>
      </c>
      <c r="V540">
        <f>IF(Råstatistik!Q534=".",0,Råstatistik!Q534)</f>
        <v>0</v>
      </c>
      <c r="W540">
        <f ca="1">IF(Råstatistik!O534=999,IF(simulera09,RANDBETWEEN(1,9),9),0)</f>
        <v>9</v>
      </c>
      <c r="X540">
        <f>IF(Råstatistik!V534=".",0,Råstatistik!V534)</f>
        <v>0</v>
      </c>
      <c r="Y540">
        <f ca="1">IF(Råstatistik!T534=999,IF(simulera09,RANDBETWEEN(1,9),9),0)</f>
        <v>0</v>
      </c>
      <c r="Z540">
        <f t="shared" si="262"/>
        <v>0</v>
      </c>
      <c r="AA540">
        <f t="shared" ca="1" si="263"/>
        <v>27</v>
      </c>
      <c r="AB540" s="26" t="str">
        <f t="shared" ca="1" si="284"/>
        <v>0-27</v>
      </c>
      <c r="AC540" s="26" t="b">
        <f>Råstatistik!B534</f>
        <v>0</v>
      </c>
      <c r="AD540" s="26">
        <f t="shared" si="264"/>
        <v>12</v>
      </c>
      <c r="AE540" s="26">
        <f t="shared" ca="1" si="265"/>
        <v>0</v>
      </c>
      <c r="AF540" s="26">
        <f t="shared" si="266"/>
        <v>0</v>
      </c>
      <c r="AG540" s="26">
        <f t="shared" ca="1" si="267"/>
        <v>0</v>
      </c>
      <c r="AH540" s="26">
        <f t="shared" si="268"/>
        <v>26</v>
      </c>
      <c r="AI540" s="26">
        <f t="shared" ca="1" si="269"/>
        <v>0</v>
      </c>
      <c r="AJ540" s="26">
        <f t="shared" si="270"/>
        <v>79</v>
      </c>
      <c r="AK540" s="26">
        <f t="shared" ca="1" si="271"/>
        <v>0</v>
      </c>
      <c r="AL540" s="48">
        <f t="shared" si="272"/>
        <v>0.10256410256410256</v>
      </c>
      <c r="AM540" s="48" t="str">
        <f t="shared" ca="1" si="273"/>
        <v>10 - 7%</v>
      </c>
      <c r="AN540" s="48" t="str">
        <f>IFERROR(#REF!/#REF!,"-")</f>
        <v>-</v>
      </c>
      <c r="AO540" s="48">
        <f t="shared" si="274"/>
        <v>0</v>
      </c>
      <c r="AP540" s="48" t="str">
        <f t="shared" ca="1" si="275"/>
        <v>0 - 22%</v>
      </c>
      <c r="AQ540" s="48" t="str">
        <f>IFERROR(AC540/#REF!,"-")</f>
        <v>-</v>
      </c>
      <c r="AR540" s="48">
        <f t="shared" si="276"/>
        <v>0</v>
      </c>
      <c r="AS540" s="48" t="str">
        <f>IFERROR(#REF!/#REF!,"_")</f>
        <v>_</v>
      </c>
      <c r="AT540" s="48">
        <f t="shared" si="277"/>
        <v>0</v>
      </c>
      <c r="AU540" s="48" t="str">
        <f>IFERROR(#REF!/#REF!,"-")</f>
        <v>-</v>
      </c>
      <c r="AV540" s="48" t="str">
        <f t="shared" si="278"/>
        <v>-</v>
      </c>
      <c r="AW540" s="48" t="str">
        <f>IFERROR(#REF!/#REF!,"-")</f>
        <v>-</v>
      </c>
      <c r="AX540" s="48" t="str">
        <f t="shared" si="279"/>
        <v>-</v>
      </c>
      <c r="AY540" s="48" t="str">
        <f>IFERROR(#REF!/#REF!,"-")</f>
        <v>-</v>
      </c>
      <c r="AZ540" s="48" t="str">
        <f t="shared" si="285"/>
        <v>-</v>
      </c>
      <c r="BA540" s="48" t="str">
        <f t="shared" si="286"/>
        <v>-</v>
      </c>
      <c r="BB540" s="48" t="b">
        <f t="shared" si="280"/>
        <v>0</v>
      </c>
      <c r="BC540">
        <f t="shared" si="287"/>
        <v>12</v>
      </c>
      <c r="BD540" s="48">
        <f t="shared" si="281"/>
        <v>1</v>
      </c>
    </row>
    <row r="541" spans="1:56" x14ac:dyDescent="0.3">
      <c r="A541" s="25" t="str">
        <f>Råstatistik!A535</f>
        <v>TRANÅS KOMMUN</v>
      </c>
      <c r="B541" t="b">
        <f t="shared" si="256"/>
        <v>1</v>
      </c>
      <c r="C541">
        <f>Råstatistik!F535</f>
        <v>23</v>
      </c>
      <c r="D541">
        <f ca="1">IF(Råstatistik!D535=999,IF(simulera09,RANDBETWEEN(1,9),9),0)</f>
        <v>0</v>
      </c>
      <c r="E541">
        <f>Råstatistik!K535</f>
        <v>22</v>
      </c>
      <c r="F541">
        <f ca="1">IF(Råstatistik!I535=999,IF(simulera09,RANDBETWEEN(1,9),9),0)</f>
        <v>0</v>
      </c>
      <c r="G541">
        <f>Råstatistik!P535</f>
        <v>10</v>
      </c>
      <c r="H541">
        <f ca="1">IF(Råstatistik!N535=999,IF(simulera09,RANDBETWEEN(1,9),9),0)</f>
        <v>0</v>
      </c>
      <c r="I541">
        <f>Råstatistik!U535</f>
        <v>144</v>
      </c>
      <c r="J541">
        <f ca="1">IF(Råstatistik!S535=999,IF(simulera09,RANDBETWEEN(1,9),9),0)</f>
        <v>0</v>
      </c>
      <c r="K541">
        <f t="shared" si="257"/>
        <v>199</v>
      </c>
      <c r="L541">
        <f t="shared" ca="1" si="258"/>
        <v>0</v>
      </c>
      <c r="M541" s="26" t="str">
        <f t="shared" ca="1" si="282"/>
        <v>199</v>
      </c>
      <c r="N541" s="26">
        <f t="shared" ca="1" si="283"/>
        <v>199</v>
      </c>
      <c r="O541" s="26">
        <f t="shared" si="259"/>
        <v>45</v>
      </c>
      <c r="P541" s="26">
        <f t="shared" ca="1" si="260"/>
        <v>0</v>
      </c>
      <c r="Q541" s="26">
        <f t="shared" ca="1" si="261"/>
        <v>45</v>
      </c>
      <c r="R541" s="43">
        <f>IF(Råstatistik!G535=".",0,Råstatistik!G535)</f>
        <v>0</v>
      </c>
      <c r="S541" s="44">
        <f ca="1">IF(Råstatistik!E535=999,IF(simulera09,RANDBETWEEN(1,9),9),0)</f>
        <v>9</v>
      </c>
      <c r="T541" s="43">
        <f>IF(Råstatistik!L535=".",0,Råstatistik!L535)</f>
        <v>0</v>
      </c>
      <c r="U541" s="44">
        <f ca="1">IF(Råstatistik!J535=999,IF(simulera09,RANDBETWEEN(1,9),9),0)</f>
        <v>9</v>
      </c>
      <c r="V541">
        <f>IF(Råstatistik!Q535=".",0,Råstatistik!Q535)</f>
        <v>0</v>
      </c>
      <c r="W541">
        <f ca="1">IF(Råstatistik!O535=999,IF(simulera09,RANDBETWEEN(1,9),9),0)</f>
        <v>9</v>
      </c>
      <c r="X541">
        <f>IF(Råstatistik!V535=".",0,Råstatistik!V535)</f>
        <v>0</v>
      </c>
      <c r="Y541">
        <f ca="1">IF(Råstatistik!T535=999,IF(simulera09,RANDBETWEEN(1,9),9),0)</f>
        <v>9</v>
      </c>
      <c r="Z541">
        <f t="shared" si="262"/>
        <v>0</v>
      </c>
      <c r="AA541">
        <f t="shared" ca="1" si="263"/>
        <v>36</v>
      </c>
      <c r="AB541" s="26" t="str">
        <f t="shared" ca="1" si="284"/>
        <v>0-36</v>
      </c>
      <c r="AC541" s="26" t="b">
        <f>Råstatistik!B535</f>
        <v>0</v>
      </c>
      <c r="AD541" s="26">
        <f t="shared" si="264"/>
        <v>23</v>
      </c>
      <c r="AE541" s="26">
        <f t="shared" ca="1" si="265"/>
        <v>0</v>
      </c>
      <c r="AF541" s="26">
        <f t="shared" si="266"/>
        <v>22</v>
      </c>
      <c r="AG541" s="26">
        <f t="shared" ca="1" si="267"/>
        <v>0</v>
      </c>
      <c r="AH541" s="26">
        <f t="shared" si="268"/>
        <v>10</v>
      </c>
      <c r="AI541" s="26">
        <f t="shared" ca="1" si="269"/>
        <v>0</v>
      </c>
      <c r="AJ541" s="26">
        <f t="shared" si="270"/>
        <v>144</v>
      </c>
      <c r="AK541" s="26">
        <f t="shared" ca="1" si="271"/>
        <v>0</v>
      </c>
      <c r="AL541" s="48">
        <f t="shared" si="272"/>
        <v>0.22613065326633167</v>
      </c>
      <c r="AM541" s="48" t="str">
        <f t="shared" ca="1" si="273"/>
        <v>23 - 0%</v>
      </c>
      <c r="AN541" s="48" t="str">
        <f>IFERROR(#REF!/#REF!,"-")</f>
        <v>-</v>
      </c>
      <c r="AO541" s="48">
        <f t="shared" si="274"/>
        <v>0</v>
      </c>
      <c r="AP541" s="48" t="str">
        <f t="shared" ca="1" si="275"/>
        <v>0 - 18%</v>
      </c>
      <c r="AQ541" s="48" t="str">
        <f>IFERROR(AC541/#REF!,"-")</f>
        <v>-</v>
      </c>
      <c r="AR541" s="48">
        <f t="shared" si="276"/>
        <v>0</v>
      </c>
      <c r="AS541" s="48" t="str">
        <f>IFERROR(#REF!/#REF!,"_")</f>
        <v>_</v>
      </c>
      <c r="AT541" s="48">
        <f t="shared" si="277"/>
        <v>0.48888888888888887</v>
      </c>
      <c r="AU541" s="48" t="str">
        <f>IFERROR(#REF!/#REF!,"-")</f>
        <v>-</v>
      </c>
      <c r="AV541" s="48" t="str">
        <f t="shared" si="278"/>
        <v>-</v>
      </c>
      <c r="AW541" s="48" t="str">
        <f>IFERROR(#REF!/#REF!,"-")</f>
        <v>-</v>
      </c>
      <c r="AX541" s="48" t="str">
        <f t="shared" si="279"/>
        <v>-</v>
      </c>
      <c r="AY541" s="48" t="str">
        <f>IFERROR(#REF!/#REF!,"-")</f>
        <v>-</v>
      </c>
      <c r="AZ541" s="48" t="str">
        <f t="shared" si="285"/>
        <v>-</v>
      </c>
      <c r="BA541" s="48" t="str">
        <f t="shared" si="286"/>
        <v>-</v>
      </c>
      <c r="BB541" s="48" t="b">
        <f t="shared" si="280"/>
        <v>0</v>
      </c>
      <c r="BC541">
        <f t="shared" si="287"/>
        <v>23</v>
      </c>
      <c r="BD541" s="48">
        <f t="shared" si="281"/>
        <v>0.51111111111111107</v>
      </c>
    </row>
    <row r="542" spans="1:56" x14ac:dyDescent="0.3">
      <c r="A542" s="25" t="str">
        <f>Råstatistik!A536</f>
        <v>TRELLEBORGS KOMMUN</v>
      </c>
      <c r="B542" t="b">
        <f t="shared" si="256"/>
        <v>1</v>
      </c>
      <c r="C542">
        <f>Råstatistik!F536</f>
        <v>43</v>
      </c>
      <c r="D542">
        <f ca="1">IF(Råstatistik!D536=999,IF(simulera09,RANDBETWEEN(1,9),9),0)</f>
        <v>0</v>
      </c>
      <c r="E542">
        <f>Råstatistik!K536</f>
        <v>30</v>
      </c>
      <c r="F542">
        <f ca="1">IF(Råstatistik!I536=999,IF(simulera09,RANDBETWEEN(1,9),9),0)</f>
        <v>0</v>
      </c>
      <c r="G542">
        <f>Råstatistik!P536</f>
        <v>29</v>
      </c>
      <c r="H542">
        <f ca="1">IF(Råstatistik!N536=999,IF(simulera09,RANDBETWEEN(1,9),9),0)</f>
        <v>0</v>
      </c>
      <c r="I542">
        <f>Råstatistik!U536</f>
        <v>278</v>
      </c>
      <c r="J542">
        <f ca="1">IF(Råstatistik!S536=999,IF(simulera09,RANDBETWEEN(1,9),9),0)</f>
        <v>0</v>
      </c>
      <c r="K542">
        <f t="shared" si="257"/>
        <v>380</v>
      </c>
      <c r="L542">
        <f t="shared" ca="1" si="258"/>
        <v>0</v>
      </c>
      <c r="M542" s="26" t="str">
        <f t="shared" ca="1" si="282"/>
        <v>380</v>
      </c>
      <c r="N542" s="26">
        <f t="shared" ca="1" si="283"/>
        <v>380</v>
      </c>
      <c r="O542" s="26">
        <f t="shared" si="259"/>
        <v>73</v>
      </c>
      <c r="P542" s="26">
        <f t="shared" ca="1" si="260"/>
        <v>0</v>
      </c>
      <c r="Q542" s="26">
        <f t="shared" ca="1" si="261"/>
        <v>73</v>
      </c>
      <c r="R542" s="43">
        <f>IF(Råstatistik!G536=".",0,Råstatistik!G536)</f>
        <v>30</v>
      </c>
      <c r="S542" s="44">
        <f ca="1">IF(Råstatistik!E536=999,IF(simulera09,RANDBETWEEN(1,9),9),0)</f>
        <v>0</v>
      </c>
      <c r="T542" s="43">
        <f>IF(Råstatistik!L536=".",0,Råstatistik!L536)</f>
        <v>15</v>
      </c>
      <c r="U542" s="44">
        <f ca="1">IF(Råstatistik!J536=999,IF(simulera09,RANDBETWEEN(1,9),9),0)</f>
        <v>0</v>
      </c>
      <c r="V542">
        <f>IF(Råstatistik!Q536=".",0,Råstatistik!Q536)</f>
        <v>0</v>
      </c>
      <c r="W542">
        <f ca="1">IF(Råstatistik!O536=999,IF(simulera09,RANDBETWEEN(1,9),9),0)</f>
        <v>9</v>
      </c>
      <c r="X542">
        <f>IF(Råstatistik!V536=".",0,Råstatistik!V536)</f>
        <v>18</v>
      </c>
      <c r="Y542">
        <f ca="1">IF(Råstatistik!T536=999,IF(simulera09,RANDBETWEEN(1,9),9),0)</f>
        <v>0</v>
      </c>
      <c r="Z542">
        <f t="shared" si="262"/>
        <v>63</v>
      </c>
      <c r="AA542">
        <f t="shared" ca="1" si="263"/>
        <v>9</v>
      </c>
      <c r="AB542" s="26" t="str">
        <f t="shared" ca="1" si="284"/>
        <v>63-72</v>
      </c>
      <c r="AC542" s="26" t="b">
        <f>Råstatistik!B536</f>
        <v>0</v>
      </c>
      <c r="AD542" s="26">
        <f t="shared" si="264"/>
        <v>13</v>
      </c>
      <c r="AE542" s="26">
        <f t="shared" ca="1" si="265"/>
        <v>0</v>
      </c>
      <c r="AF542" s="26">
        <f t="shared" si="266"/>
        <v>15</v>
      </c>
      <c r="AG542" s="26">
        <f t="shared" ca="1" si="267"/>
        <v>0</v>
      </c>
      <c r="AH542" s="26">
        <f t="shared" si="268"/>
        <v>29</v>
      </c>
      <c r="AI542" s="26">
        <f t="shared" ca="1" si="269"/>
        <v>0</v>
      </c>
      <c r="AJ542" s="26">
        <f t="shared" si="270"/>
        <v>260</v>
      </c>
      <c r="AK542" s="26">
        <f t="shared" ca="1" si="271"/>
        <v>0</v>
      </c>
      <c r="AL542" s="48">
        <f t="shared" si="272"/>
        <v>0.19210526315789472</v>
      </c>
      <c r="AM542" s="48" t="str">
        <f t="shared" ca="1" si="273"/>
        <v>19 - 0%</v>
      </c>
      <c r="AN542" s="48" t="str">
        <f>IFERROR(#REF!/#REF!,"-")</f>
        <v>-</v>
      </c>
      <c r="AO542" s="48">
        <f t="shared" si="274"/>
        <v>0.16578947368421051</v>
      </c>
      <c r="AP542" s="48" t="str">
        <f t="shared" ca="1" si="275"/>
        <v>17 - 2%</v>
      </c>
      <c r="AQ542" s="48" t="str">
        <f>IFERROR(AC542/#REF!,"-")</f>
        <v>-</v>
      </c>
      <c r="AR542" s="48">
        <f t="shared" si="276"/>
        <v>0.86301369863013699</v>
      </c>
      <c r="AS542" s="48" t="str">
        <f>IFERROR(#REF!/#REF!,"_")</f>
        <v>_</v>
      </c>
      <c r="AT542" s="48">
        <f t="shared" si="277"/>
        <v>0.41095890410958902</v>
      </c>
      <c r="AU542" s="48" t="str">
        <f>IFERROR(#REF!/#REF!,"-")</f>
        <v>-</v>
      </c>
      <c r="AV542" s="48">
        <f t="shared" si="278"/>
        <v>0.23809523809523808</v>
      </c>
      <c r="AW542" s="48" t="str">
        <f>IFERROR(#REF!/#REF!,"-")</f>
        <v>-</v>
      </c>
      <c r="AX542" s="48">
        <f t="shared" si="279"/>
        <v>0.2857142857142857</v>
      </c>
      <c r="AY542" s="48" t="str">
        <f>IFERROR(#REF!/#REF!,"-")</f>
        <v>-</v>
      </c>
      <c r="AZ542" s="48">
        <f t="shared" si="285"/>
        <v>0.52380952380952372</v>
      </c>
      <c r="BA542" s="48" t="str">
        <f t="shared" si="286"/>
        <v>-</v>
      </c>
      <c r="BB542" s="48" t="b">
        <f t="shared" si="280"/>
        <v>0</v>
      </c>
      <c r="BC542">
        <f t="shared" si="287"/>
        <v>13</v>
      </c>
      <c r="BD542" s="48">
        <f t="shared" si="281"/>
        <v>0.4642857142857143</v>
      </c>
    </row>
    <row r="543" spans="1:56" x14ac:dyDescent="0.3">
      <c r="A543" s="25" t="str">
        <f>Råstatistik!A537</f>
        <v>TROLLHÄTTANS KOMMUN</v>
      </c>
      <c r="B543" t="b">
        <f t="shared" si="256"/>
        <v>1</v>
      </c>
      <c r="C543">
        <f>Råstatistik!F537</f>
        <v>77</v>
      </c>
      <c r="D543">
        <f ca="1">IF(Råstatistik!D537=999,IF(simulera09,RANDBETWEEN(1,9),9),0)</f>
        <v>0</v>
      </c>
      <c r="E543">
        <f>Råstatistik!K537</f>
        <v>49</v>
      </c>
      <c r="F543">
        <f ca="1">IF(Råstatistik!I537=999,IF(simulera09,RANDBETWEEN(1,9),9),0)</f>
        <v>0</v>
      </c>
      <c r="G543">
        <f>Råstatistik!P537</f>
        <v>41</v>
      </c>
      <c r="H543">
        <f ca="1">IF(Råstatistik!N537=999,IF(simulera09,RANDBETWEEN(1,9),9),0)</f>
        <v>0</v>
      </c>
      <c r="I543">
        <f>Råstatistik!U537</f>
        <v>373</v>
      </c>
      <c r="J543">
        <f ca="1">IF(Råstatistik!S537=999,IF(simulera09,RANDBETWEEN(1,9),9),0)</f>
        <v>0</v>
      </c>
      <c r="K543">
        <f t="shared" si="257"/>
        <v>540</v>
      </c>
      <c r="L543">
        <f t="shared" ca="1" si="258"/>
        <v>0</v>
      </c>
      <c r="M543" s="26" t="str">
        <f t="shared" ca="1" si="282"/>
        <v>540</v>
      </c>
      <c r="N543" s="26">
        <f t="shared" ca="1" si="283"/>
        <v>540</v>
      </c>
      <c r="O543" s="26">
        <f t="shared" si="259"/>
        <v>126</v>
      </c>
      <c r="P543" s="26">
        <f t="shared" ca="1" si="260"/>
        <v>0</v>
      </c>
      <c r="Q543" s="26">
        <f t="shared" ca="1" si="261"/>
        <v>126</v>
      </c>
      <c r="R543" s="43">
        <f>IF(Råstatistik!G537=".",0,Råstatistik!G537)</f>
        <v>44</v>
      </c>
      <c r="S543" s="44">
        <f ca="1">IF(Råstatistik!E537=999,IF(simulera09,RANDBETWEEN(1,9),9),0)</f>
        <v>0</v>
      </c>
      <c r="T543" s="43">
        <f>IF(Råstatistik!L537=".",0,Råstatistik!L537)</f>
        <v>21</v>
      </c>
      <c r="U543" s="44">
        <f ca="1">IF(Råstatistik!J537=999,IF(simulera09,RANDBETWEEN(1,9),9),0)</f>
        <v>0</v>
      </c>
      <c r="V543">
        <f>IF(Råstatistik!Q537=".",0,Råstatistik!Q537)</f>
        <v>0</v>
      </c>
      <c r="W543">
        <f ca="1">IF(Råstatistik!O537=999,IF(simulera09,RANDBETWEEN(1,9),9),0)</f>
        <v>9</v>
      </c>
      <c r="X543">
        <f>IF(Råstatistik!V537=".",0,Råstatistik!V537)</f>
        <v>16</v>
      </c>
      <c r="Y543">
        <f ca="1">IF(Råstatistik!T537=999,IF(simulera09,RANDBETWEEN(1,9),9),0)</f>
        <v>0</v>
      </c>
      <c r="Z543">
        <f t="shared" si="262"/>
        <v>81</v>
      </c>
      <c r="AA543">
        <f t="shared" ca="1" si="263"/>
        <v>9</v>
      </c>
      <c r="AB543" s="26" t="str">
        <f t="shared" ca="1" si="284"/>
        <v>81-90</v>
      </c>
      <c r="AC543" s="26" t="b">
        <f>Råstatistik!B537</f>
        <v>0</v>
      </c>
      <c r="AD543" s="26">
        <f t="shared" si="264"/>
        <v>33</v>
      </c>
      <c r="AE543" s="26">
        <f t="shared" ca="1" si="265"/>
        <v>0</v>
      </c>
      <c r="AF543" s="26">
        <f t="shared" si="266"/>
        <v>28</v>
      </c>
      <c r="AG543" s="26">
        <f t="shared" ca="1" si="267"/>
        <v>0</v>
      </c>
      <c r="AH543" s="26">
        <f t="shared" si="268"/>
        <v>41</v>
      </c>
      <c r="AI543" s="26">
        <f t="shared" ca="1" si="269"/>
        <v>0</v>
      </c>
      <c r="AJ543" s="26">
        <f t="shared" si="270"/>
        <v>357</v>
      </c>
      <c r="AK543" s="26">
        <f t="shared" ca="1" si="271"/>
        <v>0</v>
      </c>
      <c r="AL543" s="48">
        <f t="shared" si="272"/>
        <v>0.23333333333333334</v>
      </c>
      <c r="AM543" s="48" t="str">
        <f t="shared" ca="1" si="273"/>
        <v>23 - 0%</v>
      </c>
      <c r="AN543" s="48" t="str">
        <f>IFERROR(#REF!/#REF!,"-")</f>
        <v>-</v>
      </c>
      <c r="AO543" s="48">
        <f t="shared" si="274"/>
        <v>0.15</v>
      </c>
      <c r="AP543" s="48" t="str">
        <f t="shared" ca="1" si="275"/>
        <v>15 - 2%</v>
      </c>
      <c r="AQ543" s="48" t="str">
        <f>IFERROR(AC543/#REF!,"-")</f>
        <v>-</v>
      </c>
      <c r="AR543" s="48">
        <f t="shared" si="276"/>
        <v>0.6428571428571429</v>
      </c>
      <c r="AS543" s="48" t="str">
        <f>IFERROR(#REF!/#REF!,"_")</f>
        <v>_</v>
      </c>
      <c r="AT543" s="48">
        <f t="shared" si="277"/>
        <v>0.3888888888888889</v>
      </c>
      <c r="AU543" s="48" t="str">
        <f>IFERROR(#REF!/#REF!,"-")</f>
        <v>-</v>
      </c>
      <c r="AV543" s="48">
        <f t="shared" si="278"/>
        <v>0.25925925925925924</v>
      </c>
      <c r="AW543" s="48" t="str">
        <f>IFERROR(#REF!/#REF!,"-")</f>
        <v>-</v>
      </c>
      <c r="AX543" s="48">
        <f t="shared" si="279"/>
        <v>0.19753086419753085</v>
      </c>
      <c r="AY543" s="48" t="str">
        <f>IFERROR(#REF!/#REF!,"-")</f>
        <v>-</v>
      </c>
      <c r="AZ543" s="48">
        <f t="shared" si="285"/>
        <v>0.4567901234567901</v>
      </c>
      <c r="BA543" s="48" t="str">
        <f t="shared" si="286"/>
        <v>-</v>
      </c>
      <c r="BB543" s="48" t="b">
        <f t="shared" si="280"/>
        <v>0</v>
      </c>
      <c r="BC543">
        <f t="shared" si="287"/>
        <v>33</v>
      </c>
      <c r="BD543" s="48">
        <f t="shared" si="281"/>
        <v>0.54098360655737709</v>
      </c>
    </row>
    <row r="544" spans="1:56" x14ac:dyDescent="0.3">
      <c r="A544" s="25" t="str">
        <f>Råstatistik!A538</f>
        <v>TROSA KOMMUN</v>
      </c>
      <c r="B544" t="b">
        <f t="shared" si="256"/>
        <v>1</v>
      </c>
      <c r="C544">
        <f>Råstatistik!F538</f>
        <v>18</v>
      </c>
      <c r="D544">
        <f ca="1">IF(Råstatistik!D538=999,IF(simulera09,RANDBETWEEN(1,9),9),0)</f>
        <v>0</v>
      </c>
      <c r="E544">
        <f>Råstatistik!K538</f>
        <v>14</v>
      </c>
      <c r="F544">
        <f ca="1">IF(Råstatistik!I538=999,IF(simulera09,RANDBETWEEN(1,9),9),0)</f>
        <v>0</v>
      </c>
      <c r="G544">
        <f>Råstatistik!P538</f>
        <v>13</v>
      </c>
      <c r="H544">
        <f ca="1">IF(Råstatistik!N538=999,IF(simulera09,RANDBETWEEN(1,9),9),0)</f>
        <v>0</v>
      </c>
      <c r="I544">
        <f>Råstatistik!U538</f>
        <v>93</v>
      </c>
      <c r="J544">
        <f ca="1">IF(Råstatistik!S538=999,IF(simulera09,RANDBETWEEN(1,9),9),0)</f>
        <v>0</v>
      </c>
      <c r="K544">
        <f t="shared" si="257"/>
        <v>138</v>
      </c>
      <c r="L544">
        <f t="shared" ca="1" si="258"/>
        <v>0</v>
      </c>
      <c r="M544" s="26" t="str">
        <f t="shared" ca="1" si="282"/>
        <v>138</v>
      </c>
      <c r="N544" s="26">
        <f t="shared" ca="1" si="283"/>
        <v>138</v>
      </c>
      <c r="O544" s="26">
        <f t="shared" si="259"/>
        <v>32</v>
      </c>
      <c r="P544" s="26">
        <f t="shared" ca="1" si="260"/>
        <v>0</v>
      </c>
      <c r="Q544" s="26">
        <f t="shared" ca="1" si="261"/>
        <v>32</v>
      </c>
      <c r="R544" s="43">
        <f>IF(Råstatistik!G538=".",0,Råstatistik!G538)</f>
        <v>0</v>
      </c>
      <c r="S544" s="44">
        <f ca="1">IF(Råstatistik!E538=999,IF(simulera09,RANDBETWEEN(1,9),9),0)</f>
        <v>9</v>
      </c>
      <c r="T544" s="43">
        <f>IF(Råstatistik!L538=".",0,Råstatistik!L538)</f>
        <v>0</v>
      </c>
      <c r="U544" s="44">
        <f ca="1">IF(Råstatistik!J538=999,IF(simulera09,RANDBETWEEN(1,9),9),0)</f>
        <v>9</v>
      </c>
      <c r="V544">
        <f>IF(Råstatistik!Q538=".",0,Råstatistik!Q538)</f>
        <v>0</v>
      </c>
      <c r="W544">
        <f ca="1">IF(Råstatistik!O538=999,IF(simulera09,RANDBETWEEN(1,9),9),0)</f>
        <v>9</v>
      </c>
      <c r="X544">
        <f>IF(Råstatistik!V538=".",0,Råstatistik!V538)</f>
        <v>0</v>
      </c>
      <c r="Y544">
        <f ca="1">IF(Råstatistik!T538=999,IF(simulera09,RANDBETWEEN(1,9),9),0)</f>
        <v>9</v>
      </c>
      <c r="Z544">
        <f t="shared" si="262"/>
        <v>0</v>
      </c>
      <c r="AA544">
        <f t="shared" ca="1" si="263"/>
        <v>36</v>
      </c>
      <c r="AB544" s="26" t="str">
        <f t="shared" ca="1" si="284"/>
        <v>0-36</v>
      </c>
      <c r="AC544" s="26" t="b">
        <f>Råstatistik!B538</f>
        <v>0</v>
      </c>
      <c r="AD544" s="26">
        <f t="shared" si="264"/>
        <v>18</v>
      </c>
      <c r="AE544" s="26">
        <f t="shared" ca="1" si="265"/>
        <v>0</v>
      </c>
      <c r="AF544" s="26">
        <f t="shared" si="266"/>
        <v>14</v>
      </c>
      <c r="AG544" s="26">
        <f t="shared" ca="1" si="267"/>
        <v>0</v>
      </c>
      <c r="AH544" s="26">
        <f t="shared" si="268"/>
        <v>13</v>
      </c>
      <c r="AI544" s="26">
        <f t="shared" ca="1" si="269"/>
        <v>0</v>
      </c>
      <c r="AJ544" s="26">
        <f t="shared" si="270"/>
        <v>93</v>
      </c>
      <c r="AK544" s="26">
        <f t="shared" ca="1" si="271"/>
        <v>0</v>
      </c>
      <c r="AL544" s="48">
        <f t="shared" si="272"/>
        <v>0.2318840579710145</v>
      </c>
      <c r="AM544" s="48" t="str">
        <f t="shared" ca="1" si="273"/>
        <v>23 - 0%</v>
      </c>
      <c r="AN544" s="48" t="str">
        <f>IFERROR(#REF!/#REF!,"-")</f>
        <v>-</v>
      </c>
      <c r="AO544" s="48">
        <f t="shared" si="274"/>
        <v>0</v>
      </c>
      <c r="AP544" s="48" t="str">
        <f t="shared" ca="1" si="275"/>
        <v>0 - 26%</v>
      </c>
      <c r="AQ544" s="48" t="str">
        <f>IFERROR(AC544/#REF!,"-")</f>
        <v>-</v>
      </c>
      <c r="AR544" s="48">
        <f t="shared" si="276"/>
        <v>0</v>
      </c>
      <c r="AS544" s="48" t="str">
        <f>IFERROR(#REF!/#REF!,"_")</f>
        <v>_</v>
      </c>
      <c r="AT544" s="48">
        <f t="shared" si="277"/>
        <v>0.4375</v>
      </c>
      <c r="AU544" s="48" t="str">
        <f>IFERROR(#REF!/#REF!,"-")</f>
        <v>-</v>
      </c>
      <c r="AV544" s="48" t="str">
        <f t="shared" si="278"/>
        <v>-</v>
      </c>
      <c r="AW544" s="48" t="str">
        <f>IFERROR(#REF!/#REF!,"-")</f>
        <v>-</v>
      </c>
      <c r="AX544" s="48" t="str">
        <f t="shared" si="279"/>
        <v>-</v>
      </c>
      <c r="AY544" s="48" t="str">
        <f>IFERROR(#REF!/#REF!,"-")</f>
        <v>-</v>
      </c>
      <c r="AZ544" s="48" t="str">
        <f t="shared" si="285"/>
        <v>-</v>
      </c>
      <c r="BA544" s="48" t="str">
        <f t="shared" si="286"/>
        <v>-</v>
      </c>
      <c r="BB544" s="48" t="b">
        <f t="shared" si="280"/>
        <v>0</v>
      </c>
      <c r="BC544">
        <f t="shared" si="287"/>
        <v>18</v>
      </c>
      <c r="BD544" s="48">
        <f t="shared" si="281"/>
        <v>0.5625</v>
      </c>
    </row>
    <row r="545" spans="1:56" x14ac:dyDescent="0.3">
      <c r="A545" s="25" t="str">
        <f>Råstatistik!A539</f>
        <v>TYRESÖ KOMMUN</v>
      </c>
      <c r="B545" t="b">
        <f t="shared" si="256"/>
        <v>1</v>
      </c>
      <c r="C545">
        <f>Råstatistik!F539</f>
        <v>46</v>
      </c>
      <c r="D545">
        <f ca="1">IF(Råstatistik!D539=999,IF(simulera09,RANDBETWEEN(1,9),9),0)</f>
        <v>0</v>
      </c>
      <c r="E545">
        <f>Råstatistik!K539</f>
        <v>24</v>
      </c>
      <c r="F545">
        <f ca="1">IF(Råstatistik!I539=999,IF(simulera09,RANDBETWEEN(1,9),9),0)</f>
        <v>0</v>
      </c>
      <c r="G545">
        <f>Råstatistik!P539</f>
        <v>53</v>
      </c>
      <c r="H545">
        <f ca="1">IF(Råstatistik!N539=999,IF(simulera09,RANDBETWEEN(1,9),9),0)</f>
        <v>0</v>
      </c>
      <c r="I545">
        <f>Råstatistik!U539</f>
        <v>332</v>
      </c>
      <c r="J545">
        <f ca="1">IF(Råstatistik!S539=999,IF(simulera09,RANDBETWEEN(1,9),9),0)</f>
        <v>0</v>
      </c>
      <c r="K545">
        <f t="shared" si="257"/>
        <v>455</v>
      </c>
      <c r="L545">
        <f t="shared" ca="1" si="258"/>
        <v>0</v>
      </c>
      <c r="M545" s="26" t="str">
        <f t="shared" ca="1" si="282"/>
        <v>455</v>
      </c>
      <c r="N545" s="26">
        <f t="shared" ca="1" si="283"/>
        <v>455</v>
      </c>
      <c r="O545" s="26">
        <f t="shared" si="259"/>
        <v>70</v>
      </c>
      <c r="P545" s="26">
        <f t="shared" ca="1" si="260"/>
        <v>0</v>
      </c>
      <c r="Q545" s="26">
        <f t="shared" ca="1" si="261"/>
        <v>70</v>
      </c>
      <c r="R545" s="43">
        <f>IF(Råstatistik!G539=".",0,Råstatistik!G539)</f>
        <v>37</v>
      </c>
      <c r="S545" s="44">
        <f ca="1">IF(Råstatistik!E539=999,IF(simulera09,RANDBETWEEN(1,9),9),0)</f>
        <v>0</v>
      </c>
      <c r="T545" s="43">
        <f>IF(Råstatistik!L539=".",0,Råstatistik!L539)</f>
        <v>11</v>
      </c>
      <c r="U545" s="44">
        <f ca="1">IF(Råstatistik!J539=999,IF(simulera09,RANDBETWEEN(1,9),9),0)</f>
        <v>0</v>
      </c>
      <c r="V545">
        <f>IF(Råstatistik!Q539=".",0,Råstatistik!Q539)</f>
        <v>21</v>
      </c>
      <c r="W545">
        <f ca="1">IF(Råstatistik!O539=999,IF(simulera09,RANDBETWEEN(1,9),9),0)</f>
        <v>0</v>
      </c>
      <c r="X545">
        <f>IF(Råstatistik!V539=".",0,Råstatistik!V539)</f>
        <v>20</v>
      </c>
      <c r="Y545">
        <f ca="1">IF(Råstatistik!T539=999,IF(simulera09,RANDBETWEEN(1,9),9),0)</f>
        <v>0</v>
      </c>
      <c r="Z545">
        <f t="shared" si="262"/>
        <v>89</v>
      </c>
      <c r="AA545">
        <f t="shared" ca="1" si="263"/>
        <v>0</v>
      </c>
      <c r="AB545" s="26" t="str">
        <f t="shared" ca="1" si="284"/>
        <v>89</v>
      </c>
      <c r="AC545" s="26" t="b">
        <f>Råstatistik!B539</f>
        <v>0</v>
      </c>
      <c r="AD545" s="26">
        <f t="shared" si="264"/>
        <v>9</v>
      </c>
      <c r="AE545" s="26">
        <f t="shared" ca="1" si="265"/>
        <v>0</v>
      </c>
      <c r="AF545" s="26">
        <f t="shared" si="266"/>
        <v>13</v>
      </c>
      <c r="AG545" s="26">
        <f t="shared" ca="1" si="267"/>
        <v>0</v>
      </c>
      <c r="AH545" s="26">
        <f t="shared" si="268"/>
        <v>32</v>
      </c>
      <c r="AI545" s="26">
        <f t="shared" ca="1" si="269"/>
        <v>0</v>
      </c>
      <c r="AJ545" s="26">
        <f t="shared" si="270"/>
        <v>312</v>
      </c>
      <c r="AK545" s="26">
        <f t="shared" ca="1" si="271"/>
        <v>0</v>
      </c>
      <c r="AL545" s="48">
        <f t="shared" si="272"/>
        <v>0.15384615384615385</v>
      </c>
      <c r="AM545" s="48" t="str">
        <f t="shared" ca="1" si="273"/>
        <v>15 - 0%</v>
      </c>
      <c r="AN545" s="48" t="str">
        <f>IFERROR(#REF!/#REF!,"-")</f>
        <v>-</v>
      </c>
      <c r="AO545" s="48">
        <f t="shared" si="274"/>
        <v>0.1956043956043956</v>
      </c>
      <c r="AP545" s="48" t="str">
        <f t="shared" ca="1" si="275"/>
        <v>20 - 0%</v>
      </c>
      <c r="AQ545" s="48" t="str">
        <f>IFERROR(AC545/#REF!,"-")</f>
        <v>-</v>
      </c>
      <c r="AR545" s="48">
        <f t="shared" si="276"/>
        <v>1.2714285714285714</v>
      </c>
      <c r="AS545" s="48" t="str">
        <f>IFERROR(#REF!/#REF!,"_")</f>
        <v>_</v>
      </c>
      <c r="AT545" s="48">
        <f t="shared" si="277"/>
        <v>0.34285714285714286</v>
      </c>
      <c r="AU545" s="48" t="str">
        <f>IFERROR(#REF!/#REF!,"-")</f>
        <v>-</v>
      </c>
      <c r="AV545" s="48">
        <f t="shared" si="278"/>
        <v>0.12359550561797752</v>
      </c>
      <c r="AW545" s="48" t="str">
        <f>IFERROR(#REF!/#REF!,"-")</f>
        <v>-</v>
      </c>
      <c r="AX545" s="48">
        <f t="shared" si="279"/>
        <v>0.2247191011235955</v>
      </c>
      <c r="AY545" s="48" t="str">
        <f>IFERROR(#REF!/#REF!,"-")</f>
        <v>-</v>
      </c>
      <c r="AZ545" s="48">
        <f t="shared" si="285"/>
        <v>0.348314606741573</v>
      </c>
      <c r="BA545" s="48" t="str">
        <f t="shared" si="286"/>
        <v>-</v>
      </c>
      <c r="BB545" s="48" t="b">
        <f t="shared" si="280"/>
        <v>0</v>
      </c>
      <c r="BC545">
        <f t="shared" si="287"/>
        <v>9</v>
      </c>
      <c r="BD545" s="48">
        <f t="shared" si="281"/>
        <v>0.40909090909090912</v>
      </c>
    </row>
    <row r="546" spans="1:56" x14ac:dyDescent="0.3">
      <c r="A546" s="25" t="str">
        <f>Råstatistik!A540</f>
        <v>TYSKA SKOLAN GÖTEBORG EK. FÖR.</v>
      </c>
      <c r="B546" t="b">
        <f t="shared" si="256"/>
        <v>0</v>
      </c>
      <c r="C546">
        <f>Råstatistik!F540</f>
        <v>0</v>
      </c>
      <c r="D546">
        <f ca="1">IF(Råstatistik!D540=999,IF(simulera09,RANDBETWEEN(1,9),9),0)</f>
        <v>9</v>
      </c>
      <c r="E546">
        <f>Råstatistik!K540</f>
        <v>0</v>
      </c>
      <c r="F546">
        <f ca="1">IF(Råstatistik!I540=999,IF(simulera09,RANDBETWEEN(1,9),9),0)</f>
        <v>9</v>
      </c>
      <c r="G546">
        <f>Råstatistik!P540</f>
        <v>10</v>
      </c>
      <c r="H546">
        <f ca="1">IF(Råstatistik!N540=999,IF(simulera09,RANDBETWEEN(1,9),9),0)</f>
        <v>0</v>
      </c>
      <c r="I546">
        <f>Råstatistik!U540</f>
        <v>30</v>
      </c>
      <c r="J546">
        <f ca="1">IF(Råstatistik!S540=999,IF(simulera09,RANDBETWEEN(1,9),9),0)</f>
        <v>0</v>
      </c>
      <c r="K546">
        <f t="shared" si="257"/>
        <v>40</v>
      </c>
      <c r="L546">
        <f t="shared" ca="1" si="258"/>
        <v>18</v>
      </c>
      <c r="M546" s="26" t="str">
        <f t="shared" ca="1" si="282"/>
        <v>40-58</v>
      </c>
      <c r="N546" s="26">
        <f t="shared" ca="1" si="283"/>
        <v>49</v>
      </c>
      <c r="O546" s="26">
        <f t="shared" si="259"/>
        <v>0</v>
      </c>
      <c r="P546" s="26">
        <f t="shared" ca="1" si="260"/>
        <v>18</v>
      </c>
      <c r="Q546" s="26">
        <f t="shared" ca="1" si="261"/>
        <v>9</v>
      </c>
      <c r="R546" s="43">
        <f>IF(Råstatistik!G540=".",0,Råstatistik!G540)</f>
        <v>0</v>
      </c>
      <c r="S546" s="44">
        <f ca="1">IF(Råstatistik!E540=999,IF(simulera09,RANDBETWEEN(1,9),9),0)</f>
        <v>9</v>
      </c>
      <c r="T546" s="43">
        <f>IF(Råstatistik!L540=".",0,Råstatistik!L540)</f>
        <v>0</v>
      </c>
      <c r="U546" s="44">
        <f ca="1">IF(Råstatistik!J540=999,IF(simulera09,RANDBETWEEN(1,9),9),0)</f>
        <v>9</v>
      </c>
      <c r="V546">
        <f>IF(Råstatistik!Q540=".",0,Råstatistik!Q540)</f>
        <v>0</v>
      </c>
      <c r="W546">
        <f ca="1">IF(Råstatistik!O540=999,IF(simulera09,RANDBETWEEN(1,9),9),0)</f>
        <v>9</v>
      </c>
      <c r="X546">
        <f>IF(Råstatistik!V540=".",0,Råstatistik!V540)</f>
        <v>0</v>
      </c>
      <c r="Y546">
        <f ca="1">IF(Råstatistik!T540=999,IF(simulera09,RANDBETWEEN(1,9),9),0)</f>
        <v>0</v>
      </c>
      <c r="Z546">
        <f t="shared" si="262"/>
        <v>0</v>
      </c>
      <c r="AA546">
        <f t="shared" ca="1" si="263"/>
        <v>27</v>
      </c>
      <c r="AB546" s="26" t="str">
        <f t="shared" ca="1" si="284"/>
        <v>0-27</v>
      </c>
      <c r="AC546" s="26" t="b">
        <f>Råstatistik!B540</f>
        <v>0</v>
      </c>
      <c r="AD546" s="26">
        <f t="shared" si="264"/>
        <v>0</v>
      </c>
      <c r="AE546" s="26">
        <f t="shared" ca="1" si="265"/>
        <v>0</v>
      </c>
      <c r="AF546" s="26">
        <f t="shared" si="266"/>
        <v>0</v>
      </c>
      <c r="AG546" s="26">
        <f t="shared" ca="1" si="267"/>
        <v>0</v>
      </c>
      <c r="AH546" s="26">
        <f t="shared" si="268"/>
        <v>10</v>
      </c>
      <c r="AI546" s="26">
        <f t="shared" ca="1" si="269"/>
        <v>0</v>
      </c>
      <c r="AJ546" s="26">
        <f t="shared" si="270"/>
        <v>30</v>
      </c>
      <c r="AK546" s="26">
        <f t="shared" ca="1" si="271"/>
        <v>0</v>
      </c>
      <c r="AL546" s="48">
        <f t="shared" si="272"/>
        <v>0</v>
      </c>
      <c r="AM546" s="48" t="str">
        <f t="shared" ca="1" si="273"/>
        <v>0 - 37%</v>
      </c>
      <c r="AN546" s="48" t="str">
        <f>IFERROR(#REF!/#REF!,"-")</f>
        <v>-</v>
      </c>
      <c r="AO546" s="48">
        <f t="shared" si="274"/>
        <v>0</v>
      </c>
      <c r="AP546" s="48" t="str">
        <f t="shared" ca="1" si="275"/>
        <v>0 - 55%</v>
      </c>
      <c r="AQ546" s="48" t="str">
        <f>IFERROR(AC546/#REF!,"-")</f>
        <v>-</v>
      </c>
      <c r="AR546" s="48" t="str">
        <f t="shared" si="276"/>
        <v>-</v>
      </c>
      <c r="AS546" s="48" t="str">
        <f>IFERROR(#REF!/#REF!,"_")</f>
        <v>_</v>
      </c>
      <c r="AT546" s="48" t="str">
        <f t="shared" si="277"/>
        <v>-</v>
      </c>
      <c r="AU546" s="48" t="str">
        <f>IFERROR(#REF!/#REF!,"-")</f>
        <v>-</v>
      </c>
      <c r="AV546" s="48" t="str">
        <f t="shared" si="278"/>
        <v>-</v>
      </c>
      <c r="AW546" s="48" t="str">
        <f>IFERROR(#REF!/#REF!,"-")</f>
        <v>-</v>
      </c>
      <c r="AX546" s="48" t="str">
        <f t="shared" si="279"/>
        <v>-</v>
      </c>
      <c r="AY546" s="48" t="str">
        <f>IFERROR(#REF!/#REF!,"-")</f>
        <v>-</v>
      </c>
      <c r="AZ546" s="48" t="str">
        <f t="shared" si="285"/>
        <v>-</v>
      </c>
      <c r="BA546" s="48" t="str">
        <f t="shared" si="286"/>
        <v>-</v>
      </c>
      <c r="BB546" s="48" t="b">
        <f t="shared" si="280"/>
        <v>0</v>
      </c>
      <c r="BC546">
        <f t="shared" si="287"/>
        <v>0</v>
      </c>
      <c r="BD546" s="48" t="str">
        <f t="shared" si="281"/>
        <v>-</v>
      </c>
    </row>
    <row r="547" spans="1:56" x14ac:dyDescent="0.3">
      <c r="A547" s="25" t="str">
        <f>Råstatistik!A541</f>
        <v>TÄBY FRISKOLA AKTIEBOLAG</v>
      </c>
      <c r="B547" t="b">
        <f t="shared" si="256"/>
        <v>0</v>
      </c>
      <c r="C547">
        <f>Råstatistik!F541</f>
        <v>0</v>
      </c>
      <c r="D547">
        <f ca="1">IF(Råstatistik!D541=999,IF(simulera09,RANDBETWEEN(1,9),9),0)</f>
        <v>9</v>
      </c>
      <c r="E547">
        <f>Råstatistik!K541</f>
        <v>0</v>
      </c>
      <c r="F547">
        <f ca="1">IF(Råstatistik!I541=999,IF(simulera09,RANDBETWEEN(1,9),9),0)</f>
        <v>9</v>
      </c>
      <c r="G547">
        <f>Råstatistik!P541</f>
        <v>0</v>
      </c>
      <c r="H547">
        <f ca="1">IF(Råstatistik!N541=999,IF(simulera09,RANDBETWEEN(1,9),9),0)</f>
        <v>9</v>
      </c>
      <c r="I547">
        <f>Råstatistik!U541</f>
        <v>79</v>
      </c>
      <c r="J547">
        <f ca="1">IF(Råstatistik!S541=999,IF(simulera09,RANDBETWEEN(1,9),9),0)</f>
        <v>0</v>
      </c>
      <c r="K547">
        <f t="shared" si="257"/>
        <v>79</v>
      </c>
      <c r="L547">
        <f t="shared" ca="1" si="258"/>
        <v>27</v>
      </c>
      <c r="M547" s="26" t="str">
        <f t="shared" ca="1" si="282"/>
        <v>79-106</v>
      </c>
      <c r="N547" s="26">
        <f t="shared" ca="1" si="283"/>
        <v>93</v>
      </c>
      <c r="O547" s="26">
        <f t="shared" si="259"/>
        <v>0</v>
      </c>
      <c r="P547" s="26">
        <f t="shared" ca="1" si="260"/>
        <v>18</v>
      </c>
      <c r="Q547" s="26">
        <f t="shared" ca="1" si="261"/>
        <v>9</v>
      </c>
      <c r="R547" s="43">
        <f>IF(Råstatistik!G541=".",0,Råstatistik!G541)</f>
        <v>0</v>
      </c>
      <c r="S547" s="44">
        <f ca="1">IF(Råstatistik!E541=999,IF(simulera09,RANDBETWEEN(1,9),9),0)</f>
        <v>9</v>
      </c>
      <c r="T547" s="43">
        <f>IF(Råstatistik!L541=".",0,Råstatistik!L541)</f>
        <v>0</v>
      </c>
      <c r="U547" s="44">
        <f ca="1">IF(Råstatistik!J541=999,IF(simulera09,RANDBETWEEN(1,9),9),0)</f>
        <v>9</v>
      </c>
      <c r="V547">
        <f>IF(Råstatistik!Q541=".",0,Råstatistik!Q541)</f>
        <v>0</v>
      </c>
      <c r="W547">
        <f ca="1">IF(Råstatistik!O541=999,IF(simulera09,RANDBETWEEN(1,9),9),0)</f>
        <v>9</v>
      </c>
      <c r="X547">
        <f>IF(Råstatistik!V541=".",0,Råstatistik!V541)</f>
        <v>0</v>
      </c>
      <c r="Y547">
        <f ca="1">IF(Råstatistik!T541=999,IF(simulera09,RANDBETWEEN(1,9),9),0)</f>
        <v>9</v>
      </c>
      <c r="Z547">
        <f t="shared" si="262"/>
        <v>0</v>
      </c>
      <c r="AA547">
        <f t="shared" ca="1" si="263"/>
        <v>36</v>
      </c>
      <c r="AB547" s="26" t="str">
        <f t="shared" ca="1" si="284"/>
        <v>0-36</v>
      </c>
      <c r="AC547" s="26" t="b">
        <f>Råstatistik!B541</f>
        <v>0</v>
      </c>
      <c r="AD547" s="26">
        <f t="shared" si="264"/>
        <v>0</v>
      </c>
      <c r="AE547" s="26">
        <f t="shared" ca="1" si="265"/>
        <v>0</v>
      </c>
      <c r="AF547" s="26">
        <f t="shared" si="266"/>
        <v>0</v>
      </c>
      <c r="AG547" s="26">
        <f t="shared" ca="1" si="267"/>
        <v>0</v>
      </c>
      <c r="AH547" s="26">
        <f t="shared" si="268"/>
        <v>0</v>
      </c>
      <c r="AI547" s="26">
        <f t="shared" ca="1" si="269"/>
        <v>0</v>
      </c>
      <c r="AJ547" s="26">
        <f t="shared" si="270"/>
        <v>79</v>
      </c>
      <c r="AK547" s="26">
        <f t="shared" ca="1" si="271"/>
        <v>0</v>
      </c>
      <c r="AL547" s="48">
        <f t="shared" si="272"/>
        <v>0</v>
      </c>
      <c r="AM547" s="48" t="str">
        <f t="shared" ca="1" si="273"/>
        <v>0 - 19%</v>
      </c>
      <c r="AN547" s="48" t="str">
        <f>IFERROR(#REF!/#REF!,"-")</f>
        <v>-</v>
      </c>
      <c r="AO547" s="48">
        <f t="shared" si="274"/>
        <v>0</v>
      </c>
      <c r="AP547" s="48" t="str">
        <f t="shared" ca="1" si="275"/>
        <v>0 - 39%</v>
      </c>
      <c r="AQ547" s="48" t="str">
        <f>IFERROR(AC547/#REF!,"-")</f>
        <v>-</v>
      </c>
      <c r="AR547" s="48" t="str">
        <f t="shared" si="276"/>
        <v>-</v>
      </c>
      <c r="AS547" s="48" t="str">
        <f>IFERROR(#REF!/#REF!,"_")</f>
        <v>_</v>
      </c>
      <c r="AT547" s="48" t="str">
        <f t="shared" si="277"/>
        <v>-</v>
      </c>
      <c r="AU547" s="48" t="str">
        <f>IFERROR(#REF!/#REF!,"-")</f>
        <v>-</v>
      </c>
      <c r="AV547" s="48" t="str">
        <f t="shared" si="278"/>
        <v>-</v>
      </c>
      <c r="AW547" s="48" t="str">
        <f>IFERROR(#REF!/#REF!,"-")</f>
        <v>-</v>
      </c>
      <c r="AX547" s="48" t="str">
        <f t="shared" si="279"/>
        <v>-</v>
      </c>
      <c r="AY547" s="48" t="str">
        <f>IFERROR(#REF!/#REF!,"-")</f>
        <v>-</v>
      </c>
      <c r="AZ547" s="48" t="str">
        <f t="shared" si="285"/>
        <v>-</v>
      </c>
      <c r="BA547" s="48" t="str">
        <f t="shared" si="286"/>
        <v>-</v>
      </c>
      <c r="BB547" s="48" t="b">
        <f t="shared" si="280"/>
        <v>0</v>
      </c>
      <c r="BC547">
        <f t="shared" si="287"/>
        <v>0</v>
      </c>
      <c r="BD547" s="48" t="str">
        <f t="shared" si="281"/>
        <v>-</v>
      </c>
    </row>
    <row r="548" spans="1:56" x14ac:dyDescent="0.3">
      <c r="A548" s="25" t="str">
        <f>Råstatistik!A542</f>
        <v>TÄBY KOMMUN</v>
      </c>
      <c r="B548" t="b">
        <f t="shared" si="256"/>
        <v>1</v>
      </c>
      <c r="C548">
        <f>Råstatistik!F542</f>
        <v>21</v>
      </c>
      <c r="D548">
        <f ca="1">IF(Råstatistik!D542=999,IF(simulera09,RANDBETWEEN(1,9),9),0)</f>
        <v>0</v>
      </c>
      <c r="E548">
        <f>Råstatistik!K542</f>
        <v>20</v>
      </c>
      <c r="F548">
        <f ca="1">IF(Råstatistik!I542=999,IF(simulera09,RANDBETWEEN(1,9),9),0)</f>
        <v>0</v>
      </c>
      <c r="G548">
        <f>Råstatistik!P542</f>
        <v>12</v>
      </c>
      <c r="H548">
        <f ca="1">IF(Råstatistik!N542=999,IF(simulera09,RANDBETWEEN(1,9),9),0)</f>
        <v>0</v>
      </c>
      <c r="I548">
        <f>Råstatistik!U542</f>
        <v>380</v>
      </c>
      <c r="J548">
        <f ca="1">IF(Råstatistik!S542=999,IF(simulera09,RANDBETWEEN(1,9),9),0)</f>
        <v>0</v>
      </c>
      <c r="K548">
        <f t="shared" si="257"/>
        <v>433</v>
      </c>
      <c r="L548">
        <f t="shared" ca="1" si="258"/>
        <v>0</v>
      </c>
      <c r="M548" s="26" t="str">
        <f t="shared" ca="1" si="282"/>
        <v>433</v>
      </c>
      <c r="N548" s="26">
        <f t="shared" ca="1" si="283"/>
        <v>433</v>
      </c>
      <c r="O548" s="26">
        <f t="shared" si="259"/>
        <v>41</v>
      </c>
      <c r="P548" s="26">
        <f t="shared" ca="1" si="260"/>
        <v>0</v>
      </c>
      <c r="Q548" s="26">
        <f t="shared" ca="1" si="261"/>
        <v>41</v>
      </c>
      <c r="R548" s="43">
        <f>IF(Råstatistik!G542=".",0,Råstatistik!G542)</f>
        <v>17</v>
      </c>
      <c r="S548" s="44">
        <f ca="1">IF(Råstatistik!E542=999,IF(simulera09,RANDBETWEEN(1,9),9),0)</f>
        <v>0</v>
      </c>
      <c r="T548" s="43">
        <f>IF(Råstatistik!L542=".",0,Råstatistik!L542)</f>
        <v>12</v>
      </c>
      <c r="U548" s="44">
        <f ca="1">IF(Råstatistik!J542=999,IF(simulera09,RANDBETWEEN(1,9),9),0)</f>
        <v>0</v>
      </c>
      <c r="V548">
        <f>IF(Råstatistik!Q542=".",0,Råstatistik!Q542)</f>
        <v>0</v>
      </c>
      <c r="W548">
        <f ca="1">IF(Råstatistik!O542=999,IF(simulera09,RANDBETWEEN(1,9),9),0)</f>
        <v>9</v>
      </c>
      <c r="X548">
        <f>IF(Råstatistik!V542=".",0,Råstatistik!V542)</f>
        <v>13</v>
      </c>
      <c r="Y548">
        <f ca="1">IF(Råstatistik!T542=999,IF(simulera09,RANDBETWEEN(1,9),9),0)</f>
        <v>0</v>
      </c>
      <c r="Z548">
        <f t="shared" si="262"/>
        <v>42</v>
      </c>
      <c r="AA548">
        <f t="shared" ca="1" si="263"/>
        <v>9</v>
      </c>
      <c r="AB548" s="26" t="str">
        <f t="shared" ca="1" si="284"/>
        <v>42-51</v>
      </c>
      <c r="AC548" s="26" t="b">
        <f>Råstatistik!B542</f>
        <v>0</v>
      </c>
      <c r="AD548" s="26">
        <f t="shared" si="264"/>
        <v>4</v>
      </c>
      <c r="AE548" s="26">
        <f t="shared" ca="1" si="265"/>
        <v>0</v>
      </c>
      <c r="AF548" s="26">
        <f t="shared" si="266"/>
        <v>8</v>
      </c>
      <c r="AG548" s="26">
        <f t="shared" ca="1" si="267"/>
        <v>0</v>
      </c>
      <c r="AH548" s="26">
        <f t="shared" si="268"/>
        <v>12</v>
      </c>
      <c r="AI548" s="26">
        <f t="shared" ca="1" si="269"/>
        <v>0</v>
      </c>
      <c r="AJ548" s="26">
        <f t="shared" si="270"/>
        <v>367</v>
      </c>
      <c r="AK548" s="26">
        <f t="shared" ca="1" si="271"/>
        <v>0</v>
      </c>
      <c r="AL548" s="48">
        <f t="shared" si="272"/>
        <v>9.4688221709006926E-2</v>
      </c>
      <c r="AM548" s="48" t="str">
        <f t="shared" ca="1" si="273"/>
        <v>9 - 0%</v>
      </c>
      <c r="AN548" s="48" t="str">
        <f>IFERROR(#REF!/#REF!,"-")</f>
        <v>-</v>
      </c>
      <c r="AO548" s="48">
        <f t="shared" si="274"/>
        <v>9.6997690531177835E-2</v>
      </c>
      <c r="AP548" s="48" t="str">
        <f t="shared" ca="1" si="275"/>
        <v>10 - 2%</v>
      </c>
      <c r="AQ548" s="48" t="str">
        <f>IFERROR(AC548/#REF!,"-")</f>
        <v>-</v>
      </c>
      <c r="AR548" s="48">
        <f t="shared" si="276"/>
        <v>1.024390243902439</v>
      </c>
      <c r="AS548" s="48" t="str">
        <f>IFERROR(#REF!/#REF!,"_")</f>
        <v>_</v>
      </c>
      <c r="AT548" s="48">
        <f t="shared" si="277"/>
        <v>0.48780487804878048</v>
      </c>
      <c r="AU548" s="48" t="str">
        <f>IFERROR(#REF!/#REF!,"-")</f>
        <v>-</v>
      </c>
      <c r="AV548" s="48">
        <f t="shared" si="278"/>
        <v>0.2857142857142857</v>
      </c>
      <c r="AW548" s="48" t="str">
        <f>IFERROR(#REF!/#REF!,"-")</f>
        <v>-</v>
      </c>
      <c r="AX548" s="48">
        <f t="shared" si="279"/>
        <v>0.30952380952380953</v>
      </c>
      <c r="AY548" s="48" t="str">
        <f>IFERROR(#REF!/#REF!,"-")</f>
        <v>-</v>
      </c>
      <c r="AZ548" s="48">
        <f t="shared" si="285"/>
        <v>0.59523809523809523</v>
      </c>
      <c r="BA548" s="48" t="str">
        <f t="shared" si="286"/>
        <v>-</v>
      </c>
      <c r="BB548" s="48" t="b">
        <f t="shared" si="280"/>
        <v>0</v>
      </c>
      <c r="BC548">
        <f t="shared" si="287"/>
        <v>4</v>
      </c>
      <c r="BD548" s="48">
        <f t="shared" si="281"/>
        <v>0.33333333333333331</v>
      </c>
    </row>
    <row r="549" spans="1:56" x14ac:dyDescent="0.3">
      <c r="A549" s="25" t="str">
        <f>Råstatistik!A543</f>
        <v>TÖREBODA KOMMUN</v>
      </c>
      <c r="B549" t="b">
        <f t="shared" si="256"/>
        <v>1</v>
      </c>
      <c r="C549">
        <f>Råstatistik!F543</f>
        <v>23</v>
      </c>
      <c r="D549">
        <f ca="1">IF(Råstatistik!D543=999,IF(simulera09,RANDBETWEEN(1,9),9),0)</f>
        <v>0</v>
      </c>
      <c r="E549">
        <f>Råstatistik!K543</f>
        <v>0</v>
      </c>
      <c r="F549">
        <f ca="1">IF(Råstatistik!I543=999,IF(simulera09,RANDBETWEEN(1,9),9),0)</f>
        <v>9</v>
      </c>
      <c r="G549">
        <f>Råstatistik!P543</f>
        <v>0</v>
      </c>
      <c r="H549">
        <f ca="1">IF(Råstatistik!N543=999,IF(simulera09,RANDBETWEEN(1,9),9),0)</f>
        <v>9</v>
      </c>
      <c r="I549">
        <f>Råstatistik!U543</f>
        <v>44</v>
      </c>
      <c r="J549">
        <f ca="1">IF(Råstatistik!S543=999,IF(simulera09,RANDBETWEEN(1,9),9),0)</f>
        <v>0</v>
      </c>
      <c r="K549">
        <f t="shared" si="257"/>
        <v>67</v>
      </c>
      <c r="L549">
        <f t="shared" ca="1" si="258"/>
        <v>18</v>
      </c>
      <c r="M549" s="26" t="str">
        <f t="shared" ca="1" si="282"/>
        <v>67-85</v>
      </c>
      <c r="N549" s="26">
        <f t="shared" ca="1" si="283"/>
        <v>76</v>
      </c>
      <c r="O549" s="26">
        <f t="shared" si="259"/>
        <v>23</v>
      </c>
      <c r="P549" s="26">
        <f t="shared" ca="1" si="260"/>
        <v>9</v>
      </c>
      <c r="Q549" s="26">
        <f t="shared" ca="1" si="261"/>
        <v>28</v>
      </c>
      <c r="R549" s="43">
        <f>IF(Råstatistik!G543=".",0,Råstatistik!G543)</f>
        <v>12</v>
      </c>
      <c r="S549" s="44">
        <f ca="1">IF(Råstatistik!E543=999,IF(simulera09,RANDBETWEEN(1,9),9),0)</f>
        <v>0</v>
      </c>
      <c r="T549" s="43">
        <f>IF(Råstatistik!L543=".",0,Råstatistik!L543)</f>
        <v>0</v>
      </c>
      <c r="U549" s="44">
        <f ca="1">IF(Råstatistik!J543=999,IF(simulera09,RANDBETWEEN(1,9),9),0)</f>
        <v>9</v>
      </c>
      <c r="V549">
        <f>IF(Råstatistik!Q543=".",0,Råstatistik!Q543)</f>
        <v>0</v>
      </c>
      <c r="W549">
        <f ca="1">IF(Råstatistik!O543=999,IF(simulera09,RANDBETWEEN(1,9),9),0)</f>
        <v>9</v>
      </c>
      <c r="X549">
        <f>IF(Råstatistik!V543=".",0,Råstatistik!V543)</f>
        <v>0</v>
      </c>
      <c r="Y549">
        <f ca="1">IF(Råstatistik!T543=999,IF(simulera09,RANDBETWEEN(1,9),9),0)</f>
        <v>0</v>
      </c>
      <c r="Z549">
        <f t="shared" si="262"/>
        <v>12</v>
      </c>
      <c r="AA549">
        <f t="shared" ca="1" si="263"/>
        <v>18</v>
      </c>
      <c r="AB549" s="26" t="str">
        <f t="shared" ca="1" si="284"/>
        <v>12-30</v>
      </c>
      <c r="AC549" s="26" t="b">
        <f>Råstatistik!B543</f>
        <v>0</v>
      </c>
      <c r="AD549" s="26">
        <f t="shared" si="264"/>
        <v>11</v>
      </c>
      <c r="AE549" s="26">
        <f t="shared" ca="1" si="265"/>
        <v>0</v>
      </c>
      <c r="AF549" s="26">
        <f t="shared" si="266"/>
        <v>0</v>
      </c>
      <c r="AG549" s="26">
        <f t="shared" ca="1" si="267"/>
        <v>0</v>
      </c>
      <c r="AH549" s="26">
        <f t="shared" si="268"/>
        <v>0</v>
      </c>
      <c r="AI549" s="26">
        <f t="shared" ca="1" si="269"/>
        <v>0</v>
      </c>
      <c r="AJ549" s="26">
        <f t="shared" si="270"/>
        <v>44</v>
      </c>
      <c r="AK549" s="26">
        <f t="shared" ca="1" si="271"/>
        <v>0</v>
      </c>
      <c r="AL549" s="48">
        <f t="shared" si="272"/>
        <v>0.34328358208955223</v>
      </c>
      <c r="AM549" s="48" t="str">
        <f t="shared" ca="1" si="273"/>
        <v>30 - 12%</v>
      </c>
      <c r="AN549" s="48" t="str">
        <f>IFERROR(#REF!/#REF!,"-")</f>
        <v>-</v>
      </c>
      <c r="AO549" s="48">
        <f t="shared" si="274"/>
        <v>0.17910447761194029</v>
      </c>
      <c r="AP549" s="48" t="str">
        <f t="shared" ca="1" si="275"/>
        <v>16 - 24%</v>
      </c>
      <c r="AQ549" s="48" t="str">
        <f>IFERROR(AC549/#REF!,"-")</f>
        <v>-</v>
      </c>
      <c r="AR549" s="48">
        <f t="shared" si="276"/>
        <v>0.52173913043478259</v>
      </c>
      <c r="AS549" s="48" t="str">
        <f>IFERROR(#REF!/#REF!,"_")</f>
        <v>_</v>
      </c>
      <c r="AT549" s="48">
        <f t="shared" si="277"/>
        <v>0</v>
      </c>
      <c r="AU549" s="48" t="str">
        <f>IFERROR(#REF!/#REF!,"-")</f>
        <v>-</v>
      </c>
      <c r="AV549" s="48">
        <f t="shared" si="278"/>
        <v>0</v>
      </c>
      <c r="AW549" s="48" t="str">
        <f>IFERROR(#REF!/#REF!,"-")</f>
        <v>-</v>
      </c>
      <c r="AX549" s="48">
        <f t="shared" si="279"/>
        <v>0</v>
      </c>
      <c r="AY549" s="48" t="str">
        <f>IFERROR(#REF!/#REF!,"-")</f>
        <v>-</v>
      </c>
      <c r="AZ549" s="48">
        <f t="shared" si="285"/>
        <v>0</v>
      </c>
      <c r="BA549" s="48" t="str">
        <f t="shared" si="286"/>
        <v>-</v>
      </c>
      <c r="BB549" s="48" t="b">
        <f t="shared" si="280"/>
        <v>0</v>
      </c>
      <c r="BC549">
        <f t="shared" si="287"/>
        <v>11</v>
      </c>
      <c r="BD549" s="48">
        <f t="shared" si="281"/>
        <v>1</v>
      </c>
    </row>
    <row r="550" spans="1:56" x14ac:dyDescent="0.3">
      <c r="A550" s="25" t="str">
        <f>Råstatistik!A544</f>
        <v>UDDEVALLA KOMMUN</v>
      </c>
      <c r="B550" t="b">
        <f t="shared" si="256"/>
        <v>1</v>
      </c>
      <c r="C550">
        <f>Råstatistik!F544</f>
        <v>44</v>
      </c>
      <c r="D550">
        <f ca="1">IF(Råstatistik!D544=999,IF(simulera09,RANDBETWEEN(1,9),9),0)</f>
        <v>0</v>
      </c>
      <c r="E550">
        <f>Råstatistik!K544</f>
        <v>32</v>
      </c>
      <c r="F550">
        <f ca="1">IF(Råstatistik!I544=999,IF(simulera09,RANDBETWEEN(1,9),9),0)</f>
        <v>0</v>
      </c>
      <c r="G550">
        <f>Råstatistik!P544</f>
        <v>59</v>
      </c>
      <c r="H550">
        <f ca="1">IF(Råstatistik!N544=999,IF(simulera09,RANDBETWEEN(1,9),9),0)</f>
        <v>0</v>
      </c>
      <c r="I550">
        <f>Råstatistik!U544</f>
        <v>315</v>
      </c>
      <c r="J550">
        <f ca="1">IF(Råstatistik!S544=999,IF(simulera09,RANDBETWEEN(1,9),9),0)</f>
        <v>0</v>
      </c>
      <c r="K550">
        <f t="shared" si="257"/>
        <v>450</v>
      </c>
      <c r="L550">
        <f t="shared" ca="1" si="258"/>
        <v>0</v>
      </c>
      <c r="M550" s="26" t="str">
        <f t="shared" ca="1" si="282"/>
        <v>450</v>
      </c>
      <c r="N550" s="26">
        <f t="shared" ca="1" si="283"/>
        <v>450</v>
      </c>
      <c r="O550" s="26">
        <f t="shared" si="259"/>
        <v>76</v>
      </c>
      <c r="P550" s="26">
        <f t="shared" ca="1" si="260"/>
        <v>0</v>
      </c>
      <c r="Q550" s="26">
        <f t="shared" ca="1" si="261"/>
        <v>76</v>
      </c>
      <c r="R550" s="43">
        <f>IF(Råstatistik!G544=".",0,Råstatistik!G544)</f>
        <v>17</v>
      </c>
      <c r="S550" s="44">
        <f ca="1">IF(Råstatistik!E544=999,IF(simulera09,RANDBETWEEN(1,9),9),0)</f>
        <v>0</v>
      </c>
      <c r="T550" s="43">
        <f>IF(Råstatistik!L544=".",0,Råstatistik!L544)</f>
        <v>0</v>
      </c>
      <c r="U550" s="44">
        <f ca="1">IF(Råstatistik!J544=999,IF(simulera09,RANDBETWEEN(1,9),9),0)</f>
        <v>9</v>
      </c>
      <c r="V550">
        <f>IF(Råstatistik!Q544=".",0,Råstatistik!Q544)</f>
        <v>0</v>
      </c>
      <c r="W550">
        <f ca="1">IF(Råstatistik!O544=999,IF(simulera09,RANDBETWEEN(1,9),9),0)</f>
        <v>9</v>
      </c>
      <c r="X550">
        <f>IF(Råstatistik!V544=".",0,Råstatistik!V544)</f>
        <v>0</v>
      </c>
      <c r="Y550">
        <f ca="1">IF(Råstatistik!T544=999,IF(simulera09,RANDBETWEEN(1,9),9),0)</f>
        <v>0</v>
      </c>
      <c r="Z550">
        <f t="shared" si="262"/>
        <v>17</v>
      </c>
      <c r="AA550">
        <f t="shared" ca="1" si="263"/>
        <v>18</v>
      </c>
      <c r="AB550" s="26" t="str">
        <f t="shared" ca="1" si="284"/>
        <v>17-35</v>
      </c>
      <c r="AC550" s="26" t="b">
        <f>Råstatistik!B544</f>
        <v>0</v>
      </c>
      <c r="AD550" s="26">
        <f t="shared" si="264"/>
        <v>27</v>
      </c>
      <c r="AE550" s="26">
        <f t="shared" ca="1" si="265"/>
        <v>0</v>
      </c>
      <c r="AF550" s="26">
        <f t="shared" si="266"/>
        <v>32</v>
      </c>
      <c r="AG550" s="26">
        <f t="shared" ca="1" si="267"/>
        <v>0</v>
      </c>
      <c r="AH550" s="26">
        <f t="shared" si="268"/>
        <v>59</v>
      </c>
      <c r="AI550" s="26">
        <f t="shared" ca="1" si="269"/>
        <v>0</v>
      </c>
      <c r="AJ550" s="26">
        <f t="shared" si="270"/>
        <v>315</v>
      </c>
      <c r="AK550" s="26">
        <f t="shared" ca="1" si="271"/>
        <v>0</v>
      </c>
      <c r="AL550" s="48">
        <f t="shared" si="272"/>
        <v>0.16888888888888889</v>
      </c>
      <c r="AM550" s="48" t="str">
        <f t="shared" ca="1" si="273"/>
        <v>17 - 0%</v>
      </c>
      <c r="AN550" s="48" t="str">
        <f>IFERROR(#REF!/#REF!,"-")</f>
        <v>-</v>
      </c>
      <c r="AO550" s="48">
        <f t="shared" si="274"/>
        <v>3.7777777777777778E-2</v>
      </c>
      <c r="AP550" s="48" t="str">
        <f t="shared" ca="1" si="275"/>
        <v>4 - 4%</v>
      </c>
      <c r="AQ550" s="48" t="str">
        <f>IFERROR(AC550/#REF!,"-")</f>
        <v>-</v>
      </c>
      <c r="AR550" s="48">
        <f t="shared" si="276"/>
        <v>0.22368421052631579</v>
      </c>
      <c r="AS550" s="48" t="str">
        <f>IFERROR(#REF!/#REF!,"_")</f>
        <v>_</v>
      </c>
      <c r="AT550" s="48">
        <f t="shared" si="277"/>
        <v>0.42105263157894735</v>
      </c>
      <c r="AU550" s="48" t="str">
        <f>IFERROR(#REF!/#REF!,"-")</f>
        <v>-</v>
      </c>
      <c r="AV550" s="48">
        <f t="shared" si="278"/>
        <v>0</v>
      </c>
      <c r="AW550" s="48" t="str">
        <f>IFERROR(#REF!/#REF!,"-")</f>
        <v>-</v>
      </c>
      <c r="AX550" s="48">
        <f t="shared" si="279"/>
        <v>0</v>
      </c>
      <c r="AY550" s="48" t="str">
        <f>IFERROR(#REF!/#REF!,"-")</f>
        <v>-</v>
      </c>
      <c r="AZ550" s="48">
        <f t="shared" si="285"/>
        <v>0</v>
      </c>
      <c r="BA550" s="48" t="str">
        <f t="shared" si="286"/>
        <v>-</v>
      </c>
      <c r="BB550" s="48" t="b">
        <f t="shared" si="280"/>
        <v>0</v>
      </c>
      <c r="BC550">
        <f t="shared" si="287"/>
        <v>27</v>
      </c>
      <c r="BD550" s="48">
        <f t="shared" si="281"/>
        <v>0.4576271186440678</v>
      </c>
    </row>
    <row r="551" spans="1:56" x14ac:dyDescent="0.3">
      <c r="A551" s="25" t="str">
        <f>Råstatistik!A545</f>
        <v>ULNO AB</v>
      </c>
      <c r="B551" t="b">
        <f t="shared" si="256"/>
        <v>0</v>
      </c>
      <c r="C551">
        <f>Råstatistik!F545</f>
        <v>29</v>
      </c>
      <c r="D551">
        <f ca="1">IF(Råstatistik!D545=999,IF(simulera09,RANDBETWEEN(1,9),9),0)</f>
        <v>0</v>
      </c>
      <c r="E551">
        <f>Råstatistik!K545</f>
        <v>24</v>
      </c>
      <c r="F551">
        <f ca="1">IF(Råstatistik!I545=999,IF(simulera09,RANDBETWEEN(1,9),9),0)</f>
        <v>0</v>
      </c>
      <c r="G551">
        <f>Råstatistik!P545</f>
        <v>16</v>
      </c>
      <c r="H551">
        <f ca="1">IF(Råstatistik!N545=999,IF(simulera09,RANDBETWEEN(1,9),9),0)</f>
        <v>0</v>
      </c>
      <c r="I551">
        <f>Råstatistik!U545</f>
        <v>224</v>
      </c>
      <c r="J551">
        <f ca="1">IF(Råstatistik!S545=999,IF(simulera09,RANDBETWEEN(1,9),9),0)</f>
        <v>0</v>
      </c>
      <c r="K551">
        <f t="shared" si="257"/>
        <v>293</v>
      </c>
      <c r="L551">
        <f t="shared" ca="1" si="258"/>
        <v>0</v>
      </c>
      <c r="M551" s="26" t="str">
        <f t="shared" ca="1" si="282"/>
        <v>293</v>
      </c>
      <c r="N551" s="26">
        <f t="shared" ca="1" si="283"/>
        <v>293</v>
      </c>
      <c r="O551" s="26">
        <f t="shared" si="259"/>
        <v>53</v>
      </c>
      <c r="P551" s="26">
        <f t="shared" ca="1" si="260"/>
        <v>0</v>
      </c>
      <c r="Q551" s="26">
        <f t="shared" ca="1" si="261"/>
        <v>53</v>
      </c>
      <c r="R551" s="43">
        <f>IF(Råstatistik!G545=".",0,Råstatistik!G545)</f>
        <v>13</v>
      </c>
      <c r="S551" s="44">
        <f ca="1">IF(Råstatistik!E545=999,IF(simulera09,RANDBETWEEN(1,9),9),0)</f>
        <v>0</v>
      </c>
      <c r="T551" s="43">
        <f>IF(Råstatistik!L545=".",0,Råstatistik!L545)</f>
        <v>0</v>
      </c>
      <c r="U551" s="44">
        <f ca="1">IF(Råstatistik!J545=999,IF(simulera09,RANDBETWEEN(1,9),9),0)</f>
        <v>9</v>
      </c>
      <c r="V551">
        <f>IF(Råstatistik!Q545=".",0,Råstatistik!Q545)</f>
        <v>0</v>
      </c>
      <c r="W551">
        <f ca="1">IF(Råstatistik!O545=999,IF(simulera09,RANDBETWEEN(1,9),9),0)</f>
        <v>9</v>
      </c>
      <c r="X551">
        <f>IF(Råstatistik!V545=".",0,Råstatistik!V545)</f>
        <v>0</v>
      </c>
      <c r="Y551">
        <f ca="1">IF(Råstatistik!T545=999,IF(simulera09,RANDBETWEEN(1,9),9),0)</f>
        <v>9</v>
      </c>
      <c r="Z551">
        <f t="shared" si="262"/>
        <v>13</v>
      </c>
      <c r="AA551">
        <f t="shared" ca="1" si="263"/>
        <v>27</v>
      </c>
      <c r="AB551" s="26" t="str">
        <f t="shared" ca="1" si="284"/>
        <v>13-40</v>
      </c>
      <c r="AC551" s="26" t="b">
        <f>Råstatistik!B545</f>
        <v>0</v>
      </c>
      <c r="AD551" s="26">
        <f t="shared" si="264"/>
        <v>16</v>
      </c>
      <c r="AE551" s="26">
        <f t="shared" ca="1" si="265"/>
        <v>0</v>
      </c>
      <c r="AF551" s="26">
        <f t="shared" si="266"/>
        <v>24</v>
      </c>
      <c r="AG551" s="26">
        <f t="shared" ca="1" si="267"/>
        <v>0</v>
      </c>
      <c r="AH551" s="26">
        <f t="shared" si="268"/>
        <v>16</v>
      </c>
      <c r="AI551" s="26">
        <f t="shared" ca="1" si="269"/>
        <v>0</v>
      </c>
      <c r="AJ551" s="26">
        <f t="shared" si="270"/>
        <v>224</v>
      </c>
      <c r="AK551" s="26">
        <f t="shared" ca="1" si="271"/>
        <v>0</v>
      </c>
      <c r="AL551" s="48">
        <f t="shared" si="272"/>
        <v>0.18088737201365188</v>
      </c>
      <c r="AM551" s="48" t="str">
        <f t="shared" ca="1" si="273"/>
        <v>18 - 0%</v>
      </c>
      <c r="AN551" s="48" t="str">
        <f>IFERROR(#REF!/#REF!,"-")</f>
        <v>-</v>
      </c>
      <c r="AO551" s="48">
        <f t="shared" si="274"/>
        <v>4.4368600682593858E-2</v>
      </c>
      <c r="AP551" s="48" t="str">
        <f t="shared" ca="1" si="275"/>
        <v>4 - 9%</v>
      </c>
      <c r="AQ551" s="48" t="str">
        <f>IFERROR(AC551/#REF!,"-")</f>
        <v>-</v>
      </c>
      <c r="AR551" s="48">
        <f t="shared" si="276"/>
        <v>0.24528301886792453</v>
      </c>
      <c r="AS551" s="48" t="str">
        <f>IFERROR(#REF!/#REF!,"_")</f>
        <v>_</v>
      </c>
      <c r="AT551" s="48">
        <f t="shared" si="277"/>
        <v>0.45283018867924529</v>
      </c>
      <c r="AU551" s="48" t="str">
        <f>IFERROR(#REF!/#REF!,"-")</f>
        <v>-</v>
      </c>
      <c r="AV551" s="48">
        <f t="shared" si="278"/>
        <v>0</v>
      </c>
      <c r="AW551" s="48" t="str">
        <f>IFERROR(#REF!/#REF!,"-")</f>
        <v>-</v>
      </c>
      <c r="AX551" s="48">
        <f t="shared" si="279"/>
        <v>0</v>
      </c>
      <c r="AY551" s="48" t="str">
        <f>IFERROR(#REF!/#REF!,"-")</f>
        <v>-</v>
      </c>
      <c r="AZ551" s="48">
        <f t="shared" si="285"/>
        <v>0</v>
      </c>
      <c r="BA551" s="48" t="str">
        <f t="shared" si="286"/>
        <v>-</v>
      </c>
      <c r="BB551" s="48" t="b">
        <f t="shared" si="280"/>
        <v>0</v>
      </c>
      <c r="BC551">
        <f t="shared" si="287"/>
        <v>16</v>
      </c>
      <c r="BD551" s="48">
        <f t="shared" si="281"/>
        <v>0.4</v>
      </c>
    </row>
    <row r="552" spans="1:56" x14ac:dyDescent="0.3">
      <c r="A552" s="25" t="str">
        <f>Råstatistik!A546</f>
        <v>ULRICEHAMNS KOMMUN</v>
      </c>
      <c r="B552" t="b">
        <f t="shared" si="256"/>
        <v>1</v>
      </c>
      <c r="C552">
        <f>Råstatistik!F546</f>
        <v>27</v>
      </c>
      <c r="D552">
        <f ca="1">IF(Råstatistik!D546=999,IF(simulera09,RANDBETWEEN(1,9),9),0)</f>
        <v>0</v>
      </c>
      <c r="E552">
        <f>Råstatistik!K546</f>
        <v>0</v>
      </c>
      <c r="F552">
        <f ca="1">IF(Råstatistik!I546=999,IF(simulera09,RANDBETWEEN(1,9),9),0)</f>
        <v>9</v>
      </c>
      <c r="G552">
        <f>Råstatistik!P546</f>
        <v>43</v>
      </c>
      <c r="H552">
        <f ca="1">IF(Råstatistik!N546=999,IF(simulera09,RANDBETWEEN(1,9),9),0)</f>
        <v>0</v>
      </c>
      <c r="I552">
        <f>Råstatistik!U546</f>
        <v>151</v>
      </c>
      <c r="J552">
        <f ca="1">IF(Råstatistik!S546=999,IF(simulera09,RANDBETWEEN(1,9),9),0)</f>
        <v>0</v>
      </c>
      <c r="K552">
        <f t="shared" si="257"/>
        <v>221</v>
      </c>
      <c r="L552">
        <f t="shared" ca="1" si="258"/>
        <v>9</v>
      </c>
      <c r="M552" s="26" t="str">
        <f t="shared" ca="1" si="282"/>
        <v>221-230</v>
      </c>
      <c r="N552" s="26">
        <f t="shared" ca="1" si="283"/>
        <v>226</v>
      </c>
      <c r="O552" s="26">
        <f t="shared" si="259"/>
        <v>27</v>
      </c>
      <c r="P552" s="26">
        <f t="shared" ca="1" si="260"/>
        <v>9</v>
      </c>
      <c r="Q552" s="26">
        <f t="shared" ca="1" si="261"/>
        <v>32</v>
      </c>
      <c r="R552" s="43">
        <f>IF(Råstatistik!G546=".",0,Råstatistik!G546)</f>
        <v>17</v>
      </c>
      <c r="S552" s="44">
        <f ca="1">IF(Råstatistik!E546=999,IF(simulera09,RANDBETWEEN(1,9),9),0)</f>
        <v>0</v>
      </c>
      <c r="T552" s="43">
        <f>IF(Råstatistik!L546=".",0,Råstatistik!L546)</f>
        <v>0</v>
      </c>
      <c r="U552" s="44">
        <f ca="1">IF(Råstatistik!J546=999,IF(simulera09,RANDBETWEEN(1,9),9),0)</f>
        <v>9</v>
      </c>
      <c r="V552">
        <f>IF(Råstatistik!Q546=".",0,Råstatistik!Q546)</f>
        <v>0</v>
      </c>
      <c r="W552">
        <f ca="1">IF(Råstatistik!O546=999,IF(simulera09,RANDBETWEEN(1,9),9),0)</f>
        <v>9</v>
      </c>
      <c r="X552">
        <f>IF(Råstatistik!V546=".",0,Råstatistik!V546)</f>
        <v>0</v>
      </c>
      <c r="Y552">
        <f ca="1">IF(Råstatistik!T546=999,IF(simulera09,RANDBETWEEN(1,9),9),0)</f>
        <v>9</v>
      </c>
      <c r="Z552">
        <f t="shared" si="262"/>
        <v>17</v>
      </c>
      <c r="AA552">
        <f t="shared" ca="1" si="263"/>
        <v>27</v>
      </c>
      <c r="AB552" s="26" t="str">
        <f t="shared" ca="1" si="284"/>
        <v>17-44</v>
      </c>
      <c r="AC552" s="26" t="b">
        <f>Råstatistik!B546</f>
        <v>0</v>
      </c>
      <c r="AD552" s="26">
        <f t="shared" si="264"/>
        <v>10</v>
      </c>
      <c r="AE552" s="26">
        <f t="shared" ca="1" si="265"/>
        <v>0</v>
      </c>
      <c r="AF552" s="26">
        <f t="shared" si="266"/>
        <v>0</v>
      </c>
      <c r="AG552" s="26">
        <f t="shared" ca="1" si="267"/>
        <v>0</v>
      </c>
      <c r="AH552" s="26">
        <f t="shared" si="268"/>
        <v>43</v>
      </c>
      <c r="AI552" s="26">
        <f t="shared" ca="1" si="269"/>
        <v>0</v>
      </c>
      <c r="AJ552" s="26">
        <f t="shared" si="270"/>
        <v>151</v>
      </c>
      <c r="AK552" s="26">
        <f t="shared" ca="1" si="271"/>
        <v>0</v>
      </c>
      <c r="AL552" s="48">
        <f t="shared" si="272"/>
        <v>0.12217194570135746</v>
      </c>
      <c r="AM552" s="48" t="str">
        <f t="shared" ca="1" si="273"/>
        <v>12 - 4%</v>
      </c>
      <c r="AN552" s="48" t="str">
        <f>IFERROR(#REF!/#REF!,"-")</f>
        <v>-</v>
      </c>
      <c r="AO552" s="48">
        <f t="shared" si="274"/>
        <v>7.6923076923076927E-2</v>
      </c>
      <c r="AP552" s="48" t="str">
        <f t="shared" ca="1" si="275"/>
        <v>8 - 12%</v>
      </c>
      <c r="AQ552" s="48" t="str">
        <f>IFERROR(AC552/#REF!,"-")</f>
        <v>-</v>
      </c>
      <c r="AR552" s="48">
        <f t="shared" si="276"/>
        <v>0.62962962962962965</v>
      </c>
      <c r="AS552" s="48" t="str">
        <f>IFERROR(#REF!/#REF!,"_")</f>
        <v>_</v>
      </c>
      <c r="AT552" s="48">
        <f t="shared" si="277"/>
        <v>0</v>
      </c>
      <c r="AU552" s="48" t="str">
        <f>IFERROR(#REF!/#REF!,"-")</f>
        <v>-</v>
      </c>
      <c r="AV552" s="48">
        <f t="shared" si="278"/>
        <v>0</v>
      </c>
      <c r="AW552" s="48" t="str">
        <f>IFERROR(#REF!/#REF!,"-")</f>
        <v>-</v>
      </c>
      <c r="AX552" s="48">
        <f t="shared" si="279"/>
        <v>0</v>
      </c>
      <c r="AY552" s="48" t="str">
        <f>IFERROR(#REF!/#REF!,"-")</f>
        <v>-</v>
      </c>
      <c r="AZ552" s="48">
        <f t="shared" si="285"/>
        <v>0</v>
      </c>
      <c r="BA552" s="48" t="str">
        <f t="shared" si="286"/>
        <v>-</v>
      </c>
      <c r="BB552" s="48" t="b">
        <f t="shared" si="280"/>
        <v>0</v>
      </c>
      <c r="BC552">
        <f t="shared" si="287"/>
        <v>10</v>
      </c>
      <c r="BD552" s="48">
        <f t="shared" si="281"/>
        <v>1</v>
      </c>
    </row>
    <row r="553" spans="1:56" x14ac:dyDescent="0.3">
      <c r="A553" s="25" t="str">
        <f>Råstatistik!A547</f>
        <v>UMEÅ KOMMUN</v>
      </c>
      <c r="B553" t="b">
        <f t="shared" si="256"/>
        <v>1</v>
      </c>
      <c r="C553">
        <f>Råstatistik!F547</f>
        <v>59</v>
      </c>
      <c r="D553">
        <f ca="1">IF(Råstatistik!D547=999,IF(simulera09,RANDBETWEEN(1,9),9),0)</f>
        <v>0</v>
      </c>
      <c r="E553">
        <f>Råstatistik!K547</f>
        <v>52</v>
      </c>
      <c r="F553">
        <f ca="1">IF(Råstatistik!I547=999,IF(simulera09,RANDBETWEEN(1,9),9),0)</f>
        <v>0</v>
      </c>
      <c r="G553">
        <f>Råstatistik!P547</f>
        <v>70</v>
      </c>
      <c r="H553">
        <f ca="1">IF(Råstatistik!N547=999,IF(simulera09,RANDBETWEEN(1,9),9),0)</f>
        <v>0</v>
      </c>
      <c r="I553">
        <f>Råstatistik!U547</f>
        <v>699</v>
      </c>
      <c r="J553">
        <f ca="1">IF(Råstatistik!S547=999,IF(simulera09,RANDBETWEEN(1,9),9),0)</f>
        <v>0</v>
      </c>
      <c r="K553">
        <f t="shared" si="257"/>
        <v>880</v>
      </c>
      <c r="L553">
        <f t="shared" ca="1" si="258"/>
        <v>0</v>
      </c>
      <c r="M553" s="26" t="str">
        <f t="shared" ca="1" si="282"/>
        <v>880</v>
      </c>
      <c r="N553" s="26">
        <f t="shared" ca="1" si="283"/>
        <v>880</v>
      </c>
      <c r="O553" s="26">
        <f t="shared" si="259"/>
        <v>111</v>
      </c>
      <c r="P553" s="26">
        <f t="shared" ca="1" si="260"/>
        <v>0</v>
      </c>
      <c r="Q553" s="26">
        <f t="shared" ca="1" si="261"/>
        <v>111</v>
      </c>
      <c r="R553" s="43">
        <f>IF(Råstatistik!G547=".",0,Råstatistik!G547)</f>
        <v>26</v>
      </c>
      <c r="S553" s="44">
        <f ca="1">IF(Råstatistik!E547=999,IF(simulera09,RANDBETWEEN(1,9),9),0)</f>
        <v>0</v>
      </c>
      <c r="T553" s="43">
        <f>IF(Råstatistik!L547=".",0,Råstatistik!L547)</f>
        <v>18</v>
      </c>
      <c r="U553" s="44">
        <f ca="1">IF(Råstatistik!J547=999,IF(simulera09,RANDBETWEEN(1,9),9),0)</f>
        <v>0</v>
      </c>
      <c r="V553">
        <f>IF(Råstatistik!Q547=".",0,Råstatistik!Q547)</f>
        <v>0</v>
      </c>
      <c r="W553">
        <f ca="1">IF(Råstatistik!O547=999,IF(simulera09,RANDBETWEEN(1,9),9),0)</f>
        <v>9</v>
      </c>
      <c r="X553">
        <f>IF(Råstatistik!V547=".",0,Råstatistik!V547)</f>
        <v>15</v>
      </c>
      <c r="Y553">
        <f ca="1">IF(Råstatistik!T547=999,IF(simulera09,RANDBETWEEN(1,9),9),0)</f>
        <v>0</v>
      </c>
      <c r="Z553">
        <f t="shared" si="262"/>
        <v>59</v>
      </c>
      <c r="AA553">
        <f t="shared" ca="1" si="263"/>
        <v>9</v>
      </c>
      <c r="AB553" s="26" t="str">
        <f t="shared" ca="1" si="284"/>
        <v>59-68</v>
      </c>
      <c r="AC553" s="26" t="b">
        <f>Råstatistik!B547</f>
        <v>0</v>
      </c>
      <c r="AD553" s="26">
        <f t="shared" si="264"/>
        <v>33</v>
      </c>
      <c r="AE553" s="26">
        <f t="shared" ca="1" si="265"/>
        <v>0</v>
      </c>
      <c r="AF553" s="26">
        <f t="shared" si="266"/>
        <v>34</v>
      </c>
      <c r="AG553" s="26">
        <f t="shared" ca="1" si="267"/>
        <v>0</v>
      </c>
      <c r="AH553" s="26">
        <f t="shared" si="268"/>
        <v>70</v>
      </c>
      <c r="AI553" s="26">
        <f t="shared" ca="1" si="269"/>
        <v>0</v>
      </c>
      <c r="AJ553" s="26">
        <f t="shared" si="270"/>
        <v>684</v>
      </c>
      <c r="AK553" s="26">
        <f t="shared" ca="1" si="271"/>
        <v>0</v>
      </c>
      <c r="AL553" s="48">
        <f t="shared" si="272"/>
        <v>0.12613636363636363</v>
      </c>
      <c r="AM553" s="48" t="str">
        <f t="shared" ca="1" si="273"/>
        <v>13 - 0%</v>
      </c>
      <c r="AN553" s="48" t="str">
        <f>IFERROR(#REF!/#REF!,"-")</f>
        <v>-</v>
      </c>
      <c r="AO553" s="48">
        <f t="shared" si="274"/>
        <v>6.7045454545454547E-2</v>
      </c>
      <c r="AP553" s="48" t="str">
        <f t="shared" ca="1" si="275"/>
        <v>7 - 1%</v>
      </c>
      <c r="AQ553" s="48" t="str">
        <f>IFERROR(AC553/#REF!,"-")</f>
        <v>-</v>
      </c>
      <c r="AR553" s="48">
        <f t="shared" si="276"/>
        <v>0.53153153153153154</v>
      </c>
      <c r="AS553" s="48" t="str">
        <f>IFERROR(#REF!/#REF!,"_")</f>
        <v>_</v>
      </c>
      <c r="AT553" s="48">
        <f t="shared" si="277"/>
        <v>0.46846846846846846</v>
      </c>
      <c r="AU553" s="48" t="str">
        <f>IFERROR(#REF!/#REF!,"-")</f>
        <v>-</v>
      </c>
      <c r="AV553" s="48">
        <f t="shared" si="278"/>
        <v>0.30508474576271188</v>
      </c>
      <c r="AW553" s="48" t="str">
        <f>IFERROR(#REF!/#REF!,"-")</f>
        <v>-</v>
      </c>
      <c r="AX553" s="48">
        <f t="shared" si="279"/>
        <v>0.25423728813559321</v>
      </c>
      <c r="AY553" s="48" t="str">
        <f>IFERROR(#REF!/#REF!,"-")</f>
        <v>-</v>
      </c>
      <c r="AZ553" s="48">
        <f t="shared" si="285"/>
        <v>0.55932203389830515</v>
      </c>
      <c r="BA553" s="48" t="str">
        <f t="shared" si="286"/>
        <v>-</v>
      </c>
      <c r="BB553" s="48" t="b">
        <f t="shared" si="280"/>
        <v>0</v>
      </c>
      <c r="BC553">
        <f t="shared" si="287"/>
        <v>33</v>
      </c>
      <c r="BD553" s="48">
        <f t="shared" si="281"/>
        <v>0.4925373134328358</v>
      </c>
    </row>
    <row r="554" spans="1:56" x14ac:dyDescent="0.3">
      <c r="A554" s="25" t="str">
        <f>Råstatistik!A548</f>
        <v>UMEÅ KRISTNA SKOLFÖRENING</v>
      </c>
      <c r="B554" t="b">
        <f t="shared" si="256"/>
        <v>0</v>
      </c>
      <c r="C554">
        <f>Råstatistik!F548</f>
        <v>0</v>
      </c>
      <c r="D554">
        <f ca="1">IF(Råstatistik!D548=999,IF(simulera09,RANDBETWEEN(1,9),9),0)</f>
        <v>9</v>
      </c>
      <c r="E554">
        <f>Råstatistik!K548</f>
        <v>0</v>
      </c>
      <c r="F554">
        <f ca="1">IF(Råstatistik!I548=999,IF(simulera09,RANDBETWEEN(1,9),9),0)</f>
        <v>0</v>
      </c>
      <c r="G554">
        <f>Råstatistik!P548</f>
        <v>0</v>
      </c>
      <c r="H554">
        <f ca="1">IF(Råstatistik!N548=999,IF(simulera09,RANDBETWEEN(1,9),9),0)</f>
        <v>0</v>
      </c>
      <c r="I554">
        <f>Råstatistik!U548</f>
        <v>0</v>
      </c>
      <c r="J554">
        <f ca="1">IF(Råstatistik!S548=999,IF(simulera09,RANDBETWEEN(1,9),9),0)</f>
        <v>0</v>
      </c>
      <c r="K554">
        <f t="shared" si="257"/>
        <v>0</v>
      </c>
      <c r="L554">
        <f t="shared" ca="1" si="258"/>
        <v>9</v>
      </c>
      <c r="M554" s="26" t="str">
        <f t="shared" ca="1" si="282"/>
        <v>0-9</v>
      </c>
      <c r="N554" s="26">
        <f t="shared" ca="1" si="283"/>
        <v>5</v>
      </c>
      <c r="O554" s="26">
        <f t="shared" si="259"/>
        <v>0</v>
      </c>
      <c r="P554" s="26">
        <f t="shared" ca="1" si="260"/>
        <v>9</v>
      </c>
      <c r="Q554" s="26">
        <f t="shared" ca="1" si="261"/>
        <v>5</v>
      </c>
      <c r="R554" s="43">
        <f>IF(Råstatistik!G548=".",0,Råstatistik!G548)</f>
        <v>0</v>
      </c>
      <c r="S554" s="44">
        <f ca="1">IF(Råstatistik!E548=999,IF(simulera09,RANDBETWEEN(1,9),9),0)</f>
        <v>9</v>
      </c>
      <c r="T554" s="43">
        <f>IF(Råstatistik!L548=".",0,Råstatistik!L548)</f>
        <v>0</v>
      </c>
      <c r="U554" s="44">
        <f ca="1">IF(Råstatistik!J548=999,IF(simulera09,RANDBETWEEN(1,9),9),0)</f>
        <v>0</v>
      </c>
      <c r="V554">
        <f>IF(Råstatistik!Q548=".",0,Råstatistik!Q548)</f>
        <v>0</v>
      </c>
      <c r="W554">
        <f ca="1">IF(Råstatistik!O548=999,IF(simulera09,RANDBETWEEN(1,9),9),0)</f>
        <v>0</v>
      </c>
      <c r="X554">
        <f>IF(Råstatistik!V548=".",0,Råstatistik!V548)</f>
        <v>0</v>
      </c>
      <c r="Y554">
        <f ca="1">IF(Råstatistik!T548=999,IF(simulera09,RANDBETWEEN(1,9),9),0)</f>
        <v>0</v>
      </c>
      <c r="Z554">
        <f t="shared" si="262"/>
        <v>0</v>
      </c>
      <c r="AA554">
        <f t="shared" ca="1" si="263"/>
        <v>9</v>
      </c>
      <c r="AB554" s="26" t="str">
        <f t="shared" ca="1" si="284"/>
        <v>0-9</v>
      </c>
      <c r="AC554" s="26" t="b">
        <f>Råstatistik!B548</f>
        <v>1</v>
      </c>
      <c r="AD554" s="26">
        <f t="shared" si="264"/>
        <v>0</v>
      </c>
      <c r="AE554" s="26">
        <f t="shared" ca="1" si="265"/>
        <v>0</v>
      </c>
      <c r="AF554" s="26">
        <f t="shared" si="266"/>
        <v>0</v>
      </c>
      <c r="AG554" s="26">
        <f t="shared" ca="1" si="267"/>
        <v>0</v>
      </c>
      <c r="AH554" s="26">
        <f t="shared" si="268"/>
        <v>0</v>
      </c>
      <c r="AI554" s="26">
        <f t="shared" ca="1" si="269"/>
        <v>0</v>
      </c>
      <c r="AJ554" s="26">
        <f t="shared" si="270"/>
        <v>0</v>
      </c>
      <c r="AK554" s="26">
        <f t="shared" ca="1" si="271"/>
        <v>0</v>
      </c>
      <c r="AL554" s="48" t="str">
        <f t="shared" si="272"/>
        <v>-</v>
      </c>
      <c r="AM554" s="48" t="str">
        <f t="shared" ca="1" si="273"/>
        <v>0 - 180%</v>
      </c>
      <c r="AN554" s="48" t="str">
        <f>IFERROR(#REF!/#REF!,"-")</f>
        <v>-</v>
      </c>
      <c r="AO554" s="48" t="str">
        <f t="shared" si="274"/>
        <v>-</v>
      </c>
      <c r="AP554" s="48" t="str">
        <f t="shared" ca="1" si="275"/>
        <v>0 - 180%</v>
      </c>
      <c r="AQ554" s="48" t="str">
        <f>IFERROR(AC554/#REF!,"-")</f>
        <v>-</v>
      </c>
      <c r="AR554" s="48" t="str">
        <f t="shared" si="276"/>
        <v>-</v>
      </c>
      <c r="AS554" s="48" t="str">
        <f>IFERROR(#REF!/#REF!,"_")</f>
        <v>_</v>
      </c>
      <c r="AT554" s="48" t="str">
        <f t="shared" si="277"/>
        <v>-</v>
      </c>
      <c r="AU554" s="48" t="str">
        <f>IFERROR(#REF!/#REF!,"-")</f>
        <v>-</v>
      </c>
      <c r="AV554" s="48" t="str">
        <f t="shared" si="278"/>
        <v>-</v>
      </c>
      <c r="AW554" s="48" t="str">
        <f>IFERROR(#REF!/#REF!,"-")</f>
        <v>-</v>
      </c>
      <c r="AX554" s="48" t="str">
        <f t="shared" si="279"/>
        <v>-</v>
      </c>
      <c r="AY554" s="48" t="str">
        <f>IFERROR(#REF!/#REF!,"-")</f>
        <v>-</v>
      </c>
      <c r="AZ554" s="48" t="str">
        <f t="shared" si="285"/>
        <v>-</v>
      </c>
      <c r="BA554" s="48" t="str">
        <f t="shared" si="286"/>
        <v>-</v>
      </c>
      <c r="BB554" s="48" t="b">
        <f t="shared" si="280"/>
        <v>1</v>
      </c>
      <c r="BC554">
        <f t="shared" si="287"/>
        <v>0</v>
      </c>
      <c r="BD554" s="48" t="str">
        <f t="shared" si="281"/>
        <v>-</v>
      </c>
    </row>
    <row r="555" spans="1:56" x14ac:dyDescent="0.3">
      <c r="A555" s="25" t="str">
        <f>Råstatistik!A549</f>
        <v>UNI-PARTNER AKTIEBOLAG</v>
      </c>
      <c r="B555" t="b">
        <f t="shared" si="256"/>
        <v>0</v>
      </c>
      <c r="C555">
        <f>Råstatistik!F549</f>
        <v>0</v>
      </c>
      <c r="D555">
        <f ca="1">IF(Råstatistik!D549=999,IF(simulera09,RANDBETWEEN(1,9),9),0)</f>
        <v>9</v>
      </c>
      <c r="E555">
        <f>Råstatistik!K549</f>
        <v>0</v>
      </c>
      <c r="F555">
        <f ca="1">IF(Råstatistik!I549=999,IF(simulera09,RANDBETWEEN(1,9),9),0)</f>
        <v>9</v>
      </c>
      <c r="G555">
        <f>Råstatistik!P549</f>
        <v>0</v>
      </c>
      <c r="H555">
        <f ca="1">IF(Råstatistik!N549=999,IF(simulera09,RANDBETWEEN(1,9),9),0)</f>
        <v>9</v>
      </c>
      <c r="I555">
        <f>Råstatistik!U549</f>
        <v>0</v>
      </c>
      <c r="J555">
        <f ca="1">IF(Råstatistik!S549=999,IF(simulera09,RANDBETWEEN(1,9),9),0)</f>
        <v>9</v>
      </c>
      <c r="K555">
        <f t="shared" si="257"/>
        <v>0</v>
      </c>
      <c r="L555">
        <f t="shared" ca="1" si="258"/>
        <v>36</v>
      </c>
      <c r="M555" s="26" t="str">
        <f t="shared" ca="1" si="282"/>
        <v>0-36</v>
      </c>
      <c r="N555" s="26">
        <f t="shared" ca="1" si="283"/>
        <v>18</v>
      </c>
      <c r="O555" s="26">
        <f t="shared" si="259"/>
        <v>0</v>
      </c>
      <c r="P555" s="26">
        <f t="shared" ca="1" si="260"/>
        <v>18</v>
      </c>
      <c r="Q555" s="26">
        <f t="shared" ca="1" si="261"/>
        <v>9</v>
      </c>
      <c r="R555" s="43">
        <f>IF(Råstatistik!G549=".",0,Råstatistik!G549)</f>
        <v>0</v>
      </c>
      <c r="S555" s="44">
        <f ca="1">IF(Råstatistik!E549=999,IF(simulera09,RANDBETWEEN(1,9),9),0)</f>
        <v>9</v>
      </c>
      <c r="T555" s="43">
        <f>IF(Råstatistik!L549=".",0,Råstatistik!L549)</f>
        <v>0</v>
      </c>
      <c r="U555" s="44">
        <f ca="1">IF(Råstatistik!J549=999,IF(simulera09,RANDBETWEEN(1,9),9),0)</f>
        <v>9</v>
      </c>
      <c r="V555">
        <f>IF(Råstatistik!Q549=".",0,Råstatistik!Q549)</f>
        <v>0</v>
      </c>
      <c r="W555">
        <f ca="1">IF(Råstatistik!O549=999,IF(simulera09,RANDBETWEEN(1,9),9),0)</f>
        <v>9</v>
      </c>
      <c r="X555">
        <f>IF(Råstatistik!V549=".",0,Råstatistik!V549)</f>
        <v>0</v>
      </c>
      <c r="Y555">
        <f ca="1">IF(Råstatistik!T549=999,IF(simulera09,RANDBETWEEN(1,9),9),0)</f>
        <v>9</v>
      </c>
      <c r="Z555">
        <f t="shared" si="262"/>
        <v>0</v>
      </c>
      <c r="AA555">
        <f t="shared" ca="1" si="263"/>
        <v>36</v>
      </c>
      <c r="AB555" s="26" t="str">
        <f t="shared" ca="1" si="284"/>
        <v>0-36</v>
      </c>
      <c r="AC555" s="26" t="b">
        <f>Råstatistik!B549</f>
        <v>0</v>
      </c>
      <c r="AD555" s="26">
        <f t="shared" si="264"/>
        <v>0</v>
      </c>
      <c r="AE555" s="26">
        <f t="shared" ca="1" si="265"/>
        <v>0</v>
      </c>
      <c r="AF555" s="26">
        <f t="shared" si="266"/>
        <v>0</v>
      </c>
      <c r="AG555" s="26">
        <f t="shared" ca="1" si="267"/>
        <v>0</v>
      </c>
      <c r="AH555" s="26">
        <f t="shared" si="268"/>
        <v>0</v>
      </c>
      <c r="AI555" s="26">
        <f t="shared" ca="1" si="269"/>
        <v>0</v>
      </c>
      <c r="AJ555" s="26">
        <f t="shared" si="270"/>
        <v>0</v>
      </c>
      <c r="AK555" s="26">
        <f t="shared" ca="1" si="271"/>
        <v>0</v>
      </c>
      <c r="AL555" s="48" t="str">
        <f t="shared" si="272"/>
        <v>-</v>
      </c>
      <c r="AM555" s="48" t="str">
        <f t="shared" ca="1" si="273"/>
        <v>0 - 100%</v>
      </c>
      <c r="AN555" s="48" t="str">
        <f>IFERROR(#REF!/#REF!,"-")</f>
        <v>-</v>
      </c>
      <c r="AO555" s="48" t="str">
        <f t="shared" si="274"/>
        <v>-</v>
      </c>
      <c r="AP555" s="48" t="str">
        <f t="shared" ca="1" si="275"/>
        <v>0 - 200%</v>
      </c>
      <c r="AQ555" s="48" t="str">
        <f>IFERROR(AC555/#REF!,"-")</f>
        <v>-</v>
      </c>
      <c r="AR555" s="48" t="str">
        <f t="shared" si="276"/>
        <v>-</v>
      </c>
      <c r="AS555" s="48" t="str">
        <f>IFERROR(#REF!/#REF!,"_")</f>
        <v>_</v>
      </c>
      <c r="AT555" s="48" t="str">
        <f t="shared" si="277"/>
        <v>-</v>
      </c>
      <c r="AU555" s="48" t="str">
        <f>IFERROR(#REF!/#REF!,"-")</f>
        <v>-</v>
      </c>
      <c r="AV555" s="48" t="str">
        <f t="shared" si="278"/>
        <v>-</v>
      </c>
      <c r="AW555" s="48" t="str">
        <f>IFERROR(#REF!/#REF!,"-")</f>
        <v>-</v>
      </c>
      <c r="AX555" s="48" t="str">
        <f t="shared" si="279"/>
        <v>-</v>
      </c>
      <c r="AY555" s="48" t="str">
        <f>IFERROR(#REF!/#REF!,"-")</f>
        <v>-</v>
      </c>
      <c r="AZ555" s="48" t="str">
        <f t="shared" si="285"/>
        <v>-</v>
      </c>
      <c r="BA555" s="48" t="str">
        <f t="shared" si="286"/>
        <v>-</v>
      </c>
      <c r="BB555" s="48" t="b">
        <f t="shared" si="280"/>
        <v>0</v>
      </c>
      <c r="BC555">
        <f t="shared" si="287"/>
        <v>0</v>
      </c>
      <c r="BD555" s="48" t="str">
        <f t="shared" si="281"/>
        <v>-</v>
      </c>
    </row>
    <row r="556" spans="1:56" x14ac:dyDescent="0.3">
      <c r="A556" s="25" t="str">
        <f>Råstatistik!A550</f>
        <v>UPPLANDS VÄSBY KOMMUN</v>
      </c>
      <c r="B556" t="b">
        <f t="shared" si="256"/>
        <v>1</v>
      </c>
      <c r="C556">
        <f>Råstatistik!F550</f>
        <v>41</v>
      </c>
      <c r="D556">
        <f ca="1">IF(Råstatistik!D550=999,IF(simulera09,RANDBETWEEN(1,9),9),0)</f>
        <v>0</v>
      </c>
      <c r="E556">
        <f>Råstatistik!K550</f>
        <v>25</v>
      </c>
      <c r="F556">
        <f ca="1">IF(Råstatistik!I550=999,IF(simulera09,RANDBETWEEN(1,9),9),0)</f>
        <v>0</v>
      </c>
      <c r="G556">
        <f>Råstatistik!P550</f>
        <v>24</v>
      </c>
      <c r="H556">
        <f ca="1">IF(Råstatistik!N550=999,IF(simulera09,RANDBETWEEN(1,9),9),0)</f>
        <v>0</v>
      </c>
      <c r="I556">
        <f>Råstatistik!U550</f>
        <v>159</v>
      </c>
      <c r="J556">
        <f ca="1">IF(Råstatistik!S550=999,IF(simulera09,RANDBETWEEN(1,9),9),0)</f>
        <v>0</v>
      </c>
      <c r="K556">
        <f t="shared" si="257"/>
        <v>249</v>
      </c>
      <c r="L556">
        <f t="shared" ca="1" si="258"/>
        <v>0</v>
      </c>
      <c r="M556" s="26" t="str">
        <f t="shared" ca="1" si="282"/>
        <v>249</v>
      </c>
      <c r="N556" s="26">
        <f t="shared" ca="1" si="283"/>
        <v>249</v>
      </c>
      <c r="O556" s="26">
        <f t="shared" si="259"/>
        <v>66</v>
      </c>
      <c r="P556" s="26">
        <f t="shared" ca="1" si="260"/>
        <v>0</v>
      </c>
      <c r="Q556" s="26">
        <f t="shared" ca="1" si="261"/>
        <v>66</v>
      </c>
      <c r="R556" s="43">
        <f>IF(Råstatistik!G550=".",0,Råstatistik!G550)</f>
        <v>19</v>
      </c>
      <c r="S556" s="44">
        <f ca="1">IF(Råstatistik!E550=999,IF(simulera09,RANDBETWEEN(1,9),9),0)</f>
        <v>0</v>
      </c>
      <c r="T556" s="43">
        <f>IF(Råstatistik!L550=".",0,Råstatistik!L550)</f>
        <v>0</v>
      </c>
      <c r="U556" s="44">
        <f ca="1">IF(Råstatistik!J550=999,IF(simulera09,RANDBETWEEN(1,9),9),0)</f>
        <v>9</v>
      </c>
      <c r="V556">
        <f>IF(Råstatistik!Q550=".",0,Råstatistik!Q550)</f>
        <v>0</v>
      </c>
      <c r="W556">
        <f ca="1">IF(Råstatistik!O550=999,IF(simulera09,RANDBETWEEN(1,9),9),0)</f>
        <v>9</v>
      </c>
      <c r="X556">
        <f>IF(Råstatistik!V550=".",0,Råstatistik!V550)</f>
        <v>0</v>
      </c>
      <c r="Y556">
        <f ca="1">IF(Råstatistik!T550=999,IF(simulera09,RANDBETWEEN(1,9),9),0)</f>
        <v>9</v>
      </c>
      <c r="Z556">
        <f t="shared" si="262"/>
        <v>19</v>
      </c>
      <c r="AA556">
        <f t="shared" ca="1" si="263"/>
        <v>27</v>
      </c>
      <c r="AB556" s="26" t="str">
        <f t="shared" ca="1" si="284"/>
        <v>19-46</v>
      </c>
      <c r="AC556" s="26" t="b">
        <f>Råstatistik!B550</f>
        <v>0</v>
      </c>
      <c r="AD556" s="26">
        <f t="shared" si="264"/>
        <v>22</v>
      </c>
      <c r="AE556" s="26">
        <f t="shared" ca="1" si="265"/>
        <v>0</v>
      </c>
      <c r="AF556" s="26">
        <f t="shared" si="266"/>
        <v>25</v>
      </c>
      <c r="AG556" s="26">
        <f t="shared" ca="1" si="267"/>
        <v>0</v>
      </c>
      <c r="AH556" s="26">
        <f t="shared" si="268"/>
        <v>24</v>
      </c>
      <c r="AI556" s="26">
        <f t="shared" ca="1" si="269"/>
        <v>0</v>
      </c>
      <c r="AJ556" s="26">
        <f t="shared" si="270"/>
        <v>159</v>
      </c>
      <c r="AK556" s="26">
        <f t="shared" ca="1" si="271"/>
        <v>0</v>
      </c>
      <c r="AL556" s="48">
        <f t="shared" si="272"/>
        <v>0.26506024096385544</v>
      </c>
      <c r="AM556" s="48" t="str">
        <f t="shared" ca="1" si="273"/>
        <v>27 - 0%</v>
      </c>
      <c r="AN556" s="48" t="str">
        <f>IFERROR(#REF!/#REF!,"-")</f>
        <v>-</v>
      </c>
      <c r="AO556" s="48">
        <f t="shared" si="274"/>
        <v>7.6305220883534142E-2</v>
      </c>
      <c r="AP556" s="48" t="str">
        <f t="shared" ca="1" si="275"/>
        <v>8 - 11%</v>
      </c>
      <c r="AQ556" s="48" t="str">
        <f>IFERROR(AC556/#REF!,"-")</f>
        <v>-</v>
      </c>
      <c r="AR556" s="48">
        <f t="shared" si="276"/>
        <v>0.2878787878787879</v>
      </c>
      <c r="AS556" s="48" t="str">
        <f>IFERROR(#REF!/#REF!,"_")</f>
        <v>_</v>
      </c>
      <c r="AT556" s="48">
        <f t="shared" si="277"/>
        <v>0.37878787878787878</v>
      </c>
      <c r="AU556" s="48" t="str">
        <f>IFERROR(#REF!/#REF!,"-")</f>
        <v>-</v>
      </c>
      <c r="AV556" s="48">
        <f t="shared" si="278"/>
        <v>0</v>
      </c>
      <c r="AW556" s="48" t="str">
        <f>IFERROR(#REF!/#REF!,"-")</f>
        <v>-</v>
      </c>
      <c r="AX556" s="48">
        <f t="shared" si="279"/>
        <v>0</v>
      </c>
      <c r="AY556" s="48" t="str">
        <f>IFERROR(#REF!/#REF!,"-")</f>
        <v>-</v>
      </c>
      <c r="AZ556" s="48">
        <f t="shared" si="285"/>
        <v>0</v>
      </c>
      <c r="BA556" s="48" t="str">
        <f t="shared" si="286"/>
        <v>-</v>
      </c>
      <c r="BB556" s="48" t="b">
        <f t="shared" si="280"/>
        <v>0</v>
      </c>
      <c r="BC556">
        <f t="shared" si="287"/>
        <v>22</v>
      </c>
      <c r="BD556" s="48">
        <f t="shared" si="281"/>
        <v>0.46808510638297873</v>
      </c>
    </row>
    <row r="557" spans="1:56" x14ac:dyDescent="0.3">
      <c r="A557" s="25" t="str">
        <f>Råstatistik!A551</f>
        <v>UPPLANDS-BRO KOMMUN</v>
      </c>
      <c r="B557" t="b">
        <f t="shared" si="256"/>
        <v>1</v>
      </c>
      <c r="C557">
        <f>Råstatistik!F551</f>
        <v>18</v>
      </c>
      <c r="D557">
        <f ca="1">IF(Råstatistik!D551=999,IF(simulera09,RANDBETWEEN(1,9),9),0)</f>
        <v>0</v>
      </c>
      <c r="E557">
        <f>Råstatistik!K551</f>
        <v>23</v>
      </c>
      <c r="F557">
        <f ca="1">IF(Råstatistik!I551=999,IF(simulera09,RANDBETWEEN(1,9),9),0)</f>
        <v>0</v>
      </c>
      <c r="G557">
        <f>Råstatistik!P551</f>
        <v>17</v>
      </c>
      <c r="H557">
        <f ca="1">IF(Råstatistik!N551=999,IF(simulera09,RANDBETWEEN(1,9),9),0)</f>
        <v>0</v>
      </c>
      <c r="I557">
        <f>Råstatistik!U551</f>
        <v>181</v>
      </c>
      <c r="J557">
        <f ca="1">IF(Råstatistik!S551=999,IF(simulera09,RANDBETWEEN(1,9),9),0)</f>
        <v>0</v>
      </c>
      <c r="K557">
        <f t="shared" si="257"/>
        <v>239</v>
      </c>
      <c r="L557">
        <f t="shared" ca="1" si="258"/>
        <v>0</v>
      </c>
      <c r="M557" s="26" t="str">
        <f t="shared" ca="1" si="282"/>
        <v>239</v>
      </c>
      <c r="N557" s="26">
        <f t="shared" ca="1" si="283"/>
        <v>239</v>
      </c>
      <c r="O557" s="26">
        <f t="shared" si="259"/>
        <v>41</v>
      </c>
      <c r="P557" s="26">
        <f t="shared" ca="1" si="260"/>
        <v>0</v>
      </c>
      <c r="Q557" s="26">
        <f t="shared" ca="1" si="261"/>
        <v>41</v>
      </c>
      <c r="R557" s="43">
        <f>IF(Råstatistik!G551=".",0,Råstatistik!G551)</f>
        <v>0</v>
      </c>
      <c r="S557" s="44">
        <f ca="1">IF(Råstatistik!E551=999,IF(simulera09,RANDBETWEEN(1,9),9),0)</f>
        <v>9</v>
      </c>
      <c r="T557" s="43">
        <f>IF(Råstatistik!L551=".",0,Råstatistik!L551)</f>
        <v>0</v>
      </c>
      <c r="U557" s="44">
        <f ca="1">IF(Råstatistik!J551=999,IF(simulera09,RANDBETWEEN(1,9),9),0)</f>
        <v>9</v>
      </c>
      <c r="V557">
        <f>IF(Råstatistik!Q551=".",0,Råstatistik!Q551)</f>
        <v>0</v>
      </c>
      <c r="W557">
        <f ca="1">IF(Råstatistik!O551=999,IF(simulera09,RANDBETWEEN(1,9),9),0)</f>
        <v>9</v>
      </c>
      <c r="X557">
        <f>IF(Råstatistik!V551=".",0,Råstatistik!V551)</f>
        <v>0</v>
      </c>
      <c r="Y557">
        <f ca="1">IF(Råstatistik!T551=999,IF(simulera09,RANDBETWEEN(1,9),9),0)</f>
        <v>0</v>
      </c>
      <c r="Z557">
        <f t="shared" si="262"/>
        <v>0</v>
      </c>
      <c r="AA557">
        <f t="shared" ca="1" si="263"/>
        <v>27</v>
      </c>
      <c r="AB557" s="26" t="str">
        <f t="shared" ca="1" si="284"/>
        <v>0-27</v>
      </c>
      <c r="AC557" s="26" t="b">
        <f>Råstatistik!B551</f>
        <v>0</v>
      </c>
      <c r="AD557" s="26">
        <f t="shared" si="264"/>
        <v>18</v>
      </c>
      <c r="AE557" s="26">
        <f t="shared" ca="1" si="265"/>
        <v>0</v>
      </c>
      <c r="AF557" s="26">
        <f t="shared" si="266"/>
        <v>23</v>
      </c>
      <c r="AG557" s="26">
        <f t="shared" ca="1" si="267"/>
        <v>0</v>
      </c>
      <c r="AH557" s="26">
        <f t="shared" si="268"/>
        <v>17</v>
      </c>
      <c r="AI557" s="26">
        <f t="shared" ca="1" si="269"/>
        <v>0</v>
      </c>
      <c r="AJ557" s="26">
        <f t="shared" si="270"/>
        <v>181</v>
      </c>
      <c r="AK557" s="26">
        <f t="shared" ca="1" si="271"/>
        <v>0</v>
      </c>
      <c r="AL557" s="48">
        <f t="shared" si="272"/>
        <v>0.17154811715481172</v>
      </c>
      <c r="AM557" s="48" t="str">
        <f t="shared" ca="1" si="273"/>
        <v>17 - 0%</v>
      </c>
      <c r="AN557" s="48" t="str">
        <f>IFERROR(#REF!/#REF!,"-")</f>
        <v>-</v>
      </c>
      <c r="AO557" s="48">
        <f t="shared" si="274"/>
        <v>0</v>
      </c>
      <c r="AP557" s="48" t="str">
        <f t="shared" ca="1" si="275"/>
        <v>0 - 11%</v>
      </c>
      <c r="AQ557" s="48" t="str">
        <f>IFERROR(AC557/#REF!,"-")</f>
        <v>-</v>
      </c>
      <c r="AR557" s="48">
        <f t="shared" si="276"/>
        <v>0</v>
      </c>
      <c r="AS557" s="48" t="str">
        <f>IFERROR(#REF!/#REF!,"_")</f>
        <v>_</v>
      </c>
      <c r="AT557" s="48">
        <f t="shared" si="277"/>
        <v>0.56097560975609762</v>
      </c>
      <c r="AU557" s="48" t="str">
        <f>IFERROR(#REF!/#REF!,"-")</f>
        <v>-</v>
      </c>
      <c r="AV557" s="48" t="str">
        <f t="shared" si="278"/>
        <v>-</v>
      </c>
      <c r="AW557" s="48" t="str">
        <f>IFERROR(#REF!/#REF!,"-")</f>
        <v>-</v>
      </c>
      <c r="AX557" s="48" t="str">
        <f t="shared" si="279"/>
        <v>-</v>
      </c>
      <c r="AY557" s="48" t="str">
        <f>IFERROR(#REF!/#REF!,"-")</f>
        <v>-</v>
      </c>
      <c r="AZ557" s="48" t="str">
        <f t="shared" si="285"/>
        <v>-</v>
      </c>
      <c r="BA557" s="48" t="str">
        <f t="shared" si="286"/>
        <v>-</v>
      </c>
      <c r="BB557" s="48" t="b">
        <f t="shared" si="280"/>
        <v>0</v>
      </c>
      <c r="BC557">
        <f t="shared" si="287"/>
        <v>18</v>
      </c>
      <c r="BD557" s="48">
        <f t="shared" si="281"/>
        <v>0.43902439024390244</v>
      </c>
    </row>
    <row r="558" spans="1:56" x14ac:dyDescent="0.3">
      <c r="A558" s="25" t="str">
        <f>Råstatistik!A552</f>
        <v>UPPSALA KOMMUN</v>
      </c>
      <c r="B558" t="b">
        <f t="shared" si="256"/>
        <v>1</v>
      </c>
      <c r="C558">
        <f>Råstatistik!F552</f>
        <v>150</v>
      </c>
      <c r="D558">
        <f ca="1">IF(Råstatistik!D552=999,IF(simulera09,RANDBETWEEN(1,9),9),0)</f>
        <v>0</v>
      </c>
      <c r="E558">
        <f>Råstatistik!K552</f>
        <v>95</v>
      </c>
      <c r="F558">
        <f ca="1">IF(Råstatistik!I552=999,IF(simulera09,RANDBETWEEN(1,9),9),0)</f>
        <v>0</v>
      </c>
      <c r="G558">
        <f>Råstatistik!P552</f>
        <v>121</v>
      </c>
      <c r="H558">
        <f ca="1">IF(Råstatistik!N552=999,IF(simulera09,RANDBETWEEN(1,9),9),0)</f>
        <v>0</v>
      </c>
      <c r="I558">
        <f>Råstatistik!U552</f>
        <v>987</v>
      </c>
      <c r="J558">
        <f ca="1">IF(Råstatistik!S552=999,IF(simulera09,RANDBETWEEN(1,9),9),0)</f>
        <v>0</v>
      </c>
      <c r="K558">
        <f t="shared" si="257"/>
        <v>1353</v>
      </c>
      <c r="L558">
        <f t="shared" ca="1" si="258"/>
        <v>0</v>
      </c>
      <c r="M558" s="26" t="str">
        <f t="shared" ca="1" si="282"/>
        <v>1353</v>
      </c>
      <c r="N558" s="26">
        <f t="shared" ca="1" si="283"/>
        <v>1353</v>
      </c>
      <c r="O558" s="26">
        <f t="shared" si="259"/>
        <v>245</v>
      </c>
      <c r="P558" s="26">
        <f t="shared" ca="1" si="260"/>
        <v>0</v>
      </c>
      <c r="Q558" s="26">
        <f t="shared" ca="1" si="261"/>
        <v>245</v>
      </c>
      <c r="R558" s="43">
        <f>IF(Råstatistik!G552=".",0,Råstatistik!G552)</f>
        <v>67</v>
      </c>
      <c r="S558" s="44">
        <f ca="1">IF(Råstatistik!E552=999,IF(simulera09,RANDBETWEEN(1,9),9),0)</f>
        <v>0</v>
      </c>
      <c r="T558" s="43">
        <f>IF(Råstatistik!L552=".",0,Råstatistik!L552)</f>
        <v>28</v>
      </c>
      <c r="U558" s="44">
        <f ca="1">IF(Råstatistik!J552=999,IF(simulera09,RANDBETWEEN(1,9),9),0)</f>
        <v>0</v>
      </c>
      <c r="V558">
        <f>IF(Råstatistik!Q552=".",0,Råstatistik!Q552)</f>
        <v>22</v>
      </c>
      <c r="W558">
        <f ca="1">IF(Råstatistik!O552=999,IF(simulera09,RANDBETWEEN(1,9),9),0)</f>
        <v>0</v>
      </c>
      <c r="X558">
        <f>IF(Råstatistik!V552=".",0,Råstatistik!V552)</f>
        <v>21</v>
      </c>
      <c r="Y558">
        <f ca="1">IF(Råstatistik!T552=999,IF(simulera09,RANDBETWEEN(1,9),9),0)</f>
        <v>0</v>
      </c>
      <c r="Z558">
        <f t="shared" si="262"/>
        <v>138</v>
      </c>
      <c r="AA558">
        <f t="shared" ca="1" si="263"/>
        <v>0</v>
      </c>
      <c r="AB558" s="26" t="str">
        <f t="shared" ca="1" si="284"/>
        <v>138</v>
      </c>
      <c r="AC558" s="26" t="b">
        <f>Råstatistik!B552</f>
        <v>0</v>
      </c>
      <c r="AD558" s="26">
        <f t="shared" si="264"/>
        <v>83</v>
      </c>
      <c r="AE558" s="26">
        <f t="shared" ca="1" si="265"/>
        <v>0</v>
      </c>
      <c r="AF558" s="26">
        <f t="shared" si="266"/>
        <v>67</v>
      </c>
      <c r="AG558" s="26">
        <f t="shared" ca="1" si="267"/>
        <v>0</v>
      </c>
      <c r="AH558" s="26">
        <f t="shared" si="268"/>
        <v>99</v>
      </c>
      <c r="AI558" s="26">
        <f t="shared" ca="1" si="269"/>
        <v>0</v>
      </c>
      <c r="AJ558" s="26">
        <f t="shared" si="270"/>
        <v>966</v>
      </c>
      <c r="AK558" s="26">
        <f t="shared" ca="1" si="271"/>
        <v>0</v>
      </c>
      <c r="AL558" s="48">
        <f t="shared" si="272"/>
        <v>0.18107908351810792</v>
      </c>
      <c r="AM558" s="48" t="str">
        <f t="shared" ca="1" si="273"/>
        <v>18 - 0%</v>
      </c>
      <c r="AN558" s="48" t="str">
        <f>IFERROR(#REF!/#REF!,"-")</f>
        <v>-</v>
      </c>
      <c r="AO558" s="48">
        <f t="shared" si="274"/>
        <v>0.10199556541019955</v>
      </c>
      <c r="AP558" s="48" t="str">
        <f t="shared" ca="1" si="275"/>
        <v>10 - 0%</v>
      </c>
      <c r="AQ558" s="48" t="str">
        <f>IFERROR(AC558/#REF!,"-")</f>
        <v>-</v>
      </c>
      <c r="AR558" s="48">
        <f t="shared" si="276"/>
        <v>0.56326530612244896</v>
      </c>
      <c r="AS558" s="48" t="str">
        <f>IFERROR(#REF!/#REF!,"_")</f>
        <v>_</v>
      </c>
      <c r="AT558" s="48">
        <f t="shared" si="277"/>
        <v>0.38775510204081631</v>
      </c>
      <c r="AU558" s="48" t="str">
        <f>IFERROR(#REF!/#REF!,"-")</f>
        <v>-</v>
      </c>
      <c r="AV558" s="48">
        <f t="shared" si="278"/>
        <v>0.20289855072463769</v>
      </c>
      <c r="AW558" s="48" t="str">
        <f>IFERROR(#REF!/#REF!,"-")</f>
        <v>-</v>
      </c>
      <c r="AX558" s="48">
        <f t="shared" si="279"/>
        <v>0.15217391304347827</v>
      </c>
      <c r="AY558" s="48" t="str">
        <f>IFERROR(#REF!/#REF!,"-")</f>
        <v>-</v>
      </c>
      <c r="AZ558" s="48">
        <f t="shared" si="285"/>
        <v>0.35507246376811596</v>
      </c>
      <c r="BA558" s="48" t="str">
        <f t="shared" si="286"/>
        <v>-</v>
      </c>
      <c r="BB558" s="48" t="b">
        <f t="shared" si="280"/>
        <v>0</v>
      </c>
      <c r="BC558">
        <f t="shared" si="287"/>
        <v>83</v>
      </c>
      <c r="BD558" s="48">
        <f t="shared" si="281"/>
        <v>0.55333333333333334</v>
      </c>
    </row>
    <row r="559" spans="1:56" x14ac:dyDescent="0.3">
      <c r="A559" s="25" t="str">
        <f>Råstatistik!A553</f>
        <v>UPPVIDINGE KOMMUN</v>
      </c>
      <c r="B559" t="b">
        <f t="shared" si="256"/>
        <v>1</v>
      </c>
      <c r="C559">
        <f>Råstatistik!F553</f>
        <v>11</v>
      </c>
      <c r="D559">
        <f ca="1">IF(Råstatistik!D553=999,IF(simulera09,RANDBETWEEN(1,9),9),0)</f>
        <v>0</v>
      </c>
      <c r="E559">
        <f>Råstatistik!K553</f>
        <v>0</v>
      </c>
      <c r="F559">
        <f ca="1">IF(Råstatistik!I553=999,IF(simulera09,RANDBETWEEN(1,9),9),0)</f>
        <v>9</v>
      </c>
      <c r="G559">
        <f>Råstatistik!P553</f>
        <v>0</v>
      </c>
      <c r="H559">
        <f ca="1">IF(Råstatistik!N553=999,IF(simulera09,RANDBETWEEN(1,9),9),0)</f>
        <v>9</v>
      </c>
      <c r="I559">
        <f>Råstatistik!U553</f>
        <v>61</v>
      </c>
      <c r="J559">
        <f ca="1">IF(Råstatistik!S553=999,IF(simulera09,RANDBETWEEN(1,9),9),0)</f>
        <v>0</v>
      </c>
      <c r="K559">
        <f t="shared" si="257"/>
        <v>72</v>
      </c>
      <c r="L559">
        <f t="shared" ca="1" si="258"/>
        <v>18</v>
      </c>
      <c r="M559" s="26" t="str">
        <f t="shared" ca="1" si="282"/>
        <v>72-90</v>
      </c>
      <c r="N559" s="26">
        <f t="shared" ca="1" si="283"/>
        <v>81</v>
      </c>
      <c r="O559" s="26">
        <f t="shared" si="259"/>
        <v>11</v>
      </c>
      <c r="P559" s="26">
        <f t="shared" ca="1" si="260"/>
        <v>9</v>
      </c>
      <c r="Q559" s="26">
        <f t="shared" ca="1" si="261"/>
        <v>16</v>
      </c>
      <c r="R559" s="43">
        <f>IF(Råstatistik!G553=".",0,Råstatistik!G553)</f>
        <v>0</v>
      </c>
      <c r="S559" s="44">
        <f ca="1">IF(Råstatistik!E553=999,IF(simulera09,RANDBETWEEN(1,9),9),0)</f>
        <v>0</v>
      </c>
      <c r="T559" s="43">
        <f>IF(Råstatistik!L553=".",0,Råstatistik!L553)</f>
        <v>0</v>
      </c>
      <c r="U559" s="44">
        <f ca="1">IF(Råstatistik!J553=999,IF(simulera09,RANDBETWEEN(1,9),9),0)</f>
        <v>9</v>
      </c>
      <c r="V559">
        <f>IF(Råstatistik!Q553=".",0,Råstatistik!Q553)</f>
        <v>0</v>
      </c>
      <c r="W559">
        <f ca="1">IF(Råstatistik!O553=999,IF(simulera09,RANDBETWEEN(1,9),9),0)</f>
        <v>9</v>
      </c>
      <c r="X559">
        <f>IF(Råstatistik!V553=".",0,Råstatistik!V553)</f>
        <v>0</v>
      </c>
      <c r="Y559">
        <f ca="1">IF(Råstatistik!T553=999,IF(simulera09,RANDBETWEEN(1,9),9),0)</f>
        <v>9</v>
      </c>
      <c r="Z559">
        <f t="shared" si="262"/>
        <v>0</v>
      </c>
      <c r="AA559">
        <f t="shared" ca="1" si="263"/>
        <v>27</v>
      </c>
      <c r="AB559" s="26" t="str">
        <f t="shared" ca="1" si="284"/>
        <v>0-27</v>
      </c>
      <c r="AC559" s="26" t="b">
        <f>Råstatistik!B553</f>
        <v>0</v>
      </c>
      <c r="AD559" s="26">
        <f t="shared" si="264"/>
        <v>11</v>
      </c>
      <c r="AE559" s="26">
        <f t="shared" ca="1" si="265"/>
        <v>0</v>
      </c>
      <c r="AF559" s="26">
        <f t="shared" si="266"/>
        <v>0</v>
      </c>
      <c r="AG559" s="26">
        <f t="shared" ca="1" si="267"/>
        <v>0</v>
      </c>
      <c r="AH559" s="26">
        <f t="shared" si="268"/>
        <v>0</v>
      </c>
      <c r="AI559" s="26">
        <f t="shared" ca="1" si="269"/>
        <v>0</v>
      </c>
      <c r="AJ559" s="26">
        <f t="shared" si="270"/>
        <v>61</v>
      </c>
      <c r="AK559" s="26">
        <f t="shared" ca="1" si="271"/>
        <v>0</v>
      </c>
      <c r="AL559" s="48">
        <f t="shared" si="272"/>
        <v>0.15277777777777779</v>
      </c>
      <c r="AM559" s="48" t="str">
        <f t="shared" ca="1" si="273"/>
        <v>14 - 11%</v>
      </c>
      <c r="AN559" s="48" t="str">
        <f>IFERROR(#REF!/#REF!,"-")</f>
        <v>-</v>
      </c>
      <c r="AO559" s="48">
        <f t="shared" si="274"/>
        <v>0</v>
      </c>
      <c r="AP559" s="48" t="str">
        <f t="shared" ca="1" si="275"/>
        <v>0 - 33%</v>
      </c>
      <c r="AQ559" s="48" t="str">
        <f>IFERROR(AC559/#REF!,"-")</f>
        <v>-</v>
      </c>
      <c r="AR559" s="48">
        <f t="shared" si="276"/>
        <v>0</v>
      </c>
      <c r="AS559" s="48" t="str">
        <f>IFERROR(#REF!/#REF!,"_")</f>
        <v>_</v>
      </c>
      <c r="AT559" s="48">
        <f t="shared" si="277"/>
        <v>0</v>
      </c>
      <c r="AU559" s="48" t="str">
        <f>IFERROR(#REF!/#REF!,"-")</f>
        <v>-</v>
      </c>
      <c r="AV559" s="48" t="str">
        <f t="shared" si="278"/>
        <v>-</v>
      </c>
      <c r="AW559" s="48" t="str">
        <f>IFERROR(#REF!/#REF!,"-")</f>
        <v>-</v>
      </c>
      <c r="AX559" s="48" t="str">
        <f t="shared" si="279"/>
        <v>-</v>
      </c>
      <c r="AY559" s="48" t="str">
        <f>IFERROR(#REF!/#REF!,"-")</f>
        <v>-</v>
      </c>
      <c r="AZ559" s="48" t="str">
        <f t="shared" si="285"/>
        <v>-</v>
      </c>
      <c r="BA559" s="48" t="str">
        <f t="shared" si="286"/>
        <v>-</v>
      </c>
      <c r="BB559" s="48" t="b">
        <f t="shared" si="280"/>
        <v>0</v>
      </c>
      <c r="BC559">
        <f t="shared" si="287"/>
        <v>11</v>
      </c>
      <c r="BD559" s="48">
        <f t="shared" si="281"/>
        <v>1</v>
      </c>
    </row>
    <row r="560" spans="1:56" x14ac:dyDescent="0.3">
      <c r="A560" s="25" t="str">
        <f>Råstatistik!A554</f>
        <v>Utbildningsföretaget Scandiacus AB</v>
      </c>
      <c r="B560" t="b">
        <f t="shared" si="256"/>
        <v>0</v>
      </c>
      <c r="C560">
        <f>Råstatistik!F554</f>
        <v>0</v>
      </c>
      <c r="D560">
        <f ca="1">IF(Råstatistik!D554=999,IF(simulera09,RANDBETWEEN(1,9),9),0)</f>
        <v>9</v>
      </c>
      <c r="E560">
        <f>Råstatistik!K554</f>
        <v>0</v>
      </c>
      <c r="F560">
        <f ca="1">IF(Råstatistik!I554=999,IF(simulera09,RANDBETWEEN(1,9),9),0)</f>
        <v>9</v>
      </c>
      <c r="G560">
        <f>Råstatistik!P554</f>
        <v>0</v>
      </c>
      <c r="H560">
        <f ca="1">IF(Råstatistik!N554=999,IF(simulera09,RANDBETWEEN(1,9),9),0)</f>
        <v>9</v>
      </c>
      <c r="I560">
        <f>Råstatistik!U554</f>
        <v>41</v>
      </c>
      <c r="J560">
        <f ca="1">IF(Råstatistik!S554=999,IF(simulera09,RANDBETWEEN(1,9),9),0)</f>
        <v>0</v>
      </c>
      <c r="K560">
        <f t="shared" si="257"/>
        <v>41</v>
      </c>
      <c r="L560">
        <f t="shared" ca="1" si="258"/>
        <v>27</v>
      </c>
      <c r="M560" s="26" t="str">
        <f t="shared" ca="1" si="282"/>
        <v>41-68</v>
      </c>
      <c r="N560" s="26">
        <f t="shared" ca="1" si="283"/>
        <v>55</v>
      </c>
      <c r="O560" s="26">
        <f t="shared" si="259"/>
        <v>0</v>
      </c>
      <c r="P560" s="26">
        <f t="shared" ca="1" si="260"/>
        <v>18</v>
      </c>
      <c r="Q560" s="26">
        <f t="shared" ca="1" si="261"/>
        <v>9</v>
      </c>
      <c r="R560" s="43">
        <f>IF(Råstatistik!G554=".",0,Råstatistik!G554)</f>
        <v>0</v>
      </c>
      <c r="S560" s="44">
        <f ca="1">IF(Råstatistik!E554=999,IF(simulera09,RANDBETWEEN(1,9),9),0)</f>
        <v>9</v>
      </c>
      <c r="T560" s="43">
        <f>IF(Råstatistik!L554=".",0,Råstatistik!L554)</f>
        <v>0</v>
      </c>
      <c r="U560" s="44">
        <f ca="1">IF(Råstatistik!J554=999,IF(simulera09,RANDBETWEEN(1,9),9),0)</f>
        <v>9</v>
      </c>
      <c r="V560">
        <f>IF(Råstatistik!Q554=".",0,Råstatistik!Q554)</f>
        <v>0</v>
      </c>
      <c r="W560">
        <f ca="1">IF(Råstatistik!O554=999,IF(simulera09,RANDBETWEEN(1,9),9),0)</f>
        <v>9</v>
      </c>
      <c r="X560">
        <f>IF(Råstatistik!V554=".",0,Råstatistik!V554)</f>
        <v>0</v>
      </c>
      <c r="Y560">
        <f ca="1">IF(Råstatistik!T554=999,IF(simulera09,RANDBETWEEN(1,9),9),0)</f>
        <v>9</v>
      </c>
      <c r="Z560">
        <f t="shared" si="262"/>
        <v>0</v>
      </c>
      <c r="AA560">
        <f t="shared" ca="1" si="263"/>
        <v>36</v>
      </c>
      <c r="AB560" s="26" t="str">
        <f t="shared" ca="1" si="284"/>
        <v>0-36</v>
      </c>
      <c r="AC560" s="26" t="b">
        <f>Råstatistik!B554</f>
        <v>0</v>
      </c>
      <c r="AD560" s="26">
        <f t="shared" si="264"/>
        <v>0</v>
      </c>
      <c r="AE560" s="26">
        <f t="shared" ca="1" si="265"/>
        <v>0</v>
      </c>
      <c r="AF560" s="26">
        <f t="shared" si="266"/>
        <v>0</v>
      </c>
      <c r="AG560" s="26">
        <f t="shared" ca="1" si="267"/>
        <v>0</v>
      </c>
      <c r="AH560" s="26">
        <f t="shared" si="268"/>
        <v>0</v>
      </c>
      <c r="AI560" s="26">
        <f t="shared" ca="1" si="269"/>
        <v>0</v>
      </c>
      <c r="AJ560" s="26">
        <f t="shared" si="270"/>
        <v>41</v>
      </c>
      <c r="AK560" s="26">
        <f t="shared" ca="1" si="271"/>
        <v>0</v>
      </c>
      <c r="AL560" s="48">
        <f t="shared" si="272"/>
        <v>0</v>
      </c>
      <c r="AM560" s="48" t="str">
        <f t="shared" ca="1" si="273"/>
        <v>0 - 33%</v>
      </c>
      <c r="AN560" s="48" t="str">
        <f>IFERROR(#REF!/#REF!,"-")</f>
        <v>-</v>
      </c>
      <c r="AO560" s="48">
        <f t="shared" si="274"/>
        <v>0</v>
      </c>
      <c r="AP560" s="48" t="str">
        <f t="shared" ca="1" si="275"/>
        <v>0 - 65%</v>
      </c>
      <c r="AQ560" s="48" t="str">
        <f>IFERROR(AC560/#REF!,"-")</f>
        <v>-</v>
      </c>
      <c r="AR560" s="48" t="str">
        <f t="shared" si="276"/>
        <v>-</v>
      </c>
      <c r="AS560" s="48" t="str">
        <f>IFERROR(#REF!/#REF!,"_")</f>
        <v>_</v>
      </c>
      <c r="AT560" s="48" t="str">
        <f t="shared" si="277"/>
        <v>-</v>
      </c>
      <c r="AU560" s="48" t="str">
        <f>IFERROR(#REF!/#REF!,"-")</f>
        <v>-</v>
      </c>
      <c r="AV560" s="48" t="str">
        <f t="shared" si="278"/>
        <v>-</v>
      </c>
      <c r="AW560" s="48" t="str">
        <f>IFERROR(#REF!/#REF!,"-")</f>
        <v>-</v>
      </c>
      <c r="AX560" s="48" t="str">
        <f t="shared" si="279"/>
        <v>-</v>
      </c>
      <c r="AY560" s="48" t="str">
        <f>IFERROR(#REF!/#REF!,"-")</f>
        <v>-</v>
      </c>
      <c r="AZ560" s="48" t="str">
        <f t="shared" si="285"/>
        <v>-</v>
      </c>
      <c r="BA560" s="48" t="str">
        <f t="shared" si="286"/>
        <v>-</v>
      </c>
      <c r="BB560" s="48" t="b">
        <f t="shared" si="280"/>
        <v>0</v>
      </c>
      <c r="BC560">
        <f t="shared" si="287"/>
        <v>0</v>
      </c>
      <c r="BD560" s="48" t="str">
        <f t="shared" si="281"/>
        <v>-</v>
      </c>
    </row>
    <row r="561" spans="1:56" x14ac:dyDescent="0.3">
      <c r="A561" s="25" t="str">
        <f>Råstatistik!A555</f>
        <v>Utvecklingspedagogik Sverige Aktiebolag</v>
      </c>
      <c r="B561" t="b">
        <f t="shared" si="256"/>
        <v>0</v>
      </c>
      <c r="C561">
        <f>Råstatistik!F555</f>
        <v>0</v>
      </c>
      <c r="D561">
        <f ca="1">IF(Råstatistik!D555=999,IF(simulera09,RANDBETWEEN(1,9),9),0)</f>
        <v>9</v>
      </c>
      <c r="E561">
        <f>Råstatistik!K555</f>
        <v>0</v>
      </c>
      <c r="F561">
        <f ca="1">IF(Råstatistik!I555=999,IF(simulera09,RANDBETWEEN(1,9),9),0)</f>
        <v>9</v>
      </c>
      <c r="G561">
        <f>Råstatistik!P555</f>
        <v>0</v>
      </c>
      <c r="H561">
        <f ca="1">IF(Råstatistik!N555=999,IF(simulera09,RANDBETWEEN(1,9),9),0)</f>
        <v>0</v>
      </c>
      <c r="I561">
        <f>Råstatistik!U555</f>
        <v>0</v>
      </c>
      <c r="J561">
        <f ca="1">IF(Råstatistik!S555=999,IF(simulera09,RANDBETWEEN(1,9),9),0)</f>
        <v>9</v>
      </c>
      <c r="K561">
        <f t="shared" si="257"/>
        <v>0</v>
      </c>
      <c r="L561">
        <f t="shared" ca="1" si="258"/>
        <v>27</v>
      </c>
      <c r="M561" s="26" t="str">
        <f t="shared" ca="1" si="282"/>
        <v>0-27</v>
      </c>
      <c r="N561" s="26">
        <f t="shared" ca="1" si="283"/>
        <v>14</v>
      </c>
      <c r="O561" s="26">
        <f t="shared" si="259"/>
        <v>0</v>
      </c>
      <c r="P561" s="26">
        <f t="shared" ca="1" si="260"/>
        <v>18</v>
      </c>
      <c r="Q561" s="26">
        <f t="shared" ca="1" si="261"/>
        <v>9</v>
      </c>
      <c r="R561" s="43">
        <f>IF(Råstatistik!G555=".",0,Råstatistik!G555)</f>
        <v>0</v>
      </c>
      <c r="S561" s="44">
        <f ca="1">IF(Råstatistik!E555=999,IF(simulera09,RANDBETWEEN(1,9),9),0)</f>
        <v>9</v>
      </c>
      <c r="T561" s="43">
        <f>IF(Råstatistik!L555=".",0,Råstatistik!L555)</f>
        <v>0</v>
      </c>
      <c r="U561" s="44">
        <f ca="1">IF(Råstatistik!J555=999,IF(simulera09,RANDBETWEEN(1,9),9),0)</f>
        <v>9</v>
      </c>
      <c r="V561">
        <f>IF(Råstatistik!Q555=".",0,Råstatistik!Q555)</f>
        <v>0</v>
      </c>
      <c r="W561">
        <f ca="1">IF(Råstatistik!O555=999,IF(simulera09,RANDBETWEEN(1,9),9),0)</f>
        <v>0</v>
      </c>
      <c r="X561">
        <f>IF(Råstatistik!V555=".",0,Råstatistik!V555)</f>
        <v>0</v>
      </c>
      <c r="Y561">
        <f ca="1">IF(Råstatistik!T555=999,IF(simulera09,RANDBETWEEN(1,9),9),0)</f>
        <v>9</v>
      </c>
      <c r="Z561">
        <f t="shared" si="262"/>
        <v>0</v>
      </c>
      <c r="AA561">
        <f t="shared" ca="1" si="263"/>
        <v>27</v>
      </c>
      <c r="AB561" s="26" t="str">
        <f t="shared" ca="1" si="284"/>
        <v>0-27</v>
      </c>
      <c r="AC561" s="26" t="b">
        <f>Råstatistik!B555</f>
        <v>0</v>
      </c>
      <c r="AD561" s="26">
        <f t="shared" si="264"/>
        <v>0</v>
      </c>
      <c r="AE561" s="26">
        <f t="shared" ca="1" si="265"/>
        <v>0</v>
      </c>
      <c r="AF561" s="26">
        <f t="shared" si="266"/>
        <v>0</v>
      </c>
      <c r="AG561" s="26">
        <f t="shared" ca="1" si="267"/>
        <v>0</v>
      </c>
      <c r="AH561" s="26">
        <f t="shared" si="268"/>
        <v>0</v>
      </c>
      <c r="AI561" s="26">
        <f t="shared" ca="1" si="269"/>
        <v>0</v>
      </c>
      <c r="AJ561" s="26">
        <f t="shared" si="270"/>
        <v>0</v>
      </c>
      <c r="AK561" s="26">
        <f t="shared" ca="1" si="271"/>
        <v>0</v>
      </c>
      <c r="AL561" s="48" t="str">
        <f t="shared" si="272"/>
        <v>-</v>
      </c>
      <c r="AM561" s="48" t="str">
        <f t="shared" ca="1" si="273"/>
        <v>0 - 129%</v>
      </c>
      <c r="AN561" s="48" t="str">
        <f>IFERROR(#REF!/#REF!,"-")</f>
        <v>-</v>
      </c>
      <c r="AO561" s="48" t="str">
        <f t="shared" si="274"/>
        <v>-</v>
      </c>
      <c r="AP561" s="48" t="str">
        <f t="shared" ca="1" si="275"/>
        <v>0 - 193%</v>
      </c>
      <c r="AQ561" s="48" t="str">
        <f>IFERROR(AC561/#REF!,"-")</f>
        <v>-</v>
      </c>
      <c r="AR561" s="48" t="str">
        <f t="shared" si="276"/>
        <v>-</v>
      </c>
      <c r="AS561" s="48" t="str">
        <f>IFERROR(#REF!/#REF!,"_")</f>
        <v>_</v>
      </c>
      <c r="AT561" s="48" t="str">
        <f t="shared" si="277"/>
        <v>-</v>
      </c>
      <c r="AU561" s="48" t="str">
        <f>IFERROR(#REF!/#REF!,"-")</f>
        <v>-</v>
      </c>
      <c r="AV561" s="48" t="str">
        <f t="shared" si="278"/>
        <v>-</v>
      </c>
      <c r="AW561" s="48" t="str">
        <f>IFERROR(#REF!/#REF!,"-")</f>
        <v>-</v>
      </c>
      <c r="AX561" s="48" t="str">
        <f t="shared" si="279"/>
        <v>-</v>
      </c>
      <c r="AY561" s="48" t="str">
        <f>IFERROR(#REF!/#REF!,"-")</f>
        <v>-</v>
      </c>
      <c r="AZ561" s="48" t="str">
        <f t="shared" si="285"/>
        <v>-</v>
      </c>
      <c r="BA561" s="48" t="str">
        <f t="shared" si="286"/>
        <v>-</v>
      </c>
      <c r="BB561" s="48" t="b">
        <f t="shared" si="280"/>
        <v>0</v>
      </c>
      <c r="BC561">
        <f t="shared" si="287"/>
        <v>0</v>
      </c>
      <c r="BD561" s="48" t="str">
        <f t="shared" si="281"/>
        <v>-</v>
      </c>
    </row>
    <row r="562" spans="1:56" x14ac:dyDescent="0.3">
      <c r="A562" s="25" t="str">
        <f>Råstatistik!A556</f>
        <v>VADSTENA KOMMUN</v>
      </c>
      <c r="B562" t="b">
        <f t="shared" si="256"/>
        <v>1</v>
      </c>
      <c r="C562">
        <f>Råstatistik!F556</f>
        <v>0</v>
      </c>
      <c r="D562">
        <f ca="1">IF(Råstatistik!D556=999,IF(simulera09,RANDBETWEEN(1,9),9),0)</f>
        <v>9</v>
      </c>
      <c r="E562">
        <f>Råstatistik!K556</f>
        <v>11</v>
      </c>
      <c r="F562">
        <f ca="1">IF(Råstatistik!I556=999,IF(simulera09,RANDBETWEEN(1,9),9),0)</f>
        <v>0</v>
      </c>
      <c r="G562">
        <f>Råstatistik!P556</f>
        <v>0</v>
      </c>
      <c r="H562">
        <f ca="1">IF(Råstatistik!N556=999,IF(simulera09,RANDBETWEEN(1,9),9),0)</f>
        <v>0</v>
      </c>
      <c r="I562">
        <f>Råstatistik!U556</f>
        <v>45</v>
      </c>
      <c r="J562">
        <f ca="1">IF(Råstatistik!S556=999,IF(simulera09,RANDBETWEEN(1,9),9),0)</f>
        <v>0</v>
      </c>
      <c r="K562">
        <f t="shared" si="257"/>
        <v>56</v>
      </c>
      <c r="L562">
        <f t="shared" ca="1" si="258"/>
        <v>9</v>
      </c>
      <c r="M562" s="26" t="str">
        <f t="shared" ca="1" si="282"/>
        <v>56-65</v>
      </c>
      <c r="N562" s="26">
        <f t="shared" ca="1" si="283"/>
        <v>61</v>
      </c>
      <c r="O562" s="26">
        <f t="shared" si="259"/>
        <v>11</v>
      </c>
      <c r="P562" s="26">
        <f t="shared" ca="1" si="260"/>
        <v>9</v>
      </c>
      <c r="Q562" s="26">
        <f t="shared" ca="1" si="261"/>
        <v>16</v>
      </c>
      <c r="R562" s="43">
        <f>IF(Råstatistik!G556=".",0,Råstatistik!G556)</f>
        <v>0</v>
      </c>
      <c r="S562" s="44">
        <f ca="1">IF(Råstatistik!E556=999,IF(simulera09,RANDBETWEEN(1,9),9),0)</f>
        <v>9</v>
      </c>
      <c r="T562" s="43">
        <f>IF(Råstatistik!L556=".",0,Råstatistik!L556)</f>
        <v>0</v>
      </c>
      <c r="U562" s="44">
        <f ca="1">IF(Råstatistik!J556=999,IF(simulera09,RANDBETWEEN(1,9),9),0)</f>
        <v>0</v>
      </c>
      <c r="V562">
        <f>IF(Råstatistik!Q556=".",0,Råstatistik!Q556)</f>
        <v>0</v>
      </c>
      <c r="W562">
        <f ca="1">IF(Råstatistik!O556=999,IF(simulera09,RANDBETWEEN(1,9),9),0)</f>
        <v>0</v>
      </c>
      <c r="X562">
        <f>IF(Råstatistik!V556=".",0,Råstatistik!V556)</f>
        <v>0</v>
      </c>
      <c r="Y562">
        <f ca="1">IF(Råstatistik!T556=999,IF(simulera09,RANDBETWEEN(1,9),9),0)</f>
        <v>0</v>
      </c>
      <c r="Z562">
        <f t="shared" si="262"/>
        <v>0</v>
      </c>
      <c r="AA562">
        <f t="shared" ca="1" si="263"/>
        <v>9</v>
      </c>
      <c r="AB562" s="26" t="str">
        <f t="shared" ca="1" si="284"/>
        <v>0-9</v>
      </c>
      <c r="AC562" s="26" t="b">
        <f>Råstatistik!B556</f>
        <v>0</v>
      </c>
      <c r="AD562" s="26">
        <f t="shared" si="264"/>
        <v>0</v>
      </c>
      <c r="AE562" s="26">
        <f t="shared" ca="1" si="265"/>
        <v>0</v>
      </c>
      <c r="AF562" s="26">
        <f t="shared" si="266"/>
        <v>11</v>
      </c>
      <c r="AG562" s="26">
        <f t="shared" ca="1" si="267"/>
        <v>0</v>
      </c>
      <c r="AH562" s="26">
        <f t="shared" si="268"/>
        <v>0</v>
      </c>
      <c r="AI562" s="26">
        <f t="shared" ca="1" si="269"/>
        <v>0</v>
      </c>
      <c r="AJ562" s="26">
        <f t="shared" si="270"/>
        <v>45</v>
      </c>
      <c r="AK562" s="26">
        <f t="shared" ca="1" si="271"/>
        <v>0</v>
      </c>
      <c r="AL562" s="48">
        <f t="shared" si="272"/>
        <v>0.19642857142857142</v>
      </c>
      <c r="AM562" s="48" t="str">
        <f t="shared" ca="1" si="273"/>
        <v>18 - 15%</v>
      </c>
      <c r="AN562" s="48" t="str">
        <f>IFERROR(#REF!/#REF!,"-")</f>
        <v>-</v>
      </c>
      <c r="AO562" s="48">
        <f t="shared" si="274"/>
        <v>0</v>
      </c>
      <c r="AP562" s="48" t="str">
        <f t="shared" ca="1" si="275"/>
        <v>0 - 15%</v>
      </c>
      <c r="AQ562" s="48" t="str">
        <f>IFERROR(AC562/#REF!,"-")</f>
        <v>-</v>
      </c>
      <c r="AR562" s="48">
        <f t="shared" si="276"/>
        <v>0</v>
      </c>
      <c r="AS562" s="48" t="str">
        <f>IFERROR(#REF!/#REF!,"_")</f>
        <v>_</v>
      </c>
      <c r="AT562" s="48">
        <f t="shared" si="277"/>
        <v>1</v>
      </c>
      <c r="AU562" s="48" t="str">
        <f>IFERROR(#REF!/#REF!,"-")</f>
        <v>-</v>
      </c>
      <c r="AV562" s="48" t="str">
        <f t="shared" si="278"/>
        <v>-</v>
      </c>
      <c r="AW562" s="48" t="str">
        <f>IFERROR(#REF!/#REF!,"-")</f>
        <v>-</v>
      </c>
      <c r="AX562" s="48" t="str">
        <f t="shared" si="279"/>
        <v>-</v>
      </c>
      <c r="AY562" s="48" t="str">
        <f>IFERROR(#REF!/#REF!,"-")</f>
        <v>-</v>
      </c>
      <c r="AZ562" s="48" t="str">
        <f t="shared" si="285"/>
        <v>-</v>
      </c>
      <c r="BA562" s="48" t="str">
        <f t="shared" si="286"/>
        <v>-</v>
      </c>
      <c r="BB562" s="48" t="b">
        <f t="shared" si="280"/>
        <v>0</v>
      </c>
      <c r="BC562">
        <f t="shared" si="287"/>
        <v>0</v>
      </c>
      <c r="BD562" s="48">
        <f t="shared" si="281"/>
        <v>0</v>
      </c>
    </row>
    <row r="563" spans="1:56" x14ac:dyDescent="0.3">
      <c r="A563" s="25" t="str">
        <f>Råstatistik!A557</f>
        <v>VAGGERYDS KOMMUN</v>
      </c>
      <c r="B563" t="b">
        <f t="shared" si="256"/>
        <v>1</v>
      </c>
      <c r="C563">
        <f>Råstatistik!F557</f>
        <v>38</v>
      </c>
      <c r="D563">
        <f ca="1">IF(Råstatistik!D557=999,IF(simulera09,RANDBETWEEN(1,9),9),0)</f>
        <v>0</v>
      </c>
      <c r="E563">
        <f>Råstatistik!K557</f>
        <v>17</v>
      </c>
      <c r="F563">
        <f ca="1">IF(Råstatistik!I557=999,IF(simulera09,RANDBETWEEN(1,9),9),0)</f>
        <v>0</v>
      </c>
      <c r="G563">
        <f>Råstatistik!P557</f>
        <v>11</v>
      </c>
      <c r="H563">
        <f ca="1">IF(Råstatistik!N557=999,IF(simulera09,RANDBETWEEN(1,9),9),0)</f>
        <v>0</v>
      </c>
      <c r="I563">
        <f>Råstatistik!U557</f>
        <v>85</v>
      </c>
      <c r="J563">
        <f ca="1">IF(Råstatistik!S557=999,IF(simulera09,RANDBETWEEN(1,9),9),0)</f>
        <v>0</v>
      </c>
      <c r="K563">
        <f t="shared" si="257"/>
        <v>151</v>
      </c>
      <c r="L563">
        <f t="shared" ca="1" si="258"/>
        <v>0</v>
      </c>
      <c r="M563" s="26" t="str">
        <f t="shared" ca="1" si="282"/>
        <v>151</v>
      </c>
      <c r="N563" s="26">
        <f t="shared" ca="1" si="283"/>
        <v>151</v>
      </c>
      <c r="O563" s="26">
        <f t="shared" si="259"/>
        <v>55</v>
      </c>
      <c r="P563" s="26">
        <f t="shared" ca="1" si="260"/>
        <v>0</v>
      </c>
      <c r="Q563" s="26">
        <f t="shared" ca="1" si="261"/>
        <v>55</v>
      </c>
      <c r="R563" s="43">
        <f>IF(Råstatistik!G557=".",0,Råstatistik!G557)</f>
        <v>10</v>
      </c>
      <c r="S563" s="44">
        <f ca="1">IF(Råstatistik!E557=999,IF(simulera09,RANDBETWEEN(1,9),9),0)</f>
        <v>0</v>
      </c>
      <c r="T563" s="43">
        <f>IF(Råstatistik!L557=".",0,Råstatistik!L557)</f>
        <v>0</v>
      </c>
      <c r="U563" s="44">
        <f ca="1">IF(Råstatistik!J557=999,IF(simulera09,RANDBETWEEN(1,9),9),0)</f>
        <v>9</v>
      </c>
      <c r="V563">
        <f>IF(Råstatistik!Q557=".",0,Råstatistik!Q557)</f>
        <v>0</v>
      </c>
      <c r="W563">
        <f ca="1">IF(Råstatistik!O557=999,IF(simulera09,RANDBETWEEN(1,9),9),0)</f>
        <v>0</v>
      </c>
      <c r="X563">
        <f>IF(Råstatistik!V557=".",0,Råstatistik!V557)</f>
        <v>0</v>
      </c>
      <c r="Y563">
        <f ca="1">IF(Råstatistik!T557=999,IF(simulera09,RANDBETWEEN(1,9),9),0)</f>
        <v>9</v>
      </c>
      <c r="Z563">
        <f t="shared" si="262"/>
        <v>10</v>
      </c>
      <c r="AA563">
        <f t="shared" ca="1" si="263"/>
        <v>18</v>
      </c>
      <c r="AB563" s="26" t="str">
        <f t="shared" ca="1" si="284"/>
        <v>10-28</v>
      </c>
      <c r="AC563" s="26" t="b">
        <f>Råstatistik!B557</f>
        <v>0</v>
      </c>
      <c r="AD563" s="26">
        <f t="shared" si="264"/>
        <v>28</v>
      </c>
      <c r="AE563" s="26">
        <f t="shared" ca="1" si="265"/>
        <v>0</v>
      </c>
      <c r="AF563" s="26">
        <f t="shared" si="266"/>
        <v>17</v>
      </c>
      <c r="AG563" s="26">
        <f t="shared" ca="1" si="267"/>
        <v>0</v>
      </c>
      <c r="AH563" s="26">
        <f t="shared" si="268"/>
        <v>11</v>
      </c>
      <c r="AI563" s="26">
        <f t="shared" ca="1" si="269"/>
        <v>0</v>
      </c>
      <c r="AJ563" s="26">
        <f t="shared" si="270"/>
        <v>85</v>
      </c>
      <c r="AK563" s="26">
        <f t="shared" ca="1" si="271"/>
        <v>0</v>
      </c>
      <c r="AL563" s="48">
        <f t="shared" si="272"/>
        <v>0.36423841059602646</v>
      </c>
      <c r="AM563" s="48" t="str">
        <f t="shared" ca="1" si="273"/>
        <v>36 - 0%</v>
      </c>
      <c r="AN563" s="48" t="str">
        <f>IFERROR(#REF!/#REF!,"-")</f>
        <v>-</v>
      </c>
      <c r="AO563" s="48">
        <f t="shared" si="274"/>
        <v>6.6225165562913912E-2</v>
      </c>
      <c r="AP563" s="48" t="str">
        <f t="shared" ca="1" si="275"/>
        <v>7 - 12%</v>
      </c>
      <c r="AQ563" s="48" t="str">
        <f>IFERROR(AC563/#REF!,"-")</f>
        <v>-</v>
      </c>
      <c r="AR563" s="48">
        <f t="shared" si="276"/>
        <v>0.18181818181818182</v>
      </c>
      <c r="AS563" s="48" t="str">
        <f>IFERROR(#REF!/#REF!,"_")</f>
        <v>_</v>
      </c>
      <c r="AT563" s="48">
        <f t="shared" si="277"/>
        <v>0.30909090909090908</v>
      </c>
      <c r="AU563" s="48" t="str">
        <f>IFERROR(#REF!/#REF!,"-")</f>
        <v>-</v>
      </c>
      <c r="AV563" s="48">
        <f t="shared" si="278"/>
        <v>0</v>
      </c>
      <c r="AW563" s="48" t="str">
        <f>IFERROR(#REF!/#REF!,"-")</f>
        <v>-</v>
      </c>
      <c r="AX563" s="48">
        <f t="shared" si="279"/>
        <v>0</v>
      </c>
      <c r="AY563" s="48" t="str">
        <f>IFERROR(#REF!/#REF!,"-")</f>
        <v>-</v>
      </c>
      <c r="AZ563" s="48">
        <f t="shared" si="285"/>
        <v>0</v>
      </c>
      <c r="BA563" s="48" t="str">
        <f t="shared" si="286"/>
        <v>-</v>
      </c>
      <c r="BB563" s="48" t="b">
        <f t="shared" si="280"/>
        <v>0</v>
      </c>
      <c r="BC563">
        <f t="shared" si="287"/>
        <v>28</v>
      </c>
      <c r="BD563" s="48">
        <f t="shared" si="281"/>
        <v>0.62222222222222223</v>
      </c>
    </row>
    <row r="564" spans="1:56" x14ac:dyDescent="0.3">
      <c r="A564" s="25" t="str">
        <f>Råstatistik!A558</f>
        <v>VALDEMARSVIKS KOMMUN</v>
      </c>
      <c r="B564" t="b">
        <f t="shared" si="256"/>
        <v>1</v>
      </c>
      <c r="C564">
        <f>Råstatistik!F558</f>
        <v>10</v>
      </c>
      <c r="D564">
        <f ca="1">IF(Råstatistik!D558=999,IF(simulera09,RANDBETWEEN(1,9),9),0)</f>
        <v>0</v>
      </c>
      <c r="E564">
        <f>Råstatistik!K558</f>
        <v>0</v>
      </c>
      <c r="F564">
        <f ca="1">IF(Råstatistik!I558=999,IF(simulera09,RANDBETWEEN(1,9),9),0)</f>
        <v>9</v>
      </c>
      <c r="G564">
        <f>Råstatistik!P558</f>
        <v>0</v>
      </c>
      <c r="H564">
        <f ca="1">IF(Råstatistik!N558=999,IF(simulera09,RANDBETWEEN(1,9),9),0)</f>
        <v>9</v>
      </c>
      <c r="I564">
        <f>Råstatistik!U558</f>
        <v>32</v>
      </c>
      <c r="J564">
        <f ca="1">IF(Råstatistik!S558=999,IF(simulera09,RANDBETWEEN(1,9),9),0)</f>
        <v>0</v>
      </c>
      <c r="K564">
        <f t="shared" si="257"/>
        <v>42</v>
      </c>
      <c r="L564">
        <f t="shared" ca="1" si="258"/>
        <v>18</v>
      </c>
      <c r="M564" s="26" t="str">
        <f t="shared" ca="1" si="282"/>
        <v>42-60</v>
      </c>
      <c r="N564" s="26">
        <f t="shared" ca="1" si="283"/>
        <v>51</v>
      </c>
      <c r="O564" s="26">
        <f t="shared" si="259"/>
        <v>10</v>
      </c>
      <c r="P564" s="26">
        <f t="shared" ca="1" si="260"/>
        <v>9</v>
      </c>
      <c r="Q564" s="26">
        <f t="shared" ca="1" si="261"/>
        <v>15</v>
      </c>
      <c r="R564" s="43">
        <f>IF(Råstatistik!G558=".",0,Råstatistik!G558)</f>
        <v>0</v>
      </c>
      <c r="S564" s="44">
        <f ca="1">IF(Råstatistik!E558=999,IF(simulera09,RANDBETWEEN(1,9),9),0)</f>
        <v>0</v>
      </c>
      <c r="T564" s="43">
        <f>IF(Råstatistik!L558=".",0,Råstatistik!L558)</f>
        <v>0</v>
      </c>
      <c r="U564" s="44">
        <f ca="1">IF(Råstatistik!J558=999,IF(simulera09,RANDBETWEEN(1,9),9),0)</f>
        <v>9</v>
      </c>
      <c r="V564">
        <f>IF(Råstatistik!Q558=".",0,Råstatistik!Q558)</f>
        <v>0</v>
      </c>
      <c r="W564">
        <f ca="1">IF(Råstatistik!O558=999,IF(simulera09,RANDBETWEEN(1,9),9),0)</f>
        <v>9</v>
      </c>
      <c r="X564">
        <f>IF(Råstatistik!V558=".",0,Råstatistik!V558)</f>
        <v>0</v>
      </c>
      <c r="Y564">
        <f ca="1">IF(Råstatistik!T558=999,IF(simulera09,RANDBETWEEN(1,9),9),0)</f>
        <v>0</v>
      </c>
      <c r="Z564">
        <f t="shared" si="262"/>
        <v>0</v>
      </c>
      <c r="AA564">
        <f t="shared" ca="1" si="263"/>
        <v>18</v>
      </c>
      <c r="AB564" s="26" t="str">
        <f t="shared" ca="1" si="284"/>
        <v>0-18</v>
      </c>
      <c r="AC564" s="26" t="b">
        <f>Råstatistik!B558</f>
        <v>0</v>
      </c>
      <c r="AD564" s="26">
        <f t="shared" si="264"/>
        <v>10</v>
      </c>
      <c r="AE564" s="26">
        <f t="shared" ca="1" si="265"/>
        <v>0</v>
      </c>
      <c r="AF564" s="26">
        <f t="shared" si="266"/>
        <v>0</v>
      </c>
      <c r="AG564" s="26">
        <f t="shared" ca="1" si="267"/>
        <v>0</v>
      </c>
      <c r="AH564" s="26">
        <f t="shared" si="268"/>
        <v>0</v>
      </c>
      <c r="AI564" s="26">
        <f t="shared" ca="1" si="269"/>
        <v>0</v>
      </c>
      <c r="AJ564" s="26">
        <f t="shared" si="270"/>
        <v>32</v>
      </c>
      <c r="AK564" s="26">
        <f t="shared" ca="1" si="271"/>
        <v>0</v>
      </c>
      <c r="AL564" s="48">
        <f t="shared" si="272"/>
        <v>0.23809523809523808</v>
      </c>
      <c r="AM564" s="48" t="str">
        <f t="shared" ca="1" si="273"/>
        <v>20 - 18%</v>
      </c>
      <c r="AN564" s="48" t="str">
        <f>IFERROR(#REF!/#REF!,"-")</f>
        <v>-</v>
      </c>
      <c r="AO564" s="48">
        <f t="shared" si="274"/>
        <v>0</v>
      </c>
      <c r="AP564" s="48" t="str">
        <f t="shared" ca="1" si="275"/>
        <v>0 - 35%</v>
      </c>
      <c r="AQ564" s="48" t="str">
        <f>IFERROR(AC564/#REF!,"-")</f>
        <v>-</v>
      </c>
      <c r="AR564" s="48">
        <f t="shared" si="276"/>
        <v>0</v>
      </c>
      <c r="AS564" s="48" t="str">
        <f>IFERROR(#REF!/#REF!,"_")</f>
        <v>_</v>
      </c>
      <c r="AT564" s="48">
        <f t="shared" si="277"/>
        <v>0</v>
      </c>
      <c r="AU564" s="48" t="str">
        <f>IFERROR(#REF!/#REF!,"-")</f>
        <v>-</v>
      </c>
      <c r="AV564" s="48" t="str">
        <f t="shared" si="278"/>
        <v>-</v>
      </c>
      <c r="AW564" s="48" t="str">
        <f>IFERROR(#REF!/#REF!,"-")</f>
        <v>-</v>
      </c>
      <c r="AX564" s="48" t="str">
        <f t="shared" si="279"/>
        <v>-</v>
      </c>
      <c r="AY564" s="48" t="str">
        <f>IFERROR(#REF!/#REF!,"-")</f>
        <v>-</v>
      </c>
      <c r="AZ564" s="48" t="str">
        <f t="shared" si="285"/>
        <v>-</v>
      </c>
      <c r="BA564" s="48" t="str">
        <f t="shared" si="286"/>
        <v>-</v>
      </c>
      <c r="BB564" s="48" t="b">
        <f t="shared" si="280"/>
        <v>0</v>
      </c>
      <c r="BC564">
        <f t="shared" si="287"/>
        <v>10</v>
      </c>
      <c r="BD564" s="48">
        <f t="shared" si="281"/>
        <v>1</v>
      </c>
    </row>
    <row r="565" spans="1:56" x14ac:dyDescent="0.3">
      <c r="A565" s="25" t="str">
        <f>Råstatistik!A559</f>
        <v>Waldorfföreningen, Martinaskolan, ekonomisk förening</v>
      </c>
      <c r="B565" t="b">
        <f t="shared" si="256"/>
        <v>0</v>
      </c>
      <c r="C565">
        <f>Råstatistik!F559</f>
        <v>0</v>
      </c>
      <c r="D565">
        <f ca="1">IF(Råstatistik!D559=999,IF(simulera09,RANDBETWEEN(1,9),9),0)</f>
        <v>9</v>
      </c>
      <c r="E565">
        <f>Råstatistik!K559</f>
        <v>0</v>
      </c>
      <c r="F565">
        <f ca="1">IF(Råstatistik!I559=999,IF(simulera09,RANDBETWEEN(1,9),9),0)</f>
        <v>0</v>
      </c>
      <c r="G565">
        <f>Råstatistik!P559</f>
        <v>0</v>
      </c>
      <c r="H565">
        <f ca="1">IF(Råstatistik!N559=999,IF(simulera09,RANDBETWEEN(1,9),9),0)</f>
        <v>0</v>
      </c>
      <c r="I565">
        <f>Råstatistik!U559</f>
        <v>0</v>
      </c>
      <c r="J565">
        <f ca="1">IF(Råstatistik!S559=999,IF(simulera09,RANDBETWEEN(1,9),9),0)</f>
        <v>0</v>
      </c>
      <c r="K565">
        <f t="shared" si="257"/>
        <v>0</v>
      </c>
      <c r="L565">
        <f t="shared" ca="1" si="258"/>
        <v>9</v>
      </c>
      <c r="M565" s="26" t="str">
        <f t="shared" ca="1" si="282"/>
        <v>0-9</v>
      </c>
      <c r="N565" s="26">
        <f t="shared" ca="1" si="283"/>
        <v>5</v>
      </c>
      <c r="O565" s="26">
        <f t="shared" si="259"/>
        <v>0</v>
      </c>
      <c r="P565" s="26">
        <f t="shared" ca="1" si="260"/>
        <v>9</v>
      </c>
      <c r="Q565" s="26">
        <f t="shared" ca="1" si="261"/>
        <v>5</v>
      </c>
      <c r="R565" s="43">
        <f>IF(Råstatistik!G559=".",0,Råstatistik!G559)</f>
        <v>0</v>
      </c>
      <c r="S565" s="44">
        <f ca="1">IF(Råstatistik!E559=999,IF(simulera09,RANDBETWEEN(1,9),9),0)</f>
        <v>9</v>
      </c>
      <c r="T565" s="43">
        <f>IF(Råstatistik!L559=".",0,Råstatistik!L559)</f>
        <v>0</v>
      </c>
      <c r="U565" s="44">
        <f ca="1">IF(Råstatistik!J559=999,IF(simulera09,RANDBETWEEN(1,9),9),0)</f>
        <v>0</v>
      </c>
      <c r="V565">
        <f>IF(Råstatistik!Q559=".",0,Råstatistik!Q559)</f>
        <v>0</v>
      </c>
      <c r="W565">
        <f ca="1">IF(Råstatistik!O559=999,IF(simulera09,RANDBETWEEN(1,9),9),0)</f>
        <v>0</v>
      </c>
      <c r="X565">
        <f>IF(Råstatistik!V559=".",0,Råstatistik!V559)</f>
        <v>0</v>
      </c>
      <c r="Y565">
        <f ca="1">IF(Råstatistik!T559=999,IF(simulera09,RANDBETWEEN(1,9),9),0)</f>
        <v>0</v>
      </c>
      <c r="Z565">
        <f t="shared" si="262"/>
        <v>0</v>
      </c>
      <c r="AA565">
        <f t="shared" ca="1" si="263"/>
        <v>9</v>
      </c>
      <c r="AB565" s="26" t="str">
        <f t="shared" ca="1" si="284"/>
        <v>0-9</v>
      </c>
      <c r="AC565" s="26" t="b">
        <f>Råstatistik!B559</f>
        <v>0</v>
      </c>
      <c r="AD565" s="26">
        <f t="shared" si="264"/>
        <v>0</v>
      </c>
      <c r="AE565" s="26">
        <f t="shared" ca="1" si="265"/>
        <v>0</v>
      </c>
      <c r="AF565" s="26">
        <f t="shared" si="266"/>
        <v>0</v>
      </c>
      <c r="AG565" s="26">
        <f t="shared" ca="1" si="267"/>
        <v>0</v>
      </c>
      <c r="AH565" s="26">
        <f t="shared" si="268"/>
        <v>0</v>
      </c>
      <c r="AI565" s="26">
        <f t="shared" ca="1" si="269"/>
        <v>0</v>
      </c>
      <c r="AJ565" s="26">
        <f t="shared" si="270"/>
        <v>0</v>
      </c>
      <c r="AK565" s="26">
        <f t="shared" ca="1" si="271"/>
        <v>0</v>
      </c>
      <c r="AL565" s="48" t="str">
        <f t="shared" si="272"/>
        <v>-</v>
      </c>
      <c r="AM565" s="48" t="str">
        <f t="shared" ca="1" si="273"/>
        <v>0 - 180%</v>
      </c>
      <c r="AN565" s="48" t="str">
        <f>IFERROR(#REF!/#REF!,"-")</f>
        <v>-</v>
      </c>
      <c r="AO565" s="48" t="str">
        <f t="shared" si="274"/>
        <v>-</v>
      </c>
      <c r="AP565" s="48" t="str">
        <f t="shared" ca="1" si="275"/>
        <v>0 - 180%</v>
      </c>
      <c r="AQ565" s="48" t="str">
        <f>IFERROR(AC565/#REF!,"-")</f>
        <v>-</v>
      </c>
      <c r="AR565" s="48" t="str">
        <f t="shared" si="276"/>
        <v>-</v>
      </c>
      <c r="AS565" s="48" t="str">
        <f>IFERROR(#REF!/#REF!,"_")</f>
        <v>_</v>
      </c>
      <c r="AT565" s="48" t="str">
        <f t="shared" si="277"/>
        <v>-</v>
      </c>
      <c r="AU565" s="48" t="str">
        <f>IFERROR(#REF!/#REF!,"-")</f>
        <v>-</v>
      </c>
      <c r="AV565" s="48" t="str">
        <f t="shared" si="278"/>
        <v>-</v>
      </c>
      <c r="AW565" s="48" t="str">
        <f>IFERROR(#REF!/#REF!,"-")</f>
        <v>-</v>
      </c>
      <c r="AX565" s="48" t="str">
        <f t="shared" si="279"/>
        <v>-</v>
      </c>
      <c r="AY565" s="48" t="str">
        <f>IFERROR(#REF!/#REF!,"-")</f>
        <v>-</v>
      </c>
      <c r="AZ565" s="48" t="str">
        <f t="shared" si="285"/>
        <v>-</v>
      </c>
      <c r="BA565" s="48" t="str">
        <f t="shared" si="286"/>
        <v>-</v>
      </c>
      <c r="BB565" s="48" t="b">
        <f t="shared" si="280"/>
        <v>0</v>
      </c>
      <c r="BC565">
        <f t="shared" si="287"/>
        <v>0</v>
      </c>
      <c r="BD565" s="48" t="str">
        <f t="shared" si="281"/>
        <v>-</v>
      </c>
    </row>
    <row r="566" spans="1:56" x14ac:dyDescent="0.3">
      <c r="A566" s="25" t="str">
        <f>Råstatistik!A560</f>
        <v>WALLBERGSSKOLANS IDEELLA FÖRENING</v>
      </c>
      <c r="B566" t="b">
        <f t="shared" si="256"/>
        <v>0</v>
      </c>
      <c r="C566">
        <f>Råstatistik!F560</f>
        <v>0</v>
      </c>
      <c r="D566">
        <f ca="1">IF(Råstatistik!D560=999,IF(simulera09,RANDBETWEEN(1,9),9),0)</f>
        <v>9</v>
      </c>
      <c r="E566">
        <f>Råstatistik!K560</f>
        <v>0</v>
      </c>
      <c r="F566">
        <f ca="1">IF(Råstatistik!I560=999,IF(simulera09,RANDBETWEEN(1,9),9),0)</f>
        <v>9</v>
      </c>
      <c r="G566">
        <f>Råstatistik!P560</f>
        <v>0</v>
      </c>
      <c r="H566">
        <f ca="1">IF(Råstatistik!N560=999,IF(simulera09,RANDBETWEEN(1,9),9),0)</f>
        <v>0</v>
      </c>
      <c r="I566">
        <f>Råstatistik!U560</f>
        <v>17</v>
      </c>
      <c r="J566">
        <f ca="1">IF(Råstatistik!S560=999,IF(simulera09,RANDBETWEEN(1,9),9),0)</f>
        <v>0</v>
      </c>
      <c r="K566">
        <f t="shared" si="257"/>
        <v>17</v>
      </c>
      <c r="L566">
        <f t="shared" ca="1" si="258"/>
        <v>18</v>
      </c>
      <c r="M566" s="26" t="str">
        <f t="shared" ca="1" si="282"/>
        <v>17-35</v>
      </c>
      <c r="N566" s="26">
        <f t="shared" ca="1" si="283"/>
        <v>26</v>
      </c>
      <c r="O566" s="26">
        <f t="shared" si="259"/>
        <v>0</v>
      </c>
      <c r="P566" s="26">
        <f t="shared" ca="1" si="260"/>
        <v>18</v>
      </c>
      <c r="Q566" s="26">
        <f t="shared" ca="1" si="261"/>
        <v>9</v>
      </c>
      <c r="R566" s="43">
        <f>IF(Råstatistik!G560=".",0,Råstatistik!G560)</f>
        <v>0</v>
      </c>
      <c r="S566" s="44">
        <f ca="1">IF(Råstatistik!E560=999,IF(simulera09,RANDBETWEEN(1,9),9),0)</f>
        <v>9</v>
      </c>
      <c r="T566" s="43">
        <f>IF(Råstatistik!L560=".",0,Råstatistik!L560)</f>
        <v>0</v>
      </c>
      <c r="U566" s="44">
        <f ca="1">IF(Råstatistik!J560=999,IF(simulera09,RANDBETWEEN(1,9),9),0)</f>
        <v>9</v>
      </c>
      <c r="V566">
        <f>IF(Råstatistik!Q560=".",0,Råstatistik!Q560)</f>
        <v>0</v>
      </c>
      <c r="W566">
        <f ca="1">IF(Råstatistik!O560=999,IF(simulera09,RANDBETWEEN(1,9),9),0)</f>
        <v>0</v>
      </c>
      <c r="X566">
        <f>IF(Råstatistik!V560=".",0,Råstatistik!V560)</f>
        <v>0</v>
      </c>
      <c r="Y566">
        <f ca="1">IF(Råstatistik!T560=999,IF(simulera09,RANDBETWEEN(1,9),9),0)</f>
        <v>0</v>
      </c>
      <c r="Z566">
        <f t="shared" si="262"/>
        <v>0</v>
      </c>
      <c r="AA566">
        <f t="shared" ca="1" si="263"/>
        <v>18</v>
      </c>
      <c r="AB566" s="26" t="str">
        <f t="shared" ca="1" si="284"/>
        <v>0-18</v>
      </c>
      <c r="AC566" s="26" t="b">
        <f>Råstatistik!B560</f>
        <v>0</v>
      </c>
      <c r="AD566" s="26">
        <f t="shared" si="264"/>
        <v>0</v>
      </c>
      <c r="AE566" s="26">
        <f t="shared" ca="1" si="265"/>
        <v>0</v>
      </c>
      <c r="AF566" s="26">
        <f t="shared" si="266"/>
        <v>0</v>
      </c>
      <c r="AG566" s="26">
        <f t="shared" ca="1" si="267"/>
        <v>0</v>
      </c>
      <c r="AH566" s="26">
        <f t="shared" si="268"/>
        <v>0</v>
      </c>
      <c r="AI566" s="26">
        <f t="shared" ca="1" si="269"/>
        <v>0</v>
      </c>
      <c r="AJ566" s="26">
        <f t="shared" si="270"/>
        <v>17</v>
      </c>
      <c r="AK566" s="26">
        <f t="shared" ca="1" si="271"/>
        <v>0</v>
      </c>
      <c r="AL566" s="48">
        <f t="shared" si="272"/>
        <v>0</v>
      </c>
      <c r="AM566" s="48" t="str">
        <f t="shared" ca="1" si="273"/>
        <v>0 - 69%</v>
      </c>
      <c r="AN566" s="48" t="str">
        <f>IFERROR(#REF!/#REF!,"-")</f>
        <v>-</v>
      </c>
      <c r="AO566" s="48">
        <f t="shared" si="274"/>
        <v>0</v>
      </c>
      <c r="AP566" s="48" t="str">
        <f t="shared" ca="1" si="275"/>
        <v>0 - 69%</v>
      </c>
      <c r="AQ566" s="48" t="str">
        <f>IFERROR(AC566/#REF!,"-")</f>
        <v>-</v>
      </c>
      <c r="AR566" s="48" t="str">
        <f t="shared" si="276"/>
        <v>-</v>
      </c>
      <c r="AS566" s="48" t="str">
        <f>IFERROR(#REF!/#REF!,"_")</f>
        <v>_</v>
      </c>
      <c r="AT566" s="48" t="str">
        <f t="shared" si="277"/>
        <v>-</v>
      </c>
      <c r="AU566" s="48" t="str">
        <f>IFERROR(#REF!/#REF!,"-")</f>
        <v>-</v>
      </c>
      <c r="AV566" s="48" t="str">
        <f t="shared" si="278"/>
        <v>-</v>
      </c>
      <c r="AW566" s="48" t="str">
        <f>IFERROR(#REF!/#REF!,"-")</f>
        <v>-</v>
      </c>
      <c r="AX566" s="48" t="str">
        <f t="shared" si="279"/>
        <v>-</v>
      </c>
      <c r="AY566" s="48" t="str">
        <f>IFERROR(#REF!/#REF!,"-")</f>
        <v>-</v>
      </c>
      <c r="AZ566" s="48" t="str">
        <f t="shared" si="285"/>
        <v>-</v>
      </c>
      <c r="BA566" s="48" t="str">
        <f t="shared" si="286"/>
        <v>-</v>
      </c>
      <c r="BB566" s="48" t="b">
        <f t="shared" si="280"/>
        <v>0</v>
      </c>
      <c r="BC566">
        <f t="shared" si="287"/>
        <v>0</v>
      </c>
      <c r="BD566" s="48" t="str">
        <f t="shared" si="281"/>
        <v>-</v>
      </c>
    </row>
    <row r="567" spans="1:56" x14ac:dyDescent="0.3">
      <c r="A567" s="25" t="str">
        <f>Råstatistik!A561</f>
        <v>VALLENTUNA FRISKOLA AB</v>
      </c>
      <c r="B567" t="b">
        <f t="shared" si="256"/>
        <v>0</v>
      </c>
      <c r="C567">
        <f>Råstatistik!F561</f>
        <v>0</v>
      </c>
      <c r="D567">
        <f ca="1">IF(Råstatistik!D561=999,IF(simulera09,RANDBETWEEN(1,9),9),0)</f>
        <v>9</v>
      </c>
      <c r="E567">
        <f>Råstatistik!K561</f>
        <v>0</v>
      </c>
      <c r="F567">
        <f ca="1">IF(Råstatistik!I561=999,IF(simulera09,RANDBETWEEN(1,9),9),0)</f>
        <v>9</v>
      </c>
      <c r="G567">
        <f>Råstatistik!P561</f>
        <v>0</v>
      </c>
      <c r="H567">
        <f ca="1">IF(Råstatistik!N561=999,IF(simulera09,RANDBETWEEN(1,9),9),0)</f>
        <v>9</v>
      </c>
      <c r="I567">
        <f>Råstatistik!U561</f>
        <v>45</v>
      </c>
      <c r="J567">
        <f ca="1">IF(Råstatistik!S561=999,IF(simulera09,RANDBETWEEN(1,9),9),0)</f>
        <v>0</v>
      </c>
      <c r="K567">
        <f t="shared" si="257"/>
        <v>45</v>
      </c>
      <c r="L567">
        <f t="shared" ca="1" si="258"/>
        <v>27</v>
      </c>
      <c r="M567" s="26" t="str">
        <f t="shared" ca="1" si="282"/>
        <v>45-72</v>
      </c>
      <c r="N567" s="26">
        <f t="shared" ca="1" si="283"/>
        <v>59</v>
      </c>
      <c r="O567" s="26">
        <f t="shared" si="259"/>
        <v>0</v>
      </c>
      <c r="P567" s="26">
        <f t="shared" ca="1" si="260"/>
        <v>18</v>
      </c>
      <c r="Q567" s="26">
        <f t="shared" ca="1" si="261"/>
        <v>9</v>
      </c>
      <c r="R567" s="43">
        <f>IF(Råstatistik!G561=".",0,Råstatistik!G561)</f>
        <v>0</v>
      </c>
      <c r="S567" s="44">
        <f ca="1">IF(Råstatistik!E561=999,IF(simulera09,RANDBETWEEN(1,9),9),0)</f>
        <v>9</v>
      </c>
      <c r="T567" s="43">
        <f>IF(Råstatistik!L561=".",0,Råstatistik!L561)</f>
        <v>0</v>
      </c>
      <c r="U567" s="44">
        <f ca="1">IF(Råstatistik!J561=999,IF(simulera09,RANDBETWEEN(1,9),9),0)</f>
        <v>9</v>
      </c>
      <c r="V567">
        <f>IF(Råstatistik!Q561=".",0,Råstatistik!Q561)</f>
        <v>0</v>
      </c>
      <c r="W567">
        <f ca="1">IF(Råstatistik!O561=999,IF(simulera09,RANDBETWEEN(1,9),9),0)</f>
        <v>9</v>
      </c>
      <c r="X567">
        <f>IF(Råstatistik!V561=".",0,Råstatistik!V561)</f>
        <v>0</v>
      </c>
      <c r="Y567">
        <f ca="1">IF(Råstatistik!T561=999,IF(simulera09,RANDBETWEEN(1,9),9),0)</f>
        <v>9</v>
      </c>
      <c r="Z567">
        <f t="shared" si="262"/>
        <v>0</v>
      </c>
      <c r="AA567">
        <f t="shared" ca="1" si="263"/>
        <v>36</v>
      </c>
      <c r="AB567" s="26" t="str">
        <f t="shared" ca="1" si="284"/>
        <v>0-36</v>
      </c>
      <c r="AC567" s="26" t="b">
        <f>Råstatistik!B561</f>
        <v>0</v>
      </c>
      <c r="AD567" s="26">
        <f t="shared" si="264"/>
        <v>0</v>
      </c>
      <c r="AE567" s="26">
        <f t="shared" ca="1" si="265"/>
        <v>0</v>
      </c>
      <c r="AF567" s="26">
        <f t="shared" si="266"/>
        <v>0</v>
      </c>
      <c r="AG567" s="26">
        <f t="shared" ca="1" si="267"/>
        <v>0</v>
      </c>
      <c r="AH567" s="26">
        <f t="shared" si="268"/>
        <v>0</v>
      </c>
      <c r="AI567" s="26">
        <f t="shared" ca="1" si="269"/>
        <v>0</v>
      </c>
      <c r="AJ567" s="26">
        <f t="shared" si="270"/>
        <v>45</v>
      </c>
      <c r="AK567" s="26">
        <f t="shared" ca="1" si="271"/>
        <v>0</v>
      </c>
      <c r="AL567" s="48">
        <f t="shared" si="272"/>
        <v>0</v>
      </c>
      <c r="AM567" s="48" t="str">
        <f t="shared" ca="1" si="273"/>
        <v>0 - 31%</v>
      </c>
      <c r="AN567" s="48" t="str">
        <f>IFERROR(#REF!/#REF!,"-")</f>
        <v>-</v>
      </c>
      <c r="AO567" s="48">
        <f t="shared" si="274"/>
        <v>0</v>
      </c>
      <c r="AP567" s="48" t="str">
        <f t="shared" ca="1" si="275"/>
        <v>0 - 61%</v>
      </c>
      <c r="AQ567" s="48" t="str">
        <f>IFERROR(AC567/#REF!,"-")</f>
        <v>-</v>
      </c>
      <c r="AR567" s="48" t="str">
        <f t="shared" si="276"/>
        <v>-</v>
      </c>
      <c r="AS567" s="48" t="str">
        <f>IFERROR(#REF!/#REF!,"_")</f>
        <v>_</v>
      </c>
      <c r="AT567" s="48" t="str">
        <f t="shared" si="277"/>
        <v>-</v>
      </c>
      <c r="AU567" s="48" t="str">
        <f>IFERROR(#REF!/#REF!,"-")</f>
        <v>-</v>
      </c>
      <c r="AV567" s="48" t="str">
        <f t="shared" si="278"/>
        <v>-</v>
      </c>
      <c r="AW567" s="48" t="str">
        <f>IFERROR(#REF!/#REF!,"-")</f>
        <v>-</v>
      </c>
      <c r="AX567" s="48" t="str">
        <f t="shared" si="279"/>
        <v>-</v>
      </c>
      <c r="AY567" s="48" t="str">
        <f>IFERROR(#REF!/#REF!,"-")</f>
        <v>-</v>
      </c>
      <c r="AZ567" s="48" t="str">
        <f t="shared" si="285"/>
        <v>-</v>
      </c>
      <c r="BA567" s="48" t="str">
        <f t="shared" si="286"/>
        <v>-</v>
      </c>
      <c r="BB567" s="48" t="b">
        <f t="shared" si="280"/>
        <v>0</v>
      </c>
      <c r="BC567">
        <f t="shared" si="287"/>
        <v>0</v>
      </c>
      <c r="BD567" s="48" t="str">
        <f t="shared" si="281"/>
        <v>-</v>
      </c>
    </row>
    <row r="568" spans="1:56" x14ac:dyDescent="0.3">
      <c r="A568" s="25" t="str">
        <f>Råstatistik!A562</f>
        <v>VALLENTUNA KOMMUN</v>
      </c>
      <c r="B568" t="b">
        <f t="shared" si="256"/>
        <v>1</v>
      </c>
      <c r="C568">
        <f>Råstatistik!F562</f>
        <v>24</v>
      </c>
      <c r="D568">
        <f ca="1">IF(Råstatistik!D562=999,IF(simulera09,RANDBETWEEN(1,9),9),0)</f>
        <v>0</v>
      </c>
      <c r="E568">
        <f>Råstatistik!K562</f>
        <v>12</v>
      </c>
      <c r="F568">
        <f ca="1">IF(Råstatistik!I562=999,IF(simulera09,RANDBETWEEN(1,9),9),0)</f>
        <v>0</v>
      </c>
      <c r="G568">
        <f>Råstatistik!P562</f>
        <v>18</v>
      </c>
      <c r="H568">
        <f ca="1">IF(Råstatistik!N562=999,IF(simulera09,RANDBETWEEN(1,9),9),0)</f>
        <v>0</v>
      </c>
      <c r="I568">
        <f>Råstatistik!U562</f>
        <v>180</v>
      </c>
      <c r="J568">
        <f ca="1">IF(Råstatistik!S562=999,IF(simulera09,RANDBETWEEN(1,9),9),0)</f>
        <v>0</v>
      </c>
      <c r="K568">
        <f t="shared" si="257"/>
        <v>234</v>
      </c>
      <c r="L568">
        <f t="shared" ca="1" si="258"/>
        <v>0</v>
      </c>
      <c r="M568" s="26" t="str">
        <f t="shared" ca="1" si="282"/>
        <v>234</v>
      </c>
      <c r="N568" s="26">
        <f t="shared" ca="1" si="283"/>
        <v>234</v>
      </c>
      <c r="O568" s="26">
        <f t="shared" si="259"/>
        <v>36</v>
      </c>
      <c r="P568" s="26">
        <f t="shared" ca="1" si="260"/>
        <v>0</v>
      </c>
      <c r="Q568" s="26">
        <f t="shared" ca="1" si="261"/>
        <v>36</v>
      </c>
      <c r="R568" s="43">
        <f>IF(Råstatistik!G562=".",0,Råstatistik!G562)</f>
        <v>21</v>
      </c>
      <c r="S568" s="44">
        <f ca="1">IF(Råstatistik!E562=999,IF(simulera09,RANDBETWEEN(1,9),9),0)</f>
        <v>0</v>
      </c>
      <c r="T568" s="43">
        <f>IF(Råstatistik!L562=".",0,Råstatistik!L562)</f>
        <v>0</v>
      </c>
      <c r="U568" s="44">
        <f ca="1">IF(Råstatistik!J562=999,IF(simulera09,RANDBETWEEN(1,9),9),0)</f>
        <v>9</v>
      </c>
      <c r="V568">
        <f>IF(Råstatistik!Q562=".",0,Råstatistik!Q562)</f>
        <v>0</v>
      </c>
      <c r="W568">
        <f ca="1">IF(Råstatistik!O562=999,IF(simulera09,RANDBETWEEN(1,9),9),0)</f>
        <v>9</v>
      </c>
      <c r="X568">
        <f>IF(Råstatistik!V562=".",0,Råstatistik!V562)</f>
        <v>15</v>
      </c>
      <c r="Y568">
        <f ca="1">IF(Råstatistik!T562=999,IF(simulera09,RANDBETWEEN(1,9),9),0)</f>
        <v>0</v>
      </c>
      <c r="Z568">
        <f t="shared" si="262"/>
        <v>36</v>
      </c>
      <c r="AA568">
        <f t="shared" ca="1" si="263"/>
        <v>18</v>
      </c>
      <c r="AB568" s="26" t="str">
        <f t="shared" ca="1" si="284"/>
        <v>36-54</v>
      </c>
      <c r="AC568" s="26" t="b">
        <f>Råstatistik!B562</f>
        <v>0</v>
      </c>
      <c r="AD568" s="26">
        <f t="shared" si="264"/>
        <v>3</v>
      </c>
      <c r="AE568" s="26">
        <f t="shared" ca="1" si="265"/>
        <v>0</v>
      </c>
      <c r="AF568" s="26">
        <f t="shared" si="266"/>
        <v>12</v>
      </c>
      <c r="AG568" s="26">
        <f t="shared" ca="1" si="267"/>
        <v>0</v>
      </c>
      <c r="AH568" s="26">
        <f t="shared" si="268"/>
        <v>18</v>
      </c>
      <c r="AI568" s="26">
        <f t="shared" ca="1" si="269"/>
        <v>0</v>
      </c>
      <c r="AJ568" s="26">
        <f t="shared" si="270"/>
        <v>165</v>
      </c>
      <c r="AK568" s="26">
        <f t="shared" ca="1" si="271"/>
        <v>0</v>
      </c>
      <c r="AL568" s="48">
        <f t="shared" si="272"/>
        <v>0.15384615384615385</v>
      </c>
      <c r="AM568" s="48" t="str">
        <f t="shared" ca="1" si="273"/>
        <v>15 - 0%</v>
      </c>
      <c r="AN568" s="48" t="str">
        <f>IFERROR(#REF!/#REF!,"-")</f>
        <v>-</v>
      </c>
      <c r="AO568" s="48">
        <f t="shared" si="274"/>
        <v>0.15384615384615385</v>
      </c>
      <c r="AP568" s="48" t="str">
        <f t="shared" ca="1" si="275"/>
        <v>15 - 8%</v>
      </c>
      <c r="AQ568" s="48" t="str">
        <f>IFERROR(AC568/#REF!,"-")</f>
        <v>-</v>
      </c>
      <c r="AR568" s="48">
        <f t="shared" si="276"/>
        <v>1</v>
      </c>
      <c r="AS568" s="48" t="str">
        <f>IFERROR(#REF!/#REF!,"_")</f>
        <v>_</v>
      </c>
      <c r="AT568" s="48">
        <f t="shared" si="277"/>
        <v>0.33333333333333331</v>
      </c>
      <c r="AU568" s="48" t="str">
        <f>IFERROR(#REF!/#REF!,"-")</f>
        <v>-</v>
      </c>
      <c r="AV568" s="48">
        <f t="shared" si="278"/>
        <v>0</v>
      </c>
      <c r="AW568" s="48" t="str">
        <f>IFERROR(#REF!/#REF!,"-")</f>
        <v>-</v>
      </c>
      <c r="AX568" s="48">
        <f t="shared" si="279"/>
        <v>0.41666666666666669</v>
      </c>
      <c r="AY568" s="48" t="str">
        <f>IFERROR(#REF!/#REF!,"-")</f>
        <v>-</v>
      </c>
      <c r="AZ568" s="48">
        <f t="shared" si="285"/>
        <v>0.41666666666666669</v>
      </c>
      <c r="BA568" s="48" t="str">
        <f t="shared" si="286"/>
        <v>-</v>
      </c>
      <c r="BB568" s="48" t="b">
        <f t="shared" si="280"/>
        <v>0</v>
      </c>
      <c r="BC568">
        <f t="shared" si="287"/>
        <v>3</v>
      </c>
      <c r="BD568" s="48">
        <f t="shared" si="281"/>
        <v>0.2</v>
      </c>
    </row>
    <row r="569" spans="1:56" x14ac:dyDescent="0.3">
      <c r="A569" s="25" t="str">
        <f>Råstatistik!A563</f>
        <v>VANSBRO KOMMUN</v>
      </c>
      <c r="B569" t="b">
        <f t="shared" si="256"/>
        <v>1</v>
      </c>
      <c r="C569">
        <f>Råstatistik!F563</f>
        <v>16</v>
      </c>
      <c r="D569">
        <f ca="1">IF(Råstatistik!D563=999,IF(simulera09,RANDBETWEEN(1,9),9),0)</f>
        <v>0</v>
      </c>
      <c r="E569">
        <f>Råstatistik!K563</f>
        <v>15</v>
      </c>
      <c r="F569">
        <f ca="1">IF(Råstatistik!I563=999,IF(simulera09,RANDBETWEEN(1,9),9),0)</f>
        <v>0</v>
      </c>
      <c r="G569">
        <f>Råstatistik!P563</f>
        <v>0</v>
      </c>
      <c r="H569">
        <f ca="1">IF(Råstatistik!N563=999,IF(simulera09,RANDBETWEEN(1,9),9),0)</f>
        <v>9</v>
      </c>
      <c r="I569">
        <f>Råstatistik!U563</f>
        <v>42</v>
      </c>
      <c r="J569">
        <f ca="1">IF(Råstatistik!S563=999,IF(simulera09,RANDBETWEEN(1,9),9),0)</f>
        <v>0</v>
      </c>
      <c r="K569">
        <f t="shared" si="257"/>
        <v>73</v>
      </c>
      <c r="L569">
        <f t="shared" ca="1" si="258"/>
        <v>9</v>
      </c>
      <c r="M569" s="26" t="str">
        <f t="shared" ca="1" si="282"/>
        <v>73-82</v>
      </c>
      <c r="N569" s="26">
        <f t="shared" ca="1" si="283"/>
        <v>78</v>
      </c>
      <c r="O569" s="26">
        <f t="shared" si="259"/>
        <v>31</v>
      </c>
      <c r="P569" s="26">
        <f t="shared" ca="1" si="260"/>
        <v>0</v>
      </c>
      <c r="Q569" s="26">
        <f t="shared" ca="1" si="261"/>
        <v>31</v>
      </c>
      <c r="R569" s="43">
        <f>IF(Råstatistik!G563=".",0,Råstatistik!G563)</f>
        <v>0</v>
      </c>
      <c r="S569" s="44">
        <f ca="1">IF(Råstatistik!E563=999,IF(simulera09,RANDBETWEEN(1,9),9),0)</f>
        <v>9</v>
      </c>
      <c r="T569" s="43">
        <f>IF(Råstatistik!L563=".",0,Råstatistik!L563)</f>
        <v>0</v>
      </c>
      <c r="U569" s="44">
        <f ca="1">IF(Råstatistik!J563=999,IF(simulera09,RANDBETWEEN(1,9),9),0)</f>
        <v>9</v>
      </c>
      <c r="V569">
        <f>IF(Råstatistik!Q563=".",0,Råstatistik!Q563)</f>
        <v>0</v>
      </c>
      <c r="W569">
        <f ca="1">IF(Råstatistik!O563=999,IF(simulera09,RANDBETWEEN(1,9),9),0)</f>
        <v>9</v>
      </c>
      <c r="X569">
        <f>IF(Råstatistik!V563=".",0,Råstatistik!V563)</f>
        <v>0</v>
      </c>
      <c r="Y569">
        <f ca="1">IF(Råstatistik!T563=999,IF(simulera09,RANDBETWEEN(1,9),9),0)</f>
        <v>9</v>
      </c>
      <c r="Z569">
        <f t="shared" si="262"/>
        <v>0</v>
      </c>
      <c r="AA569">
        <f t="shared" ca="1" si="263"/>
        <v>36</v>
      </c>
      <c r="AB569" s="26" t="str">
        <f t="shared" ca="1" si="284"/>
        <v>0-36</v>
      </c>
      <c r="AC569" s="26" t="b">
        <f>Råstatistik!B563</f>
        <v>0</v>
      </c>
      <c r="AD569" s="26">
        <f t="shared" si="264"/>
        <v>16</v>
      </c>
      <c r="AE569" s="26">
        <f t="shared" ca="1" si="265"/>
        <v>0</v>
      </c>
      <c r="AF569" s="26">
        <f t="shared" si="266"/>
        <v>15</v>
      </c>
      <c r="AG569" s="26">
        <f t="shared" ca="1" si="267"/>
        <v>0</v>
      </c>
      <c r="AH569" s="26">
        <f t="shared" si="268"/>
        <v>0</v>
      </c>
      <c r="AI569" s="26">
        <f t="shared" ca="1" si="269"/>
        <v>0</v>
      </c>
      <c r="AJ569" s="26">
        <f t="shared" si="270"/>
        <v>42</v>
      </c>
      <c r="AK569" s="26">
        <f t="shared" ca="1" si="271"/>
        <v>0</v>
      </c>
      <c r="AL569" s="48">
        <f t="shared" si="272"/>
        <v>0.42465753424657532</v>
      </c>
      <c r="AM569" s="48" t="str">
        <f t="shared" ca="1" si="273"/>
        <v>40 - 0%</v>
      </c>
      <c r="AN569" s="48" t="str">
        <f>IFERROR(#REF!/#REF!,"-")</f>
        <v>-</v>
      </c>
      <c r="AO569" s="48">
        <f t="shared" si="274"/>
        <v>0</v>
      </c>
      <c r="AP569" s="48" t="str">
        <f t="shared" ca="1" si="275"/>
        <v>0 - 46%</v>
      </c>
      <c r="AQ569" s="48" t="str">
        <f>IFERROR(AC569/#REF!,"-")</f>
        <v>-</v>
      </c>
      <c r="AR569" s="48">
        <f t="shared" si="276"/>
        <v>0</v>
      </c>
      <c r="AS569" s="48" t="str">
        <f>IFERROR(#REF!/#REF!,"_")</f>
        <v>_</v>
      </c>
      <c r="AT569" s="48">
        <f t="shared" si="277"/>
        <v>0.4838709677419355</v>
      </c>
      <c r="AU569" s="48" t="str">
        <f>IFERROR(#REF!/#REF!,"-")</f>
        <v>-</v>
      </c>
      <c r="AV569" s="48" t="str">
        <f t="shared" si="278"/>
        <v>-</v>
      </c>
      <c r="AW569" s="48" t="str">
        <f>IFERROR(#REF!/#REF!,"-")</f>
        <v>-</v>
      </c>
      <c r="AX569" s="48" t="str">
        <f t="shared" si="279"/>
        <v>-</v>
      </c>
      <c r="AY569" s="48" t="str">
        <f>IFERROR(#REF!/#REF!,"-")</f>
        <v>-</v>
      </c>
      <c r="AZ569" s="48" t="str">
        <f t="shared" si="285"/>
        <v>-</v>
      </c>
      <c r="BA569" s="48" t="str">
        <f t="shared" si="286"/>
        <v>-</v>
      </c>
      <c r="BB569" s="48" t="b">
        <f t="shared" si="280"/>
        <v>0</v>
      </c>
      <c r="BC569">
        <f t="shared" si="287"/>
        <v>16</v>
      </c>
      <c r="BD569" s="48">
        <f t="shared" si="281"/>
        <v>0.5161290322580645</v>
      </c>
    </row>
    <row r="570" spans="1:56" x14ac:dyDescent="0.3">
      <c r="A570" s="25" t="str">
        <f>Råstatistik!A564</f>
        <v>VARA KOMMUN</v>
      </c>
      <c r="B570" t="b">
        <f t="shared" si="256"/>
        <v>1</v>
      </c>
      <c r="C570">
        <f>Råstatistik!F564</f>
        <v>19</v>
      </c>
      <c r="D570">
        <f ca="1">IF(Råstatistik!D564=999,IF(simulera09,RANDBETWEEN(1,9),9),0)</f>
        <v>0</v>
      </c>
      <c r="E570">
        <f>Råstatistik!K564</f>
        <v>0</v>
      </c>
      <c r="F570">
        <f ca="1">IF(Råstatistik!I564=999,IF(simulera09,RANDBETWEEN(1,9),9),0)</f>
        <v>9</v>
      </c>
      <c r="G570">
        <f>Råstatistik!P564</f>
        <v>29</v>
      </c>
      <c r="H570">
        <f ca="1">IF(Råstatistik!N564=999,IF(simulera09,RANDBETWEEN(1,9),9),0)</f>
        <v>0</v>
      </c>
      <c r="I570">
        <f>Råstatistik!U564</f>
        <v>117</v>
      </c>
      <c r="J570">
        <f ca="1">IF(Råstatistik!S564=999,IF(simulera09,RANDBETWEEN(1,9),9),0)</f>
        <v>0</v>
      </c>
      <c r="K570">
        <f t="shared" si="257"/>
        <v>165</v>
      </c>
      <c r="L570">
        <f t="shared" ca="1" si="258"/>
        <v>9</v>
      </c>
      <c r="M570" s="26" t="str">
        <f t="shared" ca="1" si="282"/>
        <v>165-174</v>
      </c>
      <c r="N570" s="26">
        <f t="shared" ca="1" si="283"/>
        <v>170</v>
      </c>
      <c r="O570" s="26">
        <f t="shared" si="259"/>
        <v>19</v>
      </c>
      <c r="P570" s="26">
        <f t="shared" ca="1" si="260"/>
        <v>9</v>
      </c>
      <c r="Q570" s="26">
        <f t="shared" ca="1" si="261"/>
        <v>24</v>
      </c>
      <c r="R570" s="43">
        <f>IF(Råstatistik!G564=".",0,Råstatistik!G564)</f>
        <v>0</v>
      </c>
      <c r="S570" s="44">
        <f ca="1">IF(Råstatistik!E564=999,IF(simulera09,RANDBETWEEN(1,9),9),0)</f>
        <v>9</v>
      </c>
      <c r="T570" s="43">
        <f>IF(Råstatistik!L564=".",0,Råstatistik!L564)</f>
        <v>0</v>
      </c>
      <c r="U570" s="44">
        <f ca="1">IF(Råstatistik!J564=999,IF(simulera09,RANDBETWEEN(1,9),9),0)</f>
        <v>9</v>
      </c>
      <c r="V570">
        <f>IF(Råstatistik!Q564=".",0,Råstatistik!Q564)</f>
        <v>0</v>
      </c>
      <c r="W570">
        <f ca="1">IF(Råstatistik!O564=999,IF(simulera09,RANDBETWEEN(1,9),9),0)</f>
        <v>9</v>
      </c>
      <c r="X570">
        <f>IF(Råstatistik!V564=".",0,Råstatistik!V564)</f>
        <v>0</v>
      </c>
      <c r="Y570">
        <f ca="1">IF(Råstatistik!T564=999,IF(simulera09,RANDBETWEEN(1,9),9),0)</f>
        <v>0</v>
      </c>
      <c r="Z570">
        <f t="shared" si="262"/>
        <v>0</v>
      </c>
      <c r="AA570">
        <f t="shared" ca="1" si="263"/>
        <v>27</v>
      </c>
      <c r="AB570" s="26" t="str">
        <f t="shared" ca="1" si="284"/>
        <v>0-27</v>
      </c>
      <c r="AC570" s="26" t="b">
        <f>Råstatistik!B564</f>
        <v>0</v>
      </c>
      <c r="AD570" s="26">
        <f t="shared" si="264"/>
        <v>19</v>
      </c>
      <c r="AE570" s="26">
        <f t="shared" ca="1" si="265"/>
        <v>0</v>
      </c>
      <c r="AF570" s="26">
        <f t="shared" si="266"/>
        <v>0</v>
      </c>
      <c r="AG570" s="26">
        <f t="shared" ca="1" si="267"/>
        <v>0</v>
      </c>
      <c r="AH570" s="26">
        <f t="shared" si="268"/>
        <v>29</v>
      </c>
      <c r="AI570" s="26">
        <f t="shared" ca="1" si="269"/>
        <v>0</v>
      </c>
      <c r="AJ570" s="26">
        <f t="shared" si="270"/>
        <v>117</v>
      </c>
      <c r="AK570" s="26">
        <f t="shared" ca="1" si="271"/>
        <v>0</v>
      </c>
      <c r="AL570" s="48">
        <f t="shared" si="272"/>
        <v>0.11515151515151516</v>
      </c>
      <c r="AM570" s="48" t="str">
        <f t="shared" ca="1" si="273"/>
        <v>11 - 5%</v>
      </c>
      <c r="AN570" s="48" t="str">
        <f>IFERROR(#REF!/#REF!,"-")</f>
        <v>-</v>
      </c>
      <c r="AO570" s="48">
        <f t="shared" si="274"/>
        <v>0</v>
      </c>
      <c r="AP570" s="48" t="str">
        <f t="shared" ca="1" si="275"/>
        <v>0 - 16%</v>
      </c>
      <c r="AQ570" s="48" t="str">
        <f>IFERROR(AC570/#REF!,"-")</f>
        <v>-</v>
      </c>
      <c r="AR570" s="48">
        <f t="shared" si="276"/>
        <v>0</v>
      </c>
      <c r="AS570" s="48" t="str">
        <f>IFERROR(#REF!/#REF!,"_")</f>
        <v>_</v>
      </c>
      <c r="AT570" s="48">
        <f t="shared" si="277"/>
        <v>0</v>
      </c>
      <c r="AU570" s="48" t="str">
        <f>IFERROR(#REF!/#REF!,"-")</f>
        <v>-</v>
      </c>
      <c r="AV570" s="48" t="str">
        <f t="shared" si="278"/>
        <v>-</v>
      </c>
      <c r="AW570" s="48" t="str">
        <f>IFERROR(#REF!/#REF!,"-")</f>
        <v>-</v>
      </c>
      <c r="AX570" s="48" t="str">
        <f t="shared" si="279"/>
        <v>-</v>
      </c>
      <c r="AY570" s="48" t="str">
        <f>IFERROR(#REF!/#REF!,"-")</f>
        <v>-</v>
      </c>
      <c r="AZ570" s="48" t="str">
        <f t="shared" si="285"/>
        <v>-</v>
      </c>
      <c r="BA570" s="48" t="str">
        <f t="shared" si="286"/>
        <v>-</v>
      </c>
      <c r="BB570" s="48" t="b">
        <f t="shared" si="280"/>
        <v>0</v>
      </c>
      <c r="BC570">
        <f t="shared" si="287"/>
        <v>19</v>
      </c>
      <c r="BD570" s="48">
        <f t="shared" si="281"/>
        <v>1</v>
      </c>
    </row>
    <row r="571" spans="1:56" x14ac:dyDescent="0.3">
      <c r="A571" s="25" t="str">
        <f>Råstatistik!A565</f>
        <v>VARBERGS KOMMUN</v>
      </c>
      <c r="B571" t="b">
        <f t="shared" si="256"/>
        <v>1</v>
      </c>
      <c r="C571">
        <f>Råstatistik!F565</f>
        <v>68</v>
      </c>
      <c r="D571">
        <f ca="1">IF(Råstatistik!D565=999,IF(simulera09,RANDBETWEEN(1,9),9),0)</f>
        <v>0</v>
      </c>
      <c r="E571">
        <f>Råstatistik!K565</f>
        <v>39</v>
      </c>
      <c r="F571">
        <f ca="1">IF(Råstatistik!I565=999,IF(simulera09,RANDBETWEEN(1,9),9),0)</f>
        <v>0</v>
      </c>
      <c r="G571">
        <f>Råstatistik!P565</f>
        <v>36</v>
      </c>
      <c r="H571">
        <f ca="1">IF(Råstatistik!N565=999,IF(simulera09,RANDBETWEEN(1,9),9),0)</f>
        <v>0</v>
      </c>
      <c r="I571">
        <f>Råstatistik!U565</f>
        <v>449</v>
      </c>
      <c r="J571">
        <f ca="1">IF(Råstatistik!S565=999,IF(simulera09,RANDBETWEEN(1,9),9),0)</f>
        <v>0</v>
      </c>
      <c r="K571">
        <f t="shared" si="257"/>
        <v>592</v>
      </c>
      <c r="L571">
        <f t="shared" ca="1" si="258"/>
        <v>0</v>
      </c>
      <c r="M571" s="26" t="str">
        <f t="shared" ca="1" si="282"/>
        <v>592</v>
      </c>
      <c r="N571" s="26">
        <f t="shared" ca="1" si="283"/>
        <v>592</v>
      </c>
      <c r="O571" s="26">
        <f t="shared" si="259"/>
        <v>107</v>
      </c>
      <c r="P571" s="26">
        <f t="shared" ca="1" si="260"/>
        <v>0</v>
      </c>
      <c r="Q571" s="26">
        <f t="shared" ca="1" si="261"/>
        <v>107</v>
      </c>
      <c r="R571" s="43">
        <f>IF(Råstatistik!G565=".",0,Råstatistik!G565)</f>
        <v>41</v>
      </c>
      <c r="S571" s="44">
        <f ca="1">IF(Råstatistik!E565=999,IF(simulera09,RANDBETWEEN(1,9),9),0)</f>
        <v>0</v>
      </c>
      <c r="T571" s="43">
        <f>IF(Råstatistik!L565=".",0,Råstatistik!L565)</f>
        <v>0</v>
      </c>
      <c r="U571" s="44">
        <f ca="1">IF(Råstatistik!J565=999,IF(simulera09,RANDBETWEEN(1,9),9),0)</f>
        <v>9</v>
      </c>
      <c r="V571">
        <f>IF(Råstatistik!Q565=".",0,Råstatistik!Q565)</f>
        <v>11</v>
      </c>
      <c r="W571">
        <f ca="1">IF(Råstatistik!O565=999,IF(simulera09,RANDBETWEEN(1,9),9),0)</f>
        <v>0</v>
      </c>
      <c r="X571">
        <f>IF(Råstatistik!V565=".",0,Råstatistik!V565)</f>
        <v>0</v>
      </c>
      <c r="Y571">
        <f ca="1">IF(Råstatistik!T565=999,IF(simulera09,RANDBETWEEN(1,9),9),0)</f>
        <v>9</v>
      </c>
      <c r="Z571">
        <f t="shared" si="262"/>
        <v>52</v>
      </c>
      <c r="AA571">
        <f t="shared" ca="1" si="263"/>
        <v>18</v>
      </c>
      <c r="AB571" s="26" t="str">
        <f t="shared" ca="1" si="284"/>
        <v>52-70</v>
      </c>
      <c r="AC571" s="26" t="b">
        <f>Råstatistik!B565</f>
        <v>0</v>
      </c>
      <c r="AD571" s="26">
        <f t="shared" si="264"/>
        <v>27</v>
      </c>
      <c r="AE571" s="26">
        <f t="shared" ca="1" si="265"/>
        <v>0</v>
      </c>
      <c r="AF571" s="26">
        <f t="shared" si="266"/>
        <v>39</v>
      </c>
      <c r="AG571" s="26">
        <f t="shared" ca="1" si="267"/>
        <v>0</v>
      </c>
      <c r="AH571" s="26">
        <f t="shared" si="268"/>
        <v>25</v>
      </c>
      <c r="AI571" s="26">
        <f t="shared" ca="1" si="269"/>
        <v>0</v>
      </c>
      <c r="AJ571" s="26">
        <f t="shared" si="270"/>
        <v>449</v>
      </c>
      <c r="AK571" s="26">
        <f t="shared" ca="1" si="271"/>
        <v>0</v>
      </c>
      <c r="AL571" s="48">
        <f t="shared" si="272"/>
        <v>0.18074324324324326</v>
      </c>
      <c r="AM571" s="48" t="str">
        <f t="shared" ca="1" si="273"/>
        <v>18 - 0%</v>
      </c>
      <c r="AN571" s="48" t="str">
        <f>IFERROR(#REF!/#REF!,"-")</f>
        <v>-</v>
      </c>
      <c r="AO571" s="48">
        <f t="shared" si="274"/>
        <v>8.7837837837837843E-2</v>
      </c>
      <c r="AP571" s="48" t="str">
        <f t="shared" ca="1" si="275"/>
        <v>9 - 3%</v>
      </c>
      <c r="AQ571" s="48" t="str">
        <f>IFERROR(AC571/#REF!,"-")</f>
        <v>-</v>
      </c>
      <c r="AR571" s="48">
        <f t="shared" si="276"/>
        <v>0.48598130841121495</v>
      </c>
      <c r="AS571" s="48" t="str">
        <f>IFERROR(#REF!/#REF!,"_")</f>
        <v>_</v>
      </c>
      <c r="AT571" s="48">
        <f t="shared" si="277"/>
        <v>0.3644859813084112</v>
      </c>
      <c r="AU571" s="48" t="str">
        <f>IFERROR(#REF!/#REF!,"-")</f>
        <v>-</v>
      </c>
      <c r="AV571" s="48">
        <f t="shared" si="278"/>
        <v>0</v>
      </c>
      <c r="AW571" s="48" t="str">
        <f>IFERROR(#REF!/#REF!,"-")</f>
        <v>-</v>
      </c>
      <c r="AX571" s="48">
        <f t="shared" si="279"/>
        <v>0</v>
      </c>
      <c r="AY571" s="48" t="str">
        <f>IFERROR(#REF!/#REF!,"-")</f>
        <v>-</v>
      </c>
      <c r="AZ571" s="48">
        <f t="shared" si="285"/>
        <v>0</v>
      </c>
      <c r="BA571" s="48" t="str">
        <f t="shared" si="286"/>
        <v>-</v>
      </c>
      <c r="BB571" s="48" t="b">
        <f t="shared" si="280"/>
        <v>0</v>
      </c>
      <c r="BC571">
        <f t="shared" si="287"/>
        <v>27</v>
      </c>
      <c r="BD571" s="48">
        <f t="shared" si="281"/>
        <v>0.40909090909090912</v>
      </c>
    </row>
    <row r="572" spans="1:56" x14ac:dyDescent="0.3">
      <c r="A572" s="25" t="str">
        <f>Råstatistik!A566</f>
        <v>Vargen i Kiruna AB</v>
      </c>
      <c r="B572" t="b">
        <f t="shared" si="256"/>
        <v>0</v>
      </c>
      <c r="C572">
        <f>Råstatistik!F566</f>
        <v>0</v>
      </c>
      <c r="D572">
        <f ca="1">IF(Råstatistik!D566=999,IF(simulera09,RANDBETWEEN(1,9),9),0)</f>
        <v>0</v>
      </c>
      <c r="E572">
        <f>Råstatistik!K566</f>
        <v>0</v>
      </c>
      <c r="F572">
        <f ca="1">IF(Råstatistik!I566=999,IF(simulera09,RANDBETWEEN(1,9),9),0)</f>
        <v>9</v>
      </c>
      <c r="G572">
        <f>Råstatistik!P566</f>
        <v>0</v>
      </c>
      <c r="H572">
        <f ca="1">IF(Råstatistik!N566=999,IF(simulera09,RANDBETWEEN(1,9),9),0)</f>
        <v>9</v>
      </c>
      <c r="I572">
        <f>Råstatistik!U566</f>
        <v>19</v>
      </c>
      <c r="J572">
        <f ca="1">IF(Råstatistik!S566=999,IF(simulera09,RANDBETWEEN(1,9),9),0)</f>
        <v>0</v>
      </c>
      <c r="K572">
        <f t="shared" si="257"/>
        <v>19</v>
      </c>
      <c r="L572">
        <f t="shared" ca="1" si="258"/>
        <v>18</v>
      </c>
      <c r="M572" s="26" t="str">
        <f t="shared" ca="1" si="282"/>
        <v>19-37</v>
      </c>
      <c r="N572" s="26">
        <f t="shared" ca="1" si="283"/>
        <v>28</v>
      </c>
      <c r="O572" s="26">
        <f t="shared" si="259"/>
        <v>0</v>
      </c>
      <c r="P572" s="26">
        <f t="shared" ca="1" si="260"/>
        <v>9</v>
      </c>
      <c r="Q572" s="26">
        <f t="shared" ca="1" si="261"/>
        <v>5</v>
      </c>
      <c r="R572" s="43">
        <f>IF(Råstatistik!G566=".",0,Råstatistik!G566)</f>
        <v>0</v>
      </c>
      <c r="S572" s="44">
        <f ca="1">IF(Råstatistik!E566=999,IF(simulera09,RANDBETWEEN(1,9),9),0)</f>
        <v>0</v>
      </c>
      <c r="T572" s="43">
        <f>IF(Råstatistik!L566=".",0,Råstatistik!L566)</f>
        <v>0</v>
      </c>
      <c r="U572" s="44">
        <f ca="1">IF(Råstatistik!J566=999,IF(simulera09,RANDBETWEEN(1,9),9),0)</f>
        <v>9</v>
      </c>
      <c r="V572">
        <f>IF(Råstatistik!Q566=".",0,Råstatistik!Q566)</f>
        <v>0</v>
      </c>
      <c r="W572">
        <f ca="1">IF(Råstatistik!O566=999,IF(simulera09,RANDBETWEEN(1,9),9),0)</f>
        <v>9</v>
      </c>
      <c r="X572">
        <f>IF(Råstatistik!V566=".",0,Råstatistik!V566)</f>
        <v>0</v>
      </c>
      <c r="Y572">
        <f ca="1">IF(Råstatistik!T566=999,IF(simulera09,RANDBETWEEN(1,9),9),0)</f>
        <v>9</v>
      </c>
      <c r="Z572">
        <f t="shared" si="262"/>
        <v>0</v>
      </c>
      <c r="AA572">
        <f t="shared" ca="1" si="263"/>
        <v>27</v>
      </c>
      <c r="AB572" s="26" t="str">
        <f t="shared" ca="1" si="284"/>
        <v>0-27</v>
      </c>
      <c r="AC572" s="26" t="b">
        <f>Råstatistik!B566</f>
        <v>0</v>
      </c>
      <c r="AD572" s="26">
        <f t="shared" si="264"/>
        <v>0</v>
      </c>
      <c r="AE572" s="26">
        <f t="shared" ca="1" si="265"/>
        <v>0</v>
      </c>
      <c r="AF572" s="26">
        <f t="shared" si="266"/>
        <v>0</v>
      </c>
      <c r="AG572" s="26">
        <f t="shared" ca="1" si="267"/>
        <v>0</v>
      </c>
      <c r="AH572" s="26">
        <f t="shared" si="268"/>
        <v>0</v>
      </c>
      <c r="AI572" s="26">
        <f t="shared" ca="1" si="269"/>
        <v>0</v>
      </c>
      <c r="AJ572" s="26">
        <f t="shared" si="270"/>
        <v>19</v>
      </c>
      <c r="AK572" s="26">
        <f t="shared" ca="1" si="271"/>
        <v>0</v>
      </c>
      <c r="AL572" s="48">
        <f t="shared" si="272"/>
        <v>0</v>
      </c>
      <c r="AM572" s="48" t="str">
        <f t="shared" ca="1" si="273"/>
        <v>0 - 32%</v>
      </c>
      <c r="AN572" s="48" t="str">
        <f>IFERROR(#REF!/#REF!,"-")</f>
        <v>-</v>
      </c>
      <c r="AO572" s="48">
        <f t="shared" si="274"/>
        <v>0</v>
      </c>
      <c r="AP572" s="48" t="str">
        <f t="shared" ca="1" si="275"/>
        <v>0 - 96%</v>
      </c>
      <c r="AQ572" s="48" t="str">
        <f>IFERROR(AC572/#REF!,"-")</f>
        <v>-</v>
      </c>
      <c r="AR572" s="48" t="str">
        <f t="shared" si="276"/>
        <v>-</v>
      </c>
      <c r="AS572" s="48" t="str">
        <f>IFERROR(#REF!/#REF!,"_")</f>
        <v>_</v>
      </c>
      <c r="AT572" s="48" t="str">
        <f t="shared" si="277"/>
        <v>-</v>
      </c>
      <c r="AU572" s="48" t="str">
        <f>IFERROR(#REF!/#REF!,"-")</f>
        <v>-</v>
      </c>
      <c r="AV572" s="48" t="str">
        <f t="shared" si="278"/>
        <v>-</v>
      </c>
      <c r="AW572" s="48" t="str">
        <f>IFERROR(#REF!/#REF!,"-")</f>
        <v>-</v>
      </c>
      <c r="AX572" s="48" t="str">
        <f t="shared" si="279"/>
        <v>-</v>
      </c>
      <c r="AY572" s="48" t="str">
        <f>IFERROR(#REF!/#REF!,"-")</f>
        <v>-</v>
      </c>
      <c r="AZ572" s="48" t="str">
        <f t="shared" si="285"/>
        <v>-</v>
      </c>
      <c r="BA572" s="48" t="str">
        <f t="shared" si="286"/>
        <v>-</v>
      </c>
      <c r="BB572" s="48" t="b">
        <f t="shared" si="280"/>
        <v>0</v>
      </c>
      <c r="BC572">
        <f t="shared" si="287"/>
        <v>0</v>
      </c>
      <c r="BD572" s="48" t="str">
        <f t="shared" si="281"/>
        <v>-</v>
      </c>
    </row>
    <row r="573" spans="1:56" x14ac:dyDescent="0.3">
      <c r="A573" s="25" t="str">
        <f>Råstatistik!A567</f>
        <v>VASASTANS MONTESSORIFÖRSKOLA</v>
      </c>
      <c r="B573" t="b">
        <f t="shared" si="256"/>
        <v>0</v>
      </c>
      <c r="C573">
        <f>Råstatistik!F567</f>
        <v>0</v>
      </c>
      <c r="D573">
        <f ca="1">IF(Råstatistik!D567=999,IF(simulera09,RANDBETWEEN(1,9),9),0)</f>
        <v>0</v>
      </c>
      <c r="E573">
        <f>Råstatistik!K567</f>
        <v>0</v>
      </c>
      <c r="F573">
        <f ca="1">IF(Råstatistik!I567=999,IF(simulera09,RANDBETWEEN(1,9),9),0)</f>
        <v>9</v>
      </c>
      <c r="G573">
        <f>Råstatistik!P567</f>
        <v>0</v>
      </c>
      <c r="H573">
        <f ca="1">IF(Råstatistik!N567=999,IF(simulera09,RANDBETWEEN(1,9),9),0)</f>
        <v>9</v>
      </c>
      <c r="I573">
        <f>Råstatistik!U567</f>
        <v>11</v>
      </c>
      <c r="J573">
        <f ca="1">IF(Råstatistik!S567=999,IF(simulera09,RANDBETWEEN(1,9),9),0)</f>
        <v>0</v>
      </c>
      <c r="K573">
        <f t="shared" si="257"/>
        <v>11</v>
      </c>
      <c r="L573">
        <f t="shared" ca="1" si="258"/>
        <v>18</v>
      </c>
      <c r="M573" s="26" t="str">
        <f t="shared" ca="1" si="282"/>
        <v>11-29</v>
      </c>
      <c r="N573" s="26">
        <f t="shared" ca="1" si="283"/>
        <v>20</v>
      </c>
      <c r="O573" s="26">
        <f t="shared" si="259"/>
        <v>0</v>
      </c>
      <c r="P573" s="26">
        <f t="shared" ca="1" si="260"/>
        <v>9</v>
      </c>
      <c r="Q573" s="26">
        <f t="shared" ca="1" si="261"/>
        <v>5</v>
      </c>
      <c r="R573" s="43">
        <f>IF(Råstatistik!G567=".",0,Råstatistik!G567)</f>
        <v>0</v>
      </c>
      <c r="S573" s="44">
        <f ca="1">IF(Råstatistik!E567=999,IF(simulera09,RANDBETWEEN(1,9),9),0)</f>
        <v>0</v>
      </c>
      <c r="T573" s="43">
        <f>IF(Råstatistik!L567=".",0,Råstatistik!L567)</f>
        <v>0</v>
      </c>
      <c r="U573" s="44">
        <f ca="1">IF(Råstatistik!J567=999,IF(simulera09,RANDBETWEEN(1,9),9),0)</f>
        <v>9</v>
      </c>
      <c r="V573">
        <f>IF(Råstatistik!Q567=".",0,Råstatistik!Q567)</f>
        <v>0</v>
      </c>
      <c r="W573">
        <f ca="1">IF(Råstatistik!O567=999,IF(simulera09,RANDBETWEEN(1,9),9),0)</f>
        <v>9</v>
      </c>
      <c r="X573">
        <f>IF(Råstatistik!V567=".",0,Råstatistik!V567)</f>
        <v>0</v>
      </c>
      <c r="Y573">
        <f ca="1">IF(Råstatistik!T567=999,IF(simulera09,RANDBETWEEN(1,9),9),0)</f>
        <v>0</v>
      </c>
      <c r="Z573">
        <f t="shared" si="262"/>
        <v>0</v>
      </c>
      <c r="AA573">
        <f t="shared" ca="1" si="263"/>
        <v>18</v>
      </c>
      <c r="AB573" s="26" t="str">
        <f t="shared" ca="1" si="284"/>
        <v>0-18</v>
      </c>
      <c r="AC573" s="26" t="b">
        <f>Råstatistik!B567</f>
        <v>0</v>
      </c>
      <c r="AD573" s="26">
        <f t="shared" si="264"/>
        <v>0</v>
      </c>
      <c r="AE573" s="26">
        <f t="shared" ca="1" si="265"/>
        <v>0</v>
      </c>
      <c r="AF573" s="26">
        <f t="shared" si="266"/>
        <v>0</v>
      </c>
      <c r="AG573" s="26">
        <f t="shared" ca="1" si="267"/>
        <v>0</v>
      </c>
      <c r="AH573" s="26">
        <f t="shared" si="268"/>
        <v>0</v>
      </c>
      <c r="AI573" s="26">
        <f t="shared" ca="1" si="269"/>
        <v>0</v>
      </c>
      <c r="AJ573" s="26">
        <f t="shared" si="270"/>
        <v>11</v>
      </c>
      <c r="AK573" s="26">
        <f t="shared" ca="1" si="271"/>
        <v>0</v>
      </c>
      <c r="AL573" s="48">
        <f t="shared" si="272"/>
        <v>0</v>
      </c>
      <c r="AM573" s="48" t="str">
        <f t="shared" ca="1" si="273"/>
        <v>0 - 45%</v>
      </c>
      <c r="AN573" s="48" t="str">
        <f>IFERROR(#REF!/#REF!,"-")</f>
        <v>-</v>
      </c>
      <c r="AO573" s="48">
        <f t="shared" si="274"/>
        <v>0</v>
      </c>
      <c r="AP573" s="48" t="str">
        <f t="shared" ca="1" si="275"/>
        <v>0 - 90%</v>
      </c>
      <c r="AQ573" s="48" t="str">
        <f>IFERROR(AC573/#REF!,"-")</f>
        <v>-</v>
      </c>
      <c r="AR573" s="48" t="str">
        <f t="shared" si="276"/>
        <v>-</v>
      </c>
      <c r="AS573" s="48" t="str">
        <f>IFERROR(#REF!/#REF!,"_")</f>
        <v>_</v>
      </c>
      <c r="AT573" s="48" t="str">
        <f t="shared" si="277"/>
        <v>-</v>
      </c>
      <c r="AU573" s="48" t="str">
        <f>IFERROR(#REF!/#REF!,"-")</f>
        <v>-</v>
      </c>
      <c r="AV573" s="48" t="str">
        <f t="shared" si="278"/>
        <v>-</v>
      </c>
      <c r="AW573" s="48" t="str">
        <f>IFERROR(#REF!/#REF!,"-")</f>
        <v>-</v>
      </c>
      <c r="AX573" s="48" t="str">
        <f t="shared" si="279"/>
        <v>-</v>
      </c>
      <c r="AY573" s="48" t="str">
        <f>IFERROR(#REF!/#REF!,"-")</f>
        <v>-</v>
      </c>
      <c r="AZ573" s="48" t="str">
        <f t="shared" si="285"/>
        <v>-</v>
      </c>
      <c r="BA573" s="48" t="str">
        <f t="shared" si="286"/>
        <v>-</v>
      </c>
      <c r="BB573" s="48" t="b">
        <f t="shared" si="280"/>
        <v>0</v>
      </c>
      <c r="BC573">
        <f t="shared" si="287"/>
        <v>0</v>
      </c>
      <c r="BD573" s="48" t="str">
        <f t="shared" si="281"/>
        <v>-</v>
      </c>
    </row>
    <row r="574" spans="1:56" x14ac:dyDescent="0.3">
      <c r="A574" s="25" t="str">
        <f>Råstatistik!A568</f>
        <v>Vassbo Behandlingshem AB</v>
      </c>
      <c r="B574" t="b">
        <f t="shared" si="256"/>
        <v>0</v>
      </c>
      <c r="C574">
        <f>Råstatistik!F568</f>
        <v>0</v>
      </c>
      <c r="D574">
        <f ca="1">IF(Råstatistik!D568=999,IF(simulera09,RANDBETWEEN(1,9),9),0)</f>
        <v>9</v>
      </c>
      <c r="E574">
        <f>Råstatistik!K568</f>
        <v>0</v>
      </c>
      <c r="F574">
        <f ca="1">IF(Råstatistik!I568=999,IF(simulera09,RANDBETWEEN(1,9),9),0)</f>
        <v>0</v>
      </c>
      <c r="G574">
        <f>Råstatistik!P568</f>
        <v>0</v>
      </c>
      <c r="H574">
        <f ca="1">IF(Råstatistik!N568=999,IF(simulera09,RANDBETWEEN(1,9),9),0)</f>
        <v>0</v>
      </c>
      <c r="I574">
        <f>Råstatistik!U568</f>
        <v>0</v>
      </c>
      <c r="J574">
        <f ca="1">IF(Råstatistik!S568=999,IF(simulera09,RANDBETWEEN(1,9),9),0)</f>
        <v>0</v>
      </c>
      <c r="K574">
        <f t="shared" si="257"/>
        <v>0</v>
      </c>
      <c r="L574">
        <f t="shared" ca="1" si="258"/>
        <v>9</v>
      </c>
      <c r="M574" s="26" t="str">
        <f t="shared" ca="1" si="282"/>
        <v>0-9</v>
      </c>
      <c r="N574" s="26">
        <f t="shared" ca="1" si="283"/>
        <v>5</v>
      </c>
      <c r="O574" s="26">
        <f t="shared" si="259"/>
        <v>0</v>
      </c>
      <c r="P574" s="26">
        <f t="shared" ca="1" si="260"/>
        <v>9</v>
      </c>
      <c r="Q574" s="26">
        <f t="shared" ca="1" si="261"/>
        <v>5</v>
      </c>
      <c r="R574" s="43">
        <f>IF(Råstatistik!G568=".",0,Råstatistik!G568)</f>
        <v>0</v>
      </c>
      <c r="S574" s="44">
        <f ca="1">IF(Råstatistik!E568=999,IF(simulera09,RANDBETWEEN(1,9),9),0)</f>
        <v>9</v>
      </c>
      <c r="T574" s="43">
        <f>IF(Råstatistik!L568=".",0,Råstatistik!L568)</f>
        <v>0</v>
      </c>
      <c r="U574" s="44">
        <f ca="1">IF(Råstatistik!J568=999,IF(simulera09,RANDBETWEEN(1,9),9),0)</f>
        <v>0</v>
      </c>
      <c r="V574">
        <f>IF(Råstatistik!Q568=".",0,Råstatistik!Q568)</f>
        <v>0</v>
      </c>
      <c r="W574">
        <f ca="1">IF(Råstatistik!O568=999,IF(simulera09,RANDBETWEEN(1,9),9),0)</f>
        <v>0</v>
      </c>
      <c r="X574">
        <f>IF(Råstatistik!V568=".",0,Råstatistik!V568)</f>
        <v>0</v>
      </c>
      <c r="Y574">
        <f ca="1">IF(Råstatistik!T568=999,IF(simulera09,RANDBETWEEN(1,9),9),0)</f>
        <v>0</v>
      </c>
      <c r="Z574">
        <f t="shared" si="262"/>
        <v>0</v>
      </c>
      <c r="AA574">
        <f t="shared" ca="1" si="263"/>
        <v>9</v>
      </c>
      <c r="AB574" s="26" t="str">
        <f t="shared" ca="1" si="284"/>
        <v>0-9</v>
      </c>
      <c r="AC574" s="26" t="b">
        <f>Råstatistik!B568</f>
        <v>0</v>
      </c>
      <c r="AD574" s="26">
        <f t="shared" si="264"/>
        <v>0</v>
      </c>
      <c r="AE574" s="26">
        <f t="shared" ca="1" si="265"/>
        <v>0</v>
      </c>
      <c r="AF574" s="26">
        <f t="shared" si="266"/>
        <v>0</v>
      </c>
      <c r="AG574" s="26">
        <f t="shared" ca="1" si="267"/>
        <v>0</v>
      </c>
      <c r="AH574" s="26">
        <f t="shared" si="268"/>
        <v>0</v>
      </c>
      <c r="AI574" s="26">
        <f t="shared" ca="1" si="269"/>
        <v>0</v>
      </c>
      <c r="AJ574" s="26">
        <f t="shared" si="270"/>
        <v>0</v>
      </c>
      <c r="AK574" s="26">
        <f t="shared" ca="1" si="271"/>
        <v>0</v>
      </c>
      <c r="AL574" s="48" t="str">
        <f t="shared" si="272"/>
        <v>-</v>
      </c>
      <c r="AM574" s="48" t="str">
        <f t="shared" ca="1" si="273"/>
        <v>0 - 180%</v>
      </c>
      <c r="AN574" s="48" t="str">
        <f>IFERROR(#REF!/#REF!,"-")</f>
        <v>-</v>
      </c>
      <c r="AO574" s="48" t="str">
        <f t="shared" si="274"/>
        <v>-</v>
      </c>
      <c r="AP574" s="48" t="str">
        <f t="shared" ca="1" si="275"/>
        <v>0 - 180%</v>
      </c>
      <c r="AQ574" s="48" t="str">
        <f>IFERROR(AC574/#REF!,"-")</f>
        <v>-</v>
      </c>
      <c r="AR574" s="48" t="str">
        <f t="shared" si="276"/>
        <v>-</v>
      </c>
      <c r="AS574" s="48" t="str">
        <f>IFERROR(#REF!/#REF!,"_")</f>
        <v>_</v>
      </c>
      <c r="AT574" s="48" t="str">
        <f t="shared" si="277"/>
        <v>-</v>
      </c>
      <c r="AU574" s="48" t="str">
        <f>IFERROR(#REF!/#REF!,"-")</f>
        <v>-</v>
      </c>
      <c r="AV574" s="48" t="str">
        <f t="shared" si="278"/>
        <v>-</v>
      </c>
      <c r="AW574" s="48" t="str">
        <f>IFERROR(#REF!/#REF!,"-")</f>
        <v>-</v>
      </c>
      <c r="AX574" s="48" t="str">
        <f t="shared" si="279"/>
        <v>-</v>
      </c>
      <c r="AY574" s="48" t="str">
        <f>IFERROR(#REF!/#REF!,"-")</f>
        <v>-</v>
      </c>
      <c r="AZ574" s="48" t="str">
        <f t="shared" si="285"/>
        <v>-</v>
      </c>
      <c r="BA574" s="48" t="str">
        <f t="shared" si="286"/>
        <v>-</v>
      </c>
      <c r="BB574" s="48" t="b">
        <f t="shared" si="280"/>
        <v>0</v>
      </c>
      <c r="BC574">
        <f t="shared" si="287"/>
        <v>0</v>
      </c>
      <c r="BD574" s="48" t="str">
        <f t="shared" si="281"/>
        <v>-</v>
      </c>
    </row>
    <row r="575" spans="1:56" x14ac:dyDescent="0.3">
      <c r="A575" s="25" t="str">
        <f>Råstatistik!A569</f>
        <v>VAXHOLMS KOMMUN</v>
      </c>
      <c r="B575" t="b">
        <f t="shared" si="256"/>
        <v>1</v>
      </c>
      <c r="C575">
        <f>Råstatistik!F569</f>
        <v>0</v>
      </c>
      <c r="D575">
        <f ca="1">IF(Råstatistik!D569=999,IF(simulera09,RANDBETWEEN(1,9),9),0)</f>
        <v>9</v>
      </c>
      <c r="E575">
        <f>Råstatistik!K569</f>
        <v>0</v>
      </c>
      <c r="F575">
        <f ca="1">IF(Råstatistik!I569=999,IF(simulera09,RANDBETWEEN(1,9),9),0)</f>
        <v>9</v>
      </c>
      <c r="G575">
        <f>Råstatistik!P569</f>
        <v>12</v>
      </c>
      <c r="H575">
        <f ca="1">IF(Råstatistik!N569=999,IF(simulera09,RANDBETWEEN(1,9),9),0)</f>
        <v>0</v>
      </c>
      <c r="I575">
        <f>Råstatistik!U569</f>
        <v>97</v>
      </c>
      <c r="J575">
        <f ca="1">IF(Råstatistik!S569=999,IF(simulera09,RANDBETWEEN(1,9),9),0)</f>
        <v>0</v>
      </c>
      <c r="K575">
        <f t="shared" si="257"/>
        <v>109</v>
      </c>
      <c r="L575">
        <f t="shared" ca="1" si="258"/>
        <v>18</v>
      </c>
      <c r="M575" s="26" t="str">
        <f t="shared" ca="1" si="282"/>
        <v>109-127</v>
      </c>
      <c r="N575" s="26">
        <f t="shared" ca="1" si="283"/>
        <v>118</v>
      </c>
      <c r="O575" s="26">
        <f t="shared" si="259"/>
        <v>0</v>
      </c>
      <c r="P575" s="26">
        <f t="shared" ca="1" si="260"/>
        <v>18</v>
      </c>
      <c r="Q575" s="26">
        <f t="shared" ca="1" si="261"/>
        <v>9</v>
      </c>
      <c r="R575" s="43">
        <f>IF(Råstatistik!G569=".",0,Råstatistik!G569)</f>
        <v>0</v>
      </c>
      <c r="S575" s="44">
        <f ca="1">IF(Råstatistik!E569=999,IF(simulera09,RANDBETWEEN(1,9),9),0)</f>
        <v>9</v>
      </c>
      <c r="T575" s="43">
        <f>IF(Råstatistik!L569=".",0,Råstatistik!L569)</f>
        <v>0</v>
      </c>
      <c r="U575" s="44">
        <f ca="1">IF(Råstatistik!J569=999,IF(simulera09,RANDBETWEEN(1,9),9),0)</f>
        <v>9</v>
      </c>
      <c r="V575">
        <f>IF(Råstatistik!Q569=".",0,Råstatistik!Q569)</f>
        <v>0</v>
      </c>
      <c r="W575">
        <f ca="1">IF(Råstatistik!O569=999,IF(simulera09,RANDBETWEEN(1,9),9),0)</f>
        <v>9</v>
      </c>
      <c r="X575">
        <f>IF(Råstatistik!V569=".",0,Råstatistik!V569)</f>
        <v>0</v>
      </c>
      <c r="Y575">
        <f ca="1">IF(Råstatistik!T569=999,IF(simulera09,RANDBETWEEN(1,9),9),0)</f>
        <v>9</v>
      </c>
      <c r="Z575">
        <f t="shared" si="262"/>
        <v>0</v>
      </c>
      <c r="AA575">
        <f t="shared" ca="1" si="263"/>
        <v>36</v>
      </c>
      <c r="AB575" s="26" t="str">
        <f t="shared" ca="1" si="284"/>
        <v>0-36</v>
      </c>
      <c r="AC575" s="26" t="b">
        <f>Råstatistik!B569</f>
        <v>0</v>
      </c>
      <c r="AD575" s="26">
        <f t="shared" si="264"/>
        <v>0</v>
      </c>
      <c r="AE575" s="26">
        <f t="shared" ca="1" si="265"/>
        <v>0</v>
      </c>
      <c r="AF575" s="26">
        <f t="shared" si="266"/>
        <v>0</v>
      </c>
      <c r="AG575" s="26">
        <f t="shared" ca="1" si="267"/>
        <v>0</v>
      </c>
      <c r="AH575" s="26">
        <f t="shared" si="268"/>
        <v>12</v>
      </c>
      <c r="AI575" s="26">
        <f t="shared" ca="1" si="269"/>
        <v>0</v>
      </c>
      <c r="AJ575" s="26">
        <f t="shared" si="270"/>
        <v>97</v>
      </c>
      <c r="AK575" s="26">
        <f t="shared" ca="1" si="271"/>
        <v>0</v>
      </c>
      <c r="AL575" s="48">
        <f t="shared" si="272"/>
        <v>0</v>
      </c>
      <c r="AM575" s="48" t="str">
        <f t="shared" ca="1" si="273"/>
        <v>0 - 15%</v>
      </c>
      <c r="AN575" s="48" t="str">
        <f>IFERROR(#REF!/#REF!,"-")</f>
        <v>-</v>
      </c>
      <c r="AO575" s="48">
        <f t="shared" si="274"/>
        <v>0</v>
      </c>
      <c r="AP575" s="48" t="str">
        <f t="shared" ca="1" si="275"/>
        <v>0 - 31%</v>
      </c>
      <c r="AQ575" s="48" t="str">
        <f>IFERROR(AC575/#REF!,"-")</f>
        <v>-</v>
      </c>
      <c r="AR575" s="48" t="str">
        <f t="shared" si="276"/>
        <v>-</v>
      </c>
      <c r="AS575" s="48" t="str">
        <f>IFERROR(#REF!/#REF!,"_")</f>
        <v>_</v>
      </c>
      <c r="AT575" s="48" t="str">
        <f t="shared" si="277"/>
        <v>-</v>
      </c>
      <c r="AU575" s="48" t="str">
        <f>IFERROR(#REF!/#REF!,"-")</f>
        <v>-</v>
      </c>
      <c r="AV575" s="48" t="str">
        <f t="shared" si="278"/>
        <v>-</v>
      </c>
      <c r="AW575" s="48" t="str">
        <f>IFERROR(#REF!/#REF!,"-")</f>
        <v>-</v>
      </c>
      <c r="AX575" s="48" t="str">
        <f t="shared" si="279"/>
        <v>-</v>
      </c>
      <c r="AY575" s="48" t="str">
        <f>IFERROR(#REF!/#REF!,"-")</f>
        <v>-</v>
      </c>
      <c r="AZ575" s="48" t="str">
        <f t="shared" si="285"/>
        <v>-</v>
      </c>
      <c r="BA575" s="48" t="str">
        <f t="shared" si="286"/>
        <v>-</v>
      </c>
      <c r="BB575" s="48" t="b">
        <f t="shared" si="280"/>
        <v>0</v>
      </c>
      <c r="BC575">
        <f t="shared" si="287"/>
        <v>0</v>
      </c>
      <c r="BD575" s="48" t="str">
        <f t="shared" si="281"/>
        <v>-</v>
      </c>
    </row>
    <row r="576" spans="1:56" x14ac:dyDescent="0.3">
      <c r="A576" s="25" t="str">
        <f>Råstatistik!A570</f>
        <v>VELLINGE KOMMUN</v>
      </c>
      <c r="B576" t="b">
        <f t="shared" si="256"/>
        <v>1</v>
      </c>
      <c r="C576">
        <f>Råstatistik!F570</f>
        <v>0</v>
      </c>
      <c r="D576">
        <f ca="1">IF(Råstatistik!D570=999,IF(simulera09,RANDBETWEEN(1,9),9),0)</f>
        <v>9</v>
      </c>
      <c r="E576">
        <f>Råstatistik!K570</f>
        <v>0</v>
      </c>
      <c r="F576">
        <f ca="1">IF(Råstatistik!I570=999,IF(simulera09,RANDBETWEEN(1,9),9),0)</f>
        <v>9</v>
      </c>
      <c r="G576">
        <f>Råstatistik!P570</f>
        <v>13</v>
      </c>
      <c r="H576">
        <f ca="1">IF(Råstatistik!N570=999,IF(simulera09,RANDBETWEEN(1,9),9),0)</f>
        <v>0</v>
      </c>
      <c r="I576">
        <f>Råstatistik!U570</f>
        <v>273</v>
      </c>
      <c r="J576">
        <f ca="1">IF(Råstatistik!S570=999,IF(simulera09,RANDBETWEEN(1,9),9),0)</f>
        <v>0</v>
      </c>
      <c r="K576">
        <f t="shared" si="257"/>
        <v>286</v>
      </c>
      <c r="L576">
        <f t="shared" ca="1" si="258"/>
        <v>18</v>
      </c>
      <c r="M576" s="26" t="str">
        <f t="shared" ca="1" si="282"/>
        <v>286-304</v>
      </c>
      <c r="N576" s="26">
        <f t="shared" ca="1" si="283"/>
        <v>295</v>
      </c>
      <c r="O576" s="26">
        <f t="shared" si="259"/>
        <v>0</v>
      </c>
      <c r="P576" s="26">
        <f t="shared" ca="1" si="260"/>
        <v>18</v>
      </c>
      <c r="Q576" s="26">
        <f t="shared" ca="1" si="261"/>
        <v>9</v>
      </c>
      <c r="R576" s="43">
        <f>IF(Råstatistik!G570=".",0,Råstatistik!G570)</f>
        <v>0</v>
      </c>
      <c r="S576" s="44">
        <f ca="1">IF(Råstatistik!E570=999,IF(simulera09,RANDBETWEEN(1,9),9),0)</f>
        <v>9</v>
      </c>
      <c r="T576" s="43">
        <f>IF(Råstatistik!L570=".",0,Råstatistik!L570)</f>
        <v>0</v>
      </c>
      <c r="U576" s="44">
        <f ca="1">IF(Råstatistik!J570=999,IF(simulera09,RANDBETWEEN(1,9),9),0)</f>
        <v>9</v>
      </c>
      <c r="V576">
        <f>IF(Råstatistik!Q570=".",0,Råstatistik!Q570)</f>
        <v>0</v>
      </c>
      <c r="W576">
        <f ca="1">IF(Råstatistik!O570=999,IF(simulera09,RANDBETWEEN(1,9),9),0)</f>
        <v>9</v>
      </c>
      <c r="X576">
        <f>IF(Råstatistik!V570=".",0,Råstatistik!V570)</f>
        <v>12</v>
      </c>
      <c r="Y576">
        <f ca="1">IF(Råstatistik!T570=999,IF(simulera09,RANDBETWEEN(1,9),9),0)</f>
        <v>0</v>
      </c>
      <c r="Z576">
        <f t="shared" si="262"/>
        <v>12</v>
      </c>
      <c r="AA576">
        <f t="shared" ca="1" si="263"/>
        <v>27</v>
      </c>
      <c r="AB576" s="26" t="str">
        <f t="shared" ca="1" si="284"/>
        <v>12-39</v>
      </c>
      <c r="AC576" s="26" t="b">
        <f>Råstatistik!B570</f>
        <v>0</v>
      </c>
      <c r="AD576" s="26">
        <f t="shared" si="264"/>
        <v>0</v>
      </c>
      <c r="AE576" s="26">
        <f t="shared" ca="1" si="265"/>
        <v>0</v>
      </c>
      <c r="AF576" s="26">
        <f t="shared" si="266"/>
        <v>0</v>
      </c>
      <c r="AG576" s="26">
        <f t="shared" ca="1" si="267"/>
        <v>0</v>
      </c>
      <c r="AH576" s="26">
        <f t="shared" si="268"/>
        <v>13</v>
      </c>
      <c r="AI576" s="26">
        <f t="shared" ca="1" si="269"/>
        <v>0</v>
      </c>
      <c r="AJ576" s="26">
        <f t="shared" si="270"/>
        <v>261</v>
      </c>
      <c r="AK576" s="26">
        <f t="shared" ca="1" si="271"/>
        <v>0</v>
      </c>
      <c r="AL576" s="48">
        <f t="shared" si="272"/>
        <v>0</v>
      </c>
      <c r="AM576" s="48" t="str">
        <f t="shared" ca="1" si="273"/>
        <v>0 - 6%</v>
      </c>
      <c r="AN576" s="48" t="str">
        <f>IFERROR(#REF!/#REF!,"-")</f>
        <v>-</v>
      </c>
      <c r="AO576" s="48">
        <f t="shared" si="274"/>
        <v>4.195804195804196E-2</v>
      </c>
      <c r="AP576" s="48" t="str">
        <f t="shared" ca="1" si="275"/>
        <v>4 - 9%</v>
      </c>
      <c r="AQ576" s="48" t="str">
        <f>IFERROR(AC576/#REF!,"-")</f>
        <v>-</v>
      </c>
      <c r="AR576" s="48" t="str">
        <f t="shared" si="276"/>
        <v>-</v>
      </c>
      <c r="AS576" s="48" t="str">
        <f>IFERROR(#REF!/#REF!,"_")</f>
        <v>_</v>
      </c>
      <c r="AT576" s="48" t="str">
        <f t="shared" si="277"/>
        <v>-</v>
      </c>
      <c r="AU576" s="48" t="str">
        <f>IFERROR(#REF!/#REF!,"-")</f>
        <v>-</v>
      </c>
      <c r="AV576" s="48">
        <f t="shared" si="278"/>
        <v>0</v>
      </c>
      <c r="AW576" s="48" t="str">
        <f>IFERROR(#REF!/#REF!,"-")</f>
        <v>-</v>
      </c>
      <c r="AX576" s="48">
        <f t="shared" si="279"/>
        <v>1</v>
      </c>
      <c r="AY576" s="48" t="str">
        <f>IFERROR(#REF!/#REF!,"-")</f>
        <v>-</v>
      </c>
      <c r="AZ576" s="48">
        <f t="shared" si="285"/>
        <v>1</v>
      </c>
      <c r="BA576" s="48" t="str">
        <f t="shared" si="286"/>
        <v>-</v>
      </c>
      <c r="BB576" s="48" t="b">
        <f t="shared" si="280"/>
        <v>0</v>
      </c>
      <c r="BC576">
        <f t="shared" si="287"/>
        <v>0</v>
      </c>
      <c r="BD576" s="48" t="str">
        <f t="shared" si="281"/>
        <v>-</v>
      </c>
    </row>
    <row r="577" spans="1:56" x14ac:dyDescent="0.3">
      <c r="A577" s="25" t="str">
        <f>Råstatistik!A571</f>
        <v>Vesterhavet AB</v>
      </c>
      <c r="B577" t="b">
        <f t="shared" si="256"/>
        <v>0</v>
      </c>
      <c r="C577">
        <f>Råstatistik!F571</f>
        <v>0</v>
      </c>
      <c r="D577">
        <f ca="1">IF(Råstatistik!D571=999,IF(simulera09,RANDBETWEEN(1,9),9),0)</f>
        <v>0</v>
      </c>
      <c r="E577">
        <f>Råstatistik!K571</f>
        <v>0</v>
      </c>
      <c r="F577">
        <f ca="1">IF(Råstatistik!I571=999,IF(simulera09,RANDBETWEEN(1,9),9),0)</f>
        <v>9</v>
      </c>
      <c r="G577">
        <f>Råstatistik!P571</f>
        <v>0</v>
      </c>
      <c r="H577">
        <f ca="1">IF(Råstatistik!N571=999,IF(simulera09,RANDBETWEEN(1,9),9),0)</f>
        <v>9</v>
      </c>
      <c r="I577">
        <f>Råstatistik!U571</f>
        <v>49</v>
      </c>
      <c r="J577">
        <f ca="1">IF(Råstatistik!S571=999,IF(simulera09,RANDBETWEEN(1,9),9),0)</f>
        <v>0</v>
      </c>
      <c r="K577">
        <f t="shared" si="257"/>
        <v>49</v>
      </c>
      <c r="L577">
        <f t="shared" ca="1" si="258"/>
        <v>18</v>
      </c>
      <c r="M577" s="26" t="str">
        <f t="shared" ca="1" si="282"/>
        <v>49-67</v>
      </c>
      <c r="N577" s="26">
        <f t="shared" ca="1" si="283"/>
        <v>58</v>
      </c>
      <c r="O577" s="26">
        <f t="shared" si="259"/>
        <v>0</v>
      </c>
      <c r="P577" s="26">
        <f t="shared" ca="1" si="260"/>
        <v>9</v>
      </c>
      <c r="Q577" s="26">
        <f t="shared" ca="1" si="261"/>
        <v>5</v>
      </c>
      <c r="R577" s="43">
        <f>IF(Råstatistik!G571=".",0,Råstatistik!G571)</f>
        <v>0</v>
      </c>
      <c r="S577" s="44">
        <f ca="1">IF(Råstatistik!E571=999,IF(simulera09,RANDBETWEEN(1,9),9),0)</f>
        <v>0</v>
      </c>
      <c r="T577" s="43">
        <f>IF(Råstatistik!L571=".",0,Råstatistik!L571)</f>
        <v>0</v>
      </c>
      <c r="U577" s="44">
        <f ca="1">IF(Råstatistik!J571=999,IF(simulera09,RANDBETWEEN(1,9),9),0)</f>
        <v>9</v>
      </c>
      <c r="V577">
        <f>IF(Råstatistik!Q571=".",0,Råstatistik!Q571)</f>
        <v>0</v>
      </c>
      <c r="W577">
        <f ca="1">IF(Råstatistik!O571=999,IF(simulera09,RANDBETWEEN(1,9),9),0)</f>
        <v>9</v>
      </c>
      <c r="X577">
        <f>IF(Råstatistik!V571=".",0,Råstatistik!V571)</f>
        <v>0</v>
      </c>
      <c r="Y577">
        <f ca="1">IF(Råstatistik!T571=999,IF(simulera09,RANDBETWEEN(1,9),9),0)</f>
        <v>9</v>
      </c>
      <c r="Z577">
        <f t="shared" si="262"/>
        <v>0</v>
      </c>
      <c r="AA577">
        <f t="shared" ca="1" si="263"/>
        <v>27</v>
      </c>
      <c r="AB577" s="26" t="str">
        <f t="shared" ca="1" si="284"/>
        <v>0-27</v>
      </c>
      <c r="AC577" s="26" t="b">
        <f>Råstatistik!B571</f>
        <v>0</v>
      </c>
      <c r="AD577" s="26">
        <f t="shared" si="264"/>
        <v>0</v>
      </c>
      <c r="AE577" s="26">
        <f t="shared" ca="1" si="265"/>
        <v>0</v>
      </c>
      <c r="AF577" s="26">
        <f t="shared" si="266"/>
        <v>0</v>
      </c>
      <c r="AG577" s="26">
        <f t="shared" ca="1" si="267"/>
        <v>0</v>
      </c>
      <c r="AH577" s="26">
        <f t="shared" si="268"/>
        <v>0</v>
      </c>
      <c r="AI577" s="26">
        <f t="shared" ca="1" si="269"/>
        <v>0</v>
      </c>
      <c r="AJ577" s="26">
        <f t="shared" si="270"/>
        <v>49</v>
      </c>
      <c r="AK577" s="26">
        <f t="shared" ca="1" si="271"/>
        <v>0</v>
      </c>
      <c r="AL577" s="48">
        <f t="shared" si="272"/>
        <v>0</v>
      </c>
      <c r="AM577" s="48" t="str">
        <f t="shared" ca="1" si="273"/>
        <v>0 - 16%</v>
      </c>
      <c r="AN577" s="48" t="str">
        <f>IFERROR(#REF!/#REF!,"-")</f>
        <v>-</v>
      </c>
      <c r="AO577" s="48">
        <f t="shared" si="274"/>
        <v>0</v>
      </c>
      <c r="AP577" s="48" t="str">
        <f t="shared" ca="1" si="275"/>
        <v>0 - 47%</v>
      </c>
      <c r="AQ577" s="48" t="str">
        <f>IFERROR(AC577/#REF!,"-")</f>
        <v>-</v>
      </c>
      <c r="AR577" s="48" t="str">
        <f t="shared" si="276"/>
        <v>-</v>
      </c>
      <c r="AS577" s="48" t="str">
        <f>IFERROR(#REF!/#REF!,"_")</f>
        <v>_</v>
      </c>
      <c r="AT577" s="48" t="str">
        <f t="shared" si="277"/>
        <v>-</v>
      </c>
      <c r="AU577" s="48" t="str">
        <f>IFERROR(#REF!/#REF!,"-")</f>
        <v>-</v>
      </c>
      <c r="AV577" s="48" t="str">
        <f t="shared" si="278"/>
        <v>-</v>
      </c>
      <c r="AW577" s="48" t="str">
        <f>IFERROR(#REF!/#REF!,"-")</f>
        <v>-</v>
      </c>
      <c r="AX577" s="48" t="str">
        <f t="shared" si="279"/>
        <v>-</v>
      </c>
      <c r="AY577" s="48" t="str">
        <f>IFERROR(#REF!/#REF!,"-")</f>
        <v>-</v>
      </c>
      <c r="AZ577" s="48" t="str">
        <f t="shared" si="285"/>
        <v>-</v>
      </c>
      <c r="BA577" s="48" t="str">
        <f t="shared" si="286"/>
        <v>-</v>
      </c>
      <c r="BB577" s="48" t="b">
        <f t="shared" si="280"/>
        <v>0</v>
      </c>
      <c r="BC577">
        <f t="shared" si="287"/>
        <v>0</v>
      </c>
      <c r="BD577" s="48" t="str">
        <f t="shared" si="281"/>
        <v>-</v>
      </c>
    </row>
    <row r="578" spans="1:56" x14ac:dyDescent="0.3">
      <c r="A578" s="25" t="str">
        <f>Råstatistik!A572</f>
        <v>VETLANDA BIBELCENTER,STIFTELSEN</v>
      </c>
      <c r="B578" t="b">
        <f t="shared" si="256"/>
        <v>0</v>
      </c>
      <c r="C578">
        <f>Råstatistik!F572</f>
        <v>0</v>
      </c>
      <c r="D578">
        <f ca="1">IF(Råstatistik!D572=999,IF(simulera09,RANDBETWEEN(1,9),9),0)</f>
        <v>9</v>
      </c>
      <c r="E578">
        <f>Råstatistik!K572</f>
        <v>0</v>
      </c>
      <c r="F578">
        <f ca="1">IF(Råstatistik!I572=999,IF(simulera09,RANDBETWEEN(1,9),9),0)</f>
        <v>0</v>
      </c>
      <c r="G578">
        <f>Råstatistik!P572</f>
        <v>0</v>
      </c>
      <c r="H578">
        <f ca="1">IF(Råstatistik!N572=999,IF(simulera09,RANDBETWEEN(1,9),9),0)</f>
        <v>9</v>
      </c>
      <c r="I578">
        <f>Råstatistik!U572</f>
        <v>0</v>
      </c>
      <c r="J578">
        <f ca="1">IF(Råstatistik!S572=999,IF(simulera09,RANDBETWEEN(1,9),9),0)</f>
        <v>0</v>
      </c>
      <c r="K578">
        <f t="shared" si="257"/>
        <v>0</v>
      </c>
      <c r="L578">
        <f t="shared" ca="1" si="258"/>
        <v>18</v>
      </c>
      <c r="M578" s="26" t="str">
        <f t="shared" ca="1" si="282"/>
        <v>0-18</v>
      </c>
      <c r="N578" s="26">
        <f t="shared" ca="1" si="283"/>
        <v>9</v>
      </c>
      <c r="O578" s="26">
        <f t="shared" si="259"/>
        <v>0</v>
      </c>
      <c r="P578" s="26">
        <f t="shared" ca="1" si="260"/>
        <v>9</v>
      </c>
      <c r="Q578" s="26">
        <f t="shared" ca="1" si="261"/>
        <v>5</v>
      </c>
      <c r="R578" s="43">
        <f>IF(Råstatistik!G572=".",0,Råstatistik!G572)</f>
        <v>0</v>
      </c>
      <c r="S578" s="44">
        <f ca="1">IF(Råstatistik!E572=999,IF(simulera09,RANDBETWEEN(1,9),9),0)</f>
        <v>9</v>
      </c>
      <c r="T578" s="43">
        <f>IF(Råstatistik!L572=".",0,Råstatistik!L572)</f>
        <v>0</v>
      </c>
      <c r="U578" s="44">
        <f ca="1">IF(Råstatistik!J572=999,IF(simulera09,RANDBETWEEN(1,9),9),0)</f>
        <v>0</v>
      </c>
      <c r="V578">
        <f>IF(Råstatistik!Q572=".",0,Råstatistik!Q572)</f>
        <v>0</v>
      </c>
      <c r="W578">
        <f ca="1">IF(Råstatistik!O572=999,IF(simulera09,RANDBETWEEN(1,9),9),0)</f>
        <v>9</v>
      </c>
      <c r="X578">
        <f>IF(Råstatistik!V572=".",0,Råstatistik!V572)</f>
        <v>0</v>
      </c>
      <c r="Y578">
        <f ca="1">IF(Råstatistik!T572=999,IF(simulera09,RANDBETWEEN(1,9),9),0)</f>
        <v>0</v>
      </c>
      <c r="Z578">
        <f t="shared" si="262"/>
        <v>0</v>
      </c>
      <c r="AA578">
        <f t="shared" ca="1" si="263"/>
        <v>18</v>
      </c>
      <c r="AB578" s="26" t="str">
        <f t="shared" ca="1" si="284"/>
        <v>0-18</v>
      </c>
      <c r="AC578" s="26" t="b">
        <f>Råstatistik!B572</f>
        <v>1</v>
      </c>
      <c r="AD578" s="26">
        <f t="shared" si="264"/>
        <v>0</v>
      </c>
      <c r="AE578" s="26">
        <f t="shared" ca="1" si="265"/>
        <v>0</v>
      </c>
      <c r="AF578" s="26">
        <f t="shared" si="266"/>
        <v>0</v>
      </c>
      <c r="AG578" s="26">
        <f t="shared" ca="1" si="267"/>
        <v>0</v>
      </c>
      <c r="AH578" s="26">
        <f t="shared" si="268"/>
        <v>0</v>
      </c>
      <c r="AI578" s="26">
        <f t="shared" ca="1" si="269"/>
        <v>0</v>
      </c>
      <c r="AJ578" s="26">
        <f t="shared" si="270"/>
        <v>0</v>
      </c>
      <c r="AK578" s="26">
        <f t="shared" ca="1" si="271"/>
        <v>0</v>
      </c>
      <c r="AL578" s="48" t="str">
        <f t="shared" si="272"/>
        <v>-</v>
      </c>
      <c r="AM578" s="48" t="str">
        <f t="shared" ca="1" si="273"/>
        <v>0 - 100%</v>
      </c>
      <c r="AN578" s="48" t="str">
        <f>IFERROR(#REF!/#REF!,"-")</f>
        <v>-</v>
      </c>
      <c r="AO578" s="48" t="str">
        <f t="shared" si="274"/>
        <v>-</v>
      </c>
      <c r="AP578" s="48" t="str">
        <f t="shared" ca="1" si="275"/>
        <v>0 - 200%</v>
      </c>
      <c r="AQ578" s="48" t="str">
        <f>IFERROR(AC578/#REF!,"-")</f>
        <v>-</v>
      </c>
      <c r="AR578" s="48" t="str">
        <f t="shared" si="276"/>
        <v>-</v>
      </c>
      <c r="AS578" s="48" t="str">
        <f>IFERROR(#REF!/#REF!,"_")</f>
        <v>_</v>
      </c>
      <c r="AT578" s="48" t="str">
        <f t="shared" si="277"/>
        <v>-</v>
      </c>
      <c r="AU578" s="48" t="str">
        <f>IFERROR(#REF!/#REF!,"-")</f>
        <v>-</v>
      </c>
      <c r="AV578" s="48" t="str">
        <f t="shared" si="278"/>
        <v>-</v>
      </c>
      <c r="AW578" s="48" t="str">
        <f>IFERROR(#REF!/#REF!,"-")</f>
        <v>-</v>
      </c>
      <c r="AX578" s="48" t="str">
        <f t="shared" si="279"/>
        <v>-</v>
      </c>
      <c r="AY578" s="48" t="str">
        <f>IFERROR(#REF!/#REF!,"-")</f>
        <v>-</v>
      </c>
      <c r="AZ578" s="48" t="str">
        <f t="shared" si="285"/>
        <v>-</v>
      </c>
      <c r="BA578" s="48" t="str">
        <f t="shared" si="286"/>
        <v>-</v>
      </c>
      <c r="BB578" s="48" t="b">
        <f t="shared" si="280"/>
        <v>1</v>
      </c>
      <c r="BC578">
        <f t="shared" si="287"/>
        <v>0</v>
      </c>
      <c r="BD578" s="48" t="str">
        <f t="shared" si="281"/>
        <v>-</v>
      </c>
    </row>
    <row r="579" spans="1:56" x14ac:dyDescent="0.3">
      <c r="A579" s="25" t="str">
        <f>Råstatistik!A573</f>
        <v>VETLANDA KOMMUN</v>
      </c>
      <c r="B579" t="b">
        <f t="shared" si="256"/>
        <v>1</v>
      </c>
      <c r="C579">
        <f>Råstatistik!F573</f>
        <v>39</v>
      </c>
      <c r="D579">
        <f ca="1">IF(Råstatistik!D573=999,IF(simulera09,RANDBETWEEN(1,9),9),0)</f>
        <v>0</v>
      </c>
      <c r="E579">
        <f>Råstatistik!K573</f>
        <v>14</v>
      </c>
      <c r="F579">
        <f ca="1">IF(Råstatistik!I573=999,IF(simulera09,RANDBETWEEN(1,9),9),0)</f>
        <v>0</v>
      </c>
      <c r="G579">
        <f>Råstatistik!P573</f>
        <v>33</v>
      </c>
      <c r="H579">
        <f ca="1">IF(Råstatistik!N573=999,IF(simulera09,RANDBETWEEN(1,9),9),0)</f>
        <v>0</v>
      </c>
      <c r="I579">
        <f>Råstatistik!U573</f>
        <v>210</v>
      </c>
      <c r="J579">
        <f ca="1">IF(Råstatistik!S573=999,IF(simulera09,RANDBETWEEN(1,9),9),0)</f>
        <v>0</v>
      </c>
      <c r="K579">
        <f t="shared" si="257"/>
        <v>296</v>
      </c>
      <c r="L579">
        <f t="shared" ca="1" si="258"/>
        <v>0</v>
      </c>
      <c r="M579" s="26" t="str">
        <f t="shared" ca="1" si="282"/>
        <v>296</v>
      </c>
      <c r="N579" s="26">
        <f t="shared" ca="1" si="283"/>
        <v>296</v>
      </c>
      <c r="O579" s="26">
        <f t="shared" si="259"/>
        <v>53</v>
      </c>
      <c r="P579" s="26">
        <f t="shared" ca="1" si="260"/>
        <v>0</v>
      </c>
      <c r="Q579" s="26">
        <f t="shared" ca="1" si="261"/>
        <v>53</v>
      </c>
      <c r="R579" s="43">
        <f>IF(Råstatistik!G573=".",0,Råstatistik!G573)</f>
        <v>35</v>
      </c>
      <c r="S579" s="44">
        <f ca="1">IF(Råstatistik!E573=999,IF(simulera09,RANDBETWEEN(1,9),9),0)</f>
        <v>0</v>
      </c>
      <c r="T579" s="43">
        <f>IF(Råstatistik!L573=".",0,Råstatistik!L573)</f>
        <v>12</v>
      </c>
      <c r="U579" s="44">
        <f ca="1">IF(Råstatistik!J573=999,IF(simulera09,RANDBETWEEN(1,9),9),0)</f>
        <v>0</v>
      </c>
      <c r="V579">
        <f>IF(Råstatistik!Q573=".",0,Råstatistik!Q573)</f>
        <v>0</v>
      </c>
      <c r="W579">
        <f ca="1">IF(Råstatistik!O573=999,IF(simulera09,RANDBETWEEN(1,9),9),0)</f>
        <v>9</v>
      </c>
      <c r="X579">
        <f>IF(Råstatistik!V573=".",0,Råstatistik!V573)</f>
        <v>12</v>
      </c>
      <c r="Y579">
        <f ca="1">IF(Råstatistik!T573=999,IF(simulera09,RANDBETWEEN(1,9),9),0)</f>
        <v>0</v>
      </c>
      <c r="Z579">
        <f t="shared" si="262"/>
        <v>59</v>
      </c>
      <c r="AA579">
        <f t="shared" ca="1" si="263"/>
        <v>9</v>
      </c>
      <c r="AB579" s="26" t="str">
        <f t="shared" ca="1" si="284"/>
        <v>59-68</v>
      </c>
      <c r="AC579" s="26" t="b">
        <f>Råstatistik!B573</f>
        <v>0</v>
      </c>
      <c r="AD579" s="26">
        <f t="shared" si="264"/>
        <v>4</v>
      </c>
      <c r="AE579" s="26">
        <f t="shared" ca="1" si="265"/>
        <v>0</v>
      </c>
      <c r="AF579" s="26">
        <f t="shared" si="266"/>
        <v>2</v>
      </c>
      <c r="AG579" s="26">
        <f t="shared" ca="1" si="267"/>
        <v>0</v>
      </c>
      <c r="AH579" s="26">
        <f t="shared" si="268"/>
        <v>33</v>
      </c>
      <c r="AI579" s="26">
        <f t="shared" ca="1" si="269"/>
        <v>0</v>
      </c>
      <c r="AJ579" s="26">
        <f t="shared" si="270"/>
        <v>198</v>
      </c>
      <c r="AK579" s="26">
        <f t="shared" ca="1" si="271"/>
        <v>0</v>
      </c>
      <c r="AL579" s="48">
        <f t="shared" si="272"/>
        <v>0.17905405405405406</v>
      </c>
      <c r="AM579" s="48" t="str">
        <f t="shared" ca="1" si="273"/>
        <v>18 - 0%</v>
      </c>
      <c r="AN579" s="48" t="str">
        <f>IFERROR(#REF!/#REF!,"-")</f>
        <v>-</v>
      </c>
      <c r="AO579" s="48">
        <f t="shared" si="274"/>
        <v>0.19932432432432431</v>
      </c>
      <c r="AP579" s="48" t="str">
        <f t="shared" ca="1" si="275"/>
        <v>20 - 3%</v>
      </c>
      <c r="AQ579" s="48" t="str">
        <f>IFERROR(AC579/#REF!,"-")</f>
        <v>-</v>
      </c>
      <c r="AR579" s="48">
        <f t="shared" si="276"/>
        <v>1.1132075471698113</v>
      </c>
      <c r="AS579" s="48" t="str">
        <f>IFERROR(#REF!/#REF!,"_")</f>
        <v>_</v>
      </c>
      <c r="AT579" s="48">
        <f t="shared" si="277"/>
        <v>0.26415094339622641</v>
      </c>
      <c r="AU579" s="48" t="str">
        <f>IFERROR(#REF!/#REF!,"-")</f>
        <v>-</v>
      </c>
      <c r="AV579" s="48">
        <f t="shared" si="278"/>
        <v>0.20338983050847459</v>
      </c>
      <c r="AW579" s="48" t="str">
        <f>IFERROR(#REF!/#REF!,"-")</f>
        <v>-</v>
      </c>
      <c r="AX579" s="48">
        <f t="shared" si="279"/>
        <v>0.20338983050847459</v>
      </c>
      <c r="AY579" s="48" t="str">
        <f>IFERROR(#REF!/#REF!,"-")</f>
        <v>-</v>
      </c>
      <c r="AZ579" s="48">
        <f t="shared" si="285"/>
        <v>0.40677966101694918</v>
      </c>
      <c r="BA579" s="48" t="str">
        <f t="shared" si="286"/>
        <v>-</v>
      </c>
      <c r="BB579" s="48" t="b">
        <f t="shared" si="280"/>
        <v>0</v>
      </c>
      <c r="BC579">
        <f t="shared" si="287"/>
        <v>4</v>
      </c>
      <c r="BD579" s="48">
        <f t="shared" si="281"/>
        <v>0.66666666666666663</v>
      </c>
    </row>
    <row r="580" spans="1:56" x14ac:dyDescent="0.3">
      <c r="A580" s="25" t="str">
        <f>Råstatistik!A574</f>
        <v>VIBYSKOLAN EKONOMISK FÖRENING</v>
      </c>
      <c r="B580" t="b">
        <f t="shared" si="256"/>
        <v>0</v>
      </c>
      <c r="C580">
        <f>Råstatistik!F574</f>
        <v>0</v>
      </c>
      <c r="D580">
        <f ca="1">IF(Råstatistik!D574=999,IF(simulera09,RANDBETWEEN(1,9),9),0)</f>
        <v>0</v>
      </c>
      <c r="E580">
        <f>Råstatistik!K574</f>
        <v>0</v>
      </c>
      <c r="F580">
        <f ca="1">IF(Råstatistik!I574=999,IF(simulera09,RANDBETWEEN(1,9),9),0)</f>
        <v>9</v>
      </c>
      <c r="G580">
        <f>Råstatistik!P574</f>
        <v>0</v>
      </c>
      <c r="H580">
        <f ca="1">IF(Råstatistik!N574=999,IF(simulera09,RANDBETWEEN(1,9),9),0)</f>
        <v>0</v>
      </c>
      <c r="I580">
        <f>Råstatistik!U574</f>
        <v>50</v>
      </c>
      <c r="J580">
        <f ca="1">IF(Råstatistik!S574=999,IF(simulera09,RANDBETWEEN(1,9),9),0)</f>
        <v>0</v>
      </c>
      <c r="K580">
        <f t="shared" si="257"/>
        <v>50</v>
      </c>
      <c r="L580">
        <f t="shared" ca="1" si="258"/>
        <v>9</v>
      </c>
      <c r="M580" s="26" t="str">
        <f t="shared" ca="1" si="282"/>
        <v>50-59</v>
      </c>
      <c r="N580" s="26">
        <f t="shared" ca="1" si="283"/>
        <v>55</v>
      </c>
      <c r="O580" s="26">
        <f t="shared" si="259"/>
        <v>0</v>
      </c>
      <c r="P580" s="26">
        <f t="shared" ca="1" si="260"/>
        <v>9</v>
      </c>
      <c r="Q580" s="26">
        <f t="shared" ca="1" si="261"/>
        <v>5</v>
      </c>
      <c r="R580" s="43">
        <f>IF(Råstatistik!G574=".",0,Råstatistik!G574)</f>
        <v>0</v>
      </c>
      <c r="S580" s="44">
        <f ca="1">IF(Råstatistik!E574=999,IF(simulera09,RANDBETWEEN(1,9),9),0)</f>
        <v>0</v>
      </c>
      <c r="T580" s="43">
        <f>IF(Råstatistik!L574=".",0,Råstatistik!L574)</f>
        <v>0</v>
      </c>
      <c r="U580" s="44">
        <f ca="1">IF(Råstatistik!J574=999,IF(simulera09,RANDBETWEEN(1,9),9),0)</f>
        <v>9</v>
      </c>
      <c r="V580">
        <f>IF(Råstatistik!Q574=".",0,Råstatistik!Q574)</f>
        <v>0</v>
      </c>
      <c r="W580">
        <f ca="1">IF(Råstatistik!O574=999,IF(simulera09,RANDBETWEEN(1,9),9),0)</f>
        <v>0</v>
      </c>
      <c r="X580">
        <f>IF(Råstatistik!V574=".",0,Råstatistik!V574)</f>
        <v>0</v>
      </c>
      <c r="Y580">
        <f ca="1">IF(Råstatistik!T574=999,IF(simulera09,RANDBETWEEN(1,9),9),0)</f>
        <v>9</v>
      </c>
      <c r="Z580">
        <f t="shared" si="262"/>
        <v>0</v>
      </c>
      <c r="AA580">
        <f t="shared" ca="1" si="263"/>
        <v>18</v>
      </c>
      <c r="AB580" s="26" t="str">
        <f t="shared" ca="1" si="284"/>
        <v>0-18</v>
      </c>
      <c r="AC580" s="26" t="b">
        <f>Råstatistik!B574</f>
        <v>0</v>
      </c>
      <c r="AD580" s="26">
        <f t="shared" si="264"/>
        <v>0</v>
      </c>
      <c r="AE580" s="26">
        <f t="shared" ca="1" si="265"/>
        <v>0</v>
      </c>
      <c r="AF580" s="26">
        <f t="shared" si="266"/>
        <v>0</v>
      </c>
      <c r="AG580" s="26">
        <f t="shared" ca="1" si="267"/>
        <v>0</v>
      </c>
      <c r="AH580" s="26">
        <f t="shared" si="268"/>
        <v>0</v>
      </c>
      <c r="AI580" s="26">
        <f t="shared" ca="1" si="269"/>
        <v>0</v>
      </c>
      <c r="AJ580" s="26">
        <f t="shared" si="270"/>
        <v>50</v>
      </c>
      <c r="AK580" s="26">
        <f t="shared" ca="1" si="271"/>
        <v>0</v>
      </c>
      <c r="AL580" s="48">
        <f t="shared" si="272"/>
        <v>0</v>
      </c>
      <c r="AM580" s="48" t="str">
        <f t="shared" ca="1" si="273"/>
        <v>0 - 16%</v>
      </c>
      <c r="AN580" s="48" t="str">
        <f>IFERROR(#REF!/#REF!,"-")</f>
        <v>-</v>
      </c>
      <c r="AO580" s="48">
        <f t="shared" si="274"/>
        <v>0</v>
      </c>
      <c r="AP580" s="48" t="str">
        <f t="shared" ca="1" si="275"/>
        <v>0 - 33%</v>
      </c>
      <c r="AQ580" s="48" t="str">
        <f>IFERROR(AC580/#REF!,"-")</f>
        <v>-</v>
      </c>
      <c r="AR580" s="48" t="str">
        <f t="shared" si="276"/>
        <v>-</v>
      </c>
      <c r="AS580" s="48" t="str">
        <f>IFERROR(#REF!/#REF!,"_")</f>
        <v>_</v>
      </c>
      <c r="AT580" s="48" t="str">
        <f t="shared" si="277"/>
        <v>-</v>
      </c>
      <c r="AU580" s="48" t="str">
        <f>IFERROR(#REF!/#REF!,"-")</f>
        <v>-</v>
      </c>
      <c r="AV580" s="48" t="str">
        <f t="shared" si="278"/>
        <v>-</v>
      </c>
      <c r="AW580" s="48" t="str">
        <f>IFERROR(#REF!/#REF!,"-")</f>
        <v>-</v>
      </c>
      <c r="AX580" s="48" t="str">
        <f t="shared" si="279"/>
        <v>-</v>
      </c>
      <c r="AY580" s="48" t="str">
        <f>IFERROR(#REF!/#REF!,"-")</f>
        <v>-</v>
      </c>
      <c r="AZ580" s="48" t="str">
        <f t="shared" si="285"/>
        <v>-</v>
      </c>
      <c r="BA580" s="48" t="str">
        <f t="shared" si="286"/>
        <v>-</v>
      </c>
      <c r="BB580" s="48" t="b">
        <f t="shared" si="280"/>
        <v>0</v>
      </c>
      <c r="BC580">
        <f t="shared" si="287"/>
        <v>0</v>
      </c>
      <c r="BD580" s="48" t="str">
        <f t="shared" si="281"/>
        <v>-</v>
      </c>
    </row>
    <row r="581" spans="1:56" x14ac:dyDescent="0.3">
      <c r="A581" s="25" t="str">
        <f>Råstatistik!A575</f>
        <v>VILHELMINA FRIA FÖRSAMLING</v>
      </c>
      <c r="B581" t="b">
        <f t="shared" si="256"/>
        <v>0</v>
      </c>
      <c r="C581">
        <f>Råstatistik!F575</f>
        <v>0</v>
      </c>
      <c r="D581">
        <f ca="1">IF(Råstatistik!D575=999,IF(simulera09,RANDBETWEEN(1,9),9),0)</f>
        <v>0</v>
      </c>
      <c r="E581">
        <f>Råstatistik!K575</f>
        <v>0</v>
      </c>
      <c r="F581">
        <f ca="1">IF(Råstatistik!I575=999,IF(simulera09,RANDBETWEEN(1,9),9),0)</f>
        <v>0</v>
      </c>
      <c r="G581">
        <f>Råstatistik!P575</f>
        <v>0</v>
      </c>
      <c r="H581">
        <f ca="1">IF(Råstatistik!N575=999,IF(simulera09,RANDBETWEEN(1,9),9),0)</f>
        <v>0</v>
      </c>
      <c r="I581">
        <f>Råstatistik!U575</f>
        <v>0</v>
      </c>
      <c r="J581">
        <f ca="1">IF(Råstatistik!S575=999,IF(simulera09,RANDBETWEEN(1,9),9),0)</f>
        <v>0</v>
      </c>
      <c r="K581">
        <f t="shared" si="257"/>
        <v>0</v>
      </c>
      <c r="L581">
        <f t="shared" ca="1" si="258"/>
        <v>0</v>
      </c>
      <c r="M581" s="26" t="str">
        <f t="shared" ca="1" si="282"/>
        <v>0</v>
      </c>
      <c r="N581" s="26">
        <f t="shared" ca="1" si="283"/>
        <v>0</v>
      </c>
      <c r="O581" s="26">
        <f t="shared" si="259"/>
        <v>0</v>
      </c>
      <c r="P581" s="26">
        <f t="shared" ca="1" si="260"/>
        <v>0</v>
      </c>
      <c r="Q581" s="26">
        <f t="shared" ca="1" si="261"/>
        <v>0</v>
      </c>
      <c r="R581" s="43">
        <f>IF(Råstatistik!G575=".",0,Råstatistik!G575)</f>
        <v>0</v>
      </c>
      <c r="S581" s="44">
        <f ca="1">IF(Råstatistik!E575=999,IF(simulera09,RANDBETWEEN(1,9),9),0)</f>
        <v>0</v>
      </c>
      <c r="T581" s="43">
        <f>IF(Råstatistik!L575=".",0,Råstatistik!L575)</f>
        <v>0</v>
      </c>
      <c r="U581" s="44">
        <f ca="1">IF(Råstatistik!J575=999,IF(simulera09,RANDBETWEEN(1,9),9),0)</f>
        <v>0</v>
      </c>
      <c r="V581">
        <f>IF(Råstatistik!Q575=".",0,Råstatistik!Q575)</f>
        <v>0</v>
      </c>
      <c r="W581">
        <f ca="1">IF(Råstatistik!O575=999,IF(simulera09,RANDBETWEEN(1,9),9),0)</f>
        <v>0</v>
      </c>
      <c r="X581">
        <f>IF(Råstatistik!V575=".",0,Råstatistik!V575)</f>
        <v>0</v>
      </c>
      <c r="Y581">
        <f ca="1">IF(Råstatistik!T575=999,IF(simulera09,RANDBETWEEN(1,9),9),0)</f>
        <v>0</v>
      </c>
      <c r="Z581">
        <f t="shared" si="262"/>
        <v>0</v>
      </c>
      <c r="AA581">
        <f t="shared" ca="1" si="263"/>
        <v>0</v>
      </c>
      <c r="AB581" s="26" t="str">
        <f t="shared" ca="1" si="284"/>
        <v>0</v>
      </c>
      <c r="AC581" s="26" t="b">
        <f>Råstatistik!B575</f>
        <v>0</v>
      </c>
      <c r="AD581" s="26">
        <f t="shared" si="264"/>
        <v>0</v>
      </c>
      <c r="AE581" s="26">
        <f t="shared" ca="1" si="265"/>
        <v>0</v>
      </c>
      <c r="AF581" s="26">
        <f t="shared" si="266"/>
        <v>0</v>
      </c>
      <c r="AG581" s="26">
        <f t="shared" ca="1" si="267"/>
        <v>0</v>
      </c>
      <c r="AH581" s="26">
        <f t="shared" si="268"/>
        <v>0</v>
      </c>
      <c r="AI581" s="26">
        <f t="shared" ca="1" si="269"/>
        <v>0</v>
      </c>
      <c r="AJ581" s="26">
        <f t="shared" si="270"/>
        <v>0</v>
      </c>
      <c r="AK581" s="26">
        <f t="shared" ca="1" si="271"/>
        <v>0</v>
      </c>
      <c r="AL581" s="48" t="str">
        <f t="shared" si="272"/>
        <v>-</v>
      </c>
      <c r="AM581" s="48" t="e">
        <f t="shared" ca="1" si="273"/>
        <v>#DIV/0!</v>
      </c>
      <c r="AN581" s="48" t="str">
        <f>IFERROR(#REF!/#REF!,"-")</f>
        <v>-</v>
      </c>
      <c r="AO581" s="48" t="str">
        <f t="shared" si="274"/>
        <v>-</v>
      </c>
      <c r="AP581" s="48" t="e">
        <f t="shared" ca="1" si="275"/>
        <v>#DIV/0!</v>
      </c>
      <c r="AQ581" s="48" t="str">
        <f>IFERROR(AC581/#REF!,"-")</f>
        <v>-</v>
      </c>
      <c r="AR581" s="48" t="str">
        <f t="shared" si="276"/>
        <v>-</v>
      </c>
      <c r="AS581" s="48" t="str">
        <f>IFERROR(#REF!/#REF!,"_")</f>
        <v>_</v>
      </c>
      <c r="AT581" s="48" t="str">
        <f t="shared" si="277"/>
        <v>-</v>
      </c>
      <c r="AU581" s="48" t="str">
        <f>IFERROR(#REF!/#REF!,"-")</f>
        <v>-</v>
      </c>
      <c r="AV581" s="48" t="str">
        <f t="shared" si="278"/>
        <v>-</v>
      </c>
      <c r="AW581" s="48" t="str">
        <f>IFERROR(#REF!/#REF!,"-")</f>
        <v>-</v>
      </c>
      <c r="AX581" s="48" t="str">
        <f t="shared" si="279"/>
        <v>-</v>
      </c>
      <c r="AY581" s="48" t="str">
        <f>IFERROR(#REF!/#REF!,"-")</f>
        <v>-</v>
      </c>
      <c r="AZ581" s="48" t="str">
        <f t="shared" si="285"/>
        <v>-</v>
      </c>
      <c r="BA581" s="48" t="str">
        <f t="shared" si="286"/>
        <v>-</v>
      </c>
      <c r="BB581" s="48" t="b">
        <f t="shared" si="280"/>
        <v>0</v>
      </c>
      <c r="BC581">
        <f t="shared" si="287"/>
        <v>0</v>
      </c>
      <c r="BD581" s="48" t="str">
        <f t="shared" si="281"/>
        <v>-</v>
      </c>
    </row>
    <row r="582" spans="1:56" x14ac:dyDescent="0.3">
      <c r="A582" s="25" t="str">
        <f>Råstatistik!A576</f>
        <v>VILHELMINA KOMMUN</v>
      </c>
      <c r="B582" t="b">
        <f t="shared" si="256"/>
        <v>1</v>
      </c>
      <c r="C582">
        <f>Råstatistik!F576</f>
        <v>0</v>
      </c>
      <c r="D582">
        <f ca="1">IF(Råstatistik!D576=999,IF(simulera09,RANDBETWEEN(1,9),9),0)</f>
        <v>9</v>
      </c>
      <c r="E582">
        <f>Råstatistik!K576</f>
        <v>0</v>
      </c>
      <c r="F582">
        <f ca="1">IF(Råstatistik!I576=999,IF(simulera09,RANDBETWEEN(1,9),9),0)</f>
        <v>9</v>
      </c>
      <c r="G582">
        <f>Råstatistik!P576</f>
        <v>0</v>
      </c>
      <c r="H582">
        <f ca="1">IF(Råstatistik!N576=999,IF(simulera09,RANDBETWEEN(1,9),9),0)</f>
        <v>9</v>
      </c>
      <c r="I582">
        <f>Råstatistik!U576</f>
        <v>60</v>
      </c>
      <c r="J582">
        <f ca="1">IF(Råstatistik!S576=999,IF(simulera09,RANDBETWEEN(1,9),9),0)</f>
        <v>0</v>
      </c>
      <c r="K582">
        <f t="shared" si="257"/>
        <v>60</v>
      </c>
      <c r="L582">
        <f t="shared" ca="1" si="258"/>
        <v>27</v>
      </c>
      <c r="M582" s="26" t="str">
        <f t="shared" ca="1" si="282"/>
        <v>60-87</v>
      </c>
      <c r="N582" s="26">
        <f t="shared" ca="1" si="283"/>
        <v>74</v>
      </c>
      <c r="O582" s="26">
        <f t="shared" si="259"/>
        <v>0</v>
      </c>
      <c r="P582" s="26">
        <f t="shared" ca="1" si="260"/>
        <v>18</v>
      </c>
      <c r="Q582" s="26">
        <f t="shared" ca="1" si="261"/>
        <v>9</v>
      </c>
      <c r="R582" s="43">
        <f>IF(Råstatistik!G576=".",0,Råstatistik!G576)</f>
        <v>0</v>
      </c>
      <c r="S582" s="44">
        <f ca="1">IF(Råstatistik!E576=999,IF(simulera09,RANDBETWEEN(1,9),9),0)</f>
        <v>9</v>
      </c>
      <c r="T582" s="43">
        <f>IF(Råstatistik!L576=".",0,Råstatistik!L576)</f>
        <v>0</v>
      </c>
      <c r="U582" s="44">
        <f ca="1">IF(Råstatistik!J576=999,IF(simulera09,RANDBETWEEN(1,9),9),0)</f>
        <v>9</v>
      </c>
      <c r="V582">
        <f>IF(Råstatistik!Q576=".",0,Råstatistik!Q576)</f>
        <v>0</v>
      </c>
      <c r="W582">
        <f ca="1">IF(Råstatistik!O576=999,IF(simulera09,RANDBETWEEN(1,9),9),0)</f>
        <v>9</v>
      </c>
      <c r="X582">
        <f>IF(Råstatistik!V576=".",0,Råstatistik!V576)</f>
        <v>0</v>
      </c>
      <c r="Y582">
        <f ca="1">IF(Råstatistik!T576=999,IF(simulera09,RANDBETWEEN(1,9),9),0)</f>
        <v>9</v>
      </c>
      <c r="Z582">
        <f t="shared" si="262"/>
        <v>0</v>
      </c>
      <c r="AA582">
        <f t="shared" ca="1" si="263"/>
        <v>36</v>
      </c>
      <c r="AB582" s="26" t="str">
        <f t="shared" ca="1" si="284"/>
        <v>0-36</v>
      </c>
      <c r="AC582" s="26" t="b">
        <f>Råstatistik!B576</f>
        <v>0</v>
      </c>
      <c r="AD582" s="26">
        <f t="shared" si="264"/>
        <v>0</v>
      </c>
      <c r="AE582" s="26">
        <f t="shared" ca="1" si="265"/>
        <v>0</v>
      </c>
      <c r="AF582" s="26">
        <f t="shared" si="266"/>
        <v>0</v>
      </c>
      <c r="AG582" s="26">
        <f t="shared" ca="1" si="267"/>
        <v>0</v>
      </c>
      <c r="AH582" s="26">
        <f t="shared" si="268"/>
        <v>0</v>
      </c>
      <c r="AI582" s="26">
        <f t="shared" ca="1" si="269"/>
        <v>0</v>
      </c>
      <c r="AJ582" s="26">
        <f t="shared" si="270"/>
        <v>60</v>
      </c>
      <c r="AK582" s="26">
        <f t="shared" ca="1" si="271"/>
        <v>0</v>
      </c>
      <c r="AL582" s="48">
        <f t="shared" si="272"/>
        <v>0</v>
      </c>
      <c r="AM582" s="48" t="str">
        <f t="shared" ca="1" si="273"/>
        <v>0 - 24%</v>
      </c>
      <c r="AN582" s="48" t="str">
        <f>IFERROR(#REF!/#REF!,"-")</f>
        <v>-</v>
      </c>
      <c r="AO582" s="48">
        <f t="shared" si="274"/>
        <v>0</v>
      </c>
      <c r="AP582" s="48" t="str">
        <f t="shared" ca="1" si="275"/>
        <v>0 - 49%</v>
      </c>
      <c r="AQ582" s="48" t="str">
        <f>IFERROR(AC582/#REF!,"-")</f>
        <v>-</v>
      </c>
      <c r="AR582" s="48" t="str">
        <f t="shared" si="276"/>
        <v>-</v>
      </c>
      <c r="AS582" s="48" t="str">
        <f>IFERROR(#REF!/#REF!,"_")</f>
        <v>_</v>
      </c>
      <c r="AT582" s="48" t="str">
        <f t="shared" si="277"/>
        <v>-</v>
      </c>
      <c r="AU582" s="48" t="str">
        <f>IFERROR(#REF!/#REF!,"-")</f>
        <v>-</v>
      </c>
      <c r="AV582" s="48" t="str">
        <f t="shared" si="278"/>
        <v>-</v>
      </c>
      <c r="AW582" s="48" t="str">
        <f>IFERROR(#REF!/#REF!,"-")</f>
        <v>-</v>
      </c>
      <c r="AX582" s="48" t="str">
        <f t="shared" si="279"/>
        <v>-</v>
      </c>
      <c r="AY582" s="48" t="str">
        <f>IFERROR(#REF!/#REF!,"-")</f>
        <v>-</v>
      </c>
      <c r="AZ582" s="48" t="str">
        <f t="shared" si="285"/>
        <v>-</v>
      </c>
      <c r="BA582" s="48" t="str">
        <f t="shared" si="286"/>
        <v>-</v>
      </c>
      <c r="BB582" s="48" t="b">
        <f t="shared" si="280"/>
        <v>0</v>
      </c>
      <c r="BC582">
        <f t="shared" si="287"/>
        <v>0</v>
      </c>
      <c r="BD582" s="48" t="str">
        <f t="shared" si="281"/>
        <v>-</v>
      </c>
    </row>
    <row r="583" spans="1:56" x14ac:dyDescent="0.3">
      <c r="A583" s="25" t="str">
        <f>Råstatistik!A577</f>
        <v>VILLBERGA FAMILJECENTER AKTIEBOLAG</v>
      </c>
      <c r="B583" t="b">
        <f t="shared" si="256"/>
        <v>0</v>
      </c>
      <c r="C583">
        <f>Råstatistik!F577</f>
        <v>0</v>
      </c>
      <c r="D583">
        <f ca="1">IF(Råstatistik!D577=999,IF(simulera09,RANDBETWEEN(1,9),9),0)</f>
        <v>9</v>
      </c>
      <c r="E583">
        <f>Råstatistik!K577</f>
        <v>0</v>
      </c>
      <c r="F583">
        <f ca="1">IF(Råstatistik!I577=999,IF(simulera09,RANDBETWEEN(1,9),9),0)</f>
        <v>0</v>
      </c>
      <c r="G583">
        <f>Råstatistik!P577</f>
        <v>0</v>
      </c>
      <c r="H583">
        <f ca="1">IF(Råstatistik!N577=999,IF(simulera09,RANDBETWEEN(1,9),9),0)</f>
        <v>0</v>
      </c>
      <c r="I583">
        <f>Råstatistik!U577</f>
        <v>0</v>
      </c>
      <c r="J583">
        <f ca="1">IF(Råstatistik!S577=999,IF(simulera09,RANDBETWEEN(1,9),9),0)</f>
        <v>0</v>
      </c>
      <c r="K583">
        <f t="shared" si="257"/>
        <v>0</v>
      </c>
      <c r="L583">
        <f t="shared" ca="1" si="258"/>
        <v>9</v>
      </c>
      <c r="M583" s="26" t="str">
        <f t="shared" ca="1" si="282"/>
        <v>0-9</v>
      </c>
      <c r="N583" s="26">
        <f t="shared" ca="1" si="283"/>
        <v>5</v>
      </c>
      <c r="O583" s="26">
        <f t="shared" si="259"/>
        <v>0</v>
      </c>
      <c r="P583" s="26">
        <f t="shared" ca="1" si="260"/>
        <v>9</v>
      </c>
      <c r="Q583" s="26">
        <f t="shared" ca="1" si="261"/>
        <v>5</v>
      </c>
      <c r="R583" s="43">
        <f>IF(Råstatistik!G577=".",0,Råstatistik!G577)</f>
        <v>0</v>
      </c>
      <c r="S583" s="44">
        <f ca="1">IF(Råstatistik!E577=999,IF(simulera09,RANDBETWEEN(1,9),9),0)</f>
        <v>9</v>
      </c>
      <c r="T583" s="43">
        <f>IF(Råstatistik!L577=".",0,Råstatistik!L577)</f>
        <v>0</v>
      </c>
      <c r="U583" s="44">
        <f ca="1">IF(Råstatistik!J577=999,IF(simulera09,RANDBETWEEN(1,9),9),0)</f>
        <v>0</v>
      </c>
      <c r="V583">
        <f>IF(Råstatistik!Q577=".",0,Råstatistik!Q577)</f>
        <v>0</v>
      </c>
      <c r="W583">
        <f ca="1">IF(Råstatistik!O577=999,IF(simulera09,RANDBETWEEN(1,9),9),0)</f>
        <v>0</v>
      </c>
      <c r="X583">
        <f>IF(Råstatistik!V577=".",0,Råstatistik!V577)</f>
        <v>0</v>
      </c>
      <c r="Y583">
        <f ca="1">IF(Råstatistik!T577=999,IF(simulera09,RANDBETWEEN(1,9),9),0)</f>
        <v>0</v>
      </c>
      <c r="Z583">
        <f t="shared" si="262"/>
        <v>0</v>
      </c>
      <c r="AA583">
        <f t="shared" ca="1" si="263"/>
        <v>9</v>
      </c>
      <c r="AB583" s="26" t="str">
        <f t="shared" ca="1" si="284"/>
        <v>0-9</v>
      </c>
      <c r="AC583" s="26" t="b">
        <f>Råstatistik!B577</f>
        <v>0</v>
      </c>
      <c r="AD583" s="26">
        <f t="shared" si="264"/>
        <v>0</v>
      </c>
      <c r="AE583" s="26">
        <f t="shared" ca="1" si="265"/>
        <v>0</v>
      </c>
      <c r="AF583" s="26">
        <f t="shared" si="266"/>
        <v>0</v>
      </c>
      <c r="AG583" s="26">
        <f t="shared" ca="1" si="267"/>
        <v>0</v>
      </c>
      <c r="AH583" s="26">
        <f t="shared" si="268"/>
        <v>0</v>
      </c>
      <c r="AI583" s="26">
        <f t="shared" ca="1" si="269"/>
        <v>0</v>
      </c>
      <c r="AJ583" s="26">
        <f t="shared" si="270"/>
        <v>0</v>
      </c>
      <c r="AK583" s="26">
        <f t="shared" ca="1" si="271"/>
        <v>0</v>
      </c>
      <c r="AL583" s="48" t="str">
        <f t="shared" si="272"/>
        <v>-</v>
      </c>
      <c r="AM583" s="48" t="str">
        <f t="shared" ca="1" si="273"/>
        <v>0 - 180%</v>
      </c>
      <c r="AN583" s="48" t="str">
        <f>IFERROR(#REF!/#REF!,"-")</f>
        <v>-</v>
      </c>
      <c r="AO583" s="48" t="str">
        <f t="shared" si="274"/>
        <v>-</v>
      </c>
      <c r="AP583" s="48" t="str">
        <f t="shared" ca="1" si="275"/>
        <v>0 - 180%</v>
      </c>
      <c r="AQ583" s="48" t="str">
        <f>IFERROR(AC583/#REF!,"-")</f>
        <v>-</v>
      </c>
      <c r="AR583" s="48" t="str">
        <f t="shared" si="276"/>
        <v>-</v>
      </c>
      <c r="AS583" s="48" t="str">
        <f>IFERROR(#REF!/#REF!,"_")</f>
        <v>_</v>
      </c>
      <c r="AT583" s="48" t="str">
        <f t="shared" si="277"/>
        <v>-</v>
      </c>
      <c r="AU583" s="48" t="str">
        <f>IFERROR(#REF!/#REF!,"-")</f>
        <v>-</v>
      </c>
      <c r="AV583" s="48" t="str">
        <f t="shared" si="278"/>
        <v>-</v>
      </c>
      <c r="AW583" s="48" t="str">
        <f>IFERROR(#REF!/#REF!,"-")</f>
        <v>-</v>
      </c>
      <c r="AX583" s="48" t="str">
        <f t="shared" si="279"/>
        <v>-</v>
      </c>
      <c r="AY583" s="48" t="str">
        <f>IFERROR(#REF!/#REF!,"-")</f>
        <v>-</v>
      </c>
      <c r="AZ583" s="48" t="str">
        <f t="shared" si="285"/>
        <v>-</v>
      </c>
      <c r="BA583" s="48" t="str">
        <f t="shared" si="286"/>
        <v>-</v>
      </c>
      <c r="BB583" s="48" t="b">
        <f t="shared" si="280"/>
        <v>0</v>
      </c>
      <c r="BC583">
        <f t="shared" si="287"/>
        <v>0</v>
      </c>
      <c r="BD583" s="48" t="str">
        <f t="shared" si="281"/>
        <v>-</v>
      </c>
    </row>
    <row r="584" spans="1:56" x14ac:dyDescent="0.3">
      <c r="A584" s="25" t="str">
        <f>Råstatistik!A578</f>
        <v>VIMMERBY KOMMUN</v>
      </c>
      <c r="B584" t="b">
        <f t="shared" si="256"/>
        <v>1</v>
      </c>
      <c r="C584">
        <f>Råstatistik!F578</f>
        <v>12</v>
      </c>
      <c r="D584">
        <f ca="1">IF(Råstatistik!D578=999,IF(simulera09,RANDBETWEEN(1,9),9),0)</f>
        <v>0</v>
      </c>
      <c r="E584">
        <f>Råstatistik!K578</f>
        <v>17</v>
      </c>
      <c r="F584">
        <f ca="1">IF(Råstatistik!I578=999,IF(simulera09,RANDBETWEEN(1,9),9),0)</f>
        <v>0</v>
      </c>
      <c r="G584">
        <f>Råstatistik!P578</f>
        <v>21</v>
      </c>
      <c r="H584">
        <f ca="1">IF(Råstatistik!N578=999,IF(simulera09,RANDBETWEEN(1,9),9),0)</f>
        <v>0</v>
      </c>
      <c r="I584">
        <f>Råstatistik!U578</f>
        <v>104</v>
      </c>
      <c r="J584">
        <f ca="1">IF(Råstatistik!S578=999,IF(simulera09,RANDBETWEEN(1,9),9),0)</f>
        <v>0</v>
      </c>
      <c r="K584">
        <f t="shared" si="257"/>
        <v>154</v>
      </c>
      <c r="L584">
        <f t="shared" ca="1" si="258"/>
        <v>0</v>
      </c>
      <c r="M584" s="26" t="str">
        <f t="shared" ca="1" si="282"/>
        <v>154</v>
      </c>
      <c r="N584" s="26">
        <f t="shared" ca="1" si="283"/>
        <v>154</v>
      </c>
      <c r="O584" s="26">
        <f t="shared" si="259"/>
        <v>29</v>
      </c>
      <c r="P584" s="26">
        <f t="shared" ca="1" si="260"/>
        <v>0</v>
      </c>
      <c r="Q584" s="26">
        <f t="shared" ca="1" si="261"/>
        <v>29</v>
      </c>
      <c r="R584" s="43">
        <f>IF(Råstatistik!G578=".",0,Råstatistik!G578)</f>
        <v>0</v>
      </c>
      <c r="S584" s="44">
        <f ca="1">IF(Råstatistik!E578=999,IF(simulera09,RANDBETWEEN(1,9),9),0)</f>
        <v>9</v>
      </c>
      <c r="T584" s="43">
        <f>IF(Råstatistik!L578=".",0,Råstatistik!L578)</f>
        <v>0</v>
      </c>
      <c r="U584" s="44">
        <f ca="1">IF(Råstatistik!J578=999,IF(simulera09,RANDBETWEEN(1,9),9),0)</f>
        <v>9</v>
      </c>
      <c r="V584">
        <f>IF(Råstatistik!Q578=".",0,Råstatistik!Q578)</f>
        <v>0</v>
      </c>
      <c r="W584">
        <f ca="1">IF(Råstatistik!O578=999,IF(simulera09,RANDBETWEEN(1,9),9),0)</f>
        <v>9</v>
      </c>
      <c r="X584">
        <f>IF(Råstatistik!V578=".",0,Råstatistik!V578)</f>
        <v>0</v>
      </c>
      <c r="Y584">
        <f ca="1">IF(Råstatistik!T578=999,IF(simulera09,RANDBETWEEN(1,9),9),0)</f>
        <v>9</v>
      </c>
      <c r="Z584">
        <f t="shared" si="262"/>
        <v>0</v>
      </c>
      <c r="AA584">
        <f t="shared" ca="1" si="263"/>
        <v>36</v>
      </c>
      <c r="AB584" s="26" t="str">
        <f t="shared" ca="1" si="284"/>
        <v>0-36</v>
      </c>
      <c r="AC584" s="26" t="b">
        <f>Råstatistik!B578</f>
        <v>0</v>
      </c>
      <c r="AD584" s="26">
        <f t="shared" si="264"/>
        <v>12</v>
      </c>
      <c r="AE584" s="26">
        <f t="shared" ca="1" si="265"/>
        <v>0</v>
      </c>
      <c r="AF584" s="26">
        <f t="shared" si="266"/>
        <v>17</v>
      </c>
      <c r="AG584" s="26">
        <f t="shared" ca="1" si="267"/>
        <v>0</v>
      </c>
      <c r="AH584" s="26">
        <f t="shared" si="268"/>
        <v>21</v>
      </c>
      <c r="AI584" s="26">
        <f t="shared" ca="1" si="269"/>
        <v>0</v>
      </c>
      <c r="AJ584" s="26">
        <f t="shared" si="270"/>
        <v>104</v>
      </c>
      <c r="AK584" s="26">
        <f t="shared" ca="1" si="271"/>
        <v>0</v>
      </c>
      <c r="AL584" s="48">
        <f t="shared" si="272"/>
        <v>0.18831168831168832</v>
      </c>
      <c r="AM584" s="48" t="str">
        <f t="shared" ca="1" si="273"/>
        <v>19 - 0%</v>
      </c>
      <c r="AN584" s="48" t="str">
        <f>IFERROR(#REF!/#REF!,"-")</f>
        <v>-</v>
      </c>
      <c r="AO584" s="48">
        <f t="shared" si="274"/>
        <v>0</v>
      </c>
      <c r="AP584" s="48" t="str">
        <f t="shared" ca="1" si="275"/>
        <v>0 - 23%</v>
      </c>
      <c r="AQ584" s="48" t="str">
        <f>IFERROR(AC584/#REF!,"-")</f>
        <v>-</v>
      </c>
      <c r="AR584" s="48">
        <f t="shared" si="276"/>
        <v>0</v>
      </c>
      <c r="AS584" s="48" t="str">
        <f>IFERROR(#REF!/#REF!,"_")</f>
        <v>_</v>
      </c>
      <c r="AT584" s="48">
        <f t="shared" si="277"/>
        <v>0.58620689655172409</v>
      </c>
      <c r="AU584" s="48" t="str">
        <f>IFERROR(#REF!/#REF!,"-")</f>
        <v>-</v>
      </c>
      <c r="AV584" s="48" t="str">
        <f t="shared" si="278"/>
        <v>-</v>
      </c>
      <c r="AW584" s="48" t="str">
        <f>IFERROR(#REF!/#REF!,"-")</f>
        <v>-</v>
      </c>
      <c r="AX584" s="48" t="str">
        <f t="shared" si="279"/>
        <v>-</v>
      </c>
      <c r="AY584" s="48" t="str">
        <f>IFERROR(#REF!/#REF!,"-")</f>
        <v>-</v>
      </c>
      <c r="AZ584" s="48" t="str">
        <f t="shared" si="285"/>
        <v>-</v>
      </c>
      <c r="BA584" s="48" t="str">
        <f t="shared" si="286"/>
        <v>-</v>
      </c>
      <c r="BB584" s="48" t="b">
        <f t="shared" si="280"/>
        <v>0</v>
      </c>
      <c r="BC584">
        <f t="shared" si="287"/>
        <v>12</v>
      </c>
      <c r="BD584" s="48">
        <f t="shared" si="281"/>
        <v>0.41379310344827586</v>
      </c>
    </row>
    <row r="585" spans="1:56" x14ac:dyDescent="0.3">
      <c r="A585" s="25" t="str">
        <f>Råstatistik!A579</f>
        <v>VINDELNS KOMMUN</v>
      </c>
      <c r="B585" t="b">
        <f t="shared" si="256"/>
        <v>1</v>
      </c>
      <c r="C585">
        <f>Råstatistik!F579</f>
        <v>10</v>
      </c>
      <c r="D585">
        <f ca="1">IF(Råstatistik!D579=999,IF(simulera09,RANDBETWEEN(1,9),9),0)</f>
        <v>0</v>
      </c>
      <c r="E585">
        <f>Råstatistik!K579</f>
        <v>0</v>
      </c>
      <c r="F585">
        <f ca="1">IF(Råstatistik!I579=999,IF(simulera09,RANDBETWEEN(1,9),9),0)</f>
        <v>9</v>
      </c>
      <c r="G585">
        <f>Råstatistik!P579</f>
        <v>0</v>
      </c>
      <c r="H585">
        <f ca="1">IF(Råstatistik!N579=999,IF(simulera09,RANDBETWEEN(1,9),9),0)</f>
        <v>9</v>
      </c>
      <c r="I585">
        <f>Råstatistik!U579</f>
        <v>28</v>
      </c>
      <c r="J585">
        <f ca="1">IF(Råstatistik!S579=999,IF(simulera09,RANDBETWEEN(1,9),9),0)</f>
        <v>0</v>
      </c>
      <c r="K585">
        <f t="shared" si="257"/>
        <v>38</v>
      </c>
      <c r="L585">
        <f t="shared" ca="1" si="258"/>
        <v>18</v>
      </c>
      <c r="M585" s="26" t="str">
        <f t="shared" ca="1" si="282"/>
        <v>38-56</v>
      </c>
      <c r="N585" s="26">
        <f t="shared" ca="1" si="283"/>
        <v>47</v>
      </c>
      <c r="O585" s="26">
        <f t="shared" si="259"/>
        <v>10</v>
      </c>
      <c r="P585" s="26">
        <f t="shared" ca="1" si="260"/>
        <v>9</v>
      </c>
      <c r="Q585" s="26">
        <f t="shared" ca="1" si="261"/>
        <v>15</v>
      </c>
      <c r="R585" s="43">
        <f>IF(Råstatistik!G579=".",0,Råstatistik!G579)</f>
        <v>0</v>
      </c>
      <c r="S585" s="44">
        <f ca="1">IF(Råstatistik!E579=999,IF(simulera09,RANDBETWEEN(1,9),9),0)</f>
        <v>9</v>
      </c>
      <c r="T585" s="43">
        <f>IF(Råstatistik!L579=".",0,Råstatistik!L579)</f>
        <v>0</v>
      </c>
      <c r="U585" s="44">
        <f ca="1">IF(Råstatistik!J579=999,IF(simulera09,RANDBETWEEN(1,9),9),0)</f>
        <v>9</v>
      </c>
      <c r="V585">
        <f>IF(Råstatistik!Q579=".",0,Råstatistik!Q579)</f>
        <v>0</v>
      </c>
      <c r="W585">
        <f ca="1">IF(Råstatistik!O579=999,IF(simulera09,RANDBETWEEN(1,9),9),0)</f>
        <v>9</v>
      </c>
      <c r="X585">
        <f>IF(Råstatistik!V579=".",0,Råstatistik!V579)</f>
        <v>0</v>
      </c>
      <c r="Y585">
        <f ca="1">IF(Råstatistik!T579=999,IF(simulera09,RANDBETWEEN(1,9),9),0)</f>
        <v>0</v>
      </c>
      <c r="Z585">
        <f t="shared" si="262"/>
        <v>0</v>
      </c>
      <c r="AA585">
        <f t="shared" ca="1" si="263"/>
        <v>27</v>
      </c>
      <c r="AB585" s="26" t="str">
        <f t="shared" ca="1" si="284"/>
        <v>0-27</v>
      </c>
      <c r="AC585" s="26" t="b">
        <f>Råstatistik!B579</f>
        <v>0</v>
      </c>
      <c r="AD585" s="26">
        <f t="shared" si="264"/>
        <v>10</v>
      </c>
      <c r="AE585" s="26">
        <f t="shared" ca="1" si="265"/>
        <v>0</v>
      </c>
      <c r="AF585" s="26">
        <f t="shared" si="266"/>
        <v>0</v>
      </c>
      <c r="AG585" s="26">
        <f t="shared" ca="1" si="267"/>
        <v>0</v>
      </c>
      <c r="AH585" s="26">
        <f t="shared" si="268"/>
        <v>0</v>
      </c>
      <c r="AI585" s="26">
        <f t="shared" ca="1" si="269"/>
        <v>0</v>
      </c>
      <c r="AJ585" s="26">
        <f t="shared" si="270"/>
        <v>28</v>
      </c>
      <c r="AK585" s="26">
        <f t="shared" ca="1" si="271"/>
        <v>0</v>
      </c>
      <c r="AL585" s="48">
        <f t="shared" si="272"/>
        <v>0.26315789473684209</v>
      </c>
      <c r="AM585" s="48" t="str">
        <f t="shared" ca="1" si="273"/>
        <v>21 - 19%</v>
      </c>
      <c r="AN585" s="48" t="str">
        <f>IFERROR(#REF!/#REF!,"-")</f>
        <v>-</v>
      </c>
      <c r="AO585" s="48">
        <f t="shared" si="274"/>
        <v>0</v>
      </c>
      <c r="AP585" s="48" t="str">
        <f t="shared" ca="1" si="275"/>
        <v>0 - 57%</v>
      </c>
      <c r="AQ585" s="48" t="str">
        <f>IFERROR(AC585/#REF!,"-")</f>
        <v>-</v>
      </c>
      <c r="AR585" s="48">
        <f t="shared" si="276"/>
        <v>0</v>
      </c>
      <c r="AS585" s="48" t="str">
        <f>IFERROR(#REF!/#REF!,"_")</f>
        <v>_</v>
      </c>
      <c r="AT585" s="48">
        <f t="shared" si="277"/>
        <v>0</v>
      </c>
      <c r="AU585" s="48" t="str">
        <f>IFERROR(#REF!/#REF!,"-")</f>
        <v>-</v>
      </c>
      <c r="AV585" s="48" t="str">
        <f t="shared" si="278"/>
        <v>-</v>
      </c>
      <c r="AW585" s="48" t="str">
        <f>IFERROR(#REF!/#REF!,"-")</f>
        <v>-</v>
      </c>
      <c r="AX585" s="48" t="str">
        <f t="shared" si="279"/>
        <v>-</v>
      </c>
      <c r="AY585" s="48" t="str">
        <f>IFERROR(#REF!/#REF!,"-")</f>
        <v>-</v>
      </c>
      <c r="AZ585" s="48" t="str">
        <f t="shared" si="285"/>
        <v>-</v>
      </c>
      <c r="BA585" s="48" t="str">
        <f t="shared" si="286"/>
        <v>-</v>
      </c>
      <c r="BB585" s="48" t="b">
        <f t="shared" si="280"/>
        <v>0</v>
      </c>
      <c r="BC585">
        <f t="shared" si="287"/>
        <v>10</v>
      </c>
      <c r="BD585" s="48">
        <f t="shared" si="281"/>
        <v>1</v>
      </c>
    </row>
    <row r="586" spans="1:56" x14ac:dyDescent="0.3">
      <c r="A586" s="25" t="str">
        <f>Råstatistik!A580</f>
        <v>VINGÅKERS KOMMUN</v>
      </c>
      <c r="B586" t="b">
        <f t="shared" si="256"/>
        <v>1</v>
      </c>
      <c r="C586">
        <f>Råstatistik!F580</f>
        <v>0</v>
      </c>
      <c r="D586">
        <f ca="1">IF(Råstatistik!D580=999,IF(simulera09,RANDBETWEEN(1,9),9),0)</f>
        <v>9</v>
      </c>
      <c r="E586">
        <f>Råstatistik!K580</f>
        <v>0</v>
      </c>
      <c r="F586">
        <f ca="1">IF(Råstatistik!I580=999,IF(simulera09,RANDBETWEEN(1,9),9),0)</f>
        <v>9</v>
      </c>
      <c r="G586">
        <f>Råstatistik!P580</f>
        <v>0</v>
      </c>
      <c r="H586">
        <f ca="1">IF(Råstatistik!N580=999,IF(simulera09,RANDBETWEEN(1,9),9),0)</f>
        <v>9</v>
      </c>
      <c r="I586">
        <f>Råstatistik!U580</f>
        <v>27</v>
      </c>
      <c r="J586">
        <f ca="1">IF(Råstatistik!S580=999,IF(simulera09,RANDBETWEEN(1,9),9),0)</f>
        <v>0</v>
      </c>
      <c r="K586">
        <f t="shared" si="257"/>
        <v>27</v>
      </c>
      <c r="L586">
        <f t="shared" ca="1" si="258"/>
        <v>27</v>
      </c>
      <c r="M586" s="26" t="str">
        <f t="shared" ca="1" si="282"/>
        <v>27-54</v>
      </c>
      <c r="N586" s="26">
        <f t="shared" ca="1" si="283"/>
        <v>41</v>
      </c>
      <c r="O586" s="26">
        <f t="shared" si="259"/>
        <v>0</v>
      </c>
      <c r="P586" s="26">
        <f t="shared" ca="1" si="260"/>
        <v>18</v>
      </c>
      <c r="Q586" s="26">
        <f t="shared" ca="1" si="261"/>
        <v>9</v>
      </c>
      <c r="R586" s="43">
        <f>IF(Råstatistik!G580=".",0,Råstatistik!G580)</f>
        <v>0</v>
      </c>
      <c r="S586" s="44">
        <f ca="1">IF(Råstatistik!E580=999,IF(simulera09,RANDBETWEEN(1,9),9),0)</f>
        <v>9</v>
      </c>
      <c r="T586" s="43">
        <f>IF(Råstatistik!L580=".",0,Råstatistik!L580)</f>
        <v>0</v>
      </c>
      <c r="U586" s="44">
        <f ca="1">IF(Råstatistik!J580=999,IF(simulera09,RANDBETWEEN(1,9),9),0)</f>
        <v>9</v>
      </c>
      <c r="V586">
        <f>IF(Råstatistik!Q580=".",0,Råstatistik!Q580)</f>
        <v>0</v>
      </c>
      <c r="W586">
        <f ca="1">IF(Råstatistik!O580=999,IF(simulera09,RANDBETWEEN(1,9),9),0)</f>
        <v>9</v>
      </c>
      <c r="X586">
        <f>IF(Råstatistik!V580=".",0,Råstatistik!V580)</f>
        <v>0</v>
      </c>
      <c r="Y586">
        <f ca="1">IF(Råstatistik!T580=999,IF(simulera09,RANDBETWEEN(1,9),9),0)</f>
        <v>9</v>
      </c>
      <c r="Z586">
        <f t="shared" si="262"/>
        <v>0</v>
      </c>
      <c r="AA586">
        <f t="shared" ca="1" si="263"/>
        <v>36</v>
      </c>
      <c r="AB586" s="26" t="str">
        <f t="shared" ca="1" si="284"/>
        <v>0-36</v>
      </c>
      <c r="AC586" s="26" t="b">
        <f>Råstatistik!B580</f>
        <v>0</v>
      </c>
      <c r="AD586" s="26">
        <f t="shared" si="264"/>
        <v>0</v>
      </c>
      <c r="AE586" s="26">
        <f t="shared" ca="1" si="265"/>
        <v>0</v>
      </c>
      <c r="AF586" s="26">
        <f t="shared" si="266"/>
        <v>0</v>
      </c>
      <c r="AG586" s="26">
        <f t="shared" ca="1" si="267"/>
        <v>0</v>
      </c>
      <c r="AH586" s="26">
        <f t="shared" si="268"/>
        <v>0</v>
      </c>
      <c r="AI586" s="26">
        <f t="shared" ca="1" si="269"/>
        <v>0</v>
      </c>
      <c r="AJ586" s="26">
        <f t="shared" si="270"/>
        <v>27</v>
      </c>
      <c r="AK586" s="26">
        <f t="shared" ca="1" si="271"/>
        <v>0</v>
      </c>
      <c r="AL586" s="48">
        <f t="shared" si="272"/>
        <v>0</v>
      </c>
      <c r="AM586" s="48" t="str">
        <f t="shared" ca="1" si="273"/>
        <v>0 - 44%</v>
      </c>
      <c r="AN586" s="48" t="str">
        <f>IFERROR(#REF!/#REF!,"-")</f>
        <v>-</v>
      </c>
      <c r="AO586" s="48">
        <f t="shared" si="274"/>
        <v>0</v>
      </c>
      <c r="AP586" s="48" t="str">
        <f t="shared" ca="1" si="275"/>
        <v>0 - 88%</v>
      </c>
      <c r="AQ586" s="48" t="str">
        <f>IFERROR(AC586/#REF!,"-")</f>
        <v>-</v>
      </c>
      <c r="AR586" s="48" t="str">
        <f t="shared" si="276"/>
        <v>-</v>
      </c>
      <c r="AS586" s="48" t="str">
        <f>IFERROR(#REF!/#REF!,"_")</f>
        <v>_</v>
      </c>
      <c r="AT586" s="48" t="str">
        <f t="shared" si="277"/>
        <v>-</v>
      </c>
      <c r="AU586" s="48" t="str">
        <f>IFERROR(#REF!/#REF!,"-")</f>
        <v>-</v>
      </c>
      <c r="AV586" s="48" t="str">
        <f t="shared" si="278"/>
        <v>-</v>
      </c>
      <c r="AW586" s="48" t="str">
        <f>IFERROR(#REF!/#REF!,"-")</f>
        <v>-</v>
      </c>
      <c r="AX586" s="48" t="str">
        <f t="shared" si="279"/>
        <v>-</v>
      </c>
      <c r="AY586" s="48" t="str">
        <f>IFERROR(#REF!/#REF!,"-")</f>
        <v>-</v>
      </c>
      <c r="AZ586" s="48" t="str">
        <f t="shared" si="285"/>
        <v>-</v>
      </c>
      <c r="BA586" s="48" t="str">
        <f t="shared" si="286"/>
        <v>-</v>
      </c>
      <c r="BB586" s="48" t="b">
        <f t="shared" si="280"/>
        <v>0</v>
      </c>
      <c r="BC586">
        <f t="shared" si="287"/>
        <v>0</v>
      </c>
      <c r="BD586" s="48" t="str">
        <f t="shared" si="281"/>
        <v>-</v>
      </c>
    </row>
    <row r="587" spans="1:56" x14ac:dyDescent="0.3">
      <c r="A587" s="25" t="str">
        <f>Råstatistik!A581</f>
        <v>VINTERTULLSSKOLAN I STOCKHOLM AKTIEBOLAG</v>
      </c>
      <c r="B587" t="b">
        <f t="shared" ref="B587:B631" si="288">IFERROR(FIND(" KOMMUN",A587)&gt;-1,FALSE)</f>
        <v>0</v>
      </c>
      <c r="C587">
        <f>Råstatistik!F581</f>
        <v>0</v>
      </c>
      <c r="D587">
        <f ca="1">IF(Råstatistik!D581=999,IF(simulera09,RANDBETWEEN(1,9),9),0)</f>
        <v>9</v>
      </c>
      <c r="E587">
        <f>Råstatistik!K581</f>
        <v>0</v>
      </c>
      <c r="F587">
        <f ca="1">IF(Råstatistik!I581=999,IF(simulera09,RANDBETWEEN(1,9),9),0)</f>
        <v>9</v>
      </c>
      <c r="G587">
        <f>Råstatistik!P581</f>
        <v>0</v>
      </c>
      <c r="H587">
        <f ca="1">IF(Råstatistik!N581=999,IF(simulera09,RANDBETWEEN(1,9),9),0)</f>
        <v>0</v>
      </c>
      <c r="I587">
        <f>Råstatistik!U581</f>
        <v>0</v>
      </c>
      <c r="J587">
        <f ca="1">IF(Råstatistik!S581=999,IF(simulera09,RANDBETWEEN(1,9),9),0)</f>
        <v>9</v>
      </c>
      <c r="K587">
        <f t="shared" ref="K587:K631" si="289">C587+E587+G587+I587</f>
        <v>0</v>
      </c>
      <c r="L587">
        <f t="shared" ref="L587:L631" ca="1" si="290">D587+F587+H587+J587</f>
        <v>27</v>
      </c>
      <c r="M587" s="26" t="str">
        <f t="shared" ca="1" si="282"/>
        <v>0-27</v>
      </c>
      <c r="N587" s="26">
        <f t="shared" ca="1" si="283"/>
        <v>14</v>
      </c>
      <c r="O587" s="26">
        <f t="shared" ref="O587:O631" si="291">C587+E587</f>
        <v>0</v>
      </c>
      <c r="P587" s="26">
        <f t="shared" ref="P587:P631" ca="1" si="292">D587+F587</f>
        <v>18</v>
      </c>
      <c r="Q587" s="26">
        <f t="shared" ref="Q587:Q631" ca="1" si="293">ROUND(O587+(D587+F587)/2,0)</f>
        <v>9</v>
      </c>
      <c r="R587" s="43">
        <f>IF(Råstatistik!G581=".",0,Råstatistik!G581)</f>
        <v>0</v>
      </c>
      <c r="S587" s="44">
        <f ca="1">IF(Råstatistik!E581=999,IF(simulera09,RANDBETWEEN(1,9),9),0)</f>
        <v>9</v>
      </c>
      <c r="T587" s="43">
        <f>IF(Råstatistik!L581=".",0,Råstatistik!L581)</f>
        <v>0</v>
      </c>
      <c r="U587" s="44">
        <f ca="1">IF(Råstatistik!J581=999,IF(simulera09,RANDBETWEEN(1,9),9),0)</f>
        <v>9</v>
      </c>
      <c r="V587">
        <f>IF(Råstatistik!Q581=".",0,Råstatistik!Q581)</f>
        <v>0</v>
      </c>
      <c r="W587">
        <f ca="1">IF(Råstatistik!O581=999,IF(simulera09,RANDBETWEEN(1,9),9),0)</f>
        <v>0</v>
      </c>
      <c r="X587">
        <f>IF(Råstatistik!V581=".",0,Råstatistik!V581)</f>
        <v>0</v>
      </c>
      <c r="Y587">
        <f ca="1">IF(Råstatistik!T581=999,IF(simulera09,RANDBETWEEN(1,9),9),0)</f>
        <v>9</v>
      </c>
      <c r="Z587">
        <f t="shared" ref="Z587:Z631" si="294">R587+T587+V587+X587</f>
        <v>0</v>
      </c>
      <c r="AA587">
        <f t="shared" ref="AA587:AA631" ca="1" si="295">S587+U587+W587+Y587</f>
        <v>27</v>
      </c>
      <c r="AB587" s="26" t="str">
        <f t="shared" ca="1" si="284"/>
        <v>0-27</v>
      </c>
      <c r="AC587" s="26" t="b">
        <f>Råstatistik!B581</f>
        <v>0</v>
      </c>
      <c r="AD587" s="26">
        <f t="shared" ref="AD587:AD631" si="296">IF(C587-R587&lt;0,0,C587-R587)</f>
        <v>0</v>
      </c>
      <c r="AE587" s="26">
        <f t="shared" ref="AE587:AE631" ca="1" si="297">IF(D587-S587&lt;0,0,D587-S587)</f>
        <v>0</v>
      </c>
      <c r="AF587" s="26">
        <f t="shared" ref="AF587:AF631" si="298">IF(E587-T587&lt;0,0,E587-T587)</f>
        <v>0</v>
      </c>
      <c r="AG587" s="26">
        <f t="shared" ref="AG587:AG631" ca="1" si="299">IF(F587-U587&lt;0,0,F587-U587)</f>
        <v>0</v>
      </c>
      <c r="AH587" s="26">
        <f t="shared" ref="AH587:AH631" si="300">IF(G587-V587&lt;0,0,G587-V587)</f>
        <v>0</v>
      </c>
      <c r="AI587" s="26">
        <f t="shared" ref="AI587:AI631" ca="1" si="301">IF(H587-W587&lt;0,0,H587-W587)</f>
        <v>0</v>
      </c>
      <c r="AJ587" s="26">
        <f t="shared" ref="AJ587:AJ631" si="302">IF(I587-X587&lt;0,0,I587-X587)</f>
        <v>0</v>
      </c>
      <c r="AK587" s="26">
        <f t="shared" ref="AK587:AK631" ca="1" si="303">IF(J587-Y587&lt;0,0,J587-Y587)</f>
        <v>0</v>
      </c>
      <c r="AL587" s="48" t="str">
        <f t="shared" ref="AL587:AL631" si="304">IFERROR(O587/K587,"-")</f>
        <v>-</v>
      </c>
      <c r="AM587" s="48" t="str">
        <f t="shared" ref="AM587:AM631" ca="1" si="305">ROUND(O587/N587*100,0) &amp; " - " &amp; ROUND(P587/N587*100,0) &amp; "%"</f>
        <v>0 - 129%</v>
      </c>
      <c r="AN587" s="48" t="str">
        <f>IFERROR(#REF!/#REF!,"-")</f>
        <v>-</v>
      </c>
      <c r="AO587" s="48" t="str">
        <f t="shared" ref="AO587:AO631" si="306">IFERROR(Z587/K587,"-")</f>
        <v>-</v>
      </c>
      <c r="AP587" s="48" t="str">
        <f t="shared" ref="AP587:AP631" ca="1" si="307">ROUND(Z587/N587*100,0) &amp; " - " &amp; ROUND(AA587/N587*100,0) &amp; "%"</f>
        <v>0 - 193%</v>
      </c>
      <c r="AQ587" s="48" t="str">
        <f>IFERROR(AC587/#REF!,"-")</f>
        <v>-</v>
      </c>
      <c r="AR587" s="48" t="str">
        <f t="shared" ref="AR587:AR631" si="308">IFERROR(Z587/O587,"-")</f>
        <v>-</v>
      </c>
      <c r="AS587" s="48" t="str">
        <f>IFERROR(#REF!/#REF!,"_")</f>
        <v>_</v>
      </c>
      <c r="AT587" s="48" t="str">
        <f t="shared" ref="AT587:AT631" si="309">IFERROR(E587/O587,"-")</f>
        <v>-</v>
      </c>
      <c r="AU587" s="48" t="str">
        <f>IFERROR(#REF!/#REF!,"-")</f>
        <v>-</v>
      </c>
      <c r="AV587" s="48" t="str">
        <f t="shared" ref="AV587:AV631" si="310">IFERROR(T587/Z587,"-")</f>
        <v>-</v>
      </c>
      <c r="AW587" s="48" t="str">
        <f>IFERROR(#REF!/#REF!,"-")</f>
        <v>-</v>
      </c>
      <c r="AX587" s="48" t="str">
        <f t="shared" ref="AX587:AX631" si="311">IFERROR(X587/Z587,"-")</f>
        <v>-</v>
      </c>
      <c r="AY587" s="48" t="str">
        <f>IFERROR(#REF!/#REF!,"-")</f>
        <v>-</v>
      </c>
      <c r="AZ587" s="48" t="str">
        <f t="shared" si="285"/>
        <v>-</v>
      </c>
      <c r="BA587" s="48" t="str">
        <f t="shared" si="286"/>
        <v>-</v>
      </c>
      <c r="BB587" s="48" t="b">
        <f t="shared" ref="BB587:BB631" si="312">AC587</f>
        <v>0</v>
      </c>
      <c r="BC587">
        <f t="shared" si="287"/>
        <v>0</v>
      </c>
      <c r="BD587" s="48" t="str">
        <f t="shared" ref="BD587:BD631" si="313">IFERROR(AD587/(AD587+AF587),"-")</f>
        <v>-</v>
      </c>
    </row>
    <row r="588" spans="1:56" x14ac:dyDescent="0.3">
      <c r="A588" s="25" t="str">
        <f>Råstatistik!A582</f>
        <v>Vittraskolorna AB</v>
      </c>
      <c r="B588" t="b">
        <f t="shared" si="288"/>
        <v>0</v>
      </c>
      <c r="C588">
        <f>Råstatistik!F582</f>
        <v>70</v>
      </c>
      <c r="D588">
        <f ca="1">IF(Råstatistik!D582=999,IF(simulera09,RANDBETWEEN(1,9),9),0)</f>
        <v>0</v>
      </c>
      <c r="E588">
        <f>Råstatistik!K582</f>
        <v>63</v>
      </c>
      <c r="F588">
        <f ca="1">IF(Råstatistik!I582=999,IF(simulera09,RANDBETWEEN(1,9),9),0)</f>
        <v>0</v>
      </c>
      <c r="G588">
        <f>Råstatistik!P582</f>
        <v>30</v>
      </c>
      <c r="H588">
        <f ca="1">IF(Råstatistik!N582=999,IF(simulera09,RANDBETWEEN(1,9),9),0)</f>
        <v>0</v>
      </c>
      <c r="I588">
        <f>Råstatistik!U582</f>
        <v>428</v>
      </c>
      <c r="J588">
        <f ca="1">IF(Råstatistik!S582=999,IF(simulera09,RANDBETWEEN(1,9),9),0)</f>
        <v>0</v>
      </c>
      <c r="K588">
        <f t="shared" si="289"/>
        <v>591</v>
      </c>
      <c r="L588">
        <f t="shared" ca="1" si="290"/>
        <v>0</v>
      </c>
      <c r="M588" s="26" t="str">
        <f t="shared" ref="M588:M631" ca="1" si="314">IF(L588=0,K588&amp;"",K588&amp;"-"&amp;(K588+L588))</f>
        <v>591</v>
      </c>
      <c r="N588" s="26">
        <f t="shared" ref="N588:N631" ca="1" si="315">ROUND(K588+L588/2,0)</f>
        <v>591</v>
      </c>
      <c r="O588" s="26">
        <f t="shared" si="291"/>
        <v>133</v>
      </c>
      <c r="P588" s="26">
        <f t="shared" ca="1" si="292"/>
        <v>0</v>
      </c>
      <c r="Q588" s="26">
        <f t="shared" ca="1" si="293"/>
        <v>133</v>
      </c>
      <c r="R588" s="43">
        <f>IF(Råstatistik!G582=".",0,Råstatistik!G582)</f>
        <v>20</v>
      </c>
      <c r="S588" s="44">
        <f ca="1">IF(Råstatistik!E582=999,IF(simulera09,RANDBETWEEN(1,9),9),0)</f>
        <v>0</v>
      </c>
      <c r="T588" s="43">
        <f>IF(Råstatistik!L582=".",0,Råstatistik!L582)</f>
        <v>11</v>
      </c>
      <c r="U588" s="44">
        <f ca="1">IF(Råstatistik!J582=999,IF(simulera09,RANDBETWEEN(1,9),9),0)</f>
        <v>0</v>
      </c>
      <c r="V588">
        <f>IF(Råstatistik!Q582=".",0,Råstatistik!Q582)</f>
        <v>0</v>
      </c>
      <c r="W588">
        <f ca="1">IF(Råstatistik!O582=999,IF(simulera09,RANDBETWEEN(1,9),9),0)</f>
        <v>9</v>
      </c>
      <c r="X588">
        <f>IF(Råstatistik!V582=".",0,Råstatistik!V582)</f>
        <v>0</v>
      </c>
      <c r="Y588">
        <f ca="1">IF(Råstatistik!T582=999,IF(simulera09,RANDBETWEEN(1,9),9),0)</f>
        <v>9</v>
      </c>
      <c r="Z588">
        <f t="shared" si="294"/>
        <v>31</v>
      </c>
      <c r="AA588">
        <f t="shared" ca="1" si="295"/>
        <v>18</v>
      </c>
      <c r="AB588" s="26" t="str">
        <f t="shared" ref="AB588:AB631" ca="1" si="316">IF(AA588=0,Z588&amp;"",Z588&amp;"-"&amp;(Z588+AA588))</f>
        <v>31-49</v>
      </c>
      <c r="AC588" s="26" t="b">
        <f>Råstatistik!B582</f>
        <v>0</v>
      </c>
      <c r="AD588" s="26">
        <f t="shared" si="296"/>
        <v>50</v>
      </c>
      <c r="AE588" s="26">
        <f t="shared" ca="1" si="297"/>
        <v>0</v>
      </c>
      <c r="AF588" s="26">
        <f t="shared" si="298"/>
        <v>52</v>
      </c>
      <c r="AG588" s="26">
        <f t="shared" ca="1" si="299"/>
        <v>0</v>
      </c>
      <c r="AH588" s="26">
        <f t="shared" si="300"/>
        <v>30</v>
      </c>
      <c r="AI588" s="26">
        <f t="shared" ca="1" si="301"/>
        <v>0</v>
      </c>
      <c r="AJ588" s="26">
        <f t="shared" si="302"/>
        <v>428</v>
      </c>
      <c r="AK588" s="26">
        <f t="shared" ca="1" si="303"/>
        <v>0</v>
      </c>
      <c r="AL588" s="48">
        <f t="shared" si="304"/>
        <v>0.22504230118443316</v>
      </c>
      <c r="AM588" s="48" t="str">
        <f t="shared" ca="1" si="305"/>
        <v>23 - 0%</v>
      </c>
      <c r="AN588" s="48" t="str">
        <f>IFERROR(#REF!/#REF!,"-")</f>
        <v>-</v>
      </c>
      <c r="AO588" s="48">
        <f t="shared" si="306"/>
        <v>5.2453468697123522E-2</v>
      </c>
      <c r="AP588" s="48" t="str">
        <f t="shared" ca="1" si="307"/>
        <v>5 - 3%</v>
      </c>
      <c r="AQ588" s="48" t="str">
        <f>IFERROR(AC588/#REF!,"-")</f>
        <v>-</v>
      </c>
      <c r="AR588" s="48">
        <f t="shared" si="308"/>
        <v>0.23308270676691728</v>
      </c>
      <c r="AS588" s="48" t="str">
        <f>IFERROR(#REF!/#REF!,"_")</f>
        <v>_</v>
      </c>
      <c r="AT588" s="48">
        <f t="shared" si="309"/>
        <v>0.47368421052631576</v>
      </c>
      <c r="AU588" s="48" t="str">
        <f>IFERROR(#REF!/#REF!,"-")</f>
        <v>-</v>
      </c>
      <c r="AV588" s="48">
        <f t="shared" si="310"/>
        <v>0.35483870967741937</v>
      </c>
      <c r="AW588" s="48" t="str">
        <f>IFERROR(#REF!/#REF!,"-")</f>
        <v>-</v>
      </c>
      <c r="AX588" s="48">
        <f t="shared" si="311"/>
        <v>0</v>
      </c>
      <c r="AY588" s="48" t="str">
        <f>IFERROR(#REF!/#REF!,"-")</f>
        <v>-</v>
      </c>
      <c r="AZ588" s="48">
        <f t="shared" ref="AZ588:AZ631" si="317">IFERROR(AV588+AX588,"-")</f>
        <v>0.35483870967741937</v>
      </c>
      <c r="BA588" s="48" t="str">
        <f t="shared" ref="BA588:BA631" si="318">IFERROR(AW588+AY588,"-")</f>
        <v>-</v>
      </c>
      <c r="BB588" s="48" t="b">
        <f t="shared" si="312"/>
        <v>0</v>
      </c>
      <c r="BC588">
        <f t="shared" ref="BC588:BC631" si="319">IFERROR(C588-R588,0)</f>
        <v>50</v>
      </c>
      <c r="BD588" s="48">
        <f t="shared" si="313"/>
        <v>0.49019607843137253</v>
      </c>
    </row>
    <row r="589" spans="1:56" x14ac:dyDescent="0.3">
      <c r="A589" s="25" t="str">
        <f>Råstatistik!A583</f>
        <v>Vuollerims Friskola AB</v>
      </c>
      <c r="B589" t="b">
        <f t="shared" si="288"/>
        <v>0</v>
      </c>
      <c r="C589">
        <f>Råstatistik!F583</f>
        <v>0</v>
      </c>
      <c r="D589">
        <f ca="1">IF(Råstatistik!D583=999,IF(simulera09,RANDBETWEEN(1,9),9),0)</f>
        <v>0</v>
      </c>
      <c r="E589">
        <f>Råstatistik!K583</f>
        <v>0</v>
      </c>
      <c r="F589">
        <f ca="1">IF(Råstatistik!I583=999,IF(simulera09,RANDBETWEEN(1,9),9),0)</f>
        <v>0</v>
      </c>
      <c r="G589">
        <f>Råstatistik!P583</f>
        <v>0</v>
      </c>
      <c r="H589">
        <f ca="1">IF(Råstatistik!N583=999,IF(simulera09,RANDBETWEEN(1,9),9),0)</f>
        <v>0</v>
      </c>
      <c r="I589">
        <f>Råstatistik!U583</f>
        <v>0</v>
      </c>
      <c r="J589">
        <f ca="1">IF(Råstatistik!S583=999,IF(simulera09,RANDBETWEEN(1,9),9),0)</f>
        <v>9</v>
      </c>
      <c r="K589">
        <f t="shared" si="289"/>
        <v>0</v>
      </c>
      <c r="L589">
        <f t="shared" ca="1" si="290"/>
        <v>9</v>
      </c>
      <c r="M589" s="26" t="str">
        <f t="shared" ca="1" si="314"/>
        <v>0-9</v>
      </c>
      <c r="N589" s="26">
        <f t="shared" ca="1" si="315"/>
        <v>5</v>
      </c>
      <c r="O589" s="26">
        <f t="shared" si="291"/>
        <v>0</v>
      </c>
      <c r="P589" s="26">
        <f t="shared" ca="1" si="292"/>
        <v>0</v>
      </c>
      <c r="Q589" s="26">
        <f t="shared" ca="1" si="293"/>
        <v>0</v>
      </c>
      <c r="R589" s="43">
        <f>IF(Råstatistik!G583=".",0,Råstatistik!G583)</f>
        <v>0</v>
      </c>
      <c r="S589" s="44">
        <f ca="1">IF(Råstatistik!E583=999,IF(simulera09,RANDBETWEEN(1,9),9),0)</f>
        <v>0</v>
      </c>
      <c r="T589" s="43">
        <f>IF(Råstatistik!L583=".",0,Råstatistik!L583)</f>
        <v>0</v>
      </c>
      <c r="U589" s="44">
        <f ca="1">IF(Råstatistik!J583=999,IF(simulera09,RANDBETWEEN(1,9),9),0)</f>
        <v>0</v>
      </c>
      <c r="V589">
        <f>IF(Råstatistik!Q583=".",0,Råstatistik!Q583)</f>
        <v>0</v>
      </c>
      <c r="W589">
        <f ca="1">IF(Råstatistik!O583=999,IF(simulera09,RANDBETWEEN(1,9),9),0)</f>
        <v>0</v>
      </c>
      <c r="X589">
        <f>IF(Råstatistik!V583=".",0,Råstatistik!V583)</f>
        <v>0</v>
      </c>
      <c r="Y589">
        <f ca="1">IF(Råstatistik!T583=999,IF(simulera09,RANDBETWEEN(1,9),9),0)</f>
        <v>9</v>
      </c>
      <c r="Z589">
        <f t="shared" si="294"/>
        <v>0</v>
      </c>
      <c r="AA589">
        <f t="shared" ca="1" si="295"/>
        <v>9</v>
      </c>
      <c r="AB589" s="26" t="str">
        <f t="shared" ca="1" si="316"/>
        <v>0-9</v>
      </c>
      <c r="AC589" s="26" t="b">
        <f>Råstatistik!B583</f>
        <v>0</v>
      </c>
      <c r="AD589" s="26">
        <f t="shared" si="296"/>
        <v>0</v>
      </c>
      <c r="AE589" s="26">
        <f t="shared" ca="1" si="297"/>
        <v>0</v>
      </c>
      <c r="AF589" s="26">
        <f t="shared" si="298"/>
        <v>0</v>
      </c>
      <c r="AG589" s="26">
        <f t="shared" ca="1" si="299"/>
        <v>0</v>
      </c>
      <c r="AH589" s="26">
        <f t="shared" si="300"/>
        <v>0</v>
      </c>
      <c r="AI589" s="26">
        <f t="shared" ca="1" si="301"/>
        <v>0</v>
      </c>
      <c r="AJ589" s="26">
        <f t="shared" si="302"/>
        <v>0</v>
      </c>
      <c r="AK589" s="26">
        <f t="shared" ca="1" si="303"/>
        <v>0</v>
      </c>
      <c r="AL589" s="48" t="str">
        <f t="shared" si="304"/>
        <v>-</v>
      </c>
      <c r="AM589" s="48" t="str">
        <f t="shared" ca="1" si="305"/>
        <v>0 - 0%</v>
      </c>
      <c r="AN589" s="48" t="str">
        <f>IFERROR(#REF!/#REF!,"-")</f>
        <v>-</v>
      </c>
      <c r="AO589" s="48" t="str">
        <f t="shared" si="306"/>
        <v>-</v>
      </c>
      <c r="AP589" s="48" t="str">
        <f t="shared" ca="1" si="307"/>
        <v>0 - 180%</v>
      </c>
      <c r="AQ589" s="48" t="str">
        <f>IFERROR(AC589/#REF!,"-")</f>
        <v>-</v>
      </c>
      <c r="AR589" s="48" t="str">
        <f t="shared" si="308"/>
        <v>-</v>
      </c>
      <c r="AS589" s="48" t="str">
        <f>IFERROR(#REF!/#REF!,"_")</f>
        <v>_</v>
      </c>
      <c r="AT589" s="48" t="str">
        <f t="shared" si="309"/>
        <v>-</v>
      </c>
      <c r="AU589" s="48" t="str">
        <f>IFERROR(#REF!/#REF!,"-")</f>
        <v>-</v>
      </c>
      <c r="AV589" s="48" t="str">
        <f t="shared" si="310"/>
        <v>-</v>
      </c>
      <c r="AW589" s="48" t="str">
        <f>IFERROR(#REF!/#REF!,"-")</f>
        <v>-</v>
      </c>
      <c r="AX589" s="48" t="str">
        <f t="shared" si="311"/>
        <v>-</v>
      </c>
      <c r="AY589" s="48" t="str">
        <f>IFERROR(#REF!/#REF!,"-")</f>
        <v>-</v>
      </c>
      <c r="AZ589" s="48" t="str">
        <f t="shared" si="317"/>
        <v>-</v>
      </c>
      <c r="BA589" s="48" t="str">
        <f t="shared" si="318"/>
        <v>-</v>
      </c>
      <c r="BB589" s="48" t="b">
        <f t="shared" si="312"/>
        <v>0</v>
      </c>
      <c r="BC589">
        <f t="shared" si="319"/>
        <v>0</v>
      </c>
      <c r="BD589" s="48" t="str">
        <f t="shared" si="313"/>
        <v>-</v>
      </c>
    </row>
    <row r="590" spans="1:56" x14ac:dyDescent="0.3">
      <c r="A590" s="25" t="str">
        <f>Råstatistik!A584</f>
        <v>VÅRGÅRDA KOMMUN</v>
      </c>
      <c r="B590" t="b">
        <f t="shared" si="288"/>
        <v>1</v>
      </c>
      <c r="C590">
        <f>Råstatistik!F584</f>
        <v>0</v>
      </c>
      <c r="D590">
        <f ca="1">IF(Råstatistik!D584=999,IF(simulera09,RANDBETWEEN(1,9),9),0)</f>
        <v>9</v>
      </c>
      <c r="E590">
        <f>Råstatistik!K584</f>
        <v>13</v>
      </c>
      <c r="F590">
        <f ca="1">IF(Råstatistik!I584=999,IF(simulera09,RANDBETWEEN(1,9),9),0)</f>
        <v>0</v>
      </c>
      <c r="G590">
        <f>Råstatistik!P584</f>
        <v>15</v>
      </c>
      <c r="H590">
        <f ca="1">IF(Råstatistik!N584=999,IF(simulera09,RANDBETWEEN(1,9),9),0)</f>
        <v>0</v>
      </c>
      <c r="I590">
        <f>Råstatistik!U584</f>
        <v>66</v>
      </c>
      <c r="J590">
        <f ca="1">IF(Råstatistik!S584=999,IF(simulera09,RANDBETWEEN(1,9),9),0)</f>
        <v>0</v>
      </c>
      <c r="K590">
        <f t="shared" si="289"/>
        <v>94</v>
      </c>
      <c r="L590">
        <f t="shared" ca="1" si="290"/>
        <v>9</v>
      </c>
      <c r="M590" s="26" t="str">
        <f t="shared" ca="1" si="314"/>
        <v>94-103</v>
      </c>
      <c r="N590" s="26">
        <f t="shared" ca="1" si="315"/>
        <v>99</v>
      </c>
      <c r="O590" s="26">
        <f t="shared" si="291"/>
        <v>13</v>
      </c>
      <c r="P590" s="26">
        <f t="shared" ca="1" si="292"/>
        <v>9</v>
      </c>
      <c r="Q590" s="26">
        <f t="shared" ca="1" si="293"/>
        <v>18</v>
      </c>
      <c r="R590" s="43">
        <f>IF(Råstatistik!G584=".",0,Råstatistik!G584)</f>
        <v>0</v>
      </c>
      <c r="S590" s="44">
        <f ca="1">IF(Råstatistik!E584=999,IF(simulera09,RANDBETWEEN(1,9),9),0)</f>
        <v>9</v>
      </c>
      <c r="T590" s="43">
        <f>IF(Råstatistik!L584=".",0,Råstatistik!L584)</f>
        <v>0</v>
      </c>
      <c r="U590" s="44">
        <f ca="1">IF(Råstatistik!J584=999,IF(simulera09,RANDBETWEEN(1,9),9),0)</f>
        <v>9</v>
      </c>
      <c r="V590">
        <f>IF(Råstatistik!Q584=".",0,Råstatistik!Q584)</f>
        <v>0</v>
      </c>
      <c r="W590">
        <f ca="1">IF(Råstatistik!O584=999,IF(simulera09,RANDBETWEEN(1,9),9),0)</f>
        <v>0</v>
      </c>
      <c r="X590">
        <f>IF(Råstatistik!V584=".",0,Råstatistik!V584)</f>
        <v>0</v>
      </c>
      <c r="Y590">
        <f ca="1">IF(Råstatistik!T584=999,IF(simulera09,RANDBETWEEN(1,9),9),0)</f>
        <v>9</v>
      </c>
      <c r="Z590">
        <f t="shared" si="294"/>
        <v>0</v>
      </c>
      <c r="AA590">
        <f t="shared" ca="1" si="295"/>
        <v>27</v>
      </c>
      <c r="AB590" s="26" t="str">
        <f t="shared" ca="1" si="316"/>
        <v>0-27</v>
      </c>
      <c r="AC590" s="26" t="b">
        <f>Råstatistik!B584</f>
        <v>0</v>
      </c>
      <c r="AD590" s="26">
        <f t="shared" si="296"/>
        <v>0</v>
      </c>
      <c r="AE590" s="26">
        <f t="shared" ca="1" si="297"/>
        <v>0</v>
      </c>
      <c r="AF590" s="26">
        <f t="shared" si="298"/>
        <v>13</v>
      </c>
      <c r="AG590" s="26">
        <f t="shared" ca="1" si="299"/>
        <v>0</v>
      </c>
      <c r="AH590" s="26">
        <f t="shared" si="300"/>
        <v>15</v>
      </c>
      <c r="AI590" s="26">
        <f t="shared" ca="1" si="301"/>
        <v>0</v>
      </c>
      <c r="AJ590" s="26">
        <f t="shared" si="302"/>
        <v>66</v>
      </c>
      <c r="AK590" s="26">
        <f t="shared" ca="1" si="303"/>
        <v>0</v>
      </c>
      <c r="AL590" s="48">
        <f t="shared" si="304"/>
        <v>0.13829787234042554</v>
      </c>
      <c r="AM590" s="48" t="str">
        <f t="shared" ca="1" si="305"/>
        <v>13 - 9%</v>
      </c>
      <c r="AN590" s="48" t="str">
        <f>IFERROR(#REF!/#REF!,"-")</f>
        <v>-</v>
      </c>
      <c r="AO590" s="48">
        <f t="shared" si="306"/>
        <v>0</v>
      </c>
      <c r="AP590" s="48" t="str">
        <f t="shared" ca="1" si="307"/>
        <v>0 - 27%</v>
      </c>
      <c r="AQ590" s="48" t="str">
        <f>IFERROR(AC590/#REF!,"-")</f>
        <v>-</v>
      </c>
      <c r="AR590" s="48">
        <f t="shared" si="308"/>
        <v>0</v>
      </c>
      <c r="AS590" s="48" t="str">
        <f>IFERROR(#REF!/#REF!,"_")</f>
        <v>_</v>
      </c>
      <c r="AT590" s="48">
        <f t="shared" si="309"/>
        <v>1</v>
      </c>
      <c r="AU590" s="48" t="str">
        <f>IFERROR(#REF!/#REF!,"-")</f>
        <v>-</v>
      </c>
      <c r="AV590" s="48" t="str">
        <f t="shared" si="310"/>
        <v>-</v>
      </c>
      <c r="AW590" s="48" t="str">
        <f>IFERROR(#REF!/#REF!,"-")</f>
        <v>-</v>
      </c>
      <c r="AX590" s="48" t="str">
        <f t="shared" si="311"/>
        <v>-</v>
      </c>
      <c r="AY590" s="48" t="str">
        <f>IFERROR(#REF!/#REF!,"-")</f>
        <v>-</v>
      </c>
      <c r="AZ590" s="48" t="str">
        <f t="shared" si="317"/>
        <v>-</v>
      </c>
      <c r="BA590" s="48" t="str">
        <f t="shared" si="318"/>
        <v>-</v>
      </c>
      <c r="BB590" s="48" t="b">
        <f t="shared" si="312"/>
        <v>0</v>
      </c>
      <c r="BC590">
        <f t="shared" si="319"/>
        <v>0</v>
      </c>
      <c r="BD590" s="48">
        <f t="shared" si="313"/>
        <v>0</v>
      </c>
    </row>
    <row r="591" spans="1:56" x14ac:dyDescent="0.3">
      <c r="A591" s="25" t="str">
        <f>Råstatistik!A585</f>
        <v>VÅRKULLEN AB</v>
      </c>
      <c r="B591" t="b">
        <f t="shared" si="288"/>
        <v>0</v>
      </c>
      <c r="C591">
        <f>Råstatistik!F585</f>
        <v>0</v>
      </c>
      <c r="D591">
        <f ca="1">IF(Råstatistik!D585=999,IF(simulera09,RANDBETWEEN(1,9),9),0)</f>
        <v>9</v>
      </c>
      <c r="E591">
        <f>Råstatistik!K585</f>
        <v>0</v>
      </c>
      <c r="F591">
        <f ca="1">IF(Råstatistik!I585=999,IF(simulera09,RANDBETWEEN(1,9),9),0)</f>
        <v>0</v>
      </c>
      <c r="G591">
        <f>Råstatistik!P585</f>
        <v>0</v>
      </c>
      <c r="H591">
        <f ca="1">IF(Råstatistik!N585=999,IF(simulera09,RANDBETWEEN(1,9),9),0)</f>
        <v>0</v>
      </c>
      <c r="I591">
        <f>Råstatistik!U585</f>
        <v>0</v>
      </c>
      <c r="J591">
        <f ca="1">IF(Råstatistik!S585=999,IF(simulera09,RANDBETWEEN(1,9),9),0)</f>
        <v>0</v>
      </c>
      <c r="K591">
        <f t="shared" si="289"/>
        <v>0</v>
      </c>
      <c r="L591">
        <f t="shared" ca="1" si="290"/>
        <v>9</v>
      </c>
      <c r="M591" s="26" t="str">
        <f t="shared" ca="1" si="314"/>
        <v>0-9</v>
      </c>
      <c r="N591" s="26">
        <f t="shared" ca="1" si="315"/>
        <v>5</v>
      </c>
      <c r="O591" s="26">
        <f t="shared" si="291"/>
        <v>0</v>
      </c>
      <c r="P591" s="26">
        <f t="shared" ca="1" si="292"/>
        <v>9</v>
      </c>
      <c r="Q591" s="26">
        <f t="shared" ca="1" si="293"/>
        <v>5</v>
      </c>
      <c r="R591" s="43">
        <f>IF(Råstatistik!G585=".",0,Råstatistik!G585)</f>
        <v>0</v>
      </c>
      <c r="S591" s="44">
        <f ca="1">IF(Råstatistik!E585=999,IF(simulera09,RANDBETWEEN(1,9),9),0)</f>
        <v>9</v>
      </c>
      <c r="T591" s="43">
        <f>IF(Råstatistik!L585=".",0,Råstatistik!L585)</f>
        <v>0</v>
      </c>
      <c r="U591" s="44">
        <f ca="1">IF(Råstatistik!J585=999,IF(simulera09,RANDBETWEEN(1,9),9),0)</f>
        <v>0</v>
      </c>
      <c r="V591">
        <f>IF(Råstatistik!Q585=".",0,Råstatistik!Q585)</f>
        <v>0</v>
      </c>
      <c r="W591">
        <f ca="1">IF(Råstatistik!O585=999,IF(simulera09,RANDBETWEEN(1,9),9),0)</f>
        <v>0</v>
      </c>
      <c r="X591">
        <f>IF(Råstatistik!V585=".",0,Råstatistik!V585)</f>
        <v>0</v>
      </c>
      <c r="Y591">
        <f ca="1">IF(Råstatistik!T585=999,IF(simulera09,RANDBETWEEN(1,9),9),0)</f>
        <v>0</v>
      </c>
      <c r="Z591">
        <f t="shared" si="294"/>
        <v>0</v>
      </c>
      <c r="AA591">
        <f t="shared" ca="1" si="295"/>
        <v>9</v>
      </c>
      <c r="AB591" s="26" t="str">
        <f t="shared" ca="1" si="316"/>
        <v>0-9</v>
      </c>
      <c r="AC591" s="26" t="b">
        <f>Råstatistik!B585</f>
        <v>0</v>
      </c>
      <c r="AD591" s="26">
        <f t="shared" si="296"/>
        <v>0</v>
      </c>
      <c r="AE591" s="26">
        <f t="shared" ca="1" si="297"/>
        <v>0</v>
      </c>
      <c r="AF591" s="26">
        <f t="shared" si="298"/>
        <v>0</v>
      </c>
      <c r="AG591" s="26">
        <f t="shared" ca="1" si="299"/>
        <v>0</v>
      </c>
      <c r="AH591" s="26">
        <f t="shared" si="300"/>
        <v>0</v>
      </c>
      <c r="AI591" s="26">
        <f t="shared" ca="1" si="301"/>
        <v>0</v>
      </c>
      <c r="AJ591" s="26">
        <f t="shared" si="302"/>
        <v>0</v>
      </c>
      <c r="AK591" s="26">
        <f t="shared" ca="1" si="303"/>
        <v>0</v>
      </c>
      <c r="AL591" s="48" t="str">
        <f t="shared" si="304"/>
        <v>-</v>
      </c>
      <c r="AM591" s="48" t="str">
        <f t="shared" ca="1" si="305"/>
        <v>0 - 180%</v>
      </c>
      <c r="AN591" s="48" t="str">
        <f>IFERROR(#REF!/#REF!,"-")</f>
        <v>-</v>
      </c>
      <c r="AO591" s="48" t="str">
        <f t="shared" si="306"/>
        <v>-</v>
      </c>
      <c r="AP591" s="48" t="str">
        <f t="shared" ca="1" si="307"/>
        <v>0 - 180%</v>
      </c>
      <c r="AQ591" s="48" t="str">
        <f>IFERROR(AC591/#REF!,"-")</f>
        <v>-</v>
      </c>
      <c r="AR591" s="48" t="str">
        <f t="shared" si="308"/>
        <v>-</v>
      </c>
      <c r="AS591" s="48" t="str">
        <f>IFERROR(#REF!/#REF!,"_")</f>
        <v>_</v>
      </c>
      <c r="AT591" s="48" t="str">
        <f t="shared" si="309"/>
        <v>-</v>
      </c>
      <c r="AU591" s="48" t="str">
        <f>IFERROR(#REF!/#REF!,"-")</f>
        <v>-</v>
      </c>
      <c r="AV591" s="48" t="str">
        <f t="shared" si="310"/>
        <v>-</v>
      </c>
      <c r="AW591" s="48" t="str">
        <f>IFERROR(#REF!/#REF!,"-")</f>
        <v>-</v>
      </c>
      <c r="AX591" s="48" t="str">
        <f t="shared" si="311"/>
        <v>-</v>
      </c>
      <c r="AY591" s="48" t="str">
        <f>IFERROR(#REF!/#REF!,"-")</f>
        <v>-</v>
      </c>
      <c r="AZ591" s="48" t="str">
        <f t="shared" si="317"/>
        <v>-</v>
      </c>
      <c r="BA591" s="48" t="str">
        <f t="shared" si="318"/>
        <v>-</v>
      </c>
      <c r="BB591" s="48" t="b">
        <f t="shared" si="312"/>
        <v>0</v>
      </c>
      <c r="BC591">
        <f t="shared" si="319"/>
        <v>0</v>
      </c>
      <c r="BD591" s="48" t="str">
        <f t="shared" si="313"/>
        <v>-</v>
      </c>
    </row>
    <row r="592" spans="1:56" x14ac:dyDescent="0.3">
      <c r="A592" s="25" t="str">
        <f>Råstatistik!A586</f>
        <v>VÄNERSBORGS KOMMUN</v>
      </c>
      <c r="B592" t="b">
        <f t="shared" si="288"/>
        <v>1</v>
      </c>
      <c r="C592">
        <f>Råstatistik!F586</f>
        <v>52</v>
      </c>
      <c r="D592">
        <f ca="1">IF(Råstatistik!D586=999,IF(simulera09,RANDBETWEEN(1,9),9),0)</f>
        <v>0</v>
      </c>
      <c r="E592">
        <f>Råstatistik!K586</f>
        <v>12</v>
      </c>
      <c r="F592">
        <f ca="1">IF(Råstatistik!I586=999,IF(simulera09,RANDBETWEEN(1,9),9),0)</f>
        <v>0</v>
      </c>
      <c r="G592">
        <f>Råstatistik!P586</f>
        <v>62</v>
      </c>
      <c r="H592">
        <f ca="1">IF(Råstatistik!N586=999,IF(simulera09,RANDBETWEEN(1,9),9),0)</f>
        <v>0</v>
      </c>
      <c r="I592">
        <f>Råstatistik!U586</f>
        <v>184</v>
      </c>
      <c r="J592">
        <f ca="1">IF(Råstatistik!S586=999,IF(simulera09,RANDBETWEEN(1,9),9),0)</f>
        <v>0</v>
      </c>
      <c r="K592">
        <f t="shared" si="289"/>
        <v>310</v>
      </c>
      <c r="L592">
        <f t="shared" ca="1" si="290"/>
        <v>0</v>
      </c>
      <c r="M592" s="26" t="str">
        <f t="shared" ca="1" si="314"/>
        <v>310</v>
      </c>
      <c r="N592" s="26">
        <f t="shared" ca="1" si="315"/>
        <v>310</v>
      </c>
      <c r="O592" s="26">
        <f t="shared" si="291"/>
        <v>64</v>
      </c>
      <c r="P592" s="26">
        <f t="shared" ca="1" si="292"/>
        <v>0</v>
      </c>
      <c r="Q592" s="26">
        <f t="shared" ca="1" si="293"/>
        <v>64</v>
      </c>
      <c r="R592" s="43">
        <f>IF(Råstatistik!G586=".",0,Råstatistik!G586)</f>
        <v>21</v>
      </c>
      <c r="S592" s="44">
        <f ca="1">IF(Råstatistik!E586=999,IF(simulera09,RANDBETWEEN(1,9),9),0)</f>
        <v>0</v>
      </c>
      <c r="T592" s="43">
        <f>IF(Råstatistik!L586=".",0,Råstatistik!L586)</f>
        <v>0</v>
      </c>
      <c r="U592" s="44">
        <f ca="1">IF(Råstatistik!J586=999,IF(simulera09,RANDBETWEEN(1,9),9),0)</f>
        <v>9</v>
      </c>
      <c r="V592">
        <f>IF(Råstatistik!Q586=".",0,Råstatistik!Q586)</f>
        <v>0</v>
      </c>
      <c r="W592">
        <f ca="1">IF(Råstatistik!O586=999,IF(simulera09,RANDBETWEEN(1,9),9),0)</f>
        <v>9</v>
      </c>
      <c r="X592">
        <f>IF(Råstatistik!V586=".",0,Råstatistik!V586)</f>
        <v>0</v>
      </c>
      <c r="Y592">
        <f ca="1">IF(Råstatistik!T586=999,IF(simulera09,RANDBETWEEN(1,9),9),0)</f>
        <v>9</v>
      </c>
      <c r="Z592">
        <f t="shared" si="294"/>
        <v>21</v>
      </c>
      <c r="AA592">
        <f t="shared" ca="1" si="295"/>
        <v>27</v>
      </c>
      <c r="AB592" s="26" t="str">
        <f t="shared" ca="1" si="316"/>
        <v>21-48</v>
      </c>
      <c r="AC592" s="26" t="b">
        <f>Råstatistik!B586</f>
        <v>0</v>
      </c>
      <c r="AD592" s="26">
        <f t="shared" si="296"/>
        <v>31</v>
      </c>
      <c r="AE592" s="26">
        <f t="shared" ca="1" si="297"/>
        <v>0</v>
      </c>
      <c r="AF592" s="26">
        <f t="shared" si="298"/>
        <v>12</v>
      </c>
      <c r="AG592" s="26">
        <f t="shared" ca="1" si="299"/>
        <v>0</v>
      </c>
      <c r="AH592" s="26">
        <f t="shared" si="300"/>
        <v>62</v>
      </c>
      <c r="AI592" s="26">
        <f t="shared" ca="1" si="301"/>
        <v>0</v>
      </c>
      <c r="AJ592" s="26">
        <f t="shared" si="302"/>
        <v>184</v>
      </c>
      <c r="AK592" s="26">
        <f t="shared" ca="1" si="303"/>
        <v>0</v>
      </c>
      <c r="AL592" s="48">
        <f t="shared" si="304"/>
        <v>0.20645161290322581</v>
      </c>
      <c r="AM592" s="48" t="str">
        <f t="shared" ca="1" si="305"/>
        <v>21 - 0%</v>
      </c>
      <c r="AN592" s="48" t="str">
        <f>IFERROR(#REF!/#REF!,"-")</f>
        <v>-</v>
      </c>
      <c r="AO592" s="48">
        <f t="shared" si="306"/>
        <v>6.7741935483870974E-2</v>
      </c>
      <c r="AP592" s="48" t="str">
        <f t="shared" ca="1" si="307"/>
        <v>7 - 9%</v>
      </c>
      <c r="AQ592" s="48" t="str">
        <f>IFERROR(AC592/#REF!,"-")</f>
        <v>-</v>
      </c>
      <c r="AR592" s="48">
        <f t="shared" si="308"/>
        <v>0.328125</v>
      </c>
      <c r="AS592" s="48" t="str">
        <f>IFERROR(#REF!/#REF!,"_")</f>
        <v>_</v>
      </c>
      <c r="AT592" s="48">
        <f t="shared" si="309"/>
        <v>0.1875</v>
      </c>
      <c r="AU592" s="48" t="str">
        <f>IFERROR(#REF!/#REF!,"-")</f>
        <v>-</v>
      </c>
      <c r="AV592" s="48">
        <f t="shared" si="310"/>
        <v>0</v>
      </c>
      <c r="AW592" s="48" t="str">
        <f>IFERROR(#REF!/#REF!,"-")</f>
        <v>-</v>
      </c>
      <c r="AX592" s="48">
        <f t="shared" si="311"/>
        <v>0</v>
      </c>
      <c r="AY592" s="48" t="str">
        <f>IFERROR(#REF!/#REF!,"-")</f>
        <v>-</v>
      </c>
      <c r="AZ592" s="48">
        <f t="shared" si="317"/>
        <v>0</v>
      </c>
      <c r="BA592" s="48" t="str">
        <f t="shared" si="318"/>
        <v>-</v>
      </c>
      <c r="BB592" s="48" t="b">
        <f t="shared" si="312"/>
        <v>0</v>
      </c>
      <c r="BC592">
        <f t="shared" si="319"/>
        <v>31</v>
      </c>
      <c r="BD592" s="48">
        <f t="shared" si="313"/>
        <v>0.72093023255813948</v>
      </c>
    </row>
    <row r="593" spans="1:56" x14ac:dyDescent="0.3">
      <c r="A593" s="25" t="str">
        <f>Råstatistik!A587</f>
        <v>VÄNNÄS KOMMUN</v>
      </c>
      <c r="B593" t="b">
        <f t="shared" si="288"/>
        <v>1</v>
      </c>
      <c r="C593">
        <f>Råstatistik!F587</f>
        <v>0</v>
      </c>
      <c r="D593">
        <f ca="1">IF(Råstatistik!D587=999,IF(simulera09,RANDBETWEEN(1,9),9),0)</f>
        <v>9</v>
      </c>
      <c r="E593">
        <f>Råstatistik!K587</f>
        <v>0</v>
      </c>
      <c r="F593">
        <f ca="1">IF(Råstatistik!I587=999,IF(simulera09,RANDBETWEEN(1,9),9),0)</f>
        <v>9</v>
      </c>
      <c r="G593">
        <f>Råstatistik!P587</f>
        <v>0</v>
      </c>
      <c r="H593">
        <f ca="1">IF(Råstatistik!N587=999,IF(simulera09,RANDBETWEEN(1,9),9),0)</f>
        <v>9</v>
      </c>
      <c r="I593">
        <f>Råstatistik!U587</f>
        <v>47</v>
      </c>
      <c r="J593">
        <f ca="1">IF(Råstatistik!S587=999,IF(simulera09,RANDBETWEEN(1,9),9),0)</f>
        <v>0</v>
      </c>
      <c r="K593">
        <f t="shared" si="289"/>
        <v>47</v>
      </c>
      <c r="L593">
        <f t="shared" ca="1" si="290"/>
        <v>27</v>
      </c>
      <c r="M593" s="26" t="str">
        <f t="shared" ca="1" si="314"/>
        <v>47-74</v>
      </c>
      <c r="N593" s="26">
        <f t="shared" ca="1" si="315"/>
        <v>61</v>
      </c>
      <c r="O593" s="26">
        <f t="shared" si="291"/>
        <v>0</v>
      </c>
      <c r="P593" s="26">
        <f t="shared" ca="1" si="292"/>
        <v>18</v>
      </c>
      <c r="Q593" s="26">
        <f t="shared" ca="1" si="293"/>
        <v>9</v>
      </c>
      <c r="R593" s="43">
        <f>IF(Råstatistik!G587=".",0,Råstatistik!G587)</f>
        <v>0</v>
      </c>
      <c r="S593" s="44">
        <f ca="1">IF(Råstatistik!E587=999,IF(simulera09,RANDBETWEEN(1,9),9),0)</f>
        <v>9</v>
      </c>
      <c r="T593" s="43">
        <f>IF(Råstatistik!L587=".",0,Råstatistik!L587)</f>
        <v>0</v>
      </c>
      <c r="U593" s="44">
        <f ca="1">IF(Råstatistik!J587=999,IF(simulera09,RANDBETWEEN(1,9),9),0)</f>
        <v>9</v>
      </c>
      <c r="V593">
        <f>IF(Råstatistik!Q587=".",0,Råstatistik!Q587)</f>
        <v>0</v>
      </c>
      <c r="W593">
        <f ca="1">IF(Råstatistik!O587=999,IF(simulera09,RANDBETWEEN(1,9),9),0)</f>
        <v>9</v>
      </c>
      <c r="X593">
        <f>IF(Råstatistik!V587=".",0,Råstatistik!V587)</f>
        <v>0</v>
      </c>
      <c r="Y593">
        <f ca="1">IF(Råstatistik!T587=999,IF(simulera09,RANDBETWEEN(1,9),9),0)</f>
        <v>0</v>
      </c>
      <c r="Z593">
        <f t="shared" si="294"/>
        <v>0</v>
      </c>
      <c r="AA593">
        <f t="shared" ca="1" si="295"/>
        <v>27</v>
      </c>
      <c r="AB593" s="26" t="str">
        <f t="shared" ca="1" si="316"/>
        <v>0-27</v>
      </c>
      <c r="AC593" s="26" t="b">
        <f>Råstatistik!B587</f>
        <v>0</v>
      </c>
      <c r="AD593" s="26">
        <f t="shared" si="296"/>
        <v>0</v>
      </c>
      <c r="AE593" s="26">
        <f t="shared" ca="1" si="297"/>
        <v>0</v>
      </c>
      <c r="AF593" s="26">
        <f t="shared" si="298"/>
        <v>0</v>
      </c>
      <c r="AG593" s="26">
        <f t="shared" ca="1" si="299"/>
        <v>0</v>
      </c>
      <c r="AH593" s="26">
        <f t="shared" si="300"/>
        <v>0</v>
      </c>
      <c r="AI593" s="26">
        <f t="shared" ca="1" si="301"/>
        <v>0</v>
      </c>
      <c r="AJ593" s="26">
        <f t="shared" si="302"/>
        <v>47</v>
      </c>
      <c r="AK593" s="26">
        <f t="shared" ca="1" si="303"/>
        <v>0</v>
      </c>
      <c r="AL593" s="48">
        <f t="shared" si="304"/>
        <v>0</v>
      </c>
      <c r="AM593" s="48" t="str">
        <f t="shared" ca="1" si="305"/>
        <v>0 - 30%</v>
      </c>
      <c r="AN593" s="48" t="str">
        <f>IFERROR(#REF!/#REF!,"-")</f>
        <v>-</v>
      </c>
      <c r="AO593" s="48">
        <f t="shared" si="306"/>
        <v>0</v>
      </c>
      <c r="AP593" s="48" t="str">
        <f t="shared" ca="1" si="307"/>
        <v>0 - 44%</v>
      </c>
      <c r="AQ593" s="48" t="str">
        <f>IFERROR(AC593/#REF!,"-")</f>
        <v>-</v>
      </c>
      <c r="AR593" s="48" t="str">
        <f t="shared" si="308"/>
        <v>-</v>
      </c>
      <c r="AS593" s="48" t="str">
        <f>IFERROR(#REF!/#REF!,"_")</f>
        <v>_</v>
      </c>
      <c r="AT593" s="48" t="str">
        <f t="shared" si="309"/>
        <v>-</v>
      </c>
      <c r="AU593" s="48" t="str">
        <f>IFERROR(#REF!/#REF!,"-")</f>
        <v>-</v>
      </c>
      <c r="AV593" s="48" t="str">
        <f t="shared" si="310"/>
        <v>-</v>
      </c>
      <c r="AW593" s="48" t="str">
        <f>IFERROR(#REF!/#REF!,"-")</f>
        <v>-</v>
      </c>
      <c r="AX593" s="48" t="str">
        <f t="shared" si="311"/>
        <v>-</v>
      </c>
      <c r="AY593" s="48" t="str">
        <f>IFERROR(#REF!/#REF!,"-")</f>
        <v>-</v>
      </c>
      <c r="AZ593" s="48" t="str">
        <f t="shared" si="317"/>
        <v>-</v>
      </c>
      <c r="BA593" s="48" t="str">
        <f t="shared" si="318"/>
        <v>-</v>
      </c>
      <c r="BB593" s="48" t="b">
        <f t="shared" si="312"/>
        <v>0</v>
      </c>
      <c r="BC593">
        <f t="shared" si="319"/>
        <v>0</v>
      </c>
      <c r="BD593" s="48" t="str">
        <f t="shared" si="313"/>
        <v>-</v>
      </c>
    </row>
    <row r="594" spans="1:56" x14ac:dyDescent="0.3">
      <c r="A594" s="25" t="str">
        <f>Råstatistik!A588</f>
        <v>VÄRMDÖ KOMMUN</v>
      </c>
      <c r="B594" t="b">
        <f t="shared" si="288"/>
        <v>1</v>
      </c>
      <c r="C594">
        <f>Råstatistik!F588</f>
        <v>23</v>
      </c>
      <c r="D594">
        <f ca="1">IF(Råstatistik!D588=999,IF(simulera09,RANDBETWEEN(1,9),9),0)</f>
        <v>0</v>
      </c>
      <c r="E594">
        <f>Råstatistik!K588</f>
        <v>31</v>
      </c>
      <c r="F594">
        <f ca="1">IF(Råstatistik!I588=999,IF(simulera09,RANDBETWEEN(1,9),9),0)</f>
        <v>0</v>
      </c>
      <c r="G594">
        <f>Råstatistik!P588</f>
        <v>34</v>
      </c>
      <c r="H594">
        <f ca="1">IF(Råstatistik!N588=999,IF(simulera09,RANDBETWEEN(1,9),9),0)</f>
        <v>0</v>
      </c>
      <c r="I594">
        <f>Råstatistik!U588</f>
        <v>283</v>
      </c>
      <c r="J594">
        <f ca="1">IF(Råstatistik!S588=999,IF(simulera09,RANDBETWEEN(1,9),9),0)</f>
        <v>0</v>
      </c>
      <c r="K594">
        <f t="shared" si="289"/>
        <v>371</v>
      </c>
      <c r="L594">
        <f t="shared" ca="1" si="290"/>
        <v>0</v>
      </c>
      <c r="M594" s="26" t="str">
        <f t="shared" ca="1" si="314"/>
        <v>371</v>
      </c>
      <c r="N594" s="26">
        <f t="shared" ca="1" si="315"/>
        <v>371</v>
      </c>
      <c r="O594" s="26">
        <f t="shared" si="291"/>
        <v>54</v>
      </c>
      <c r="P594" s="26">
        <f t="shared" ca="1" si="292"/>
        <v>0</v>
      </c>
      <c r="Q594" s="26">
        <f t="shared" ca="1" si="293"/>
        <v>54</v>
      </c>
      <c r="R594" s="43">
        <f>IF(Råstatistik!G588=".",0,Råstatistik!G588)</f>
        <v>18</v>
      </c>
      <c r="S594" s="44">
        <f ca="1">IF(Råstatistik!E588=999,IF(simulera09,RANDBETWEEN(1,9),9),0)</f>
        <v>0</v>
      </c>
      <c r="T594" s="43">
        <f>IF(Råstatistik!L588=".",0,Råstatistik!L588)</f>
        <v>21</v>
      </c>
      <c r="U594" s="44">
        <f ca="1">IF(Råstatistik!J588=999,IF(simulera09,RANDBETWEEN(1,9),9),0)</f>
        <v>0</v>
      </c>
      <c r="V594">
        <f>IF(Råstatistik!Q588=".",0,Råstatistik!Q588)</f>
        <v>10</v>
      </c>
      <c r="W594">
        <f ca="1">IF(Råstatistik!O588=999,IF(simulera09,RANDBETWEEN(1,9),9),0)</f>
        <v>0</v>
      </c>
      <c r="X594">
        <f>IF(Råstatistik!V588=".",0,Råstatistik!V588)</f>
        <v>15</v>
      </c>
      <c r="Y594">
        <f ca="1">IF(Råstatistik!T588=999,IF(simulera09,RANDBETWEEN(1,9),9),0)</f>
        <v>0</v>
      </c>
      <c r="Z594">
        <f t="shared" si="294"/>
        <v>64</v>
      </c>
      <c r="AA594">
        <f t="shared" ca="1" si="295"/>
        <v>0</v>
      </c>
      <c r="AB594" s="26" t="str">
        <f t="shared" ca="1" si="316"/>
        <v>64</v>
      </c>
      <c r="AC594" s="26" t="b">
        <f>Råstatistik!B588</f>
        <v>0</v>
      </c>
      <c r="AD594" s="26">
        <f t="shared" si="296"/>
        <v>5</v>
      </c>
      <c r="AE594" s="26">
        <f t="shared" ca="1" si="297"/>
        <v>0</v>
      </c>
      <c r="AF594" s="26">
        <f t="shared" si="298"/>
        <v>10</v>
      </c>
      <c r="AG594" s="26">
        <f t="shared" ca="1" si="299"/>
        <v>0</v>
      </c>
      <c r="AH594" s="26">
        <f t="shared" si="300"/>
        <v>24</v>
      </c>
      <c r="AI594" s="26">
        <f t="shared" ca="1" si="301"/>
        <v>0</v>
      </c>
      <c r="AJ594" s="26">
        <f t="shared" si="302"/>
        <v>268</v>
      </c>
      <c r="AK594" s="26">
        <f t="shared" ca="1" si="303"/>
        <v>0</v>
      </c>
      <c r="AL594" s="48">
        <f t="shared" si="304"/>
        <v>0.14555256064690028</v>
      </c>
      <c r="AM594" s="48" t="str">
        <f t="shared" ca="1" si="305"/>
        <v>15 - 0%</v>
      </c>
      <c r="AN594" s="48" t="str">
        <f>IFERROR(#REF!/#REF!,"-")</f>
        <v>-</v>
      </c>
      <c r="AO594" s="48">
        <f t="shared" si="306"/>
        <v>0.1725067385444744</v>
      </c>
      <c r="AP594" s="48" t="str">
        <f t="shared" ca="1" si="307"/>
        <v>17 - 0%</v>
      </c>
      <c r="AQ594" s="48" t="str">
        <f>IFERROR(AC594/#REF!,"-")</f>
        <v>-</v>
      </c>
      <c r="AR594" s="48">
        <f t="shared" si="308"/>
        <v>1.1851851851851851</v>
      </c>
      <c r="AS594" s="48" t="str">
        <f>IFERROR(#REF!/#REF!,"_")</f>
        <v>_</v>
      </c>
      <c r="AT594" s="48">
        <f t="shared" si="309"/>
        <v>0.57407407407407407</v>
      </c>
      <c r="AU594" s="48" t="str">
        <f>IFERROR(#REF!/#REF!,"-")</f>
        <v>-</v>
      </c>
      <c r="AV594" s="48">
        <f t="shared" si="310"/>
        <v>0.328125</v>
      </c>
      <c r="AW594" s="48" t="str">
        <f>IFERROR(#REF!/#REF!,"-")</f>
        <v>-</v>
      </c>
      <c r="AX594" s="48">
        <f t="shared" si="311"/>
        <v>0.234375</v>
      </c>
      <c r="AY594" s="48" t="str">
        <f>IFERROR(#REF!/#REF!,"-")</f>
        <v>-</v>
      </c>
      <c r="AZ594" s="48">
        <f t="shared" si="317"/>
        <v>0.5625</v>
      </c>
      <c r="BA594" s="48" t="str">
        <f t="shared" si="318"/>
        <v>-</v>
      </c>
      <c r="BB594" s="48" t="b">
        <f t="shared" si="312"/>
        <v>0</v>
      </c>
      <c r="BC594">
        <f t="shared" si="319"/>
        <v>5</v>
      </c>
      <c r="BD594" s="48">
        <f t="shared" si="313"/>
        <v>0.33333333333333331</v>
      </c>
    </row>
    <row r="595" spans="1:56" x14ac:dyDescent="0.3">
      <c r="A595" s="25" t="str">
        <f>Råstatistik!A589</f>
        <v>VÄRNAMO KOMMUN</v>
      </c>
      <c r="B595" t="b">
        <f t="shared" si="288"/>
        <v>1</v>
      </c>
      <c r="C595">
        <f>Råstatistik!F589</f>
        <v>31</v>
      </c>
      <c r="D595">
        <f ca="1">IF(Råstatistik!D589=999,IF(simulera09,RANDBETWEEN(1,9),9),0)</f>
        <v>0</v>
      </c>
      <c r="E595">
        <f>Råstatistik!K589</f>
        <v>34</v>
      </c>
      <c r="F595">
        <f ca="1">IF(Råstatistik!I589=999,IF(simulera09,RANDBETWEEN(1,9),9),0)</f>
        <v>0</v>
      </c>
      <c r="G595">
        <f>Råstatistik!P589</f>
        <v>25</v>
      </c>
      <c r="H595">
        <f ca="1">IF(Råstatistik!N589=999,IF(simulera09,RANDBETWEEN(1,9),9),0)</f>
        <v>0</v>
      </c>
      <c r="I595">
        <f>Råstatistik!U589</f>
        <v>277</v>
      </c>
      <c r="J595">
        <f ca="1">IF(Råstatistik!S589=999,IF(simulera09,RANDBETWEEN(1,9),9),0)</f>
        <v>0</v>
      </c>
      <c r="K595">
        <f t="shared" si="289"/>
        <v>367</v>
      </c>
      <c r="L595">
        <f t="shared" ca="1" si="290"/>
        <v>0</v>
      </c>
      <c r="M595" s="26" t="str">
        <f t="shared" ca="1" si="314"/>
        <v>367</v>
      </c>
      <c r="N595" s="26">
        <f t="shared" ca="1" si="315"/>
        <v>367</v>
      </c>
      <c r="O595" s="26">
        <f t="shared" si="291"/>
        <v>65</v>
      </c>
      <c r="P595" s="26">
        <f t="shared" ca="1" si="292"/>
        <v>0</v>
      </c>
      <c r="Q595" s="26">
        <f t="shared" ca="1" si="293"/>
        <v>65</v>
      </c>
      <c r="R595" s="43">
        <f>IF(Råstatistik!G589=".",0,Råstatistik!G589)</f>
        <v>10</v>
      </c>
      <c r="S595" s="44">
        <f ca="1">IF(Råstatistik!E589=999,IF(simulera09,RANDBETWEEN(1,9),9),0)</f>
        <v>0</v>
      </c>
      <c r="T595" s="43">
        <f>IF(Råstatistik!L589=".",0,Råstatistik!L589)</f>
        <v>0</v>
      </c>
      <c r="U595" s="44">
        <f ca="1">IF(Råstatistik!J589=999,IF(simulera09,RANDBETWEEN(1,9),9),0)</f>
        <v>9</v>
      </c>
      <c r="V595">
        <f>IF(Råstatistik!Q589=".",0,Råstatistik!Q589)</f>
        <v>0</v>
      </c>
      <c r="W595">
        <f ca="1">IF(Råstatistik!O589=999,IF(simulera09,RANDBETWEEN(1,9),9),0)</f>
        <v>9</v>
      </c>
      <c r="X595">
        <f>IF(Råstatistik!V589=".",0,Råstatistik!V589)</f>
        <v>0</v>
      </c>
      <c r="Y595">
        <f ca="1">IF(Råstatistik!T589=999,IF(simulera09,RANDBETWEEN(1,9),9),0)</f>
        <v>9</v>
      </c>
      <c r="Z595">
        <f t="shared" si="294"/>
        <v>10</v>
      </c>
      <c r="AA595">
        <f t="shared" ca="1" si="295"/>
        <v>27</v>
      </c>
      <c r="AB595" s="26" t="str">
        <f t="shared" ca="1" si="316"/>
        <v>10-37</v>
      </c>
      <c r="AC595" s="26" t="b">
        <f>Råstatistik!B589</f>
        <v>0</v>
      </c>
      <c r="AD595" s="26">
        <f t="shared" si="296"/>
        <v>21</v>
      </c>
      <c r="AE595" s="26">
        <f t="shared" ca="1" si="297"/>
        <v>0</v>
      </c>
      <c r="AF595" s="26">
        <f t="shared" si="298"/>
        <v>34</v>
      </c>
      <c r="AG595" s="26">
        <f t="shared" ca="1" si="299"/>
        <v>0</v>
      </c>
      <c r="AH595" s="26">
        <f t="shared" si="300"/>
        <v>25</v>
      </c>
      <c r="AI595" s="26">
        <f t="shared" ca="1" si="301"/>
        <v>0</v>
      </c>
      <c r="AJ595" s="26">
        <f t="shared" si="302"/>
        <v>277</v>
      </c>
      <c r="AK595" s="26">
        <f t="shared" ca="1" si="303"/>
        <v>0</v>
      </c>
      <c r="AL595" s="48">
        <f t="shared" si="304"/>
        <v>0.17711171662125341</v>
      </c>
      <c r="AM595" s="48" t="str">
        <f t="shared" ca="1" si="305"/>
        <v>18 - 0%</v>
      </c>
      <c r="AN595" s="48" t="str">
        <f>IFERROR(#REF!/#REF!,"-")</f>
        <v>-</v>
      </c>
      <c r="AO595" s="48">
        <f t="shared" si="306"/>
        <v>2.7247956403269755E-2</v>
      </c>
      <c r="AP595" s="48" t="str">
        <f t="shared" ca="1" si="307"/>
        <v>3 - 7%</v>
      </c>
      <c r="AQ595" s="48" t="str">
        <f>IFERROR(AC595/#REF!,"-")</f>
        <v>-</v>
      </c>
      <c r="AR595" s="48">
        <f t="shared" si="308"/>
        <v>0.15384615384615385</v>
      </c>
      <c r="AS595" s="48" t="str">
        <f>IFERROR(#REF!/#REF!,"_")</f>
        <v>_</v>
      </c>
      <c r="AT595" s="48">
        <f t="shared" si="309"/>
        <v>0.52307692307692311</v>
      </c>
      <c r="AU595" s="48" t="str">
        <f>IFERROR(#REF!/#REF!,"-")</f>
        <v>-</v>
      </c>
      <c r="AV595" s="48">
        <f t="shared" si="310"/>
        <v>0</v>
      </c>
      <c r="AW595" s="48" t="str">
        <f>IFERROR(#REF!/#REF!,"-")</f>
        <v>-</v>
      </c>
      <c r="AX595" s="48">
        <f t="shared" si="311"/>
        <v>0</v>
      </c>
      <c r="AY595" s="48" t="str">
        <f>IFERROR(#REF!/#REF!,"-")</f>
        <v>-</v>
      </c>
      <c r="AZ595" s="48">
        <f t="shared" si="317"/>
        <v>0</v>
      </c>
      <c r="BA595" s="48" t="str">
        <f t="shared" si="318"/>
        <v>-</v>
      </c>
      <c r="BB595" s="48" t="b">
        <f t="shared" si="312"/>
        <v>0</v>
      </c>
      <c r="BC595">
        <f t="shared" si="319"/>
        <v>21</v>
      </c>
      <c r="BD595" s="48">
        <f t="shared" si="313"/>
        <v>0.38181818181818183</v>
      </c>
    </row>
    <row r="596" spans="1:56" x14ac:dyDescent="0.3">
      <c r="A596" s="25" t="str">
        <f>Råstatistik!A590</f>
        <v>VÄSTANFORS-VÄSTERVÅLA FÖRSAMLING</v>
      </c>
      <c r="B596" t="b">
        <f t="shared" si="288"/>
        <v>0</v>
      </c>
      <c r="C596">
        <f>Råstatistik!F590</f>
        <v>0</v>
      </c>
      <c r="D596">
        <f ca="1">IF(Råstatistik!D590=999,IF(simulera09,RANDBETWEEN(1,9),9),0)</f>
        <v>9</v>
      </c>
      <c r="E596">
        <f>Råstatistik!K590</f>
        <v>0</v>
      </c>
      <c r="F596">
        <f ca="1">IF(Råstatistik!I590=999,IF(simulera09,RANDBETWEEN(1,9),9),0)</f>
        <v>9</v>
      </c>
      <c r="G596">
        <f>Råstatistik!P590</f>
        <v>0</v>
      </c>
      <c r="H596">
        <f ca="1">IF(Råstatistik!N590=999,IF(simulera09,RANDBETWEEN(1,9),9),0)</f>
        <v>9</v>
      </c>
      <c r="I596">
        <f>Råstatistik!U590</f>
        <v>12</v>
      </c>
      <c r="J596">
        <f ca="1">IF(Råstatistik!S590=999,IF(simulera09,RANDBETWEEN(1,9),9),0)</f>
        <v>0</v>
      </c>
      <c r="K596">
        <f t="shared" si="289"/>
        <v>12</v>
      </c>
      <c r="L596">
        <f t="shared" ca="1" si="290"/>
        <v>27</v>
      </c>
      <c r="M596" s="26" t="str">
        <f t="shared" ca="1" si="314"/>
        <v>12-39</v>
      </c>
      <c r="N596" s="26">
        <f t="shared" ca="1" si="315"/>
        <v>26</v>
      </c>
      <c r="O596" s="26">
        <f t="shared" si="291"/>
        <v>0</v>
      </c>
      <c r="P596" s="26">
        <f t="shared" ca="1" si="292"/>
        <v>18</v>
      </c>
      <c r="Q596" s="26">
        <f t="shared" ca="1" si="293"/>
        <v>9</v>
      </c>
      <c r="R596" s="43">
        <f>IF(Råstatistik!G590=".",0,Råstatistik!G590)</f>
        <v>0</v>
      </c>
      <c r="S596" s="44">
        <f ca="1">IF(Råstatistik!E590=999,IF(simulera09,RANDBETWEEN(1,9),9),0)</f>
        <v>9</v>
      </c>
      <c r="T596" s="43">
        <f>IF(Råstatistik!L590=".",0,Råstatistik!L590)</f>
        <v>0</v>
      </c>
      <c r="U596" s="44">
        <f ca="1">IF(Råstatistik!J590=999,IF(simulera09,RANDBETWEEN(1,9),9),0)</f>
        <v>9</v>
      </c>
      <c r="V596">
        <f>IF(Råstatistik!Q590=".",0,Råstatistik!Q590)</f>
        <v>0</v>
      </c>
      <c r="W596">
        <f ca="1">IF(Råstatistik!O590=999,IF(simulera09,RANDBETWEEN(1,9),9),0)</f>
        <v>9</v>
      </c>
      <c r="X596">
        <f>IF(Råstatistik!V590=".",0,Råstatistik!V590)</f>
        <v>0</v>
      </c>
      <c r="Y596">
        <f ca="1">IF(Råstatistik!T590=999,IF(simulera09,RANDBETWEEN(1,9),9),0)</f>
        <v>9</v>
      </c>
      <c r="Z596">
        <f t="shared" si="294"/>
        <v>0</v>
      </c>
      <c r="AA596">
        <f t="shared" ca="1" si="295"/>
        <v>36</v>
      </c>
      <c r="AB596" s="26" t="str">
        <f t="shared" ca="1" si="316"/>
        <v>0-36</v>
      </c>
      <c r="AC596" s="26" t="b">
        <f>Råstatistik!B590</f>
        <v>0</v>
      </c>
      <c r="AD596" s="26">
        <f t="shared" si="296"/>
        <v>0</v>
      </c>
      <c r="AE596" s="26">
        <f t="shared" ca="1" si="297"/>
        <v>0</v>
      </c>
      <c r="AF596" s="26">
        <f t="shared" si="298"/>
        <v>0</v>
      </c>
      <c r="AG596" s="26">
        <f t="shared" ca="1" si="299"/>
        <v>0</v>
      </c>
      <c r="AH596" s="26">
        <f t="shared" si="300"/>
        <v>0</v>
      </c>
      <c r="AI596" s="26">
        <f t="shared" ca="1" si="301"/>
        <v>0</v>
      </c>
      <c r="AJ596" s="26">
        <f t="shared" si="302"/>
        <v>12</v>
      </c>
      <c r="AK596" s="26">
        <f t="shared" ca="1" si="303"/>
        <v>0</v>
      </c>
      <c r="AL596" s="48">
        <f t="shared" si="304"/>
        <v>0</v>
      </c>
      <c r="AM596" s="48" t="str">
        <f t="shared" ca="1" si="305"/>
        <v>0 - 69%</v>
      </c>
      <c r="AN596" s="48" t="str">
        <f>IFERROR(#REF!/#REF!,"-")</f>
        <v>-</v>
      </c>
      <c r="AO596" s="48">
        <f t="shared" si="306"/>
        <v>0</v>
      </c>
      <c r="AP596" s="48" t="str">
        <f t="shared" ca="1" si="307"/>
        <v>0 - 138%</v>
      </c>
      <c r="AQ596" s="48" t="str">
        <f>IFERROR(AC596/#REF!,"-")</f>
        <v>-</v>
      </c>
      <c r="AR596" s="48" t="str">
        <f t="shared" si="308"/>
        <v>-</v>
      </c>
      <c r="AS596" s="48" t="str">
        <f>IFERROR(#REF!/#REF!,"_")</f>
        <v>_</v>
      </c>
      <c r="AT596" s="48" t="str">
        <f t="shared" si="309"/>
        <v>-</v>
      </c>
      <c r="AU596" s="48" t="str">
        <f>IFERROR(#REF!/#REF!,"-")</f>
        <v>-</v>
      </c>
      <c r="AV596" s="48" t="str">
        <f t="shared" si="310"/>
        <v>-</v>
      </c>
      <c r="AW596" s="48" t="str">
        <f>IFERROR(#REF!/#REF!,"-")</f>
        <v>-</v>
      </c>
      <c r="AX596" s="48" t="str">
        <f t="shared" si="311"/>
        <v>-</v>
      </c>
      <c r="AY596" s="48" t="str">
        <f>IFERROR(#REF!/#REF!,"-")</f>
        <v>-</v>
      </c>
      <c r="AZ596" s="48" t="str">
        <f t="shared" si="317"/>
        <v>-</v>
      </c>
      <c r="BA596" s="48" t="str">
        <f t="shared" si="318"/>
        <v>-</v>
      </c>
      <c r="BB596" s="48" t="b">
        <f t="shared" si="312"/>
        <v>0</v>
      </c>
      <c r="BC596">
        <f t="shared" si="319"/>
        <v>0</v>
      </c>
      <c r="BD596" s="48" t="str">
        <f t="shared" si="313"/>
        <v>-</v>
      </c>
    </row>
    <row r="597" spans="1:56" x14ac:dyDescent="0.3">
      <c r="A597" s="25" t="str">
        <f>Råstatistik!A591</f>
        <v>VÄSTBERGASKOLAN AB</v>
      </c>
      <c r="B597" t="b">
        <f t="shared" si="288"/>
        <v>0</v>
      </c>
      <c r="C597">
        <f>Råstatistik!F591</f>
        <v>0</v>
      </c>
      <c r="D597">
        <f ca="1">IF(Råstatistik!D591=999,IF(simulera09,RANDBETWEEN(1,9),9),0)</f>
        <v>0</v>
      </c>
      <c r="E597">
        <f>Råstatistik!K591</f>
        <v>0</v>
      </c>
      <c r="F597">
        <f ca="1">IF(Råstatistik!I591=999,IF(simulera09,RANDBETWEEN(1,9),9),0)</f>
        <v>9</v>
      </c>
      <c r="G597">
        <f>Råstatistik!P591</f>
        <v>0</v>
      </c>
      <c r="H597">
        <f ca="1">IF(Råstatistik!N591=999,IF(simulera09,RANDBETWEEN(1,9),9),0)</f>
        <v>9</v>
      </c>
      <c r="I597">
        <f>Råstatistik!U591</f>
        <v>56</v>
      </c>
      <c r="J597">
        <f ca="1">IF(Råstatistik!S591=999,IF(simulera09,RANDBETWEEN(1,9),9),0)</f>
        <v>0</v>
      </c>
      <c r="K597">
        <f t="shared" si="289"/>
        <v>56</v>
      </c>
      <c r="L597">
        <f t="shared" ca="1" si="290"/>
        <v>18</v>
      </c>
      <c r="M597" s="26" t="str">
        <f t="shared" ca="1" si="314"/>
        <v>56-74</v>
      </c>
      <c r="N597" s="26">
        <f t="shared" ca="1" si="315"/>
        <v>65</v>
      </c>
      <c r="O597" s="26">
        <f t="shared" si="291"/>
        <v>0</v>
      </c>
      <c r="P597" s="26">
        <f t="shared" ca="1" si="292"/>
        <v>9</v>
      </c>
      <c r="Q597" s="26">
        <f t="shared" ca="1" si="293"/>
        <v>5</v>
      </c>
      <c r="R597" s="43">
        <f>IF(Råstatistik!G591=".",0,Råstatistik!G591)</f>
        <v>0</v>
      </c>
      <c r="S597" s="44">
        <f ca="1">IF(Råstatistik!E591=999,IF(simulera09,RANDBETWEEN(1,9),9),0)</f>
        <v>0</v>
      </c>
      <c r="T597" s="43">
        <f>IF(Råstatistik!L591=".",0,Råstatistik!L591)</f>
        <v>0</v>
      </c>
      <c r="U597" s="44">
        <f ca="1">IF(Råstatistik!J591=999,IF(simulera09,RANDBETWEEN(1,9),9),0)</f>
        <v>9</v>
      </c>
      <c r="V597">
        <f>IF(Råstatistik!Q591=".",0,Råstatistik!Q591)</f>
        <v>0</v>
      </c>
      <c r="W597">
        <f ca="1">IF(Råstatistik!O591=999,IF(simulera09,RANDBETWEEN(1,9),9),0)</f>
        <v>9</v>
      </c>
      <c r="X597">
        <f>IF(Råstatistik!V591=".",0,Råstatistik!V591)</f>
        <v>0</v>
      </c>
      <c r="Y597">
        <f ca="1">IF(Råstatistik!T591=999,IF(simulera09,RANDBETWEEN(1,9),9),0)</f>
        <v>9</v>
      </c>
      <c r="Z597">
        <f t="shared" si="294"/>
        <v>0</v>
      </c>
      <c r="AA597">
        <f t="shared" ca="1" si="295"/>
        <v>27</v>
      </c>
      <c r="AB597" s="26" t="str">
        <f t="shared" ca="1" si="316"/>
        <v>0-27</v>
      </c>
      <c r="AC597" s="26" t="b">
        <f>Råstatistik!B591</f>
        <v>0</v>
      </c>
      <c r="AD597" s="26">
        <f t="shared" si="296"/>
        <v>0</v>
      </c>
      <c r="AE597" s="26">
        <f t="shared" ca="1" si="297"/>
        <v>0</v>
      </c>
      <c r="AF597" s="26">
        <f t="shared" si="298"/>
        <v>0</v>
      </c>
      <c r="AG597" s="26">
        <f t="shared" ca="1" si="299"/>
        <v>0</v>
      </c>
      <c r="AH597" s="26">
        <f t="shared" si="300"/>
        <v>0</v>
      </c>
      <c r="AI597" s="26">
        <f t="shared" ca="1" si="301"/>
        <v>0</v>
      </c>
      <c r="AJ597" s="26">
        <f t="shared" si="302"/>
        <v>56</v>
      </c>
      <c r="AK597" s="26">
        <f t="shared" ca="1" si="303"/>
        <v>0</v>
      </c>
      <c r="AL597" s="48">
        <f t="shared" si="304"/>
        <v>0</v>
      </c>
      <c r="AM597" s="48" t="str">
        <f t="shared" ca="1" si="305"/>
        <v>0 - 14%</v>
      </c>
      <c r="AN597" s="48" t="str">
        <f>IFERROR(#REF!/#REF!,"-")</f>
        <v>-</v>
      </c>
      <c r="AO597" s="48">
        <f t="shared" si="306"/>
        <v>0</v>
      </c>
      <c r="AP597" s="48" t="str">
        <f t="shared" ca="1" si="307"/>
        <v>0 - 42%</v>
      </c>
      <c r="AQ597" s="48" t="str">
        <f>IFERROR(AC597/#REF!,"-")</f>
        <v>-</v>
      </c>
      <c r="AR597" s="48" t="str">
        <f t="shared" si="308"/>
        <v>-</v>
      </c>
      <c r="AS597" s="48" t="str">
        <f>IFERROR(#REF!/#REF!,"_")</f>
        <v>_</v>
      </c>
      <c r="AT597" s="48" t="str">
        <f t="shared" si="309"/>
        <v>-</v>
      </c>
      <c r="AU597" s="48" t="str">
        <f>IFERROR(#REF!/#REF!,"-")</f>
        <v>-</v>
      </c>
      <c r="AV597" s="48" t="str">
        <f t="shared" si="310"/>
        <v>-</v>
      </c>
      <c r="AW597" s="48" t="str">
        <f>IFERROR(#REF!/#REF!,"-")</f>
        <v>-</v>
      </c>
      <c r="AX597" s="48" t="str">
        <f t="shared" si="311"/>
        <v>-</v>
      </c>
      <c r="AY597" s="48" t="str">
        <f>IFERROR(#REF!/#REF!,"-")</f>
        <v>-</v>
      </c>
      <c r="AZ597" s="48" t="str">
        <f t="shared" si="317"/>
        <v>-</v>
      </c>
      <c r="BA597" s="48" t="str">
        <f t="shared" si="318"/>
        <v>-</v>
      </c>
      <c r="BB597" s="48" t="b">
        <f t="shared" si="312"/>
        <v>0</v>
      </c>
      <c r="BC597">
        <f t="shared" si="319"/>
        <v>0</v>
      </c>
      <c r="BD597" s="48" t="str">
        <f t="shared" si="313"/>
        <v>-</v>
      </c>
    </row>
    <row r="598" spans="1:56" x14ac:dyDescent="0.3">
      <c r="A598" s="25" t="str">
        <f>Råstatistik!A592</f>
        <v>VÄSTERHOLMS FRISKOLA AB</v>
      </c>
      <c r="B598" t="b">
        <f t="shared" si="288"/>
        <v>0</v>
      </c>
      <c r="C598">
        <f>Råstatistik!F592</f>
        <v>31</v>
      </c>
      <c r="D598">
        <f ca="1">IF(Råstatistik!D592=999,IF(simulera09,RANDBETWEEN(1,9),9),0)</f>
        <v>0</v>
      </c>
      <c r="E598">
        <f>Råstatistik!K592</f>
        <v>20</v>
      </c>
      <c r="F598">
        <f ca="1">IF(Råstatistik!I592=999,IF(simulera09,RANDBETWEEN(1,9),9),0)</f>
        <v>0</v>
      </c>
      <c r="G598">
        <f>Råstatistik!P592</f>
        <v>0</v>
      </c>
      <c r="H598">
        <f ca="1">IF(Råstatistik!N592=999,IF(simulera09,RANDBETWEEN(1,9),9),0)</f>
        <v>0</v>
      </c>
      <c r="I598">
        <f>Råstatistik!U592</f>
        <v>21</v>
      </c>
      <c r="J598">
        <f ca="1">IF(Råstatistik!S592=999,IF(simulera09,RANDBETWEEN(1,9),9),0)</f>
        <v>0</v>
      </c>
      <c r="K598">
        <f t="shared" si="289"/>
        <v>72</v>
      </c>
      <c r="L598">
        <f t="shared" ca="1" si="290"/>
        <v>0</v>
      </c>
      <c r="M598" s="26" t="str">
        <f t="shared" ca="1" si="314"/>
        <v>72</v>
      </c>
      <c r="N598" s="26">
        <f t="shared" ca="1" si="315"/>
        <v>72</v>
      </c>
      <c r="O598" s="26">
        <f t="shared" si="291"/>
        <v>51</v>
      </c>
      <c r="P598" s="26">
        <f t="shared" ca="1" si="292"/>
        <v>0</v>
      </c>
      <c r="Q598" s="26">
        <f t="shared" ca="1" si="293"/>
        <v>51</v>
      </c>
      <c r="R598" s="43">
        <f>IF(Råstatistik!G592=".",0,Råstatistik!G592)</f>
        <v>0</v>
      </c>
      <c r="S598" s="44">
        <f ca="1">IF(Råstatistik!E592=999,IF(simulera09,RANDBETWEEN(1,9),9),0)</f>
        <v>0</v>
      </c>
      <c r="T598" s="43">
        <f>IF(Råstatistik!L592=".",0,Råstatistik!L592)</f>
        <v>0</v>
      </c>
      <c r="U598" s="44">
        <f ca="1">IF(Råstatistik!J592=999,IF(simulera09,RANDBETWEEN(1,9),9),0)</f>
        <v>0</v>
      </c>
      <c r="V598">
        <f>IF(Råstatistik!Q592=".",0,Råstatistik!Q592)</f>
        <v>0</v>
      </c>
      <c r="W598">
        <f ca="1">IF(Råstatistik!O592=999,IF(simulera09,RANDBETWEEN(1,9),9),0)</f>
        <v>0</v>
      </c>
      <c r="X598">
        <f>IF(Råstatistik!V592=".",0,Råstatistik!V592)</f>
        <v>0</v>
      </c>
      <c r="Y598">
        <f ca="1">IF(Råstatistik!T592=999,IF(simulera09,RANDBETWEEN(1,9),9),0)</f>
        <v>0</v>
      </c>
      <c r="Z598">
        <f t="shared" si="294"/>
        <v>0</v>
      </c>
      <c r="AA598">
        <f t="shared" ca="1" si="295"/>
        <v>0</v>
      </c>
      <c r="AB598" s="26" t="str">
        <f t="shared" ca="1" si="316"/>
        <v>0</v>
      </c>
      <c r="AC598" s="26" t="b">
        <f>Råstatistik!B592</f>
        <v>0</v>
      </c>
      <c r="AD598" s="26">
        <f t="shared" si="296"/>
        <v>31</v>
      </c>
      <c r="AE598" s="26">
        <f t="shared" ca="1" si="297"/>
        <v>0</v>
      </c>
      <c r="AF598" s="26">
        <f t="shared" si="298"/>
        <v>20</v>
      </c>
      <c r="AG598" s="26">
        <f t="shared" ca="1" si="299"/>
        <v>0</v>
      </c>
      <c r="AH598" s="26">
        <f t="shared" si="300"/>
        <v>0</v>
      </c>
      <c r="AI598" s="26">
        <f t="shared" ca="1" si="301"/>
        <v>0</v>
      </c>
      <c r="AJ598" s="26">
        <f t="shared" si="302"/>
        <v>21</v>
      </c>
      <c r="AK598" s="26">
        <f t="shared" ca="1" si="303"/>
        <v>0</v>
      </c>
      <c r="AL598" s="48">
        <f t="shared" si="304"/>
        <v>0.70833333333333337</v>
      </c>
      <c r="AM598" s="48" t="str">
        <f t="shared" ca="1" si="305"/>
        <v>71 - 0%</v>
      </c>
      <c r="AN598" s="48" t="str">
        <f>IFERROR(#REF!/#REF!,"-")</f>
        <v>-</v>
      </c>
      <c r="AO598" s="48">
        <f t="shared" si="306"/>
        <v>0</v>
      </c>
      <c r="AP598" s="48" t="str">
        <f t="shared" ca="1" si="307"/>
        <v>0 - 0%</v>
      </c>
      <c r="AQ598" s="48" t="str">
        <f>IFERROR(AC598/#REF!,"-")</f>
        <v>-</v>
      </c>
      <c r="AR598" s="48">
        <f t="shared" si="308"/>
        <v>0</v>
      </c>
      <c r="AS598" s="48" t="str">
        <f>IFERROR(#REF!/#REF!,"_")</f>
        <v>_</v>
      </c>
      <c r="AT598" s="48">
        <f t="shared" si="309"/>
        <v>0.39215686274509803</v>
      </c>
      <c r="AU598" s="48" t="str">
        <f>IFERROR(#REF!/#REF!,"-")</f>
        <v>-</v>
      </c>
      <c r="AV598" s="48" t="str">
        <f t="shared" si="310"/>
        <v>-</v>
      </c>
      <c r="AW598" s="48" t="str">
        <f>IFERROR(#REF!/#REF!,"-")</f>
        <v>-</v>
      </c>
      <c r="AX598" s="48" t="str">
        <f t="shared" si="311"/>
        <v>-</v>
      </c>
      <c r="AY598" s="48" t="str">
        <f>IFERROR(#REF!/#REF!,"-")</f>
        <v>-</v>
      </c>
      <c r="AZ598" s="48" t="str">
        <f t="shared" si="317"/>
        <v>-</v>
      </c>
      <c r="BA598" s="48" t="str">
        <f t="shared" si="318"/>
        <v>-</v>
      </c>
      <c r="BB598" s="48" t="b">
        <f t="shared" si="312"/>
        <v>0</v>
      </c>
      <c r="BC598">
        <f t="shared" si="319"/>
        <v>31</v>
      </c>
      <c r="BD598" s="48">
        <f t="shared" si="313"/>
        <v>0.60784313725490191</v>
      </c>
    </row>
    <row r="599" spans="1:56" x14ac:dyDescent="0.3">
      <c r="A599" s="25" t="str">
        <f>Råstatistik!A593</f>
        <v>VÄSTERVIKS KOMMUN</v>
      </c>
      <c r="B599" t="b">
        <f t="shared" si="288"/>
        <v>1</v>
      </c>
      <c r="C599">
        <f>Råstatistik!F593</f>
        <v>33</v>
      </c>
      <c r="D599">
        <f ca="1">IF(Råstatistik!D593=999,IF(simulera09,RANDBETWEEN(1,9),9),0)</f>
        <v>0</v>
      </c>
      <c r="E599">
        <f>Råstatistik!K593</f>
        <v>22</v>
      </c>
      <c r="F599">
        <f ca="1">IF(Råstatistik!I593=999,IF(simulera09,RANDBETWEEN(1,9),9),0)</f>
        <v>0</v>
      </c>
      <c r="G599">
        <f>Råstatistik!P593</f>
        <v>26</v>
      </c>
      <c r="H599">
        <f ca="1">IF(Råstatistik!N593=999,IF(simulera09,RANDBETWEEN(1,9),9),0)</f>
        <v>0</v>
      </c>
      <c r="I599">
        <f>Råstatistik!U593</f>
        <v>168</v>
      </c>
      <c r="J599">
        <f ca="1">IF(Råstatistik!S593=999,IF(simulera09,RANDBETWEEN(1,9),9),0)</f>
        <v>0</v>
      </c>
      <c r="K599">
        <f t="shared" si="289"/>
        <v>249</v>
      </c>
      <c r="L599">
        <f t="shared" ca="1" si="290"/>
        <v>0</v>
      </c>
      <c r="M599" s="26" t="str">
        <f t="shared" ca="1" si="314"/>
        <v>249</v>
      </c>
      <c r="N599" s="26">
        <f t="shared" ca="1" si="315"/>
        <v>249</v>
      </c>
      <c r="O599" s="26">
        <f t="shared" si="291"/>
        <v>55</v>
      </c>
      <c r="P599" s="26">
        <f t="shared" ca="1" si="292"/>
        <v>0</v>
      </c>
      <c r="Q599" s="26">
        <f t="shared" ca="1" si="293"/>
        <v>55</v>
      </c>
      <c r="R599" s="43">
        <f>IF(Råstatistik!G593=".",0,Råstatistik!G593)</f>
        <v>20</v>
      </c>
      <c r="S599" s="44">
        <f ca="1">IF(Råstatistik!E593=999,IF(simulera09,RANDBETWEEN(1,9),9),0)</f>
        <v>0</v>
      </c>
      <c r="T599" s="43">
        <f>IF(Råstatistik!L593=".",0,Råstatistik!L593)</f>
        <v>0</v>
      </c>
      <c r="U599" s="44">
        <f ca="1">IF(Råstatistik!J593=999,IF(simulera09,RANDBETWEEN(1,9),9),0)</f>
        <v>9</v>
      </c>
      <c r="V599">
        <f>IF(Råstatistik!Q593=".",0,Råstatistik!Q593)</f>
        <v>0</v>
      </c>
      <c r="W599">
        <f ca="1">IF(Råstatistik!O593=999,IF(simulera09,RANDBETWEEN(1,9),9),0)</f>
        <v>9</v>
      </c>
      <c r="X599">
        <f>IF(Råstatistik!V593=".",0,Råstatistik!V593)</f>
        <v>0</v>
      </c>
      <c r="Y599">
        <f ca="1">IF(Råstatistik!T593=999,IF(simulera09,RANDBETWEEN(1,9),9),0)</f>
        <v>9</v>
      </c>
      <c r="Z599">
        <f t="shared" si="294"/>
        <v>20</v>
      </c>
      <c r="AA599">
        <f t="shared" ca="1" si="295"/>
        <v>27</v>
      </c>
      <c r="AB599" s="26" t="str">
        <f t="shared" ca="1" si="316"/>
        <v>20-47</v>
      </c>
      <c r="AC599" s="26" t="b">
        <f>Råstatistik!B593</f>
        <v>0</v>
      </c>
      <c r="AD599" s="26">
        <f t="shared" si="296"/>
        <v>13</v>
      </c>
      <c r="AE599" s="26">
        <f t="shared" ca="1" si="297"/>
        <v>0</v>
      </c>
      <c r="AF599" s="26">
        <f t="shared" si="298"/>
        <v>22</v>
      </c>
      <c r="AG599" s="26">
        <f t="shared" ca="1" si="299"/>
        <v>0</v>
      </c>
      <c r="AH599" s="26">
        <f t="shared" si="300"/>
        <v>26</v>
      </c>
      <c r="AI599" s="26">
        <f t="shared" ca="1" si="301"/>
        <v>0</v>
      </c>
      <c r="AJ599" s="26">
        <f t="shared" si="302"/>
        <v>168</v>
      </c>
      <c r="AK599" s="26">
        <f t="shared" ca="1" si="303"/>
        <v>0</v>
      </c>
      <c r="AL599" s="48">
        <f t="shared" si="304"/>
        <v>0.22088353413654618</v>
      </c>
      <c r="AM599" s="48" t="str">
        <f t="shared" ca="1" si="305"/>
        <v>22 - 0%</v>
      </c>
      <c r="AN599" s="48" t="str">
        <f>IFERROR(#REF!/#REF!,"-")</f>
        <v>-</v>
      </c>
      <c r="AO599" s="48">
        <f t="shared" si="306"/>
        <v>8.0321285140562249E-2</v>
      </c>
      <c r="AP599" s="48" t="str">
        <f t="shared" ca="1" si="307"/>
        <v>8 - 11%</v>
      </c>
      <c r="AQ599" s="48" t="str">
        <f>IFERROR(AC599/#REF!,"-")</f>
        <v>-</v>
      </c>
      <c r="AR599" s="48">
        <f t="shared" si="308"/>
        <v>0.36363636363636365</v>
      </c>
      <c r="AS599" s="48" t="str">
        <f>IFERROR(#REF!/#REF!,"_")</f>
        <v>_</v>
      </c>
      <c r="AT599" s="48">
        <f t="shared" si="309"/>
        <v>0.4</v>
      </c>
      <c r="AU599" s="48" t="str">
        <f>IFERROR(#REF!/#REF!,"-")</f>
        <v>-</v>
      </c>
      <c r="AV599" s="48">
        <f t="shared" si="310"/>
        <v>0</v>
      </c>
      <c r="AW599" s="48" t="str">
        <f>IFERROR(#REF!/#REF!,"-")</f>
        <v>-</v>
      </c>
      <c r="AX599" s="48">
        <f t="shared" si="311"/>
        <v>0</v>
      </c>
      <c r="AY599" s="48" t="str">
        <f>IFERROR(#REF!/#REF!,"-")</f>
        <v>-</v>
      </c>
      <c r="AZ599" s="48">
        <f t="shared" si="317"/>
        <v>0</v>
      </c>
      <c r="BA599" s="48" t="str">
        <f t="shared" si="318"/>
        <v>-</v>
      </c>
      <c r="BB599" s="48" t="b">
        <f t="shared" si="312"/>
        <v>0</v>
      </c>
      <c r="BC599">
        <f t="shared" si="319"/>
        <v>13</v>
      </c>
      <c r="BD599" s="48">
        <f t="shared" si="313"/>
        <v>0.37142857142857144</v>
      </c>
    </row>
    <row r="600" spans="1:56" x14ac:dyDescent="0.3">
      <c r="A600" s="25" t="str">
        <f>Råstatistik!A594</f>
        <v>VÄSTERÅS KOMMUN</v>
      </c>
      <c r="B600" t="b">
        <f t="shared" si="288"/>
        <v>1</v>
      </c>
      <c r="C600">
        <f>Råstatistik!F594</f>
        <v>158</v>
      </c>
      <c r="D600">
        <f ca="1">IF(Råstatistik!D594=999,IF(simulera09,RANDBETWEEN(1,9),9),0)</f>
        <v>0</v>
      </c>
      <c r="E600">
        <f>Råstatistik!K594</f>
        <v>82</v>
      </c>
      <c r="F600">
        <f ca="1">IF(Råstatistik!I594=999,IF(simulera09,RANDBETWEEN(1,9),9),0)</f>
        <v>0</v>
      </c>
      <c r="G600">
        <f>Råstatistik!P594</f>
        <v>88</v>
      </c>
      <c r="H600">
        <f ca="1">IF(Råstatistik!N594=999,IF(simulera09,RANDBETWEEN(1,9),9),0)</f>
        <v>0</v>
      </c>
      <c r="I600">
        <f>Råstatistik!U594</f>
        <v>469</v>
      </c>
      <c r="J600">
        <f ca="1">IF(Råstatistik!S594=999,IF(simulera09,RANDBETWEEN(1,9),9),0)</f>
        <v>0</v>
      </c>
      <c r="K600">
        <f t="shared" si="289"/>
        <v>797</v>
      </c>
      <c r="L600">
        <f t="shared" ca="1" si="290"/>
        <v>0</v>
      </c>
      <c r="M600" s="26" t="str">
        <f t="shared" ca="1" si="314"/>
        <v>797</v>
      </c>
      <c r="N600" s="26">
        <f t="shared" ca="1" si="315"/>
        <v>797</v>
      </c>
      <c r="O600" s="26">
        <f t="shared" si="291"/>
        <v>240</v>
      </c>
      <c r="P600" s="26">
        <f t="shared" ca="1" si="292"/>
        <v>0</v>
      </c>
      <c r="Q600" s="26">
        <f t="shared" ca="1" si="293"/>
        <v>240</v>
      </c>
      <c r="R600" s="43">
        <f>IF(Råstatistik!G594=".",0,Råstatistik!G594)</f>
        <v>59</v>
      </c>
      <c r="S600" s="44">
        <f ca="1">IF(Råstatistik!E594=999,IF(simulera09,RANDBETWEEN(1,9),9),0)</f>
        <v>0</v>
      </c>
      <c r="T600" s="43">
        <f>IF(Råstatistik!L594=".",0,Råstatistik!L594)</f>
        <v>19</v>
      </c>
      <c r="U600" s="44">
        <f ca="1">IF(Råstatistik!J594=999,IF(simulera09,RANDBETWEEN(1,9),9),0)</f>
        <v>0</v>
      </c>
      <c r="V600">
        <f>IF(Råstatistik!Q594=".",0,Råstatistik!Q594)</f>
        <v>0</v>
      </c>
      <c r="W600">
        <f ca="1">IF(Råstatistik!O594=999,IF(simulera09,RANDBETWEEN(1,9),9),0)</f>
        <v>9</v>
      </c>
      <c r="X600">
        <f>IF(Råstatistik!V594=".",0,Råstatistik!V594)</f>
        <v>0</v>
      </c>
      <c r="Y600">
        <f ca="1">IF(Råstatistik!T594=999,IF(simulera09,RANDBETWEEN(1,9),9),0)</f>
        <v>9</v>
      </c>
      <c r="Z600">
        <f t="shared" si="294"/>
        <v>78</v>
      </c>
      <c r="AA600">
        <f t="shared" ca="1" si="295"/>
        <v>18</v>
      </c>
      <c r="AB600" s="26" t="str">
        <f t="shared" ca="1" si="316"/>
        <v>78-96</v>
      </c>
      <c r="AC600" s="26" t="b">
        <f>Råstatistik!B594</f>
        <v>0</v>
      </c>
      <c r="AD600" s="26">
        <f t="shared" si="296"/>
        <v>99</v>
      </c>
      <c r="AE600" s="26">
        <f t="shared" ca="1" si="297"/>
        <v>0</v>
      </c>
      <c r="AF600" s="26">
        <f t="shared" si="298"/>
        <v>63</v>
      </c>
      <c r="AG600" s="26">
        <f t="shared" ca="1" si="299"/>
        <v>0</v>
      </c>
      <c r="AH600" s="26">
        <f t="shared" si="300"/>
        <v>88</v>
      </c>
      <c r="AI600" s="26">
        <f t="shared" ca="1" si="301"/>
        <v>0</v>
      </c>
      <c r="AJ600" s="26">
        <f t="shared" si="302"/>
        <v>469</v>
      </c>
      <c r="AK600" s="26">
        <f t="shared" ca="1" si="303"/>
        <v>0</v>
      </c>
      <c r="AL600" s="48">
        <f t="shared" si="304"/>
        <v>0.30112923462986196</v>
      </c>
      <c r="AM600" s="48" t="str">
        <f t="shared" ca="1" si="305"/>
        <v>30 - 0%</v>
      </c>
      <c r="AN600" s="48" t="str">
        <f>IFERROR(#REF!/#REF!,"-")</f>
        <v>-</v>
      </c>
      <c r="AO600" s="48">
        <f t="shared" si="306"/>
        <v>9.7867001254705141E-2</v>
      </c>
      <c r="AP600" s="48" t="str">
        <f t="shared" ca="1" si="307"/>
        <v>10 - 2%</v>
      </c>
      <c r="AQ600" s="48" t="str">
        <f>IFERROR(AC600/#REF!,"-")</f>
        <v>-</v>
      </c>
      <c r="AR600" s="48">
        <f t="shared" si="308"/>
        <v>0.32500000000000001</v>
      </c>
      <c r="AS600" s="48" t="str">
        <f>IFERROR(#REF!/#REF!,"_")</f>
        <v>_</v>
      </c>
      <c r="AT600" s="48">
        <f t="shared" si="309"/>
        <v>0.34166666666666667</v>
      </c>
      <c r="AU600" s="48" t="str">
        <f>IFERROR(#REF!/#REF!,"-")</f>
        <v>-</v>
      </c>
      <c r="AV600" s="48">
        <f t="shared" si="310"/>
        <v>0.24358974358974358</v>
      </c>
      <c r="AW600" s="48" t="str">
        <f>IFERROR(#REF!/#REF!,"-")</f>
        <v>-</v>
      </c>
      <c r="AX600" s="48">
        <f t="shared" si="311"/>
        <v>0</v>
      </c>
      <c r="AY600" s="48" t="str">
        <f>IFERROR(#REF!/#REF!,"-")</f>
        <v>-</v>
      </c>
      <c r="AZ600" s="48">
        <f t="shared" si="317"/>
        <v>0.24358974358974358</v>
      </c>
      <c r="BA600" s="48" t="str">
        <f t="shared" si="318"/>
        <v>-</v>
      </c>
      <c r="BB600" s="48" t="b">
        <f t="shared" si="312"/>
        <v>0</v>
      </c>
      <c r="BC600">
        <f t="shared" si="319"/>
        <v>99</v>
      </c>
      <c r="BD600" s="48">
        <f t="shared" si="313"/>
        <v>0.61111111111111116</v>
      </c>
    </row>
    <row r="601" spans="1:56" x14ac:dyDescent="0.3">
      <c r="A601" s="25" t="str">
        <f>Råstatistik!A595</f>
        <v>VÄXJÖ KOMMUN</v>
      </c>
      <c r="B601" t="b">
        <f t="shared" si="288"/>
        <v>1</v>
      </c>
      <c r="C601">
        <f>Råstatistik!F595</f>
        <v>89</v>
      </c>
      <c r="D601">
        <f ca="1">IF(Råstatistik!D595=999,IF(simulera09,RANDBETWEEN(1,9),9),0)</f>
        <v>0</v>
      </c>
      <c r="E601">
        <f>Råstatistik!K595</f>
        <v>29</v>
      </c>
      <c r="F601">
        <f ca="1">IF(Råstatistik!I595=999,IF(simulera09,RANDBETWEEN(1,9),9),0)</f>
        <v>0</v>
      </c>
      <c r="G601">
        <f>Råstatistik!P595</f>
        <v>75</v>
      </c>
      <c r="H601">
        <f ca="1">IF(Råstatistik!N595=999,IF(simulera09,RANDBETWEEN(1,9),9),0)</f>
        <v>0</v>
      </c>
      <c r="I601">
        <f>Råstatistik!U595</f>
        <v>513</v>
      </c>
      <c r="J601">
        <f ca="1">IF(Råstatistik!S595=999,IF(simulera09,RANDBETWEEN(1,9),9),0)</f>
        <v>0</v>
      </c>
      <c r="K601">
        <f t="shared" si="289"/>
        <v>706</v>
      </c>
      <c r="L601">
        <f t="shared" ca="1" si="290"/>
        <v>0</v>
      </c>
      <c r="M601" s="26" t="str">
        <f t="shared" ca="1" si="314"/>
        <v>706</v>
      </c>
      <c r="N601" s="26">
        <f t="shared" ca="1" si="315"/>
        <v>706</v>
      </c>
      <c r="O601" s="26">
        <f t="shared" si="291"/>
        <v>118</v>
      </c>
      <c r="P601" s="26">
        <f t="shared" ca="1" si="292"/>
        <v>0</v>
      </c>
      <c r="Q601" s="26">
        <f t="shared" ca="1" si="293"/>
        <v>118</v>
      </c>
      <c r="R601" s="43">
        <f>IF(Råstatistik!G595=".",0,Råstatistik!G595)</f>
        <v>22</v>
      </c>
      <c r="S601" s="44">
        <f ca="1">IF(Råstatistik!E595=999,IF(simulera09,RANDBETWEEN(1,9),9),0)</f>
        <v>0</v>
      </c>
      <c r="T601" s="43">
        <f>IF(Råstatistik!L595=".",0,Råstatistik!L595)</f>
        <v>0</v>
      </c>
      <c r="U601" s="44">
        <f ca="1">IF(Råstatistik!J595=999,IF(simulera09,RANDBETWEEN(1,9),9),0)</f>
        <v>9</v>
      </c>
      <c r="V601">
        <f>IF(Råstatistik!Q595=".",0,Råstatistik!Q595)</f>
        <v>0</v>
      </c>
      <c r="W601">
        <f ca="1">IF(Råstatistik!O595=999,IF(simulera09,RANDBETWEEN(1,9),9),0)</f>
        <v>9</v>
      </c>
      <c r="X601">
        <f>IF(Råstatistik!V595=".",0,Råstatistik!V595)</f>
        <v>0</v>
      </c>
      <c r="Y601">
        <f ca="1">IF(Råstatistik!T595=999,IF(simulera09,RANDBETWEEN(1,9),9),0)</f>
        <v>9</v>
      </c>
      <c r="Z601">
        <f t="shared" si="294"/>
        <v>22</v>
      </c>
      <c r="AA601">
        <f t="shared" ca="1" si="295"/>
        <v>27</v>
      </c>
      <c r="AB601" s="26" t="str">
        <f t="shared" ca="1" si="316"/>
        <v>22-49</v>
      </c>
      <c r="AC601" s="26" t="b">
        <f>Råstatistik!B595</f>
        <v>0</v>
      </c>
      <c r="AD601" s="26">
        <f t="shared" si="296"/>
        <v>67</v>
      </c>
      <c r="AE601" s="26">
        <f t="shared" ca="1" si="297"/>
        <v>0</v>
      </c>
      <c r="AF601" s="26">
        <f t="shared" si="298"/>
        <v>29</v>
      </c>
      <c r="AG601" s="26">
        <f t="shared" ca="1" si="299"/>
        <v>0</v>
      </c>
      <c r="AH601" s="26">
        <f t="shared" si="300"/>
        <v>75</v>
      </c>
      <c r="AI601" s="26">
        <f t="shared" ca="1" si="301"/>
        <v>0</v>
      </c>
      <c r="AJ601" s="26">
        <f t="shared" si="302"/>
        <v>513</v>
      </c>
      <c r="AK601" s="26">
        <f t="shared" ca="1" si="303"/>
        <v>0</v>
      </c>
      <c r="AL601" s="48">
        <f t="shared" si="304"/>
        <v>0.16713881019830029</v>
      </c>
      <c r="AM601" s="48" t="str">
        <f t="shared" ca="1" si="305"/>
        <v>17 - 0%</v>
      </c>
      <c r="AN601" s="48" t="str">
        <f>IFERROR(#REF!/#REF!,"-")</f>
        <v>-</v>
      </c>
      <c r="AO601" s="48">
        <f t="shared" si="306"/>
        <v>3.1161473087818695E-2</v>
      </c>
      <c r="AP601" s="48" t="str">
        <f t="shared" ca="1" si="307"/>
        <v>3 - 4%</v>
      </c>
      <c r="AQ601" s="48" t="str">
        <f>IFERROR(AC601/#REF!,"-")</f>
        <v>-</v>
      </c>
      <c r="AR601" s="48">
        <f t="shared" si="308"/>
        <v>0.1864406779661017</v>
      </c>
      <c r="AS601" s="48" t="str">
        <f>IFERROR(#REF!/#REF!,"_")</f>
        <v>_</v>
      </c>
      <c r="AT601" s="48">
        <f t="shared" si="309"/>
        <v>0.24576271186440679</v>
      </c>
      <c r="AU601" s="48" t="str">
        <f>IFERROR(#REF!/#REF!,"-")</f>
        <v>-</v>
      </c>
      <c r="AV601" s="48">
        <f t="shared" si="310"/>
        <v>0</v>
      </c>
      <c r="AW601" s="48" t="str">
        <f>IFERROR(#REF!/#REF!,"-")</f>
        <v>-</v>
      </c>
      <c r="AX601" s="48">
        <f t="shared" si="311"/>
        <v>0</v>
      </c>
      <c r="AY601" s="48" t="str">
        <f>IFERROR(#REF!/#REF!,"-")</f>
        <v>-</v>
      </c>
      <c r="AZ601" s="48">
        <f t="shared" si="317"/>
        <v>0</v>
      </c>
      <c r="BA601" s="48" t="str">
        <f t="shared" si="318"/>
        <v>-</v>
      </c>
      <c r="BB601" s="48" t="b">
        <f t="shared" si="312"/>
        <v>0</v>
      </c>
      <c r="BC601">
        <f t="shared" si="319"/>
        <v>67</v>
      </c>
      <c r="BD601" s="48">
        <f t="shared" si="313"/>
        <v>0.69791666666666663</v>
      </c>
    </row>
    <row r="602" spans="1:56" x14ac:dyDescent="0.3">
      <c r="A602" s="25" t="str">
        <f>Råstatistik!A596</f>
        <v>YDRE KOMMUN</v>
      </c>
      <c r="B602" t="b">
        <f t="shared" si="288"/>
        <v>1</v>
      </c>
      <c r="C602">
        <f>Råstatistik!F596</f>
        <v>0</v>
      </c>
      <c r="D602">
        <f ca="1">IF(Råstatistik!D596=999,IF(simulera09,RANDBETWEEN(1,9),9),0)</f>
        <v>0</v>
      </c>
      <c r="E602">
        <f>Råstatistik!K596</f>
        <v>0</v>
      </c>
      <c r="F602">
        <f ca="1">IF(Råstatistik!I596=999,IF(simulera09,RANDBETWEEN(1,9),9),0)</f>
        <v>9</v>
      </c>
      <c r="G602">
        <f>Råstatistik!P596</f>
        <v>0</v>
      </c>
      <c r="H602">
        <f ca="1">IF(Råstatistik!N596=999,IF(simulera09,RANDBETWEEN(1,9),9),0)</f>
        <v>9</v>
      </c>
      <c r="I602">
        <f>Råstatistik!U596</f>
        <v>30</v>
      </c>
      <c r="J602">
        <f ca="1">IF(Råstatistik!S596=999,IF(simulera09,RANDBETWEEN(1,9),9),0)</f>
        <v>0</v>
      </c>
      <c r="K602">
        <f t="shared" si="289"/>
        <v>30</v>
      </c>
      <c r="L602">
        <f t="shared" ca="1" si="290"/>
        <v>18</v>
      </c>
      <c r="M602" s="26" t="str">
        <f t="shared" ca="1" si="314"/>
        <v>30-48</v>
      </c>
      <c r="N602" s="26">
        <f t="shared" ca="1" si="315"/>
        <v>39</v>
      </c>
      <c r="O602" s="26">
        <f t="shared" si="291"/>
        <v>0</v>
      </c>
      <c r="P602" s="26">
        <f t="shared" ca="1" si="292"/>
        <v>9</v>
      </c>
      <c r="Q602" s="26">
        <f t="shared" ca="1" si="293"/>
        <v>5</v>
      </c>
      <c r="R602" s="43">
        <f>IF(Råstatistik!G596=".",0,Råstatistik!G596)</f>
        <v>0</v>
      </c>
      <c r="S602" s="44">
        <f ca="1">IF(Råstatistik!E596=999,IF(simulera09,RANDBETWEEN(1,9),9),0)</f>
        <v>0</v>
      </c>
      <c r="T602" s="43">
        <f>IF(Råstatistik!L596=".",0,Råstatistik!L596)</f>
        <v>0</v>
      </c>
      <c r="U602" s="44">
        <f ca="1">IF(Råstatistik!J596=999,IF(simulera09,RANDBETWEEN(1,9),9),0)</f>
        <v>9</v>
      </c>
      <c r="V602">
        <f>IF(Råstatistik!Q596=".",0,Råstatistik!Q596)</f>
        <v>0</v>
      </c>
      <c r="W602">
        <f ca="1">IF(Råstatistik!O596=999,IF(simulera09,RANDBETWEEN(1,9),9),0)</f>
        <v>9</v>
      </c>
      <c r="X602">
        <f>IF(Råstatistik!V596=".",0,Råstatistik!V596)</f>
        <v>0</v>
      </c>
      <c r="Y602">
        <f ca="1">IF(Råstatistik!T596=999,IF(simulera09,RANDBETWEEN(1,9),9),0)</f>
        <v>0</v>
      </c>
      <c r="Z602">
        <f t="shared" si="294"/>
        <v>0</v>
      </c>
      <c r="AA602">
        <f t="shared" ca="1" si="295"/>
        <v>18</v>
      </c>
      <c r="AB602" s="26" t="str">
        <f t="shared" ca="1" si="316"/>
        <v>0-18</v>
      </c>
      <c r="AC602" s="26" t="b">
        <f>Råstatistik!B596</f>
        <v>0</v>
      </c>
      <c r="AD602" s="26">
        <f t="shared" si="296"/>
        <v>0</v>
      </c>
      <c r="AE602" s="26">
        <f t="shared" ca="1" si="297"/>
        <v>0</v>
      </c>
      <c r="AF602" s="26">
        <f t="shared" si="298"/>
        <v>0</v>
      </c>
      <c r="AG602" s="26">
        <f t="shared" ca="1" si="299"/>
        <v>0</v>
      </c>
      <c r="AH602" s="26">
        <f t="shared" si="300"/>
        <v>0</v>
      </c>
      <c r="AI602" s="26">
        <f t="shared" ca="1" si="301"/>
        <v>0</v>
      </c>
      <c r="AJ602" s="26">
        <f t="shared" si="302"/>
        <v>30</v>
      </c>
      <c r="AK602" s="26">
        <f t="shared" ca="1" si="303"/>
        <v>0</v>
      </c>
      <c r="AL602" s="48">
        <f t="shared" si="304"/>
        <v>0</v>
      </c>
      <c r="AM602" s="48" t="str">
        <f t="shared" ca="1" si="305"/>
        <v>0 - 23%</v>
      </c>
      <c r="AN602" s="48" t="str">
        <f>IFERROR(#REF!/#REF!,"-")</f>
        <v>-</v>
      </c>
      <c r="AO602" s="48">
        <f t="shared" si="306"/>
        <v>0</v>
      </c>
      <c r="AP602" s="48" t="str">
        <f t="shared" ca="1" si="307"/>
        <v>0 - 46%</v>
      </c>
      <c r="AQ602" s="48" t="str">
        <f>IFERROR(AC602/#REF!,"-")</f>
        <v>-</v>
      </c>
      <c r="AR602" s="48" t="str">
        <f t="shared" si="308"/>
        <v>-</v>
      </c>
      <c r="AS602" s="48" t="str">
        <f>IFERROR(#REF!/#REF!,"_")</f>
        <v>_</v>
      </c>
      <c r="AT602" s="48" t="str">
        <f t="shared" si="309"/>
        <v>-</v>
      </c>
      <c r="AU602" s="48" t="str">
        <f>IFERROR(#REF!/#REF!,"-")</f>
        <v>-</v>
      </c>
      <c r="AV602" s="48" t="str">
        <f t="shared" si="310"/>
        <v>-</v>
      </c>
      <c r="AW602" s="48" t="str">
        <f>IFERROR(#REF!/#REF!,"-")</f>
        <v>-</v>
      </c>
      <c r="AX602" s="48" t="str">
        <f t="shared" si="311"/>
        <v>-</v>
      </c>
      <c r="AY602" s="48" t="str">
        <f>IFERROR(#REF!/#REF!,"-")</f>
        <v>-</v>
      </c>
      <c r="AZ602" s="48" t="str">
        <f t="shared" si="317"/>
        <v>-</v>
      </c>
      <c r="BA602" s="48" t="str">
        <f t="shared" si="318"/>
        <v>-</v>
      </c>
      <c r="BB602" s="48" t="b">
        <f t="shared" si="312"/>
        <v>0</v>
      </c>
      <c r="BC602">
        <f t="shared" si="319"/>
        <v>0</v>
      </c>
      <c r="BD602" s="48" t="str">
        <f t="shared" si="313"/>
        <v>-</v>
      </c>
    </row>
    <row r="603" spans="1:56" x14ac:dyDescent="0.3">
      <c r="A603" s="25" t="str">
        <f>Råstatistik!A597</f>
        <v>YSTAD KOMMUN</v>
      </c>
      <c r="B603" t="b">
        <f t="shared" si="288"/>
        <v>1</v>
      </c>
      <c r="C603">
        <f>Råstatistik!F597</f>
        <v>17</v>
      </c>
      <c r="D603">
        <f ca="1">IF(Råstatistik!D597=999,IF(simulera09,RANDBETWEEN(1,9),9),0)</f>
        <v>0</v>
      </c>
      <c r="E603">
        <f>Råstatistik!K597</f>
        <v>23</v>
      </c>
      <c r="F603">
        <f ca="1">IF(Råstatistik!I597=999,IF(simulera09,RANDBETWEEN(1,9),9),0)</f>
        <v>0</v>
      </c>
      <c r="G603">
        <f>Råstatistik!P597</f>
        <v>16</v>
      </c>
      <c r="H603">
        <f ca="1">IF(Råstatistik!N597=999,IF(simulera09,RANDBETWEEN(1,9),9),0)</f>
        <v>0</v>
      </c>
      <c r="I603">
        <f>Råstatistik!U597</f>
        <v>181</v>
      </c>
      <c r="J603">
        <f ca="1">IF(Råstatistik!S597=999,IF(simulera09,RANDBETWEEN(1,9),9),0)</f>
        <v>0</v>
      </c>
      <c r="K603">
        <f t="shared" si="289"/>
        <v>237</v>
      </c>
      <c r="L603">
        <f t="shared" ca="1" si="290"/>
        <v>0</v>
      </c>
      <c r="M603" s="26" t="str">
        <f t="shared" ca="1" si="314"/>
        <v>237</v>
      </c>
      <c r="N603" s="26">
        <f t="shared" ca="1" si="315"/>
        <v>237</v>
      </c>
      <c r="O603" s="26">
        <f t="shared" si="291"/>
        <v>40</v>
      </c>
      <c r="P603" s="26">
        <f t="shared" ca="1" si="292"/>
        <v>0</v>
      </c>
      <c r="Q603" s="26">
        <f t="shared" ca="1" si="293"/>
        <v>40</v>
      </c>
      <c r="R603" s="43">
        <f>IF(Råstatistik!G597=".",0,Råstatistik!G597)</f>
        <v>0</v>
      </c>
      <c r="S603" s="44">
        <f ca="1">IF(Råstatistik!E597=999,IF(simulera09,RANDBETWEEN(1,9),9),0)</f>
        <v>9</v>
      </c>
      <c r="T603" s="43">
        <f>IF(Råstatistik!L597=".",0,Råstatistik!L597)</f>
        <v>0</v>
      </c>
      <c r="U603" s="44">
        <f ca="1">IF(Råstatistik!J597=999,IF(simulera09,RANDBETWEEN(1,9),9),0)</f>
        <v>9</v>
      </c>
      <c r="V603">
        <f>IF(Råstatistik!Q597=".",0,Råstatistik!Q597)</f>
        <v>0</v>
      </c>
      <c r="W603">
        <f ca="1">IF(Råstatistik!O597=999,IF(simulera09,RANDBETWEEN(1,9),9),0)</f>
        <v>9</v>
      </c>
      <c r="X603">
        <f>IF(Råstatistik!V597=".",0,Råstatistik!V597)</f>
        <v>0</v>
      </c>
      <c r="Y603">
        <f ca="1">IF(Råstatistik!T597=999,IF(simulera09,RANDBETWEEN(1,9),9),0)</f>
        <v>9</v>
      </c>
      <c r="Z603">
        <f t="shared" si="294"/>
        <v>0</v>
      </c>
      <c r="AA603">
        <f t="shared" ca="1" si="295"/>
        <v>36</v>
      </c>
      <c r="AB603" s="26" t="str">
        <f t="shared" ca="1" si="316"/>
        <v>0-36</v>
      </c>
      <c r="AC603" s="26" t="b">
        <f>Råstatistik!B597</f>
        <v>0</v>
      </c>
      <c r="AD603" s="26">
        <f t="shared" si="296"/>
        <v>17</v>
      </c>
      <c r="AE603" s="26">
        <f t="shared" ca="1" si="297"/>
        <v>0</v>
      </c>
      <c r="AF603" s="26">
        <f t="shared" si="298"/>
        <v>23</v>
      </c>
      <c r="AG603" s="26">
        <f t="shared" ca="1" si="299"/>
        <v>0</v>
      </c>
      <c r="AH603" s="26">
        <f t="shared" si="300"/>
        <v>16</v>
      </c>
      <c r="AI603" s="26">
        <f t="shared" ca="1" si="301"/>
        <v>0</v>
      </c>
      <c r="AJ603" s="26">
        <f t="shared" si="302"/>
        <v>181</v>
      </c>
      <c r="AK603" s="26">
        <f t="shared" ca="1" si="303"/>
        <v>0</v>
      </c>
      <c r="AL603" s="48">
        <f t="shared" si="304"/>
        <v>0.16877637130801687</v>
      </c>
      <c r="AM603" s="48" t="str">
        <f t="shared" ca="1" si="305"/>
        <v>17 - 0%</v>
      </c>
      <c r="AN603" s="48" t="str">
        <f>IFERROR(#REF!/#REF!,"-")</f>
        <v>-</v>
      </c>
      <c r="AO603" s="48">
        <f t="shared" si="306"/>
        <v>0</v>
      </c>
      <c r="AP603" s="48" t="str">
        <f t="shared" ca="1" si="307"/>
        <v>0 - 15%</v>
      </c>
      <c r="AQ603" s="48" t="str">
        <f>IFERROR(AC603/#REF!,"-")</f>
        <v>-</v>
      </c>
      <c r="AR603" s="48">
        <f t="shared" si="308"/>
        <v>0</v>
      </c>
      <c r="AS603" s="48" t="str">
        <f>IFERROR(#REF!/#REF!,"_")</f>
        <v>_</v>
      </c>
      <c r="AT603" s="48">
        <f t="shared" si="309"/>
        <v>0.57499999999999996</v>
      </c>
      <c r="AU603" s="48" t="str">
        <f>IFERROR(#REF!/#REF!,"-")</f>
        <v>-</v>
      </c>
      <c r="AV603" s="48" t="str">
        <f t="shared" si="310"/>
        <v>-</v>
      </c>
      <c r="AW603" s="48" t="str">
        <f>IFERROR(#REF!/#REF!,"-")</f>
        <v>-</v>
      </c>
      <c r="AX603" s="48" t="str">
        <f t="shared" si="311"/>
        <v>-</v>
      </c>
      <c r="AY603" s="48" t="str">
        <f>IFERROR(#REF!/#REF!,"-")</f>
        <v>-</v>
      </c>
      <c r="AZ603" s="48" t="str">
        <f t="shared" si="317"/>
        <v>-</v>
      </c>
      <c r="BA603" s="48" t="str">
        <f t="shared" si="318"/>
        <v>-</v>
      </c>
      <c r="BB603" s="48" t="b">
        <f t="shared" si="312"/>
        <v>0</v>
      </c>
      <c r="BC603">
        <f t="shared" si="319"/>
        <v>17</v>
      </c>
      <c r="BD603" s="48">
        <f t="shared" si="313"/>
        <v>0.42499999999999999</v>
      </c>
    </row>
    <row r="604" spans="1:56" x14ac:dyDescent="0.3">
      <c r="A604" s="25" t="str">
        <f>Råstatistik!A598</f>
        <v>Åkerman Education AB</v>
      </c>
      <c r="B604" t="b">
        <f t="shared" si="288"/>
        <v>0</v>
      </c>
      <c r="C604">
        <f>Råstatistik!F598</f>
        <v>0</v>
      </c>
      <c r="D604">
        <f ca="1">IF(Råstatistik!D598=999,IF(simulera09,RANDBETWEEN(1,9),9),0)</f>
        <v>9</v>
      </c>
      <c r="E604">
        <f>Råstatistik!K598</f>
        <v>0</v>
      </c>
      <c r="F604">
        <f ca="1">IF(Råstatistik!I598=999,IF(simulera09,RANDBETWEEN(1,9),9),0)</f>
        <v>9</v>
      </c>
      <c r="G604">
        <f>Råstatistik!P598</f>
        <v>0</v>
      </c>
      <c r="H604">
        <f ca="1">IF(Råstatistik!N598=999,IF(simulera09,RANDBETWEEN(1,9),9),0)</f>
        <v>9</v>
      </c>
      <c r="I604">
        <f>Råstatistik!U598</f>
        <v>14</v>
      </c>
      <c r="J604">
        <f ca="1">IF(Råstatistik!S598=999,IF(simulera09,RANDBETWEEN(1,9),9),0)</f>
        <v>0</v>
      </c>
      <c r="K604">
        <f t="shared" si="289"/>
        <v>14</v>
      </c>
      <c r="L604">
        <f t="shared" ca="1" si="290"/>
        <v>27</v>
      </c>
      <c r="M604" s="26" t="str">
        <f t="shared" ca="1" si="314"/>
        <v>14-41</v>
      </c>
      <c r="N604" s="26">
        <f t="shared" ca="1" si="315"/>
        <v>28</v>
      </c>
      <c r="O604" s="26">
        <f t="shared" si="291"/>
        <v>0</v>
      </c>
      <c r="P604" s="26">
        <f t="shared" ca="1" si="292"/>
        <v>18</v>
      </c>
      <c r="Q604" s="26">
        <f t="shared" ca="1" si="293"/>
        <v>9</v>
      </c>
      <c r="R604" s="43">
        <f>IF(Råstatistik!G598=".",0,Råstatistik!G598)</f>
        <v>0</v>
      </c>
      <c r="S604" s="44">
        <f ca="1">IF(Råstatistik!E598=999,IF(simulera09,RANDBETWEEN(1,9),9),0)</f>
        <v>9</v>
      </c>
      <c r="T604" s="43">
        <f>IF(Råstatistik!L598=".",0,Råstatistik!L598)</f>
        <v>0</v>
      </c>
      <c r="U604" s="44">
        <f ca="1">IF(Råstatistik!J598=999,IF(simulera09,RANDBETWEEN(1,9),9),0)</f>
        <v>9</v>
      </c>
      <c r="V604">
        <f>IF(Råstatistik!Q598=".",0,Råstatistik!Q598)</f>
        <v>0</v>
      </c>
      <c r="W604">
        <f ca="1">IF(Råstatistik!O598=999,IF(simulera09,RANDBETWEEN(1,9),9),0)</f>
        <v>9</v>
      </c>
      <c r="X604">
        <f>IF(Råstatistik!V598=".",0,Råstatistik!V598)</f>
        <v>0</v>
      </c>
      <c r="Y604">
        <f ca="1">IF(Råstatistik!T598=999,IF(simulera09,RANDBETWEEN(1,9),9),0)</f>
        <v>0</v>
      </c>
      <c r="Z604">
        <f t="shared" si="294"/>
        <v>0</v>
      </c>
      <c r="AA604">
        <f t="shared" ca="1" si="295"/>
        <v>27</v>
      </c>
      <c r="AB604" s="26" t="str">
        <f t="shared" ca="1" si="316"/>
        <v>0-27</v>
      </c>
      <c r="AC604" s="26" t="b">
        <f>Råstatistik!B598</f>
        <v>0</v>
      </c>
      <c r="AD604" s="26">
        <f t="shared" si="296"/>
        <v>0</v>
      </c>
      <c r="AE604" s="26">
        <f t="shared" ca="1" si="297"/>
        <v>0</v>
      </c>
      <c r="AF604" s="26">
        <f t="shared" si="298"/>
        <v>0</v>
      </c>
      <c r="AG604" s="26">
        <f t="shared" ca="1" si="299"/>
        <v>0</v>
      </c>
      <c r="AH604" s="26">
        <f t="shared" si="300"/>
        <v>0</v>
      </c>
      <c r="AI604" s="26">
        <f t="shared" ca="1" si="301"/>
        <v>0</v>
      </c>
      <c r="AJ604" s="26">
        <f t="shared" si="302"/>
        <v>14</v>
      </c>
      <c r="AK604" s="26">
        <f t="shared" ca="1" si="303"/>
        <v>0</v>
      </c>
      <c r="AL604" s="48">
        <f t="shared" si="304"/>
        <v>0</v>
      </c>
      <c r="AM604" s="48" t="str">
        <f t="shared" ca="1" si="305"/>
        <v>0 - 64%</v>
      </c>
      <c r="AN604" s="48" t="str">
        <f>IFERROR(#REF!/#REF!,"-")</f>
        <v>-</v>
      </c>
      <c r="AO604" s="48">
        <f t="shared" si="306"/>
        <v>0</v>
      </c>
      <c r="AP604" s="48" t="str">
        <f t="shared" ca="1" si="307"/>
        <v>0 - 96%</v>
      </c>
      <c r="AQ604" s="48" t="str">
        <f>IFERROR(AC604/#REF!,"-")</f>
        <v>-</v>
      </c>
      <c r="AR604" s="48" t="str">
        <f t="shared" si="308"/>
        <v>-</v>
      </c>
      <c r="AS604" s="48" t="str">
        <f>IFERROR(#REF!/#REF!,"_")</f>
        <v>_</v>
      </c>
      <c r="AT604" s="48" t="str">
        <f t="shared" si="309"/>
        <v>-</v>
      </c>
      <c r="AU604" s="48" t="str">
        <f>IFERROR(#REF!/#REF!,"-")</f>
        <v>-</v>
      </c>
      <c r="AV604" s="48" t="str">
        <f t="shared" si="310"/>
        <v>-</v>
      </c>
      <c r="AW604" s="48" t="str">
        <f>IFERROR(#REF!/#REF!,"-")</f>
        <v>-</v>
      </c>
      <c r="AX604" s="48" t="str">
        <f t="shared" si="311"/>
        <v>-</v>
      </c>
      <c r="AY604" s="48" t="str">
        <f>IFERROR(#REF!/#REF!,"-")</f>
        <v>-</v>
      </c>
      <c r="AZ604" s="48" t="str">
        <f t="shared" si="317"/>
        <v>-</v>
      </c>
      <c r="BA604" s="48" t="str">
        <f t="shared" si="318"/>
        <v>-</v>
      </c>
      <c r="BB604" s="48" t="b">
        <f t="shared" si="312"/>
        <v>0</v>
      </c>
      <c r="BC604">
        <f t="shared" si="319"/>
        <v>0</v>
      </c>
      <c r="BD604" s="48" t="str">
        <f t="shared" si="313"/>
        <v>-</v>
      </c>
    </row>
    <row r="605" spans="1:56" x14ac:dyDescent="0.3">
      <c r="A605" s="25" t="str">
        <f>Råstatistik!A599</f>
        <v>ÅMÅLS KOMMUN</v>
      </c>
      <c r="B605" t="b">
        <f t="shared" si="288"/>
        <v>1</v>
      </c>
      <c r="C605">
        <f>Råstatistik!F599</f>
        <v>20</v>
      </c>
      <c r="D605">
        <f ca="1">IF(Råstatistik!D599=999,IF(simulera09,RANDBETWEEN(1,9),9),0)</f>
        <v>0</v>
      </c>
      <c r="E605">
        <f>Råstatistik!K599</f>
        <v>0</v>
      </c>
      <c r="F605">
        <f ca="1">IF(Råstatistik!I599=999,IF(simulera09,RANDBETWEEN(1,9),9),0)</f>
        <v>9</v>
      </c>
      <c r="G605">
        <f>Råstatistik!P599</f>
        <v>16</v>
      </c>
      <c r="H605">
        <f ca="1">IF(Råstatistik!N599=999,IF(simulera09,RANDBETWEEN(1,9),9),0)</f>
        <v>0</v>
      </c>
      <c r="I605">
        <f>Råstatistik!U599</f>
        <v>85</v>
      </c>
      <c r="J605">
        <f ca="1">IF(Råstatistik!S599=999,IF(simulera09,RANDBETWEEN(1,9),9),0)</f>
        <v>0</v>
      </c>
      <c r="K605">
        <f t="shared" si="289"/>
        <v>121</v>
      </c>
      <c r="L605">
        <f t="shared" ca="1" si="290"/>
        <v>9</v>
      </c>
      <c r="M605" s="26" t="str">
        <f t="shared" ca="1" si="314"/>
        <v>121-130</v>
      </c>
      <c r="N605" s="26">
        <f t="shared" ca="1" si="315"/>
        <v>126</v>
      </c>
      <c r="O605" s="26">
        <f t="shared" si="291"/>
        <v>20</v>
      </c>
      <c r="P605" s="26">
        <f t="shared" ca="1" si="292"/>
        <v>9</v>
      </c>
      <c r="Q605" s="26">
        <f t="shared" ca="1" si="293"/>
        <v>25</v>
      </c>
      <c r="R605" s="43">
        <f>IF(Råstatistik!G599=".",0,Råstatistik!G599)</f>
        <v>14</v>
      </c>
      <c r="S605" s="44">
        <f ca="1">IF(Råstatistik!E599=999,IF(simulera09,RANDBETWEEN(1,9),9),0)</f>
        <v>0</v>
      </c>
      <c r="T605" s="43">
        <f>IF(Råstatistik!L599=".",0,Råstatistik!L599)</f>
        <v>0</v>
      </c>
      <c r="U605" s="44">
        <f ca="1">IF(Råstatistik!J599=999,IF(simulera09,RANDBETWEEN(1,9),9),0)</f>
        <v>9</v>
      </c>
      <c r="V605">
        <f>IF(Råstatistik!Q599=".",0,Råstatistik!Q599)</f>
        <v>0</v>
      </c>
      <c r="W605">
        <f ca="1">IF(Råstatistik!O599=999,IF(simulera09,RANDBETWEEN(1,9),9),0)</f>
        <v>9</v>
      </c>
      <c r="X605">
        <f>IF(Råstatistik!V599=".",0,Råstatistik!V599)</f>
        <v>0</v>
      </c>
      <c r="Y605">
        <f ca="1">IF(Råstatistik!T599=999,IF(simulera09,RANDBETWEEN(1,9),9),0)</f>
        <v>9</v>
      </c>
      <c r="Z605">
        <f t="shared" si="294"/>
        <v>14</v>
      </c>
      <c r="AA605">
        <f t="shared" ca="1" si="295"/>
        <v>27</v>
      </c>
      <c r="AB605" s="26" t="str">
        <f t="shared" ca="1" si="316"/>
        <v>14-41</v>
      </c>
      <c r="AC605" s="26" t="b">
        <f>Råstatistik!B599</f>
        <v>0</v>
      </c>
      <c r="AD605" s="26">
        <f t="shared" si="296"/>
        <v>6</v>
      </c>
      <c r="AE605" s="26">
        <f t="shared" ca="1" si="297"/>
        <v>0</v>
      </c>
      <c r="AF605" s="26">
        <f t="shared" si="298"/>
        <v>0</v>
      </c>
      <c r="AG605" s="26">
        <f t="shared" ca="1" si="299"/>
        <v>0</v>
      </c>
      <c r="AH605" s="26">
        <f t="shared" si="300"/>
        <v>16</v>
      </c>
      <c r="AI605" s="26">
        <f t="shared" ca="1" si="301"/>
        <v>0</v>
      </c>
      <c r="AJ605" s="26">
        <f t="shared" si="302"/>
        <v>85</v>
      </c>
      <c r="AK605" s="26">
        <f t="shared" ca="1" si="303"/>
        <v>0</v>
      </c>
      <c r="AL605" s="48">
        <f t="shared" si="304"/>
        <v>0.16528925619834711</v>
      </c>
      <c r="AM605" s="48" t="str">
        <f t="shared" ca="1" si="305"/>
        <v>16 - 7%</v>
      </c>
      <c r="AN605" s="48" t="str">
        <f>IFERROR(#REF!/#REF!,"-")</f>
        <v>-</v>
      </c>
      <c r="AO605" s="48">
        <f t="shared" si="306"/>
        <v>0.11570247933884298</v>
      </c>
      <c r="AP605" s="48" t="str">
        <f t="shared" ca="1" si="307"/>
        <v>11 - 21%</v>
      </c>
      <c r="AQ605" s="48" t="str">
        <f>IFERROR(AC605/#REF!,"-")</f>
        <v>-</v>
      </c>
      <c r="AR605" s="48">
        <f t="shared" si="308"/>
        <v>0.7</v>
      </c>
      <c r="AS605" s="48" t="str">
        <f>IFERROR(#REF!/#REF!,"_")</f>
        <v>_</v>
      </c>
      <c r="AT605" s="48">
        <f t="shared" si="309"/>
        <v>0</v>
      </c>
      <c r="AU605" s="48" t="str">
        <f>IFERROR(#REF!/#REF!,"-")</f>
        <v>-</v>
      </c>
      <c r="AV605" s="48">
        <f t="shared" si="310"/>
        <v>0</v>
      </c>
      <c r="AW605" s="48" t="str">
        <f>IFERROR(#REF!/#REF!,"-")</f>
        <v>-</v>
      </c>
      <c r="AX605" s="48">
        <f t="shared" si="311"/>
        <v>0</v>
      </c>
      <c r="AY605" s="48" t="str">
        <f>IFERROR(#REF!/#REF!,"-")</f>
        <v>-</v>
      </c>
      <c r="AZ605" s="48">
        <f t="shared" si="317"/>
        <v>0</v>
      </c>
      <c r="BA605" s="48" t="str">
        <f t="shared" si="318"/>
        <v>-</v>
      </c>
      <c r="BB605" s="48" t="b">
        <f t="shared" si="312"/>
        <v>0</v>
      </c>
      <c r="BC605">
        <f t="shared" si="319"/>
        <v>6</v>
      </c>
      <c r="BD605" s="48">
        <f t="shared" si="313"/>
        <v>1</v>
      </c>
    </row>
    <row r="606" spans="1:56" x14ac:dyDescent="0.3">
      <c r="A606" s="25" t="str">
        <f>Råstatistik!A600</f>
        <v>ÅNGE KOMMUN</v>
      </c>
      <c r="B606" t="b">
        <f t="shared" si="288"/>
        <v>1</v>
      </c>
      <c r="C606">
        <f>Råstatistik!F600</f>
        <v>0</v>
      </c>
      <c r="D606">
        <f ca="1">IF(Råstatistik!D600=999,IF(simulera09,RANDBETWEEN(1,9),9),0)</f>
        <v>9</v>
      </c>
      <c r="E606">
        <f>Råstatistik!K600</f>
        <v>0</v>
      </c>
      <c r="F606">
        <f ca="1">IF(Råstatistik!I600=999,IF(simulera09,RANDBETWEEN(1,9),9),0)</f>
        <v>9</v>
      </c>
      <c r="G606">
        <f>Råstatistik!P600</f>
        <v>0</v>
      </c>
      <c r="H606">
        <f ca="1">IF(Råstatistik!N600=999,IF(simulera09,RANDBETWEEN(1,9),9),0)</f>
        <v>9</v>
      </c>
      <c r="I606">
        <f>Råstatistik!U600</f>
        <v>40</v>
      </c>
      <c r="J606">
        <f ca="1">IF(Råstatistik!S600=999,IF(simulera09,RANDBETWEEN(1,9),9),0)</f>
        <v>0</v>
      </c>
      <c r="K606">
        <f t="shared" si="289"/>
        <v>40</v>
      </c>
      <c r="L606">
        <f t="shared" ca="1" si="290"/>
        <v>27</v>
      </c>
      <c r="M606" s="26" t="str">
        <f t="shared" ca="1" si="314"/>
        <v>40-67</v>
      </c>
      <c r="N606" s="26">
        <f t="shared" ca="1" si="315"/>
        <v>54</v>
      </c>
      <c r="O606" s="26">
        <f t="shared" si="291"/>
        <v>0</v>
      </c>
      <c r="P606" s="26">
        <f t="shared" ca="1" si="292"/>
        <v>18</v>
      </c>
      <c r="Q606" s="26">
        <f t="shared" ca="1" si="293"/>
        <v>9</v>
      </c>
      <c r="R606" s="43">
        <f>IF(Råstatistik!G600=".",0,Råstatistik!G600)</f>
        <v>0</v>
      </c>
      <c r="S606" s="44">
        <f ca="1">IF(Råstatistik!E600=999,IF(simulera09,RANDBETWEEN(1,9),9),0)</f>
        <v>9</v>
      </c>
      <c r="T606" s="43">
        <f>IF(Råstatistik!L600=".",0,Råstatistik!L600)</f>
        <v>0</v>
      </c>
      <c r="U606" s="44">
        <f ca="1">IF(Råstatistik!J600=999,IF(simulera09,RANDBETWEEN(1,9),9),0)</f>
        <v>9</v>
      </c>
      <c r="V606">
        <f>IF(Råstatistik!Q600=".",0,Råstatistik!Q600)</f>
        <v>0</v>
      </c>
      <c r="W606">
        <f ca="1">IF(Råstatistik!O600=999,IF(simulera09,RANDBETWEEN(1,9),9),0)</f>
        <v>9</v>
      </c>
      <c r="X606">
        <f>IF(Råstatistik!V600=".",0,Råstatistik!V600)</f>
        <v>0</v>
      </c>
      <c r="Y606">
        <f ca="1">IF(Råstatistik!T600=999,IF(simulera09,RANDBETWEEN(1,9),9),0)</f>
        <v>9</v>
      </c>
      <c r="Z606">
        <f t="shared" si="294"/>
        <v>0</v>
      </c>
      <c r="AA606">
        <f t="shared" ca="1" si="295"/>
        <v>36</v>
      </c>
      <c r="AB606" s="26" t="str">
        <f t="shared" ca="1" si="316"/>
        <v>0-36</v>
      </c>
      <c r="AC606" s="26" t="b">
        <f>Råstatistik!B600</f>
        <v>0</v>
      </c>
      <c r="AD606" s="26">
        <f t="shared" si="296"/>
        <v>0</v>
      </c>
      <c r="AE606" s="26">
        <f t="shared" ca="1" si="297"/>
        <v>0</v>
      </c>
      <c r="AF606" s="26">
        <f t="shared" si="298"/>
        <v>0</v>
      </c>
      <c r="AG606" s="26">
        <f t="shared" ca="1" si="299"/>
        <v>0</v>
      </c>
      <c r="AH606" s="26">
        <f t="shared" si="300"/>
        <v>0</v>
      </c>
      <c r="AI606" s="26">
        <f t="shared" ca="1" si="301"/>
        <v>0</v>
      </c>
      <c r="AJ606" s="26">
        <f t="shared" si="302"/>
        <v>40</v>
      </c>
      <c r="AK606" s="26">
        <f t="shared" ca="1" si="303"/>
        <v>0</v>
      </c>
      <c r="AL606" s="48">
        <f t="shared" si="304"/>
        <v>0</v>
      </c>
      <c r="AM606" s="48" t="str">
        <f t="shared" ca="1" si="305"/>
        <v>0 - 33%</v>
      </c>
      <c r="AN606" s="48" t="str">
        <f>IFERROR(#REF!/#REF!,"-")</f>
        <v>-</v>
      </c>
      <c r="AO606" s="48">
        <f t="shared" si="306"/>
        <v>0</v>
      </c>
      <c r="AP606" s="48" t="str">
        <f t="shared" ca="1" si="307"/>
        <v>0 - 67%</v>
      </c>
      <c r="AQ606" s="48" t="str">
        <f>IFERROR(AC606/#REF!,"-")</f>
        <v>-</v>
      </c>
      <c r="AR606" s="48" t="str">
        <f t="shared" si="308"/>
        <v>-</v>
      </c>
      <c r="AS606" s="48" t="str">
        <f>IFERROR(#REF!/#REF!,"_")</f>
        <v>_</v>
      </c>
      <c r="AT606" s="48" t="str">
        <f t="shared" si="309"/>
        <v>-</v>
      </c>
      <c r="AU606" s="48" t="str">
        <f>IFERROR(#REF!/#REF!,"-")</f>
        <v>-</v>
      </c>
      <c r="AV606" s="48" t="str">
        <f t="shared" si="310"/>
        <v>-</v>
      </c>
      <c r="AW606" s="48" t="str">
        <f>IFERROR(#REF!/#REF!,"-")</f>
        <v>-</v>
      </c>
      <c r="AX606" s="48" t="str">
        <f t="shared" si="311"/>
        <v>-</v>
      </c>
      <c r="AY606" s="48" t="str">
        <f>IFERROR(#REF!/#REF!,"-")</f>
        <v>-</v>
      </c>
      <c r="AZ606" s="48" t="str">
        <f t="shared" si="317"/>
        <v>-</v>
      </c>
      <c r="BA606" s="48" t="str">
        <f t="shared" si="318"/>
        <v>-</v>
      </c>
      <c r="BB606" s="48" t="b">
        <f t="shared" si="312"/>
        <v>0</v>
      </c>
      <c r="BC606">
        <f t="shared" si="319"/>
        <v>0</v>
      </c>
      <c r="BD606" s="48" t="str">
        <f t="shared" si="313"/>
        <v>-</v>
      </c>
    </row>
    <row r="607" spans="1:56" x14ac:dyDescent="0.3">
      <c r="A607" s="25" t="str">
        <f>Råstatistik!A601</f>
        <v>ÅRE KOMMUN</v>
      </c>
      <c r="B607" t="b">
        <f t="shared" si="288"/>
        <v>1</v>
      </c>
      <c r="C607">
        <f>Råstatistik!F601</f>
        <v>14</v>
      </c>
      <c r="D607">
        <f ca="1">IF(Råstatistik!D601=999,IF(simulera09,RANDBETWEEN(1,9),9),0)</f>
        <v>0</v>
      </c>
      <c r="E607">
        <f>Råstatistik!K601</f>
        <v>0</v>
      </c>
      <c r="F607">
        <f ca="1">IF(Råstatistik!I601=999,IF(simulera09,RANDBETWEEN(1,9),9),0)</f>
        <v>9</v>
      </c>
      <c r="G607">
        <f>Råstatistik!P601</f>
        <v>0</v>
      </c>
      <c r="H607">
        <f ca="1">IF(Råstatistik!N601=999,IF(simulera09,RANDBETWEEN(1,9),9),0)</f>
        <v>9</v>
      </c>
      <c r="I607">
        <f>Råstatistik!U601</f>
        <v>68</v>
      </c>
      <c r="J607">
        <f ca="1">IF(Råstatistik!S601=999,IF(simulera09,RANDBETWEEN(1,9),9),0)</f>
        <v>0</v>
      </c>
      <c r="K607">
        <f t="shared" si="289"/>
        <v>82</v>
      </c>
      <c r="L607">
        <f t="shared" ca="1" si="290"/>
        <v>18</v>
      </c>
      <c r="M607" s="26" t="str">
        <f t="shared" ca="1" si="314"/>
        <v>82-100</v>
      </c>
      <c r="N607" s="26">
        <f t="shared" ca="1" si="315"/>
        <v>91</v>
      </c>
      <c r="O607" s="26">
        <f t="shared" si="291"/>
        <v>14</v>
      </c>
      <c r="P607" s="26">
        <f t="shared" ca="1" si="292"/>
        <v>9</v>
      </c>
      <c r="Q607" s="26">
        <f t="shared" ca="1" si="293"/>
        <v>19</v>
      </c>
      <c r="R607" s="43">
        <f>IF(Råstatistik!G601=".",0,Råstatistik!G601)</f>
        <v>13</v>
      </c>
      <c r="S607" s="44">
        <f ca="1">IF(Råstatistik!E601=999,IF(simulera09,RANDBETWEEN(1,9),9),0)</f>
        <v>0</v>
      </c>
      <c r="T607" s="43">
        <f>IF(Råstatistik!L601=".",0,Råstatistik!L601)</f>
        <v>0</v>
      </c>
      <c r="U607" s="44">
        <f ca="1">IF(Råstatistik!J601=999,IF(simulera09,RANDBETWEEN(1,9),9),0)</f>
        <v>9</v>
      </c>
      <c r="V607">
        <f>IF(Råstatistik!Q601=".",0,Råstatistik!Q601)</f>
        <v>0</v>
      </c>
      <c r="W607">
        <f ca="1">IF(Råstatistik!O601=999,IF(simulera09,RANDBETWEEN(1,9),9),0)</f>
        <v>9</v>
      </c>
      <c r="X607">
        <f>IF(Råstatistik!V601=".",0,Råstatistik!V601)</f>
        <v>0</v>
      </c>
      <c r="Y607">
        <f ca="1">IF(Råstatistik!T601=999,IF(simulera09,RANDBETWEEN(1,9),9),0)</f>
        <v>9</v>
      </c>
      <c r="Z607">
        <f t="shared" si="294"/>
        <v>13</v>
      </c>
      <c r="AA607">
        <f t="shared" ca="1" si="295"/>
        <v>27</v>
      </c>
      <c r="AB607" s="26" t="str">
        <f t="shared" ca="1" si="316"/>
        <v>13-40</v>
      </c>
      <c r="AC607" s="26" t="b">
        <f>Råstatistik!B601</f>
        <v>0</v>
      </c>
      <c r="AD607" s="26">
        <f t="shared" si="296"/>
        <v>1</v>
      </c>
      <c r="AE607" s="26">
        <f t="shared" ca="1" si="297"/>
        <v>0</v>
      </c>
      <c r="AF607" s="26">
        <f t="shared" si="298"/>
        <v>0</v>
      </c>
      <c r="AG607" s="26">
        <f t="shared" ca="1" si="299"/>
        <v>0</v>
      </c>
      <c r="AH607" s="26">
        <f t="shared" si="300"/>
        <v>0</v>
      </c>
      <c r="AI607" s="26">
        <f t="shared" ca="1" si="301"/>
        <v>0</v>
      </c>
      <c r="AJ607" s="26">
        <f t="shared" si="302"/>
        <v>68</v>
      </c>
      <c r="AK607" s="26">
        <f t="shared" ca="1" si="303"/>
        <v>0</v>
      </c>
      <c r="AL607" s="48">
        <f t="shared" si="304"/>
        <v>0.17073170731707318</v>
      </c>
      <c r="AM607" s="48" t="str">
        <f t="shared" ca="1" si="305"/>
        <v>15 - 10%</v>
      </c>
      <c r="AN607" s="48" t="str">
        <f>IFERROR(#REF!/#REF!,"-")</f>
        <v>-</v>
      </c>
      <c r="AO607" s="48">
        <f t="shared" si="306"/>
        <v>0.15853658536585366</v>
      </c>
      <c r="AP607" s="48" t="str">
        <f t="shared" ca="1" si="307"/>
        <v>14 - 30%</v>
      </c>
      <c r="AQ607" s="48" t="str">
        <f>IFERROR(AC607/#REF!,"-")</f>
        <v>-</v>
      </c>
      <c r="AR607" s="48">
        <f t="shared" si="308"/>
        <v>0.9285714285714286</v>
      </c>
      <c r="AS607" s="48" t="str">
        <f>IFERROR(#REF!/#REF!,"_")</f>
        <v>_</v>
      </c>
      <c r="AT607" s="48">
        <f t="shared" si="309"/>
        <v>0</v>
      </c>
      <c r="AU607" s="48" t="str">
        <f>IFERROR(#REF!/#REF!,"-")</f>
        <v>-</v>
      </c>
      <c r="AV607" s="48">
        <f t="shared" si="310"/>
        <v>0</v>
      </c>
      <c r="AW607" s="48" t="str">
        <f>IFERROR(#REF!/#REF!,"-")</f>
        <v>-</v>
      </c>
      <c r="AX607" s="48">
        <f t="shared" si="311"/>
        <v>0</v>
      </c>
      <c r="AY607" s="48" t="str">
        <f>IFERROR(#REF!/#REF!,"-")</f>
        <v>-</v>
      </c>
      <c r="AZ607" s="48">
        <f t="shared" si="317"/>
        <v>0</v>
      </c>
      <c r="BA607" s="48" t="str">
        <f t="shared" si="318"/>
        <v>-</v>
      </c>
      <c r="BB607" s="48" t="b">
        <f t="shared" si="312"/>
        <v>0</v>
      </c>
      <c r="BC607">
        <f t="shared" si="319"/>
        <v>1</v>
      </c>
      <c r="BD607" s="48">
        <f t="shared" si="313"/>
        <v>1</v>
      </c>
    </row>
    <row r="608" spans="1:56" x14ac:dyDescent="0.3">
      <c r="A608" s="25" t="str">
        <f>Råstatistik!A602</f>
        <v>ÅRJÄNGS KOMMUN</v>
      </c>
      <c r="B608" t="b">
        <f t="shared" si="288"/>
        <v>1</v>
      </c>
      <c r="C608">
        <f>Råstatistik!F602</f>
        <v>12</v>
      </c>
      <c r="D608">
        <f ca="1">IF(Råstatistik!D602=999,IF(simulera09,RANDBETWEEN(1,9),9),0)</f>
        <v>0</v>
      </c>
      <c r="E608">
        <f>Råstatistik!K602</f>
        <v>0</v>
      </c>
      <c r="F608">
        <f ca="1">IF(Råstatistik!I602=999,IF(simulera09,RANDBETWEEN(1,9),9),0)</f>
        <v>9</v>
      </c>
      <c r="G608">
        <f>Råstatistik!P602</f>
        <v>0</v>
      </c>
      <c r="H608">
        <f ca="1">IF(Råstatistik!N602=999,IF(simulera09,RANDBETWEEN(1,9),9),0)</f>
        <v>9</v>
      </c>
      <c r="I608">
        <f>Råstatistik!U602</f>
        <v>75</v>
      </c>
      <c r="J608">
        <f ca="1">IF(Råstatistik!S602=999,IF(simulera09,RANDBETWEEN(1,9),9),0)</f>
        <v>0</v>
      </c>
      <c r="K608">
        <f t="shared" si="289"/>
        <v>87</v>
      </c>
      <c r="L608">
        <f t="shared" ca="1" si="290"/>
        <v>18</v>
      </c>
      <c r="M608" s="26" t="str">
        <f t="shared" ca="1" si="314"/>
        <v>87-105</v>
      </c>
      <c r="N608" s="26">
        <f t="shared" ca="1" si="315"/>
        <v>96</v>
      </c>
      <c r="O608" s="26">
        <f t="shared" si="291"/>
        <v>12</v>
      </c>
      <c r="P608" s="26">
        <f t="shared" ca="1" si="292"/>
        <v>9</v>
      </c>
      <c r="Q608" s="26">
        <f t="shared" ca="1" si="293"/>
        <v>17</v>
      </c>
      <c r="R608" s="43">
        <f>IF(Råstatistik!G602=".",0,Råstatistik!G602)</f>
        <v>12</v>
      </c>
      <c r="S608" s="44">
        <f ca="1">IF(Råstatistik!E602=999,IF(simulera09,RANDBETWEEN(1,9),9),0)</f>
        <v>0</v>
      </c>
      <c r="T608" s="43">
        <f>IF(Råstatistik!L602=".",0,Råstatistik!L602)</f>
        <v>0</v>
      </c>
      <c r="U608" s="44">
        <f ca="1">IF(Råstatistik!J602=999,IF(simulera09,RANDBETWEEN(1,9),9),0)</f>
        <v>9</v>
      </c>
      <c r="V608">
        <f>IF(Råstatistik!Q602=".",0,Råstatistik!Q602)</f>
        <v>0</v>
      </c>
      <c r="W608">
        <f ca="1">IF(Råstatistik!O602=999,IF(simulera09,RANDBETWEEN(1,9),9),0)</f>
        <v>9</v>
      </c>
      <c r="X608">
        <f>IF(Råstatistik!V602=".",0,Råstatistik!V602)</f>
        <v>0</v>
      </c>
      <c r="Y608">
        <f ca="1">IF(Råstatistik!T602=999,IF(simulera09,RANDBETWEEN(1,9),9),0)</f>
        <v>9</v>
      </c>
      <c r="Z608">
        <f t="shared" si="294"/>
        <v>12</v>
      </c>
      <c r="AA608">
        <f t="shared" ca="1" si="295"/>
        <v>27</v>
      </c>
      <c r="AB608" s="26" t="str">
        <f t="shared" ca="1" si="316"/>
        <v>12-39</v>
      </c>
      <c r="AC608" s="26" t="b">
        <f>Råstatistik!B602</f>
        <v>0</v>
      </c>
      <c r="AD608" s="26">
        <f t="shared" si="296"/>
        <v>0</v>
      </c>
      <c r="AE608" s="26">
        <f t="shared" ca="1" si="297"/>
        <v>0</v>
      </c>
      <c r="AF608" s="26">
        <f t="shared" si="298"/>
        <v>0</v>
      </c>
      <c r="AG608" s="26">
        <f t="shared" ca="1" si="299"/>
        <v>0</v>
      </c>
      <c r="AH608" s="26">
        <f t="shared" si="300"/>
        <v>0</v>
      </c>
      <c r="AI608" s="26">
        <f t="shared" ca="1" si="301"/>
        <v>0</v>
      </c>
      <c r="AJ608" s="26">
        <f t="shared" si="302"/>
        <v>75</v>
      </c>
      <c r="AK608" s="26">
        <f t="shared" ca="1" si="303"/>
        <v>0</v>
      </c>
      <c r="AL608" s="48">
        <f t="shared" si="304"/>
        <v>0.13793103448275862</v>
      </c>
      <c r="AM608" s="48" t="str">
        <f t="shared" ca="1" si="305"/>
        <v>13 - 9%</v>
      </c>
      <c r="AN608" s="48" t="str">
        <f>IFERROR(#REF!/#REF!,"-")</f>
        <v>-</v>
      </c>
      <c r="AO608" s="48">
        <f t="shared" si="306"/>
        <v>0.13793103448275862</v>
      </c>
      <c r="AP608" s="48" t="str">
        <f t="shared" ca="1" si="307"/>
        <v>13 - 28%</v>
      </c>
      <c r="AQ608" s="48" t="str">
        <f>IFERROR(AC608/#REF!,"-")</f>
        <v>-</v>
      </c>
      <c r="AR608" s="48">
        <f t="shared" si="308"/>
        <v>1</v>
      </c>
      <c r="AS608" s="48" t="str">
        <f>IFERROR(#REF!/#REF!,"_")</f>
        <v>_</v>
      </c>
      <c r="AT608" s="48">
        <f t="shared" si="309"/>
        <v>0</v>
      </c>
      <c r="AU608" s="48" t="str">
        <f>IFERROR(#REF!/#REF!,"-")</f>
        <v>-</v>
      </c>
      <c r="AV608" s="48">
        <f t="shared" si="310"/>
        <v>0</v>
      </c>
      <c r="AW608" s="48" t="str">
        <f>IFERROR(#REF!/#REF!,"-")</f>
        <v>-</v>
      </c>
      <c r="AX608" s="48">
        <f t="shared" si="311"/>
        <v>0</v>
      </c>
      <c r="AY608" s="48" t="str">
        <f>IFERROR(#REF!/#REF!,"-")</f>
        <v>-</v>
      </c>
      <c r="AZ608" s="48">
        <f t="shared" si="317"/>
        <v>0</v>
      </c>
      <c r="BA608" s="48" t="str">
        <f t="shared" si="318"/>
        <v>-</v>
      </c>
      <c r="BB608" s="48" t="b">
        <f t="shared" si="312"/>
        <v>0</v>
      </c>
      <c r="BC608">
        <f t="shared" si="319"/>
        <v>0</v>
      </c>
      <c r="BD608" s="48" t="str">
        <f t="shared" si="313"/>
        <v>-</v>
      </c>
    </row>
    <row r="609" spans="1:56" x14ac:dyDescent="0.3">
      <c r="A609" s="25" t="str">
        <f>Råstatistik!A603</f>
        <v>ÅSELE KOMMUN</v>
      </c>
      <c r="B609" t="b">
        <f t="shared" si="288"/>
        <v>1</v>
      </c>
      <c r="C609">
        <f>Råstatistik!F603</f>
        <v>0</v>
      </c>
      <c r="D609">
        <f ca="1">IF(Råstatistik!D603=999,IF(simulera09,RANDBETWEEN(1,9),9),0)</f>
        <v>9</v>
      </c>
      <c r="E609">
        <f>Råstatistik!K603</f>
        <v>0</v>
      </c>
      <c r="F609">
        <f ca="1">IF(Råstatistik!I603=999,IF(simulera09,RANDBETWEEN(1,9),9),0)</f>
        <v>9</v>
      </c>
      <c r="G609">
        <f>Råstatistik!P603</f>
        <v>0</v>
      </c>
      <c r="H609">
        <f ca="1">IF(Råstatistik!N603=999,IF(simulera09,RANDBETWEEN(1,9),9),0)</f>
        <v>9</v>
      </c>
      <c r="I609">
        <f>Råstatistik!U603</f>
        <v>24</v>
      </c>
      <c r="J609">
        <f ca="1">IF(Råstatistik!S603=999,IF(simulera09,RANDBETWEEN(1,9),9),0)</f>
        <v>0</v>
      </c>
      <c r="K609">
        <f t="shared" si="289"/>
        <v>24</v>
      </c>
      <c r="L609">
        <f t="shared" ca="1" si="290"/>
        <v>27</v>
      </c>
      <c r="M609" s="26" t="str">
        <f t="shared" ca="1" si="314"/>
        <v>24-51</v>
      </c>
      <c r="N609" s="26">
        <f t="shared" ca="1" si="315"/>
        <v>38</v>
      </c>
      <c r="O609" s="26">
        <f t="shared" si="291"/>
        <v>0</v>
      </c>
      <c r="P609" s="26">
        <f t="shared" ca="1" si="292"/>
        <v>18</v>
      </c>
      <c r="Q609" s="26">
        <f t="shared" ca="1" si="293"/>
        <v>9</v>
      </c>
      <c r="R609" s="43">
        <f>IF(Råstatistik!G603=".",0,Råstatistik!G603)</f>
        <v>0</v>
      </c>
      <c r="S609" s="44">
        <f ca="1">IF(Råstatistik!E603=999,IF(simulera09,RANDBETWEEN(1,9),9),0)</f>
        <v>9</v>
      </c>
      <c r="T609" s="43">
        <f>IF(Råstatistik!L603=".",0,Råstatistik!L603)</f>
        <v>0</v>
      </c>
      <c r="U609" s="44">
        <f ca="1">IF(Råstatistik!J603=999,IF(simulera09,RANDBETWEEN(1,9),9),0)</f>
        <v>9</v>
      </c>
      <c r="V609">
        <f>IF(Råstatistik!Q603=".",0,Råstatistik!Q603)</f>
        <v>0</v>
      </c>
      <c r="W609">
        <f ca="1">IF(Råstatistik!O603=999,IF(simulera09,RANDBETWEEN(1,9),9),0)</f>
        <v>9</v>
      </c>
      <c r="X609">
        <f>IF(Råstatistik!V603=".",0,Råstatistik!V603)</f>
        <v>0</v>
      </c>
      <c r="Y609">
        <f ca="1">IF(Råstatistik!T603=999,IF(simulera09,RANDBETWEEN(1,9),9),0)</f>
        <v>0</v>
      </c>
      <c r="Z609">
        <f t="shared" si="294"/>
        <v>0</v>
      </c>
      <c r="AA609">
        <f t="shared" ca="1" si="295"/>
        <v>27</v>
      </c>
      <c r="AB609" s="26" t="str">
        <f t="shared" ca="1" si="316"/>
        <v>0-27</v>
      </c>
      <c r="AC609" s="26" t="b">
        <f>Råstatistik!B603</f>
        <v>0</v>
      </c>
      <c r="AD609" s="26">
        <f t="shared" si="296"/>
        <v>0</v>
      </c>
      <c r="AE609" s="26">
        <f t="shared" ca="1" si="297"/>
        <v>0</v>
      </c>
      <c r="AF609" s="26">
        <f t="shared" si="298"/>
        <v>0</v>
      </c>
      <c r="AG609" s="26">
        <f t="shared" ca="1" si="299"/>
        <v>0</v>
      </c>
      <c r="AH609" s="26">
        <f t="shared" si="300"/>
        <v>0</v>
      </c>
      <c r="AI609" s="26">
        <f t="shared" ca="1" si="301"/>
        <v>0</v>
      </c>
      <c r="AJ609" s="26">
        <f t="shared" si="302"/>
        <v>24</v>
      </c>
      <c r="AK609" s="26">
        <f t="shared" ca="1" si="303"/>
        <v>0</v>
      </c>
      <c r="AL609" s="48">
        <f t="shared" si="304"/>
        <v>0</v>
      </c>
      <c r="AM609" s="48" t="str">
        <f t="shared" ca="1" si="305"/>
        <v>0 - 47%</v>
      </c>
      <c r="AN609" s="48" t="str">
        <f>IFERROR(#REF!/#REF!,"-")</f>
        <v>-</v>
      </c>
      <c r="AO609" s="48">
        <f t="shared" si="306"/>
        <v>0</v>
      </c>
      <c r="AP609" s="48" t="str">
        <f t="shared" ca="1" si="307"/>
        <v>0 - 71%</v>
      </c>
      <c r="AQ609" s="48" t="str">
        <f>IFERROR(AC609/#REF!,"-")</f>
        <v>-</v>
      </c>
      <c r="AR609" s="48" t="str">
        <f t="shared" si="308"/>
        <v>-</v>
      </c>
      <c r="AS609" s="48" t="str">
        <f>IFERROR(#REF!/#REF!,"_")</f>
        <v>_</v>
      </c>
      <c r="AT609" s="48" t="str">
        <f t="shared" si="309"/>
        <v>-</v>
      </c>
      <c r="AU609" s="48" t="str">
        <f>IFERROR(#REF!/#REF!,"-")</f>
        <v>-</v>
      </c>
      <c r="AV609" s="48" t="str">
        <f t="shared" si="310"/>
        <v>-</v>
      </c>
      <c r="AW609" s="48" t="str">
        <f>IFERROR(#REF!/#REF!,"-")</f>
        <v>-</v>
      </c>
      <c r="AX609" s="48" t="str">
        <f t="shared" si="311"/>
        <v>-</v>
      </c>
      <c r="AY609" s="48" t="str">
        <f>IFERROR(#REF!/#REF!,"-")</f>
        <v>-</v>
      </c>
      <c r="AZ609" s="48" t="str">
        <f t="shared" si="317"/>
        <v>-</v>
      </c>
      <c r="BA609" s="48" t="str">
        <f t="shared" si="318"/>
        <v>-</v>
      </c>
      <c r="BB609" s="48" t="b">
        <f t="shared" si="312"/>
        <v>0</v>
      </c>
      <c r="BC609">
        <f t="shared" si="319"/>
        <v>0</v>
      </c>
      <c r="BD609" s="48" t="str">
        <f t="shared" si="313"/>
        <v>-</v>
      </c>
    </row>
    <row r="610" spans="1:56" x14ac:dyDescent="0.3">
      <c r="A610" s="25" t="str">
        <f>Råstatistik!A604</f>
        <v>ÅSTORPS KOMMUN</v>
      </c>
      <c r="B610" t="b">
        <f t="shared" si="288"/>
        <v>1</v>
      </c>
      <c r="C610">
        <f>Råstatistik!F604</f>
        <v>26</v>
      </c>
      <c r="D610">
        <f ca="1">IF(Råstatistik!D604=999,IF(simulera09,RANDBETWEEN(1,9),9),0)</f>
        <v>0</v>
      </c>
      <c r="E610">
        <f>Råstatistik!K604</f>
        <v>16</v>
      </c>
      <c r="F610">
        <f ca="1">IF(Råstatistik!I604=999,IF(simulera09,RANDBETWEEN(1,9),9),0)</f>
        <v>0</v>
      </c>
      <c r="G610">
        <f>Råstatistik!P604</f>
        <v>12</v>
      </c>
      <c r="H610">
        <f ca="1">IF(Råstatistik!N604=999,IF(simulera09,RANDBETWEEN(1,9),9),0)</f>
        <v>0</v>
      </c>
      <c r="I610">
        <f>Råstatistik!U604</f>
        <v>85</v>
      </c>
      <c r="J610">
        <f ca="1">IF(Råstatistik!S604=999,IF(simulera09,RANDBETWEEN(1,9),9),0)</f>
        <v>0</v>
      </c>
      <c r="K610">
        <f t="shared" si="289"/>
        <v>139</v>
      </c>
      <c r="L610">
        <f t="shared" ca="1" si="290"/>
        <v>0</v>
      </c>
      <c r="M610" s="26" t="str">
        <f t="shared" ca="1" si="314"/>
        <v>139</v>
      </c>
      <c r="N610" s="26">
        <f t="shared" ca="1" si="315"/>
        <v>139</v>
      </c>
      <c r="O610" s="26">
        <f t="shared" si="291"/>
        <v>42</v>
      </c>
      <c r="P610" s="26">
        <f t="shared" ca="1" si="292"/>
        <v>0</v>
      </c>
      <c r="Q610" s="26">
        <f t="shared" ca="1" si="293"/>
        <v>42</v>
      </c>
      <c r="R610" s="43">
        <f>IF(Råstatistik!G604=".",0,Råstatistik!G604)</f>
        <v>11</v>
      </c>
      <c r="S610" s="44">
        <f ca="1">IF(Råstatistik!E604=999,IF(simulera09,RANDBETWEEN(1,9),9),0)</f>
        <v>0</v>
      </c>
      <c r="T610" s="43">
        <f>IF(Råstatistik!L604=".",0,Råstatistik!L604)</f>
        <v>0</v>
      </c>
      <c r="U610" s="44">
        <f ca="1">IF(Råstatistik!J604=999,IF(simulera09,RANDBETWEEN(1,9),9),0)</f>
        <v>9</v>
      </c>
      <c r="V610">
        <f>IF(Råstatistik!Q604=".",0,Råstatistik!Q604)</f>
        <v>0</v>
      </c>
      <c r="W610">
        <f ca="1">IF(Råstatistik!O604=999,IF(simulera09,RANDBETWEEN(1,9),9),0)</f>
        <v>9</v>
      </c>
      <c r="X610">
        <f>IF(Råstatistik!V604=".",0,Råstatistik!V604)</f>
        <v>0</v>
      </c>
      <c r="Y610">
        <f ca="1">IF(Råstatistik!T604=999,IF(simulera09,RANDBETWEEN(1,9),9),0)</f>
        <v>0</v>
      </c>
      <c r="Z610">
        <f t="shared" si="294"/>
        <v>11</v>
      </c>
      <c r="AA610">
        <f t="shared" ca="1" si="295"/>
        <v>18</v>
      </c>
      <c r="AB610" s="26" t="str">
        <f t="shared" ca="1" si="316"/>
        <v>11-29</v>
      </c>
      <c r="AC610" s="26" t="b">
        <f>Råstatistik!B604</f>
        <v>0</v>
      </c>
      <c r="AD610" s="26">
        <f t="shared" si="296"/>
        <v>15</v>
      </c>
      <c r="AE610" s="26">
        <f t="shared" ca="1" si="297"/>
        <v>0</v>
      </c>
      <c r="AF610" s="26">
        <f t="shared" si="298"/>
        <v>16</v>
      </c>
      <c r="AG610" s="26">
        <f t="shared" ca="1" si="299"/>
        <v>0</v>
      </c>
      <c r="AH610" s="26">
        <f t="shared" si="300"/>
        <v>12</v>
      </c>
      <c r="AI610" s="26">
        <f t="shared" ca="1" si="301"/>
        <v>0</v>
      </c>
      <c r="AJ610" s="26">
        <f t="shared" si="302"/>
        <v>85</v>
      </c>
      <c r="AK610" s="26">
        <f t="shared" ca="1" si="303"/>
        <v>0</v>
      </c>
      <c r="AL610" s="48">
        <f t="shared" si="304"/>
        <v>0.30215827338129497</v>
      </c>
      <c r="AM610" s="48" t="str">
        <f t="shared" ca="1" si="305"/>
        <v>30 - 0%</v>
      </c>
      <c r="AN610" s="48" t="str">
        <f>IFERROR(#REF!/#REF!,"-")</f>
        <v>-</v>
      </c>
      <c r="AO610" s="48">
        <f t="shared" si="306"/>
        <v>7.9136690647482008E-2</v>
      </c>
      <c r="AP610" s="48" t="str">
        <f t="shared" ca="1" si="307"/>
        <v>8 - 13%</v>
      </c>
      <c r="AQ610" s="48" t="str">
        <f>IFERROR(AC610/#REF!,"-")</f>
        <v>-</v>
      </c>
      <c r="AR610" s="48">
        <f t="shared" si="308"/>
        <v>0.26190476190476192</v>
      </c>
      <c r="AS610" s="48" t="str">
        <f>IFERROR(#REF!/#REF!,"_")</f>
        <v>_</v>
      </c>
      <c r="AT610" s="48">
        <f t="shared" si="309"/>
        <v>0.38095238095238093</v>
      </c>
      <c r="AU610" s="48" t="str">
        <f>IFERROR(#REF!/#REF!,"-")</f>
        <v>-</v>
      </c>
      <c r="AV610" s="48">
        <f t="shared" si="310"/>
        <v>0</v>
      </c>
      <c r="AW610" s="48" t="str">
        <f>IFERROR(#REF!/#REF!,"-")</f>
        <v>-</v>
      </c>
      <c r="AX610" s="48">
        <f t="shared" si="311"/>
        <v>0</v>
      </c>
      <c r="AY610" s="48" t="str">
        <f>IFERROR(#REF!/#REF!,"-")</f>
        <v>-</v>
      </c>
      <c r="AZ610" s="48">
        <f t="shared" si="317"/>
        <v>0</v>
      </c>
      <c r="BA610" s="48" t="str">
        <f t="shared" si="318"/>
        <v>-</v>
      </c>
      <c r="BB610" s="48" t="b">
        <f t="shared" si="312"/>
        <v>0</v>
      </c>
      <c r="BC610">
        <f t="shared" si="319"/>
        <v>15</v>
      </c>
      <c r="BD610" s="48">
        <f t="shared" si="313"/>
        <v>0.4838709677419355</v>
      </c>
    </row>
    <row r="611" spans="1:56" x14ac:dyDescent="0.3">
      <c r="A611" s="25" t="str">
        <f>Råstatistik!A605</f>
        <v>ÅTVIDABERGS KOMMUN</v>
      </c>
      <c r="B611" t="b">
        <f t="shared" si="288"/>
        <v>1</v>
      </c>
      <c r="C611">
        <f>Råstatistik!F605</f>
        <v>23</v>
      </c>
      <c r="D611">
        <f ca="1">IF(Råstatistik!D605=999,IF(simulera09,RANDBETWEEN(1,9),9),0)</f>
        <v>0</v>
      </c>
      <c r="E611">
        <f>Råstatistik!K605</f>
        <v>0</v>
      </c>
      <c r="F611">
        <f ca="1">IF(Råstatistik!I605=999,IF(simulera09,RANDBETWEEN(1,9),9),0)</f>
        <v>9</v>
      </c>
      <c r="G611">
        <f>Råstatistik!P605</f>
        <v>13</v>
      </c>
      <c r="H611">
        <f ca="1">IF(Råstatistik!N605=999,IF(simulera09,RANDBETWEEN(1,9),9),0)</f>
        <v>0</v>
      </c>
      <c r="I611">
        <f>Råstatistik!U605</f>
        <v>63</v>
      </c>
      <c r="J611">
        <f ca="1">IF(Råstatistik!S605=999,IF(simulera09,RANDBETWEEN(1,9),9),0)</f>
        <v>0</v>
      </c>
      <c r="K611">
        <f t="shared" si="289"/>
        <v>99</v>
      </c>
      <c r="L611">
        <f t="shared" ca="1" si="290"/>
        <v>9</v>
      </c>
      <c r="M611" s="26" t="str">
        <f t="shared" ca="1" si="314"/>
        <v>99-108</v>
      </c>
      <c r="N611" s="26">
        <f t="shared" ca="1" si="315"/>
        <v>104</v>
      </c>
      <c r="O611" s="26">
        <f t="shared" si="291"/>
        <v>23</v>
      </c>
      <c r="P611" s="26">
        <f t="shared" ca="1" si="292"/>
        <v>9</v>
      </c>
      <c r="Q611" s="26">
        <f t="shared" ca="1" si="293"/>
        <v>28</v>
      </c>
      <c r="R611" s="43">
        <f>IF(Råstatistik!G605=".",0,Råstatistik!G605)</f>
        <v>10</v>
      </c>
      <c r="S611" s="44">
        <f ca="1">IF(Råstatistik!E605=999,IF(simulera09,RANDBETWEEN(1,9),9),0)</f>
        <v>0</v>
      </c>
      <c r="T611" s="43">
        <f>IF(Råstatistik!L605=".",0,Råstatistik!L605)</f>
        <v>0</v>
      </c>
      <c r="U611" s="44">
        <f ca="1">IF(Råstatistik!J605=999,IF(simulera09,RANDBETWEEN(1,9),9),0)</f>
        <v>9</v>
      </c>
      <c r="V611">
        <f>IF(Råstatistik!Q605=".",0,Råstatistik!Q605)</f>
        <v>0</v>
      </c>
      <c r="W611">
        <f ca="1">IF(Råstatistik!O605=999,IF(simulera09,RANDBETWEEN(1,9),9),0)</f>
        <v>0</v>
      </c>
      <c r="X611">
        <f>IF(Råstatistik!V605=".",0,Råstatistik!V605)</f>
        <v>0</v>
      </c>
      <c r="Y611">
        <f ca="1">IF(Råstatistik!T605=999,IF(simulera09,RANDBETWEEN(1,9),9),0)</f>
        <v>9</v>
      </c>
      <c r="Z611">
        <f t="shared" si="294"/>
        <v>10</v>
      </c>
      <c r="AA611">
        <f t="shared" ca="1" si="295"/>
        <v>18</v>
      </c>
      <c r="AB611" s="26" t="str">
        <f t="shared" ca="1" si="316"/>
        <v>10-28</v>
      </c>
      <c r="AC611" s="26" t="b">
        <f>Råstatistik!B605</f>
        <v>0</v>
      </c>
      <c r="AD611" s="26">
        <f t="shared" si="296"/>
        <v>13</v>
      </c>
      <c r="AE611" s="26">
        <f t="shared" ca="1" si="297"/>
        <v>0</v>
      </c>
      <c r="AF611" s="26">
        <f t="shared" si="298"/>
        <v>0</v>
      </c>
      <c r="AG611" s="26">
        <f t="shared" ca="1" si="299"/>
        <v>0</v>
      </c>
      <c r="AH611" s="26">
        <f t="shared" si="300"/>
        <v>13</v>
      </c>
      <c r="AI611" s="26">
        <f t="shared" ca="1" si="301"/>
        <v>0</v>
      </c>
      <c r="AJ611" s="26">
        <f t="shared" si="302"/>
        <v>63</v>
      </c>
      <c r="AK611" s="26">
        <f t="shared" ca="1" si="303"/>
        <v>0</v>
      </c>
      <c r="AL611" s="48">
        <f t="shared" si="304"/>
        <v>0.23232323232323232</v>
      </c>
      <c r="AM611" s="48" t="str">
        <f t="shared" ca="1" si="305"/>
        <v>22 - 9%</v>
      </c>
      <c r="AN611" s="48" t="str">
        <f>IFERROR(#REF!/#REF!,"-")</f>
        <v>-</v>
      </c>
      <c r="AO611" s="48">
        <f t="shared" si="306"/>
        <v>0.10101010101010101</v>
      </c>
      <c r="AP611" s="48" t="str">
        <f t="shared" ca="1" si="307"/>
        <v>10 - 17%</v>
      </c>
      <c r="AQ611" s="48" t="str">
        <f>IFERROR(AC611/#REF!,"-")</f>
        <v>-</v>
      </c>
      <c r="AR611" s="48">
        <f t="shared" si="308"/>
        <v>0.43478260869565216</v>
      </c>
      <c r="AS611" s="48" t="str">
        <f>IFERROR(#REF!/#REF!,"_")</f>
        <v>_</v>
      </c>
      <c r="AT611" s="48">
        <f t="shared" si="309"/>
        <v>0</v>
      </c>
      <c r="AU611" s="48" t="str">
        <f>IFERROR(#REF!/#REF!,"-")</f>
        <v>-</v>
      </c>
      <c r="AV611" s="48">
        <f t="shared" si="310"/>
        <v>0</v>
      </c>
      <c r="AW611" s="48" t="str">
        <f>IFERROR(#REF!/#REF!,"-")</f>
        <v>-</v>
      </c>
      <c r="AX611" s="48">
        <f t="shared" si="311"/>
        <v>0</v>
      </c>
      <c r="AY611" s="48" t="str">
        <f>IFERROR(#REF!/#REF!,"-")</f>
        <v>-</v>
      </c>
      <c r="AZ611" s="48">
        <f t="shared" si="317"/>
        <v>0</v>
      </c>
      <c r="BA611" s="48" t="str">
        <f t="shared" si="318"/>
        <v>-</v>
      </c>
      <c r="BB611" s="48" t="b">
        <f t="shared" si="312"/>
        <v>0</v>
      </c>
      <c r="BC611">
        <f t="shared" si="319"/>
        <v>13</v>
      </c>
      <c r="BD611" s="48">
        <f t="shared" si="313"/>
        <v>1</v>
      </c>
    </row>
    <row r="612" spans="1:56" x14ac:dyDescent="0.3">
      <c r="A612" s="25" t="str">
        <f>Råstatistik!A606</f>
        <v>ÄLMHULTS KOMMUN</v>
      </c>
      <c r="B612" t="b">
        <f t="shared" si="288"/>
        <v>1</v>
      </c>
      <c r="C612">
        <f>Råstatistik!F606</f>
        <v>24</v>
      </c>
      <c r="D612">
        <f ca="1">IF(Råstatistik!D606=999,IF(simulera09,RANDBETWEEN(1,9),9),0)</f>
        <v>0</v>
      </c>
      <c r="E612">
        <f>Råstatistik!K606</f>
        <v>11</v>
      </c>
      <c r="F612">
        <f ca="1">IF(Råstatistik!I606=999,IF(simulera09,RANDBETWEEN(1,9),9),0)</f>
        <v>0</v>
      </c>
      <c r="G612">
        <f>Råstatistik!P606</f>
        <v>13</v>
      </c>
      <c r="H612">
        <f ca="1">IF(Råstatistik!N606=999,IF(simulera09,RANDBETWEEN(1,9),9),0)</f>
        <v>0</v>
      </c>
      <c r="I612">
        <f>Råstatistik!U606</f>
        <v>90</v>
      </c>
      <c r="J612">
        <f ca="1">IF(Råstatistik!S606=999,IF(simulera09,RANDBETWEEN(1,9),9),0)</f>
        <v>0</v>
      </c>
      <c r="K612">
        <f t="shared" si="289"/>
        <v>138</v>
      </c>
      <c r="L612">
        <f t="shared" ca="1" si="290"/>
        <v>0</v>
      </c>
      <c r="M612" s="26" t="str">
        <f t="shared" ca="1" si="314"/>
        <v>138</v>
      </c>
      <c r="N612" s="26">
        <f t="shared" ca="1" si="315"/>
        <v>138</v>
      </c>
      <c r="O612" s="26">
        <f t="shared" si="291"/>
        <v>35</v>
      </c>
      <c r="P612" s="26">
        <f t="shared" ca="1" si="292"/>
        <v>0</v>
      </c>
      <c r="Q612" s="26">
        <f t="shared" ca="1" si="293"/>
        <v>35</v>
      </c>
      <c r="R612" s="43">
        <f>IF(Råstatistik!G606=".",0,Råstatistik!G606)</f>
        <v>22</v>
      </c>
      <c r="S612" s="44">
        <f ca="1">IF(Råstatistik!E606=999,IF(simulera09,RANDBETWEEN(1,9),9),0)</f>
        <v>0</v>
      </c>
      <c r="T612" s="43">
        <f>IF(Råstatistik!L606=".",0,Råstatistik!L606)</f>
        <v>0</v>
      </c>
      <c r="U612" s="44">
        <f ca="1">IF(Råstatistik!J606=999,IF(simulera09,RANDBETWEEN(1,9),9),0)</f>
        <v>9</v>
      </c>
      <c r="V612">
        <f>IF(Råstatistik!Q606=".",0,Råstatistik!Q606)</f>
        <v>0</v>
      </c>
      <c r="W612">
        <f ca="1">IF(Råstatistik!O606=999,IF(simulera09,RANDBETWEEN(1,9),9),0)</f>
        <v>9</v>
      </c>
      <c r="X612">
        <f>IF(Råstatistik!V606=".",0,Råstatistik!V606)</f>
        <v>0</v>
      </c>
      <c r="Y612">
        <f ca="1">IF(Råstatistik!T606=999,IF(simulera09,RANDBETWEEN(1,9),9),0)</f>
        <v>9</v>
      </c>
      <c r="Z612">
        <f t="shared" si="294"/>
        <v>22</v>
      </c>
      <c r="AA612">
        <f t="shared" ca="1" si="295"/>
        <v>27</v>
      </c>
      <c r="AB612" s="26" t="str">
        <f t="shared" ca="1" si="316"/>
        <v>22-49</v>
      </c>
      <c r="AC612" s="26" t="b">
        <f>Råstatistik!B606</f>
        <v>0</v>
      </c>
      <c r="AD612" s="26">
        <f t="shared" si="296"/>
        <v>2</v>
      </c>
      <c r="AE612" s="26">
        <f t="shared" ca="1" si="297"/>
        <v>0</v>
      </c>
      <c r="AF612" s="26">
        <f t="shared" si="298"/>
        <v>11</v>
      </c>
      <c r="AG612" s="26">
        <f t="shared" ca="1" si="299"/>
        <v>0</v>
      </c>
      <c r="AH612" s="26">
        <f t="shared" si="300"/>
        <v>13</v>
      </c>
      <c r="AI612" s="26">
        <f t="shared" ca="1" si="301"/>
        <v>0</v>
      </c>
      <c r="AJ612" s="26">
        <f t="shared" si="302"/>
        <v>90</v>
      </c>
      <c r="AK612" s="26">
        <f t="shared" ca="1" si="303"/>
        <v>0</v>
      </c>
      <c r="AL612" s="48">
        <f t="shared" si="304"/>
        <v>0.25362318840579712</v>
      </c>
      <c r="AM612" s="48" t="str">
        <f t="shared" ca="1" si="305"/>
        <v>25 - 0%</v>
      </c>
      <c r="AN612" s="48" t="str">
        <f>IFERROR(#REF!/#REF!,"-")</f>
        <v>-</v>
      </c>
      <c r="AO612" s="48">
        <f t="shared" si="306"/>
        <v>0.15942028985507245</v>
      </c>
      <c r="AP612" s="48" t="str">
        <f t="shared" ca="1" si="307"/>
        <v>16 - 20%</v>
      </c>
      <c r="AQ612" s="48" t="str">
        <f>IFERROR(AC612/#REF!,"-")</f>
        <v>-</v>
      </c>
      <c r="AR612" s="48">
        <f t="shared" si="308"/>
        <v>0.62857142857142856</v>
      </c>
      <c r="AS612" s="48" t="str">
        <f>IFERROR(#REF!/#REF!,"_")</f>
        <v>_</v>
      </c>
      <c r="AT612" s="48">
        <f t="shared" si="309"/>
        <v>0.31428571428571428</v>
      </c>
      <c r="AU612" s="48" t="str">
        <f>IFERROR(#REF!/#REF!,"-")</f>
        <v>-</v>
      </c>
      <c r="AV612" s="48">
        <f t="shared" si="310"/>
        <v>0</v>
      </c>
      <c r="AW612" s="48" t="str">
        <f>IFERROR(#REF!/#REF!,"-")</f>
        <v>-</v>
      </c>
      <c r="AX612" s="48">
        <f t="shared" si="311"/>
        <v>0</v>
      </c>
      <c r="AY612" s="48" t="str">
        <f>IFERROR(#REF!/#REF!,"-")</f>
        <v>-</v>
      </c>
      <c r="AZ612" s="48">
        <f t="shared" si="317"/>
        <v>0</v>
      </c>
      <c r="BA612" s="48" t="str">
        <f t="shared" si="318"/>
        <v>-</v>
      </c>
      <c r="BB612" s="48" t="b">
        <f t="shared" si="312"/>
        <v>0</v>
      </c>
      <c r="BC612">
        <f t="shared" si="319"/>
        <v>2</v>
      </c>
      <c r="BD612" s="48">
        <f t="shared" si="313"/>
        <v>0.15384615384615385</v>
      </c>
    </row>
    <row r="613" spans="1:56" x14ac:dyDescent="0.3">
      <c r="A613" s="25" t="str">
        <f>Råstatistik!A607</f>
        <v>ÄLVDALENS KOMMUN</v>
      </c>
      <c r="B613" t="b">
        <f t="shared" si="288"/>
        <v>1</v>
      </c>
      <c r="C613">
        <f>Råstatistik!F607</f>
        <v>0</v>
      </c>
      <c r="D613">
        <f ca="1">IF(Råstatistik!D607=999,IF(simulera09,RANDBETWEEN(1,9),9),0)</f>
        <v>9</v>
      </c>
      <c r="E613">
        <f>Råstatistik!K607</f>
        <v>0</v>
      </c>
      <c r="F613">
        <f ca="1">IF(Råstatistik!I607=999,IF(simulera09,RANDBETWEEN(1,9),9),0)</f>
        <v>9</v>
      </c>
      <c r="G613">
        <f>Råstatistik!P607</f>
        <v>0</v>
      </c>
      <c r="H613">
        <f ca="1">IF(Råstatistik!N607=999,IF(simulera09,RANDBETWEEN(1,9),9),0)</f>
        <v>9</v>
      </c>
      <c r="I613">
        <f>Råstatistik!U607</f>
        <v>50</v>
      </c>
      <c r="J613">
        <f ca="1">IF(Råstatistik!S607=999,IF(simulera09,RANDBETWEEN(1,9),9),0)</f>
        <v>0</v>
      </c>
      <c r="K613">
        <f t="shared" si="289"/>
        <v>50</v>
      </c>
      <c r="L613">
        <f t="shared" ca="1" si="290"/>
        <v>27</v>
      </c>
      <c r="M613" s="26" t="str">
        <f t="shared" ca="1" si="314"/>
        <v>50-77</v>
      </c>
      <c r="N613" s="26">
        <f t="shared" ca="1" si="315"/>
        <v>64</v>
      </c>
      <c r="O613" s="26">
        <f t="shared" si="291"/>
        <v>0</v>
      </c>
      <c r="P613" s="26">
        <f t="shared" ca="1" si="292"/>
        <v>18</v>
      </c>
      <c r="Q613" s="26">
        <f t="shared" ca="1" si="293"/>
        <v>9</v>
      </c>
      <c r="R613" s="43">
        <f>IF(Råstatistik!G607=".",0,Råstatistik!G607)</f>
        <v>0</v>
      </c>
      <c r="S613" s="44">
        <f ca="1">IF(Råstatistik!E607=999,IF(simulera09,RANDBETWEEN(1,9),9),0)</f>
        <v>9</v>
      </c>
      <c r="T613" s="43">
        <f>IF(Råstatistik!L607=".",0,Råstatistik!L607)</f>
        <v>0</v>
      </c>
      <c r="U613" s="44">
        <f ca="1">IF(Råstatistik!J607=999,IF(simulera09,RANDBETWEEN(1,9),9),0)</f>
        <v>9</v>
      </c>
      <c r="V613">
        <f>IF(Råstatistik!Q607=".",0,Råstatistik!Q607)</f>
        <v>0</v>
      </c>
      <c r="W613">
        <f ca="1">IF(Råstatistik!O607=999,IF(simulera09,RANDBETWEEN(1,9),9),0)</f>
        <v>9</v>
      </c>
      <c r="X613">
        <f>IF(Råstatistik!V607=".",0,Råstatistik!V607)</f>
        <v>0</v>
      </c>
      <c r="Y613">
        <f ca="1">IF(Råstatistik!T607=999,IF(simulera09,RANDBETWEEN(1,9),9),0)</f>
        <v>0</v>
      </c>
      <c r="Z613">
        <f t="shared" si="294"/>
        <v>0</v>
      </c>
      <c r="AA613">
        <f t="shared" ca="1" si="295"/>
        <v>27</v>
      </c>
      <c r="AB613" s="26" t="str">
        <f t="shared" ca="1" si="316"/>
        <v>0-27</v>
      </c>
      <c r="AC613" s="26" t="b">
        <f>Råstatistik!B607</f>
        <v>0</v>
      </c>
      <c r="AD613" s="26">
        <f t="shared" si="296"/>
        <v>0</v>
      </c>
      <c r="AE613" s="26">
        <f t="shared" ca="1" si="297"/>
        <v>0</v>
      </c>
      <c r="AF613" s="26">
        <f t="shared" si="298"/>
        <v>0</v>
      </c>
      <c r="AG613" s="26">
        <f t="shared" ca="1" si="299"/>
        <v>0</v>
      </c>
      <c r="AH613" s="26">
        <f t="shared" si="300"/>
        <v>0</v>
      </c>
      <c r="AI613" s="26">
        <f t="shared" ca="1" si="301"/>
        <v>0</v>
      </c>
      <c r="AJ613" s="26">
        <f t="shared" si="302"/>
        <v>50</v>
      </c>
      <c r="AK613" s="26">
        <f t="shared" ca="1" si="303"/>
        <v>0</v>
      </c>
      <c r="AL613" s="48">
        <f t="shared" si="304"/>
        <v>0</v>
      </c>
      <c r="AM613" s="48" t="str">
        <f t="shared" ca="1" si="305"/>
        <v>0 - 28%</v>
      </c>
      <c r="AN613" s="48" t="str">
        <f>IFERROR(#REF!/#REF!,"-")</f>
        <v>-</v>
      </c>
      <c r="AO613" s="48">
        <f t="shared" si="306"/>
        <v>0</v>
      </c>
      <c r="AP613" s="48" t="str">
        <f t="shared" ca="1" si="307"/>
        <v>0 - 42%</v>
      </c>
      <c r="AQ613" s="48" t="str">
        <f>IFERROR(AC613/#REF!,"-")</f>
        <v>-</v>
      </c>
      <c r="AR613" s="48" t="str">
        <f t="shared" si="308"/>
        <v>-</v>
      </c>
      <c r="AS613" s="48" t="str">
        <f>IFERROR(#REF!/#REF!,"_")</f>
        <v>_</v>
      </c>
      <c r="AT613" s="48" t="str">
        <f t="shared" si="309"/>
        <v>-</v>
      </c>
      <c r="AU613" s="48" t="str">
        <f>IFERROR(#REF!/#REF!,"-")</f>
        <v>-</v>
      </c>
      <c r="AV613" s="48" t="str">
        <f t="shared" si="310"/>
        <v>-</v>
      </c>
      <c r="AW613" s="48" t="str">
        <f>IFERROR(#REF!/#REF!,"-")</f>
        <v>-</v>
      </c>
      <c r="AX613" s="48" t="str">
        <f t="shared" si="311"/>
        <v>-</v>
      </c>
      <c r="AY613" s="48" t="str">
        <f>IFERROR(#REF!/#REF!,"-")</f>
        <v>-</v>
      </c>
      <c r="AZ613" s="48" t="str">
        <f t="shared" si="317"/>
        <v>-</v>
      </c>
      <c r="BA613" s="48" t="str">
        <f t="shared" si="318"/>
        <v>-</v>
      </c>
      <c r="BB613" s="48" t="b">
        <f t="shared" si="312"/>
        <v>0</v>
      </c>
      <c r="BC613">
        <f t="shared" si="319"/>
        <v>0</v>
      </c>
      <c r="BD613" s="48" t="str">
        <f t="shared" si="313"/>
        <v>-</v>
      </c>
    </row>
    <row r="614" spans="1:56" x14ac:dyDescent="0.3">
      <c r="A614" s="25" t="str">
        <f>Råstatistik!A608</f>
        <v>ÄLVKARLEBY KOMMUN</v>
      </c>
      <c r="B614" t="b">
        <f t="shared" si="288"/>
        <v>1</v>
      </c>
      <c r="C614">
        <f>Råstatistik!F608</f>
        <v>11</v>
      </c>
      <c r="D614">
        <f ca="1">IF(Råstatistik!D608=999,IF(simulera09,RANDBETWEEN(1,9),9),0)</f>
        <v>0</v>
      </c>
      <c r="E614">
        <f>Råstatistik!K608</f>
        <v>0</v>
      </c>
      <c r="F614">
        <f ca="1">IF(Råstatistik!I608=999,IF(simulera09,RANDBETWEEN(1,9),9),0)</f>
        <v>9</v>
      </c>
      <c r="G614">
        <f>Råstatistik!P608</f>
        <v>0</v>
      </c>
      <c r="H614">
        <f ca="1">IF(Råstatistik!N608=999,IF(simulera09,RANDBETWEEN(1,9),9),0)</f>
        <v>9</v>
      </c>
      <c r="I614">
        <f>Råstatistik!U608</f>
        <v>15</v>
      </c>
      <c r="J614">
        <f ca="1">IF(Råstatistik!S608=999,IF(simulera09,RANDBETWEEN(1,9),9),0)</f>
        <v>0</v>
      </c>
      <c r="K614">
        <f t="shared" si="289"/>
        <v>26</v>
      </c>
      <c r="L614">
        <f t="shared" ca="1" si="290"/>
        <v>18</v>
      </c>
      <c r="M614" s="26" t="str">
        <f t="shared" ca="1" si="314"/>
        <v>26-44</v>
      </c>
      <c r="N614" s="26">
        <f t="shared" ca="1" si="315"/>
        <v>35</v>
      </c>
      <c r="O614" s="26">
        <f t="shared" si="291"/>
        <v>11</v>
      </c>
      <c r="P614" s="26">
        <f t="shared" ca="1" si="292"/>
        <v>9</v>
      </c>
      <c r="Q614" s="26">
        <f t="shared" ca="1" si="293"/>
        <v>16</v>
      </c>
      <c r="R614" s="43">
        <f>IF(Råstatistik!G608=".",0,Råstatistik!G608)</f>
        <v>0</v>
      </c>
      <c r="S614" s="44">
        <f ca="1">IF(Råstatistik!E608=999,IF(simulera09,RANDBETWEEN(1,9),9),0)</f>
        <v>9</v>
      </c>
      <c r="T614" s="43">
        <f>IF(Råstatistik!L608=".",0,Råstatistik!L608)</f>
        <v>0</v>
      </c>
      <c r="U614" s="44">
        <f ca="1">IF(Råstatistik!J608=999,IF(simulera09,RANDBETWEEN(1,9),9),0)</f>
        <v>9</v>
      </c>
      <c r="V614">
        <f>IF(Råstatistik!Q608=".",0,Råstatistik!Q608)</f>
        <v>0</v>
      </c>
      <c r="W614">
        <f ca="1">IF(Råstatistik!O608=999,IF(simulera09,RANDBETWEEN(1,9),9),0)</f>
        <v>9</v>
      </c>
      <c r="X614">
        <f>IF(Råstatistik!V608=".",0,Råstatistik!V608)</f>
        <v>0</v>
      </c>
      <c r="Y614">
        <f ca="1">IF(Råstatistik!T608=999,IF(simulera09,RANDBETWEEN(1,9),9),0)</f>
        <v>0</v>
      </c>
      <c r="Z614">
        <f t="shared" si="294"/>
        <v>0</v>
      </c>
      <c r="AA614">
        <f t="shared" ca="1" si="295"/>
        <v>27</v>
      </c>
      <c r="AB614" s="26" t="str">
        <f t="shared" ca="1" si="316"/>
        <v>0-27</v>
      </c>
      <c r="AC614" s="26" t="b">
        <f>Råstatistik!B608</f>
        <v>0</v>
      </c>
      <c r="AD614" s="26">
        <f t="shared" si="296"/>
        <v>11</v>
      </c>
      <c r="AE614" s="26">
        <f t="shared" ca="1" si="297"/>
        <v>0</v>
      </c>
      <c r="AF614" s="26">
        <f t="shared" si="298"/>
        <v>0</v>
      </c>
      <c r="AG614" s="26">
        <f t="shared" ca="1" si="299"/>
        <v>0</v>
      </c>
      <c r="AH614" s="26">
        <f t="shared" si="300"/>
        <v>0</v>
      </c>
      <c r="AI614" s="26">
        <f t="shared" ca="1" si="301"/>
        <v>0</v>
      </c>
      <c r="AJ614" s="26">
        <f t="shared" si="302"/>
        <v>15</v>
      </c>
      <c r="AK614" s="26">
        <f t="shared" ca="1" si="303"/>
        <v>0</v>
      </c>
      <c r="AL614" s="48">
        <f t="shared" si="304"/>
        <v>0.42307692307692307</v>
      </c>
      <c r="AM614" s="48" t="str">
        <f t="shared" ca="1" si="305"/>
        <v>31 - 26%</v>
      </c>
      <c r="AN614" s="48" t="str">
        <f>IFERROR(#REF!/#REF!,"-")</f>
        <v>-</v>
      </c>
      <c r="AO614" s="48">
        <f t="shared" si="306"/>
        <v>0</v>
      </c>
      <c r="AP614" s="48" t="str">
        <f t="shared" ca="1" si="307"/>
        <v>0 - 77%</v>
      </c>
      <c r="AQ614" s="48" t="str">
        <f>IFERROR(AC614/#REF!,"-")</f>
        <v>-</v>
      </c>
      <c r="AR614" s="48">
        <f t="shared" si="308"/>
        <v>0</v>
      </c>
      <c r="AS614" s="48" t="str">
        <f>IFERROR(#REF!/#REF!,"_")</f>
        <v>_</v>
      </c>
      <c r="AT614" s="48">
        <f t="shared" si="309"/>
        <v>0</v>
      </c>
      <c r="AU614" s="48" t="str">
        <f>IFERROR(#REF!/#REF!,"-")</f>
        <v>-</v>
      </c>
      <c r="AV614" s="48" t="str">
        <f t="shared" si="310"/>
        <v>-</v>
      </c>
      <c r="AW614" s="48" t="str">
        <f>IFERROR(#REF!/#REF!,"-")</f>
        <v>-</v>
      </c>
      <c r="AX614" s="48" t="str">
        <f t="shared" si="311"/>
        <v>-</v>
      </c>
      <c r="AY614" s="48" t="str">
        <f>IFERROR(#REF!/#REF!,"-")</f>
        <v>-</v>
      </c>
      <c r="AZ614" s="48" t="str">
        <f t="shared" si="317"/>
        <v>-</v>
      </c>
      <c r="BA614" s="48" t="str">
        <f t="shared" si="318"/>
        <v>-</v>
      </c>
      <c r="BB614" s="48" t="b">
        <f t="shared" si="312"/>
        <v>0</v>
      </c>
      <c r="BC614">
        <f t="shared" si="319"/>
        <v>11</v>
      </c>
      <c r="BD614" s="48">
        <f t="shared" si="313"/>
        <v>1</v>
      </c>
    </row>
    <row r="615" spans="1:56" x14ac:dyDescent="0.3">
      <c r="A615" s="25" t="str">
        <f>Råstatistik!A609</f>
        <v>ÄLVSBYNS KOMMUN</v>
      </c>
      <c r="B615" t="b">
        <f t="shared" si="288"/>
        <v>1</v>
      </c>
      <c r="C615">
        <f>Råstatistik!F609</f>
        <v>0</v>
      </c>
      <c r="D615">
        <f ca="1">IF(Råstatistik!D609=999,IF(simulera09,RANDBETWEEN(1,9),9),0)</f>
        <v>9</v>
      </c>
      <c r="E615">
        <f>Råstatistik!K609</f>
        <v>14</v>
      </c>
      <c r="F615">
        <f ca="1">IF(Råstatistik!I609=999,IF(simulera09,RANDBETWEEN(1,9),9),0)</f>
        <v>0</v>
      </c>
      <c r="G615">
        <f>Råstatistik!P609</f>
        <v>0</v>
      </c>
      <c r="H615">
        <f ca="1">IF(Råstatistik!N609=999,IF(simulera09,RANDBETWEEN(1,9),9),0)</f>
        <v>9</v>
      </c>
      <c r="I615">
        <f>Råstatistik!U609</f>
        <v>65</v>
      </c>
      <c r="J615">
        <f ca="1">IF(Råstatistik!S609=999,IF(simulera09,RANDBETWEEN(1,9),9),0)</f>
        <v>0</v>
      </c>
      <c r="K615">
        <f t="shared" si="289"/>
        <v>79</v>
      </c>
      <c r="L615">
        <f t="shared" ca="1" si="290"/>
        <v>18</v>
      </c>
      <c r="M615" s="26" t="str">
        <f t="shared" ca="1" si="314"/>
        <v>79-97</v>
      </c>
      <c r="N615" s="26">
        <f t="shared" ca="1" si="315"/>
        <v>88</v>
      </c>
      <c r="O615" s="26">
        <f t="shared" si="291"/>
        <v>14</v>
      </c>
      <c r="P615" s="26">
        <f t="shared" ca="1" si="292"/>
        <v>9</v>
      </c>
      <c r="Q615" s="26">
        <f t="shared" ca="1" si="293"/>
        <v>19</v>
      </c>
      <c r="R615" s="43">
        <f>IF(Råstatistik!G609=".",0,Råstatistik!G609)</f>
        <v>0</v>
      </c>
      <c r="S615" s="44">
        <f ca="1">IF(Råstatistik!E609=999,IF(simulera09,RANDBETWEEN(1,9),9),0)</f>
        <v>9</v>
      </c>
      <c r="T615" s="43">
        <f>IF(Råstatistik!L609=".",0,Råstatistik!L609)</f>
        <v>0</v>
      </c>
      <c r="U615" s="44">
        <f ca="1">IF(Råstatistik!J609=999,IF(simulera09,RANDBETWEEN(1,9),9),0)</f>
        <v>9</v>
      </c>
      <c r="V615">
        <f>IF(Råstatistik!Q609=".",0,Råstatistik!Q609)</f>
        <v>0</v>
      </c>
      <c r="W615">
        <f ca="1">IF(Råstatistik!O609=999,IF(simulera09,RANDBETWEEN(1,9),9),0)</f>
        <v>9</v>
      </c>
      <c r="X615">
        <f>IF(Råstatistik!V609=".",0,Råstatistik!V609)</f>
        <v>0</v>
      </c>
      <c r="Y615">
        <f ca="1">IF(Råstatistik!T609=999,IF(simulera09,RANDBETWEEN(1,9),9),0)</f>
        <v>9</v>
      </c>
      <c r="Z615">
        <f t="shared" si="294"/>
        <v>0</v>
      </c>
      <c r="AA615">
        <f t="shared" ca="1" si="295"/>
        <v>36</v>
      </c>
      <c r="AB615" s="26" t="str">
        <f t="shared" ca="1" si="316"/>
        <v>0-36</v>
      </c>
      <c r="AC615" s="26" t="b">
        <f>Råstatistik!B609</f>
        <v>0</v>
      </c>
      <c r="AD615" s="26">
        <f t="shared" si="296"/>
        <v>0</v>
      </c>
      <c r="AE615" s="26">
        <f t="shared" ca="1" si="297"/>
        <v>0</v>
      </c>
      <c r="AF615" s="26">
        <f t="shared" si="298"/>
        <v>14</v>
      </c>
      <c r="AG615" s="26">
        <f t="shared" ca="1" si="299"/>
        <v>0</v>
      </c>
      <c r="AH615" s="26">
        <f t="shared" si="300"/>
        <v>0</v>
      </c>
      <c r="AI615" s="26">
        <f t="shared" ca="1" si="301"/>
        <v>0</v>
      </c>
      <c r="AJ615" s="26">
        <f t="shared" si="302"/>
        <v>65</v>
      </c>
      <c r="AK615" s="26">
        <f t="shared" ca="1" si="303"/>
        <v>0</v>
      </c>
      <c r="AL615" s="48">
        <f t="shared" si="304"/>
        <v>0.17721518987341772</v>
      </c>
      <c r="AM615" s="48" t="str">
        <f t="shared" ca="1" si="305"/>
        <v>16 - 10%</v>
      </c>
      <c r="AN615" s="48" t="str">
        <f>IFERROR(#REF!/#REF!,"-")</f>
        <v>-</v>
      </c>
      <c r="AO615" s="48">
        <f t="shared" si="306"/>
        <v>0</v>
      </c>
      <c r="AP615" s="48" t="str">
        <f t="shared" ca="1" si="307"/>
        <v>0 - 41%</v>
      </c>
      <c r="AQ615" s="48" t="str">
        <f>IFERROR(AC615/#REF!,"-")</f>
        <v>-</v>
      </c>
      <c r="AR615" s="48">
        <f t="shared" si="308"/>
        <v>0</v>
      </c>
      <c r="AS615" s="48" t="str">
        <f>IFERROR(#REF!/#REF!,"_")</f>
        <v>_</v>
      </c>
      <c r="AT615" s="48">
        <f t="shared" si="309"/>
        <v>1</v>
      </c>
      <c r="AU615" s="48" t="str">
        <f>IFERROR(#REF!/#REF!,"-")</f>
        <v>-</v>
      </c>
      <c r="AV615" s="48" t="str">
        <f t="shared" si="310"/>
        <v>-</v>
      </c>
      <c r="AW615" s="48" t="str">
        <f>IFERROR(#REF!/#REF!,"-")</f>
        <v>-</v>
      </c>
      <c r="AX615" s="48" t="str">
        <f t="shared" si="311"/>
        <v>-</v>
      </c>
      <c r="AY615" s="48" t="str">
        <f>IFERROR(#REF!/#REF!,"-")</f>
        <v>-</v>
      </c>
      <c r="AZ615" s="48" t="str">
        <f t="shared" si="317"/>
        <v>-</v>
      </c>
      <c r="BA615" s="48" t="str">
        <f t="shared" si="318"/>
        <v>-</v>
      </c>
      <c r="BB615" s="48" t="b">
        <f t="shared" si="312"/>
        <v>0</v>
      </c>
      <c r="BC615">
        <f t="shared" si="319"/>
        <v>0</v>
      </c>
      <c r="BD615" s="48">
        <f t="shared" si="313"/>
        <v>0</v>
      </c>
    </row>
    <row r="616" spans="1:56" x14ac:dyDescent="0.3">
      <c r="A616" s="25" t="str">
        <f>Råstatistik!A610</f>
        <v>ÄNGDALA SKOLOR AB</v>
      </c>
      <c r="B616" t="b">
        <f t="shared" si="288"/>
        <v>0</v>
      </c>
      <c r="C616">
        <f>Råstatistik!F610</f>
        <v>0</v>
      </c>
      <c r="D616">
        <f ca="1">IF(Råstatistik!D610=999,IF(simulera09,RANDBETWEEN(1,9),9),0)</f>
        <v>0</v>
      </c>
      <c r="E616">
        <f>Råstatistik!K610</f>
        <v>0</v>
      </c>
      <c r="F616">
        <f ca="1">IF(Råstatistik!I610=999,IF(simulera09,RANDBETWEEN(1,9),9),0)</f>
        <v>0</v>
      </c>
      <c r="G616">
        <f>Råstatistik!P610</f>
        <v>0</v>
      </c>
      <c r="H616">
        <f ca="1">IF(Råstatistik!N610=999,IF(simulera09,RANDBETWEEN(1,9),9),0)</f>
        <v>0</v>
      </c>
      <c r="I616">
        <f>Råstatistik!U610</f>
        <v>54</v>
      </c>
      <c r="J616">
        <f ca="1">IF(Råstatistik!S610=999,IF(simulera09,RANDBETWEEN(1,9),9),0)</f>
        <v>0</v>
      </c>
      <c r="K616">
        <f t="shared" si="289"/>
        <v>54</v>
      </c>
      <c r="L616">
        <f t="shared" ca="1" si="290"/>
        <v>0</v>
      </c>
      <c r="M616" s="26" t="str">
        <f t="shared" ca="1" si="314"/>
        <v>54</v>
      </c>
      <c r="N616" s="26">
        <f t="shared" ca="1" si="315"/>
        <v>54</v>
      </c>
      <c r="O616" s="26">
        <f t="shared" si="291"/>
        <v>0</v>
      </c>
      <c r="P616" s="26">
        <f t="shared" ca="1" si="292"/>
        <v>0</v>
      </c>
      <c r="Q616" s="26">
        <f t="shared" ca="1" si="293"/>
        <v>0</v>
      </c>
      <c r="R616" s="43">
        <f>IF(Råstatistik!G610=".",0,Råstatistik!G610)</f>
        <v>0</v>
      </c>
      <c r="S616" s="44">
        <f ca="1">IF(Råstatistik!E610=999,IF(simulera09,RANDBETWEEN(1,9),9),0)</f>
        <v>0</v>
      </c>
      <c r="T616" s="43">
        <f>IF(Råstatistik!L610=".",0,Råstatistik!L610)</f>
        <v>0</v>
      </c>
      <c r="U616" s="44">
        <f ca="1">IF(Råstatistik!J610=999,IF(simulera09,RANDBETWEEN(1,9),9),0)</f>
        <v>0</v>
      </c>
      <c r="V616">
        <f>IF(Råstatistik!Q610=".",0,Råstatistik!Q610)</f>
        <v>0</v>
      </c>
      <c r="W616">
        <f ca="1">IF(Råstatistik!O610=999,IF(simulera09,RANDBETWEEN(1,9),9),0)</f>
        <v>0</v>
      </c>
      <c r="X616">
        <f>IF(Råstatistik!V610=".",0,Råstatistik!V610)</f>
        <v>0</v>
      </c>
      <c r="Y616">
        <f ca="1">IF(Råstatistik!T610=999,IF(simulera09,RANDBETWEEN(1,9),9),0)</f>
        <v>9</v>
      </c>
      <c r="Z616">
        <f t="shared" si="294"/>
        <v>0</v>
      </c>
      <c r="AA616">
        <f t="shared" ca="1" si="295"/>
        <v>9</v>
      </c>
      <c r="AB616" s="26" t="str">
        <f t="shared" ca="1" si="316"/>
        <v>0-9</v>
      </c>
      <c r="AC616" s="26" t="b">
        <f>Råstatistik!B610</f>
        <v>0</v>
      </c>
      <c r="AD616" s="26">
        <f t="shared" si="296"/>
        <v>0</v>
      </c>
      <c r="AE616" s="26">
        <f t="shared" ca="1" si="297"/>
        <v>0</v>
      </c>
      <c r="AF616" s="26">
        <f t="shared" si="298"/>
        <v>0</v>
      </c>
      <c r="AG616" s="26">
        <f t="shared" ca="1" si="299"/>
        <v>0</v>
      </c>
      <c r="AH616" s="26">
        <f t="shared" si="300"/>
        <v>0</v>
      </c>
      <c r="AI616" s="26">
        <f t="shared" ca="1" si="301"/>
        <v>0</v>
      </c>
      <c r="AJ616" s="26">
        <f t="shared" si="302"/>
        <v>54</v>
      </c>
      <c r="AK616" s="26">
        <f t="shared" ca="1" si="303"/>
        <v>0</v>
      </c>
      <c r="AL616" s="48">
        <f t="shared" si="304"/>
        <v>0</v>
      </c>
      <c r="AM616" s="48" t="str">
        <f t="shared" ca="1" si="305"/>
        <v>0 - 0%</v>
      </c>
      <c r="AN616" s="48" t="str">
        <f>IFERROR(#REF!/#REF!,"-")</f>
        <v>-</v>
      </c>
      <c r="AO616" s="48">
        <f t="shared" si="306"/>
        <v>0</v>
      </c>
      <c r="AP616" s="48" t="str">
        <f t="shared" ca="1" si="307"/>
        <v>0 - 17%</v>
      </c>
      <c r="AQ616" s="48" t="str">
        <f>IFERROR(AC616/#REF!,"-")</f>
        <v>-</v>
      </c>
      <c r="AR616" s="48" t="str">
        <f t="shared" si="308"/>
        <v>-</v>
      </c>
      <c r="AS616" s="48" t="str">
        <f>IFERROR(#REF!/#REF!,"_")</f>
        <v>_</v>
      </c>
      <c r="AT616" s="48" t="str">
        <f t="shared" si="309"/>
        <v>-</v>
      </c>
      <c r="AU616" s="48" t="str">
        <f>IFERROR(#REF!/#REF!,"-")</f>
        <v>-</v>
      </c>
      <c r="AV616" s="48" t="str">
        <f t="shared" si="310"/>
        <v>-</v>
      </c>
      <c r="AW616" s="48" t="str">
        <f>IFERROR(#REF!/#REF!,"-")</f>
        <v>-</v>
      </c>
      <c r="AX616" s="48" t="str">
        <f t="shared" si="311"/>
        <v>-</v>
      </c>
      <c r="AY616" s="48" t="str">
        <f>IFERROR(#REF!/#REF!,"-")</f>
        <v>-</v>
      </c>
      <c r="AZ616" s="48" t="str">
        <f t="shared" si="317"/>
        <v>-</v>
      </c>
      <c r="BA616" s="48" t="str">
        <f t="shared" si="318"/>
        <v>-</v>
      </c>
      <c r="BB616" s="48" t="b">
        <f t="shared" si="312"/>
        <v>0</v>
      </c>
      <c r="BC616">
        <f t="shared" si="319"/>
        <v>0</v>
      </c>
      <c r="BD616" s="48" t="str">
        <f t="shared" si="313"/>
        <v>-</v>
      </c>
    </row>
    <row r="617" spans="1:56" x14ac:dyDescent="0.3">
      <c r="A617" s="25" t="str">
        <f>Råstatistik!A611</f>
        <v>ÄNGELHOLMS KOMMUN</v>
      </c>
      <c r="B617" t="b">
        <f t="shared" si="288"/>
        <v>1</v>
      </c>
      <c r="C617">
        <f>Råstatistik!F611</f>
        <v>27</v>
      </c>
      <c r="D617">
        <f ca="1">IF(Råstatistik!D611=999,IF(simulera09,RANDBETWEEN(1,9),9),0)</f>
        <v>0</v>
      </c>
      <c r="E617">
        <f>Råstatistik!K611</f>
        <v>18</v>
      </c>
      <c r="F617">
        <f ca="1">IF(Råstatistik!I611=999,IF(simulera09,RANDBETWEEN(1,9),9),0)</f>
        <v>0</v>
      </c>
      <c r="G617">
        <f>Råstatistik!P611</f>
        <v>24</v>
      </c>
      <c r="H617">
        <f ca="1">IF(Råstatistik!N611=999,IF(simulera09,RANDBETWEEN(1,9),9),0)</f>
        <v>0</v>
      </c>
      <c r="I617">
        <f>Råstatistik!U611</f>
        <v>306</v>
      </c>
      <c r="J617">
        <f ca="1">IF(Råstatistik!S611=999,IF(simulera09,RANDBETWEEN(1,9),9),0)</f>
        <v>0</v>
      </c>
      <c r="K617">
        <f t="shared" si="289"/>
        <v>375</v>
      </c>
      <c r="L617">
        <f t="shared" ca="1" si="290"/>
        <v>0</v>
      </c>
      <c r="M617" s="26" t="str">
        <f t="shared" ca="1" si="314"/>
        <v>375</v>
      </c>
      <c r="N617" s="26">
        <f t="shared" ca="1" si="315"/>
        <v>375</v>
      </c>
      <c r="O617" s="26">
        <f t="shared" si="291"/>
        <v>45</v>
      </c>
      <c r="P617" s="26">
        <f t="shared" ca="1" si="292"/>
        <v>0</v>
      </c>
      <c r="Q617" s="26">
        <f t="shared" ca="1" si="293"/>
        <v>45</v>
      </c>
      <c r="R617" s="43">
        <f>IF(Råstatistik!G611=".",0,Råstatistik!G611)</f>
        <v>20</v>
      </c>
      <c r="S617" s="44">
        <f ca="1">IF(Råstatistik!E611=999,IF(simulera09,RANDBETWEEN(1,9),9),0)</f>
        <v>0</v>
      </c>
      <c r="T617" s="43">
        <f>IF(Råstatistik!L611=".",0,Råstatistik!L611)</f>
        <v>0</v>
      </c>
      <c r="U617" s="44">
        <f ca="1">IF(Råstatistik!J611=999,IF(simulera09,RANDBETWEEN(1,9),9),0)</f>
        <v>9</v>
      </c>
      <c r="V617">
        <f>IF(Råstatistik!Q611=".",0,Råstatistik!Q611)</f>
        <v>0</v>
      </c>
      <c r="W617">
        <f ca="1">IF(Råstatistik!O611=999,IF(simulera09,RANDBETWEEN(1,9),9),0)</f>
        <v>9</v>
      </c>
      <c r="X617">
        <f>IF(Råstatistik!V611=".",0,Råstatistik!V611)</f>
        <v>14</v>
      </c>
      <c r="Y617">
        <f ca="1">IF(Råstatistik!T611=999,IF(simulera09,RANDBETWEEN(1,9),9),0)</f>
        <v>0</v>
      </c>
      <c r="Z617">
        <f t="shared" si="294"/>
        <v>34</v>
      </c>
      <c r="AA617">
        <f t="shared" ca="1" si="295"/>
        <v>18</v>
      </c>
      <c r="AB617" s="26" t="str">
        <f t="shared" ca="1" si="316"/>
        <v>34-52</v>
      </c>
      <c r="AC617" s="26" t="b">
        <f>Råstatistik!B611</f>
        <v>0</v>
      </c>
      <c r="AD617" s="26">
        <f t="shared" si="296"/>
        <v>7</v>
      </c>
      <c r="AE617" s="26">
        <f t="shared" ca="1" si="297"/>
        <v>0</v>
      </c>
      <c r="AF617" s="26">
        <f t="shared" si="298"/>
        <v>18</v>
      </c>
      <c r="AG617" s="26">
        <f t="shared" ca="1" si="299"/>
        <v>0</v>
      </c>
      <c r="AH617" s="26">
        <f t="shared" si="300"/>
        <v>24</v>
      </c>
      <c r="AI617" s="26">
        <f t="shared" ca="1" si="301"/>
        <v>0</v>
      </c>
      <c r="AJ617" s="26">
        <f t="shared" si="302"/>
        <v>292</v>
      </c>
      <c r="AK617" s="26">
        <f t="shared" ca="1" si="303"/>
        <v>0</v>
      </c>
      <c r="AL617" s="48">
        <f t="shared" si="304"/>
        <v>0.12</v>
      </c>
      <c r="AM617" s="48" t="str">
        <f t="shared" ca="1" si="305"/>
        <v>12 - 0%</v>
      </c>
      <c r="AN617" s="48" t="str">
        <f>IFERROR(#REF!/#REF!,"-")</f>
        <v>-</v>
      </c>
      <c r="AO617" s="48">
        <f t="shared" si="306"/>
        <v>9.0666666666666673E-2</v>
      </c>
      <c r="AP617" s="48" t="str">
        <f t="shared" ca="1" si="307"/>
        <v>9 - 5%</v>
      </c>
      <c r="AQ617" s="48" t="str">
        <f>IFERROR(AC617/#REF!,"-")</f>
        <v>-</v>
      </c>
      <c r="AR617" s="48">
        <f t="shared" si="308"/>
        <v>0.75555555555555554</v>
      </c>
      <c r="AS617" s="48" t="str">
        <f>IFERROR(#REF!/#REF!,"_")</f>
        <v>_</v>
      </c>
      <c r="AT617" s="48">
        <f t="shared" si="309"/>
        <v>0.4</v>
      </c>
      <c r="AU617" s="48" t="str">
        <f>IFERROR(#REF!/#REF!,"-")</f>
        <v>-</v>
      </c>
      <c r="AV617" s="48">
        <f t="shared" si="310"/>
        <v>0</v>
      </c>
      <c r="AW617" s="48" t="str">
        <f>IFERROR(#REF!/#REF!,"-")</f>
        <v>-</v>
      </c>
      <c r="AX617" s="48">
        <f t="shared" si="311"/>
        <v>0.41176470588235292</v>
      </c>
      <c r="AY617" s="48" t="str">
        <f>IFERROR(#REF!/#REF!,"-")</f>
        <v>-</v>
      </c>
      <c r="AZ617" s="48">
        <f t="shared" si="317"/>
        <v>0.41176470588235292</v>
      </c>
      <c r="BA617" s="48" t="str">
        <f t="shared" si="318"/>
        <v>-</v>
      </c>
      <c r="BB617" s="48" t="b">
        <f t="shared" si="312"/>
        <v>0</v>
      </c>
      <c r="BC617">
        <f t="shared" si="319"/>
        <v>7</v>
      </c>
      <c r="BD617" s="48">
        <f t="shared" si="313"/>
        <v>0.28000000000000003</v>
      </c>
    </row>
    <row r="618" spans="1:56" x14ac:dyDescent="0.3">
      <c r="A618" s="25" t="str">
        <f>Råstatistik!A612</f>
        <v>Ängsdals skolor AB</v>
      </c>
      <c r="B618" t="b">
        <f t="shared" si="288"/>
        <v>0</v>
      </c>
      <c r="C618">
        <f>Råstatistik!F612</f>
        <v>0</v>
      </c>
      <c r="D618">
        <f ca="1">IF(Råstatistik!D612=999,IF(simulera09,RANDBETWEEN(1,9),9),0)</f>
        <v>9</v>
      </c>
      <c r="E618">
        <f>Råstatistik!K612</f>
        <v>0</v>
      </c>
      <c r="F618">
        <f ca="1">IF(Råstatistik!I612=999,IF(simulera09,RANDBETWEEN(1,9),9),0)</f>
        <v>0</v>
      </c>
      <c r="G618">
        <f>Råstatistik!P612</f>
        <v>0</v>
      </c>
      <c r="H618">
        <f ca="1">IF(Råstatistik!N612=999,IF(simulera09,RANDBETWEEN(1,9),9),0)</f>
        <v>0</v>
      </c>
      <c r="I618">
        <f>Råstatistik!U612</f>
        <v>25</v>
      </c>
      <c r="J618">
        <f ca="1">IF(Råstatistik!S612=999,IF(simulera09,RANDBETWEEN(1,9),9),0)</f>
        <v>0</v>
      </c>
      <c r="K618">
        <f t="shared" si="289"/>
        <v>25</v>
      </c>
      <c r="L618">
        <f t="shared" ca="1" si="290"/>
        <v>9</v>
      </c>
      <c r="M618" s="26" t="str">
        <f t="shared" ca="1" si="314"/>
        <v>25-34</v>
      </c>
      <c r="N618" s="26">
        <f t="shared" ca="1" si="315"/>
        <v>30</v>
      </c>
      <c r="O618" s="26">
        <f t="shared" si="291"/>
        <v>0</v>
      </c>
      <c r="P618" s="26">
        <f t="shared" ca="1" si="292"/>
        <v>9</v>
      </c>
      <c r="Q618" s="26">
        <f t="shared" ca="1" si="293"/>
        <v>5</v>
      </c>
      <c r="R618" s="43">
        <f>IF(Råstatistik!G612=".",0,Råstatistik!G612)</f>
        <v>0</v>
      </c>
      <c r="S618" s="44">
        <f ca="1">IF(Råstatistik!E612=999,IF(simulera09,RANDBETWEEN(1,9),9),0)</f>
        <v>9</v>
      </c>
      <c r="T618" s="43">
        <f>IF(Råstatistik!L612=".",0,Råstatistik!L612)</f>
        <v>0</v>
      </c>
      <c r="U618" s="44">
        <f ca="1">IF(Råstatistik!J612=999,IF(simulera09,RANDBETWEEN(1,9),9),0)</f>
        <v>0</v>
      </c>
      <c r="V618">
        <f>IF(Råstatistik!Q612=".",0,Råstatistik!Q612)</f>
        <v>0</v>
      </c>
      <c r="W618">
        <f ca="1">IF(Råstatistik!O612=999,IF(simulera09,RANDBETWEEN(1,9),9),0)</f>
        <v>0</v>
      </c>
      <c r="X618">
        <f>IF(Råstatistik!V612=".",0,Råstatistik!V612)</f>
        <v>0</v>
      </c>
      <c r="Y618">
        <f ca="1">IF(Råstatistik!T612=999,IF(simulera09,RANDBETWEEN(1,9),9),0)</f>
        <v>9</v>
      </c>
      <c r="Z618">
        <f t="shared" si="294"/>
        <v>0</v>
      </c>
      <c r="AA618">
        <f t="shared" ca="1" si="295"/>
        <v>18</v>
      </c>
      <c r="AB618" s="26" t="str">
        <f t="shared" ca="1" si="316"/>
        <v>0-18</v>
      </c>
      <c r="AC618" s="26" t="b">
        <f>Råstatistik!B612</f>
        <v>0</v>
      </c>
      <c r="AD618" s="26">
        <f t="shared" si="296"/>
        <v>0</v>
      </c>
      <c r="AE618" s="26">
        <f t="shared" ca="1" si="297"/>
        <v>0</v>
      </c>
      <c r="AF618" s="26">
        <f t="shared" si="298"/>
        <v>0</v>
      </c>
      <c r="AG618" s="26">
        <f t="shared" ca="1" si="299"/>
        <v>0</v>
      </c>
      <c r="AH618" s="26">
        <f t="shared" si="300"/>
        <v>0</v>
      </c>
      <c r="AI618" s="26">
        <f t="shared" ca="1" si="301"/>
        <v>0</v>
      </c>
      <c r="AJ618" s="26">
        <f t="shared" si="302"/>
        <v>25</v>
      </c>
      <c r="AK618" s="26">
        <f t="shared" ca="1" si="303"/>
        <v>0</v>
      </c>
      <c r="AL618" s="48">
        <f t="shared" si="304"/>
        <v>0</v>
      </c>
      <c r="AM618" s="48" t="str">
        <f t="shared" ca="1" si="305"/>
        <v>0 - 30%</v>
      </c>
      <c r="AN618" s="48" t="str">
        <f>IFERROR(#REF!/#REF!,"-")</f>
        <v>-</v>
      </c>
      <c r="AO618" s="48">
        <f t="shared" si="306"/>
        <v>0</v>
      </c>
      <c r="AP618" s="48" t="str">
        <f t="shared" ca="1" si="307"/>
        <v>0 - 60%</v>
      </c>
      <c r="AQ618" s="48" t="str">
        <f>IFERROR(AC618/#REF!,"-")</f>
        <v>-</v>
      </c>
      <c r="AR618" s="48" t="str">
        <f t="shared" si="308"/>
        <v>-</v>
      </c>
      <c r="AS618" s="48" t="str">
        <f>IFERROR(#REF!/#REF!,"_")</f>
        <v>_</v>
      </c>
      <c r="AT618" s="48" t="str">
        <f t="shared" si="309"/>
        <v>-</v>
      </c>
      <c r="AU618" s="48" t="str">
        <f>IFERROR(#REF!/#REF!,"-")</f>
        <v>-</v>
      </c>
      <c r="AV618" s="48" t="str">
        <f t="shared" si="310"/>
        <v>-</v>
      </c>
      <c r="AW618" s="48" t="str">
        <f>IFERROR(#REF!/#REF!,"-")</f>
        <v>-</v>
      </c>
      <c r="AX618" s="48" t="str">
        <f t="shared" si="311"/>
        <v>-</v>
      </c>
      <c r="AY618" s="48" t="str">
        <f>IFERROR(#REF!/#REF!,"-")</f>
        <v>-</v>
      </c>
      <c r="AZ618" s="48" t="str">
        <f t="shared" si="317"/>
        <v>-</v>
      </c>
      <c r="BA618" s="48" t="str">
        <f t="shared" si="318"/>
        <v>-</v>
      </c>
      <c r="BB618" s="48" t="b">
        <f t="shared" si="312"/>
        <v>0</v>
      </c>
      <c r="BC618">
        <f t="shared" si="319"/>
        <v>0</v>
      </c>
      <c r="BD618" s="48" t="str">
        <f t="shared" si="313"/>
        <v>-</v>
      </c>
    </row>
    <row r="619" spans="1:56" x14ac:dyDescent="0.3">
      <c r="A619" s="25" t="str">
        <f>Råstatistik!A613</f>
        <v>ÖCKERÖ KOMMUN</v>
      </c>
      <c r="B619" t="b">
        <f t="shared" si="288"/>
        <v>1</v>
      </c>
      <c r="C619">
        <f>Råstatistik!F613</f>
        <v>0</v>
      </c>
      <c r="D619">
        <f ca="1">IF(Råstatistik!D613=999,IF(simulera09,RANDBETWEEN(1,9),9),0)</f>
        <v>9</v>
      </c>
      <c r="E619">
        <f>Råstatistik!K613</f>
        <v>11</v>
      </c>
      <c r="F619">
        <f ca="1">IF(Råstatistik!I613=999,IF(simulera09,RANDBETWEEN(1,9),9),0)</f>
        <v>0</v>
      </c>
      <c r="G619">
        <f>Råstatistik!P613</f>
        <v>13</v>
      </c>
      <c r="H619">
        <f ca="1">IF(Råstatistik!N613=999,IF(simulera09,RANDBETWEEN(1,9),9),0)</f>
        <v>0</v>
      </c>
      <c r="I619">
        <f>Råstatistik!U613</f>
        <v>97</v>
      </c>
      <c r="J619">
        <f ca="1">IF(Råstatistik!S613=999,IF(simulera09,RANDBETWEEN(1,9),9),0)</f>
        <v>0</v>
      </c>
      <c r="K619">
        <f t="shared" si="289"/>
        <v>121</v>
      </c>
      <c r="L619">
        <f t="shared" ca="1" si="290"/>
        <v>9</v>
      </c>
      <c r="M619" s="26" t="str">
        <f t="shared" ca="1" si="314"/>
        <v>121-130</v>
      </c>
      <c r="N619" s="26">
        <f t="shared" ca="1" si="315"/>
        <v>126</v>
      </c>
      <c r="O619" s="26">
        <f t="shared" si="291"/>
        <v>11</v>
      </c>
      <c r="P619" s="26">
        <f t="shared" ca="1" si="292"/>
        <v>9</v>
      </c>
      <c r="Q619" s="26">
        <f t="shared" ca="1" si="293"/>
        <v>16</v>
      </c>
      <c r="R619" s="43">
        <f>IF(Råstatistik!G613=".",0,Råstatistik!G613)</f>
        <v>0</v>
      </c>
      <c r="S619" s="44">
        <f ca="1">IF(Råstatistik!E613=999,IF(simulera09,RANDBETWEEN(1,9),9),0)</f>
        <v>9</v>
      </c>
      <c r="T619" s="43">
        <f>IF(Råstatistik!L613=".",0,Råstatistik!L613)</f>
        <v>0</v>
      </c>
      <c r="U619" s="44">
        <f ca="1">IF(Råstatistik!J613=999,IF(simulera09,RANDBETWEEN(1,9),9),0)</f>
        <v>9</v>
      </c>
      <c r="V619">
        <f>IF(Råstatistik!Q613=".",0,Råstatistik!Q613)</f>
        <v>0</v>
      </c>
      <c r="W619">
        <f ca="1">IF(Råstatistik!O613=999,IF(simulera09,RANDBETWEEN(1,9),9),0)</f>
        <v>9</v>
      </c>
      <c r="X619">
        <f>IF(Råstatistik!V613=".",0,Råstatistik!V613)</f>
        <v>0</v>
      </c>
      <c r="Y619">
        <f ca="1">IF(Råstatistik!T613=999,IF(simulera09,RANDBETWEEN(1,9),9),0)</f>
        <v>9</v>
      </c>
      <c r="Z619">
        <f t="shared" si="294"/>
        <v>0</v>
      </c>
      <c r="AA619">
        <f t="shared" ca="1" si="295"/>
        <v>36</v>
      </c>
      <c r="AB619" s="26" t="str">
        <f t="shared" ca="1" si="316"/>
        <v>0-36</v>
      </c>
      <c r="AC619" s="26" t="b">
        <f>Råstatistik!B613</f>
        <v>0</v>
      </c>
      <c r="AD619" s="26">
        <f t="shared" si="296"/>
        <v>0</v>
      </c>
      <c r="AE619" s="26">
        <f t="shared" ca="1" si="297"/>
        <v>0</v>
      </c>
      <c r="AF619" s="26">
        <f t="shared" si="298"/>
        <v>11</v>
      </c>
      <c r="AG619" s="26">
        <f t="shared" ca="1" si="299"/>
        <v>0</v>
      </c>
      <c r="AH619" s="26">
        <f t="shared" si="300"/>
        <v>13</v>
      </c>
      <c r="AI619" s="26">
        <f t="shared" ca="1" si="301"/>
        <v>0</v>
      </c>
      <c r="AJ619" s="26">
        <f t="shared" si="302"/>
        <v>97</v>
      </c>
      <c r="AK619" s="26">
        <f t="shared" ca="1" si="303"/>
        <v>0</v>
      </c>
      <c r="AL619" s="48">
        <f t="shared" si="304"/>
        <v>9.0909090909090912E-2</v>
      </c>
      <c r="AM619" s="48" t="str">
        <f t="shared" ca="1" si="305"/>
        <v>9 - 7%</v>
      </c>
      <c r="AN619" s="48" t="str">
        <f>IFERROR(#REF!/#REF!,"-")</f>
        <v>-</v>
      </c>
      <c r="AO619" s="48">
        <f t="shared" si="306"/>
        <v>0</v>
      </c>
      <c r="AP619" s="48" t="str">
        <f t="shared" ca="1" si="307"/>
        <v>0 - 29%</v>
      </c>
      <c r="AQ619" s="48" t="str">
        <f>IFERROR(AC619/#REF!,"-")</f>
        <v>-</v>
      </c>
      <c r="AR619" s="48">
        <f t="shared" si="308"/>
        <v>0</v>
      </c>
      <c r="AS619" s="48" t="str">
        <f>IFERROR(#REF!/#REF!,"_")</f>
        <v>_</v>
      </c>
      <c r="AT619" s="48">
        <f t="shared" si="309"/>
        <v>1</v>
      </c>
      <c r="AU619" s="48" t="str">
        <f>IFERROR(#REF!/#REF!,"-")</f>
        <v>-</v>
      </c>
      <c r="AV619" s="48" t="str">
        <f t="shared" si="310"/>
        <v>-</v>
      </c>
      <c r="AW619" s="48" t="str">
        <f>IFERROR(#REF!/#REF!,"-")</f>
        <v>-</v>
      </c>
      <c r="AX619" s="48" t="str">
        <f t="shared" si="311"/>
        <v>-</v>
      </c>
      <c r="AY619" s="48" t="str">
        <f>IFERROR(#REF!/#REF!,"-")</f>
        <v>-</v>
      </c>
      <c r="AZ619" s="48" t="str">
        <f t="shared" si="317"/>
        <v>-</v>
      </c>
      <c r="BA619" s="48" t="str">
        <f t="shared" si="318"/>
        <v>-</v>
      </c>
      <c r="BB619" s="48" t="b">
        <f t="shared" si="312"/>
        <v>0</v>
      </c>
      <c r="BC619">
        <f t="shared" si="319"/>
        <v>0</v>
      </c>
      <c r="BD619" s="48">
        <f t="shared" si="313"/>
        <v>0</v>
      </c>
    </row>
    <row r="620" spans="1:56" x14ac:dyDescent="0.3">
      <c r="A620" s="25" t="str">
        <f>Råstatistik!A614</f>
        <v>ÖDESHÖGS KOMMUN</v>
      </c>
      <c r="B620" t="b">
        <f t="shared" si="288"/>
        <v>1</v>
      </c>
      <c r="C620">
        <f>Råstatistik!F614</f>
        <v>0</v>
      </c>
      <c r="D620">
        <f ca="1">IF(Råstatistik!D614=999,IF(simulera09,RANDBETWEEN(1,9),9),0)</f>
        <v>9</v>
      </c>
      <c r="E620">
        <f>Råstatistik!K614</f>
        <v>0</v>
      </c>
      <c r="F620">
        <f ca="1">IF(Råstatistik!I614=999,IF(simulera09,RANDBETWEEN(1,9),9),0)</f>
        <v>0</v>
      </c>
      <c r="G620">
        <f>Råstatistik!P614</f>
        <v>0</v>
      </c>
      <c r="H620">
        <f ca="1">IF(Råstatistik!N614=999,IF(simulera09,RANDBETWEEN(1,9),9),0)</f>
        <v>9</v>
      </c>
      <c r="I620">
        <f>Råstatistik!U614</f>
        <v>34</v>
      </c>
      <c r="J620">
        <f ca="1">IF(Råstatistik!S614=999,IF(simulera09,RANDBETWEEN(1,9),9),0)</f>
        <v>0</v>
      </c>
      <c r="K620">
        <f t="shared" si="289"/>
        <v>34</v>
      </c>
      <c r="L620">
        <f t="shared" ca="1" si="290"/>
        <v>18</v>
      </c>
      <c r="M620" s="26" t="str">
        <f t="shared" ca="1" si="314"/>
        <v>34-52</v>
      </c>
      <c r="N620" s="26">
        <f t="shared" ca="1" si="315"/>
        <v>43</v>
      </c>
      <c r="O620" s="26">
        <f t="shared" si="291"/>
        <v>0</v>
      </c>
      <c r="P620" s="26">
        <f t="shared" ca="1" si="292"/>
        <v>9</v>
      </c>
      <c r="Q620" s="26">
        <f t="shared" ca="1" si="293"/>
        <v>5</v>
      </c>
      <c r="R620" s="43">
        <f>IF(Råstatistik!G614=".",0,Råstatistik!G614)</f>
        <v>0</v>
      </c>
      <c r="S620" s="44">
        <f ca="1">IF(Råstatistik!E614=999,IF(simulera09,RANDBETWEEN(1,9),9),0)</f>
        <v>9</v>
      </c>
      <c r="T620" s="43">
        <f>IF(Råstatistik!L614=".",0,Råstatistik!L614)</f>
        <v>0</v>
      </c>
      <c r="U620" s="44">
        <f ca="1">IF(Råstatistik!J614=999,IF(simulera09,RANDBETWEEN(1,9),9),0)</f>
        <v>0</v>
      </c>
      <c r="V620">
        <f>IF(Råstatistik!Q614=".",0,Råstatistik!Q614)</f>
        <v>0</v>
      </c>
      <c r="W620">
        <f ca="1">IF(Råstatistik!O614=999,IF(simulera09,RANDBETWEEN(1,9),9),0)</f>
        <v>9</v>
      </c>
      <c r="X620">
        <f>IF(Råstatistik!V614=".",0,Råstatistik!V614)</f>
        <v>0</v>
      </c>
      <c r="Y620">
        <f ca="1">IF(Råstatistik!T614=999,IF(simulera09,RANDBETWEEN(1,9),9),0)</f>
        <v>0</v>
      </c>
      <c r="Z620">
        <f t="shared" si="294"/>
        <v>0</v>
      </c>
      <c r="AA620">
        <f t="shared" ca="1" si="295"/>
        <v>18</v>
      </c>
      <c r="AB620" s="26" t="str">
        <f t="shared" ca="1" si="316"/>
        <v>0-18</v>
      </c>
      <c r="AC620" s="26" t="b">
        <f>Råstatistik!B614</f>
        <v>0</v>
      </c>
      <c r="AD620" s="26">
        <f t="shared" si="296"/>
        <v>0</v>
      </c>
      <c r="AE620" s="26">
        <f t="shared" ca="1" si="297"/>
        <v>0</v>
      </c>
      <c r="AF620" s="26">
        <f t="shared" si="298"/>
        <v>0</v>
      </c>
      <c r="AG620" s="26">
        <f t="shared" ca="1" si="299"/>
        <v>0</v>
      </c>
      <c r="AH620" s="26">
        <f t="shared" si="300"/>
        <v>0</v>
      </c>
      <c r="AI620" s="26">
        <f t="shared" ca="1" si="301"/>
        <v>0</v>
      </c>
      <c r="AJ620" s="26">
        <f t="shared" si="302"/>
        <v>34</v>
      </c>
      <c r="AK620" s="26">
        <f t="shared" ca="1" si="303"/>
        <v>0</v>
      </c>
      <c r="AL620" s="48">
        <f t="shared" si="304"/>
        <v>0</v>
      </c>
      <c r="AM620" s="48" t="str">
        <f t="shared" ca="1" si="305"/>
        <v>0 - 21%</v>
      </c>
      <c r="AN620" s="48" t="str">
        <f>IFERROR(#REF!/#REF!,"-")</f>
        <v>-</v>
      </c>
      <c r="AO620" s="48">
        <f t="shared" si="306"/>
        <v>0</v>
      </c>
      <c r="AP620" s="48" t="str">
        <f t="shared" ca="1" si="307"/>
        <v>0 - 42%</v>
      </c>
      <c r="AQ620" s="48" t="str">
        <f>IFERROR(AC620/#REF!,"-")</f>
        <v>-</v>
      </c>
      <c r="AR620" s="48" t="str">
        <f t="shared" si="308"/>
        <v>-</v>
      </c>
      <c r="AS620" s="48" t="str">
        <f>IFERROR(#REF!/#REF!,"_")</f>
        <v>_</v>
      </c>
      <c r="AT620" s="48" t="str">
        <f t="shared" si="309"/>
        <v>-</v>
      </c>
      <c r="AU620" s="48" t="str">
        <f>IFERROR(#REF!/#REF!,"-")</f>
        <v>-</v>
      </c>
      <c r="AV620" s="48" t="str">
        <f t="shared" si="310"/>
        <v>-</v>
      </c>
      <c r="AW620" s="48" t="str">
        <f>IFERROR(#REF!/#REF!,"-")</f>
        <v>-</v>
      </c>
      <c r="AX620" s="48" t="str">
        <f t="shared" si="311"/>
        <v>-</v>
      </c>
      <c r="AY620" s="48" t="str">
        <f>IFERROR(#REF!/#REF!,"-")</f>
        <v>-</v>
      </c>
      <c r="AZ620" s="48" t="str">
        <f t="shared" si="317"/>
        <v>-</v>
      </c>
      <c r="BA620" s="48" t="str">
        <f t="shared" si="318"/>
        <v>-</v>
      </c>
      <c r="BB620" s="48" t="b">
        <f t="shared" si="312"/>
        <v>0</v>
      </c>
      <c r="BC620">
        <f t="shared" si="319"/>
        <v>0</v>
      </c>
      <c r="BD620" s="48" t="str">
        <f t="shared" si="313"/>
        <v>-</v>
      </c>
    </row>
    <row r="621" spans="1:56" x14ac:dyDescent="0.3">
      <c r="A621" s="25" t="str">
        <f>Råstatistik!A615</f>
        <v>ÖREBRO KOMMUN</v>
      </c>
      <c r="B621" t="b">
        <f t="shared" si="288"/>
        <v>1</v>
      </c>
      <c r="C621">
        <f>Råstatistik!F615</f>
        <v>150</v>
      </c>
      <c r="D621">
        <f ca="1">IF(Råstatistik!D615=999,IF(simulera09,RANDBETWEEN(1,9),9),0)</f>
        <v>0</v>
      </c>
      <c r="E621">
        <f>Råstatistik!K615</f>
        <v>78</v>
      </c>
      <c r="F621">
        <f ca="1">IF(Råstatistik!I615=999,IF(simulera09,RANDBETWEEN(1,9),9),0)</f>
        <v>0</v>
      </c>
      <c r="G621">
        <f>Råstatistik!P615</f>
        <v>83</v>
      </c>
      <c r="H621">
        <f ca="1">IF(Råstatistik!N615=999,IF(simulera09,RANDBETWEEN(1,9),9),0)</f>
        <v>0</v>
      </c>
      <c r="I621">
        <f>Råstatistik!U615</f>
        <v>744</v>
      </c>
      <c r="J621">
        <f ca="1">IF(Råstatistik!S615=999,IF(simulera09,RANDBETWEEN(1,9),9),0)</f>
        <v>0</v>
      </c>
      <c r="K621">
        <f t="shared" si="289"/>
        <v>1055</v>
      </c>
      <c r="L621">
        <f t="shared" ca="1" si="290"/>
        <v>0</v>
      </c>
      <c r="M621" s="26" t="str">
        <f t="shared" ca="1" si="314"/>
        <v>1055</v>
      </c>
      <c r="N621" s="26">
        <f t="shared" ca="1" si="315"/>
        <v>1055</v>
      </c>
      <c r="O621" s="26">
        <f t="shared" si="291"/>
        <v>228</v>
      </c>
      <c r="P621" s="26">
        <f t="shared" ca="1" si="292"/>
        <v>0</v>
      </c>
      <c r="Q621" s="26">
        <f t="shared" ca="1" si="293"/>
        <v>228</v>
      </c>
      <c r="R621" s="43">
        <f>IF(Råstatistik!G615=".",0,Råstatistik!G615)</f>
        <v>84</v>
      </c>
      <c r="S621" s="44">
        <f ca="1">IF(Råstatistik!E615=999,IF(simulera09,RANDBETWEEN(1,9),9),0)</f>
        <v>0</v>
      </c>
      <c r="T621" s="43">
        <f>IF(Råstatistik!L615=".",0,Råstatistik!L615)</f>
        <v>14</v>
      </c>
      <c r="U621" s="44">
        <f ca="1">IF(Råstatistik!J615=999,IF(simulera09,RANDBETWEEN(1,9),9),0)</f>
        <v>0</v>
      </c>
      <c r="V621">
        <f>IF(Råstatistik!Q615=".",0,Råstatistik!Q615)</f>
        <v>24</v>
      </c>
      <c r="W621">
        <f ca="1">IF(Råstatistik!O615=999,IF(simulera09,RANDBETWEEN(1,9),9),0)</f>
        <v>0</v>
      </c>
      <c r="X621">
        <f>IF(Råstatistik!V615=".",0,Råstatistik!V615)</f>
        <v>19</v>
      </c>
      <c r="Y621">
        <f ca="1">IF(Råstatistik!T615=999,IF(simulera09,RANDBETWEEN(1,9),9),0)</f>
        <v>0</v>
      </c>
      <c r="Z621">
        <f t="shared" si="294"/>
        <v>141</v>
      </c>
      <c r="AA621">
        <f t="shared" ca="1" si="295"/>
        <v>0</v>
      </c>
      <c r="AB621" s="26" t="str">
        <f t="shared" ca="1" si="316"/>
        <v>141</v>
      </c>
      <c r="AC621" s="26" t="b">
        <f>Råstatistik!B615</f>
        <v>0</v>
      </c>
      <c r="AD621" s="26">
        <f t="shared" si="296"/>
        <v>66</v>
      </c>
      <c r="AE621" s="26">
        <f t="shared" ca="1" si="297"/>
        <v>0</v>
      </c>
      <c r="AF621" s="26">
        <f t="shared" si="298"/>
        <v>64</v>
      </c>
      <c r="AG621" s="26">
        <f t="shared" ca="1" si="299"/>
        <v>0</v>
      </c>
      <c r="AH621" s="26">
        <f t="shared" si="300"/>
        <v>59</v>
      </c>
      <c r="AI621" s="26">
        <f t="shared" ca="1" si="301"/>
        <v>0</v>
      </c>
      <c r="AJ621" s="26">
        <f t="shared" si="302"/>
        <v>725</v>
      </c>
      <c r="AK621" s="26">
        <f t="shared" ca="1" si="303"/>
        <v>0</v>
      </c>
      <c r="AL621" s="48">
        <f t="shared" si="304"/>
        <v>0.21611374407582939</v>
      </c>
      <c r="AM621" s="48" t="str">
        <f t="shared" ca="1" si="305"/>
        <v>22 - 0%</v>
      </c>
      <c r="AN621" s="48" t="str">
        <f>IFERROR(#REF!/#REF!,"-")</f>
        <v>-</v>
      </c>
      <c r="AO621" s="48">
        <f t="shared" si="306"/>
        <v>0.13364928909952606</v>
      </c>
      <c r="AP621" s="48" t="str">
        <f t="shared" ca="1" si="307"/>
        <v>13 - 0%</v>
      </c>
      <c r="AQ621" s="48" t="str">
        <f>IFERROR(AC621/#REF!,"-")</f>
        <v>-</v>
      </c>
      <c r="AR621" s="48">
        <f t="shared" si="308"/>
        <v>0.61842105263157898</v>
      </c>
      <c r="AS621" s="48" t="str">
        <f>IFERROR(#REF!/#REF!,"_")</f>
        <v>_</v>
      </c>
      <c r="AT621" s="48">
        <f t="shared" si="309"/>
        <v>0.34210526315789475</v>
      </c>
      <c r="AU621" s="48" t="str">
        <f>IFERROR(#REF!/#REF!,"-")</f>
        <v>-</v>
      </c>
      <c r="AV621" s="48">
        <f t="shared" si="310"/>
        <v>9.9290780141843976E-2</v>
      </c>
      <c r="AW621" s="48" t="str">
        <f>IFERROR(#REF!/#REF!,"-")</f>
        <v>-</v>
      </c>
      <c r="AX621" s="48">
        <f t="shared" si="311"/>
        <v>0.13475177304964539</v>
      </c>
      <c r="AY621" s="48" t="str">
        <f>IFERROR(#REF!/#REF!,"-")</f>
        <v>-</v>
      </c>
      <c r="AZ621" s="48">
        <f t="shared" si="317"/>
        <v>0.23404255319148937</v>
      </c>
      <c r="BA621" s="48" t="str">
        <f t="shared" si="318"/>
        <v>-</v>
      </c>
      <c r="BB621" s="48" t="b">
        <f t="shared" si="312"/>
        <v>0</v>
      </c>
      <c r="BC621">
        <f t="shared" si="319"/>
        <v>66</v>
      </c>
      <c r="BD621" s="48">
        <f t="shared" si="313"/>
        <v>0.50769230769230766</v>
      </c>
    </row>
    <row r="622" spans="1:56" x14ac:dyDescent="0.3">
      <c r="A622" s="25" t="str">
        <f>Råstatistik!A616</f>
        <v>ÖRKELLJUNGA KOMMUN</v>
      </c>
      <c r="B622" t="b">
        <f t="shared" si="288"/>
        <v>1</v>
      </c>
      <c r="C622">
        <f>Råstatistik!F616</f>
        <v>11</v>
      </c>
      <c r="D622">
        <f ca="1">IF(Råstatistik!D616=999,IF(simulera09,RANDBETWEEN(1,9),9),0)</f>
        <v>0</v>
      </c>
      <c r="E622">
        <f>Råstatistik!K616</f>
        <v>0</v>
      </c>
      <c r="F622">
        <f ca="1">IF(Råstatistik!I616=999,IF(simulera09,RANDBETWEEN(1,9),9),0)</f>
        <v>9</v>
      </c>
      <c r="G622">
        <f>Råstatistik!P616</f>
        <v>10</v>
      </c>
      <c r="H622">
        <f ca="1">IF(Råstatistik!N616=999,IF(simulera09,RANDBETWEEN(1,9),9),0)</f>
        <v>0</v>
      </c>
      <c r="I622">
        <f>Råstatistik!U616</f>
        <v>32</v>
      </c>
      <c r="J622">
        <f ca="1">IF(Råstatistik!S616=999,IF(simulera09,RANDBETWEEN(1,9),9),0)</f>
        <v>0</v>
      </c>
      <c r="K622">
        <f t="shared" si="289"/>
        <v>53</v>
      </c>
      <c r="L622">
        <f t="shared" ca="1" si="290"/>
        <v>9</v>
      </c>
      <c r="M622" s="26" t="str">
        <f t="shared" ca="1" si="314"/>
        <v>53-62</v>
      </c>
      <c r="N622" s="26">
        <f t="shared" ca="1" si="315"/>
        <v>58</v>
      </c>
      <c r="O622" s="26">
        <f t="shared" si="291"/>
        <v>11</v>
      </c>
      <c r="P622" s="26">
        <f t="shared" ca="1" si="292"/>
        <v>9</v>
      </c>
      <c r="Q622" s="26">
        <f t="shared" ca="1" si="293"/>
        <v>16</v>
      </c>
      <c r="R622" s="43">
        <f>IF(Råstatistik!G616=".",0,Råstatistik!G616)</f>
        <v>0</v>
      </c>
      <c r="S622" s="44">
        <f ca="1">IF(Råstatistik!E616=999,IF(simulera09,RANDBETWEEN(1,9),9),0)</f>
        <v>9</v>
      </c>
      <c r="T622" s="43">
        <f>IF(Råstatistik!L616=".",0,Råstatistik!L616)</f>
        <v>0</v>
      </c>
      <c r="U622" s="44">
        <f ca="1">IF(Råstatistik!J616=999,IF(simulera09,RANDBETWEEN(1,9),9),0)</f>
        <v>9</v>
      </c>
      <c r="V622">
        <f>IF(Råstatistik!Q616=".",0,Råstatistik!Q616)</f>
        <v>0</v>
      </c>
      <c r="W622">
        <f ca="1">IF(Råstatistik!O616=999,IF(simulera09,RANDBETWEEN(1,9),9),0)</f>
        <v>0</v>
      </c>
      <c r="X622">
        <f>IF(Råstatistik!V616=".",0,Råstatistik!V616)</f>
        <v>0</v>
      </c>
      <c r="Y622">
        <f ca="1">IF(Råstatistik!T616=999,IF(simulera09,RANDBETWEEN(1,9),9),0)</f>
        <v>9</v>
      </c>
      <c r="Z622">
        <f t="shared" si="294"/>
        <v>0</v>
      </c>
      <c r="AA622">
        <f t="shared" ca="1" si="295"/>
        <v>27</v>
      </c>
      <c r="AB622" s="26" t="str">
        <f t="shared" ca="1" si="316"/>
        <v>0-27</v>
      </c>
      <c r="AC622" s="26" t="b">
        <f>Råstatistik!B616</f>
        <v>0</v>
      </c>
      <c r="AD622" s="26">
        <f t="shared" si="296"/>
        <v>11</v>
      </c>
      <c r="AE622" s="26">
        <f t="shared" ca="1" si="297"/>
        <v>0</v>
      </c>
      <c r="AF622" s="26">
        <f t="shared" si="298"/>
        <v>0</v>
      </c>
      <c r="AG622" s="26">
        <f t="shared" ca="1" si="299"/>
        <v>0</v>
      </c>
      <c r="AH622" s="26">
        <f t="shared" si="300"/>
        <v>10</v>
      </c>
      <c r="AI622" s="26">
        <f t="shared" ca="1" si="301"/>
        <v>0</v>
      </c>
      <c r="AJ622" s="26">
        <f t="shared" si="302"/>
        <v>32</v>
      </c>
      <c r="AK622" s="26">
        <f t="shared" ca="1" si="303"/>
        <v>0</v>
      </c>
      <c r="AL622" s="48">
        <f t="shared" si="304"/>
        <v>0.20754716981132076</v>
      </c>
      <c r="AM622" s="48" t="str">
        <f t="shared" ca="1" si="305"/>
        <v>19 - 16%</v>
      </c>
      <c r="AN622" s="48" t="str">
        <f>IFERROR(#REF!/#REF!,"-")</f>
        <v>-</v>
      </c>
      <c r="AO622" s="48">
        <f t="shared" si="306"/>
        <v>0</v>
      </c>
      <c r="AP622" s="48" t="str">
        <f t="shared" ca="1" si="307"/>
        <v>0 - 47%</v>
      </c>
      <c r="AQ622" s="48" t="str">
        <f>IFERROR(AC622/#REF!,"-")</f>
        <v>-</v>
      </c>
      <c r="AR622" s="48">
        <f t="shared" si="308"/>
        <v>0</v>
      </c>
      <c r="AS622" s="48" t="str">
        <f>IFERROR(#REF!/#REF!,"_")</f>
        <v>_</v>
      </c>
      <c r="AT622" s="48">
        <f t="shared" si="309"/>
        <v>0</v>
      </c>
      <c r="AU622" s="48" t="str">
        <f>IFERROR(#REF!/#REF!,"-")</f>
        <v>-</v>
      </c>
      <c r="AV622" s="48" t="str">
        <f t="shared" si="310"/>
        <v>-</v>
      </c>
      <c r="AW622" s="48" t="str">
        <f>IFERROR(#REF!/#REF!,"-")</f>
        <v>-</v>
      </c>
      <c r="AX622" s="48" t="str">
        <f t="shared" si="311"/>
        <v>-</v>
      </c>
      <c r="AY622" s="48" t="str">
        <f>IFERROR(#REF!/#REF!,"-")</f>
        <v>-</v>
      </c>
      <c r="AZ622" s="48" t="str">
        <f t="shared" si="317"/>
        <v>-</v>
      </c>
      <c r="BA622" s="48" t="str">
        <f t="shared" si="318"/>
        <v>-</v>
      </c>
      <c r="BB622" s="48" t="b">
        <f t="shared" si="312"/>
        <v>0</v>
      </c>
      <c r="BC622">
        <f t="shared" si="319"/>
        <v>11</v>
      </c>
      <c r="BD622" s="48">
        <f t="shared" si="313"/>
        <v>1</v>
      </c>
    </row>
    <row r="623" spans="1:56" x14ac:dyDescent="0.3">
      <c r="A623" s="25" t="str">
        <f>Råstatistik!A617</f>
        <v>ÖRNSKÖLDSVIKS KOMMUN</v>
      </c>
      <c r="B623" t="b">
        <f t="shared" si="288"/>
        <v>1</v>
      </c>
      <c r="C623">
        <f>Råstatistik!F617</f>
        <v>31</v>
      </c>
      <c r="D623">
        <f ca="1">IF(Råstatistik!D617=999,IF(simulera09,RANDBETWEEN(1,9),9),0)</f>
        <v>0</v>
      </c>
      <c r="E623">
        <f>Råstatistik!K617</f>
        <v>22</v>
      </c>
      <c r="F623">
        <f ca="1">IF(Råstatistik!I617=999,IF(simulera09,RANDBETWEEN(1,9),9),0)</f>
        <v>0</v>
      </c>
      <c r="G623">
        <f>Råstatistik!P617</f>
        <v>33</v>
      </c>
      <c r="H623">
        <f ca="1">IF(Råstatistik!N617=999,IF(simulera09,RANDBETWEEN(1,9),9),0)</f>
        <v>0</v>
      </c>
      <c r="I623">
        <f>Råstatistik!U617</f>
        <v>398</v>
      </c>
      <c r="J623">
        <f ca="1">IF(Råstatistik!S617=999,IF(simulera09,RANDBETWEEN(1,9),9),0)</f>
        <v>0</v>
      </c>
      <c r="K623">
        <f t="shared" si="289"/>
        <v>484</v>
      </c>
      <c r="L623">
        <f t="shared" ca="1" si="290"/>
        <v>0</v>
      </c>
      <c r="M623" s="26" t="str">
        <f t="shared" ca="1" si="314"/>
        <v>484</v>
      </c>
      <c r="N623" s="26">
        <f t="shared" ca="1" si="315"/>
        <v>484</v>
      </c>
      <c r="O623" s="26">
        <f t="shared" si="291"/>
        <v>53</v>
      </c>
      <c r="P623" s="26">
        <f t="shared" ca="1" si="292"/>
        <v>0</v>
      </c>
      <c r="Q623" s="26">
        <f t="shared" ca="1" si="293"/>
        <v>53</v>
      </c>
      <c r="R623" s="43">
        <f>IF(Råstatistik!G617=".",0,Råstatistik!G617)</f>
        <v>19</v>
      </c>
      <c r="S623" s="44">
        <f ca="1">IF(Råstatistik!E617=999,IF(simulera09,RANDBETWEEN(1,9),9),0)</f>
        <v>0</v>
      </c>
      <c r="T623" s="43">
        <f>IF(Råstatistik!L617=".",0,Råstatistik!L617)</f>
        <v>0</v>
      </c>
      <c r="U623" s="44">
        <f ca="1">IF(Råstatistik!J617=999,IF(simulera09,RANDBETWEEN(1,9),9),0)</f>
        <v>9</v>
      </c>
      <c r="V623">
        <f>IF(Råstatistik!Q617=".",0,Råstatistik!Q617)</f>
        <v>0</v>
      </c>
      <c r="W623">
        <f ca="1">IF(Råstatistik!O617=999,IF(simulera09,RANDBETWEEN(1,9),9),0)</f>
        <v>9</v>
      </c>
      <c r="X623">
        <f>IF(Råstatistik!V617=".",0,Råstatistik!V617)</f>
        <v>0</v>
      </c>
      <c r="Y623">
        <f ca="1">IF(Råstatistik!T617=999,IF(simulera09,RANDBETWEEN(1,9),9),0)</f>
        <v>9</v>
      </c>
      <c r="Z623">
        <f t="shared" si="294"/>
        <v>19</v>
      </c>
      <c r="AA623">
        <f t="shared" ca="1" si="295"/>
        <v>27</v>
      </c>
      <c r="AB623" s="26" t="str">
        <f t="shared" ca="1" si="316"/>
        <v>19-46</v>
      </c>
      <c r="AC623" s="26" t="b">
        <f>Råstatistik!B617</f>
        <v>0</v>
      </c>
      <c r="AD623" s="26">
        <f t="shared" si="296"/>
        <v>12</v>
      </c>
      <c r="AE623" s="26">
        <f t="shared" ca="1" si="297"/>
        <v>0</v>
      </c>
      <c r="AF623" s="26">
        <f t="shared" si="298"/>
        <v>22</v>
      </c>
      <c r="AG623" s="26">
        <f t="shared" ca="1" si="299"/>
        <v>0</v>
      </c>
      <c r="AH623" s="26">
        <f t="shared" si="300"/>
        <v>33</v>
      </c>
      <c r="AI623" s="26">
        <f t="shared" ca="1" si="301"/>
        <v>0</v>
      </c>
      <c r="AJ623" s="26">
        <f t="shared" si="302"/>
        <v>398</v>
      </c>
      <c r="AK623" s="26">
        <f t="shared" ca="1" si="303"/>
        <v>0</v>
      </c>
      <c r="AL623" s="48">
        <f t="shared" si="304"/>
        <v>0.10950413223140495</v>
      </c>
      <c r="AM623" s="48" t="str">
        <f t="shared" ca="1" si="305"/>
        <v>11 - 0%</v>
      </c>
      <c r="AN623" s="48" t="str">
        <f>IFERROR(#REF!/#REF!,"-")</f>
        <v>-</v>
      </c>
      <c r="AO623" s="48">
        <f t="shared" si="306"/>
        <v>3.9256198347107439E-2</v>
      </c>
      <c r="AP623" s="48" t="str">
        <f t="shared" ca="1" si="307"/>
        <v>4 - 6%</v>
      </c>
      <c r="AQ623" s="48" t="str">
        <f>IFERROR(AC623/#REF!,"-")</f>
        <v>-</v>
      </c>
      <c r="AR623" s="48">
        <f t="shared" si="308"/>
        <v>0.35849056603773582</v>
      </c>
      <c r="AS623" s="48" t="str">
        <f>IFERROR(#REF!/#REF!,"_")</f>
        <v>_</v>
      </c>
      <c r="AT623" s="48">
        <f t="shared" si="309"/>
        <v>0.41509433962264153</v>
      </c>
      <c r="AU623" s="48" t="str">
        <f>IFERROR(#REF!/#REF!,"-")</f>
        <v>-</v>
      </c>
      <c r="AV623" s="48">
        <f t="shared" si="310"/>
        <v>0</v>
      </c>
      <c r="AW623" s="48" t="str">
        <f>IFERROR(#REF!/#REF!,"-")</f>
        <v>-</v>
      </c>
      <c r="AX623" s="48">
        <f t="shared" si="311"/>
        <v>0</v>
      </c>
      <c r="AY623" s="48" t="str">
        <f>IFERROR(#REF!/#REF!,"-")</f>
        <v>-</v>
      </c>
      <c r="AZ623" s="48">
        <f t="shared" si="317"/>
        <v>0</v>
      </c>
      <c r="BA623" s="48" t="str">
        <f t="shared" si="318"/>
        <v>-</v>
      </c>
      <c r="BB623" s="48" t="b">
        <f t="shared" si="312"/>
        <v>0</v>
      </c>
      <c r="BC623">
        <f t="shared" si="319"/>
        <v>12</v>
      </c>
      <c r="BD623" s="48">
        <f t="shared" si="313"/>
        <v>0.35294117647058826</v>
      </c>
    </row>
    <row r="624" spans="1:56" x14ac:dyDescent="0.3">
      <c r="A624" s="25" t="str">
        <f>Råstatistik!A618</f>
        <v>ÖSTERSUNDS KOMMUN</v>
      </c>
      <c r="B624" t="b">
        <f t="shared" si="288"/>
        <v>1</v>
      </c>
      <c r="C624">
        <f>Råstatistik!F618</f>
        <v>55</v>
      </c>
      <c r="D624">
        <f ca="1">IF(Råstatistik!D618=999,IF(simulera09,RANDBETWEEN(1,9),9),0)</f>
        <v>0</v>
      </c>
      <c r="E624">
        <f>Råstatistik!K618</f>
        <v>47</v>
      </c>
      <c r="F624">
        <f ca="1">IF(Råstatistik!I618=999,IF(simulera09,RANDBETWEEN(1,9),9),0)</f>
        <v>0</v>
      </c>
      <c r="G624">
        <f>Råstatistik!P618</f>
        <v>41</v>
      </c>
      <c r="H624">
        <f ca="1">IF(Råstatistik!N618=999,IF(simulera09,RANDBETWEEN(1,9),9),0)</f>
        <v>0</v>
      </c>
      <c r="I624">
        <f>Råstatistik!U618</f>
        <v>279</v>
      </c>
      <c r="J624">
        <f ca="1">IF(Råstatistik!S618=999,IF(simulera09,RANDBETWEEN(1,9),9),0)</f>
        <v>0</v>
      </c>
      <c r="K624">
        <f t="shared" si="289"/>
        <v>422</v>
      </c>
      <c r="L624">
        <f t="shared" ca="1" si="290"/>
        <v>0</v>
      </c>
      <c r="M624" s="26" t="str">
        <f t="shared" ca="1" si="314"/>
        <v>422</v>
      </c>
      <c r="N624" s="26">
        <f t="shared" ca="1" si="315"/>
        <v>422</v>
      </c>
      <c r="O624" s="26">
        <f t="shared" si="291"/>
        <v>102</v>
      </c>
      <c r="P624" s="26">
        <f t="shared" ca="1" si="292"/>
        <v>0</v>
      </c>
      <c r="Q624" s="26">
        <f t="shared" ca="1" si="293"/>
        <v>102</v>
      </c>
      <c r="R624" s="43">
        <f>IF(Råstatistik!G618=".",0,Råstatistik!G618)</f>
        <v>24</v>
      </c>
      <c r="S624" s="44">
        <f ca="1">IF(Råstatistik!E618=999,IF(simulera09,RANDBETWEEN(1,9),9),0)</f>
        <v>0</v>
      </c>
      <c r="T624" s="43">
        <f>IF(Råstatistik!L618=".",0,Råstatistik!L618)</f>
        <v>0</v>
      </c>
      <c r="U624" s="44">
        <f ca="1">IF(Råstatistik!J618=999,IF(simulera09,RANDBETWEEN(1,9),9),0)</f>
        <v>9</v>
      </c>
      <c r="V624">
        <f>IF(Råstatistik!Q618=".",0,Råstatistik!Q618)</f>
        <v>0</v>
      </c>
      <c r="W624">
        <f ca="1">IF(Råstatistik!O618=999,IF(simulera09,RANDBETWEEN(1,9),9),0)</f>
        <v>9</v>
      </c>
      <c r="X624">
        <f>IF(Råstatistik!V618=".",0,Råstatistik!V618)</f>
        <v>0</v>
      </c>
      <c r="Y624">
        <f ca="1">IF(Råstatistik!T618=999,IF(simulera09,RANDBETWEEN(1,9),9),0)</f>
        <v>9</v>
      </c>
      <c r="Z624">
        <f t="shared" si="294"/>
        <v>24</v>
      </c>
      <c r="AA624">
        <f t="shared" ca="1" si="295"/>
        <v>27</v>
      </c>
      <c r="AB624" s="26" t="str">
        <f t="shared" ca="1" si="316"/>
        <v>24-51</v>
      </c>
      <c r="AC624" s="26" t="b">
        <f>Råstatistik!B618</f>
        <v>0</v>
      </c>
      <c r="AD624" s="26">
        <f t="shared" si="296"/>
        <v>31</v>
      </c>
      <c r="AE624" s="26">
        <f t="shared" ca="1" si="297"/>
        <v>0</v>
      </c>
      <c r="AF624" s="26">
        <f t="shared" si="298"/>
        <v>47</v>
      </c>
      <c r="AG624" s="26">
        <f t="shared" ca="1" si="299"/>
        <v>0</v>
      </c>
      <c r="AH624" s="26">
        <f t="shared" si="300"/>
        <v>41</v>
      </c>
      <c r="AI624" s="26">
        <f t="shared" ca="1" si="301"/>
        <v>0</v>
      </c>
      <c r="AJ624" s="26">
        <f t="shared" si="302"/>
        <v>279</v>
      </c>
      <c r="AK624" s="26">
        <f t="shared" ca="1" si="303"/>
        <v>0</v>
      </c>
      <c r="AL624" s="48">
        <f t="shared" si="304"/>
        <v>0.24170616113744076</v>
      </c>
      <c r="AM624" s="48" t="str">
        <f t="shared" ca="1" si="305"/>
        <v>24 - 0%</v>
      </c>
      <c r="AN624" s="48" t="str">
        <f>IFERROR(#REF!/#REF!,"-")</f>
        <v>-</v>
      </c>
      <c r="AO624" s="48">
        <f t="shared" si="306"/>
        <v>5.6872037914691941E-2</v>
      </c>
      <c r="AP624" s="48" t="str">
        <f t="shared" ca="1" si="307"/>
        <v>6 - 6%</v>
      </c>
      <c r="AQ624" s="48" t="str">
        <f>IFERROR(AC624/#REF!,"-")</f>
        <v>-</v>
      </c>
      <c r="AR624" s="48">
        <f t="shared" si="308"/>
        <v>0.23529411764705882</v>
      </c>
      <c r="AS624" s="48" t="str">
        <f>IFERROR(#REF!/#REF!,"_")</f>
        <v>_</v>
      </c>
      <c r="AT624" s="48">
        <f t="shared" si="309"/>
        <v>0.46078431372549017</v>
      </c>
      <c r="AU624" s="48" t="str">
        <f>IFERROR(#REF!/#REF!,"-")</f>
        <v>-</v>
      </c>
      <c r="AV624" s="48">
        <f t="shared" si="310"/>
        <v>0</v>
      </c>
      <c r="AW624" s="48" t="str">
        <f>IFERROR(#REF!/#REF!,"-")</f>
        <v>-</v>
      </c>
      <c r="AX624" s="48">
        <f t="shared" si="311"/>
        <v>0</v>
      </c>
      <c r="AY624" s="48" t="str">
        <f>IFERROR(#REF!/#REF!,"-")</f>
        <v>-</v>
      </c>
      <c r="AZ624" s="48">
        <f t="shared" si="317"/>
        <v>0</v>
      </c>
      <c r="BA624" s="48" t="str">
        <f t="shared" si="318"/>
        <v>-</v>
      </c>
      <c r="BB624" s="48" t="b">
        <f t="shared" si="312"/>
        <v>0</v>
      </c>
      <c r="BC624">
        <f t="shared" si="319"/>
        <v>31</v>
      </c>
      <c r="BD624" s="48">
        <f t="shared" si="313"/>
        <v>0.39743589743589741</v>
      </c>
    </row>
    <row r="625" spans="1:56" x14ac:dyDescent="0.3">
      <c r="A625" s="25" t="str">
        <f>Råstatistik!A619</f>
        <v>ÖSTERÅKERS KOMMUN</v>
      </c>
      <c r="B625" t="b">
        <f t="shared" si="288"/>
        <v>1</v>
      </c>
      <c r="C625">
        <f>Råstatistik!F619</f>
        <v>16</v>
      </c>
      <c r="D625">
        <f ca="1">IF(Råstatistik!D619=999,IF(simulera09,RANDBETWEEN(1,9),9),0)</f>
        <v>0</v>
      </c>
      <c r="E625">
        <f>Råstatistik!K619</f>
        <v>27</v>
      </c>
      <c r="F625">
        <f ca="1">IF(Råstatistik!I619=999,IF(simulera09,RANDBETWEEN(1,9),9),0)</f>
        <v>0</v>
      </c>
      <c r="G625">
        <f>Råstatistik!P619</f>
        <v>24</v>
      </c>
      <c r="H625">
        <f ca="1">IF(Råstatistik!N619=999,IF(simulera09,RANDBETWEEN(1,9),9),0)</f>
        <v>0</v>
      </c>
      <c r="I625">
        <f>Råstatistik!U619</f>
        <v>209</v>
      </c>
      <c r="J625">
        <f ca="1">IF(Råstatistik!S619=999,IF(simulera09,RANDBETWEEN(1,9),9),0)</f>
        <v>0</v>
      </c>
      <c r="K625">
        <f t="shared" si="289"/>
        <v>276</v>
      </c>
      <c r="L625">
        <f t="shared" ca="1" si="290"/>
        <v>0</v>
      </c>
      <c r="M625" s="26" t="str">
        <f t="shared" ca="1" si="314"/>
        <v>276</v>
      </c>
      <c r="N625" s="26">
        <f t="shared" ca="1" si="315"/>
        <v>276</v>
      </c>
      <c r="O625" s="26">
        <f t="shared" si="291"/>
        <v>43</v>
      </c>
      <c r="P625" s="26">
        <f t="shared" ca="1" si="292"/>
        <v>0</v>
      </c>
      <c r="Q625" s="26">
        <f t="shared" ca="1" si="293"/>
        <v>43</v>
      </c>
      <c r="R625" s="43">
        <f>IF(Råstatistik!G619=".",0,Råstatistik!G619)</f>
        <v>12</v>
      </c>
      <c r="S625" s="44">
        <f ca="1">IF(Råstatistik!E619=999,IF(simulera09,RANDBETWEEN(1,9),9),0)</f>
        <v>0</v>
      </c>
      <c r="T625" s="43">
        <f>IF(Råstatistik!L619=".",0,Råstatistik!L619)</f>
        <v>0</v>
      </c>
      <c r="U625" s="44">
        <f ca="1">IF(Råstatistik!J619=999,IF(simulera09,RANDBETWEEN(1,9),9),0)</f>
        <v>9</v>
      </c>
      <c r="V625">
        <f>IF(Råstatistik!Q619=".",0,Råstatistik!Q619)</f>
        <v>0</v>
      </c>
      <c r="W625">
        <f ca="1">IF(Råstatistik!O619=999,IF(simulera09,RANDBETWEEN(1,9),9),0)</f>
        <v>9</v>
      </c>
      <c r="X625">
        <f>IF(Råstatistik!V619=".",0,Råstatistik!V619)</f>
        <v>0</v>
      </c>
      <c r="Y625">
        <f ca="1">IF(Råstatistik!T619=999,IF(simulera09,RANDBETWEEN(1,9),9),0)</f>
        <v>9</v>
      </c>
      <c r="Z625">
        <f t="shared" si="294"/>
        <v>12</v>
      </c>
      <c r="AA625">
        <f t="shared" ca="1" si="295"/>
        <v>27</v>
      </c>
      <c r="AB625" s="26" t="str">
        <f t="shared" ca="1" si="316"/>
        <v>12-39</v>
      </c>
      <c r="AC625" s="26" t="b">
        <f>Råstatistik!B619</f>
        <v>0</v>
      </c>
      <c r="AD625" s="26">
        <f t="shared" si="296"/>
        <v>4</v>
      </c>
      <c r="AE625" s="26">
        <f t="shared" ca="1" si="297"/>
        <v>0</v>
      </c>
      <c r="AF625" s="26">
        <f t="shared" si="298"/>
        <v>27</v>
      </c>
      <c r="AG625" s="26">
        <f t="shared" ca="1" si="299"/>
        <v>0</v>
      </c>
      <c r="AH625" s="26">
        <f t="shared" si="300"/>
        <v>24</v>
      </c>
      <c r="AI625" s="26">
        <f t="shared" ca="1" si="301"/>
        <v>0</v>
      </c>
      <c r="AJ625" s="26">
        <f t="shared" si="302"/>
        <v>209</v>
      </c>
      <c r="AK625" s="26">
        <f t="shared" ca="1" si="303"/>
        <v>0</v>
      </c>
      <c r="AL625" s="48">
        <f t="shared" si="304"/>
        <v>0.15579710144927536</v>
      </c>
      <c r="AM625" s="48" t="str">
        <f t="shared" ca="1" si="305"/>
        <v>16 - 0%</v>
      </c>
      <c r="AN625" s="48" t="str">
        <f>IFERROR(#REF!/#REF!,"-")</f>
        <v>-</v>
      </c>
      <c r="AO625" s="48">
        <f t="shared" si="306"/>
        <v>4.3478260869565216E-2</v>
      </c>
      <c r="AP625" s="48" t="str">
        <f t="shared" ca="1" si="307"/>
        <v>4 - 10%</v>
      </c>
      <c r="AQ625" s="48" t="str">
        <f>IFERROR(AC625/#REF!,"-")</f>
        <v>-</v>
      </c>
      <c r="AR625" s="48">
        <f t="shared" si="308"/>
        <v>0.27906976744186046</v>
      </c>
      <c r="AS625" s="48" t="str">
        <f>IFERROR(#REF!/#REF!,"_")</f>
        <v>_</v>
      </c>
      <c r="AT625" s="48">
        <f t="shared" si="309"/>
        <v>0.62790697674418605</v>
      </c>
      <c r="AU625" s="48" t="str">
        <f>IFERROR(#REF!/#REF!,"-")</f>
        <v>-</v>
      </c>
      <c r="AV625" s="48">
        <f t="shared" si="310"/>
        <v>0</v>
      </c>
      <c r="AW625" s="48" t="str">
        <f>IFERROR(#REF!/#REF!,"-")</f>
        <v>-</v>
      </c>
      <c r="AX625" s="48">
        <f t="shared" si="311"/>
        <v>0</v>
      </c>
      <c r="AY625" s="48" t="str">
        <f>IFERROR(#REF!/#REF!,"-")</f>
        <v>-</v>
      </c>
      <c r="AZ625" s="48">
        <f t="shared" si="317"/>
        <v>0</v>
      </c>
      <c r="BA625" s="48" t="str">
        <f t="shared" si="318"/>
        <v>-</v>
      </c>
      <c r="BB625" s="48" t="b">
        <f t="shared" si="312"/>
        <v>0</v>
      </c>
      <c r="BC625">
        <f t="shared" si="319"/>
        <v>4</v>
      </c>
      <c r="BD625" s="48">
        <f t="shared" si="313"/>
        <v>0.12903225806451613</v>
      </c>
    </row>
    <row r="626" spans="1:56" x14ac:dyDescent="0.3">
      <c r="A626" s="25" t="str">
        <f>Råstatistik!A620</f>
        <v>ÖSTHAMMARS KOMMUN</v>
      </c>
      <c r="B626" t="b">
        <f t="shared" si="288"/>
        <v>1</v>
      </c>
      <c r="C626">
        <f>Råstatistik!F620</f>
        <v>22</v>
      </c>
      <c r="D626">
        <f ca="1">IF(Råstatistik!D620=999,IF(simulera09,RANDBETWEEN(1,9),9),0)</f>
        <v>0</v>
      </c>
      <c r="E626">
        <f>Råstatistik!K620</f>
        <v>14</v>
      </c>
      <c r="F626">
        <f ca="1">IF(Råstatistik!I620=999,IF(simulera09,RANDBETWEEN(1,9),9),0)</f>
        <v>0</v>
      </c>
      <c r="G626">
        <f>Råstatistik!P620</f>
        <v>29</v>
      </c>
      <c r="H626">
        <f ca="1">IF(Råstatistik!N620=999,IF(simulera09,RANDBETWEEN(1,9),9),0)</f>
        <v>0</v>
      </c>
      <c r="I626">
        <f>Råstatistik!U620</f>
        <v>127</v>
      </c>
      <c r="J626">
        <f ca="1">IF(Råstatistik!S620=999,IF(simulera09,RANDBETWEEN(1,9),9),0)</f>
        <v>0</v>
      </c>
      <c r="K626">
        <f t="shared" si="289"/>
        <v>192</v>
      </c>
      <c r="L626">
        <f t="shared" ca="1" si="290"/>
        <v>0</v>
      </c>
      <c r="M626" s="26" t="str">
        <f t="shared" ca="1" si="314"/>
        <v>192</v>
      </c>
      <c r="N626" s="26">
        <f t="shared" ca="1" si="315"/>
        <v>192</v>
      </c>
      <c r="O626" s="26">
        <f t="shared" si="291"/>
        <v>36</v>
      </c>
      <c r="P626" s="26">
        <f t="shared" ca="1" si="292"/>
        <v>0</v>
      </c>
      <c r="Q626" s="26">
        <f t="shared" ca="1" si="293"/>
        <v>36</v>
      </c>
      <c r="R626" s="43">
        <f>IF(Råstatistik!G620=".",0,Råstatistik!G620)</f>
        <v>0</v>
      </c>
      <c r="S626" s="44">
        <f ca="1">IF(Råstatistik!E620=999,IF(simulera09,RANDBETWEEN(1,9),9),0)</f>
        <v>9</v>
      </c>
      <c r="T626" s="43">
        <f>IF(Råstatistik!L620=".",0,Råstatistik!L620)</f>
        <v>0</v>
      </c>
      <c r="U626" s="44">
        <f ca="1">IF(Råstatistik!J620=999,IF(simulera09,RANDBETWEEN(1,9),9),0)</f>
        <v>9</v>
      </c>
      <c r="V626">
        <f>IF(Råstatistik!Q620=".",0,Råstatistik!Q620)</f>
        <v>0</v>
      </c>
      <c r="W626">
        <f ca="1">IF(Råstatistik!O620=999,IF(simulera09,RANDBETWEEN(1,9),9),0)</f>
        <v>9</v>
      </c>
      <c r="X626">
        <f>IF(Råstatistik!V620=".",0,Råstatistik!V620)</f>
        <v>0</v>
      </c>
      <c r="Y626">
        <f ca="1">IF(Råstatistik!T620=999,IF(simulera09,RANDBETWEEN(1,9),9),0)</f>
        <v>9</v>
      </c>
      <c r="Z626">
        <f t="shared" si="294"/>
        <v>0</v>
      </c>
      <c r="AA626">
        <f t="shared" ca="1" si="295"/>
        <v>36</v>
      </c>
      <c r="AB626" s="26" t="str">
        <f t="shared" ca="1" si="316"/>
        <v>0-36</v>
      </c>
      <c r="AC626" s="26" t="b">
        <f>Råstatistik!B620</f>
        <v>0</v>
      </c>
      <c r="AD626" s="26">
        <f t="shared" si="296"/>
        <v>22</v>
      </c>
      <c r="AE626" s="26">
        <f t="shared" ca="1" si="297"/>
        <v>0</v>
      </c>
      <c r="AF626" s="26">
        <f t="shared" si="298"/>
        <v>14</v>
      </c>
      <c r="AG626" s="26">
        <f t="shared" ca="1" si="299"/>
        <v>0</v>
      </c>
      <c r="AH626" s="26">
        <f t="shared" si="300"/>
        <v>29</v>
      </c>
      <c r="AI626" s="26">
        <f t="shared" ca="1" si="301"/>
        <v>0</v>
      </c>
      <c r="AJ626" s="26">
        <f t="shared" si="302"/>
        <v>127</v>
      </c>
      <c r="AK626" s="26">
        <f t="shared" ca="1" si="303"/>
        <v>0</v>
      </c>
      <c r="AL626" s="48">
        <f t="shared" si="304"/>
        <v>0.1875</v>
      </c>
      <c r="AM626" s="48" t="str">
        <f t="shared" ca="1" si="305"/>
        <v>19 - 0%</v>
      </c>
      <c r="AN626" s="48" t="str">
        <f>IFERROR(#REF!/#REF!,"-")</f>
        <v>-</v>
      </c>
      <c r="AO626" s="48">
        <f t="shared" si="306"/>
        <v>0</v>
      </c>
      <c r="AP626" s="48" t="str">
        <f t="shared" ca="1" si="307"/>
        <v>0 - 19%</v>
      </c>
      <c r="AQ626" s="48" t="str">
        <f>IFERROR(AC626/#REF!,"-")</f>
        <v>-</v>
      </c>
      <c r="AR626" s="48">
        <f t="shared" si="308"/>
        <v>0</v>
      </c>
      <c r="AS626" s="48" t="str">
        <f>IFERROR(#REF!/#REF!,"_")</f>
        <v>_</v>
      </c>
      <c r="AT626" s="48">
        <f t="shared" si="309"/>
        <v>0.3888888888888889</v>
      </c>
      <c r="AU626" s="48" t="str">
        <f>IFERROR(#REF!/#REF!,"-")</f>
        <v>-</v>
      </c>
      <c r="AV626" s="48" t="str">
        <f t="shared" si="310"/>
        <v>-</v>
      </c>
      <c r="AW626" s="48" t="str">
        <f>IFERROR(#REF!/#REF!,"-")</f>
        <v>-</v>
      </c>
      <c r="AX626" s="48" t="str">
        <f t="shared" si="311"/>
        <v>-</v>
      </c>
      <c r="AY626" s="48" t="str">
        <f>IFERROR(#REF!/#REF!,"-")</f>
        <v>-</v>
      </c>
      <c r="AZ626" s="48" t="str">
        <f t="shared" si="317"/>
        <v>-</v>
      </c>
      <c r="BA626" s="48" t="str">
        <f t="shared" si="318"/>
        <v>-</v>
      </c>
      <c r="BB626" s="48" t="b">
        <f t="shared" si="312"/>
        <v>0</v>
      </c>
      <c r="BC626">
        <f t="shared" si="319"/>
        <v>22</v>
      </c>
      <c r="BD626" s="48">
        <f t="shared" si="313"/>
        <v>0.61111111111111116</v>
      </c>
    </row>
    <row r="627" spans="1:56" x14ac:dyDescent="0.3">
      <c r="A627" s="25" t="str">
        <f>Råstatistik!A621</f>
        <v>ÖSTRA GÖINGE KOMMUN</v>
      </c>
      <c r="B627" t="b">
        <f t="shared" si="288"/>
        <v>1</v>
      </c>
      <c r="C627">
        <f>Råstatistik!F621</f>
        <v>0</v>
      </c>
      <c r="D627">
        <f ca="1">IF(Råstatistik!D621=999,IF(simulera09,RANDBETWEEN(1,9),9),0)</f>
        <v>9</v>
      </c>
      <c r="E627">
        <f>Råstatistik!K621</f>
        <v>0</v>
      </c>
      <c r="F627">
        <f ca="1">IF(Råstatistik!I621=999,IF(simulera09,RANDBETWEEN(1,9),9),0)</f>
        <v>9</v>
      </c>
      <c r="G627">
        <f>Råstatistik!P621</f>
        <v>11</v>
      </c>
      <c r="H627">
        <f ca="1">IF(Råstatistik!N621=999,IF(simulera09,RANDBETWEEN(1,9),9),0)</f>
        <v>0</v>
      </c>
      <c r="I627">
        <f>Råstatistik!U621</f>
        <v>77</v>
      </c>
      <c r="J627">
        <f ca="1">IF(Råstatistik!S621=999,IF(simulera09,RANDBETWEEN(1,9),9),0)</f>
        <v>0</v>
      </c>
      <c r="K627">
        <f t="shared" si="289"/>
        <v>88</v>
      </c>
      <c r="L627">
        <f t="shared" ca="1" si="290"/>
        <v>18</v>
      </c>
      <c r="M627" s="26" t="str">
        <f t="shared" ca="1" si="314"/>
        <v>88-106</v>
      </c>
      <c r="N627" s="26">
        <f t="shared" ca="1" si="315"/>
        <v>97</v>
      </c>
      <c r="O627" s="26">
        <f t="shared" si="291"/>
        <v>0</v>
      </c>
      <c r="P627" s="26">
        <f t="shared" ca="1" si="292"/>
        <v>18</v>
      </c>
      <c r="Q627" s="26">
        <f t="shared" ca="1" si="293"/>
        <v>9</v>
      </c>
      <c r="R627" s="43">
        <f>IF(Råstatistik!G621=".",0,Råstatistik!G621)</f>
        <v>0</v>
      </c>
      <c r="S627" s="44">
        <f ca="1">IF(Råstatistik!E621=999,IF(simulera09,RANDBETWEEN(1,9),9),0)</f>
        <v>9</v>
      </c>
      <c r="T627" s="43">
        <f>IF(Råstatistik!L621=".",0,Råstatistik!L621)</f>
        <v>0</v>
      </c>
      <c r="U627" s="44">
        <f ca="1">IF(Råstatistik!J621=999,IF(simulera09,RANDBETWEEN(1,9),9),0)</f>
        <v>9</v>
      </c>
      <c r="V627">
        <f>IF(Råstatistik!Q621=".",0,Råstatistik!Q621)</f>
        <v>0</v>
      </c>
      <c r="W627">
        <f ca="1">IF(Råstatistik!O621=999,IF(simulera09,RANDBETWEEN(1,9),9),0)</f>
        <v>9</v>
      </c>
      <c r="X627">
        <f>IF(Råstatistik!V621=".",0,Råstatistik!V621)</f>
        <v>0</v>
      </c>
      <c r="Y627">
        <f ca="1">IF(Råstatistik!T621=999,IF(simulera09,RANDBETWEEN(1,9),9),0)</f>
        <v>9</v>
      </c>
      <c r="Z627">
        <f t="shared" si="294"/>
        <v>0</v>
      </c>
      <c r="AA627">
        <f t="shared" ca="1" si="295"/>
        <v>36</v>
      </c>
      <c r="AB627" s="26" t="str">
        <f t="shared" ca="1" si="316"/>
        <v>0-36</v>
      </c>
      <c r="AC627" s="26" t="b">
        <f>Råstatistik!B621</f>
        <v>0</v>
      </c>
      <c r="AD627" s="26">
        <f t="shared" si="296"/>
        <v>0</v>
      </c>
      <c r="AE627" s="26">
        <f t="shared" ca="1" si="297"/>
        <v>0</v>
      </c>
      <c r="AF627" s="26">
        <f t="shared" si="298"/>
        <v>0</v>
      </c>
      <c r="AG627" s="26">
        <f t="shared" ca="1" si="299"/>
        <v>0</v>
      </c>
      <c r="AH627" s="26">
        <f t="shared" si="300"/>
        <v>11</v>
      </c>
      <c r="AI627" s="26">
        <f t="shared" ca="1" si="301"/>
        <v>0</v>
      </c>
      <c r="AJ627" s="26">
        <f t="shared" si="302"/>
        <v>77</v>
      </c>
      <c r="AK627" s="26">
        <f t="shared" ca="1" si="303"/>
        <v>0</v>
      </c>
      <c r="AL627" s="48">
        <f t="shared" si="304"/>
        <v>0</v>
      </c>
      <c r="AM627" s="48" t="str">
        <f t="shared" ca="1" si="305"/>
        <v>0 - 19%</v>
      </c>
      <c r="AN627" s="48" t="str">
        <f>IFERROR(#REF!/#REF!,"-")</f>
        <v>-</v>
      </c>
      <c r="AO627" s="48">
        <f t="shared" si="306"/>
        <v>0</v>
      </c>
      <c r="AP627" s="48" t="str">
        <f t="shared" ca="1" si="307"/>
        <v>0 - 37%</v>
      </c>
      <c r="AQ627" s="48" t="str">
        <f>IFERROR(AC627/#REF!,"-")</f>
        <v>-</v>
      </c>
      <c r="AR627" s="48" t="str">
        <f t="shared" si="308"/>
        <v>-</v>
      </c>
      <c r="AS627" s="48" t="str">
        <f>IFERROR(#REF!/#REF!,"_")</f>
        <v>_</v>
      </c>
      <c r="AT627" s="48" t="str">
        <f t="shared" si="309"/>
        <v>-</v>
      </c>
      <c r="AU627" s="48" t="str">
        <f>IFERROR(#REF!/#REF!,"-")</f>
        <v>-</v>
      </c>
      <c r="AV627" s="48" t="str">
        <f t="shared" si="310"/>
        <v>-</v>
      </c>
      <c r="AW627" s="48" t="str">
        <f>IFERROR(#REF!/#REF!,"-")</f>
        <v>-</v>
      </c>
      <c r="AX627" s="48" t="str">
        <f t="shared" si="311"/>
        <v>-</v>
      </c>
      <c r="AY627" s="48" t="str">
        <f>IFERROR(#REF!/#REF!,"-")</f>
        <v>-</v>
      </c>
      <c r="AZ627" s="48" t="str">
        <f t="shared" si="317"/>
        <v>-</v>
      </c>
      <c r="BA627" s="48" t="str">
        <f t="shared" si="318"/>
        <v>-</v>
      </c>
      <c r="BB627" s="48" t="b">
        <f t="shared" si="312"/>
        <v>0</v>
      </c>
      <c r="BC627">
        <f t="shared" si="319"/>
        <v>0</v>
      </c>
      <c r="BD627" s="48" t="str">
        <f t="shared" si="313"/>
        <v>-</v>
      </c>
    </row>
    <row r="628" spans="1:56" x14ac:dyDescent="0.3">
      <c r="A628" s="25" t="str">
        <f>Råstatistik!A622</f>
        <v>Östra Skolan AB</v>
      </c>
      <c r="B628" t="b">
        <f t="shared" si="288"/>
        <v>0</v>
      </c>
      <c r="C628">
        <f>Råstatistik!F622</f>
        <v>0</v>
      </c>
      <c r="D628">
        <f ca="1">IF(Råstatistik!D622=999,IF(simulera09,RANDBETWEEN(1,9),9),0)</f>
        <v>9</v>
      </c>
      <c r="E628">
        <f>Råstatistik!K622</f>
        <v>0</v>
      </c>
      <c r="F628">
        <f ca="1">IF(Råstatistik!I622=999,IF(simulera09,RANDBETWEEN(1,9),9),0)</f>
        <v>9</v>
      </c>
      <c r="G628">
        <f>Råstatistik!P622</f>
        <v>0</v>
      </c>
      <c r="H628">
        <f ca="1">IF(Råstatistik!N622=999,IF(simulera09,RANDBETWEEN(1,9),9),0)</f>
        <v>9</v>
      </c>
      <c r="I628">
        <f>Råstatistik!U622</f>
        <v>28</v>
      </c>
      <c r="J628">
        <f ca="1">IF(Råstatistik!S622=999,IF(simulera09,RANDBETWEEN(1,9),9),0)</f>
        <v>0</v>
      </c>
      <c r="K628">
        <f t="shared" si="289"/>
        <v>28</v>
      </c>
      <c r="L628">
        <f t="shared" ca="1" si="290"/>
        <v>27</v>
      </c>
      <c r="M628" s="26" t="str">
        <f t="shared" ca="1" si="314"/>
        <v>28-55</v>
      </c>
      <c r="N628" s="26">
        <f t="shared" ca="1" si="315"/>
        <v>42</v>
      </c>
      <c r="O628" s="26">
        <f t="shared" si="291"/>
        <v>0</v>
      </c>
      <c r="P628" s="26">
        <f t="shared" ca="1" si="292"/>
        <v>18</v>
      </c>
      <c r="Q628" s="26">
        <f t="shared" ca="1" si="293"/>
        <v>9</v>
      </c>
      <c r="R628" s="43">
        <f>IF(Råstatistik!G622=".",0,Råstatistik!G622)</f>
        <v>0</v>
      </c>
      <c r="S628" s="44">
        <f ca="1">IF(Råstatistik!E622=999,IF(simulera09,RANDBETWEEN(1,9),9),0)</f>
        <v>9</v>
      </c>
      <c r="T628" s="43">
        <f>IF(Råstatistik!L622=".",0,Råstatistik!L622)</f>
        <v>0</v>
      </c>
      <c r="U628" s="44">
        <f ca="1">IF(Råstatistik!J622=999,IF(simulera09,RANDBETWEEN(1,9),9),0)</f>
        <v>9</v>
      </c>
      <c r="V628">
        <f>IF(Råstatistik!Q622=".",0,Råstatistik!Q622)</f>
        <v>0</v>
      </c>
      <c r="W628">
        <f ca="1">IF(Råstatistik!O622=999,IF(simulera09,RANDBETWEEN(1,9),9),0)</f>
        <v>9</v>
      </c>
      <c r="X628">
        <f>IF(Råstatistik!V622=".",0,Råstatistik!V622)</f>
        <v>0</v>
      </c>
      <c r="Y628">
        <f ca="1">IF(Råstatistik!T622=999,IF(simulera09,RANDBETWEEN(1,9),9),0)</f>
        <v>0</v>
      </c>
      <c r="Z628">
        <f t="shared" si="294"/>
        <v>0</v>
      </c>
      <c r="AA628">
        <f t="shared" ca="1" si="295"/>
        <v>27</v>
      </c>
      <c r="AB628" s="26" t="str">
        <f t="shared" ca="1" si="316"/>
        <v>0-27</v>
      </c>
      <c r="AC628" s="26" t="b">
        <f>Råstatistik!B622</f>
        <v>0</v>
      </c>
      <c r="AD628" s="26">
        <f t="shared" si="296"/>
        <v>0</v>
      </c>
      <c r="AE628" s="26">
        <f t="shared" ca="1" si="297"/>
        <v>0</v>
      </c>
      <c r="AF628" s="26">
        <f t="shared" si="298"/>
        <v>0</v>
      </c>
      <c r="AG628" s="26">
        <f t="shared" ca="1" si="299"/>
        <v>0</v>
      </c>
      <c r="AH628" s="26">
        <f t="shared" si="300"/>
        <v>0</v>
      </c>
      <c r="AI628" s="26">
        <f t="shared" ca="1" si="301"/>
        <v>0</v>
      </c>
      <c r="AJ628" s="26">
        <f t="shared" si="302"/>
        <v>28</v>
      </c>
      <c r="AK628" s="26">
        <f t="shared" ca="1" si="303"/>
        <v>0</v>
      </c>
      <c r="AL628" s="48">
        <f t="shared" si="304"/>
        <v>0</v>
      </c>
      <c r="AM628" s="48" t="str">
        <f t="shared" ca="1" si="305"/>
        <v>0 - 43%</v>
      </c>
      <c r="AN628" s="48" t="str">
        <f>IFERROR(#REF!/#REF!,"-")</f>
        <v>-</v>
      </c>
      <c r="AO628" s="48">
        <f t="shared" si="306"/>
        <v>0</v>
      </c>
      <c r="AP628" s="48" t="str">
        <f t="shared" ca="1" si="307"/>
        <v>0 - 64%</v>
      </c>
      <c r="AQ628" s="48" t="str">
        <f>IFERROR(AC628/#REF!,"-")</f>
        <v>-</v>
      </c>
      <c r="AR628" s="48" t="str">
        <f t="shared" si="308"/>
        <v>-</v>
      </c>
      <c r="AS628" s="48" t="str">
        <f>IFERROR(#REF!/#REF!,"_")</f>
        <v>_</v>
      </c>
      <c r="AT628" s="48" t="str">
        <f t="shared" si="309"/>
        <v>-</v>
      </c>
      <c r="AU628" s="48" t="str">
        <f>IFERROR(#REF!/#REF!,"-")</f>
        <v>-</v>
      </c>
      <c r="AV628" s="48" t="str">
        <f t="shared" si="310"/>
        <v>-</v>
      </c>
      <c r="AW628" s="48" t="str">
        <f>IFERROR(#REF!/#REF!,"-")</f>
        <v>-</v>
      </c>
      <c r="AX628" s="48" t="str">
        <f t="shared" si="311"/>
        <v>-</v>
      </c>
      <c r="AY628" s="48" t="str">
        <f>IFERROR(#REF!/#REF!,"-")</f>
        <v>-</v>
      </c>
      <c r="AZ628" s="48" t="str">
        <f t="shared" si="317"/>
        <v>-</v>
      </c>
      <c r="BA628" s="48" t="str">
        <f t="shared" si="318"/>
        <v>-</v>
      </c>
      <c r="BB628" s="48" t="b">
        <f t="shared" si="312"/>
        <v>0</v>
      </c>
      <c r="BC628">
        <f t="shared" si="319"/>
        <v>0</v>
      </c>
      <c r="BD628" s="48" t="str">
        <f t="shared" si="313"/>
        <v>-</v>
      </c>
    </row>
    <row r="629" spans="1:56" x14ac:dyDescent="0.3">
      <c r="A629" s="25" t="str">
        <f>Råstatistik!A623</f>
        <v>ÖVERKALIX KOMMUN</v>
      </c>
      <c r="B629" t="b">
        <f t="shared" si="288"/>
        <v>1</v>
      </c>
      <c r="C629">
        <f>Råstatistik!F623</f>
        <v>0</v>
      </c>
      <c r="D629">
        <f ca="1">IF(Råstatistik!D623=999,IF(simulera09,RANDBETWEEN(1,9),9),0)</f>
        <v>9</v>
      </c>
      <c r="E629">
        <f>Råstatistik!K623</f>
        <v>0</v>
      </c>
      <c r="F629">
        <f ca="1">IF(Råstatistik!I623=999,IF(simulera09,RANDBETWEEN(1,9),9),0)</f>
        <v>9</v>
      </c>
      <c r="G629">
        <f>Råstatistik!P623</f>
        <v>0</v>
      </c>
      <c r="H629">
        <f ca="1">IF(Råstatistik!N623=999,IF(simulera09,RANDBETWEEN(1,9),9),0)</f>
        <v>9</v>
      </c>
      <c r="I629">
        <f>Råstatistik!U623</f>
        <v>13</v>
      </c>
      <c r="J629">
        <f ca="1">IF(Råstatistik!S623=999,IF(simulera09,RANDBETWEEN(1,9),9),0)</f>
        <v>0</v>
      </c>
      <c r="K629">
        <f t="shared" si="289"/>
        <v>13</v>
      </c>
      <c r="L629">
        <f t="shared" ca="1" si="290"/>
        <v>27</v>
      </c>
      <c r="M629" s="26" t="str">
        <f t="shared" ca="1" si="314"/>
        <v>13-40</v>
      </c>
      <c r="N629" s="26">
        <f t="shared" ca="1" si="315"/>
        <v>27</v>
      </c>
      <c r="O629" s="26">
        <f t="shared" si="291"/>
        <v>0</v>
      </c>
      <c r="P629" s="26">
        <f t="shared" ca="1" si="292"/>
        <v>18</v>
      </c>
      <c r="Q629" s="26">
        <f t="shared" ca="1" si="293"/>
        <v>9</v>
      </c>
      <c r="R629" s="43">
        <f>IF(Råstatistik!G623=".",0,Råstatistik!G623)</f>
        <v>0</v>
      </c>
      <c r="S629" s="44">
        <f ca="1">IF(Råstatistik!E623=999,IF(simulera09,RANDBETWEEN(1,9),9),0)</f>
        <v>9</v>
      </c>
      <c r="T629" s="43">
        <f>IF(Råstatistik!L623=".",0,Råstatistik!L623)</f>
        <v>0</v>
      </c>
      <c r="U629" s="44">
        <f ca="1">IF(Råstatistik!J623=999,IF(simulera09,RANDBETWEEN(1,9),9),0)</f>
        <v>9</v>
      </c>
      <c r="V629">
        <f>IF(Råstatistik!Q623=".",0,Råstatistik!Q623)</f>
        <v>0</v>
      </c>
      <c r="W629">
        <f ca="1">IF(Råstatistik!O623=999,IF(simulera09,RANDBETWEEN(1,9),9),0)</f>
        <v>9</v>
      </c>
      <c r="X629">
        <f>IF(Råstatistik!V623=".",0,Råstatistik!V623)</f>
        <v>0</v>
      </c>
      <c r="Y629">
        <f ca="1">IF(Råstatistik!T623=999,IF(simulera09,RANDBETWEEN(1,9),9),0)</f>
        <v>9</v>
      </c>
      <c r="Z629">
        <f t="shared" si="294"/>
        <v>0</v>
      </c>
      <c r="AA629">
        <f t="shared" ca="1" si="295"/>
        <v>36</v>
      </c>
      <c r="AB629" s="26" t="str">
        <f t="shared" ca="1" si="316"/>
        <v>0-36</v>
      </c>
      <c r="AC629" s="26" t="b">
        <f>Råstatistik!B623</f>
        <v>0</v>
      </c>
      <c r="AD629" s="26">
        <f t="shared" si="296"/>
        <v>0</v>
      </c>
      <c r="AE629" s="26">
        <f t="shared" ca="1" si="297"/>
        <v>0</v>
      </c>
      <c r="AF629" s="26">
        <f t="shared" si="298"/>
        <v>0</v>
      </c>
      <c r="AG629" s="26">
        <f t="shared" ca="1" si="299"/>
        <v>0</v>
      </c>
      <c r="AH629" s="26">
        <f t="shared" si="300"/>
        <v>0</v>
      </c>
      <c r="AI629" s="26">
        <f t="shared" ca="1" si="301"/>
        <v>0</v>
      </c>
      <c r="AJ629" s="26">
        <f t="shared" si="302"/>
        <v>13</v>
      </c>
      <c r="AK629" s="26">
        <f t="shared" ca="1" si="303"/>
        <v>0</v>
      </c>
      <c r="AL629" s="48">
        <f t="shared" si="304"/>
        <v>0</v>
      </c>
      <c r="AM629" s="48" t="str">
        <f t="shared" ca="1" si="305"/>
        <v>0 - 67%</v>
      </c>
      <c r="AN629" s="48" t="str">
        <f>IFERROR(#REF!/#REF!,"-")</f>
        <v>-</v>
      </c>
      <c r="AO629" s="48">
        <f t="shared" si="306"/>
        <v>0</v>
      </c>
      <c r="AP629" s="48" t="str">
        <f t="shared" ca="1" si="307"/>
        <v>0 - 133%</v>
      </c>
      <c r="AQ629" s="48" t="str">
        <f>IFERROR(AC629/#REF!,"-")</f>
        <v>-</v>
      </c>
      <c r="AR629" s="48" t="str">
        <f t="shared" si="308"/>
        <v>-</v>
      </c>
      <c r="AS629" s="48" t="str">
        <f>IFERROR(#REF!/#REF!,"_")</f>
        <v>_</v>
      </c>
      <c r="AT629" s="48" t="str">
        <f t="shared" si="309"/>
        <v>-</v>
      </c>
      <c r="AU629" s="48" t="str">
        <f>IFERROR(#REF!/#REF!,"-")</f>
        <v>-</v>
      </c>
      <c r="AV629" s="48" t="str">
        <f t="shared" si="310"/>
        <v>-</v>
      </c>
      <c r="AW629" s="48" t="str">
        <f>IFERROR(#REF!/#REF!,"-")</f>
        <v>-</v>
      </c>
      <c r="AX629" s="48" t="str">
        <f t="shared" si="311"/>
        <v>-</v>
      </c>
      <c r="AY629" s="48" t="str">
        <f>IFERROR(#REF!/#REF!,"-")</f>
        <v>-</v>
      </c>
      <c r="AZ629" s="48" t="str">
        <f t="shared" si="317"/>
        <v>-</v>
      </c>
      <c r="BA629" s="48" t="str">
        <f t="shared" si="318"/>
        <v>-</v>
      </c>
      <c r="BB629" s="48" t="b">
        <f t="shared" si="312"/>
        <v>0</v>
      </c>
      <c r="BC629">
        <f t="shared" si="319"/>
        <v>0</v>
      </c>
      <c r="BD629" s="48" t="str">
        <f t="shared" si="313"/>
        <v>-</v>
      </c>
    </row>
    <row r="630" spans="1:56" x14ac:dyDescent="0.3">
      <c r="A630" s="25" t="str">
        <f>Råstatistik!A624</f>
        <v>ÖVERKALIX KULTUR- OCH MILJÖSKOLA</v>
      </c>
      <c r="B630" t="b">
        <f t="shared" si="288"/>
        <v>0</v>
      </c>
      <c r="C630">
        <f>Råstatistik!F624</f>
        <v>0</v>
      </c>
      <c r="D630">
        <f ca="1">IF(Råstatistik!D624=999,IF(simulera09,RANDBETWEEN(1,9),9),0)</f>
        <v>0</v>
      </c>
      <c r="E630">
        <f>Råstatistik!K624</f>
        <v>0</v>
      </c>
      <c r="F630">
        <f ca="1">IF(Råstatistik!I624=999,IF(simulera09,RANDBETWEEN(1,9),9),0)</f>
        <v>0</v>
      </c>
      <c r="G630">
        <f>Råstatistik!P624</f>
        <v>0</v>
      </c>
      <c r="H630">
        <f ca="1">IF(Råstatistik!N624=999,IF(simulera09,RANDBETWEEN(1,9),9),0)</f>
        <v>0</v>
      </c>
      <c r="I630">
        <f>Råstatistik!U624</f>
        <v>0</v>
      </c>
      <c r="J630">
        <f ca="1">IF(Råstatistik!S624=999,IF(simulera09,RANDBETWEEN(1,9),9),0)</f>
        <v>9</v>
      </c>
      <c r="K630">
        <f t="shared" si="289"/>
        <v>0</v>
      </c>
      <c r="L630">
        <f t="shared" ca="1" si="290"/>
        <v>9</v>
      </c>
      <c r="M630" s="26" t="str">
        <f t="shared" ca="1" si="314"/>
        <v>0-9</v>
      </c>
      <c r="N630" s="26">
        <f t="shared" ca="1" si="315"/>
        <v>5</v>
      </c>
      <c r="O630" s="26">
        <f t="shared" si="291"/>
        <v>0</v>
      </c>
      <c r="P630" s="26">
        <f t="shared" ca="1" si="292"/>
        <v>0</v>
      </c>
      <c r="Q630" s="26">
        <f t="shared" ca="1" si="293"/>
        <v>0</v>
      </c>
      <c r="R630" s="43">
        <f>IF(Råstatistik!G624=".",0,Råstatistik!G624)</f>
        <v>0</v>
      </c>
      <c r="S630" s="44">
        <f ca="1">IF(Råstatistik!E624=999,IF(simulera09,RANDBETWEEN(1,9),9),0)</f>
        <v>0</v>
      </c>
      <c r="T630" s="43">
        <f>IF(Råstatistik!L624=".",0,Råstatistik!L624)</f>
        <v>0</v>
      </c>
      <c r="U630" s="44">
        <f ca="1">IF(Råstatistik!J624=999,IF(simulera09,RANDBETWEEN(1,9),9),0)</f>
        <v>0</v>
      </c>
      <c r="V630">
        <f>IF(Råstatistik!Q624=".",0,Råstatistik!Q624)</f>
        <v>0</v>
      </c>
      <c r="W630">
        <f ca="1">IF(Råstatistik!O624=999,IF(simulera09,RANDBETWEEN(1,9),9),0)</f>
        <v>0</v>
      </c>
      <c r="X630">
        <f>IF(Råstatistik!V624=".",0,Råstatistik!V624)</f>
        <v>0</v>
      </c>
      <c r="Y630">
        <f ca="1">IF(Råstatistik!T624=999,IF(simulera09,RANDBETWEEN(1,9),9),0)</f>
        <v>9</v>
      </c>
      <c r="Z630">
        <f t="shared" si="294"/>
        <v>0</v>
      </c>
      <c r="AA630">
        <f t="shared" ca="1" si="295"/>
        <v>9</v>
      </c>
      <c r="AB630" s="26" t="str">
        <f t="shared" ca="1" si="316"/>
        <v>0-9</v>
      </c>
      <c r="AC630" s="26" t="b">
        <f>Råstatistik!B624</f>
        <v>0</v>
      </c>
      <c r="AD630" s="26">
        <f t="shared" si="296"/>
        <v>0</v>
      </c>
      <c r="AE630" s="26">
        <f t="shared" ca="1" si="297"/>
        <v>0</v>
      </c>
      <c r="AF630" s="26">
        <f t="shared" si="298"/>
        <v>0</v>
      </c>
      <c r="AG630" s="26">
        <f t="shared" ca="1" si="299"/>
        <v>0</v>
      </c>
      <c r="AH630" s="26">
        <f t="shared" si="300"/>
        <v>0</v>
      </c>
      <c r="AI630" s="26">
        <f t="shared" ca="1" si="301"/>
        <v>0</v>
      </c>
      <c r="AJ630" s="26">
        <f t="shared" si="302"/>
        <v>0</v>
      </c>
      <c r="AK630" s="26">
        <f t="shared" ca="1" si="303"/>
        <v>0</v>
      </c>
      <c r="AL630" s="48" t="str">
        <f t="shared" si="304"/>
        <v>-</v>
      </c>
      <c r="AM630" s="48" t="str">
        <f t="shared" ca="1" si="305"/>
        <v>0 - 0%</v>
      </c>
      <c r="AN630" s="48" t="str">
        <f>IFERROR(#REF!/#REF!,"-")</f>
        <v>-</v>
      </c>
      <c r="AO630" s="48" t="str">
        <f t="shared" si="306"/>
        <v>-</v>
      </c>
      <c r="AP630" s="48" t="str">
        <f t="shared" ca="1" si="307"/>
        <v>0 - 180%</v>
      </c>
      <c r="AQ630" s="48" t="str">
        <f>IFERROR(AC630/#REF!,"-")</f>
        <v>-</v>
      </c>
      <c r="AR630" s="48" t="str">
        <f t="shared" si="308"/>
        <v>-</v>
      </c>
      <c r="AS630" s="48" t="str">
        <f>IFERROR(#REF!/#REF!,"_")</f>
        <v>_</v>
      </c>
      <c r="AT630" s="48" t="str">
        <f t="shared" si="309"/>
        <v>-</v>
      </c>
      <c r="AU630" s="48" t="str">
        <f>IFERROR(#REF!/#REF!,"-")</f>
        <v>-</v>
      </c>
      <c r="AV630" s="48" t="str">
        <f t="shared" si="310"/>
        <v>-</v>
      </c>
      <c r="AW630" s="48" t="str">
        <f>IFERROR(#REF!/#REF!,"-")</f>
        <v>-</v>
      </c>
      <c r="AX630" s="48" t="str">
        <f t="shared" si="311"/>
        <v>-</v>
      </c>
      <c r="AY630" s="48" t="str">
        <f>IFERROR(#REF!/#REF!,"-")</f>
        <v>-</v>
      </c>
      <c r="AZ630" s="48" t="str">
        <f t="shared" si="317"/>
        <v>-</v>
      </c>
      <c r="BA630" s="48" t="str">
        <f t="shared" si="318"/>
        <v>-</v>
      </c>
      <c r="BB630" s="48" t="b">
        <f t="shared" si="312"/>
        <v>0</v>
      </c>
      <c r="BC630">
        <f t="shared" si="319"/>
        <v>0</v>
      </c>
      <c r="BD630" s="48" t="str">
        <f t="shared" si="313"/>
        <v>-</v>
      </c>
    </row>
    <row r="631" spans="1:56" x14ac:dyDescent="0.3">
      <c r="A631" s="25" t="str">
        <f>Råstatistik!A625</f>
        <v>ÖVERTORNEÅ KOMMUN</v>
      </c>
      <c r="B631" t="b">
        <f t="shared" si="288"/>
        <v>1</v>
      </c>
      <c r="C631">
        <f>Råstatistik!F625</f>
        <v>0</v>
      </c>
      <c r="D631">
        <f ca="1">IF(Råstatistik!D625=999,IF(simulera09,RANDBETWEEN(1,9),9),0)</f>
        <v>9</v>
      </c>
      <c r="E631">
        <f>Råstatistik!K625</f>
        <v>0</v>
      </c>
      <c r="F631">
        <f ca="1">IF(Råstatistik!I625=999,IF(simulera09,RANDBETWEEN(1,9),9),0)</f>
        <v>9</v>
      </c>
      <c r="G631">
        <f>Råstatistik!P625</f>
        <v>0</v>
      </c>
      <c r="H631">
        <f ca="1">IF(Råstatistik!N625=999,IF(simulera09,RANDBETWEEN(1,9),9),0)</f>
        <v>9</v>
      </c>
      <c r="I631">
        <f>Råstatistik!U625</f>
        <v>27</v>
      </c>
      <c r="J631">
        <f ca="1">IF(Råstatistik!S625=999,IF(simulera09,RANDBETWEEN(1,9),9),0)</f>
        <v>0</v>
      </c>
      <c r="K631">
        <f t="shared" si="289"/>
        <v>27</v>
      </c>
      <c r="L631">
        <f t="shared" ca="1" si="290"/>
        <v>27</v>
      </c>
      <c r="M631" s="26" t="str">
        <f t="shared" ca="1" si="314"/>
        <v>27-54</v>
      </c>
      <c r="N631" s="26">
        <f t="shared" ca="1" si="315"/>
        <v>41</v>
      </c>
      <c r="O631" s="26">
        <f t="shared" si="291"/>
        <v>0</v>
      </c>
      <c r="P631" s="26">
        <f t="shared" ca="1" si="292"/>
        <v>18</v>
      </c>
      <c r="Q631" s="26">
        <f t="shared" ca="1" si="293"/>
        <v>9</v>
      </c>
      <c r="R631" s="43">
        <f>IF(Råstatistik!G625=".",0,Råstatistik!G625)</f>
        <v>0</v>
      </c>
      <c r="S631" s="44">
        <f ca="1">IF(Råstatistik!E625=999,IF(simulera09,RANDBETWEEN(1,9),9),0)</f>
        <v>9</v>
      </c>
      <c r="T631" s="43">
        <f>IF(Råstatistik!L625=".",0,Råstatistik!L625)</f>
        <v>0</v>
      </c>
      <c r="U631" s="44">
        <f ca="1">IF(Råstatistik!J625=999,IF(simulera09,RANDBETWEEN(1,9),9),0)</f>
        <v>9</v>
      </c>
      <c r="V631">
        <f>IF(Råstatistik!Q625=".",0,Råstatistik!Q625)</f>
        <v>0</v>
      </c>
      <c r="W631">
        <f ca="1">IF(Råstatistik!O625=999,IF(simulera09,RANDBETWEEN(1,9),9),0)</f>
        <v>9</v>
      </c>
      <c r="X631">
        <f>IF(Råstatistik!V625=".",0,Råstatistik!V625)</f>
        <v>0</v>
      </c>
      <c r="Y631">
        <f ca="1">IF(Råstatistik!T625=999,IF(simulera09,RANDBETWEEN(1,9),9),0)</f>
        <v>9</v>
      </c>
      <c r="Z631">
        <f t="shared" si="294"/>
        <v>0</v>
      </c>
      <c r="AA631">
        <f t="shared" ca="1" si="295"/>
        <v>36</v>
      </c>
      <c r="AB631" s="26" t="str">
        <f t="shared" ca="1" si="316"/>
        <v>0-36</v>
      </c>
      <c r="AC631" s="26" t="b">
        <f>Råstatistik!B625</f>
        <v>0</v>
      </c>
      <c r="AD631" s="26">
        <f t="shared" si="296"/>
        <v>0</v>
      </c>
      <c r="AE631" s="26">
        <f t="shared" ca="1" si="297"/>
        <v>0</v>
      </c>
      <c r="AF631" s="26">
        <f t="shared" si="298"/>
        <v>0</v>
      </c>
      <c r="AG631" s="26">
        <f t="shared" ca="1" si="299"/>
        <v>0</v>
      </c>
      <c r="AH631" s="26">
        <f t="shared" si="300"/>
        <v>0</v>
      </c>
      <c r="AI631" s="26">
        <f t="shared" ca="1" si="301"/>
        <v>0</v>
      </c>
      <c r="AJ631" s="26">
        <f t="shared" si="302"/>
        <v>27</v>
      </c>
      <c r="AK631" s="26">
        <f t="shared" ca="1" si="303"/>
        <v>0</v>
      </c>
      <c r="AL631" s="48">
        <f t="shared" si="304"/>
        <v>0</v>
      </c>
      <c r="AM631" s="48" t="str">
        <f t="shared" ca="1" si="305"/>
        <v>0 - 44%</v>
      </c>
      <c r="AN631" s="48" t="str">
        <f>IFERROR(#REF!/#REF!,"-")</f>
        <v>-</v>
      </c>
      <c r="AO631" s="48">
        <f t="shared" si="306"/>
        <v>0</v>
      </c>
      <c r="AP631" s="48" t="str">
        <f t="shared" ca="1" si="307"/>
        <v>0 - 88%</v>
      </c>
      <c r="AQ631" s="48" t="str">
        <f>IFERROR(AC631/#REF!,"-")</f>
        <v>-</v>
      </c>
      <c r="AR631" s="48" t="str">
        <f t="shared" si="308"/>
        <v>-</v>
      </c>
      <c r="AS631" s="48" t="str">
        <f>IFERROR(#REF!/#REF!,"_")</f>
        <v>_</v>
      </c>
      <c r="AT631" s="48" t="str">
        <f t="shared" si="309"/>
        <v>-</v>
      </c>
      <c r="AU631" s="48" t="str">
        <f>IFERROR(#REF!/#REF!,"-")</f>
        <v>-</v>
      </c>
      <c r="AV631" s="48" t="str">
        <f t="shared" si="310"/>
        <v>-</v>
      </c>
      <c r="AW631" s="48" t="str">
        <f>IFERROR(#REF!/#REF!,"-")</f>
        <v>-</v>
      </c>
      <c r="AX631" s="48" t="str">
        <f t="shared" si="311"/>
        <v>-</v>
      </c>
      <c r="AY631" s="48" t="str">
        <f>IFERROR(#REF!/#REF!,"-")</f>
        <v>-</v>
      </c>
      <c r="AZ631" s="48" t="str">
        <f t="shared" si="317"/>
        <v>-</v>
      </c>
      <c r="BA631" s="48" t="str">
        <f t="shared" si="318"/>
        <v>-</v>
      </c>
      <c r="BB631" s="48" t="b">
        <f t="shared" si="312"/>
        <v>0</v>
      </c>
      <c r="BC631">
        <f t="shared" si="319"/>
        <v>0</v>
      </c>
      <c r="BD631" s="48" t="str">
        <f t="shared" si="313"/>
        <v>-</v>
      </c>
    </row>
    <row r="632" spans="1:56" x14ac:dyDescent="0.3">
      <c r="A632" s="25"/>
      <c r="R632" s="43"/>
      <c r="S632" s="44"/>
      <c r="T632" s="43"/>
      <c r="U632" s="44"/>
      <c r="AB632" s="26"/>
      <c r="AC632" s="26"/>
      <c r="AD632" s="26"/>
      <c r="AE632" s="26"/>
      <c r="AF632" s="26"/>
      <c r="AG632" s="26"/>
      <c r="AH632" s="26"/>
      <c r="AI632" s="26"/>
      <c r="AJ632" s="26"/>
      <c r="AK632" s="26"/>
      <c r="AL632" s="48"/>
      <c r="AM632" s="48"/>
      <c r="AN632" s="48"/>
      <c r="AO632" s="48"/>
      <c r="AP632" s="48"/>
      <c r="AQ632" s="48"/>
      <c r="AR632" s="48"/>
      <c r="AS632" s="48"/>
      <c r="AT632" s="48"/>
      <c r="AU632" s="48"/>
      <c r="AV632" s="48"/>
      <c r="AW632" s="48"/>
      <c r="AX632" s="48"/>
      <c r="AY632" s="48"/>
      <c r="AZ632" s="48"/>
      <c r="BA632" s="48"/>
      <c r="BB632" s="48"/>
      <c r="BD632" s="48"/>
    </row>
    <row r="633" spans="1:56" x14ac:dyDescent="0.3">
      <c r="A633" s="25"/>
      <c r="R633" s="43"/>
      <c r="S633" s="44"/>
      <c r="T633" s="44"/>
      <c r="U633" s="44"/>
    </row>
    <row r="634" spans="1:56" x14ac:dyDescent="0.3">
      <c r="A634" s="25"/>
    </row>
    <row r="635" spans="1:56" x14ac:dyDescent="0.3">
      <c r="A635" s="25"/>
    </row>
    <row r="636" spans="1:56" x14ac:dyDescent="0.3">
      <c r="A636" s="25"/>
    </row>
    <row r="637" spans="1:56" x14ac:dyDescent="0.3">
      <c r="A637" s="25"/>
    </row>
    <row r="638" spans="1:56" x14ac:dyDescent="0.3">
      <c r="A638" s="25"/>
    </row>
    <row r="639" spans="1:56" x14ac:dyDescent="0.3">
      <c r="A639" s="25"/>
    </row>
    <row r="640" spans="1:56" x14ac:dyDescent="0.3">
      <c r="A640" s="25"/>
    </row>
    <row r="641" spans="1:1" x14ac:dyDescent="0.3">
      <c r="A641" s="25"/>
    </row>
    <row r="642" spans="1:1" x14ac:dyDescent="0.3">
      <c r="A642" s="25"/>
    </row>
    <row r="643" spans="1:1" x14ac:dyDescent="0.3">
      <c r="A643" s="25"/>
    </row>
    <row r="644" spans="1:1" x14ac:dyDescent="0.3">
      <c r="A644" s="25"/>
    </row>
    <row r="645" spans="1:1" x14ac:dyDescent="0.3">
      <c r="A645" s="25"/>
    </row>
    <row r="646" spans="1:1" x14ac:dyDescent="0.3">
      <c r="A646" s="25"/>
    </row>
    <row r="647" spans="1:1" x14ac:dyDescent="0.3">
      <c r="A647" s="25"/>
    </row>
    <row r="648" spans="1:1" x14ac:dyDescent="0.3">
      <c r="A648" s="25"/>
    </row>
    <row r="649" spans="1:1" x14ac:dyDescent="0.3">
      <c r="A649" s="25"/>
    </row>
    <row r="650" spans="1:1" x14ac:dyDescent="0.3">
      <c r="A650" s="25"/>
    </row>
    <row r="651" spans="1:1" x14ac:dyDescent="0.3">
      <c r="A651" s="25"/>
    </row>
    <row r="652" spans="1:1" x14ac:dyDescent="0.3">
      <c r="A652" s="25"/>
    </row>
    <row r="653" spans="1:1" x14ac:dyDescent="0.3">
      <c r="A653" s="25"/>
    </row>
    <row r="654" spans="1:1" x14ac:dyDescent="0.3">
      <c r="A654" s="25"/>
    </row>
    <row r="655" spans="1:1" x14ac:dyDescent="0.3">
      <c r="A655" s="25"/>
    </row>
  </sheetData>
  <autoFilter ref="A10:BD633" xr:uid="{F66FA8E0-D465-4BC7-8320-30724C2603C2}"/>
  <mergeCells count="31">
    <mergeCell ref="BC7:BD7"/>
    <mergeCell ref="C7:F7"/>
    <mergeCell ref="G7:J7"/>
    <mergeCell ref="I8:J8"/>
    <mergeCell ref="K7:N7"/>
    <mergeCell ref="R7:U7"/>
    <mergeCell ref="T8:U8"/>
    <mergeCell ref="R8:S8"/>
    <mergeCell ref="X8:Y8"/>
    <mergeCell ref="V8:W8"/>
    <mergeCell ref="E8:F8"/>
    <mergeCell ref="AT7:AU7"/>
    <mergeCell ref="AZ8:BA8"/>
    <mergeCell ref="BC8:BD8"/>
    <mergeCell ref="O7:Q7"/>
    <mergeCell ref="AL7:AN7"/>
    <mergeCell ref="Z7:AC7"/>
    <mergeCell ref="C8:D8"/>
    <mergeCell ref="G8:H8"/>
    <mergeCell ref="V7:Y7"/>
    <mergeCell ref="AD7:AG7"/>
    <mergeCell ref="AD8:AE8"/>
    <mergeCell ref="AR7:AS7"/>
    <mergeCell ref="AV7:BB7"/>
    <mergeCell ref="AV8:AW8"/>
    <mergeCell ref="AX8:AY8"/>
    <mergeCell ref="AF8:AG8"/>
    <mergeCell ref="AH8:AI8"/>
    <mergeCell ref="AJ8:AK8"/>
    <mergeCell ref="AO7:AQ7"/>
    <mergeCell ref="AH7:AK7"/>
  </mergeCells>
  <dataValidations disablePrompts="1" count="1">
    <dataValidation type="list" allowBlank="1" showInputMessage="1" showErrorMessage="1" sqref="B4" xr:uid="{209B03B9-2EE1-480A-BFF1-E6BC868A72B0}">
      <formula1>"SANT,FALSKT"</formula1>
    </dataValidation>
  </dataValidation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AEB90-B3FD-4E41-A2BD-0DB8375D3FBD}">
  <sheetPr>
    <tabColor theme="9" tint="-0.249977111117893"/>
  </sheetPr>
  <dimension ref="A2:W625"/>
  <sheetViews>
    <sheetView workbookViewId="0">
      <pane xSplit="1" ySplit="4" topLeftCell="O280" activePane="bottomRight" state="frozen"/>
      <selection pane="topRight" activeCell="B1" sqref="B1"/>
      <selection pane="bottomLeft" activeCell="A5" sqref="A5"/>
      <selection pane="bottomRight" activeCell="O298" sqref="O298"/>
    </sheetView>
  </sheetViews>
  <sheetFormatPr defaultRowHeight="14.4" x14ac:dyDescent="0.3"/>
  <cols>
    <col min="1" max="1" width="45.5546875" customWidth="1"/>
    <col min="2" max="2" width="14.44140625" customWidth="1"/>
    <col min="3" max="3" width="15.6640625" bestFit="1" customWidth="1"/>
    <col min="4" max="4" width="16.21875" bestFit="1" customWidth="1"/>
    <col min="5" max="5" width="17.77734375" bestFit="1" customWidth="1"/>
    <col min="6" max="7" width="17.77734375" customWidth="1"/>
    <col min="8" max="8" width="11.44140625" bestFit="1" customWidth="1"/>
    <col min="9" max="9" width="16.21875" bestFit="1" customWidth="1"/>
    <col min="10" max="10" width="17.77734375" bestFit="1" customWidth="1"/>
    <col min="11" max="12" width="17.77734375" customWidth="1"/>
    <col min="13" max="13" width="11.44140625" bestFit="1" customWidth="1"/>
    <col min="14" max="14" width="16.21875" bestFit="1" customWidth="1"/>
    <col min="15" max="15" width="17.77734375" bestFit="1" customWidth="1"/>
    <col min="16" max="17" width="17.77734375" customWidth="1"/>
    <col min="18" max="18" width="11.44140625" bestFit="1" customWidth="1"/>
    <col min="19" max="19" width="16.21875" bestFit="1" customWidth="1"/>
    <col min="20" max="20" width="17.77734375" bestFit="1" customWidth="1"/>
    <col min="21" max="22" width="17.77734375" customWidth="1"/>
    <col min="23" max="23" width="12.109375" bestFit="1" customWidth="1"/>
  </cols>
  <sheetData>
    <row r="2" spans="1:23" x14ac:dyDescent="0.3">
      <c r="A2" s="24" t="s">
        <v>674</v>
      </c>
      <c r="B2" s="24"/>
    </row>
    <row r="4" spans="1:23" x14ac:dyDescent="0.3">
      <c r="A4" s="7" t="s">
        <v>12</v>
      </c>
      <c r="B4" s="7" t="s">
        <v>691</v>
      </c>
      <c r="C4" s="7" t="s">
        <v>664</v>
      </c>
      <c r="D4" s="7" t="s">
        <v>662</v>
      </c>
      <c r="E4" s="7" t="s">
        <v>663</v>
      </c>
      <c r="F4" s="7" t="s">
        <v>662</v>
      </c>
      <c r="G4" s="7" t="s">
        <v>663</v>
      </c>
      <c r="H4" s="7" t="s">
        <v>665</v>
      </c>
      <c r="I4" s="7" t="s">
        <v>666</v>
      </c>
      <c r="J4" s="7" t="s">
        <v>667</v>
      </c>
      <c r="K4" s="7" t="s">
        <v>666</v>
      </c>
      <c r="L4" s="7" t="s">
        <v>667</v>
      </c>
      <c r="M4" s="7" t="s">
        <v>668</v>
      </c>
      <c r="N4" s="7" t="s">
        <v>669</v>
      </c>
      <c r="O4" s="7" t="s">
        <v>670</v>
      </c>
      <c r="P4" s="7" t="s">
        <v>669</v>
      </c>
      <c r="Q4" s="7" t="s">
        <v>670</v>
      </c>
      <c r="R4" s="7" t="s">
        <v>671</v>
      </c>
      <c r="S4" s="7" t="s">
        <v>672</v>
      </c>
      <c r="T4" s="7" t="s">
        <v>673</v>
      </c>
      <c r="U4" s="7" t="s">
        <v>672</v>
      </c>
      <c r="V4" s="7" t="s">
        <v>673</v>
      </c>
      <c r="W4" s="7"/>
    </row>
    <row r="5" spans="1:23" x14ac:dyDescent="0.3">
      <c r="A5" s="10" t="s">
        <v>15</v>
      </c>
      <c r="B5" s="49" t="b">
        <f>OR(E5=".",G5=".",J5=".",L5=".")</f>
        <v>0</v>
      </c>
      <c r="C5" t="b">
        <f>IFERROR(VLOOKUP(A5,'ej uppn åk6 ej uppn åk9'!$A$4:$D$525,1,FALSE)&lt;&gt;"",FALSE)</f>
        <v>1</v>
      </c>
      <c r="D5">
        <f>IFERROR(VLOOKUP(A5,'ej uppn åk6 ej uppn åk9'!$A$4:$D$525,2,FALSE),0)</f>
        <v>999</v>
      </c>
      <c r="E5">
        <f>IFERROR(VLOOKUP(A5,'ej uppn åk6 ej uppn åk9'!$A$4:$D$525,3,FALSE),0)</f>
        <v>999</v>
      </c>
      <c r="F5">
        <f>IF(D5=999,0,D5)</f>
        <v>0</v>
      </c>
      <c r="G5">
        <f>IF(E5=999,0,E5)</f>
        <v>0</v>
      </c>
      <c r="H5" t="b">
        <f>IFERROR(VLOOKUP(A5,'ej uppn åk6 uppn åk9'!$A$4:$D$525,1,FALSE)&lt;&gt;"",FALSE)</f>
        <v>1</v>
      </c>
      <c r="I5">
        <f>IFERROR(VLOOKUP(A5,'ej uppn åk6 uppn åk9'!$A$4:$D$525,2,FALSE),0)</f>
        <v>999</v>
      </c>
      <c r="J5">
        <f>IFERROR(VLOOKUP(A5,'ej uppn åk6 uppn åk9'!$A$4:$D$525,3,FALSE),0)</f>
        <v>999</v>
      </c>
      <c r="K5">
        <f>IF(I5=999,0,I5)</f>
        <v>0</v>
      </c>
      <c r="L5">
        <f>IF(J5=999,0,J5)</f>
        <v>0</v>
      </c>
      <c r="M5" t="b">
        <f>IFERROR(VLOOKUP(A5,'uppn åk6 ej uppn åk9'!$A$4:$D$525,1,FALSE)&lt;&gt;"",FALSE)</f>
        <v>1</v>
      </c>
      <c r="N5">
        <f>IFERROR(VLOOKUP(A5,'uppn åk6 ej uppn åk9'!$A$4:$D$525,2,FALSE),0)</f>
        <v>999</v>
      </c>
      <c r="O5">
        <f>IFERROR(VLOOKUP(A5,'uppn åk6 ej uppn åk9'!$A$4:$D$525,3,FALSE),0)</f>
        <v>999</v>
      </c>
      <c r="P5">
        <f>IF(N5=999,0,N5)</f>
        <v>0</v>
      </c>
      <c r="Q5">
        <f>IF(O5=999,0,O5)</f>
        <v>0</v>
      </c>
      <c r="R5" t="b">
        <f>IFERROR(VLOOKUP(A5,'uppn åk6 uppn åk9'!$A$4:$D$600,1,FALSE)&lt;&gt;"",FALSE)</f>
        <v>1</v>
      </c>
      <c r="S5">
        <f>IFERROR(VLOOKUP(A5,'uppn åk6 uppn åk9'!$A$4:$D$600,2,FALSE),0)</f>
        <v>14</v>
      </c>
      <c r="T5">
        <f>IFERROR(VLOOKUP(A5,'uppn åk6 uppn åk9'!$A$4:$D$600,3,FALSE),0)</f>
        <v>999</v>
      </c>
      <c r="U5">
        <f>IF(S5=999,0,S5)</f>
        <v>14</v>
      </c>
      <c r="V5">
        <f>IF(T5=999,0,T5)</f>
        <v>0</v>
      </c>
    </row>
    <row r="6" spans="1:23" x14ac:dyDescent="0.3">
      <c r="A6" s="10" t="s">
        <v>16</v>
      </c>
      <c r="B6" s="49" t="b">
        <f t="shared" ref="B6:B69" si="0">OR(E6=".",G6=".",J6=".",L6=".")</f>
        <v>0</v>
      </c>
      <c r="C6" t="b">
        <f>IFERROR(VLOOKUP(A6,'ej uppn åk6 ej uppn åk9'!$A$4:$D$525,1,FALSE)&lt;&gt;"",FALSE)</f>
        <v>1</v>
      </c>
      <c r="D6">
        <f>IFERROR(VLOOKUP(A6,'ej uppn åk6 ej uppn åk9'!$A$4:$D$525,2,FALSE),0)</f>
        <v>999</v>
      </c>
      <c r="E6">
        <f>IFERROR(VLOOKUP(A6,'ej uppn åk6 ej uppn åk9'!$A$4:$D$525,3,FALSE),0)</f>
        <v>999</v>
      </c>
      <c r="F6">
        <f t="shared" ref="F6:F69" si="1">IF(D6=999,0,D6)</f>
        <v>0</v>
      </c>
      <c r="G6">
        <f t="shared" ref="G6:G69" si="2">IF(E6=999,0,E6)</f>
        <v>0</v>
      </c>
      <c r="H6" t="b">
        <f>IFERROR(VLOOKUP(A6,'ej uppn åk6 uppn åk9'!$A$4:$D$525,1,FALSE)&lt;&gt;"",FALSE)</f>
        <v>0</v>
      </c>
      <c r="I6">
        <f>IFERROR(VLOOKUP(A6,'ej uppn åk6 uppn åk9'!$A$4:$D$525,2,FALSE),0)</f>
        <v>0</v>
      </c>
      <c r="J6">
        <f>IFERROR(VLOOKUP(A6,'ej uppn åk6 uppn åk9'!$A$4:$D$525,3,FALSE),0)</f>
        <v>0</v>
      </c>
      <c r="K6">
        <f t="shared" ref="K6:K69" si="3">IF(I6=999,0,I6)</f>
        <v>0</v>
      </c>
      <c r="L6">
        <f t="shared" ref="L6:L69" si="4">IF(J6=999,0,J6)</f>
        <v>0</v>
      </c>
      <c r="M6" t="b">
        <f>IFERROR(VLOOKUP(A6,'uppn åk6 ej uppn åk9'!$A$4:$D$525,1,FALSE)&lt;&gt;"",FALSE)</f>
        <v>1</v>
      </c>
      <c r="N6">
        <f>IFERROR(VLOOKUP(A6,'uppn åk6 ej uppn åk9'!$A$4:$D$525,2,FALSE),0)</f>
        <v>999</v>
      </c>
      <c r="O6">
        <f>IFERROR(VLOOKUP(A6,'uppn åk6 ej uppn åk9'!$A$4:$D$525,3,FALSE),0)</f>
        <v>999</v>
      </c>
      <c r="P6">
        <f t="shared" ref="P6:P69" si="5">IF(N6=999,0,N6)</f>
        <v>0</v>
      </c>
      <c r="Q6">
        <f t="shared" ref="Q6:Q69" si="6">IF(O6=999,0,O6)</f>
        <v>0</v>
      </c>
      <c r="R6" t="b">
        <f>IFERROR(VLOOKUP(A6,'uppn åk6 uppn åk9'!$A$4:$D$600,1,FALSE)&lt;&gt;"",FALSE)</f>
        <v>0</v>
      </c>
      <c r="S6">
        <f>IFERROR(VLOOKUP(A6,'uppn åk6 uppn åk9'!$A$4:$D$600,2,FALSE),0)</f>
        <v>0</v>
      </c>
      <c r="T6">
        <f>IFERROR(VLOOKUP(A6,'uppn åk6 uppn åk9'!$A$4:$D$600,3,FALSE),0)</f>
        <v>0</v>
      </c>
      <c r="U6">
        <f t="shared" ref="U6:U69" si="7">IF(S6=999,0,S6)</f>
        <v>0</v>
      </c>
      <c r="V6">
        <f t="shared" ref="V6:V69" si="8">IF(T6=999,0,T6)</f>
        <v>0</v>
      </c>
    </row>
    <row r="7" spans="1:23" x14ac:dyDescent="0.3">
      <c r="A7" s="10" t="s">
        <v>17</v>
      </c>
      <c r="B7" s="49" t="b">
        <f t="shared" si="0"/>
        <v>0</v>
      </c>
      <c r="C7" t="b">
        <f>IFERROR(VLOOKUP(A7,'ej uppn åk6 ej uppn åk9'!$A$4:$D$525,1,FALSE)&lt;&gt;"",FALSE)</f>
        <v>1</v>
      </c>
      <c r="D7">
        <f>IFERROR(VLOOKUP(A7,'ej uppn åk6 ej uppn åk9'!$A$4:$D$525,2,FALSE),0)</f>
        <v>999</v>
      </c>
      <c r="E7">
        <f>IFERROR(VLOOKUP(A7,'ej uppn åk6 ej uppn åk9'!$A$4:$D$525,3,FALSE),0)</f>
        <v>999</v>
      </c>
      <c r="F7">
        <f t="shared" si="1"/>
        <v>0</v>
      </c>
      <c r="G7">
        <f t="shared" si="2"/>
        <v>0</v>
      </c>
      <c r="H7" t="b">
        <f>IFERROR(VLOOKUP(A7,'ej uppn åk6 uppn åk9'!$A$4:$D$525,1,FALSE)&lt;&gt;"",FALSE)</f>
        <v>0</v>
      </c>
      <c r="I7">
        <f>IFERROR(VLOOKUP(A7,'ej uppn åk6 uppn åk9'!$A$4:$D$525,2,FALSE),0)</f>
        <v>0</v>
      </c>
      <c r="J7">
        <f>IFERROR(VLOOKUP(A7,'ej uppn åk6 uppn åk9'!$A$4:$D$525,3,FALSE),0)</f>
        <v>0</v>
      </c>
      <c r="K7">
        <f t="shared" si="3"/>
        <v>0</v>
      </c>
      <c r="L7">
        <f t="shared" si="4"/>
        <v>0</v>
      </c>
      <c r="M7" t="b">
        <f>IFERROR(VLOOKUP(A7,'uppn åk6 ej uppn åk9'!$A$4:$D$525,1,FALSE)&lt;&gt;"",FALSE)</f>
        <v>1</v>
      </c>
      <c r="N7">
        <f>IFERROR(VLOOKUP(A7,'uppn åk6 ej uppn åk9'!$A$4:$D$525,2,FALSE),0)</f>
        <v>999</v>
      </c>
      <c r="O7">
        <f>IFERROR(VLOOKUP(A7,'uppn åk6 ej uppn åk9'!$A$4:$D$525,3,FALSE),0)</f>
        <v>999</v>
      </c>
      <c r="P7">
        <f t="shared" si="5"/>
        <v>0</v>
      </c>
      <c r="Q7">
        <f t="shared" si="6"/>
        <v>0</v>
      </c>
      <c r="R7" t="b">
        <f>IFERROR(VLOOKUP(A7,'uppn åk6 uppn åk9'!$A$4:$D$600,1,FALSE)&lt;&gt;"",FALSE)</f>
        <v>1</v>
      </c>
      <c r="S7">
        <f>IFERROR(VLOOKUP(A7,'uppn åk6 uppn åk9'!$A$4:$D$600,2,FALSE),0)</f>
        <v>54</v>
      </c>
      <c r="T7">
        <f>IFERROR(VLOOKUP(A7,'uppn åk6 uppn åk9'!$A$4:$D$600,3,FALSE),0)</f>
        <v>0</v>
      </c>
      <c r="U7">
        <f t="shared" si="7"/>
        <v>54</v>
      </c>
      <c r="V7">
        <f t="shared" si="8"/>
        <v>0</v>
      </c>
    </row>
    <row r="8" spans="1:23" x14ac:dyDescent="0.3">
      <c r="A8" s="10" t="s">
        <v>36</v>
      </c>
      <c r="B8" s="49" t="b">
        <f t="shared" si="0"/>
        <v>0</v>
      </c>
      <c r="C8" t="b">
        <f>IFERROR(VLOOKUP(A8,'ej uppn åk6 ej uppn åk9'!$A$4:$D$525,1,FALSE)&lt;&gt;"",FALSE)</f>
        <v>1</v>
      </c>
      <c r="D8">
        <f>IFERROR(VLOOKUP(A8,'ej uppn åk6 ej uppn åk9'!$A$4:$D$525,2,FALSE),0)</f>
        <v>15</v>
      </c>
      <c r="E8">
        <f>IFERROR(VLOOKUP(A8,'ej uppn åk6 ej uppn åk9'!$A$4:$D$525,3,FALSE),0)</f>
        <v>999</v>
      </c>
      <c r="F8">
        <f t="shared" si="1"/>
        <v>15</v>
      </c>
      <c r="G8">
        <f t="shared" si="2"/>
        <v>0</v>
      </c>
      <c r="H8" t="b">
        <f>IFERROR(VLOOKUP(A8,'ej uppn åk6 uppn åk9'!$A$4:$D$525,1,FALSE)&lt;&gt;"",FALSE)</f>
        <v>1</v>
      </c>
      <c r="I8">
        <f>IFERROR(VLOOKUP(A8,'ej uppn åk6 uppn åk9'!$A$4:$D$525,2,FALSE),0)</f>
        <v>15</v>
      </c>
      <c r="J8">
        <f>IFERROR(VLOOKUP(A8,'ej uppn åk6 uppn åk9'!$A$4:$D$525,3,FALSE),0)</f>
        <v>999</v>
      </c>
      <c r="K8">
        <f t="shared" si="3"/>
        <v>15</v>
      </c>
      <c r="L8">
        <f t="shared" si="4"/>
        <v>0</v>
      </c>
      <c r="M8" t="b">
        <f>IFERROR(VLOOKUP(A8,'uppn åk6 ej uppn åk9'!$A$4:$D$525,1,FALSE)&lt;&gt;"",FALSE)</f>
        <v>1</v>
      </c>
      <c r="N8">
        <f>IFERROR(VLOOKUP(A8,'uppn åk6 ej uppn åk9'!$A$4:$D$525,2,FALSE),0)</f>
        <v>20</v>
      </c>
      <c r="O8">
        <f>IFERROR(VLOOKUP(A8,'uppn åk6 ej uppn åk9'!$A$4:$D$525,3,FALSE),0)</f>
        <v>999</v>
      </c>
      <c r="P8">
        <f t="shared" si="5"/>
        <v>20</v>
      </c>
      <c r="Q8">
        <f t="shared" si="6"/>
        <v>0</v>
      </c>
      <c r="R8" t="b">
        <f>IFERROR(VLOOKUP(A8,'uppn åk6 uppn åk9'!$A$4:$D$600,1,FALSE)&lt;&gt;"",FALSE)</f>
        <v>1</v>
      </c>
      <c r="S8">
        <f>IFERROR(VLOOKUP(A8,'uppn åk6 uppn åk9'!$A$4:$D$600,2,FALSE),0)</f>
        <v>173</v>
      </c>
      <c r="T8">
        <f>IFERROR(VLOOKUP(A8,'uppn åk6 uppn åk9'!$A$4:$D$600,3,FALSE),0)</f>
        <v>999</v>
      </c>
      <c r="U8">
        <f t="shared" si="7"/>
        <v>173</v>
      </c>
      <c r="V8">
        <f t="shared" si="8"/>
        <v>0</v>
      </c>
    </row>
    <row r="9" spans="1:23" x14ac:dyDescent="0.3">
      <c r="A9" s="10" t="s">
        <v>37</v>
      </c>
      <c r="B9" s="49" t="b">
        <f t="shared" si="0"/>
        <v>0</v>
      </c>
      <c r="C9" t="b">
        <f>IFERROR(VLOOKUP(A9,'ej uppn åk6 ej uppn åk9'!$A$4:$D$525,1,FALSE)&lt;&gt;"",FALSE)</f>
        <v>1</v>
      </c>
      <c r="D9">
        <f>IFERROR(VLOOKUP(A9,'ej uppn åk6 ej uppn åk9'!$A$4:$D$525,2,FALSE),0)</f>
        <v>999</v>
      </c>
      <c r="E9">
        <f>IFERROR(VLOOKUP(A9,'ej uppn åk6 ej uppn åk9'!$A$4:$D$525,3,FALSE),0)</f>
        <v>999</v>
      </c>
      <c r="F9">
        <f t="shared" si="1"/>
        <v>0</v>
      </c>
      <c r="G9">
        <f t="shared" si="2"/>
        <v>0</v>
      </c>
      <c r="H9" t="b">
        <f>IFERROR(VLOOKUP(A9,'ej uppn åk6 uppn åk9'!$A$4:$D$525,1,FALSE)&lt;&gt;"",FALSE)</f>
        <v>0</v>
      </c>
      <c r="I9">
        <f>IFERROR(VLOOKUP(A9,'ej uppn åk6 uppn åk9'!$A$4:$D$525,2,FALSE),0)</f>
        <v>0</v>
      </c>
      <c r="J9">
        <f>IFERROR(VLOOKUP(A9,'ej uppn åk6 uppn åk9'!$A$4:$D$525,3,FALSE),0)</f>
        <v>0</v>
      </c>
      <c r="K9">
        <f t="shared" si="3"/>
        <v>0</v>
      </c>
      <c r="L9">
        <f t="shared" si="4"/>
        <v>0</v>
      </c>
      <c r="M9" t="b">
        <f>IFERROR(VLOOKUP(A9,'uppn åk6 ej uppn åk9'!$A$4:$D$525,1,FALSE)&lt;&gt;"",FALSE)</f>
        <v>0</v>
      </c>
      <c r="N9">
        <f>IFERROR(VLOOKUP(A9,'uppn åk6 ej uppn åk9'!$A$4:$D$525,2,FALSE),0)</f>
        <v>0</v>
      </c>
      <c r="O9">
        <f>IFERROR(VLOOKUP(A9,'uppn åk6 ej uppn åk9'!$A$4:$D$525,3,FALSE),0)</f>
        <v>0</v>
      </c>
      <c r="P9">
        <f t="shared" si="5"/>
        <v>0</v>
      </c>
      <c r="Q9">
        <f t="shared" si="6"/>
        <v>0</v>
      </c>
      <c r="R9" t="b">
        <f>IFERROR(VLOOKUP(A9,'uppn åk6 uppn åk9'!$A$4:$D$600,1,FALSE)&lt;&gt;"",FALSE)</f>
        <v>0</v>
      </c>
      <c r="S9">
        <f>IFERROR(VLOOKUP(A9,'uppn åk6 uppn åk9'!$A$4:$D$600,2,FALSE),0)</f>
        <v>0</v>
      </c>
      <c r="T9">
        <f>IFERROR(VLOOKUP(A9,'uppn åk6 uppn åk9'!$A$4:$D$600,3,FALSE),0)</f>
        <v>0</v>
      </c>
      <c r="U9">
        <f t="shared" si="7"/>
        <v>0</v>
      </c>
      <c r="V9">
        <f t="shared" si="8"/>
        <v>0</v>
      </c>
    </row>
    <row r="10" spans="1:23" x14ac:dyDescent="0.3">
      <c r="A10" s="10" t="s">
        <v>540</v>
      </c>
      <c r="B10" s="49" t="b">
        <f t="shared" si="0"/>
        <v>0</v>
      </c>
      <c r="C10" t="b">
        <f>IFERROR(VLOOKUP(A10,'ej uppn åk6 ej uppn åk9'!$A$4:$D$525,1,FALSE)&lt;&gt;"",FALSE)</f>
        <v>0</v>
      </c>
      <c r="D10">
        <f>IFERROR(VLOOKUP(A10,'ej uppn åk6 ej uppn åk9'!$A$4:$D$525,2,FALSE),0)</f>
        <v>0</v>
      </c>
      <c r="E10">
        <f>IFERROR(VLOOKUP(A10,'ej uppn åk6 ej uppn åk9'!$A$4:$D$525,3,FALSE),0)</f>
        <v>0</v>
      </c>
      <c r="F10">
        <f t="shared" si="1"/>
        <v>0</v>
      </c>
      <c r="G10">
        <f t="shared" si="2"/>
        <v>0</v>
      </c>
      <c r="H10" t="b">
        <f>IFERROR(VLOOKUP(A10,'ej uppn åk6 uppn åk9'!$A$4:$D$525,1,FALSE)&lt;&gt;"",FALSE)</f>
        <v>1</v>
      </c>
      <c r="I10">
        <f>IFERROR(VLOOKUP(A10,'ej uppn åk6 uppn åk9'!$A$4:$D$525,2,FALSE),0)</f>
        <v>999</v>
      </c>
      <c r="J10">
        <f>IFERROR(VLOOKUP(A10,'ej uppn åk6 uppn åk9'!$A$4:$D$525,3,FALSE),0)</f>
        <v>999</v>
      </c>
      <c r="K10">
        <f t="shared" si="3"/>
        <v>0</v>
      </c>
      <c r="L10">
        <f t="shared" si="4"/>
        <v>0</v>
      </c>
      <c r="M10" t="b">
        <f>IFERROR(VLOOKUP(A10,'uppn åk6 ej uppn åk9'!$A$4:$D$525,1,FALSE)&lt;&gt;"",FALSE)</f>
        <v>1</v>
      </c>
      <c r="N10">
        <f>IFERROR(VLOOKUP(A10,'uppn åk6 ej uppn åk9'!$A$4:$D$525,2,FALSE),0)</f>
        <v>999</v>
      </c>
      <c r="O10">
        <f>IFERROR(VLOOKUP(A10,'uppn åk6 ej uppn åk9'!$A$4:$D$525,3,FALSE),0)</f>
        <v>999</v>
      </c>
      <c r="P10">
        <f t="shared" si="5"/>
        <v>0</v>
      </c>
      <c r="Q10">
        <f t="shared" si="6"/>
        <v>0</v>
      </c>
      <c r="R10" t="b">
        <f>IFERROR(VLOOKUP(A10,'uppn åk6 uppn åk9'!$A$4:$D$600,1,FALSE)&lt;&gt;"",FALSE)</f>
        <v>1</v>
      </c>
      <c r="S10">
        <f>IFERROR(VLOOKUP(A10,'uppn åk6 uppn åk9'!$A$4:$D$600,2,FALSE),0)</f>
        <v>16</v>
      </c>
      <c r="T10">
        <f>IFERROR(VLOOKUP(A10,'uppn åk6 uppn åk9'!$A$4:$D$600,3,FALSE),0)</f>
        <v>999</v>
      </c>
      <c r="U10">
        <f t="shared" si="7"/>
        <v>16</v>
      </c>
      <c r="V10">
        <f t="shared" si="8"/>
        <v>0</v>
      </c>
    </row>
    <row r="11" spans="1:23" x14ac:dyDescent="0.3">
      <c r="A11" s="10" t="s">
        <v>38</v>
      </c>
      <c r="B11" s="49" t="b">
        <f t="shared" si="0"/>
        <v>0</v>
      </c>
      <c r="C11" t="b">
        <f>IFERROR(VLOOKUP(A11,'ej uppn åk6 ej uppn åk9'!$A$4:$D$525,1,FALSE)&lt;&gt;"",FALSE)</f>
        <v>1</v>
      </c>
      <c r="D11">
        <f>IFERROR(VLOOKUP(A11,'ej uppn åk6 ej uppn åk9'!$A$4:$D$525,2,FALSE),0)</f>
        <v>999</v>
      </c>
      <c r="E11">
        <f>IFERROR(VLOOKUP(A11,'ej uppn åk6 ej uppn åk9'!$A$4:$D$525,3,FALSE),0)</f>
        <v>999</v>
      </c>
      <c r="F11">
        <f t="shared" si="1"/>
        <v>0</v>
      </c>
      <c r="G11">
        <f t="shared" si="2"/>
        <v>0</v>
      </c>
      <c r="H11" t="b">
        <f>IFERROR(VLOOKUP(A11,'ej uppn åk6 uppn åk9'!$A$4:$D$525,1,FALSE)&lt;&gt;"",FALSE)</f>
        <v>1</v>
      </c>
      <c r="I11">
        <f>IFERROR(VLOOKUP(A11,'ej uppn åk6 uppn åk9'!$A$4:$D$525,2,FALSE),0)</f>
        <v>999</v>
      </c>
      <c r="J11">
        <f>IFERROR(VLOOKUP(A11,'ej uppn åk6 uppn åk9'!$A$4:$D$525,3,FALSE),0)</f>
        <v>999</v>
      </c>
      <c r="K11">
        <f t="shared" si="3"/>
        <v>0</v>
      </c>
      <c r="L11">
        <f t="shared" si="4"/>
        <v>0</v>
      </c>
      <c r="M11" t="b">
        <f>IFERROR(VLOOKUP(A11,'uppn åk6 ej uppn åk9'!$A$4:$D$525,1,FALSE)&lt;&gt;"",FALSE)</f>
        <v>1</v>
      </c>
      <c r="N11">
        <f>IFERROR(VLOOKUP(A11,'uppn åk6 ej uppn åk9'!$A$4:$D$525,2,FALSE),0)</f>
        <v>999</v>
      </c>
      <c r="O11">
        <f>IFERROR(VLOOKUP(A11,'uppn åk6 ej uppn åk9'!$A$4:$D$525,3,FALSE),0)</f>
        <v>999</v>
      </c>
      <c r="P11">
        <f t="shared" si="5"/>
        <v>0</v>
      </c>
      <c r="Q11">
        <f t="shared" si="6"/>
        <v>0</v>
      </c>
      <c r="R11" t="b">
        <f>IFERROR(VLOOKUP(A11,'uppn åk6 uppn åk9'!$A$4:$D$600,1,FALSE)&lt;&gt;"",FALSE)</f>
        <v>1</v>
      </c>
      <c r="S11">
        <f>IFERROR(VLOOKUP(A11,'uppn åk6 uppn åk9'!$A$4:$D$600,2,FALSE),0)</f>
        <v>14</v>
      </c>
      <c r="T11">
        <f>IFERROR(VLOOKUP(A11,'uppn åk6 uppn åk9'!$A$4:$D$600,3,FALSE),0)</f>
        <v>999</v>
      </c>
      <c r="U11">
        <f t="shared" si="7"/>
        <v>14</v>
      </c>
      <c r="V11">
        <f t="shared" si="8"/>
        <v>0</v>
      </c>
    </row>
    <row r="12" spans="1:23" x14ac:dyDescent="0.3">
      <c r="A12" s="10" t="s">
        <v>595</v>
      </c>
      <c r="B12" s="49" t="b">
        <f t="shared" si="0"/>
        <v>0</v>
      </c>
      <c r="C12" t="b">
        <f>IFERROR(VLOOKUP(A12,'ej uppn åk6 ej uppn åk9'!$A$4:$D$525,1,FALSE)&lt;&gt;"",FALSE)</f>
        <v>0</v>
      </c>
      <c r="D12">
        <f>IFERROR(VLOOKUP(A12,'ej uppn åk6 ej uppn åk9'!$A$4:$D$525,2,FALSE),0)</f>
        <v>0</v>
      </c>
      <c r="E12">
        <f>IFERROR(VLOOKUP(A12,'ej uppn åk6 ej uppn åk9'!$A$4:$D$525,3,FALSE),0)</f>
        <v>0</v>
      </c>
      <c r="F12">
        <f t="shared" si="1"/>
        <v>0</v>
      </c>
      <c r="G12">
        <f t="shared" si="2"/>
        <v>0</v>
      </c>
      <c r="H12" t="b">
        <f>IFERROR(VLOOKUP(A12,'ej uppn åk6 uppn åk9'!$A$4:$D$525,1,FALSE)&lt;&gt;"",FALSE)</f>
        <v>0</v>
      </c>
      <c r="I12">
        <f>IFERROR(VLOOKUP(A12,'ej uppn åk6 uppn åk9'!$A$4:$D$525,2,FALSE),0)</f>
        <v>0</v>
      </c>
      <c r="J12">
        <f>IFERROR(VLOOKUP(A12,'ej uppn åk6 uppn åk9'!$A$4:$D$525,3,FALSE),0)</f>
        <v>0</v>
      </c>
      <c r="K12">
        <f t="shared" si="3"/>
        <v>0</v>
      </c>
      <c r="L12">
        <f t="shared" si="4"/>
        <v>0</v>
      </c>
      <c r="M12" t="b">
        <f>IFERROR(VLOOKUP(A12,'uppn åk6 ej uppn åk9'!$A$4:$D$525,1,FALSE)&lt;&gt;"",FALSE)</f>
        <v>1</v>
      </c>
      <c r="N12">
        <f>IFERROR(VLOOKUP(A12,'uppn åk6 ej uppn åk9'!$A$4:$D$525,2,FALSE),0)</f>
        <v>999</v>
      </c>
      <c r="O12">
        <f>IFERROR(VLOOKUP(A12,'uppn åk6 ej uppn åk9'!$A$4:$D$525,3,FALSE),0)</f>
        <v>999</v>
      </c>
      <c r="P12">
        <f t="shared" si="5"/>
        <v>0</v>
      </c>
      <c r="Q12">
        <f t="shared" si="6"/>
        <v>0</v>
      </c>
      <c r="R12" t="b">
        <f>IFERROR(VLOOKUP(A12,'uppn åk6 uppn åk9'!$A$4:$D$600,1,FALSE)&lt;&gt;"",FALSE)</f>
        <v>1</v>
      </c>
      <c r="S12">
        <f>IFERROR(VLOOKUP(A12,'uppn åk6 uppn åk9'!$A$4:$D$600,2,FALSE),0)</f>
        <v>29</v>
      </c>
      <c r="T12">
        <f>IFERROR(VLOOKUP(A12,'uppn åk6 uppn åk9'!$A$4:$D$600,3,FALSE),0)</f>
        <v>999</v>
      </c>
      <c r="U12">
        <f t="shared" si="7"/>
        <v>29</v>
      </c>
      <c r="V12">
        <f t="shared" si="8"/>
        <v>0</v>
      </c>
    </row>
    <row r="13" spans="1:23" x14ac:dyDescent="0.3">
      <c r="A13" s="10" t="s">
        <v>39</v>
      </c>
      <c r="B13" s="49" t="b">
        <f t="shared" si="0"/>
        <v>0</v>
      </c>
      <c r="C13" t="b">
        <f>IFERROR(VLOOKUP(A13,'ej uppn åk6 ej uppn åk9'!$A$4:$D$525,1,FALSE)&lt;&gt;"",FALSE)</f>
        <v>1</v>
      </c>
      <c r="D13">
        <f>IFERROR(VLOOKUP(A13,'ej uppn åk6 ej uppn åk9'!$A$4:$D$525,2,FALSE),0)</f>
        <v>999</v>
      </c>
      <c r="E13">
        <f>IFERROR(VLOOKUP(A13,'ej uppn åk6 ej uppn åk9'!$A$4:$D$525,3,FALSE),0)</f>
        <v>999</v>
      </c>
      <c r="F13">
        <f t="shared" si="1"/>
        <v>0</v>
      </c>
      <c r="G13">
        <f t="shared" si="2"/>
        <v>0</v>
      </c>
      <c r="H13" t="b">
        <f>IFERROR(VLOOKUP(A13,'ej uppn åk6 uppn åk9'!$A$4:$D$525,1,FALSE)&lt;&gt;"",FALSE)</f>
        <v>1</v>
      </c>
      <c r="I13">
        <f>IFERROR(VLOOKUP(A13,'ej uppn åk6 uppn åk9'!$A$4:$D$525,2,FALSE),0)</f>
        <v>999</v>
      </c>
      <c r="J13">
        <f>IFERROR(VLOOKUP(A13,'ej uppn åk6 uppn åk9'!$A$4:$D$525,3,FALSE),0)</f>
        <v>999</v>
      </c>
      <c r="K13">
        <f t="shared" si="3"/>
        <v>0</v>
      </c>
      <c r="L13">
        <f t="shared" si="4"/>
        <v>0</v>
      </c>
      <c r="M13" t="b">
        <f>IFERROR(VLOOKUP(A13,'uppn åk6 ej uppn åk9'!$A$4:$D$525,1,FALSE)&lt;&gt;"",FALSE)</f>
        <v>1</v>
      </c>
      <c r="N13">
        <f>IFERROR(VLOOKUP(A13,'uppn åk6 ej uppn åk9'!$A$4:$D$525,2,FALSE),0)</f>
        <v>999</v>
      </c>
      <c r="O13">
        <f>IFERROR(VLOOKUP(A13,'uppn åk6 ej uppn åk9'!$A$4:$D$525,3,FALSE),0)</f>
        <v>999</v>
      </c>
      <c r="P13">
        <f t="shared" si="5"/>
        <v>0</v>
      </c>
      <c r="Q13">
        <f t="shared" si="6"/>
        <v>0</v>
      </c>
      <c r="R13" t="b">
        <f>IFERROR(VLOOKUP(A13,'uppn åk6 uppn åk9'!$A$4:$D$600,1,FALSE)&lt;&gt;"",FALSE)</f>
        <v>1</v>
      </c>
      <c r="S13">
        <f>IFERROR(VLOOKUP(A13,'uppn åk6 uppn åk9'!$A$4:$D$600,2,FALSE),0)</f>
        <v>999</v>
      </c>
      <c r="T13">
        <f>IFERROR(VLOOKUP(A13,'uppn åk6 uppn åk9'!$A$4:$D$600,3,FALSE),0)</f>
        <v>999</v>
      </c>
      <c r="U13">
        <f t="shared" si="7"/>
        <v>0</v>
      </c>
      <c r="V13">
        <f t="shared" si="8"/>
        <v>0</v>
      </c>
    </row>
    <row r="14" spans="1:23" x14ac:dyDescent="0.3">
      <c r="A14" s="10" t="s">
        <v>18</v>
      </c>
      <c r="B14" s="49" t="b">
        <f t="shared" si="0"/>
        <v>1</v>
      </c>
      <c r="C14" t="b">
        <f>IFERROR(VLOOKUP(A14,'ej uppn åk6 ej uppn åk9'!$A$4:$D$525,1,FALSE)&lt;&gt;"",FALSE)</f>
        <v>1</v>
      </c>
      <c r="D14">
        <f>IFERROR(VLOOKUP(A14,'ej uppn åk6 ej uppn åk9'!$A$4:$D$525,2,FALSE),0)</f>
        <v>0</v>
      </c>
      <c r="E14" t="str">
        <f>IFERROR(VLOOKUP(A14,'ej uppn åk6 ej uppn åk9'!$A$4:$D$525,3,FALSE),0)</f>
        <v>.</v>
      </c>
      <c r="F14">
        <f t="shared" si="1"/>
        <v>0</v>
      </c>
      <c r="G14" t="str">
        <f t="shared" si="2"/>
        <v>.</v>
      </c>
      <c r="H14" t="b">
        <f>IFERROR(VLOOKUP(A14,'ej uppn åk6 uppn åk9'!$A$4:$D$525,1,FALSE)&lt;&gt;"",FALSE)</f>
        <v>1</v>
      </c>
      <c r="I14">
        <f>IFERROR(VLOOKUP(A14,'ej uppn åk6 uppn åk9'!$A$4:$D$525,2,FALSE),0)</f>
        <v>0</v>
      </c>
      <c r="J14" t="str">
        <f>IFERROR(VLOOKUP(A14,'ej uppn åk6 uppn åk9'!$A$4:$D$525,3,FALSE),0)</f>
        <v>.</v>
      </c>
      <c r="K14">
        <f t="shared" si="3"/>
        <v>0</v>
      </c>
      <c r="L14" t="str">
        <f t="shared" si="4"/>
        <v>.</v>
      </c>
      <c r="M14" t="b">
        <f>IFERROR(VLOOKUP(A14,'uppn åk6 ej uppn åk9'!$A$4:$D$525,1,FALSE)&lt;&gt;"",FALSE)</f>
        <v>1</v>
      </c>
      <c r="N14">
        <f>IFERROR(VLOOKUP(A14,'uppn åk6 ej uppn åk9'!$A$4:$D$525,2,FALSE),0)</f>
        <v>999</v>
      </c>
      <c r="O14">
        <f>IFERROR(VLOOKUP(A14,'uppn åk6 ej uppn åk9'!$A$4:$D$525,3,FALSE),0)</f>
        <v>999</v>
      </c>
      <c r="P14">
        <f t="shared" si="5"/>
        <v>0</v>
      </c>
      <c r="Q14">
        <f t="shared" si="6"/>
        <v>0</v>
      </c>
      <c r="R14" t="b">
        <f>IFERROR(VLOOKUP(A14,'uppn åk6 uppn åk9'!$A$4:$D$600,1,FALSE)&lt;&gt;"",FALSE)</f>
        <v>1</v>
      </c>
      <c r="S14">
        <f>IFERROR(VLOOKUP(A14,'uppn åk6 uppn åk9'!$A$4:$D$600,2,FALSE),0)</f>
        <v>999</v>
      </c>
      <c r="T14">
        <f>IFERROR(VLOOKUP(A14,'uppn åk6 uppn åk9'!$A$4:$D$600,3,FALSE),0)</f>
        <v>999</v>
      </c>
      <c r="U14">
        <f t="shared" si="7"/>
        <v>0</v>
      </c>
      <c r="V14">
        <f t="shared" si="8"/>
        <v>0</v>
      </c>
    </row>
    <row r="15" spans="1:23" x14ac:dyDescent="0.3">
      <c r="A15" s="10" t="s">
        <v>22</v>
      </c>
      <c r="B15" s="49" t="b">
        <f t="shared" si="0"/>
        <v>0</v>
      </c>
      <c r="C15" t="b">
        <f>IFERROR(VLOOKUP(A15,'ej uppn åk6 ej uppn åk9'!$A$4:$D$525,1,FALSE)&lt;&gt;"",FALSE)</f>
        <v>1</v>
      </c>
      <c r="D15">
        <f>IFERROR(VLOOKUP(A15,'ej uppn åk6 ej uppn åk9'!$A$4:$D$525,2,FALSE),0)</f>
        <v>41</v>
      </c>
      <c r="E15">
        <f>IFERROR(VLOOKUP(A15,'ej uppn åk6 ej uppn åk9'!$A$4:$D$525,3,FALSE),0)</f>
        <v>20</v>
      </c>
      <c r="F15">
        <f t="shared" si="1"/>
        <v>41</v>
      </c>
      <c r="G15">
        <f t="shared" si="2"/>
        <v>20</v>
      </c>
      <c r="H15" t="b">
        <f>IFERROR(VLOOKUP(A15,'ej uppn åk6 uppn åk9'!$A$4:$D$525,1,FALSE)&lt;&gt;"",FALSE)</f>
        <v>1</v>
      </c>
      <c r="I15">
        <f>IFERROR(VLOOKUP(A15,'ej uppn åk6 uppn åk9'!$A$4:$D$525,2,FALSE),0)</f>
        <v>22</v>
      </c>
      <c r="J15">
        <f>IFERROR(VLOOKUP(A15,'ej uppn åk6 uppn åk9'!$A$4:$D$525,3,FALSE),0)</f>
        <v>999</v>
      </c>
      <c r="K15">
        <f t="shared" si="3"/>
        <v>22</v>
      </c>
      <c r="L15">
        <f t="shared" si="4"/>
        <v>0</v>
      </c>
      <c r="M15" t="b">
        <f>IFERROR(VLOOKUP(A15,'uppn åk6 ej uppn åk9'!$A$4:$D$525,1,FALSE)&lt;&gt;"",FALSE)</f>
        <v>1</v>
      </c>
      <c r="N15">
        <f>IFERROR(VLOOKUP(A15,'uppn åk6 ej uppn åk9'!$A$4:$D$525,2,FALSE),0)</f>
        <v>23</v>
      </c>
      <c r="O15">
        <f>IFERROR(VLOOKUP(A15,'uppn åk6 ej uppn åk9'!$A$4:$D$525,3,FALSE),0)</f>
        <v>999</v>
      </c>
      <c r="P15">
        <f t="shared" si="5"/>
        <v>23</v>
      </c>
      <c r="Q15">
        <f t="shared" si="6"/>
        <v>0</v>
      </c>
      <c r="R15" t="b">
        <f>IFERROR(VLOOKUP(A15,'uppn åk6 uppn åk9'!$A$4:$D$600,1,FALSE)&lt;&gt;"",FALSE)</f>
        <v>1</v>
      </c>
      <c r="S15">
        <f>IFERROR(VLOOKUP(A15,'uppn åk6 uppn åk9'!$A$4:$D$600,2,FALSE),0)</f>
        <v>165</v>
      </c>
      <c r="T15">
        <f>IFERROR(VLOOKUP(A15,'uppn åk6 uppn åk9'!$A$4:$D$600,3,FALSE),0)</f>
        <v>0</v>
      </c>
      <c r="U15">
        <f t="shared" si="7"/>
        <v>165</v>
      </c>
      <c r="V15">
        <f t="shared" si="8"/>
        <v>0</v>
      </c>
    </row>
    <row r="16" spans="1:23" x14ac:dyDescent="0.3">
      <c r="A16" s="10" t="s">
        <v>23</v>
      </c>
      <c r="B16" s="49" t="b">
        <f t="shared" si="0"/>
        <v>0</v>
      </c>
      <c r="C16" t="b">
        <f>IFERROR(VLOOKUP(A16,'ej uppn åk6 ej uppn åk9'!$A$4:$D$525,1,FALSE)&lt;&gt;"",FALSE)</f>
        <v>1</v>
      </c>
      <c r="D16">
        <f>IFERROR(VLOOKUP(A16,'ej uppn åk6 ej uppn åk9'!$A$4:$D$525,2,FALSE),0)</f>
        <v>30</v>
      </c>
      <c r="E16">
        <f>IFERROR(VLOOKUP(A16,'ej uppn åk6 ej uppn åk9'!$A$4:$D$525,3,FALSE),0)</f>
        <v>14</v>
      </c>
      <c r="F16">
        <f t="shared" si="1"/>
        <v>30</v>
      </c>
      <c r="G16">
        <f t="shared" si="2"/>
        <v>14</v>
      </c>
      <c r="H16" t="b">
        <f>IFERROR(VLOOKUP(A16,'ej uppn åk6 uppn åk9'!$A$4:$D$525,1,FALSE)&lt;&gt;"",FALSE)</f>
        <v>1</v>
      </c>
      <c r="I16">
        <f>IFERROR(VLOOKUP(A16,'ej uppn åk6 uppn åk9'!$A$4:$D$525,2,FALSE),0)</f>
        <v>27</v>
      </c>
      <c r="J16">
        <f>IFERROR(VLOOKUP(A16,'ej uppn åk6 uppn åk9'!$A$4:$D$525,3,FALSE),0)</f>
        <v>999</v>
      </c>
      <c r="K16">
        <f t="shared" si="3"/>
        <v>27</v>
      </c>
      <c r="L16">
        <f t="shared" si="4"/>
        <v>0</v>
      </c>
      <c r="M16" t="b">
        <f>IFERROR(VLOOKUP(A16,'uppn åk6 ej uppn åk9'!$A$4:$D$525,1,FALSE)&lt;&gt;"",FALSE)</f>
        <v>1</v>
      </c>
      <c r="N16">
        <f>IFERROR(VLOOKUP(A16,'uppn åk6 ej uppn åk9'!$A$4:$D$525,2,FALSE),0)</f>
        <v>25</v>
      </c>
      <c r="O16">
        <f>IFERROR(VLOOKUP(A16,'uppn åk6 ej uppn åk9'!$A$4:$D$525,3,FALSE),0)</f>
        <v>999</v>
      </c>
      <c r="P16">
        <f t="shared" si="5"/>
        <v>25</v>
      </c>
      <c r="Q16">
        <f t="shared" si="6"/>
        <v>0</v>
      </c>
      <c r="R16" t="b">
        <f>IFERROR(VLOOKUP(A16,'uppn åk6 uppn åk9'!$A$4:$D$600,1,FALSE)&lt;&gt;"",FALSE)</f>
        <v>1</v>
      </c>
      <c r="S16">
        <f>IFERROR(VLOOKUP(A16,'uppn åk6 uppn åk9'!$A$4:$D$600,2,FALSE),0)</f>
        <v>240</v>
      </c>
      <c r="T16">
        <f>IFERROR(VLOOKUP(A16,'uppn åk6 uppn åk9'!$A$4:$D$600,3,FALSE),0)</f>
        <v>999</v>
      </c>
      <c r="U16">
        <f t="shared" si="7"/>
        <v>240</v>
      </c>
      <c r="V16">
        <f t="shared" si="8"/>
        <v>0</v>
      </c>
    </row>
    <row r="17" spans="1:22" x14ac:dyDescent="0.3">
      <c r="A17" s="10" t="s">
        <v>24</v>
      </c>
      <c r="B17" s="49" t="b">
        <f t="shared" si="0"/>
        <v>0</v>
      </c>
      <c r="C17" t="b">
        <f>IFERROR(VLOOKUP(A17,'ej uppn åk6 ej uppn åk9'!$A$4:$D$525,1,FALSE)&lt;&gt;"",FALSE)</f>
        <v>1</v>
      </c>
      <c r="D17">
        <f>IFERROR(VLOOKUP(A17,'ej uppn åk6 ej uppn åk9'!$A$4:$D$525,2,FALSE),0)</f>
        <v>999</v>
      </c>
      <c r="E17">
        <f>IFERROR(VLOOKUP(A17,'ej uppn åk6 ej uppn åk9'!$A$4:$D$525,3,FALSE),0)</f>
        <v>999</v>
      </c>
      <c r="F17">
        <f t="shared" si="1"/>
        <v>0</v>
      </c>
      <c r="G17">
        <f t="shared" si="2"/>
        <v>0</v>
      </c>
      <c r="H17" t="b">
        <f>IFERROR(VLOOKUP(A17,'ej uppn åk6 uppn åk9'!$A$4:$D$525,1,FALSE)&lt;&gt;"",FALSE)</f>
        <v>1</v>
      </c>
      <c r="I17">
        <f>IFERROR(VLOOKUP(A17,'ej uppn åk6 uppn åk9'!$A$4:$D$525,2,FALSE),0)</f>
        <v>999</v>
      </c>
      <c r="J17">
        <f>IFERROR(VLOOKUP(A17,'ej uppn åk6 uppn åk9'!$A$4:$D$525,3,FALSE),0)</f>
        <v>999</v>
      </c>
      <c r="K17">
        <f t="shared" si="3"/>
        <v>0</v>
      </c>
      <c r="L17">
        <f t="shared" si="4"/>
        <v>0</v>
      </c>
      <c r="M17" t="b">
        <f>IFERROR(VLOOKUP(A17,'uppn åk6 ej uppn åk9'!$A$4:$D$525,1,FALSE)&lt;&gt;"",FALSE)</f>
        <v>0</v>
      </c>
      <c r="N17">
        <f>IFERROR(VLOOKUP(A17,'uppn åk6 ej uppn åk9'!$A$4:$D$525,2,FALSE),0)</f>
        <v>0</v>
      </c>
      <c r="O17">
        <f>IFERROR(VLOOKUP(A17,'uppn åk6 ej uppn åk9'!$A$4:$D$525,3,FALSE),0)</f>
        <v>0</v>
      </c>
      <c r="P17">
        <f t="shared" si="5"/>
        <v>0</v>
      </c>
      <c r="Q17">
        <f t="shared" si="6"/>
        <v>0</v>
      </c>
      <c r="R17" t="b">
        <f>IFERROR(VLOOKUP(A17,'uppn åk6 uppn åk9'!$A$4:$D$600,1,FALSE)&lt;&gt;"",FALSE)</f>
        <v>1</v>
      </c>
      <c r="S17">
        <f>IFERROR(VLOOKUP(A17,'uppn åk6 uppn åk9'!$A$4:$D$600,2,FALSE),0)</f>
        <v>46</v>
      </c>
      <c r="T17">
        <f>IFERROR(VLOOKUP(A17,'uppn åk6 uppn åk9'!$A$4:$D$600,3,FALSE),0)</f>
        <v>999</v>
      </c>
      <c r="U17">
        <f t="shared" si="7"/>
        <v>46</v>
      </c>
      <c r="V17">
        <f t="shared" si="8"/>
        <v>0</v>
      </c>
    </row>
    <row r="18" spans="1:22" x14ac:dyDescent="0.3">
      <c r="A18" s="10" t="s">
        <v>539</v>
      </c>
      <c r="B18" s="49" t="b">
        <f t="shared" si="0"/>
        <v>0</v>
      </c>
      <c r="C18" t="b">
        <f>IFERROR(VLOOKUP(A18,'ej uppn åk6 ej uppn åk9'!$A$4:$D$525,1,FALSE)&lt;&gt;"",FALSE)</f>
        <v>0</v>
      </c>
      <c r="D18">
        <f>IFERROR(VLOOKUP(A18,'ej uppn åk6 ej uppn åk9'!$A$4:$D$525,2,FALSE),0)</f>
        <v>0</v>
      </c>
      <c r="E18">
        <f>IFERROR(VLOOKUP(A18,'ej uppn åk6 ej uppn åk9'!$A$4:$D$525,3,FALSE),0)</f>
        <v>0</v>
      </c>
      <c r="F18">
        <f t="shared" si="1"/>
        <v>0</v>
      </c>
      <c r="G18">
        <f t="shared" si="2"/>
        <v>0</v>
      </c>
      <c r="H18" t="b">
        <f>IFERROR(VLOOKUP(A18,'ej uppn åk6 uppn åk9'!$A$4:$D$525,1,FALSE)&lt;&gt;"",FALSE)</f>
        <v>1</v>
      </c>
      <c r="I18">
        <f>IFERROR(VLOOKUP(A18,'ej uppn åk6 uppn åk9'!$A$4:$D$525,2,FALSE),0)</f>
        <v>999</v>
      </c>
      <c r="J18">
        <f>IFERROR(VLOOKUP(A18,'ej uppn åk6 uppn åk9'!$A$4:$D$525,3,FALSE),0)</f>
        <v>999</v>
      </c>
      <c r="K18">
        <f t="shared" si="3"/>
        <v>0</v>
      </c>
      <c r="L18">
        <f t="shared" si="4"/>
        <v>0</v>
      </c>
      <c r="M18" t="b">
        <f>IFERROR(VLOOKUP(A18,'uppn åk6 ej uppn åk9'!$A$4:$D$525,1,FALSE)&lt;&gt;"",FALSE)</f>
        <v>1</v>
      </c>
      <c r="N18">
        <f>IFERROR(VLOOKUP(A18,'uppn åk6 ej uppn åk9'!$A$4:$D$525,2,FALSE),0)</f>
        <v>999</v>
      </c>
      <c r="O18">
        <f>IFERROR(VLOOKUP(A18,'uppn åk6 ej uppn åk9'!$A$4:$D$525,3,FALSE),0)</f>
        <v>999</v>
      </c>
      <c r="P18">
        <f t="shared" si="5"/>
        <v>0</v>
      </c>
      <c r="Q18">
        <f t="shared" si="6"/>
        <v>0</v>
      </c>
      <c r="R18" t="b">
        <f>IFERROR(VLOOKUP(A18,'uppn åk6 uppn åk9'!$A$4:$D$600,1,FALSE)&lt;&gt;"",FALSE)</f>
        <v>1</v>
      </c>
      <c r="S18">
        <f>IFERROR(VLOOKUP(A18,'uppn åk6 uppn åk9'!$A$4:$D$600,2,FALSE),0)</f>
        <v>999</v>
      </c>
      <c r="T18">
        <f>IFERROR(VLOOKUP(A18,'uppn åk6 uppn åk9'!$A$4:$D$600,3,FALSE),0)</f>
        <v>999</v>
      </c>
      <c r="U18">
        <f t="shared" si="7"/>
        <v>0</v>
      </c>
      <c r="V18">
        <f t="shared" si="8"/>
        <v>0</v>
      </c>
    </row>
    <row r="19" spans="1:22" x14ac:dyDescent="0.3">
      <c r="A19" s="10" t="s">
        <v>20</v>
      </c>
      <c r="B19" s="49" t="b">
        <f t="shared" si="0"/>
        <v>0</v>
      </c>
      <c r="C19" t="b">
        <f>IFERROR(VLOOKUP(A19,'ej uppn åk6 ej uppn åk9'!$A$4:$D$525,1,FALSE)&lt;&gt;"",FALSE)</f>
        <v>1</v>
      </c>
      <c r="D19">
        <f>IFERROR(VLOOKUP(A19,'ej uppn åk6 ej uppn åk9'!$A$4:$D$525,2,FALSE),0)</f>
        <v>999</v>
      </c>
      <c r="E19">
        <f>IFERROR(VLOOKUP(A19,'ej uppn åk6 ej uppn åk9'!$A$4:$D$525,3,FALSE),0)</f>
        <v>999</v>
      </c>
      <c r="F19">
        <f t="shared" si="1"/>
        <v>0</v>
      </c>
      <c r="G19">
        <f t="shared" si="2"/>
        <v>0</v>
      </c>
      <c r="H19" t="b">
        <f>IFERROR(VLOOKUP(A19,'ej uppn åk6 uppn åk9'!$A$4:$D$525,1,FALSE)&lt;&gt;"",FALSE)</f>
        <v>1</v>
      </c>
      <c r="I19">
        <f>IFERROR(VLOOKUP(A19,'ej uppn åk6 uppn åk9'!$A$4:$D$525,2,FALSE),0)</f>
        <v>999</v>
      </c>
      <c r="J19">
        <f>IFERROR(VLOOKUP(A19,'ej uppn åk6 uppn åk9'!$A$4:$D$525,3,FALSE),0)</f>
        <v>999</v>
      </c>
      <c r="K19">
        <f t="shared" si="3"/>
        <v>0</v>
      </c>
      <c r="L19">
        <f t="shared" si="4"/>
        <v>0</v>
      </c>
      <c r="M19" t="b">
        <f>IFERROR(VLOOKUP(A19,'uppn åk6 ej uppn åk9'!$A$4:$D$525,1,FALSE)&lt;&gt;"",FALSE)</f>
        <v>0</v>
      </c>
      <c r="N19">
        <f>IFERROR(VLOOKUP(A19,'uppn åk6 ej uppn åk9'!$A$4:$D$525,2,FALSE),0)</f>
        <v>0</v>
      </c>
      <c r="O19">
        <f>IFERROR(VLOOKUP(A19,'uppn åk6 ej uppn åk9'!$A$4:$D$525,3,FALSE),0)</f>
        <v>0</v>
      </c>
      <c r="P19">
        <f t="shared" si="5"/>
        <v>0</v>
      </c>
      <c r="Q19">
        <f t="shared" si="6"/>
        <v>0</v>
      </c>
      <c r="R19" t="b">
        <f>IFERROR(VLOOKUP(A19,'uppn åk6 uppn åk9'!$A$4:$D$600,1,FALSE)&lt;&gt;"",FALSE)</f>
        <v>1</v>
      </c>
      <c r="S19">
        <f>IFERROR(VLOOKUP(A19,'uppn åk6 uppn åk9'!$A$4:$D$600,2,FALSE),0)</f>
        <v>999</v>
      </c>
      <c r="T19">
        <f>IFERROR(VLOOKUP(A19,'uppn åk6 uppn åk9'!$A$4:$D$600,3,FALSE),0)</f>
        <v>999</v>
      </c>
      <c r="U19">
        <f t="shared" si="7"/>
        <v>0</v>
      </c>
      <c r="V19">
        <f t="shared" si="8"/>
        <v>0</v>
      </c>
    </row>
    <row r="20" spans="1:22" x14ac:dyDescent="0.3">
      <c r="A20" s="10" t="s">
        <v>25</v>
      </c>
      <c r="B20" s="49" t="b">
        <f t="shared" si="0"/>
        <v>0</v>
      </c>
      <c r="C20" t="b">
        <f>IFERROR(VLOOKUP(A20,'ej uppn åk6 ej uppn åk9'!$A$4:$D$525,1,FALSE)&lt;&gt;"",FALSE)</f>
        <v>1</v>
      </c>
      <c r="D20">
        <f>IFERROR(VLOOKUP(A20,'ej uppn åk6 ej uppn åk9'!$A$4:$D$525,2,FALSE),0)</f>
        <v>999</v>
      </c>
      <c r="E20">
        <f>IFERROR(VLOOKUP(A20,'ej uppn åk6 ej uppn åk9'!$A$4:$D$525,3,FALSE),0)</f>
        <v>999</v>
      </c>
      <c r="F20">
        <f t="shared" si="1"/>
        <v>0</v>
      </c>
      <c r="G20">
        <f t="shared" si="2"/>
        <v>0</v>
      </c>
      <c r="H20" t="b">
        <f>IFERROR(VLOOKUP(A20,'ej uppn åk6 uppn åk9'!$A$4:$D$525,1,FALSE)&lt;&gt;"",FALSE)</f>
        <v>1</v>
      </c>
      <c r="I20">
        <f>IFERROR(VLOOKUP(A20,'ej uppn åk6 uppn åk9'!$A$4:$D$525,2,FALSE),0)</f>
        <v>999</v>
      </c>
      <c r="J20">
        <f>IFERROR(VLOOKUP(A20,'ej uppn åk6 uppn åk9'!$A$4:$D$525,3,FALSE),0)</f>
        <v>999</v>
      </c>
      <c r="K20">
        <f t="shared" si="3"/>
        <v>0</v>
      </c>
      <c r="L20">
        <f t="shared" si="4"/>
        <v>0</v>
      </c>
      <c r="M20" t="b">
        <f>IFERROR(VLOOKUP(A20,'uppn åk6 ej uppn åk9'!$A$4:$D$525,1,FALSE)&lt;&gt;"",FALSE)</f>
        <v>0</v>
      </c>
      <c r="N20">
        <f>IFERROR(VLOOKUP(A20,'uppn åk6 ej uppn åk9'!$A$4:$D$525,2,FALSE),0)</f>
        <v>0</v>
      </c>
      <c r="O20">
        <f>IFERROR(VLOOKUP(A20,'uppn åk6 ej uppn åk9'!$A$4:$D$525,3,FALSE),0)</f>
        <v>0</v>
      </c>
      <c r="P20">
        <f t="shared" si="5"/>
        <v>0</v>
      </c>
      <c r="Q20">
        <f t="shared" si="6"/>
        <v>0</v>
      </c>
      <c r="R20" t="b">
        <f>IFERROR(VLOOKUP(A20,'uppn åk6 uppn åk9'!$A$4:$D$600,1,FALSE)&lt;&gt;"",FALSE)</f>
        <v>1</v>
      </c>
      <c r="S20">
        <f>IFERROR(VLOOKUP(A20,'uppn åk6 uppn åk9'!$A$4:$D$600,2,FALSE),0)</f>
        <v>999</v>
      </c>
      <c r="T20">
        <f>IFERROR(VLOOKUP(A20,'uppn åk6 uppn åk9'!$A$4:$D$600,3,FALSE),0)</f>
        <v>999</v>
      </c>
      <c r="U20">
        <f t="shared" si="7"/>
        <v>0</v>
      </c>
      <c r="V20">
        <f t="shared" si="8"/>
        <v>0</v>
      </c>
    </row>
    <row r="21" spans="1:22" x14ac:dyDescent="0.3">
      <c r="A21" s="10" t="s">
        <v>26</v>
      </c>
      <c r="B21" s="49" t="b">
        <f t="shared" si="0"/>
        <v>0</v>
      </c>
      <c r="C21" t="b">
        <f>IFERROR(VLOOKUP(A21,'ej uppn åk6 ej uppn åk9'!$A$4:$D$525,1,FALSE)&lt;&gt;"",FALSE)</f>
        <v>1</v>
      </c>
      <c r="D21">
        <f>IFERROR(VLOOKUP(A21,'ej uppn åk6 ej uppn åk9'!$A$4:$D$525,2,FALSE),0)</f>
        <v>999</v>
      </c>
      <c r="E21">
        <f>IFERROR(VLOOKUP(A21,'ej uppn åk6 ej uppn åk9'!$A$4:$D$525,3,FALSE),0)</f>
        <v>999</v>
      </c>
      <c r="F21">
        <f t="shared" si="1"/>
        <v>0</v>
      </c>
      <c r="G21">
        <f t="shared" si="2"/>
        <v>0</v>
      </c>
      <c r="H21" t="b">
        <f>IFERROR(VLOOKUP(A21,'ej uppn åk6 uppn åk9'!$A$4:$D$525,1,FALSE)&lt;&gt;"",FALSE)</f>
        <v>0</v>
      </c>
      <c r="I21">
        <f>IFERROR(VLOOKUP(A21,'ej uppn åk6 uppn åk9'!$A$4:$D$525,2,FALSE),0)</f>
        <v>0</v>
      </c>
      <c r="J21">
        <f>IFERROR(VLOOKUP(A21,'ej uppn åk6 uppn åk9'!$A$4:$D$525,3,FALSE),0)</f>
        <v>0</v>
      </c>
      <c r="K21">
        <f t="shared" si="3"/>
        <v>0</v>
      </c>
      <c r="L21">
        <f t="shared" si="4"/>
        <v>0</v>
      </c>
      <c r="M21" t="b">
        <f>IFERROR(VLOOKUP(A21,'uppn åk6 ej uppn åk9'!$A$4:$D$525,1,FALSE)&lt;&gt;"",FALSE)</f>
        <v>0</v>
      </c>
      <c r="N21">
        <f>IFERROR(VLOOKUP(A21,'uppn åk6 ej uppn åk9'!$A$4:$D$525,2,FALSE),0)</f>
        <v>0</v>
      </c>
      <c r="O21">
        <f>IFERROR(VLOOKUP(A21,'uppn åk6 ej uppn åk9'!$A$4:$D$525,3,FALSE),0)</f>
        <v>0</v>
      </c>
      <c r="P21">
        <f t="shared" si="5"/>
        <v>0</v>
      </c>
      <c r="Q21">
        <f t="shared" si="6"/>
        <v>0</v>
      </c>
      <c r="R21" t="b">
        <f>IFERROR(VLOOKUP(A21,'uppn åk6 uppn åk9'!$A$4:$D$600,1,FALSE)&lt;&gt;"",FALSE)</f>
        <v>0</v>
      </c>
      <c r="S21">
        <f>IFERROR(VLOOKUP(A21,'uppn åk6 uppn åk9'!$A$4:$D$600,2,FALSE),0)</f>
        <v>0</v>
      </c>
      <c r="T21">
        <f>IFERROR(VLOOKUP(A21,'uppn åk6 uppn åk9'!$A$4:$D$600,3,FALSE),0)</f>
        <v>0</v>
      </c>
      <c r="U21">
        <f t="shared" si="7"/>
        <v>0</v>
      </c>
      <c r="V21">
        <f t="shared" si="8"/>
        <v>0</v>
      </c>
    </row>
    <row r="22" spans="1:22" x14ac:dyDescent="0.3">
      <c r="A22" s="10" t="s">
        <v>41</v>
      </c>
      <c r="B22" s="49" t="b">
        <f t="shared" si="0"/>
        <v>0</v>
      </c>
      <c r="C22" t="b">
        <f>IFERROR(VLOOKUP(A22,'ej uppn åk6 ej uppn åk9'!$A$4:$D$525,1,FALSE)&lt;&gt;"",FALSE)</f>
        <v>1</v>
      </c>
      <c r="D22">
        <f>IFERROR(VLOOKUP(A22,'ej uppn åk6 ej uppn åk9'!$A$4:$D$525,2,FALSE),0)</f>
        <v>999</v>
      </c>
      <c r="E22">
        <f>IFERROR(VLOOKUP(A22,'ej uppn åk6 ej uppn åk9'!$A$4:$D$525,3,FALSE),0)</f>
        <v>999</v>
      </c>
      <c r="F22">
        <f t="shared" si="1"/>
        <v>0</v>
      </c>
      <c r="G22">
        <f t="shared" si="2"/>
        <v>0</v>
      </c>
      <c r="H22" t="b">
        <f>IFERROR(VLOOKUP(A22,'ej uppn åk6 uppn åk9'!$A$4:$D$525,1,FALSE)&lt;&gt;"",FALSE)</f>
        <v>1</v>
      </c>
      <c r="I22">
        <f>IFERROR(VLOOKUP(A22,'ej uppn åk6 uppn åk9'!$A$4:$D$525,2,FALSE),0)</f>
        <v>999</v>
      </c>
      <c r="J22">
        <f>IFERROR(VLOOKUP(A22,'ej uppn åk6 uppn åk9'!$A$4:$D$525,3,FALSE),0)</f>
        <v>999</v>
      </c>
      <c r="K22">
        <f t="shared" si="3"/>
        <v>0</v>
      </c>
      <c r="L22">
        <f t="shared" si="4"/>
        <v>0</v>
      </c>
      <c r="M22" t="b">
        <f>IFERROR(VLOOKUP(A22,'uppn åk6 ej uppn åk9'!$A$4:$D$525,1,FALSE)&lt;&gt;"",FALSE)</f>
        <v>0</v>
      </c>
      <c r="N22">
        <f>IFERROR(VLOOKUP(A22,'uppn åk6 ej uppn åk9'!$A$4:$D$525,2,FALSE),0)</f>
        <v>0</v>
      </c>
      <c r="O22">
        <f>IFERROR(VLOOKUP(A22,'uppn åk6 ej uppn åk9'!$A$4:$D$525,3,FALSE),0)</f>
        <v>0</v>
      </c>
      <c r="P22">
        <f t="shared" si="5"/>
        <v>0</v>
      </c>
      <c r="Q22">
        <f t="shared" si="6"/>
        <v>0</v>
      </c>
      <c r="R22" t="b">
        <f>IFERROR(VLOOKUP(A22,'uppn åk6 uppn åk9'!$A$4:$D$600,1,FALSE)&lt;&gt;"",FALSE)</f>
        <v>1</v>
      </c>
      <c r="S22">
        <f>IFERROR(VLOOKUP(A22,'uppn åk6 uppn åk9'!$A$4:$D$600,2,FALSE),0)</f>
        <v>27</v>
      </c>
      <c r="T22">
        <f>IFERROR(VLOOKUP(A22,'uppn åk6 uppn åk9'!$A$4:$D$600,3,FALSE),0)</f>
        <v>0</v>
      </c>
      <c r="U22">
        <f t="shared" si="7"/>
        <v>27</v>
      </c>
      <c r="V22">
        <f t="shared" si="8"/>
        <v>0</v>
      </c>
    </row>
    <row r="23" spans="1:22" x14ac:dyDescent="0.3">
      <c r="A23" s="10" t="s">
        <v>21</v>
      </c>
      <c r="B23" s="49" t="b">
        <f t="shared" si="0"/>
        <v>0</v>
      </c>
      <c r="C23" t="b">
        <f>IFERROR(VLOOKUP(A23,'ej uppn åk6 ej uppn åk9'!$A$4:$D$525,1,FALSE)&lt;&gt;"",FALSE)</f>
        <v>1</v>
      </c>
      <c r="D23">
        <f>IFERROR(VLOOKUP(A23,'ej uppn åk6 ej uppn åk9'!$A$4:$D$525,2,FALSE),0)</f>
        <v>999</v>
      </c>
      <c r="E23">
        <f>IFERROR(VLOOKUP(A23,'ej uppn åk6 ej uppn åk9'!$A$4:$D$525,3,FALSE),0)</f>
        <v>999</v>
      </c>
      <c r="F23">
        <f t="shared" si="1"/>
        <v>0</v>
      </c>
      <c r="G23">
        <f t="shared" si="2"/>
        <v>0</v>
      </c>
      <c r="H23" t="b">
        <f>IFERROR(VLOOKUP(A23,'ej uppn åk6 uppn åk9'!$A$4:$D$525,1,FALSE)&lt;&gt;"",FALSE)</f>
        <v>1</v>
      </c>
      <c r="I23">
        <f>IFERROR(VLOOKUP(A23,'ej uppn åk6 uppn åk9'!$A$4:$D$525,2,FALSE),0)</f>
        <v>999</v>
      </c>
      <c r="J23">
        <f>IFERROR(VLOOKUP(A23,'ej uppn åk6 uppn åk9'!$A$4:$D$525,3,FALSE),0)</f>
        <v>999</v>
      </c>
      <c r="K23">
        <f t="shared" si="3"/>
        <v>0</v>
      </c>
      <c r="L23">
        <f t="shared" si="4"/>
        <v>0</v>
      </c>
      <c r="M23" t="b">
        <f>IFERROR(VLOOKUP(A23,'uppn åk6 ej uppn åk9'!$A$4:$D$525,1,FALSE)&lt;&gt;"",FALSE)</f>
        <v>0</v>
      </c>
      <c r="N23">
        <f>IFERROR(VLOOKUP(A23,'uppn åk6 ej uppn åk9'!$A$4:$D$525,2,FALSE),0)</f>
        <v>0</v>
      </c>
      <c r="O23">
        <f>IFERROR(VLOOKUP(A23,'uppn åk6 ej uppn åk9'!$A$4:$D$525,3,FALSE),0)</f>
        <v>0</v>
      </c>
      <c r="P23">
        <f t="shared" si="5"/>
        <v>0</v>
      </c>
      <c r="Q23">
        <f t="shared" si="6"/>
        <v>0</v>
      </c>
      <c r="R23" t="b">
        <f>IFERROR(VLOOKUP(A23,'uppn åk6 uppn åk9'!$A$4:$D$600,1,FALSE)&lt;&gt;"",FALSE)</f>
        <v>1</v>
      </c>
      <c r="S23">
        <f>IFERROR(VLOOKUP(A23,'uppn åk6 uppn åk9'!$A$4:$D$600,2,FALSE),0)</f>
        <v>999</v>
      </c>
      <c r="T23">
        <f>IFERROR(VLOOKUP(A23,'uppn åk6 uppn åk9'!$A$4:$D$600,3,FALSE),0)</f>
        <v>999</v>
      </c>
      <c r="U23">
        <f t="shared" si="7"/>
        <v>0</v>
      </c>
      <c r="V23">
        <f t="shared" si="8"/>
        <v>0</v>
      </c>
    </row>
    <row r="24" spans="1:22" x14ac:dyDescent="0.3">
      <c r="A24" s="10" t="s">
        <v>27</v>
      </c>
      <c r="B24" s="49" t="b">
        <f t="shared" si="0"/>
        <v>0</v>
      </c>
      <c r="C24" t="b">
        <f>IFERROR(VLOOKUP(A24,'ej uppn åk6 ej uppn åk9'!$A$4:$D$525,1,FALSE)&lt;&gt;"",FALSE)</f>
        <v>1</v>
      </c>
      <c r="D24">
        <f>IFERROR(VLOOKUP(A24,'ej uppn åk6 ej uppn åk9'!$A$4:$D$525,2,FALSE),0)</f>
        <v>33</v>
      </c>
      <c r="E24">
        <f>IFERROR(VLOOKUP(A24,'ej uppn åk6 ej uppn åk9'!$A$4:$D$525,3,FALSE),0)</f>
        <v>24</v>
      </c>
      <c r="F24">
        <f t="shared" si="1"/>
        <v>33</v>
      </c>
      <c r="G24">
        <f t="shared" si="2"/>
        <v>24</v>
      </c>
      <c r="H24" t="b">
        <f>IFERROR(VLOOKUP(A24,'ej uppn åk6 uppn åk9'!$A$4:$D$525,1,FALSE)&lt;&gt;"",FALSE)</f>
        <v>1</v>
      </c>
      <c r="I24">
        <f>IFERROR(VLOOKUP(A24,'ej uppn åk6 uppn åk9'!$A$4:$D$525,2,FALSE),0)</f>
        <v>15</v>
      </c>
      <c r="J24">
        <f>IFERROR(VLOOKUP(A24,'ej uppn åk6 uppn åk9'!$A$4:$D$525,3,FALSE),0)</f>
        <v>999</v>
      </c>
      <c r="K24">
        <f t="shared" si="3"/>
        <v>15</v>
      </c>
      <c r="L24">
        <f t="shared" si="4"/>
        <v>0</v>
      </c>
      <c r="M24" t="b">
        <f>IFERROR(VLOOKUP(A24,'uppn åk6 ej uppn åk9'!$A$4:$D$525,1,FALSE)&lt;&gt;"",FALSE)</f>
        <v>1</v>
      </c>
      <c r="N24">
        <f>IFERROR(VLOOKUP(A24,'uppn åk6 ej uppn åk9'!$A$4:$D$525,2,FALSE),0)</f>
        <v>26</v>
      </c>
      <c r="O24">
        <f>IFERROR(VLOOKUP(A24,'uppn åk6 ej uppn åk9'!$A$4:$D$525,3,FALSE),0)</f>
        <v>999</v>
      </c>
      <c r="P24">
        <f t="shared" si="5"/>
        <v>26</v>
      </c>
      <c r="Q24">
        <f t="shared" si="6"/>
        <v>0</v>
      </c>
      <c r="R24" t="b">
        <f>IFERROR(VLOOKUP(A24,'uppn åk6 uppn åk9'!$A$4:$D$600,1,FALSE)&lt;&gt;"",FALSE)</f>
        <v>1</v>
      </c>
      <c r="S24">
        <f>IFERROR(VLOOKUP(A24,'uppn åk6 uppn åk9'!$A$4:$D$600,2,FALSE),0)</f>
        <v>121</v>
      </c>
      <c r="T24">
        <f>IFERROR(VLOOKUP(A24,'uppn åk6 uppn åk9'!$A$4:$D$600,3,FALSE),0)</f>
        <v>999</v>
      </c>
      <c r="U24">
        <f t="shared" si="7"/>
        <v>121</v>
      </c>
      <c r="V24">
        <f t="shared" si="8"/>
        <v>0</v>
      </c>
    </row>
    <row r="25" spans="1:22" x14ac:dyDescent="0.3">
      <c r="A25" s="10" t="s">
        <v>40</v>
      </c>
      <c r="B25" s="49" t="b">
        <f t="shared" si="0"/>
        <v>0</v>
      </c>
      <c r="C25" t="b">
        <f>IFERROR(VLOOKUP(A25,'ej uppn åk6 ej uppn åk9'!$A$4:$D$525,1,FALSE)&lt;&gt;"",FALSE)</f>
        <v>1</v>
      </c>
      <c r="D25">
        <f>IFERROR(VLOOKUP(A25,'ej uppn åk6 ej uppn åk9'!$A$4:$D$525,2,FALSE),0)</f>
        <v>999</v>
      </c>
      <c r="E25">
        <f>IFERROR(VLOOKUP(A25,'ej uppn åk6 ej uppn åk9'!$A$4:$D$525,3,FALSE),0)</f>
        <v>999</v>
      </c>
      <c r="F25">
        <f t="shared" si="1"/>
        <v>0</v>
      </c>
      <c r="G25">
        <f t="shared" si="2"/>
        <v>0</v>
      </c>
      <c r="H25" t="b">
        <f>IFERROR(VLOOKUP(A25,'ej uppn åk6 uppn åk9'!$A$4:$D$525,1,FALSE)&lt;&gt;"",FALSE)</f>
        <v>1</v>
      </c>
      <c r="I25">
        <f>IFERROR(VLOOKUP(A25,'ej uppn åk6 uppn åk9'!$A$4:$D$525,2,FALSE),0)</f>
        <v>999</v>
      </c>
      <c r="J25">
        <f>IFERROR(VLOOKUP(A25,'ej uppn åk6 uppn åk9'!$A$4:$D$525,3,FALSE),0)</f>
        <v>999</v>
      </c>
      <c r="K25">
        <f t="shared" si="3"/>
        <v>0</v>
      </c>
      <c r="L25">
        <f t="shared" si="4"/>
        <v>0</v>
      </c>
      <c r="M25" t="b">
        <f>IFERROR(VLOOKUP(A25,'uppn åk6 ej uppn åk9'!$A$4:$D$525,1,FALSE)&lt;&gt;"",FALSE)</f>
        <v>0</v>
      </c>
      <c r="N25">
        <f>IFERROR(VLOOKUP(A25,'uppn åk6 ej uppn åk9'!$A$4:$D$525,2,FALSE),0)</f>
        <v>0</v>
      </c>
      <c r="O25">
        <f>IFERROR(VLOOKUP(A25,'uppn åk6 ej uppn åk9'!$A$4:$D$525,3,FALSE),0)</f>
        <v>0</v>
      </c>
      <c r="P25">
        <f t="shared" si="5"/>
        <v>0</v>
      </c>
      <c r="Q25">
        <f t="shared" si="6"/>
        <v>0</v>
      </c>
      <c r="R25" t="b">
        <f>IFERROR(VLOOKUP(A25,'uppn åk6 uppn åk9'!$A$4:$D$600,1,FALSE)&lt;&gt;"",FALSE)</f>
        <v>1</v>
      </c>
      <c r="S25">
        <f>IFERROR(VLOOKUP(A25,'uppn åk6 uppn åk9'!$A$4:$D$600,2,FALSE),0)</f>
        <v>999</v>
      </c>
      <c r="T25">
        <f>IFERROR(VLOOKUP(A25,'uppn åk6 uppn åk9'!$A$4:$D$600,3,FALSE),0)</f>
        <v>999</v>
      </c>
      <c r="U25">
        <f t="shared" si="7"/>
        <v>0</v>
      </c>
      <c r="V25">
        <f t="shared" si="8"/>
        <v>0</v>
      </c>
    </row>
    <row r="26" spans="1:22" x14ac:dyDescent="0.3">
      <c r="A26" s="10" t="s">
        <v>42</v>
      </c>
      <c r="B26" s="49" t="b">
        <f t="shared" si="0"/>
        <v>0</v>
      </c>
      <c r="C26" t="b">
        <f>IFERROR(VLOOKUP(A26,'ej uppn åk6 ej uppn åk9'!$A$4:$D$525,1,FALSE)&lt;&gt;"",FALSE)</f>
        <v>1</v>
      </c>
      <c r="D26">
        <f>IFERROR(VLOOKUP(A26,'ej uppn åk6 ej uppn åk9'!$A$4:$D$525,2,FALSE),0)</f>
        <v>14</v>
      </c>
      <c r="E26">
        <f>IFERROR(VLOOKUP(A26,'ej uppn åk6 ej uppn åk9'!$A$4:$D$525,3,FALSE),0)</f>
        <v>999</v>
      </c>
      <c r="F26">
        <f t="shared" si="1"/>
        <v>14</v>
      </c>
      <c r="G26">
        <f t="shared" si="2"/>
        <v>0</v>
      </c>
      <c r="H26" t="b">
        <f>IFERROR(VLOOKUP(A26,'ej uppn åk6 uppn åk9'!$A$4:$D$525,1,FALSE)&lt;&gt;"",FALSE)</f>
        <v>1</v>
      </c>
      <c r="I26">
        <f>IFERROR(VLOOKUP(A26,'ej uppn åk6 uppn åk9'!$A$4:$D$525,2,FALSE),0)</f>
        <v>999</v>
      </c>
      <c r="J26">
        <f>IFERROR(VLOOKUP(A26,'ej uppn åk6 uppn åk9'!$A$4:$D$525,3,FALSE),0)</f>
        <v>999</v>
      </c>
      <c r="K26">
        <f t="shared" si="3"/>
        <v>0</v>
      </c>
      <c r="L26">
        <f t="shared" si="4"/>
        <v>0</v>
      </c>
      <c r="M26" t="b">
        <f>IFERROR(VLOOKUP(A26,'uppn åk6 ej uppn åk9'!$A$4:$D$525,1,FALSE)&lt;&gt;"",FALSE)</f>
        <v>1</v>
      </c>
      <c r="N26">
        <f>IFERROR(VLOOKUP(A26,'uppn åk6 ej uppn åk9'!$A$4:$D$525,2,FALSE),0)</f>
        <v>16</v>
      </c>
      <c r="O26">
        <f>IFERROR(VLOOKUP(A26,'uppn åk6 ej uppn åk9'!$A$4:$D$525,3,FALSE),0)</f>
        <v>999</v>
      </c>
      <c r="P26">
        <f t="shared" si="5"/>
        <v>16</v>
      </c>
      <c r="Q26">
        <f t="shared" si="6"/>
        <v>0</v>
      </c>
      <c r="R26" t="b">
        <f>IFERROR(VLOOKUP(A26,'uppn åk6 uppn åk9'!$A$4:$D$600,1,FALSE)&lt;&gt;"",FALSE)</f>
        <v>1</v>
      </c>
      <c r="S26">
        <f>IFERROR(VLOOKUP(A26,'uppn åk6 uppn åk9'!$A$4:$D$600,2,FALSE),0)</f>
        <v>52</v>
      </c>
      <c r="T26">
        <f>IFERROR(VLOOKUP(A26,'uppn åk6 uppn åk9'!$A$4:$D$600,3,FALSE),0)</f>
        <v>0</v>
      </c>
      <c r="U26">
        <f t="shared" si="7"/>
        <v>52</v>
      </c>
      <c r="V26">
        <f t="shared" si="8"/>
        <v>0</v>
      </c>
    </row>
    <row r="27" spans="1:22" x14ac:dyDescent="0.3">
      <c r="A27" s="10" t="s">
        <v>28</v>
      </c>
      <c r="B27" s="49" t="b">
        <f t="shared" si="0"/>
        <v>0</v>
      </c>
      <c r="C27" t="b">
        <f>IFERROR(VLOOKUP(A27,'ej uppn åk6 ej uppn åk9'!$A$4:$D$525,1,FALSE)&lt;&gt;"",FALSE)</f>
        <v>1</v>
      </c>
      <c r="D27">
        <f>IFERROR(VLOOKUP(A27,'ej uppn åk6 ej uppn åk9'!$A$4:$D$525,2,FALSE),0)</f>
        <v>999</v>
      </c>
      <c r="E27">
        <f>IFERROR(VLOOKUP(A27,'ej uppn åk6 ej uppn åk9'!$A$4:$D$525,3,FALSE),0)</f>
        <v>999</v>
      </c>
      <c r="F27">
        <f t="shared" si="1"/>
        <v>0</v>
      </c>
      <c r="G27">
        <f t="shared" si="2"/>
        <v>0</v>
      </c>
      <c r="H27" t="b">
        <f>IFERROR(VLOOKUP(A27,'ej uppn åk6 uppn åk9'!$A$4:$D$525,1,FALSE)&lt;&gt;"",FALSE)</f>
        <v>1</v>
      </c>
      <c r="I27">
        <f>IFERROR(VLOOKUP(A27,'ej uppn åk6 uppn åk9'!$A$4:$D$525,2,FALSE),0)</f>
        <v>999</v>
      </c>
      <c r="J27">
        <f>IFERROR(VLOOKUP(A27,'ej uppn åk6 uppn åk9'!$A$4:$D$525,3,FALSE),0)</f>
        <v>999</v>
      </c>
      <c r="K27">
        <f t="shared" si="3"/>
        <v>0</v>
      </c>
      <c r="L27">
        <f t="shared" si="4"/>
        <v>0</v>
      </c>
      <c r="M27" t="b">
        <f>IFERROR(VLOOKUP(A27,'uppn åk6 ej uppn åk9'!$A$4:$D$525,1,FALSE)&lt;&gt;"",FALSE)</f>
        <v>1</v>
      </c>
      <c r="N27">
        <f>IFERROR(VLOOKUP(A27,'uppn åk6 ej uppn åk9'!$A$4:$D$525,2,FALSE),0)</f>
        <v>999</v>
      </c>
      <c r="O27">
        <f>IFERROR(VLOOKUP(A27,'uppn åk6 ej uppn åk9'!$A$4:$D$525,3,FALSE),0)</f>
        <v>999</v>
      </c>
      <c r="P27">
        <f t="shared" si="5"/>
        <v>0</v>
      </c>
      <c r="Q27">
        <f t="shared" si="6"/>
        <v>0</v>
      </c>
      <c r="R27" t="b">
        <f>IFERROR(VLOOKUP(A27,'uppn åk6 uppn åk9'!$A$4:$D$600,1,FALSE)&lt;&gt;"",FALSE)</f>
        <v>1</v>
      </c>
      <c r="S27">
        <f>IFERROR(VLOOKUP(A27,'uppn åk6 uppn åk9'!$A$4:$D$600,2,FALSE),0)</f>
        <v>41</v>
      </c>
      <c r="T27">
        <f>IFERROR(VLOOKUP(A27,'uppn åk6 uppn åk9'!$A$4:$D$600,3,FALSE),0)</f>
        <v>999</v>
      </c>
      <c r="U27">
        <f t="shared" si="7"/>
        <v>41</v>
      </c>
      <c r="V27">
        <f t="shared" si="8"/>
        <v>0</v>
      </c>
    </row>
    <row r="28" spans="1:22" x14ac:dyDescent="0.3">
      <c r="A28" s="10" t="s">
        <v>43</v>
      </c>
      <c r="B28" s="49" t="b">
        <f t="shared" si="0"/>
        <v>0</v>
      </c>
      <c r="C28" t="b">
        <f>IFERROR(VLOOKUP(A28,'ej uppn åk6 ej uppn åk9'!$A$4:$D$525,1,FALSE)&lt;&gt;"",FALSE)</f>
        <v>1</v>
      </c>
      <c r="D28">
        <f>IFERROR(VLOOKUP(A28,'ej uppn åk6 ej uppn åk9'!$A$4:$D$525,2,FALSE),0)</f>
        <v>999</v>
      </c>
      <c r="E28">
        <f>IFERROR(VLOOKUP(A28,'ej uppn åk6 ej uppn åk9'!$A$4:$D$525,3,FALSE),0)</f>
        <v>999</v>
      </c>
      <c r="F28">
        <f t="shared" si="1"/>
        <v>0</v>
      </c>
      <c r="G28">
        <f t="shared" si="2"/>
        <v>0</v>
      </c>
      <c r="H28" t="b">
        <f>IFERROR(VLOOKUP(A28,'ej uppn åk6 uppn åk9'!$A$4:$D$525,1,FALSE)&lt;&gt;"",FALSE)</f>
        <v>1</v>
      </c>
      <c r="I28">
        <f>IFERROR(VLOOKUP(A28,'ej uppn åk6 uppn åk9'!$A$4:$D$525,2,FALSE),0)</f>
        <v>999</v>
      </c>
      <c r="J28">
        <f>IFERROR(VLOOKUP(A28,'ej uppn åk6 uppn åk9'!$A$4:$D$525,3,FALSE),0)</f>
        <v>999</v>
      </c>
      <c r="K28">
        <f t="shared" si="3"/>
        <v>0</v>
      </c>
      <c r="L28">
        <f t="shared" si="4"/>
        <v>0</v>
      </c>
      <c r="M28" t="b">
        <f>IFERROR(VLOOKUP(A28,'uppn åk6 ej uppn åk9'!$A$4:$D$525,1,FALSE)&lt;&gt;"",FALSE)</f>
        <v>1</v>
      </c>
      <c r="N28">
        <f>IFERROR(VLOOKUP(A28,'uppn åk6 ej uppn åk9'!$A$4:$D$525,2,FALSE),0)</f>
        <v>999</v>
      </c>
      <c r="O28">
        <f>IFERROR(VLOOKUP(A28,'uppn åk6 ej uppn åk9'!$A$4:$D$525,3,FALSE),0)</f>
        <v>999</v>
      </c>
      <c r="P28">
        <f t="shared" si="5"/>
        <v>0</v>
      </c>
      <c r="Q28">
        <f t="shared" si="6"/>
        <v>0</v>
      </c>
      <c r="R28" t="b">
        <f>IFERROR(VLOOKUP(A28,'uppn åk6 uppn åk9'!$A$4:$D$600,1,FALSE)&lt;&gt;"",FALSE)</f>
        <v>1</v>
      </c>
      <c r="S28">
        <f>IFERROR(VLOOKUP(A28,'uppn åk6 uppn åk9'!$A$4:$D$600,2,FALSE),0)</f>
        <v>29</v>
      </c>
      <c r="T28">
        <f>IFERROR(VLOOKUP(A28,'uppn åk6 uppn åk9'!$A$4:$D$600,3,FALSE),0)</f>
        <v>999</v>
      </c>
      <c r="U28">
        <f t="shared" si="7"/>
        <v>29</v>
      </c>
      <c r="V28">
        <f t="shared" si="8"/>
        <v>0</v>
      </c>
    </row>
    <row r="29" spans="1:22" x14ac:dyDescent="0.3">
      <c r="A29" s="10" t="s">
        <v>29</v>
      </c>
      <c r="B29" s="49" t="b">
        <f t="shared" si="0"/>
        <v>0</v>
      </c>
      <c r="C29" t="b">
        <f>IFERROR(VLOOKUP(A29,'ej uppn åk6 ej uppn åk9'!$A$4:$D$525,1,FALSE)&lt;&gt;"",FALSE)</f>
        <v>1</v>
      </c>
      <c r="D29">
        <f>IFERROR(VLOOKUP(A29,'ej uppn åk6 ej uppn åk9'!$A$4:$D$525,2,FALSE),0)</f>
        <v>11</v>
      </c>
      <c r="E29">
        <f>IFERROR(VLOOKUP(A29,'ej uppn åk6 ej uppn åk9'!$A$4:$D$525,3,FALSE),0)</f>
        <v>999</v>
      </c>
      <c r="F29">
        <f t="shared" si="1"/>
        <v>11</v>
      </c>
      <c r="G29">
        <f t="shared" si="2"/>
        <v>0</v>
      </c>
      <c r="H29" t="b">
        <f>IFERROR(VLOOKUP(A29,'ej uppn åk6 uppn åk9'!$A$4:$D$525,1,FALSE)&lt;&gt;"",FALSE)</f>
        <v>1</v>
      </c>
      <c r="I29">
        <f>IFERROR(VLOOKUP(A29,'ej uppn åk6 uppn åk9'!$A$4:$D$525,2,FALSE),0)</f>
        <v>999</v>
      </c>
      <c r="J29">
        <f>IFERROR(VLOOKUP(A29,'ej uppn åk6 uppn åk9'!$A$4:$D$525,3,FALSE),0)</f>
        <v>999</v>
      </c>
      <c r="K29">
        <f t="shared" si="3"/>
        <v>0</v>
      </c>
      <c r="L29">
        <f t="shared" si="4"/>
        <v>0</v>
      </c>
      <c r="M29" t="b">
        <f>IFERROR(VLOOKUP(A29,'uppn åk6 ej uppn åk9'!$A$4:$D$525,1,FALSE)&lt;&gt;"",FALSE)</f>
        <v>1</v>
      </c>
      <c r="N29">
        <f>IFERROR(VLOOKUP(A29,'uppn åk6 ej uppn åk9'!$A$4:$D$525,2,FALSE),0)</f>
        <v>11</v>
      </c>
      <c r="O29">
        <f>IFERROR(VLOOKUP(A29,'uppn åk6 ej uppn åk9'!$A$4:$D$525,3,FALSE),0)</f>
        <v>999</v>
      </c>
      <c r="P29">
        <f t="shared" si="5"/>
        <v>11</v>
      </c>
      <c r="Q29">
        <f t="shared" si="6"/>
        <v>0</v>
      </c>
      <c r="R29" t="b">
        <f>IFERROR(VLOOKUP(A29,'uppn åk6 uppn åk9'!$A$4:$D$600,1,FALSE)&lt;&gt;"",FALSE)</f>
        <v>1</v>
      </c>
      <c r="S29">
        <f>IFERROR(VLOOKUP(A29,'uppn åk6 uppn åk9'!$A$4:$D$600,2,FALSE),0)</f>
        <v>103</v>
      </c>
      <c r="T29">
        <f>IFERROR(VLOOKUP(A29,'uppn åk6 uppn åk9'!$A$4:$D$600,3,FALSE),0)</f>
        <v>999</v>
      </c>
      <c r="U29">
        <f t="shared" si="7"/>
        <v>103</v>
      </c>
      <c r="V29">
        <f t="shared" si="8"/>
        <v>0</v>
      </c>
    </row>
    <row r="30" spans="1:22" x14ac:dyDescent="0.3">
      <c r="A30" s="10" t="s">
        <v>30</v>
      </c>
      <c r="B30" s="49" t="b">
        <f t="shared" si="0"/>
        <v>0</v>
      </c>
      <c r="C30" t="b">
        <f>IFERROR(VLOOKUP(A30,'ej uppn åk6 ej uppn åk9'!$A$4:$D$525,1,FALSE)&lt;&gt;"",FALSE)</f>
        <v>1</v>
      </c>
      <c r="D30">
        <f>IFERROR(VLOOKUP(A30,'ej uppn åk6 ej uppn åk9'!$A$4:$D$525,2,FALSE),0)</f>
        <v>999</v>
      </c>
      <c r="E30">
        <f>IFERROR(VLOOKUP(A30,'ej uppn åk6 ej uppn åk9'!$A$4:$D$525,3,FALSE),0)</f>
        <v>999</v>
      </c>
      <c r="F30">
        <f t="shared" si="1"/>
        <v>0</v>
      </c>
      <c r="G30">
        <f t="shared" si="2"/>
        <v>0</v>
      </c>
      <c r="H30" t="b">
        <f>IFERROR(VLOOKUP(A30,'ej uppn åk6 uppn åk9'!$A$4:$D$525,1,FALSE)&lt;&gt;"",FALSE)</f>
        <v>0</v>
      </c>
      <c r="I30">
        <f>IFERROR(VLOOKUP(A30,'ej uppn åk6 uppn åk9'!$A$4:$D$525,2,FALSE),0)</f>
        <v>0</v>
      </c>
      <c r="J30">
        <f>IFERROR(VLOOKUP(A30,'ej uppn åk6 uppn åk9'!$A$4:$D$525,3,FALSE),0)</f>
        <v>0</v>
      </c>
      <c r="K30">
        <f t="shared" si="3"/>
        <v>0</v>
      </c>
      <c r="L30">
        <f t="shared" si="4"/>
        <v>0</v>
      </c>
      <c r="M30" t="b">
        <f>IFERROR(VLOOKUP(A30,'uppn åk6 ej uppn åk9'!$A$4:$D$525,1,FALSE)&lt;&gt;"",FALSE)</f>
        <v>0</v>
      </c>
      <c r="N30">
        <f>IFERROR(VLOOKUP(A30,'uppn åk6 ej uppn åk9'!$A$4:$D$525,2,FALSE),0)</f>
        <v>0</v>
      </c>
      <c r="O30">
        <f>IFERROR(VLOOKUP(A30,'uppn åk6 ej uppn åk9'!$A$4:$D$525,3,FALSE),0)</f>
        <v>0</v>
      </c>
      <c r="P30">
        <f t="shared" si="5"/>
        <v>0</v>
      </c>
      <c r="Q30">
        <f t="shared" si="6"/>
        <v>0</v>
      </c>
      <c r="R30" t="b">
        <f>IFERROR(VLOOKUP(A30,'uppn åk6 uppn åk9'!$A$4:$D$600,1,FALSE)&lt;&gt;"",FALSE)</f>
        <v>1</v>
      </c>
      <c r="S30">
        <f>IFERROR(VLOOKUP(A30,'uppn åk6 uppn åk9'!$A$4:$D$600,2,FALSE),0)</f>
        <v>14</v>
      </c>
      <c r="T30">
        <f>IFERROR(VLOOKUP(A30,'uppn åk6 uppn åk9'!$A$4:$D$600,3,FALSE),0)</f>
        <v>999</v>
      </c>
      <c r="U30">
        <f t="shared" si="7"/>
        <v>14</v>
      </c>
      <c r="V30">
        <f t="shared" si="8"/>
        <v>0</v>
      </c>
    </row>
    <row r="31" spans="1:22" x14ac:dyDescent="0.3">
      <c r="A31" s="10" t="s">
        <v>31</v>
      </c>
      <c r="B31" s="49" t="b">
        <f t="shared" si="0"/>
        <v>0</v>
      </c>
      <c r="C31" t="b">
        <f>IFERROR(VLOOKUP(A31,'ej uppn åk6 ej uppn åk9'!$A$4:$D$525,1,FALSE)&lt;&gt;"",FALSE)</f>
        <v>1</v>
      </c>
      <c r="D31">
        <f>IFERROR(VLOOKUP(A31,'ej uppn åk6 ej uppn åk9'!$A$4:$D$525,2,FALSE),0)</f>
        <v>999</v>
      </c>
      <c r="E31">
        <f>IFERROR(VLOOKUP(A31,'ej uppn åk6 ej uppn åk9'!$A$4:$D$525,3,FALSE),0)</f>
        <v>999</v>
      </c>
      <c r="F31">
        <f t="shared" si="1"/>
        <v>0</v>
      </c>
      <c r="G31">
        <f t="shared" si="2"/>
        <v>0</v>
      </c>
      <c r="H31" t="b">
        <f>IFERROR(VLOOKUP(A31,'ej uppn åk6 uppn åk9'!$A$4:$D$525,1,FALSE)&lt;&gt;"",FALSE)</f>
        <v>1</v>
      </c>
      <c r="I31">
        <f>IFERROR(VLOOKUP(A31,'ej uppn åk6 uppn åk9'!$A$4:$D$525,2,FALSE),0)</f>
        <v>999</v>
      </c>
      <c r="J31">
        <f>IFERROR(VLOOKUP(A31,'ej uppn åk6 uppn åk9'!$A$4:$D$525,3,FALSE),0)</f>
        <v>999</v>
      </c>
      <c r="K31">
        <f t="shared" si="3"/>
        <v>0</v>
      </c>
      <c r="L31">
        <f t="shared" si="4"/>
        <v>0</v>
      </c>
      <c r="M31" t="b">
        <f>IFERROR(VLOOKUP(A31,'uppn åk6 ej uppn åk9'!$A$4:$D$525,1,FALSE)&lt;&gt;"",FALSE)</f>
        <v>1</v>
      </c>
      <c r="N31">
        <f>IFERROR(VLOOKUP(A31,'uppn åk6 ej uppn åk9'!$A$4:$D$525,2,FALSE),0)</f>
        <v>11</v>
      </c>
      <c r="O31">
        <f>IFERROR(VLOOKUP(A31,'uppn åk6 ej uppn åk9'!$A$4:$D$525,3,FALSE),0)</f>
        <v>999</v>
      </c>
      <c r="P31">
        <f t="shared" si="5"/>
        <v>11</v>
      </c>
      <c r="Q31">
        <f t="shared" si="6"/>
        <v>0</v>
      </c>
      <c r="R31" t="b">
        <f>IFERROR(VLOOKUP(A31,'uppn åk6 uppn åk9'!$A$4:$D$600,1,FALSE)&lt;&gt;"",FALSE)</f>
        <v>1</v>
      </c>
      <c r="S31">
        <f>IFERROR(VLOOKUP(A31,'uppn åk6 uppn åk9'!$A$4:$D$600,2,FALSE),0)</f>
        <v>32</v>
      </c>
      <c r="T31">
        <f>IFERROR(VLOOKUP(A31,'uppn åk6 uppn åk9'!$A$4:$D$600,3,FALSE),0)</f>
        <v>999</v>
      </c>
      <c r="U31">
        <f t="shared" si="7"/>
        <v>32</v>
      </c>
      <c r="V31">
        <f t="shared" si="8"/>
        <v>0</v>
      </c>
    </row>
    <row r="32" spans="1:22" x14ac:dyDescent="0.3">
      <c r="A32" s="10" t="s">
        <v>32</v>
      </c>
      <c r="B32" s="49" t="b">
        <f t="shared" si="0"/>
        <v>0</v>
      </c>
      <c r="C32" t="b">
        <f>IFERROR(VLOOKUP(A32,'ej uppn åk6 ej uppn åk9'!$A$4:$D$525,1,FALSE)&lt;&gt;"",FALSE)</f>
        <v>1</v>
      </c>
      <c r="D32">
        <f>IFERROR(VLOOKUP(A32,'ej uppn åk6 ej uppn åk9'!$A$4:$D$525,2,FALSE),0)</f>
        <v>28</v>
      </c>
      <c r="E32">
        <f>IFERROR(VLOOKUP(A32,'ej uppn åk6 ej uppn åk9'!$A$4:$D$525,3,FALSE),0)</f>
        <v>20</v>
      </c>
      <c r="F32">
        <f t="shared" si="1"/>
        <v>28</v>
      </c>
      <c r="G32">
        <f t="shared" si="2"/>
        <v>20</v>
      </c>
      <c r="H32" t="b">
        <f>IFERROR(VLOOKUP(A32,'ej uppn åk6 uppn åk9'!$A$4:$D$525,1,FALSE)&lt;&gt;"",FALSE)</f>
        <v>1</v>
      </c>
      <c r="I32">
        <f>IFERROR(VLOOKUP(A32,'ej uppn åk6 uppn åk9'!$A$4:$D$525,2,FALSE),0)</f>
        <v>18</v>
      </c>
      <c r="J32">
        <f>IFERROR(VLOOKUP(A32,'ej uppn åk6 uppn åk9'!$A$4:$D$525,3,FALSE),0)</f>
        <v>999</v>
      </c>
      <c r="K32">
        <f t="shared" si="3"/>
        <v>18</v>
      </c>
      <c r="L32">
        <f t="shared" si="4"/>
        <v>0</v>
      </c>
      <c r="M32" t="b">
        <f>IFERROR(VLOOKUP(A32,'uppn åk6 ej uppn åk9'!$A$4:$D$525,1,FALSE)&lt;&gt;"",FALSE)</f>
        <v>1</v>
      </c>
      <c r="N32">
        <f>IFERROR(VLOOKUP(A32,'uppn åk6 ej uppn åk9'!$A$4:$D$525,2,FALSE),0)</f>
        <v>19</v>
      </c>
      <c r="O32">
        <f>IFERROR(VLOOKUP(A32,'uppn åk6 ej uppn åk9'!$A$4:$D$525,3,FALSE),0)</f>
        <v>999</v>
      </c>
      <c r="P32">
        <f t="shared" si="5"/>
        <v>19</v>
      </c>
      <c r="Q32">
        <f t="shared" si="6"/>
        <v>0</v>
      </c>
      <c r="R32" t="b">
        <f>IFERROR(VLOOKUP(A32,'uppn åk6 uppn åk9'!$A$4:$D$600,1,FALSE)&lt;&gt;"",FALSE)</f>
        <v>1</v>
      </c>
      <c r="S32">
        <f>IFERROR(VLOOKUP(A32,'uppn åk6 uppn åk9'!$A$4:$D$600,2,FALSE),0)</f>
        <v>148</v>
      </c>
      <c r="T32">
        <f>IFERROR(VLOOKUP(A32,'uppn åk6 uppn åk9'!$A$4:$D$600,3,FALSE),0)</f>
        <v>999</v>
      </c>
      <c r="U32">
        <f t="shared" si="7"/>
        <v>148</v>
      </c>
      <c r="V32">
        <f t="shared" si="8"/>
        <v>0</v>
      </c>
    </row>
    <row r="33" spans="1:22" x14ac:dyDescent="0.3">
      <c r="A33" s="10" t="s">
        <v>33</v>
      </c>
      <c r="B33" s="49" t="b">
        <f t="shared" si="0"/>
        <v>0</v>
      </c>
      <c r="C33" t="b">
        <f>IFERROR(VLOOKUP(A33,'ej uppn åk6 ej uppn åk9'!$A$4:$D$525,1,FALSE)&lt;&gt;"",FALSE)</f>
        <v>1</v>
      </c>
      <c r="D33">
        <f>IFERROR(VLOOKUP(A33,'ej uppn åk6 ej uppn åk9'!$A$4:$D$525,2,FALSE),0)</f>
        <v>17</v>
      </c>
      <c r="E33">
        <f>IFERROR(VLOOKUP(A33,'ej uppn åk6 ej uppn åk9'!$A$4:$D$525,3,FALSE),0)</f>
        <v>15</v>
      </c>
      <c r="F33">
        <f t="shared" si="1"/>
        <v>17</v>
      </c>
      <c r="G33">
        <f t="shared" si="2"/>
        <v>15</v>
      </c>
      <c r="H33" t="b">
        <f>IFERROR(VLOOKUP(A33,'ej uppn åk6 uppn åk9'!$A$4:$D$525,1,FALSE)&lt;&gt;"",FALSE)</f>
        <v>1</v>
      </c>
      <c r="I33">
        <f>IFERROR(VLOOKUP(A33,'ej uppn åk6 uppn åk9'!$A$4:$D$525,2,FALSE),0)</f>
        <v>999</v>
      </c>
      <c r="J33">
        <f>IFERROR(VLOOKUP(A33,'ej uppn åk6 uppn åk9'!$A$4:$D$525,3,FALSE),0)</f>
        <v>999</v>
      </c>
      <c r="K33">
        <f t="shared" si="3"/>
        <v>0</v>
      </c>
      <c r="L33">
        <f t="shared" si="4"/>
        <v>0</v>
      </c>
      <c r="M33" t="b">
        <f>IFERROR(VLOOKUP(A33,'uppn åk6 ej uppn åk9'!$A$4:$D$525,1,FALSE)&lt;&gt;"",FALSE)</f>
        <v>1</v>
      </c>
      <c r="N33">
        <f>IFERROR(VLOOKUP(A33,'uppn åk6 ej uppn åk9'!$A$4:$D$525,2,FALSE),0)</f>
        <v>999</v>
      </c>
      <c r="O33">
        <f>IFERROR(VLOOKUP(A33,'uppn åk6 ej uppn åk9'!$A$4:$D$525,3,FALSE),0)</f>
        <v>999</v>
      </c>
      <c r="P33">
        <f t="shared" si="5"/>
        <v>0</v>
      </c>
      <c r="Q33">
        <f t="shared" si="6"/>
        <v>0</v>
      </c>
      <c r="R33" t="b">
        <f>IFERROR(VLOOKUP(A33,'uppn åk6 uppn åk9'!$A$4:$D$600,1,FALSE)&lt;&gt;"",FALSE)</f>
        <v>1</v>
      </c>
      <c r="S33">
        <f>IFERROR(VLOOKUP(A33,'uppn åk6 uppn åk9'!$A$4:$D$600,2,FALSE),0)</f>
        <v>74</v>
      </c>
      <c r="T33">
        <f>IFERROR(VLOOKUP(A33,'uppn åk6 uppn åk9'!$A$4:$D$600,3,FALSE),0)</f>
        <v>999</v>
      </c>
      <c r="U33">
        <f t="shared" si="7"/>
        <v>74</v>
      </c>
      <c r="V33">
        <f t="shared" si="8"/>
        <v>0</v>
      </c>
    </row>
    <row r="34" spans="1:22" x14ac:dyDescent="0.3">
      <c r="A34" s="10" t="s">
        <v>44</v>
      </c>
      <c r="B34" s="49" t="b">
        <f t="shared" si="0"/>
        <v>0</v>
      </c>
      <c r="C34" t="b">
        <f>IFERROR(VLOOKUP(A34,'ej uppn åk6 ej uppn åk9'!$A$4:$D$525,1,FALSE)&lt;&gt;"",FALSE)</f>
        <v>1</v>
      </c>
      <c r="D34">
        <f>IFERROR(VLOOKUP(A34,'ej uppn åk6 ej uppn åk9'!$A$4:$D$525,2,FALSE),0)</f>
        <v>999</v>
      </c>
      <c r="E34">
        <f>IFERROR(VLOOKUP(A34,'ej uppn åk6 ej uppn åk9'!$A$4:$D$525,3,FALSE),0)</f>
        <v>999</v>
      </c>
      <c r="F34">
        <f t="shared" si="1"/>
        <v>0</v>
      </c>
      <c r="G34">
        <f t="shared" si="2"/>
        <v>0</v>
      </c>
      <c r="H34" t="b">
        <f>IFERROR(VLOOKUP(A34,'ej uppn åk6 uppn åk9'!$A$4:$D$525,1,FALSE)&lt;&gt;"",FALSE)</f>
        <v>1</v>
      </c>
      <c r="I34">
        <f>IFERROR(VLOOKUP(A34,'ej uppn åk6 uppn åk9'!$A$4:$D$525,2,FALSE),0)</f>
        <v>999</v>
      </c>
      <c r="J34">
        <f>IFERROR(VLOOKUP(A34,'ej uppn åk6 uppn åk9'!$A$4:$D$525,3,FALSE),0)</f>
        <v>999</v>
      </c>
      <c r="K34">
        <f t="shared" si="3"/>
        <v>0</v>
      </c>
      <c r="L34">
        <f t="shared" si="4"/>
        <v>0</v>
      </c>
      <c r="M34" t="b">
        <f>IFERROR(VLOOKUP(A34,'uppn åk6 ej uppn åk9'!$A$4:$D$525,1,FALSE)&lt;&gt;"",FALSE)</f>
        <v>0</v>
      </c>
      <c r="N34">
        <f>IFERROR(VLOOKUP(A34,'uppn åk6 ej uppn åk9'!$A$4:$D$525,2,FALSE),0)</f>
        <v>0</v>
      </c>
      <c r="O34">
        <f>IFERROR(VLOOKUP(A34,'uppn åk6 ej uppn åk9'!$A$4:$D$525,3,FALSE),0)</f>
        <v>0</v>
      </c>
      <c r="P34">
        <f t="shared" si="5"/>
        <v>0</v>
      </c>
      <c r="Q34">
        <f t="shared" si="6"/>
        <v>0</v>
      </c>
      <c r="R34" t="b">
        <f>IFERROR(VLOOKUP(A34,'uppn åk6 uppn åk9'!$A$4:$D$600,1,FALSE)&lt;&gt;"",FALSE)</f>
        <v>0</v>
      </c>
      <c r="S34">
        <f>IFERROR(VLOOKUP(A34,'uppn åk6 uppn åk9'!$A$4:$D$600,2,FALSE),0)</f>
        <v>0</v>
      </c>
      <c r="T34">
        <f>IFERROR(VLOOKUP(A34,'uppn åk6 uppn åk9'!$A$4:$D$600,3,FALSE),0)</f>
        <v>0</v>
      </c>
      <c r="U34">
        <f t="shared" si="7"/>
        <v>0</v>
      </c>
      <c r="V34">
        <f t="shared" si="8"/>
        <v>0</v>
      </c>
    </row>
    <row r="35" spans="1:22" x14ac:dyDescent="0.3">
      <c r="A35" s="10" t="s">
        <v>34</v>
      </c>
      <c r="B35" s="49" t="b">
        <f t="shared" si="0"/>
        <v>0</v>
      </c>
      <c r="C35" t="b">
        <f>IFERROR(VLOOKUP(A35,'ej uppn åk6 ej uppn åk9'!$A$4:$D$525,1,FALSE)&lt;&gt;"",FALSE)</f>
        <v>1</v>
      </c>
      <c r="D35">
        <f>IFERROR(VLOOKUP(A35,'ej uppn åk6 ej uppn åk9'!$A$4:$D$525,2,FALSE),0)</f>
        <v>999</v>
      </c>
      <c r="E35">
        <f>IFERROR(VLOOKUP(A35,'ej uppn åk6 ej uppn åk9'!$A$4:$D$525,3,FALSE),0)</f>
        <v>999</v>
      </c>
      <c r="F35">
        <f t="shared" si="1"/>
        <v>0</v>
      </c>
      <c r="G35">
        <f t="shared" si="2"/>
        <v>0</v>
      </c>
      <c r="H35" t="b">
        <f>IFERROR(VLOOKUP(A35,'ej uppn åk6 uppn åk9'!$A$4:$D$525,1,FALSE)&lt;&gt;"",FALSE)</f>
        <v>1</v>
      </c>
      <c r="I35">
        <f>IFERROR(VLOOKUP(A35,'ej uppn åk6 uppn åk9'!$A$4:$D$525,2,FALSE),0)</f>
        <v>999</v>
      </c>
      <c r="J35">
        <f>IFERROR(VLOOKUP(A35,'ej uppn åk6 uppn åk9'!$A$4:$D$525,3,FALSE),0)</f>
        <v>999</v>
      </c>
      <c r="K35">
        <f t="shared" si="3"/>
        <v>0</v>
      </c>
      <c r="L35">
        <f t="shared" si="4"/>
        <v>0</v>
      </c>
      <c r="M35" t="b">
        <f>IFERROR(VLOOKUP(A35,'uppn åk6 ej uppn åk9'!$A$4:$D$525,1,FALSE)&lt;&gt;"",FALSE)</f>
        <v>1</v>
      </c>
      <c r="N35">
        <f>IFERROR(VLOOKUP(A35,'uppn åk6 ej uppn åk9'!$A$4:$D$525,2,FALSE),0)</f>
        <v>999</v>
      </c>
      <c r="O35">
        <f>IFERROR(VLOOKUP(A35,'uppn åk6 ej uppn åk9'!$A$4:$D$525,3,FALSE),0)</f>
        <v>999</v>
      </c>
      <c r="P35">
        <f t="shared" si="5"/>
        <v>0</v>
      </c>
      <c r="Q35">
        <f t="shared" si="6"/>
        <v>0</v>
      </c>
      <c r="R35" t="b">
        <f>IFERROR(VLOOKUP(A35,'uppn åk6 uppn åk9'!$A$4:$D$600,1,FALSE)&lt;&gt;"",FALSE)</f>
        <v>1</v>
      </c>
      <c r="S35">
        <f>IFERROR(VLOOKUP(A35,'uppn åk6 uppn åk9'!$A$4:$D$600,2,FALSE),0)</f>
        <v>13</v>
      </c>
      <c r="T35">
        <f>IFERROR(VLOOKUP(A35,'uppn åk6 uppn åk9'!$A$4:$D$600,3,FALSE),0)</f>
        <v>0</v>
      </c>
      <c r="U35">
        <f t="shared" si="7"/>
        <v>13</v>
      </c>
      <c r="V35">
        <f t="shared" si="8"/>
        <v>0</v>
      </c>
    </row>
    <row r="36" spans="1:22" x14ac:dyDescent="0.3">
      <c r="A36" s="10" t="s">
        <v>45</v>
      </c>
      <c r="B36" s="49" t="b">
        <f t="shared" si="0"/>
        <v>0</v>
      </c>
      <c r="C36" t="b">
        <f>IFERROR(VLOOKUP(A36,'ej uppn åk6 ej uppn åk9'!$A$4:$D$525,1,FALSE)&lt;&gt;"",FALSE)</f>
        <v>1</v>
      </c>
      <c r="D36">
        <f>IFERROR(VLOOKUP(A36,'ej uppn åk6 ej uppn åk9'!$A$4:$D$525,2,FALSE),0)</f>
        <v>999</v>
      </c>
      <c r="E36">
        <f>IFERROR(VLOOKUP(A36,'ej uppn åk6 ej uppn åk9'!$A$4:$D$525,3,FALSE),0)</f>
        <v>999</v>
      </c>
      <c r="F36">
        <f t="shared" si="1"/>
        <v>0</v>
      </c>
      <c r="G36">
        <f t="shared" si="2"/>
        <v>0</v>
      </c>
      <c r="H36" t="b">
        <f>IFERROR(VLOOKUP(A36,'ej uppn åk6 uppn åk9'!$A$4:$D$525,1,FALSE)&lt;&gt;"",FALSE)</f>
        <v>0</v>
      </c>
      <c r="I36">
        <f>IFERROR(VLOOKUP(A36,'ej uppn åk6 uppn åk9'!$A$4:$D$525,2,FALSE),0)</f>
        <v>0</v>
      </c>
      <c r="J36">
        <f>IFERROR(VLOOKUP(A36,'ej uppn åk6 uppn åk9'!$A$4:$D$525,3,FALSE),0)</f>
        <v>0</v>
      </c>
      <c r="K36">
        <f t="shared" si="3"/>
        <v>0</v>
      </c>
      <c r="L36">
        <f t="shared" si="4"/>
        <v>0</v>
      </c>
      <c r="M36" t="b">
        <f>IFERROR(VLOOKUP(A36,'uppn åk6 ej uppn åk9'!$A$4:$D$525,1,FALSE)&lt;&gt;"",FALSE)</f>
        <v>1</v>
      </c>
      <c r="N36">
        <f>IFERROR(VLOOKUP(A36,'uppn åk6 ej uppn åk9'!$A$4:$D$525,2,FALSE),0)</f>
        <v>999</v>
      </c>
      <c r="O36">
        <f>IFERROR(VLOOKUP(A36,'uppn åk6 ej uppn åk9'!$A$4:$D$525,3,FALSE),0)</f>
        <v>999</v>
      </c>
      <c r="P36">
        <f t="shared" si="5"/>
        <v>0</v>
      </c>
      <c r="Q36">
        <f t="shared" si="6"/>
        <v>0</v>
      </c>
      <c r="R36" t="b">
        <f>IFERROR(VLOOKUP(A36,'uppn åk6 uppn åk9'!$A$4:$D$600,1,FALSE)&lt;&gt;"",FALSE)</f>
        <v>1</v>
      </c>
      <c r="S36">
        <f>IFERROR(VLOOKUP(A36,'uppn åk6 uppn åk9'!$A$4:$D$600,2,FALSE),0)</f>
        <v>999</v>
      </c>
      <c r="T36">
        <f>IFERROR(VLOOKUP(A36,'uppn åk6 uppn åk9'!$A$4:$D$600,3,FALSE),0)</f>
        <v>999</v>
      </c>
      <c r="U36">
        <f t="shared" si="7"/>
        <v>0</v>
      </c>
      <c r="V36">
        <f t="shared" si="8"/>
        <v>0</v>
      </c>
    </row>
    <row r="37" spans="1:22" x14ac:dyDescent="0.3">
      <c r="A37" s="10" t="s">
        <v>46</v>
      </c>
      <c r="B37" s="49" t="b">
        <f t="shared" si="0"/>
        <v>0</v>
      </c>
      <c r="C37" t="b">
        <f>IFERROR(VLOOKUP(A37,'ej uppn åk6 ej uppn åk9'!$A$4:$D$525,1,FALSE)&lt;&gt;"",FALSE)</f>
        <v>1</v>
      </c>
      <c r="D37">
        <f>IFERROR(VLOOKUP(A37,'ej uppn åk6 ej uppn åk9'!$A$4:$D$525,2,FALSE),0)</f>
        <v>999</v>
      </c>
      <c r="E37">
        <f>IFERROR(VLOOKUP(A37,'ej uppn åk6 ej uppn åk9'!$A$4:$D$525,3,FALSE),0)</f>
        <v>999</v>
      </c>
      <c r="F37">
        <f t="shared" si="1"/>
        <v>0</v>
      </c>
      <c r="G37">
        <f t="shared" si="2"/>
        <v>0</v>
      </c>
      <c r="H37" t="b">
        <f>IFERROR(VLOOKUP(A37,'ej uppn åk6 uppn åk9'!$A$4:$D$525,1,FALSE)&lt;&gt;"",FALSE)</f>
        <v>0</v>
      </c>
      <c r="I37">
        <f>IFERROR(VLOOKUP(A37,'ej uppn åk6 uppn åk9'!$A$4:$D$525,2,FALSE),0)</f>
        <v>0</v>
      </c>
      <c r="J37">
        <f>IFERROR(VLOOKUP(A37,'ej uppn åk6 uppn åk9'!$A$4:$D$525,3,FALSE),0)</f>
        <v>0</v>
      </c>
      <c r="K37">
        <f t="shared" si="3"/>
        <v>0</v>
      </c>
      <c r="L37">
        <f t="shared" si="4"/>
        <v>0</v>
      </c>
      <c r="M37" t="b">
        <f>IFERROR(VLOOKUP(A37,'uppn åk6 ej uppn åk9'!$A$4:$D$525,1,FALSE)&lt;&gt;"",FALSE)</f>
        <v>1</v>
      </c>
      <c r="N37">
        <f>IFERROR(VLOOKUP(A37,'uppn åk6 ej uppn åk9'!$A$4:$D$525,2,FALSE),0)</f>
        <v>999</v>
      </c>
      <c r="O37">
        <f>IFERROR(VLOOKUP(A37,'uppn åk6 ej uppn åk9'!$A$4:$D$525,3,FALSE),0)</f>
        <v>999</v>
      </c>
      <c r="P37">
        <f t="shared" si="5"/>
        <v>0</v>
      </c>
      <c r="Q37">
        <f t="shared" si="6"/>
        <v>0</v>
      </c>
      <c r="R37" t="b">
        <f>IFERROR(VLOOKUP(A37,'uppn åk6 uppn åk9'!$A$4:$D$600,1,FALSE)&lt;&gt;"",FALSE)</f>
        <v>0</v>
      </c>
      <c r="S37">
        <f>IFERROR(VLOOKUP(A37,'uppn åk6 uppn åk9'!$A$4:$D$600,2,FALSE),0)</f>
        <v>0</v>
      </c>
      <c r="T37">
        <f>IFERROR(VLOOKUP(A37,'uppn åk6 uppn åk9'!$A$4:$D$600,3,FALSE),0)</f>
        <v>0</v>
      </c>
      <c r="U37">
        <f t="shared" si="7"/>
        <v>0</v>
      </c>
      <c r="V37">
        <f t="shared" si="8"/>
        <v>0</v>
      </c>
    </row>
    <row r="38" spans="1:22" x14ac:dyDescent="0.3">
      <c r="A38" s="10" t="s">
        <v>35</v>
      </c>
      <c r="B38" s="49" t="b">
        <f t="shared" si="0"/>
        <v>0</v>
      </c>
      <c r="C38" t="b">
        <f>IFERROR(VLOOKUP(A38,'ej uppn åk6 ej uppn åk9'!$A$4:$D$525,1,FALSE)&lt;&gt;"",FALSE)</f>
        <v>1</v>
      </c>
      <c r="D38">
        <f>IFERROR(VLOOKUP(A38,'ej uppn åk6 ej uppn åk9'!$A$4:$D$525,2,FALSE),0)</f>
        <v>25</v>
      </c>
      <c r="E38">
        <f>IFERROR(VLOOKUP(A38,'ej uppn åk6 ej uppn åk9'!$A$4:$D$525,3,FALSE),0)</f>
        <v>999</v>
      </c>
      <c r="F38">
        <f t="shared" si="1"/>
        <v>25</v>
      </c>
      <c r="G38">
        <f t="shared" si="2"/>
        <v>0</v>
      </c>
      <c r="H38" t="b">
        <f>IFERROR(VLOOKUP(A38,'ej uppn åk6 uppn åk9'!$A$4:$D$525,1,FALSE)&lt;&gt;"",FALSE)</f>
        <v>1</v>
      </c>
      <c r="I38">
        <f>IFERROR(VLOOKUP(A38,'ej uppn åk6 uppn åk9'!$A$4:$D$525,2,FALSE),0)</f>
        <v>18</v>
      </c>
      <c r="J38">
        <f>IFERROR(VLOOKUP(A38,'ej uppn åk6 uppn åk9'!$A$4:$D$525,3,FALSE),0)</f>
        <v>999</v>
      </c>
      <c r="K38">
        <f t="shared" si="3"/>
        <v>18</v>
      </c>
      <c r="L38">
        <f t="shared" si="4"/>
        <v>0</v>
      </c>
      <c r="M38" t="b">
        <f>IFERROR(VLOOKUP(A38,'uppn åk6 ej uppn åk9'!$A$4:$D$525,1,FALSE)&lt;&gt;"",FALSE)</f>
        <v>1</v>
      </c>
      <c r="N38">
        <f>IFERROR(VLOOKUP(A38,'uppn åk6 ej uppn åk9'!$A$4:$D$525,2,FALSE),0)</f>
        <v>42</v>
      </c>
      <c r="O38">
        <f>IFERROR(VLOOKUP(A38,'uppn åk6 ej uppn åk9'!$A$4:$D$525,3,FALSE),0)</f>
        <v>999</v>
      </c>
      <c r="P38">
        <f t="shared" si="5"/>
        <v>42</v>
      </c>
      <c r="Q38">
        <f t="shared" si="6"/>
        <v>0</v>
      </c>
      <c r="R38" t="b">
        <f>IFERROR(VLOOKUP(A38,'uppn åk6 uppn åk9'!$A$4:$D$600,1,FALSE)&lt;&gt;"",FALSE)</f>
        <v>1</v>
      </c>
      <c r="S38">
        <f>IFERROR(VLOOKUP(A38,'uppn åk6 uppn åk9'!$A$4:$D$600,2,FALSE),0)</f>
        <v>107</v>
      </c>
      <c r="T38">
        <f>IFERROR(VLOOKUP(A38,'uppn åk6 uppn åk9'!$A$4:$D$600,3,FALSE),0)</f>
        <v>999</v>
      </c>
      <c r="U38">
        <f t="shared" si="7"/>
        <v>107</v>
      </c>
      <c r="V38">
        <f t="shared" si="8"/>
        <v>0</v>
      </c>
    </row>
    <row r="39" spans="1:22" x14ac:dyDescent="0.3">
      <c r="A39" s="10" t="s">
        <v>611</v>
      </c>
      <c r="B39" s="49" t="b">
        <f t="shared" si="0"/>
        <v>0</v>
      </c>
      <c r="C39" t="b">
        <f>IFERROR(VLOOKUP(A39,'ej uppn åk6 ej uppn åk9'!$A$4:$D$525,1,FALSE)&lt;&gt;"",FALSE)</f>
        <v>0</v>
      </c>
      <c r="D39">
        <f>IFERROR(VLOOKUP(A39,'ej uppn åk6 ej uppn åk9'!$A$4:$D$525,2,FALSE),0)</f>
        <v>0</v>
      </c>
      <c r="E39">
        <f>IFERROR(VLOOKUP(A39,'ej uppn åk6 ej uppn åk9'!$A$4:$D$525,3,FALSE),0)</f>
        <v>0</v>
      </c>
      <c r="F39">
        <f t="shared" si="1"/>
        <v>0</v>
      </c>
      <c r="G39">
        <f t="shared" si="2"/>
        <v>0</v>
      </c>
      <c r="H39" t="b">
        <f>IFERROR(VLOOKUP(A39,'ej uppn åk6 uppn åk9'!$A$4:$D$525,1,FALSE)&lt;&gt;"",FALSE)</f>
        <v>0</v>
      </c>
      <c r="I39">
        <f>IFERROR(VLOOKUP(A39,'ej uppn åk6 uppn åk9'!$A$4:$D$525,2,FALSE),0)</f>
        <v>0</v>
      </c>
      <c r="J39">
        <f>IFERROR(VLOOKUP(A39,'ej uppn åk6 uppn åk9'!$A$4:$D$525,3,FALSE),0)</f>
        <v>0</v>
      </c>
      <c r="K39">
        <f t="shared" si="3"/>
        <v>0</v>
      </c>
      <c r="L39">
        <f t="shared" si="4"/>
        <v>0</v>
      </c>
      <c r="M39" t="b">
        <f>IFERROR(VLOOKUP(A39,'uppn åk6 ej uppn åk9'!$A$4:$D$525,1,FALSE)&lt;&gt;"",FALSE)</f>
        <v>0</v>
      </c>
      <c r="N39">
        <f>IFERROR(VLOOKUP(A39,'uppn åk6 ej uppn åk9'!$A$4:$D$525,2,FALSE),0)</f>
        <v>0</v>
      </c>
      <c r="O39">
        <f>IFERROR(VLOOKUP(A39,'uppn åk6 ej uppn åk9'!$A$4:$D$525,3,FALSE),0)</f>
        <v>0</v>
      </c>
      <c r="P39">
        <f t="shared" si="5"/>
        <v>0</v>
      </c>
      <c r="Q39">
        <f t="shared" si="6"/>
        <v>0</v>
      </c>
      <c r="R39" t="b">
        <f>IFERROR(VLOOKUP(A39,'uppn åk6 uppn åk9'!$A$4:$D$600,1,FALSE)&lt;&gt;"",FALSE)</f>
        <v>1</v>
      </c>
      <c r="S39">
        <f>IFERROR(VLOOKUP(A39,'uppn åk6 uppn åk9'!$A$4:$D$600,2,FALSE),0)</f>
        <v>999</v>
      </c>
      <c r="T39">
        <f>IFERROR(VLOOKUP(A39,'uppn åk6 uppn åk9'!$A$4:$D$600,3,FALSE),0)</f>
        <v>999</v>
      </c>
      <c r="U39">
        <f t="shared" si="7"/>
        <v>0</v>
      </c>
      <c r="V39">
        <f t="shared" si="8"/>
        <v>0</v>
      </c>
    </row>
    <row r="40" spans="1:22" x14ac:dyDescent="0.3">
      <c r="A40" s="10" t="s">
        <v>541</v>
      </c>
      <c r="B40" s="49" t="b">
        <f t="shared" si="0"/>
        <v>0</v>
      </c>
      <c r="C40" t="b">
        <f>IFERROR(VLOOKUP(A40,'ej uppn åk6 ej uppn åk9'!$A$4:$D$525,1,FALSE)&lt;&gt;"",FALSE)</f>
        <v>0</v>
      </c>
      <c r="D40">
        <f>IFERROR(VLOOKUP(A40,'ej uppn åk6 ej uppn åk9'!$A$4:$D$525,2,FALSE),0)</f>
        <v>0</v>
      </c>
      <c r="E40">
        <f>IFERROR(VLOOKUP(A40,'ej uppn åk6 ej uppn åk9'!$A$4:$D$525,3,FALSE),0)</f>
        <v>0</v>
      </c>
      <c r="F40">
        <f t="shared" si="1"/>
        <v>0</v>
      </c>
      <c r="G40">
        <f t="shared" si="2"/>
        <v>0</v>
      </c>
      <c r="H40" t="b">
        <f>IFERROR(VLOOKUP(A40,'ej uppn åk6 uppn åk9'!$A$4:$D$525,1,FALSE)&lt;&gt;"",FALSE)</f>
        <v>1</v>
      </c>
      <c r="I40">
        <f>IFERROR(VLOOKUP(A40,'ej uppn åk6 uppn åk9'!$A$4:$D$525,2,FALSE),0)</f>
        <v>999</v>
      </c>
      <c r="J40">
        <f>IFERROR(VLOOKUP(A40,'ej uppn åk6 uppn åk9'!$A$4:$D$525,3,FALSE),0)</f>
        <v>999</v>
      </c>
      <c r="K40">
        <f t="shared" si="3"/>
        <v>0</v>
      </c>
      <c r="L40">
        <f t="shared" si="4"/>
        <v>0</v>
      </c>
      <c r="M40" t="b">
        <f>IFERROR(VLOOKUP(A40,'uppn åk6 ej uppn åk9'!$A$4:$D$525,1,FALSE)&lt;&gt;"",FALSE)</f>
        <v>0</v>
      </c>
      <c r="N40">
        <f>IFERROR(VLOOKUP(A40,'uppn åk6 ej uppn åk9'!$A$4:$D$525,2,FALSE),0)</f>
        <v>0</v>
      </c>
      <c r="O40">
        <f>IFERROR(VLOOKUP(A40,'uppn åk6 ej uppn åk9'!$A$4:$D$525,3,FALSE),0)</f>
        <v>0</v>
      </c>
      <c r="P40">
        <f t="shared" si="5"/>
        <v>0</v>
      </c>
      <c r="Q40">
        <f t="shared" si="6"/>
        <v>0</v>
      </c>
      <c r="R40" t="b">
        <f>IFERROR(VLOOKUP(A40,'uppn åk6 uppn åk9'!$A$4:$D$600,1,FALSE)&lt;&gt;"",FALSE)</f>
        <v>1</v>
      </c>
      <c r="S40">
        <f>IFERROR(VLOOKUP(A40,'uppn åk6 uppn åk9'!$A$4:$D$600,2,FALSE),0)</f>
        <v>999</v>
      </c>
      <c r="T40">
        <f>IFERROR(VLOOKUP(A40,'uppn åk6 uppn åk9'!$A$4:$D$600,3,FALSE),0)</f>
        <v>999</v>
      </c>
      <c r="U40">
        <f t="shared" si="7"/>
        <v>0</v>
      </c>
      <c r="V40">
        <f t="shared" si="8"/>
        <v>0</v>
      </c>
    </row>
    <row r="41" spans="1:22" x14ac:dyDescent="0.3">
      <c r="A41" s="10" t="s">
        <v>47</v>
      </c>
      <c r="B41" s="49" t="b">
        <f t="shared" si="0"/>
        <v>0</v>
      </c>
      <c r="C41" t="b">
        <f>IFERROR(VLOOKUP(A41,'ej uppn åk6 ej uppn åk9'!$A$4:$D$525,1,FALSE)&lt;&gt;"",FALSE)</f>
        <v>1</v>
      </c>
      <c r="D41">
        <f>IFERROR(VLOOKUP(A41,'ej uppn åk6 ej uppn åk9'!$A$4:$D$525,2,FALSE),0)</f>
        <v>999</v>
      </c>
      <c r="E41">
        <f>IFERROR(VLOOKUP(A41,'ej uppn åk6 ej uppn åk9'!$A$4:$D$525,3,FALSE),0)</f>
        <v>999</v>
      </c>
      <c r="F41">
        <f t="shared" si="1"/>
        <v>0</v>
      </c>
      <c r="G41">
        <f t="shared" si="2"/>
        <v>0</v>
      </c>
      <c r="H41" t="b">
        <f>IFERROR(VLOOKUP(A41,'ej uppn åk6 uppn åk9'!$A$4:$D$525,1,FALSE)&lt;&gt;"",FALSE)</f>
        <v>1</v>
      </c>
      <c r="I41">
        <f>IFERROR(VLOOKUP(A41,'ej uppn åk6 uppn åk9'!$A$4:$D$525,2,FALSE),0)</f>
        <v>999</v>
      </c>
      <c r="J41">
        <f>IFERROR(VLOOKUP(A41,'ej uppn åk6 uppn åk9'!$A$4:$D$525,3,FALSE),0)</f>
        <v>999</v>
      </c>
      <c r="K41">
        <f t="shared" si="3"/>
        <v>0</v>
      </c>
      <c r="L41">
        <f t="shared" si="4"/>
        <v>0</v>
      </c>
      <c r="M41" t="b">
        <f>IFERROR(VLOOKUP(A41,'uppn åk6 ej uppn åk9'!$A$4:$D$525,1,FALSE)&lt;&gt;"",FALSE)</f>
        <v>0</v>
      </c>
      <c r="N41">
        <f>IFERROR(VLOOKUP(A41,'uppn åk6 ej uppn åk9'!$A$4:$D$525,2,FALSE),0)</f>
        <v>0</v>
      </c>
      <c r="O41">
        <f>IFERROR(VLOOKUP(A41,'uppn åk6 ej uppn åk9'!$A$4:$D$525,3,FALSE),0)</f>
        <v>0</v>
      </c>
      <c r="P41">
        <f t="shared" si="5"/>
        <v>0</v>
      </c>
      <c r="Q41">
        <f t="shared" si="6"/>
        <v>0</v>
      </c>
      <c r="R41" t="b">
        <f>IFERROR(VLOOKUP(A41,'uppn åk6 uppn åk9'!$A$4:$D$600,1,FALSE)&lt;&gt;"",FALSE)</f>
        <v>0</v>
      </c>
      <c r="S41">
        <f>IFERROR(VLOOKUP(A41,'uppn åk6 uppn åk9'!$A$4:$D$600,2,FALSE),0)</f>
        <v>0</v>
      </c>
      <c r="T41">
        <f>IFERROR(VLOOKUP(A41,'uppn åk6 uppn åk9'!$A$4:$D$600,3,FALSE),0)</f>
        <v>0</v>
      </c>
      <c r="U41">
        <f t="shared" si="7"/>
        <v>0</v>
      </c>
      <c r="V41">
        <f t="shared" si="8"/>
        <v>0</v>
      </c>
    </row>
    <row r="42" spans="1:22" x14ac:dyDescent="0.3">
      <c r="A42" s="10" t="s">
        <v>48</v>
      </c>
      <c r="B42" s="49" t="b">
        <f t="shared" si="0"/>
        <v>0</v>
      </c>
      <c r="C42" t="b">
        <f>IFERROR(VLOOKUP(A42,'ej uppn åk6 ej uppn åk9'!$A$4:$D$525,1,FALSE)&lt;&gt;"",FALSE)</f>
        <v>1</v>
      </c>
      <c r="D42">
        <f>IFERROR(VLOOKUP(A42,'ej uppn åk6 ej uppn åk9'!$A$4:$D$525,2,FALSE),0)</f>
        <v>17</v>
      </c>
      <c r="E42">
        <f>IFERROR(VLOOKUP(A42,'ej uppn åk6 ej uppn åk9'!$A$4:$D$525,3,FALSE),0)</f>
        <v>16</v>
      </c>
      <c r="F42">
        <f t="shared" si="1"/>
        <v>17</v>
      </c>
      <c r="G42">
        <f t="shared" si="2"/>
        <v>16</v>
      </c>
      <c r="H42" t="b">
        <f>IFERROR(VLOOKUP(A42,'ej uppn åk6 uppn åk9'!$A$4:$D$525,1,FALSE)&lt;&gt;"",FALSE)</f>
        <v>1</v>
      </c>
      <c r="I42">
        <f>IFERROR(VLOOKUP(A42,'ej uppn åk6 uppn åk9'!$A$4:$D$525,2,FALSE),0)</f>
        <v>999</v>
      </c>
      <c r="J42">
        <f>IFERROR(VLOOKUP(A42,'ej uppn åk6 uppn åk9'!$A$4:$D$525,3,FALSE),0)</f>
        <v>999</v>
      </c>
      <c r="K42">
        <f t="shared" si="3"/>
        <v>0</v>
      </c>
      <c r="L42">
        <f t="shared" si="4"/>
        <v>0</v>
      </c>
      <c r="M42" t="b">
        <f>IFERROR(VLOOKUP(A42,'uppn åk6 ej uppn åk9'!$A$4:$D$525,1,FALSE)&lt;&gt;"",FALSE)</f>
        <v>1</v>
      </c>
      <c r="N42">
        <f>IFERROR(VLOOKUP(A42,'uppn åk6 ej uppn åk9'!$A$4:$D$525,2,FALSE),0)</f>
        <v>999</v>
      </c>
      <c r="O42">
        <f>IFERROR(VLOOKUP(A42,'uppn åk6 ej uppn åk9'!$A$4:$D$525,3,FALSE),0)</f>
        <v>999</v>
      </c>
      <c r="P42">
        <f t="shared" si="5"/>
        <v>0</v>
      </c>
      <c r="Q42">
        <f t="shared" si="6"/>
        <v>0</v>
      </c>
      <c r="R42" t="b">
        <f>IFERROR(VLOOKUP(A42,'uppn åk6 uppn åk9'!$A$4:$D$600,1,FALSE)&lt;&gt;"",FALSE)</f>
        <v>1</v>
      </c>
      <c r="S42">
        <f>IFERROR(VLOOKUP(A42,'uppn åk6 uppn åk9'!$A$4:$D$600,2,FALSE),0)</f>
        <v>33</v>
      </c>
      <c r="T42">
        <f>IFERROR(VLOOKUP(A42,'uppn åk6 uppn åk9'!$A$4:$D$600,3,FALSE),0)</f>
        <v>999</v>
      </c>
      <c r="U42">
        <f t="shared" si="7"/>
        <v>33</v>
      </c>
      <c r="V42">
        <f t="shared" si="8"/>
        <v>0</v>
      </c>
    </row>
    <row r="43" spans="1:22" x14ac:dyDescent="0.3">
      <c r="A43" s="10" t="s">
        <v>49</v>
      </c>
      <c r="B43" s="49" t="b">
        <f t="shared" si="0"/>
        <v>0</v>
      </c>
      <c r="C43" t="b">
        <f>IFERROR(VLOOKUP(A43,'ej uppn åk6 ej uppn åk9'!$A$4:$D$525,1,FALSE)&lt;&gt;"",FALSE)</f>
        <v>1</v>
      </c>
      <c r="D43">
        <f>IFERROR(VLOOKUP(A43,'ej uppn åk6 ej uppn åk9'!$A$4:$D$525,2,FALSE),0)</f>
        <v>10</v>
      </c>
      <c r="E43">
        <f>IFERROR(VLOOKUP(A43,'ej uppn åk6 ej uppn åk9'!$A$4:$D$525,3,FALSE),0)</f>
        <v>999</v>
      </c>
      <c r="F43">
        <f t="shared" si="1"/>
        <v>10</v>
      </c>
      <c r="G43">
        <f t="shared" si="2"/>
        <v>0</v>
      </c>
      <c r="H43" t="b">
        <f>IFERROR(VLOOKUP(A43,'ej uppn åk6 uppn åk9'!$A$4:$D$525,1,FALSE)&lt;&gt;"",FALSE)</f>
        <v>1</v>
      </c>
      <c r="I43">
        <f>IFERROR(VLOOKUP(A43,'ej uppn åk6 uppn åk9'!$A$4:$D$525,2,FALSE),0)</f>
        <v>999</v>
      </c>
      <c r="J43">
        <f>IFERROR(VLOOKUP(A43,'ej uppn åk6 uppn åk9'!$A$4:$D$525,3,FALSE),0)</f>
        <v>999</v>
      </c>
      <c r="K43">
        <f t="shared" si="3"/>
        <v>0</v>
      </c>
      <c r="L43">
        <f t="shared" si="4"/>
        <v>0</v>
      </c>
      <c r="M43" t="b">
        <f>IFERROR(VLOOKUP(A43,'uppn åk6 ej uppn åk9'!$A$4:$D$525,1,FALSE)&lt;&gt;"",FALSE)</f>
        <v>1</v>
      </c>
      <c r="N43">
        <f>IFERROR(VLOOKUP(A43,'uppn åk6 ej uppn åk9'!$A$4:$D$525,2,FALSE),0)</f>
        <v>999</v>
      </c>
      <c r="O43">
        <f>IFERROR(VLOOKUP(A43,'uppn åk6 ej uppn åk9'!$A$4:$D$525,3,FALSE),0)</f>
        <v>999</v>
      </c>
      <c r="P43">
        <f t="shared" si="5"/>
        <v>0</v>
      </c>
      <c r="Q43">
        <f t="shared" si="6"/>
        <v>0</v>
      </c>
      <c r="R43" t="b">
        <f>IFERROR(VLOOKUP(A43,'uppn åk6 uppn åk9'!$A$4:$D$600,1,FALSE)&lt;&gt;"",FALSE)</f>
        <v>1</v>
      </c>
      <c r="S43">
        <f>IFERROR(VLOOKUP(A43,'uppn åk6 uppn åk9'!$A$4:$D$600,2,FALSE),0)</f>
        <v>41</v>
      </c>
      <c r="T43">
        <f>IFERROR(VLOOKUP(A43,'uppn åk6 uppn åk9'!$A$4:$D$600,3,FALSE),0)</f>
        <v>999</v>
      </c>
      <c r="U43">
        <f t="shared" si="7"/>
        <v>41</v>
      </c>
      <c r="V43">
        <f t="shared" si="8"/>
        <v>0</v>
      </c>
    </row>
    <row r="44" spans="1:22" x14ac:dyDescent="0.3">
      <c r="A44" s="10" t="s">
        <v>542</v>
      </c>
      <c r="B44" s="49" t="b">
        <f t="shared" si="0"/>
        <v>0</v>
      </c>
      <c r="C44" t="b">
        <f>IFERROR(VLOOKUP(A44,'ej uppn åk6 ej uppn åk9'!$A$4:$D$525,1,FALSE)&lt;&gt;"",FALSE)</f>
        <v>0</v>
      </c>
      <c r="D44">
        <f>IFERROR(VLOOKUP(A44,'ej uppn åk6 ej uppn åk9'!$A$4:$D$525,2,FALSE),0)</f>
        <v>0</v>
      </c>
      <c r="E44">
        <f>IFERROR(VLOOKUP(A44,'ej uppn åk6 ej uppn åk9'!$A$4:$D$525,3,FALSE),0)</f>
        <v>0</v>
      </c>
      <c r="F44">
        <f t="shared" si="1"/>
        <v>0</v>
      </c>
      <c r="G44">
        <f t="shared" si="2"/>
        <v>0</v>
      </c>
      <c r="H44" t="b">
        <f>IFERROR(VLOOKUP(A44,'ej uppn åk6 uppn åk9'!$A$4:$D$525,1,FALSE)&lt;&gt;"",FALSE)</f>
        <v>1</v>
      </c>
      <c r="I44">
        <f>IFERROR(VLOOKUP(A44,'ej uppn åk6 uppn åk9'!$A$4:$D$525,2,FALSE),0)</f>
        <v>999</v>
      </c>
      <c r="J44">
        <f>IFERROR(VLOOKUP(A44,'ej uppn åk6 uppn åk9'!$A$4:$D$525,3,FALSE),0)</f>
        <v>999</v>
      </c>
      <c r="K44">
        <f t="shared" si="3"/>
        <v>0</v>
      </c>
      <c r="L44">
        <f t="shared" si="4"/>
        <v>0</v>
      </c>
      <c r="M44" t="b">
        <f>IFERROR(VLOOKUP(A44,'uppn åk6 ej uppn åk9'!$A$4:$D$525,1,FALSE)&lt;&gt;"",FALSE)</f>
        <v>0</v>
      </c>
      <c r="N44">
        <f>IFERROR(VLOOKUP(A44,'uppn åk6 ej uppn åk9'!$A$4:$D$525,2,FALSE),0)</f>
        <v>0</v>
      </c>
      <c r="O44">
        <f>IFERROR(VLOOKUP(A44,'uppn åk6 ej uppn åk9'!$A$4:$D$525,3,FALSE),0)</f>
        <v>0</v>
      </c>
      <c r="P44">
        <f t="shared" si="5"/>
        <v>0</v>
      </c>
      <c r="Q44">
        <f t="shared" si="6"/>
        <v>0</v>
      </c>
      <c r="R44" t="b">
        <f>IFERROR(VLOOKUP(A44,'uppn åk6 uppn åk9'!$A$4:$D$600,1,FALSE)&lt;&gt;"",FALSE)</f>
        <v>1</v>
      </c>
      <c r="S44">
        <f>IFERROR(VLOOKUP(A44,'uppn åk6 uppn åk9'!$A$4:$D$600,2,FALSE),0)</f>
        <v>999</v>
      </c>
      <c r="T44">
        <f>IFERROR(VLOOKUP(A44,'uppn åk6 uppn åk9'!$A$4:$D$600,3,FALSE),0)</f>
        <v>999</v>
      </c>
      <c r="U44">
        <f t="shared" si="7"/>
        <v>0</v>
      </c>
      <c r="V44">
        <f t="shared" si="8"/>
        <v>0</v>
      </c>
    </row>
    <row r="45" spans="1:22" x14ac:dyDescent="0.3">
      <c r="A45" s="10" t="s">
        <v>50</v>
      </c>
      <c r="B45" s="49" t="b">
        <f t="shared" si="0"/>
        <v>1</v>
      </c>
      <c r="C45" t="b">
        <f>IFERROR(VLOOKUP(A45,'ej uppn åk6 ej uppn åk9'!$A$4:$D$525,1,FALSE)&lt;&gt;"",FALSE)</f>
        <v>1</v>
      </c>
      <c r="D45">
        <f>IFERROR(VLOOKUP(A45,'ej uppn åk6 ej uppn åk9'!$A$4:$D$525,2,FALSE),0)</f>
        <v>0</v>
      </c>
      <c r="E45" t="str">
        <f>IFERROR(VLOOKUP(A45,'ej uppn åk6 ej uppn åk9'!$A$4:$D$525,3,FALSE),0)</f>
        <v>.</v>
      </c>
      <c r="F45">
        <f t="shared" si="1"/>
        <v>0</v>
      </c>
      <c r="G45" t="str">
        <f t="shared" si="2"/>
        <v>.</v>
      </c>
      <c r="H45" t="b">
        <f>IFERROR(VLOOKUP(A45,'ej uppn åk6 uppn åk9'!$A$4:$D$525,1,FALSE)&lt;&gt;"",FALSE)</f>
        <v>1</v>
      </c>
      <c r="I45">
        <f>IFERROR(VLOOKUP(A45,'ej uppn åk6 uppn åk9'!$A$4:$D$525,2,FALSE),0)</f>
        <v>0</v>
      </c>
      <c r="J45" t="str">
        <f>IFERROR(VLOOKUP(A45,'ej uppn åk6 uppn åk9'!$A$4:$D$525,3,FALSE),0)</f>
        <v>.</v>
      </c>
      <c r="K45">
        <f t="shared" si="3"/>
        <v>0</v>
      </c>
      <c r="L45" t="str">
        <f t="shared" si="4"/>
        <v>.</v>
      </c>
      <c r="M45" t="b">
        <f>IFERROR(VLOOKUP(A45,'uppn åk6 ej uppn åk9'!$A$4:$D$525,1,FALSE)&lt;&gt;"",FALSE)</f>
        <v>1</v>
      </c>
      <c r="N45">
        <f>IFERROR(VLOOKUP(A45,'uppn åk6 ej uppn åk9'!$A$4:$D$525,2,FALSE),0)</f>
        <v>999</v>
      </c>
      <c r="O45">
        <f>IFERROR(VLOOKUP(A45,'uppn åk6 ej uppn åk9'!$A$4:$D$525,3,FALSE),0)</f>
        <v>999</v>
      </c>
      <c r="P45">
        <f t="shared" si="5"/>
        <v>0</v>
      </c>
      <c r="Q45">
        <f t="shared" si="6"/>
        <v>0</v>
      </c>
      <c r="R45" t="b">
        <f>IFERROR(VLOOKUP(A45,'uppn åk6 uppn åk9'!$A$4:$D$600,1,FALSE)&lt;&gt;"",FALSE)</f>
        <v>1</v>
      </c>
      <c r="S45">
        <f>IFERROR(VLOOKUP(A45,'uppn åk6 uppn åk9'!$A$4:$D$600,2,FALSE),0)</f>
        <v>0</v>
      </c>
      <c r="T45" t="str">
        <f>IFERROR(VLOOKUP(A45,'uppn åk6 uppn åk9'!$A$4:$D$600,3,FALSE),0)</f>
        <v>.</v>
      </c>
      <c r="U45">
        <f t="shared" si="7"/>
        <v>0</v>
      </c>
      <c r="V45" t="str">
        <f t="shared" si="8"/>
        <v>.</v>
      </c>
    </row>
    <row r="46" spans="1:22" x14ac:dyDescent="0.3">
      <c r="A46" s="10" t="s">
        <v>51</v>
      </c>
      <c r="B46" s="49" t="b">
        <f t="shared" si="0"/>
        <v>0</v>
      </c>
      <c r="C46" t="b">
        <f>IFERROR(VLOOKUP(A46,'ej uppn åk6 ej uppn åk9'!$A$4:$D$525,1,FALSE)&lt;&gt;"",FALSE)</f>
        <v>1</v>
      </c>
      <c r="D46">
        <f>IFERROR(VLOOKUP(A46,'ej uppn åk6 ej uppn åk9'!$A$4:$D$525,2,FALSE),0)</f>
        <v>999</v>
      </c>
      <c r="E46">
        <f>IFERROR(VLOOKUP(A46,'ej uppn åk6 ej uppn åk9'!$A$4:$D$525,3,FALSE),0)</f>
        <v>999</v>
      </c>
      <c r="F46">
        <f t="shared" si="1"/>
        <v>0</v>
      </c>
      <c r="G46">
        <f t="shared" si="2"/>
        <v>0</v>
      </c>
      <c r="H46" t="b">
        <f>IFERROR(VLOOKUP(A46,'ej uppn åk6 uppn åk9'!$A$4:$D$525,1,FALSE)&lt;&gt;"",FALSE)</f>
        <v>1</v>
      </c>
      <c r="I46">
        <f>IFERROR(VLOOKUP(A46,'ej uppn åk6 uppn åk9'!$A$4:$D$525,2,FALSE),0)</f>
        <v>999</v>
      </c>
      <c r="J46">
        <f>IFERROR(VLOOKUP(A46,'ej uppn åk6 uppn åk9'!$A$4:$D$525,3,FALSE),0)</f>
        <v>999</v>
      </c>
      <c r="K46">
        <f t="shared" si="3"/>
        <v>0</v>
      </c>
      <c r="L46">
        <f t="shared" si="4"/>
        <v>0</v>
      </c>
      <c r="M46" t="b">
        <f>IFERROR(VLOOKUP(A46,'uppn åk6 ej uppn åk9'!$A$4:$D$525,1,FALSE)&lt;&gt;"",FALSE)</f>
        <v>1</v>
      </c>
      <c r="N46">
        <f>IFERROR(VLOOKUP(A46,'uppn åk6 ej uppn åk9'!$A$4:$D$525,2,FALSE),0)</f>
        <v>999</v>
      </c>
      <c r="O46">
        <f>IFERROR(VLOOKUP(A46,'uppn åk6 ej uppn åk9'!$A$4:$D$525,3,FALSE),0)</f>
        <v>999</v>
      </c>
      <c r="P46">
        <f t="shared" si="5"/>
        <v>0</v>
      </c>
      <c r="Q46">
        <f t="shared" si="6"/>
        <v>0</v>
      </c>
      <c r="R46" t="b">
        <f>IFERROR(VLOOKUP(A46,'uppn åk6 uppn åk9'!$A$4:$D$600,1,FALSE)&lt;&gt;"",FALSE)</f>
        <v>1</v>
      </c>
      <c r="S46">
        <f>IFERROR(VLOOKUP(A46,'uppn åk6 uppn åk9'!$A$4:$D$600,2,FALSE),0)</f>
        <v>20</v>
      </c>
      <c r="T46">
        <f>IFERROR(VLOOKUP(A46,'uppn åk6 uppn åk9'!$A$4:$D$600,3,FALSE),0)</f>
        <v>0</v>
      </c>
      <c r="U46">
        <f t="shared" si="7"/>
        <v>20</v>
      </c>
      <c r="V46">
        <f t="shared" si="8"/>
        <v>0</v>
      </c>
    </row>
    <row r="47" spans="1:22" x14ac:dyDescent="0.3">
      <c r="A47" s="10" t="s">
        <v>52</v>
      </c>
      <c r="B47" s="49" t="b">
        <f t="shared" si="0"/>
        <v>0</v>
      </c>
      <c r="C47" t="b">
        <f>IFERROR(VLOOKUP(A47,'ej uppn åk6 ej uppn åk9'!$A$4:$D$525,1,FALSE)&lt;&gt;"",FALSE)</f>
        <v>1</v>
      </c>
      <c r="D47">
        <f>IFERROR(VLOOKUP(A47,'ej uppn åk6 ej uppn åk9'!$A$4:$D$525,2,FALSE),0)</f>
        <v>999</v>
      </c>
      <c r="E47">
        <f>IFERROR(VLOOKUP(A47,'ej uppn åk6 ej uppn åk9'!$A$4:$D$525,3,FALSE),0)</f>
        <v>999</v>
      </c>
      <c r="F47">
        <f t="shared" si="1"/>
        <v>0</v>
      </c>
      <c r="G47">
        <f t="shared" si="2"/>
        <v>0</v>
      </c>
      <c r="H47" t="b">
        <f>IFERROR(VLOOKUP(A47,'ej uppn åk6 uppn åk9'!$A$4:$D$525,1,FALSE)&lt;&gt;"",FALSE)</f>
        <v>1</v>
      </c>
      <c r="I47">
        <f>IFERROR(VLOOKUP(A47,'ej uppn åk6 uppn åk9'!$A$4:$D$525,2,FALSE),0)</f>
        <v>999</v>
      </c>
      <c r="J47">
        <f>IFERROR(VLOOKUP(A47,'ej uppn åk6 uppn åk9'!$A$4:$D$525,3,FALSE),0)</f>
        <v>999</v>
      </c>
      <c r="K47">
        <f t="shared" si="3"/>
        <v>0</v>
      </c>
      <c r="L47">
        <f t="shared" si="4"/>
        <v>0</v>
      </c>
      <c r="M47" t="b">
        <f>IFERROR(VLOOKUP(A47,'uppn åk6 ej uppn åk9'!$A$4:$D$525,1,FALSE)&lt;&gt;"",FALSE)</f>
        <v>1</v>
      </c>
      <c r="N47">
        <f>IFERROR(VLOOKUP(A47,'uppn åk6 ej uppn åk9'!$A$4:$D$525,2,FALSE),0)</f>
        <v>999</v>
      </c>
      <c r="O47">
        <f>IFERROR(VLOOKUP(A47,'uppn åk6 ej uppn åk9'!$A$4:$D$525,3,FALSE),0)</f>
        <v>999</v>
      </c>
      <c r="P47">
        <f t="shared" si="5"/>
        <v>0</v>
      </c>
      <c r="Q47">
        <f t="shared" si="6"/>
        <v>0</v>
      </c>
      <c r="R47" t="b">
        <f>IFERROR(VLOOKUP(A47,'uppn åk6 uppn åk9'!$A$4:$D$600,1,FALSE)&lt;&gt;"",FALSE)</f>
        <v>1</v>
      </c>
      <c r="S47">
        <f>IFERROR(VLOOKUP(A47,'uppn åk6 uppn åk9'!$A$4:$D$600,2,FALSE),0)</f>
        <v>19</v>
      </c>
      <c r="T47">
        <f>IFERROR(VLOOKUP(A47,'uppn åk6 uppn åk9'!$A$4:$D$600,3,FALSE),0)</f>
        <v>999</v>
      </c>
      <c r="U47">
        <f t="shared" si="7"/>
        <v>19</v>
      </c>
      <c r="V47">
        <f t="shared" si="8"/>
        <v>0</v>
      </c>
    </row>
    <row r="48" spans="1:22" x14ac:dyDescent="0.3">
      <c r="A48" s="10" t="s">
        <v>53</v>
      </c>
      <c r="B48" s="49" t="b">
        <f t="shared" si="0"/>
        <v>0</v>
      </c>
      <c r="C48" t="b">
        <f>IFERROR(VLOOKUP(A48,'ej uppn åk6 ej uppn åk9'!$A$4:$D$525,1,FALSE)&lt;&gt;"",FALSE)</f>
        <v>1</v>
      </c>
      <c r="D48">
        <f>IFERROR(VLOOKUP(A48,'ej uppn åk6 ej uppn åk9'!$A$4:$D$525,2,FALSE),0)</f>
        <v>25</v>
      </c>
      <c r="E48">
        <f>IFERROR(VLOOKUP(A48,'ej uppn åk6 ej uppn åk9'!$A$4:$D$525,3,FALSE),0)</f>
        <v>999</v>
      </c>
      <c r="F48">
        <f t="shared" si="1"/>
        <v>25</v>
      </c>
      <c r="G48">
        <f t="shared" si="2"/>
        <v>0</v>
      </c>
      <c r="H48" t="b">
        <f>IFERROR(VLOOKUP(A48,'ej uppn åk6 uppn åk9'!$A$4:$D$525,1,FALSE)&lt;&gt;"",FALSE)</f>
        <v>1</v>
      </c>
      <c r="I48">
        <f>IFERROR(VLOOKUP(A48,'ej uppn åk6 uppn åk9'!$A$4:$D$525,2,FALSE),0)</f>
        <v>19</v>
      </c>
      <c r="J48">
        <f>IFERROR(VLOOKUP(A48,'ej uppn åk6 uppn åk9'!$A$4:$D$525,3,FALSE),0)</f>
        <v>999</v>
      </c>
      <c r="K48">
        <f t="shared" si="3"/>
        <v>19</v>
      </c>
      <c r="L48">
        <f t="shared" si="4"/>
        <v>0</v>
      </c>
      <c r="M48" t="b">
        <f>IFERROR(VLOOKUP(A48,'uppn åk6 ej uppn åk9'!$A$4:$D$525,1,FALSE)&lt;&gt;"",FALSE)</f>
        <v>1</v>
      </c>
      <c r="N48">
        <f>IFERROR(VLOOKUP(A48,'uppn åk6 ej uppn åk9'!$A$4:$D$525,2,FALSE),0)</f>
        <v>17</v>
      </c>
      <c r="O48">
        <f>IFERROR(VLOOKUP(A48,'uppn åk6 ej uppn åk9'!$A$4:$D$525,3,FALSE),0)</f>
        <v>0</v>
      </c>
      <c r="P48">
        <f t="shared" si="5"/>
        <v>17</v>
      </c>
      <c r="Q48">
        <f t="shared" si="6"/>
        <v>0</v>
      </c>
      <c r="R48" t="b">
        <f>IFERROR(VLOOKUP(A48,'uppn åk6 uppn åk9'!$A$4:$D$600,1,FALSE)&lt;&gt;"",FALSE)</f>
        <v>1</v>
      </c>
      <c r="S48">
        <f>IFERROR(VLOOKUP(A48,'uppn åk6 uppn åk9'!$A$4:$D$600,2,FALSE),0)</f>
        <v>101</v>
      </c>
      <c r="T48">
        <f>IFERROR(VLOOKUP(A48,'uppn åk6 uppn åk9'!$A$4:$D$600,3,FALSE),0)</f>
        <v>0</v>
      </c>
      <c r="U48">
        <f t="shared" si="7"/>
        <v>101</v>
      </c>
      <c r="V48">
        <f t="shared" si="8"/>
        <v>0</v>
      </c>
    </row>
    <row r="49" spans="1:22" x14ac:dyDescent="0.3">
      <c r="A49" s="10" t="s">
        <v>54</v>
      </c>
      <c r="B49" s="49" t="b">
        <f t="shared" si="0"/>
        <v>0</v>
      </c>
      <c r="C49" t="b">
        <f>IFERROR(VLOOKUP(A49,'ej uppn åk6 ej uppn åk9'!$A$4:$D$525,1,FALSE)&lt;&gt;"",FALSE)</f>
        <v>1</v>
      </c>
      <c r="D49">
        <f>IFERROR(VLOOKUP(A49,'ej uppn åk6 ej uppn åk9'!$A$4:$D$525,2,FALSE),0)</f>
        <v>999</v>
      </c>
      <c r="E49">
        <f>IFERROR(VLOOKUP(A49,'ej uppn åk6 ej uppn åk9'!$A$4:$D$525,3,FALSE),0)</f>
        <v>999</v>
      </c>
      <c r="F49">
        <f t="shared" si="1"/>
        <v>0</v>
      </c>
      <c r="G49">
        <f t="shared" si="2"/>
        <v>0</v>
      </c>
      <c r="H49" t="b">
        <f>IFERROR(VLOOKUP(A49,'ej uppn åk6 uppn åk9'!$A$4:$D$525,1,FALSE)&lt;&gt;"",FALSE)</f>
        <v>1</v>
      </c>
      <c r="I49">
        <f>IFERROR(VLOOKUP(A49,'ej uppn åk6 uppn åk9'!$A$4:$D$525,2,FALSE),0)</f>
        <v>999</v>
      </c>
      <c r="J49">
        <f>IFERROR(VLOOKUP(A49,'ej uppn åk6 uppn åk9'!$A$4:$D$525,3,FALSE),0)</f>
        <v>999</v>
      </c>
      <c r="K49">
        <f t="shared" si="3"/>
        <v>0</v>
      </c>
      <c r="L49">
        <f t="shared" si="4"/>
        <v>0</v>
      </c>
      <c r="M49" t="b">
        <f>IFERROR(VLOOKUP(A49,'uppn åk6 ej uppn åk9'!$A$4:$D$525,1,FALSE)&lt;&gt;"",FALSE)</f>
        <v>0</v>
      </c>
      <c r="N49">
        <f>IFERROR(VLOOKUP(A49,'uppn åk6 ej uppn åk9'!$A$4:$D$525,2,FALSE),0)</f>
        <v>0</v>
      </c>
      <c r="O49">
        <f>IFERROR(VLOOKUP(A49,'uppn åk6 ej uppn åk9'!$A$4:$D$525,3,FALSE),0)</f>
        <v>0</v>
      </c>
      <c r="P49">
        <f t="shared" si="5"/>
        <v>0</v>
      </c>
      <c r="Q49">
        <f t="shared" si="6"/>
        <v>0</v>
      </c>
      <c r="R49" t="b">
        <f>IFERROR(VLOOKUP(A49,'uppn åk6 uppn åk9'!$A$4:$D$600,1,FALSE)&lt;&gt;"",FALSE)</f>
        <v>1</v>
      </c>
      <c r="S49">
        <f>IFERROR(VLOOKUP(A49,'uppn åk6 uppn åk9'!$A$4:$D$600,2,FALSE),0)</f>
        <v>50</v>
      </c>
      <c r="T49">
        <f>IFERROR(VLOOKUP(A49,'uppn åk6 uppn åk9'!$A$4:$D$600,3,FALSE),0)</f>
        <v>999</v>
      </c>
      <c r="U49">
        <f t="shared" si="7"/>
        <v>50</v>
      </c>
      <c r="V49">
        <f t="shared" si="8"/>
        <v>0</v>
      </c>
    </row>
    <row r="50" spans="1:22" x14ac:dyDescent="0.3">
      <c r="A50" s="10" t="s">
        <v>67</v>
      </c>
      <c r="B50" s="49" t="b">
        <f t="shared" si="0"/>
        <v>0</v>
      </c>
      <c r="C50" t="b">
        <f>IFERROR(VLOOKUP(A50,'ej uppn åk6 ej uppn åk9'!$A$4:$D$525,1,FALSE)&lt;&gt;"",FALSE)</f>
        <v>1</v>
      </c>
      <c r="D50">
        <f>IFERROR(VLOOKUP(A50,'ej uppn åk6 ej uppn åk9'!$A$4:$D$525,2,FALSE),0)</f>
        <v>999</v>
      </c>
      <c r="E50">
        <f>IFERROR(VLOOKUP(A50,'ej uppn åk6 ej uppn åk9'!$A$4:$D$525,3,FALSE),0)</f>
        <v>999</v>
      </c>
      <c r="F50">
        <f t="shared" si="1"/>
        <v>0</v>
      </c>
      <c r="G50">
        <f t="shared" si="2"/>
        <v>0</v>
      </c>
      <c r="H50" t="b">
        <f>IFERROR(VLOOKUP(A50,'ej uppn åk6 uppn åk9'!$A$4:$D$525,1,FALSE)&lt;&gt;"",FALSE)</f>
        <v>1</v>
      </c>
      <c r="I50">
        <f>IFERROR(VLOOKUP(A50,'ej uppn åk6 uppn åk9'!$A$4:$D$525,2,FALSE),0)</f>
        <v>999</v>
      </c>
      <c r="J50">
        <f>IFERROR(VLOOKUP(A50,'ej uppn åk6 uppn åk9'!$A$4:$D$525,3,FALSE),0)</f>
        <v>999</v>
      </c>
      <c r="K50">
        <f t="shared" si="3"/>
        <v>0</v>
      </c>
      <c r="L50">
        <f t="shared" si="4"/>
        <v>0</v>
      </c>
      <c r="M50" t="b">
        <f>IFERROR(VLOOKUP(A50,'uppn åk6 ej uppn åk9'!$A$4:$D$525,1,FALSE)&lt;&gt;"",FALSE)</f>
        <v>0</v>
      </c>
      <c r="N50">
        <f>IFERROR(VLOOKUP(A50,'uppn åk6 ej uppn åk9'!$A$4:$D$525,2,FALSE),0)</f>
        <v>0</v>
      </c>
      <c r="O50">
        <f>IFERROR(VLOOKUP(A50,'uppn åk6 ej uppn åk9'!$A$4:$D$525,3,FALSE),0)</f>
        <v>0</v>
      </c>
      <c r="P50">
        <f t="shared" si="5"/>
        <v>0</v>
      </c>
      <c r="Q50">
        <f t="shared" si="6"/>
        <v>0</v>
      </c>
      <c r="R50" t="b">
        <f>IFERROR(VLOOKUP(A50,'uppn åk6 uppn åk9'!$A$4:$D$600,1,FALSE)&lt;&gt;"",FALSE)</f>
        <v>1</v>
      </c>
      <c r="S50">
        <f>IFERROR(VLOOKUP(A50,'uppn åk6 uppn åk9'!$A$4:$D$600,2,FALSE),0)</f>
        <v>999</v>
      </c>
      <c r="T50">
        <f>IFERROR(VLOOKUP(A50,'uppn åk6 uppn åk9'!$A$4:$D$600,3,FALSE),0)</f>
        <v>999</v>
      </c>
      <c r="U50">
        <f t="shared" si="7"/>
        <v>0</v>
      </c>
      <c r="V50">
        <f t="shared" si="8"/>
        <v>0</v>
      </c>
    </row>
    <row r="51" spans="1:22" x14ac:dyDescent="0.3">
      <c r="A51" s="10" t="s">
        <v>55</v>
      </c>
      <c r="B51" s="49" t="b">
        <f t="shared" si="0"/>
        <v>0</v>
      </c>
      <c r="C51" t="b">
        <f>IFERROR(VLOOKUP(A51,'ej uppn åk6 ej uppn åk9'!$A$4:$D$525,1,FALSE)&lt;&gt;"",FALSE)</f>
        <v>1</v>
      </c>
      <c r="D51">
        <f>IFERROR(VLOOKUP(A51,'ej uppn åk6 ej uppn åk9'!$A$4:$D$525,2,FALSE),0)</f>
        <v>999</v>
      </c>
      <c r="E51">
        <f>IFERROR(VLOOKUP(A51,'ej uppn åk6 ej uppn åk9'!$A$4:$D$525,3,FALSE),0)</f>
        <v>999</v>
      </c>
      <c r="F51">
        <f t="shared" si="1"/>
        <v>0</v>
      </c>
      <c r="G51">
        <f t="shared" si="2"/>
        <v>0</v>
      </c>
      <c r="H51" t="b">
        <f>IFERROR(VLOOKUP(A51,'ej uppn åk6 uppn åk9'!$A$4:$D$525,1,FALSE)&lt;&gt;"",FALSE)</f>
        <v>1</v>
      </c>
      <c r="I51">
        <f>IFERROR(VLOOKUP(A51,'ej uppn åk6 uppn åk9'!$A$4:$D$525,2,FALSE),0)</f>
        <v>999</v>
      </c>
      <c r="J51">
        <f>IFERROR(VLOOKUP(A51,'ej uppn åk6 uppn åk9'!$A$4:$D$525,3,FALSE),0)</f>
        <v>999</v>
      </c>
      <c r="K51">
        <f t="shared" si="3"/>
        <v>0</v>
      </c>
      <c r="L51">
        <f t="shared" si="4"/>
        <v>0</v>
      </c>
      <c r="M51" t="b">
        <f>IFERROR(VLOOKUP(A51,'uppn åk6 ej uppn åk9'!$A$4:$D$525,1,FALSE)&lt;&gt;"",FALSE)</f>
        <v>1</v>
      </c>
      <c r="N51">
        <f>IFERROR(VLOOKUP(A51,'uppn åk6 ej uppn åk9'!$A$4:$D$525,2,FALSE),0)</f>
        <v>15</v>
      </c>
      <c r="O51">
        <f>IFERROR(VLOOKUP(A51,'uppn åk6 ej uppn åk9'!$A$4:$D$525,3,FALSE),0)</f>
        <v>999</v>
      </c>
      <c r="P51">
        <f t="shared" si="5"/>
        <v>15</v>
      </c>
      <c r="Q51">
        <f t="shared" si="6"/>
        <v>0</v>
      </c>
      <c r="R51" t="b">
        <f>IFERROR(VLOOKUP(A51,'uppn åk6 uppn åk9'!$A$4:$D$600,1,FALSE)&lt;&gt;"",FALSE)</f>
        <v>1</v>
      </c>
      <c r="S51">
        <f>IFERROR(VLOOKUP(A51,'uppn åk6 uppn åk9'!$A$4:$D$600,2,FALSE),0)</f>
        <v>114</v>
      </c>
      <c r="T51">
        <f>IFERROR(VLOOKUP(A51,'uppn åk6 uppn åk9'!$A$4:$D$600,3,FALSE),0)</f>
        <v>999</v>
      </c>
      <c r="U51">
        <f t="shared" si="7"/>
        <v>114</v>
      </c>
      <c r="V51">
        <f t="shared" si="8"/>
        <v>0</v>
      </c>
    </row>
    <row r="52" spans="1:22" x14ac:dyDescent="0.3">
      <c r="A52" s="10" t="s">
        <v>56</v>
      </c>
      <c r="B52" s="49" t="b">
        <f t="shared" si="0"/>
        <v>0</v>
      </c>
      <c r="C52" t="b">
        <f>IFERROR(VLOOKUP(A52,'ej uppn åk6 ej uppn åk9'!$A$4:$D$525,1,FALSE)&lt;&gt;"",FALSE)</f>
        <v>1</v>
      </c>
      <c r="D52">
        <f>IFERROR(VLOOKUP(A52,'ej uppn åk6 ej uppn åk9'!$A$4:$D$525,2,FALSE),0)</f>
        <v>999</v>
      </c>
      <c r="E52">
        <f>IFERROR(VLOOKUP(A52,'ej uppn åk6 ej uppn åk9'!$A$4:$D$525,3,FALSE),0)</f>
        <v>999</v>
      </c>
      <c r="F52">
        <f t="shared" si="1"/>
        <v>0</v>
      </c>
      <c r="G52">
        <f t="shared" si="2"/>
        <v>0</v>
      </c>
      <c r="H52" t="b">
        <f>IFERROR(VLOOKUP(A52,'ej uppn åk6 uppn åk9'!$A$4:$D$525,1,FALSE)&lt;&gt;"",FALSE)</f>
        <v>1</v>
      </c>
      <c r="I52">
        <f>IFERROR(VLOOKUP(A52,'ej uppn åk6 uppn åk9'!$A$4:$D$525,2,FALSE),0)</f>
        <v>999</v>
      </c>
      <c r="J52">
        <f>IFERROR(VLOOKUP(A52,'ej uppn åk6 uppn åk9'!$A$4:$D$525,3,FALSE),0)</f>
        <v>999</v>
      </c>
      <c r="K52">
        <f t="shared" si="3"/>
        <v>0</v>
      </c>
      <c r="L52">
        <f t="shared" si="4"/>
        <v>0</v>
      </c>
      <c r="M52" t="b">
        <f>IFERROR(VLOOKUP(A52,'uppn åk6 ej uppn åk9'!$A$4:$D$525,1,FALSE)&lt;&gt;"",FALSE)</f>
        <v>1</v>
      </c>
      <c r="N52">
        <f>IFERROR(VLOOKUP(A52,'uppn åk6 ej uppn åk9'!$A$4:$D$525,2,FALSE),0)</f>
        <v>999</v>
      </c>
      <c r="O52">
        <f>IFERROR(VLOOKUP(A52,'uppn åk6 ej uppn åk9'!$A$4:$D$525,3,FALSE),0)</f>
        <v>999</v>
      </c>
      <c r="P52">
        <f t="shared" si="5"/>
        <v>0</v>
      </c>
      <c r="Q52">
        <f t="shared" si="6"/>
        <v>0</v>
      </c>
      <c r="R52" t="b">
        <f>IFERROR(VLOOKUP(A52,'uppn åk6 uppn åk9'!$A$4:$D$600,1,FALSE)&lt;&gt;"",FALSE)</f>
        <v>1</v>
      </c>
      <c r="S52">
        <f>IFERROR(VLOOKUP(A52,'uppn åk6 uppn åk9'!$A$4:$D$600,2,FALSE),0)</f>
        <v>86</v>
      </c>
      <c r="T52">
        <f>IFERROR(VLOOKUP(A52,'uppn åk6 uppn åk9'!$A$4:$D$600,3,FALSE),0)</f>
        <v>999</v>
      </c>
      <c r="U52">
        <f t="shared" si="7"/>
        <v>86</v>
      </c>
      <c r="V52">
        <f t="shared" si="8"/>
        <v>0</v>
      </c>
    </row>
    <row r="53" spans="1:22" x14ac:dyDescent="0.3">
      <c r="A53" s="10" t="s">
        <v>57</v>
      </c>
      <c r="B53" s="49" t="b">
        <f t="shared" si="0"/>
        <v>0</v>
      </c>
      <c r="C53" t="b">
        <f>IFERROR(VLOOKUP(A53,'ej uppn åk6 ej uppn åk9'!$A$4:$D$525,1,FALSE)&lt;&gt;"",FALSE)</f>
        <v>1</v>
      </c>
      <c r="D53">
        <f>IFERROR(VLOOKUP(A53,'ej uppn åk6 ej uppn åk9'!$A$4:$D$525,2,FALSE),0)</f>
        <v>22</v>
      </c>
      <c r="E53">
        <f>IFERROR(VLOOKUP(A53,'ej uppn åk6 ej uppn åk9'!$A$4:$D$525,3,FALSE),0)</f>
        <v>999</v>
      </c>
      <c r="F53">
        <f t="shared" si="1"/>
        <v>22</v>
      </c>
      <c r="G53">
        <f t="shared" si="2"/>
        <v>0</v>
      </c>
      <c r="H53" t="b">
        <f>IFERROR(VLOOKUP(A53,'ej uppn åk6 uppn åk9'!$A$4:$D$525,1,FALSE)&lt;&gt;"",FALSE)</f>
        <v>1</v>
      </c>
      <c r="I53">
        <f>IFERROR(VLOOKUP(A53,'ej uppn åk6 uppn åk9'!$A$4:$D$525,2,FALSE),0)</f>
        <v>17</v>
      </c>
      <c r="J53">
        <f>IFERROR(VLOOKUP(A53,'ej uppn åk6 uppn åk9'!$A$4:$D$525,3,FALSE),0)</f>
        <v>999</v>
      </c>
      <c r="K53">
        <f t="shared" si="3"/>
        <v>17</v>
      </c>
      <c r="L53">
        <f t="shared" si="4"/>
        <v>0</v>
      </c>
      <c r="M53" t="b">
        <f>IFERROR(VLOOKUP(A53,'uppn åk6 ej uppn åk9'!$A$4:$D$525,1,FALSE)&lt;&gt;"",FALSE)</f>
        <v>1</v>
      </c>
      <c r="N53">
        <f>IFERROR(VLOOKUP(A53,'uppn åk6 ej uppn åk9'!$A$4:$D$525,2,FALSE),0)</f>
        <v>17</v>
      </c>
      <c r="O53">
        <f>IFERROR(VLOOKUP(A53,'uppn åk6 ej uppn åk9'!$A$4:$D$525,3,FALSE),0)</f>
        <v>999</v>
      </c>
      <c r="P53">
        <f t="shared" si="5"/>
        <v>17</v>
      </c>
      <c r="Q53">
        <f t="shared" si="6"/>
        <v>0</v>
      </c>
      <c r="R53" t="b">
        <f>IFERROR(VLOOKUP(A53,'uppn åk6 uppn åk9'!$A$4:$D$600,1,FALSE)&lt;&gt;"",FALSE)</f>
        <v>1</v>
      </c>
      <c r="S53">
        <f>IFERROR(VLOOKUP(A53,'uppn åk6 uppn åk9'!$A$4:$D$600,2,FALSE),0)</f>
        <v>49</v>
      </c>
      <c r="T53">
        <f>IFERROR(VLOOKUP(A53,'uppn åk6 uppn åk9'!$A$4:$D$600,3,FALSE),0)</f>
        <v>999</v>
      </c>
      <c r="U53">
        <f t="shared" si="7"/>
        <v>49</v>
      </c>
      <c r="V53">
        <f t="shared" si="8"/>
        <v>0</v>
      </c>
    </row>
    <row r="54" spans="1:22" x14ac:dyDescent="0.3">
      <c r="A54" s="10" t="s">
        <v>58</v>
      </c>
      <c r="B54" s="49" t="b">
        <f t="shared" si="0"/>
        <v>0</v>
      </c>
      <c r="C54" t="b">
        <f>IFERROR(VLOOKUP(A54,'ej uppn åk6 ej uppn åk9'!$A$4:$D$525,1,FALSE)&lt;&gt;"",FALSE)</f>
        <v>1</v>
      </c>
      <c r="D54">
        <f>IFERROR(VLOOKUP(A54,'ej uppn åk6 ej uppn åk9'!$A$4:$D$525,2,FALSE),0)</f>
        <v>999</v>
      </c>
      <c r="E54">
        <f>IFERROR(VLOOKUP(A54,'ej uppn åk6 ej uppn åk9'!$A$4:$D$525,3,FALSE),0)</f>
        <v>999</v>
      </c>
      <c r="F54">
        <f t="shared" si="1"/>
        <v>0</v>
      </c>
      <c r="G54">
        <f t="shared" si="2"/>
        <v>0</v>
      </c>
      <c r="H54" t="b">
        <f>IFERROR(VLOOKUP(A54,'ej uppn åk6 uppn åk9'!$A$4:$D$525,1,FALSE)&lt;&gt;"",FALSE)</f>
        <v>1</v>
      </c>
      <c r="I54">
        <f>IFERROR(VLOOKUP(A54,'ej uppn åk6 uppn åk9'!$A$4:$D$525,2,FALSE),0)</f>
        <v>999</v>
      </c>
      <c r="J54">
        <f>IFERROR(VLOOKUP(A54,'ej uppn åk6 uppn åk9'!$A$4:$D$525,3,FALSE),0)</f>
        <v>999</v>
      </c>
      <c r="K54">
        <f t="shared" si="3"/>
        <v>0</v>
      </c>
      <c r="L54">
        <f t="shared" si="4"/>
        <v>0</v>
      </c>
      <c r="M54" t="b">
        <f>IFERROR(VLOOKUP(A54,'uppn åk6 ej uppn åk9'!$A$4:$D$525,1,FALSE)&lt;&gt;"",FALSE)</f>
        <v>1</v>
      </c>
      <c r="N54">
        <f>IFERROR(VLOOKUP(A54,'uppn åk6 ej uppn åk9'!$A$4:$D$525,2,FALSE),0)</f>
        <v>999</v>
      </c>
      <c r="O54">
        <f>IFERROR(VLOOKUP(A54,'uppn åk6 ej uppn åk9'!$A$4:$D$525,3,FALSE),0)</f>
        <v>999</v>
      </c>
      <c r="P54">
        <f t="shared" si="5"/>
        <v>0</v>
      </c>
      <c r="Q54">
        <f t="shared" si="6"/>
        <v>0</v>
      </c>
      <c r="R54" t="b">
        <f>IFERROR(VLOOKUP(A54,'uppn åk6 uppn åk9'!$A$4:$D$600,1,FALSE)&lt;&gt;"",FALSE)</f>
        <v>1</v>
      </c>
      <c r="S54">
        <f>IFERROR(VLOOKUP(A54,'uppn åk6 uppn åk9'!$A$4:$D$600,2,FALSE),0)</f>
        <v>82</v>
      </c>
      <c r="T54">
        <f>IFERROR(VLOOKUP(A54,'uppn åk6 uppn åk9'!$A$4:$D$600,3,FALSE),0)</f>
        <v>999</v>
      </c>
      <c r="U54">
        <f t="shared" si="7"/>
        <v>82</v>
      </c>
      <c r="V54">
        <f t="shared" si="8"/>
        <v>0</v>
      </c>
    </row>
    <row r="55" spans="1:22" x14ac:dyDescent="0.3">
      <c r="A55" s="10" t="s">
        <v>59</v>
      </c>
      <c r="B55" s="49" t="b">
        <f t="shared" si="0"/>
        <v>0</v>
      </c>
      <c r="C55" t="b">
        <f>IFERROR(VLOOKUP(A55,'ej uppn åk6 ej uppn åk9'!$A$4:$D$525,1,FALSE)&lt;&gt;"",FALSE)</f>
        <v>1</v>
      </c>
      <c r="D55">
        <f>IFERROR(VLOOKUP(A55,'ej uppn åk6 ej uppn åk9'!$A$4:$D$525,2,FALSE),0)</f>
        <v>88</v>
      </c>
      <c r="E55">
        <f>IFERROR(VLOOKUP(A55,'ej uppn åk6 ej uppn åk9'!$A$4:$D$525,3,FALSE),0)</f>
        <v>23</v>
      </c>
      <c r="F55">
        <f t="shared" si="1"/>
        <v>88</v>
      </c>
      <c r="G55">
        <f t="shared" si="2"/>
        <v>23</v>
      </c>
      <c r="H55" t="b">
        <f>IFERROR(VLOOKUP(A55,'ej uppn åk6 uppn åk9'!$A$4:$D$525,1,FALSE)&lt;&gt;"",FALSE)</f>
        <v>1</v>
      </c>
      <c r="I55">
        <f>IFERROR(VLOOKUP(A55,'ej uppn åk6 uppn åk9'!$A$4:$D$525,2,FALSE),0)</f>
        <v>70</v>
      </c>
      <c r="J55">
        <f>IFERROR(VLOOKUP(A55,'ej uppn åk6 uppn åk9'!$A$4:$D$525,3,FALSE),0)</f>
        <v>999</v>
      </c>
      <c r="K55">
        <f t="shared" si="3"/>
        <v>70</v>
      </c>
      <c r="L55">
        <f t="shared" si="4"/>
        <v>0</v>
      </c>
      <c r="M55" t="b">
        <f>IFERROR(VLOOKUP(A55,'uppn åk6 ej uppn åk9'!$A$4:$D$525,1,FALSE)&lt;&gt;"",FALSE)</f>
        <v>1</v>
      </c>
      <c r="N55">
        <f>IFERROR(VLOOKUP(A55,'uppn åk6 ej uppn åk9'!$A$4:$D$525,2,FALSE),0)</f>
        <v>53</v>
      </c>
      <c r="O55">
        <f>IFERROR(VLOOKUP(A55,'uppn åk6 ej uppn åk9'!$A$4:$D$525,3,FALSE),0)</f>
        <v>12</v>
      </c>
      <c r="P55">
        <f t="shared" si="5"/>
        <v>53</v>
      </c>
      <c r="Q55">
        <f t="shared" si="6"/>
        <v>12</v>
      </c>
      <c r="R55" t="b">
        <f>IFERROR(VLOOKUP(A55,'uppn åk6 uppn åk9'!$A$4:$D$600,1,FALSE)&lt;&gt;"",FALSE)</f>
        <v>1</v>
      </c>
      <c r="S55">
        <f>IFERROR(VLOOKUP(A55,'uppn åk6 uppn åk9'!$A$4:$D$600,2,FALSE),0)</f>
        <v>262</v>
      </c>
      <c r="T55">
        <f>IFERROR(VLOOKUP(A55,'uppn åk6 uppn åk9'!$A$4:$D$600,3,FALSE),0)</f>
        <v>999</v>
      </c>
      <c r="U55">
        <f t="shared" si="7"/>
        <v>262</v>
      </c>
      <c r="V55">
        <f t="shared" si="8"/>
        <v>0</v>
      </c>
    </row>
    <row r="56" spans="1:22" x14ac:dyDescent="0.3">
      <c r="A56" s="10" t="s">
        <v>60</v>
      </c>
      <c r="B56" s="49" t="b">
        <f t="shared" si="0"/>
        <v>0</v>
      </c>
      <c r="C56" t="b">
        <f>IFERROR(VLOOKUP(A56,'ej uppn åk6 ej uppn åk9'!$A$4:$D$525,1,FALSE)&lt;&gt;"",FALSE)</f>
        <v>1</v>
      </c>
      <c r="D56">
        <f>IFERROR(VLOOKUP(A56,'ej uppn åk6 ej uppn åk9'!$A$4:$D$525,2,FALSE),0)</f>
        <v>110</v>
      </c>
      <c r="E56">
        <f>IFERROR(VLOOKUP(A56,'ej uppn åk6 ej uppn åk9'!$A$4:$D$525,3,FALSE),0)</f>
        <v>28</v>
      </c>
      <c r="F56">
        <f t="shared" si="1"/>
        <v>110</v>
      </c>
      <c r="G56">
        <f t="shared" si="2"/>
        <v>28</v>
      </c>
      <c r="H56" t="b">
        <f>IFERROR(VLOOKUP(A56,'ej uppn åk6 uppn åk9'!$A$4:$D$525,1,FALSE)&lt;&gt;"",FALSE)</f>
        <v>1</v>
      </c>
      <c r="I56">
        <f>IFERROR(VLOOKUP(A56,'ej uppn åk6 uppn åk9'!$A$4:$D$525,2,FALSE),0)</f>
        <v>51</v>
      </c>
      <c r="J56">
        <f>IFERROR(VLOOKUP(A56,'ej uppn åk6 uppn åk9'!$A$4:$D$525,3,FALSE),0)</f>
        <v>999</v>
      </c>
      <c r="K56">
        <f t="shared" si="3"/>
        <v>51</v>
      </c>
      <c r="L56">
        <f t="shared" si="4"/>
        <v>0</v>
      </c>
      <c r="M56" t="b">
        <f>IFERROR(VLOOKUP(A56,'uppn åk6 ej uppn åk9'!$A$4:$D$525,1,FALSE)&lt;&gt;"",FALSE)</f>
        <v>1</v>
      </c>
      <c r="N56">
        <f>IFERROR(VLOOKUP(A56,'uppn åk6 ej uppn åk9'!$A$4:$D$525,2,FALSE),0)</f>
        <v>104</v>
      </c>
      <c r="O56">
        <f>IFERROR(VLOOKUP(A56,'uppn åk6 ej uppn åk9'!$A$4:$D$525,3,FALSE),0)</f>
        <v>10</v>
      </c>
      <c r="P56">
        <f t="shared" si="5"/>
        <v>104</v>
      </c>
      <c r="Q56">
        <f t="shared" si="6"/>
        <v>10</v>
      </c>
      <c r="R56" t="b">
        <f>IFERROR(VLOOKUP(A56,'uppn åk6 uppn åk9'!$A$4:$D$600,1,FALSE)&lt;&gt;"",FALSE)</f>
        <v>1</v>
      </c>
      <c r="S56">
        <f>IFERROR(VLOOKUP(A56,'uppn åk6 uppn åk9'!$A$4:$D$600,2,FALSE),0)</f>
        <v>607</v>
      </c>
      <c r="T56">
        <f>IFERROR(VLOOKUP(A56,'uppn åk6 uppn åk9'!$A$4:$D$600,3,FALSE),0)</f>
        <v>999</v>
      </c>
      <c r="U56">
        <f t="shared" si="7"/>
        <v>607</v>
      </c>
      <c r="V56">
        <f t="shared" si="8"/>
        <v>0</v>
      </c>
    </row>
    <row r="57" spans="1:22" x14ac:dyDescent="0.3">
      <c r="A57" s="10" t="s">
        <v>61</v>
      </c>
      <c r="B57" s="49" t="b">
        <f t="shared" si="0"/>
        <v>0</v>
      </c>
      <c r="C57" t="b">
        <f>IFERROR(VLOOKUP(A57,'ej uppn åk6 ej uppn åk9'!$A$4:$D$525,1,FALSE)&lt;&gt;"",FALSE)</f>
        <v>1</v>
      </c>
      <c r="D57">
        <f>IFERROR(VLOOKUP(A57,'ej uppn åk6 ej uppn åk9'!$A$4:$D$525,2,FALSE),0)</f>
        <v>130</v>
      </c>
      <c r="E57">
        <f>IFERROR(VLOOKUP(A57,'ej uppn åk6 ej uppn åk9'!$A$4:$D$525,3,FALSE),0)</f>
        <v>45</v>
      </c>
      <c r="F57">
        <f t="shared" si="1"/>
        <v>130</v>
      </c>
      <c r="G57">
        <f t="shared" si="2"/>
        <v>45</v>
      </c>
      <c r="H57" t="b">
        <f>IFERROR(VLOOKUP(A57,'ej uppn åk6 uppn åk9'!$A$4:$D$525,1,FALSE)&lt;&gt;"",FALSE)</f>
        <v>1</v>
      </c>
      <c r="I57">
        <f>IFERROR(VLOOKUP(A57,'ej uppn åk6 uppn åk9'!$A$4:$D$525,2,FALSE),0)</f>
        <v>112</v>
      </c>
      <c r="J57">
        <f>IFERROR(VLOOKUP(A57,'ej uppn åk6 uppn åk9'!$A$4:$D$525,3,FALSE),0)</f>
        <v>31</v>
      </c>
      <c r="K57">
        <f t="shared" si="3"/>
        <v>112</v>
      </c>
      <c r="L57">
        <f t="shared" si="4"/>
        <v>31</v>
      </c>
      <c r="M57" t="b">
        <f>IFERROR(VLOOKUP(A57,'uppn åk6 ej uppn åk9'!$A$4:$D$525,1,FALSE)&lt;&gt;"",FALSE)</f>
        <v>1</v>
      </c>
      <c r="N57">
        <f>IFERROR(VLOOKUP(A57,'uppn åk6 ej uppn åk9'!$A$4:$D$525,2,FALSE),0)</f>
        <v>55</v>
      </c>
      <c r="O57">
        <f>IFERROR(VLOOKUP(A57,'uppn åk6 ej uppn åk9'!$A$4:$D$525,3,FALSE),0)</f>
        <v>999</v>
      </c>
      <c r="P57">
        <f t="shared" si="5"/>
        <v>55</v>
      </c>
      <c r="Q57">
        <f t="shared" si="6"/>
        <v>0</v>
      </c>
      <c r="R57" t="b">
        <f>IFERROR(VLOOKUP(A57,'uppn åk6 uppn åk9'!$A$4:$D$600,1,FALSE)&lt;&gt;"",FALSE)</f>
        <v>1</v>
      </c>
      <c r="S57">
        <f>IFERROR(VLOOKUP(A57,'uppn åk6 uppn åk9'!$A$4:$D$600,2,FALSE),0)</f>
        <v>419</v>
      </c>
      <c r="T57">
        <f>IFERROR(VLOOKUP(A57,'uppn åk6 uppn åk9'!$A$4:$D$600,3,FALSE),0)</f>
        <v>15</v>
      </c>
      <c r="U57">
        <f t="shared" si="7"/>
        <v>419</v>
      </c>
      <c r="V57">
        <f t="shared" si="8"/>
        <v>15</v>
      </c>
    </row>
    <row r="58" spans="1:22" x14ac:dyDescent="0.3">
      <c r="A58" s="10" t="s">
        <v>68</v>
      </c>
      <c r="B58" s="49" t="b">
        <f t="shared" si="0"/>
        <v>0</v>
      </c>
      <c r="C58" t="b">
        <f>IFERROR(VLOOKUP(A58,'ej uppn åk6 ej uppn åk9'!$A$4:$D$525,1,FALSE)&lt;&gt;"",FALSE)</f>
        <v>1</v>
      </c>
      <c r="D58">
        <f>IFERROR(VLOOKUP(A58,'ej uppn åk6 ej uppn åk9'!$A$4:$D$525,2,FALSE),0)</f>
        <v>999</v>
      </c>
      <c r="E58">
        <f>IFERROR(VLOOKUP(A58,'ej uppn åk6 ej uppn åk9'!$A$4:$D$525,3,FALSE),0)</f>
        <v>999</v>
      </c>
      <c r="F58">
        <f t="shared" si="1"/>
        <v>0</v>
      </c>
      <c r="G58">
        <f t="shared" si="2"/>
        <v>0</v>
      </c>
      <c r="H58" t="b">
        <f>IFERROR(VLOOKUP(A58,'ej uppn åk6 uppn åk9'!$A$4:$D$525,1,FALSE)&lt;&gt;"",FALSE)</f>
        <v>1</v>
      </c>
      <c r="I58">
        <f>IFERROR(VLOOKUP(A58,'ej uppn åk6 uppn åk9'!$A$4:$D$525,2,FALSE),0)</f>
        <v>999</v>
      </c>
      <c r="J58">
        <f>IFERROR(VLOOKUP(A58,'ej uppn åk6 uppn åk9'!$A$4:$D$525,3,FALSE),0)</f>
        <v>999</v>
      </c>
      <c r="K58">
        <f t="shared" si="3"/>
        <v>0</v>
      </c>
      <c r="L58">
        <f t="shared" si="4"/>
        <v>0</v>
      </c>
      <c r="M58" t="b">
        <f>IFERROR(VLOOKUP(A58,'uppn åk6 ej uppn åk9'!$A$4:$D$525,1,FALSE)&lt;&gt;"",FALSE)</f>
        <v>1</v>
      </c>
      <c r="N58">
        <f>IFERROR(VLOOKUP(A58,'uppn åk6 ej uppn åk9'!$A$4:$D$525,2,FALSE),0)</f>
        <v>999</v>
      </c>
      <c r="O58">
        <f>IFERROR(VLOOKUP(A58,'uppn åk6 ej uppn åk9'!$A$4:$D$525,3,FALSE),0)</f>
        <v>999</v>
      </c>
      <c r="P58">
        <f t="shared" si="5"/>
        <v>0</v>
      </c>
      <c r="Q58">
        <f t="shared" si="6"/>
        <v>0</v>
      </c>
      <c r="R58" t="b">
        <f>IFERROR(VLOOKUP(A58,'uppn åk6 uppn åk9'!$A$4:$D$600,1,FALSE)&lt;&gt;"",FALSE)</f>
        <v>1</v>
      </c>
      <c r="S58">
        <f>IFERROR(VLOOKUP(A58,'uppn åk6 uppn åk9'!$A$4:$D$600,2,FALSE),0)</f>
        <v>10</v>
      </c>
      <c r="T58">
        <f>IFERROR(VLOOKUP(A58,'uppn åk6 uppn åk9'!$A$4:$D$600,3,FALSE),0)</f>
        <v>0</v>
      </c>
      <c r="U58">
        <f t="shared" si="7"/>
        <v>10</v>
      </c>
      <c r="V58">
        <f t="shared" si="8"/>
        <v>0</v>
      </c>
    </row>
    <row r="59" spans="1:22" x14ac:dyDescent="0.3">
      <c r="A59" s="10" t="s">
        <v>62</v>
      </c>
      <c r="B59" s="49" t="b">
        <f t="shared" si="0"/>
        <v>0</v>
      </c>
      <c r="C59" t="b">
        <f>IFERROR(VLOOKUP(A59,'ej uppn åk6 ej uppn åk9'!$A$4:$D$525,1,FALSE)&lt;&gt;"",FALSE)</f>
        <v>1</v>
      </c>
      <c r="D59">
        <f>IFERROR(VLOOKUP(A59,'ej uppn åk6 ej uppn åk9'!$A$4:$D$525,2,FALSE),0)</f>
        <v>999</v>
      </c>
      <c r="E59">
        <f>IFERROR(VLOOKUP(A59,'ej uppn åk6 ej uppn åk9'!$A$4:$D$525,3,FALSE),0)</f>
        <v>999</v>
      </c>
      <c r="F59">
        <f t="shared" si="1"/>
        <v>0</v>
      </c>
      <c r="G59">
        <f t="shared" si="2"/>
        <v>0</v>
      </c>
      <c r="H59" t="b">
        <f>IFERROR(VLOOKUP(A59,'ej uppn åk6 uppn åk9'!$A$4:$D$525,1,FALSE)&lt;&gt;"",FALSE)</f>
        <v>1</v>
      </c>
      <c r="I59">
        <f>IFERROR(VLOOKUP(A59,'ej uppn åk6 uppn åk9'!$A$4:$D$525,2,FALSE),0)</f>
        <v>999</v>
      </c>
      <c r="J59">
        <f>IFERROR(VLOOKUP(A59,'ej uppn åk6 uppn åk9'!$A$4:$D$525,3,FALSE),0)</f>
        <v>999</v>
      </c>
      <c r="K59">
        <f t="shared" si="3"/>
        <v>0</v>
      </c>
      <c r="L59">
        <f t="shared" si="4"/>
        <v>0</v>
      </c>
      <c r="M59" t="b">
        <f>IFERROR(VLOOKUP(A59,'uppn åk6 ej uppn åk9'!$A$4:$D$525,1,FALSE)&lt;&gt;"",FALSE)</f>
        <v>1</v>
      </c>
      <c r="N59">
        <f>IFERROR(VLOOKUP(A59,'uppn åk6 ej uppn åk9'!$A$4:$D$525,2,FALSE),0)</f>
        <v>999</v>
      </c>
      <c r="O59">
        <f>IFERROR(VLOOKUP(A59,'uppn åk6 ej uppn åk9'!$A$4:$D$525,3,FALSE),0)</f>
        <v>999</v>
      </c>
      <c r="P59">
        <f t="shared" si="5"/>
        <v>0</v>
      </c>
      <c r="Q59">
        <f t="shared" si="6"/>
        <v>0</v>
      </c>
      <c r="R59" t="b">
        <f>IFERROR(VLOOKUP(A59,'uppn åk6 uppn åk9'!$A$4:$D$600,1,FALSE)&lt;&gt;"",FALSE)</f>
        <v>1</v>
      </c>
      <c r="S59">
        <f>IFERROR(VLOOKUP(A59,'uppn åk6 uppn åk9'!$A$4:$D$600,2,FALSE),0)</f>
        <v>39</v>
      </c>
      <c r="T59">
        <f>IFERROR(VLOOKUP(A59,'uppn åk6 uppn åk9'!$A$4:$D$600,3,FALSE),0)</f>
        <v>999</v>
      </c>
      <c r="U59">
        <f t="shared" si="7"/>
        <v>39</v>
      </c>
      <c r="V59">
        <f t="shared" si="8"/>
        <v>0</v>
      </c>
    </row>
    <row r="60" spans="1:22" x14ac:dyDescent="0.3">
      <c r="A60" s="10" t="s">
        <v>63</v>
      </c>
      <c r="B60" s="49" t="b">
        <f t="shared" si="0"/>
        <v>1</v>
      </c>
      <c r="C60" t="b">
        <f>IFERROR(VLOOKUP(A60,'ej uppn åk6 ej uppn åk9'!$A$4:$D$525,1,FALSE)&lt;&gt;"",FALSE)</f>
        <v>1</v>
      </c>
      <c r="D60">
        <f>IFERROR(VLOOKUP(A60,'ej uppn åk6 ej uppn åk9'!$A$4:$D$525,2,FALSE),0)</f>
        <v>0</v>
      </c>
      <c r="E60" t="str">
        <f>IFERROR(VLOOKUP(A60,'ej uppn åk6 ej uppn åk9'!$A$4:$D$525,3,FALSE),0)</f>
        <v>.</v>
      </c>
      <c r="F60">
        <f t="shared" si="1"/>
        <v>0</v>
      </c>
      <c r="G60" t="str">
        <f t="shared" si="2"/>
        <v>.</v>
      </c>
      <c r="H60" t="b">
        <f>IFERROR(VLOOKUP(A60,'ej uppn åk6 uppn åk9'!$A$4:$D$525,1,FALSE)&lt;&gt;"",FALSE)</f>
        <v>1</v>
      </c>
      <c r="I60">
        <f>IFERROR(VLOOKUP(A60,'ej uppn åk6 uppn åk9'!$A$4:$D$525,2,FALSE),0)</f>
        <v>999</v>
      </c>
      <c r="J60">
        <f>IFERROR(VLOOKUP(A60,'ej uppn åk6 uppn åk9'!$A$4:$D$525,3,FALSE),0)</f>
        <v>999</v>
      </c>
      <c r="K60">
        <f t="shared" si="3"/>
        <v>0</v>
      </c>
      <c r="L60">
        <f t="shared" si="4"/>
        <v>0</v>
      </c>
      <c r="M60" t="b">
        <f>IFERROR(VLOOKUP(A60,'uppn åk6 ej uppn åk9'!$A$4:$D$525,1,FALSE)&lt;&gt;"",FALSE)</f>
        <v>1</v>
      </c>
      <c r="N60">
        <f>IFERROR(VLOOKUP(A60,'uppn åk6 ej uppn åk9'!$A$4:$D$525,2,FALSE),0)</f>
        <v>0</v>
      </c>
      <c r="O60" t="str">
        <f>IFERROR(VLOOKUP(A60,'uppn åk6 ej uppn åk9'!$A$4:$D$525,3,FALSE),0)</f>
        <v>.</v>
      </c>
      <c r="P60">
        <f t="shared" si="5"/>
        <v>0</v>
      </c>
      <c r="Q60" t="str">
        <f t="shared" si="6"/>
        <v>.</v>
      </c>
      <c r="R60" t="b">
        <f>IFERROR(VLOOKUP(A60,'uppn åk6 uppn åk9'!$A$4:$D$600,1,FALSE)&lt;&gt;"",FALSE)</f>
        <v>1</v>
      </c>
      <c r="S60">
        <f>IFERROR(VLOOKUP(A60,'uppn åk6 uppn åk9'!$A$4:$D$600,2,FALSE),0)</f>
        <v>999</v>
      </c>
      <c r="T60">
        <f>IFERROR(VLOOKUP(A60,'uppn åk6 uppn åk9'!$A$4:$D$600,3,FALSE),0)</f>
        <v>999</v>
      </c>
      <c r="U60">
        <f t="shared" si="7"/>
        <v>0</v>
      </c>
      <c r="V60">
        <f t="shared" si="8"/>
        <v>0</v>
      </c>
    </row>
    <row r="61" spans="1:22" x14ac:dyDescent="0.3">
      <c r="A61" s="10" t="s">
        <v>69</v>
      </c>
      <c r="B61" s="49" t="b">
        <f t="shared" si="0"/>
        <v>0</v>
      </c>
      <c r="C61" t="b">
        <f>IFERROR(VLOOKUP(A61,'ej uppn åk6 ej uppn åk9'!$A$4:$D$525,1,FALSE)&lt;&gt;"",FALSE)</f>
        <v>1</v>
      </c>
      <c r="D61">
        <f>IFERROR(VLOOKUP(A61,'ej uppn åk6 ej uppn åk9'!$A$4:$D$525,2,FALSE),0)</f>
        <v>999</v>
      </c>
      <c r="E61">
        <f>IFERROR(VLOOKUP(A61,'ej uppn åk6 ej uppn åk9'!$A$4:$D$525,3,FALSE),0)</f>
        <v>999</v>
      </c>
      <c r="F61">
        <f t="shared" si="1"/>
        <v>0</v>
      </c>
      <c r="G61">
        <f t="shared" si="2"/>
        <v>0</v>
      </c>
      <c r="H61" t="b">
        <f>IFERROR(VLOOKUP(A61,'ej uppn åk6 uppn åk9'!$A$4:$D$525,1,FALSE)&lt;&gt;"",FALSE)</f>
        <v>1</v>
      </c>
      <c r="I61">
        <f>IFERROR(VLOOKUP(A61,'ej uppn åk6 uppn åk9'!$A$4:$D$525,2,FALSE),0)</f>
        <v>999</v>
      </c>
      <c r="J61">
        <f>IFERROR(VLOOKUP(A61,'ej uppn åk6 uppn åk9'!$A$4:$D$525,3,FALSE),0)</f>
        <v>999</v>
      </c>
      <c r="K61">
        <f t="shared" si="3"/>
        <v>0</v>
      </c>
      <c r="L61">
        <f t="shared" si="4"/>
        <v>0</v>
      </c>
      <c r="M61" t="b">
        <f>IFERROR(VLOOKUP(A61,'uppn åk6 ej uppn åk9'!$A$4:$D$525,1,FALSE)&lt;&gt;"",FALSE)</f>
        <v>0</v>
      </c>
      <c r="N61">
        <f>IFERROR(VLOOKUP(A61,'uppn åk6 ej uppn åk9'!$A$4:$D$525,2,FALSE),0)</f>
        <v>0</v>
      </c>
      <c r="O61">
        <f>IFERROR(VLOOKUP(A61,'uppn åk6 ej uppn åk9'!$A$4:$D$525,3,FALSE),0)</f>
        <v>0</v>
      </c>
      <c r="P61">
        <f t="shared" si="5"/>
        <v>0</v>
      </c>
      <c r="Q61">
        <f t="shared" si="6"/>
        <v>0</v>
      </c>
      <c r="R61" t="b">
        <f>IFERROR(VLOOKUP(A61,'uppn åk6 uppn åk9'!$A$4:$D$600,1,FALSE)&lt;&gt;"",FALSE)</f>
        <v>1</v>
      </c>
      <c r="S61">
        <f>IFERROR(VLOOKUP(A61,'uppn åk6 uppn åk9'!$A$4:$D$600,2,FALSE),0)</f>
        <v>29</v>
      </c>
      <c r="T61">
        <f>IFERROR(VLOOKUP(A61,'uppn åk6 uppn åk9'!$A$4:$D$600,3,FALSE),0)</f>
        <v>999</v>
      </c>
      <c r="U61">
        <f t="shared" si="7"/>
        <v>29</v>
      </c>
      <c r="V61">
        <f t="shared" si="8"/>
        <v>0</v>
      </c>
    </row>
    <row r="62" spans="1:22" x14ac:dyDescent="0.3">
      <c r="A62" s="10" t="s">
        <v>543</v>
      </c>
      <c r="B62" s="49" t="b">
        <f t="shared" si="0"/>
        <v>0</v>
      </c>
      <c r="C62" t="b">
        <f>IFERROR(VLOOKUP(A62,'ej uppn åk6 ej uppn åk9'!$A$4:$D$525,1,FALSE)&lt;&gt;"",FALSE)</f>
        <v>0</v>
      </c>
      <c r="D62">
        <f>IFERROR(VLOOKUP(A62,'ej uppn åk6 ej uppn åk9'!$A$4:$D$525,2,FALSE),0)</f>
        <v>0</v>
      </c>
      <c r="E62">
        <f>IFERROR(VLOOKUP(A62,'ej uppn åk6 ej uppn åk9'!$A$4:$D$525,3,FALSE),0)</f>
        <v>0</v>
      </c>
      <c r="F62">
        <f t="shared" si="1"/>
        <v>0</v>
      </c>
      <c r="G62">
        <f t="shared" si="2"/>
        <v>0</v>
      </c>
      <c r="H62" t="b">
        <f>IFERROR(VLOOKUP(A62,'ej uppn åk6 uppn åk9'!$A$4:$D$525,1,FALSE)&lt;&gt;"",FALSE)</f>
        <v>1</v>
      </c>
      <c r="I62">
        <f>IFERROR(VLOOKUP(A62,'ej uppn åk6 uppn åk9'!$A$4:$D$525,2,FALSE),0)</f>
        <v>999</v>
      </c>
      <c r="J62">
        <f>IFERROR(VLOOKUP(A62,'ej uppn åk6 uppn åk9'!$A$4:$D$525,3,FALSE),0)</f>
        <v>999</v>
      </c>
      <c r="K62">
        <f t="shared" si="3"/>
        <v>0</v>
      </c>
      <c r="L62">
        <f t="shared" si="4"/>
        <v>0</v>
      </c>
      <c r="M62" t="b">
        <f>IFERROR(VLOOKUP(A62,'uppn åk6 ej uppn åk9'!$A$4:$D$525,1,FALSE)&lt;&gt;"",FALSE)</f>
        <v>0</v>
      </c>
      <c r="N62">
        <f>IFERROR(VLOOKUP(A62,'uppn åk6 ej uppn åk9'!$A$4:$D$525,2,FALSE),0)</f>
        <v>0</v>
      </c>
      <c r="O62">
        <f>IFERROR(VLOOKUP(A62,'uppn åk6 ej uppn åk9'!$A$4:$D$525,3,FALSE),0)</f>
        <v>0</v>
      </c>
      <c r="P62">
        <f t="shared" si="5"/>
        <v>0</v>
      </c>
      <c r="Q62">
        <f t="shared" si="6"/>
        <v>0</v>
      </c>
      <c r="R62" t="b">
        <f>IFERROR(VLOOKUP(A62,'uppn åk6 uppn åk9'!$A$4:$D$600,1,FALSE)&lt;&gt;"",FALSE)</f>
        <v>1</v>
      </c>
      <c r="S62">
        <f>IFERROR(VLOOKUP(A62,'uppn åk6 uppn åk9'!$A$4:$D$600,2,FALSE),0)</f>
        <v>35</v>
      </c>
      <c r="T62">
        <f>IFERROR(VLOOKUP(A62,'uppn åk6 uppn åk9'!$A$4:$D$600,3,FALSE),0)</f>
        <v>999</v>
      </c>
      <c r="U62">
        <f t="shared" si="7"/>
        <v>35</v>
      </c>
      <c r="V62">
        <f t="shared" si="8"/>
        <v>0</v>
      </c>
    </row>
    <row r="63" spans="1:22" x14ac:dyDescent="0.3">
      <c r="A63" s="10" t="s">
        <v>64</v>
      </c>
      <c r="B63" s="49" t="b">
        <f t="shared" si="0"/>
        <v>0</v>
      </c>
      <c r="C63" t="b">
        <f>IFERROR(VLOOKUP(A63,'ej uppn åk6 ej uppn åk9'!$A$4:$D$525,1,FALSE)&lt;&gt;"",FALSE)</f>
        <v>1</v>
      </c>
      <c r="D63">
        <f>IFERROR(VLOOKUP(A63,'ej uppn åk6 ej uppn åk9'!$A$4:$D$525,2,FALSE),0)</f>
        <v>23</v>
      </c>
      <c r="E63">
        <f>IFERROR(VLOOKUP(A63,'ej uppn åk6 ej uppn åk9'!$A$4:$D$525,3,FALSE),0)</f>
        <v>999</v>
      </c>
      <c r="F63">
        <f t="shared" si="1"/>
        <v>23</v>
      </c>
      <c r="G63">
        <f t="shared" si="2"/>
        <v>0</v>
      </c>
      <c r="H63" t="b">
        <f>IFERROR(VLOOKUP(A63,'ej uppn åk6 uppn åk9'!$A$4:$D$525,1,FALSE)&lt;&gt;"",FALSE)</f>
        <v>1</v>
      </c>
      <c r="I63">
        <f>IFERROR(VLOOKUP(A63,'ej uppn åk6 uppn åk9'!$A$4:$D$525,2,FALSE),0)</f>
        <v>10</v>
      </c>
      <c r="J63">
        <f>IFERROR(VLOOKUP(A63,'ej uppn åk6 uppn åk9'!$A$4:$D$525,3,FALSE),0)</f>
        <v>999</v>
      </c>
      <c r="K63">
        <f t="shared" si="3"/>
        <v>10</v>
      </c>
      <c r="L63">
        <f t="shared" si="4"/>
        <v>0</v>
      </c>
      <c r="M63" t="b">
        <f>IFERROR(VLOOKUP(A63,'uppn åk6 ej uppn åk9'!$A$4:$D$525,1,FALSE)&lt;&gt;"",FALSE)</f>
        <v>1</v>
      </c>
      <c r="N63">
        <f>IFERROR(VLOOKUP(A63,'uppn åk6 ej uppn åk9'!$A$4:$D$525,2,FALSE),0)</f>
        <v>14</v>
      </c>
      <c r="O63">
        <f>IFERROR(VLOOKUP(A63,'uppn åk6 ej uppn åk9'!$A$4:$D$525,3,FALSE),0)</f>
        <v>999</v>
      </c>
      <c r="P63">
        <f t="shared" si="5"/>
        <v>14</v>
      </c>
      <c r="Q63">
        <f t="shared" si="6"/>
        <v>0</v>
      </c>
      <c r="R63" t="b">
        <f>IFERROR(VLOOKUP(A63,'uppn åk6 uppn åk9'!$A$4:$D$600,1,FALSE)&lt;&gt;"",FALSE)</f>
        <v>1</v>
      </c>
      <c r="S63">
        <f>IFERROR(VLOOKUP(A63,'uppn åk6 uppn åk9'!$A$4:$D$600,2,FALSE),0)</f>
        <v>67</v>
      </c>
      <c r="T63">
        <f>IFERROR(VLOOKUP(A63,'uppn åk6 uppn åk9'!$A$4:$D$600,3,FALSE),0)</f>
        <v>999</v>
      </c>
      <c r="U63">
        <f t="shared" si="7"/>
        <v>67</v>
      </c>
      <c r="V63">
        <f t="shared" si="8"/>
        <v>0</v>
      </c>
    </row>
    <row r="64" spans="1:22" x14ac:dyDescent="0.3">
      <c r="A64" s="10" t="s">
        <v>596</v>
      </c>
      <c r="B64" s="49" t="b">
        <f t="shared" si="0"/>
        <v>0</v>
      </c>
      <c r="C64" t="b">
        <f>IFERROR(VLOOKUP(A64,'ej uppn åk6 ej uppn åk9'!$A$4:$D$525,1,FALSE)&lt;&gt;"",FALSE)</f>
        <v>0</v>
      </c>
      <c r="D64">
        <f>IFERROR(VLOOKUP(A64,'ej uppn åk6 ej uppn åk9'!$A$4:$D$525,2,FALSE),0)</f>
        <v>0</v>
      </c>
      <c r="E64">
        <f>IFERROR(VLOOKUP(A64,'ej uppn åk6 ej uppn åk9'!$A$4:$D$525,3,FALSE),0)</f>
        <v>0</v>
      </c>
      <c r="F64">
        <f t="shared" si="1"/>
        <v>0</v>
      </c>
      <c r="G64">
        <f t="shared" si="2"/>
        <v>0</v>
      </c>
      <c r="H64" t="b">
        <f>IFERROR(VLOOKUP(A64,'ej uppn åk6 uppn åk9'!$A$4:$D$525,1,FALSE)&lt;&gt;"",FALSE)</f>
        <v>0</v>
      </c>
      <c r="I64">
        <f>IFERROR(VLOOKUP(A64,'ej uppn åk6 uppn åk9'!$A$4:$D$525,2,FALSE),0)</f>
        <v>0</v>
      </c>
      <c r="J64">
        <f>IFERROR(VLOOKUP(A64,'ej uppn åk6 uppn åk9'!$A$4:$D$525,3,FALSE),0)</f>
        <v>0</v>
      </c>
      <c r="K64">
        <f t="shared" si="3"/>
        <v>0</v>
      </c>
      <c r="L64">
        <f t="shared" si="4"/>
        <v>0</v>
      </c>
      <c r="M64" t="b">
        <f>IFERROR(VLOOKUP(A64,'uppn åk6 ej uppn åk9'!$A$4:$D$525,1,FALSE)&lt;&gt;"",FALSE)</f>
        <v>1</v>
      </c>
      <c r="N64">
        <f>IFERROR(VLOOKUP(A64,'uppn åk6 ej uppn åk9'!$A$4:$D$525,2,FALSE),0)</f>
        <v>0</v>
      </c>
      <c r="O64" t="str">
        <f>IFERROR(VLOOKUP(A64,'uppn åk6 ej uppn åk9'!$A$4:$D$525,3,FALSE),0)</f>
        <v>.</v>
      </c>
      <c r="P64">
        <f t="shared" si="5"/>
        <v>0</v>
      </c>
      <c r="Q64" t="str">
        <f t="shared" si="6"/>
        <v>.</v>
      </c>
      <c r="R64" t="b">
        <f>IFERROR(VLOOKUP(A64,'uppn åk6 uppn åk9'!$A$4:$D$600,1,FALSE)&lt;&gt;"",FALSE)</f>
        <v>1</v>
      </c>
      <c r="S64">
        <f>IFERROR(VLOOKUP(A64,'uppn åk6 uppn åk9'!$A$4:$D$600,2,FALSE),0)</f>
        <v>999</v>
      </c>
      <c r="T64">
        <f>IFERROR(VLOOKUP(A64,'uppn åk6 uppn åk9'!$A$4:$D$600,3,FALSE),0)</f>
        <v>999</v>
      </c>
      <c r="U64">
        <f t="shared" si="7"/>
        <v>0</v>
      </c>
      <c r="V64">
        <f t="shared" si="8"/>
        <v>0</v>
      </c>
    </row>
    <row r="65" spans="1:22" x14ac:dyDescent="0.3">
      <c r="A65" s="10" t="s">
        <v>612</v>
      </c>
      <c r="B65" s="49" t="b">
        <f t="shared" si="0"/>
        <v>0</v>
      </c>
      <c r="C65" t="b">
        <f>IFERROR(VLOOKUP(A65,'ej uppn åk6 ej uppn åk9'!$A$4:$D$525,1,FALSE)&lt;&gt;"",FALSE)</f>
        <v>0</v>
      </c>
      <c r="D65">
        <f>IFERROR(VLOOKUP(A65,'ej uppn åk6 ej uppn åk9'!$A$4:$D$525,2,FALSE),0)</f>
        <v>0</v>
      </c>
      <c r="E65">
        <f>IFERROR(VLOOKUP(A65,'ej uppn åk6 ej uppn åk9'!$A$4:$D$525,3,FALSE),0)</f>
        <v>0</v>
      </c>
      <c r="F65">
        <f t="shared" si="1"/>
        <v>0</v>
      </c>
      <c r="G65">
        <f t="shared" si="2"/>
        <v>0</v>
      </c>
      <c r="H65" t="b">
        <f>IFERROR(VLOOKUP(A65,'ej uppn åk6 uppn åk9'!$A$4:$D$525,1,FALSE)&lt;&gt;"",FALSE)</f>
        <v>0</v>
      </c>
      <c r="I65">
        <f>IFERROR(VLOOKUP(A65,'ej uppn åk6 uppn åk9'!$A$4:$D$525,2,FALSE),0)</f>
        <v>0</v>
      </c>
      <c r="J65">
        <f>IFERROR(VLOOKUP(A65,'ej uppn åk6 uppn åk9'!$A$4:$D$525,3,FALSE),0)</f>
        <v>0</v>
      </c>
      <c r="K65">
        <f t="shared" si="3"/>
        <v>0</v>
      </c>
      <c r="L65">
        <f t="shared" si="4"/>
        <v>0</v>
      </c>
      <c r="M65" t="b">
        <f>IFERROR(VLOOKUP(A65,'uppn åk6 ej uppn åk9'!$A$4:$D$525,1,FALSE)&lt;&gt;"",FALSE)</f>
        <v>0</v>
      </c>
      <c r="N65">
        <f>IFERROR(VLOOKUP(A65,'uppn åk6 ej uppn åk9'!$A$4:$D$525,2,FALSE),0)</f>
        <v>0</v>
      </c>
      <c r="O65">
        <f>IFERROR(VLOOKUP(A65,'uppn åk6 ej uppn åk9'!$A$4:$D$525,3,FALSE),0)</f>
        <v>0</v>
      </c>
      <c r="P65">
        <f t="shared" si="5"/>
        <v>0</v>
      </c>
      <c r="Q65">
        <f t="shared" si="6"/>
        <v>0</v>
      </c>
      <c r="R65" t="b">
        <f>IFERROR(VLOOKUP(A65,'uppn åk6 uppn åk9'!$A$4:$D$600,1,FALSE)&lt;&gt;"",FALSE)</f>
        <v>1</v>
      </c>
      <c r="S65">
        <f>IFERROR(VLOOKUP(A65,'uppn åk6 uppn åk9'!$A$4:$D$600,2,FALSE),0)</f>
        <v>999</v>
      </c>
      <c r="T65">
        <f>IFERROR(VLOOKUP(A65,'uppn åk6 uppn åk9'!$A$4:$D$600,3,FALSE),0)</f>
        <v>999</v>
      </c>
      <c r="U65">
        <f t="shared" si="7"/>
        <v>0</v>
      </c>
      <c r="V65">
        <f t="shared" si="8"/>
        <v>0</v>
      </c>
    </row>
    <row r="66" spans="1:22" x14ac:dyDescent="0.3">
      <c r="A66" s="10" t="s">
        <v>65</v>
      </c>
      <c r="B66" s="49" t="b">
        <f t="shared" si="0"/>
        <v>0</v>
      </c>
      <c r="C66" t="b">
        <f>IFERROR(VLOOKUP(A66,'ej uppn åk6 ej uppn åk9'!$A$4:$D$525,1,FALSE)&lt;&gt;"",FALSE)</f>
        <v>1</v>
      </c>
      <c r="D66">
        <f>IFERROR(VLOOKUP(A66,'ej uppn åk6 ej uppn åk9'!$A$4:$D$525,2,FALSE),0)</f>
        <v>999</v>
      </c>
      <c r="E66">
        <f>IFERROR(VLOOKUP(A66,'ej uppn åk6 ej uppn åk9'!$A$4:$D$525,3,FALSE),0)</f>
        <v>999</v>
      </c>
      <c r="F66">
        <f t="shared" si="1"/>
        <v>0</v>
      </c>
      <c r="G66">
        <f t="shared" si="2"/>
        <v>0</v>
      </c>
      <c r="H66" t="b">
        <f>IFERROR(VLOOKUP(A66,'ej uppn åk6 uppn åk9'!$A$4:$D$525,1,FALSE)&lt;&gt;"",FALSE)</f>
        <v>1</v>
      </c>
      <c r="I66">
        <f>IFERROR(VLOOKUP(A66,'ej uppn åk6 uppn åk9'!$A$4:$D$525,2,FALSE),0)</f>
        <v>14</v>
      </c>
      <c r="J66">
        <f>IFERROR(VLOOKUP(A66,'ej uppn åk6 uppn åk9'!$A$4:$D$525,3,FALSE),0)</f>
        <v>999</v>
      </c>
      <c r="K66">
        <f t="shared" si="3"/>
        <v>14</v>
      </c>
      <c r="L66">
        <f t="shared" si="4"/>
        <v>0</v>
      </c>
      <c r="M66" t="b">
        <f>IFERROR(VLOOKUP(A66,'uppn åk6 ej uppn åk9'!$A$4:$D$525,1,FALSE)&lt;&gt;"",FALSE)</f>
        <v>1</v>
      </c>
      <c r="N66">
        <f>IFERROR(VLOOKUP(A66,'uppn åk6 ej uppn åk9'!$A$4:$D$525,2,FALSE),0)</f>
        <v>999</v>
      </c>
      <c r="O66">
        <f>IFERROR(VLOOKUP(A66,'uppn åk6 ej uppn åk9'!$A$4:$D$525,3,FALSE),0)</f>
        <v>999</v>
      </c>
      <c r="P66">
        <f t="shared" si="5"/>
        <v>0</v>
      </c>
      <c r="Q66">
        <f t="shared" si="6"/>
        <v>0</v>
      </c>
      <c r="R66" t="b">
        <f>IFERROR(VLOOKUP(A66,'uppn åk6 uppn åk9'!$A$4:$D$600,1,FALSE)&lt;&gt;"",FALSE)</f>
        <v>1</v>
      </c>
      <c r="S66">
        <f>IFERROR(VLOOKUP(A66,'uppn åk6 uppn åk9'!$A$4:$D$600,2,FALSE),0)</f>
        <v>43</v>
      </c>
      <c r="T66">
        <f>IFERROR(VLOOKUP(A66,'uppn åk6 uppn åk9'!$A$4:$D$600,3,FALSE),0)</f>
        <v>999</v>
      </c>
      <c r="U66">
        <f t="shared" si="7"/>
        <v>43</v>
      </c>
      <c r="V66">
        <f t="shared" si="8"/>
        <v>0</v>
      </c>
    </row>
    <row r="67" spans="1:22" x14ac:dyDescent="0.3">
      <c r="A67" s="10" t="s">
        <v>66</v>
      </c>
      <c r="B67" s="49" t="b">
        <f t="shared" si="0"/>
        <v>0</v>
      </c>
      <c r="C67" t="b">
        <f>IFERROR(VLOOKUP(A67,'ej uppn åk6 ej uppn åk9'!$A$4:$D$525,1,FALSE)&lt;&gt;"",FALSE)</f>
        <v>1</v>
      </c>
      <c r="D67">
        <f>IFERROR(VLOOKUP(A67,'ej uppn åk6 ej uppn åk9'!$A$4:$D$525,2,FALSE),0)</f>
        <v>26</v>
      </c>
      <c r="E67">
        <f>IFERROR(VLOOKUP(A67,'ej uppn åk6 ej uppn åk9'!$A$4:$D$525,3,FALSE),0)</f>
        <v>999</v>
      </c>
      <c r="F67">
        <f t="shared" si="1"/>
        <v>26</v>
      </c>
      <c r="G67">
        <f t="shared" si="2"/>
        <v>0</v>
      </c>
      <c r="H67" t="b">
        <f>IFERROR(VLOOKUP(A67,'ej uppn åk6 uppn åk9'!$A$4:$D$525,1,FALSE)&lt;&gt;"",FALSE)</f>
        <v>1</v>
      </c>
      <c r="I67">
        <f>IFERROR(VLOOKUP(A67,'ej uppn åk6 uppn åk9'!$A$4:$D$525,2,FALSE),0)</f>
        <v>20</v>
      </c>
      <c r="J67">
        <f>IFERROR(VLOOKUP(A67,'ej uppn åk6 uppn åk9'!$A$4:$D$525,3,FALSE),0)</f>
        <v>999</v>
      </c>
      <c r="K67">
        <f t="shared" si="3"/>
        <v>20</v>
      </c>
      <c r="L67">
        <f t="shared" si="4"/>
        <v>0</v>
      </c>
      <c r="M67" t="b">
        <f>IFERROR(VLOOKUP(A67,'uppn åk6 ej uppn åk9'!$A$4:$D$525,1,FALSE)&lt;&gt;"",FALSE)</f>
        <v>1</v>
      </c>
      <c r="N67">
        <f>IFERROR(VLOOKUP(A67,'uppn åk6 ej uppn åk9'!$A$4:$D$525,2,FALSE),0)</f>
        <v>999</v>
      </c>
      <c r="O67">
        <f>IFERROR(VLOOKUP(A67,'uppn åk6 ej uppn åk9'!$A$4:$D$525,3,FALSE),0)</f>
        <v>999</v>
      </c>
      <c r="P67">
        <f t="shared" si="5"/>
        <v>0</v>
      </c>
      <c r="Q67">
        <f t="shared" si="6"/>
        <v>0</v>
      </c>
      <c r="R67" t="b">
        <f>IFERROR(VLOOKUP(A67,'uppn åk6 uppn åk9'!$A$4:$D$600,1,FALSE)&lt;&gt;"",FALSE)</f>
        <v>1</v>
      </c>
      <c r="S67">
        <f>IFERROR(VLOOKUP(A67,'uppn åk6 uppn åk9'!$A$4:$D$600,2,FALSE),0)</f>
        <v>96</v>
      </c>
      <c r="T67">
        <f>IFERROR(VLOOKUP(A67,'uppn åk6 uppn åk9'!$A$4:$D$600,3,FALSE),0)</f>
        <v>999</v>
      </c>
      <c r="U67">
        <f t="shared" si="7"/>
        <v>96</v>
      </c>
      <c r="V67">
        <f t="shared" si="8"/>
        <v>0</v>
      </c>
    </row>
    <row r="68" spans="1:22" x14ac:dyDescent="0.3">
      <c r="A68" s="10" t="s">
        <v>70</v>
      </c>
      <c r="B68" s="49" t="b">
        <f t="shared" si="0"/>
        <v>0</v>
      </c>
      <c r="C68" t="b">
        <f>IFERROR(VLOOKUP(A68,'ej uppn åk6 ej uppn åk9'!$A$4:$D$525,1,FALSE)&lt;&gt;"",FALSE)</f>
        <v>1</v>
      </c>
      <c r="D68">
        <f>IFERROR(VLOOKUP(A68,'ej uppn åk6 ej uppn åk9'!$A$4:$D$525,2,FALSE),0)</f>
        <v>999</v>
      </c>
      <c r="E68">
        <f>IFERROR(VLOOKUP(A68,'ej uppn åk6 ej uppn åk9'!$A$4:$D$525,3,FALSE),0)</f>
        <v>999</v>
      </c>
      <c r="F68">
        <f t="shared" si="1"/>
        <v>0</v>
      </c>
      <c r="G68">
        <f t="shared" si="2"/>
        <v>0</v>
      </c>
      <c r="H68" t="b">
        <f>IFERROR(VLOOKUP(A68,'ej uppn åk6 uppn åk9'!$A$4:$D$525,1,FALSE)&lt;&gt;"",FALSE)</f>
        <v>1</v>
      </c>
      <c r="I68">
        <f>IFERROR(VLOOKUP(A68,'ej uppn åk6 uppn åk9'!$A$4:$D$525,2,FALSE),0)</f>
        <v>999</v>
      </c>
      <c r="J68">
        <f>IFERROR(VLOOKUP(A68,'ej uppn åk6 uppn åk9'!$A$4:$D$525,3,FALSE),0)</f>
        <v>999</v>
      </c>
      <c r="K68">
        <f t="shared" si="3"/>
        <v>0</v>
      </c>
      <c r="L68">
        <f t="shared" si="4"/>
        <v>0</v>
      </c>
      <c r="M68" t="b">
        <f>IFERROR(VLOOKUP(A68,'uppn åk6 ej uppn åk9'!$A$4:$D$525,1,FALSE)&lt;&gt;"",FALSE)</f>
        <v>1</v>
      </c>
      <c r="N68">
        <f>IFERROR(VLOOKUP(A68,'uppn åk6 ej uppn åk9'!$A$4:$D$525,2,FALSE),0)</f>
        <v>999</v>
      </c>
      <c r="O68">
        <f>IFERROR(VLOOKUP(A68,'uppn åk6 ej uppn åk9'!$A$4:$D$525,3,FALSE),0)</f>
        <v>999</v>
      </c>
      <c r="P68">
        <f t="shared" si="5"/>
        <v>0</v>
      </c>
      <c r="Q68">
        <f t="shared" si="6"/>
        <v>0</v>
      </c>
      <c r="R68" t="b">
        <f>IFERROR(VLOOKUP(A68,'uppn åk6 uppn åk9'!$A$4:$D$600,1,FALSE)&lt;&gt;"",FALSE)</f>
        <v>1</v>
      </c>
      <c r="S68">
        <f>IFERROR(VLOOKUP(A68,'uppn åk6 uppn åk9'!$A$4:$D$600,2,FALSE),0)</f>
        <v>64</v>
      </c>
      <c r="T68">
        <f>IFERROR(VLOOKUP(A68,'uppn åk6 uppn åk9'!$A$4:$D$600,3,FALSE),0)</f>
        <v>0</v>
      </c>
      <c r="U68">
        <f t="shared" si="7"/>
        <v>64</v>
      </c>
      <c r="V68">
        <f t="shared" si="8"/>
        <v>0</v>
      </c>
    </row>
    <row r="69" spans="1:22" x14ac:dyDescent="0.3">
      <c r="A69" s="10" t="s">
        <v>71</v>
      </c>
      <c r="B69" s="49" t="b">
        <f t="shared" si="0"/>
        <v>0</v>
      </c>
      <c r="C69" t="b">
        <f>IFERROR(VLOOKUP(A69,'ej uppn åk6 ej uppn åk9'!$A$4:$D$525,1,FALSE)&lt;&gt;"",FALSE)</f>
        <v>1</v>
      </c>
      <c r="D69">
        <f>IFERROR(VLOOKUP(A69,'ej uppn åk6 ej uppn åk9'!$A$4:$D$525,2,FALSE),0)</f>
        <v>999</v>
      </c>
      <c r="E69">
        <f>IFERROR(VLOOKUP(A69,'ej uppn åk6 ej uppn åk9'!$A$4:$D$525,3,FALSE),0)</f>
        <v>999</v>
      </c>
      <c r="F69">
        <f t="shared" si="1"/>
        <v>0</v>
      </c>
      <c r="G69">
        <f t="shared" si="2"/>
        <v>0</v>
      </c>
      <c r="H69" t="b">
        <f>IFERROR(VLOOKUP(A69,'ej uppn åk6 uppn åk9'!$A$4:$D$525,1,FALSE)&lt;&gt;"",FALSE)</f>
        <v>1</v>
      </c>
      <c r="I69">
        <f>IFERROR(VLOOKUP(A69,'ej uppn åk6 uppn åk9'!$A$4:$D$525,2,FALSE),0)</f>
        <v>999</v>
      </c>
      <c r="J69">
        <f>IFERROR(VLOOKUP(A69,'ej uppn åk6 uppn åk9'!$A$4:$D$525,3,FALSE),0)</f>
        <v>999</v>
      </c>
      <c r="K69">
        <f t="shared" si="3"/>
        <v>0</v>
      </c>
      <c r="L69">
        <f t="shared" si="4"/>
        <v>0</v>
      </c>
      <c r="M69" t="b">
        <f>IFERROR(VLOOKUP(A69,'uppn åk6 ej uppn åk9'!$A$4:$D$525,1,FALSE)&lt;&gt;"",FALSE)</f>
        <v>1</v>
      </c>
      <c r="N69">
        <f>IFERROR(VLOOKUP(A69,'uppn åk6 ej uppn åk9'!$A$4:$D$525,2,FALSE),0)</f>
        <v>999</v>
      </c>
      <c r="O69">
        <f>IFERROR(VLOOKUP(A69,'uppn åk6 ej uppn åk9'!$A$4:$D$525,3,FALSE),0)</f>
        <v>999</v>
      </c>
      <c r="P69">
        <f t="shared" si="5"/>
        <v>0</v>
      </c>
      <c r="Q69">
        <f t="shared" si="6"/>
        <v>0</v>
      </c>
      <c r="R69" t="b">
        <f>IFERROR(VLOOKUP(A69,'uppn åk6 uppn åk9'!$A$4:$D$600,1,FALSE)&lt;&gt;"",FALSE)</f>
        <v>1</v>
      </c>
      <c r="S69">
        <f>IFERROR(VLOOKUP(A69,'uppn åk6 uppn åk9'!$A$4:$D$600,2,FALSE),0)</f>
        <v>88</v>
      </c>
      <c r="T69">
        <f>IFERROR(VLOOKUP(A69,'uppn åk6 uppn åk9'!$A$4:$D$600,3,FALSE),0)</f>
        <v>999</v>
      </c>
      <c r="U69">
        <f t="shared" si="7"/>
        <v>88</v>
      </c>
      <c r="V69">
        <f t="shared" si="8"/>
        <v>0</v>
      </c>
    </row>
    <row r="70" spans="1:22" x14ac:dyDescent="0.3">
      <c r="A70" s="10" t="s">
        <v>72</v>
      </c>
      <c r="B70" s="49" t="b">
        <f t="shared" ref="B70:B133" si="9">OR(E70=".",G70=".",J70=".",L70=".")</f>
        <v>0</v>
      </c>
      <c r="C70" t="b">
        <f>IFERROR(VLOOKUP(A70,'ej uppn åk6 ej uppn åk9'!$A$4:$D$525,1,FALSE)&lt;&gt;"",FALSE)</f>
        <v>1</v>
      </c>
      <c r="D70">
        <f>IFERROR(VLOOKUP(A70,'ej uppn åk6 ej uppn åk9'!$A$4:$D$525,2,FALSE),0)</f>
        <v>999</v>
      </c>
      <c r="E70">
        <f>IFERROR(VLOOKUP(A70,'ej uppn åk6 ej uppn åk9'!$A$4:$D$525,3,FALSE),0)</f>
        <v>999</v>
      </c>
      <c r="F70">
        <f t="shared" ref="F70:F133" si="10">IF(D70=999,0,D70)</f>
        <v>0</v>
      </c>
      <c r="G70">
        <f t="shared" ref="G70:G133" si="11">IF(E70=999,0,E70)</f>
        <v>0</v>
      </c>
      <c r="H70" t="b">
        <f>IFERROR(VLOOKUP(A70,'ej uppn åk6 uppn åk9'!$A$4:$D$525,1,FALSE)&lt;&gt;"",FALSE)</f>
        <v>1</v>
      </c>
      <c r="I70">
        <f>IFERROR(VLOOKUP(A70,'ej uppn åk6 uppn åk9'!$A$4:$D$525,2,FALSE),0)</f>
        <v>999</v>
      </c>
      <c r="J70">
        <f>IFERROR(VLOOKUP(A70,'ej uppn åk6 uppn åk9'!$A$4:$D$525,3,FALSE),0)</f>
        <v>999</v>
      </c>
      <c r="K70">
        <f t="shared" ref="K70:K133" si="12">IF(I70=999,0,I70)</f>
        <v>0</v>
      </c>
      <c r="L70">
        <f t="shared" ref="L70:L133" si="13">IF(J70=999,0,J70)</f>
        <v>0</v>
      </c>
      <c r="M70" t="b">
        <f>IFERROR(VLOOKUP(A70,'uppn åk6 ej uppn åk9'!$A$4:$D$525,1,FALSE)&lt;&gt;"",FALSE)</f>
        <v>1</v>
      </c>
      <c r="N70">
        <f>IFERROR(VLOOKUP(A70,'uppn åk6 ej uppn åk9'!$A$4:$D$525,2,FALSE),0)</f>
        <v>999</v>
      </c>
      <c r="O70">
        <f>IFERROR(VLOOKUP(A70,'uppn åk6 ej uppn åk9'!$A$4:$D$525,3,FALSE),0)</f>
        <v>999</v>
      </c>
      <c r="P70">
        <f t="shared" ref="P70:P133" si="14">IF(N70=999,0,N70)</f>
        <v>0</v>
      </c>
      <c r="Q70">
        <f t="shared" ref="Q70:Q133" si="15">IF(O70=999,0,O70)</f>
        <v>0</v>
      </c>
      <c r="R70" t="b">
        <f>IFERROR(VLOOKUP(A70,'uppn åk6 uppn åk9'!$A$4:$D$600,1,FALSE)&lt;&gt;"",FALSE)</f>
        <v>1</v>
      </c>
      <c r="S70">
        <f>IFERROR(VLOOKUP(A70,'uppn åk6 uppn åk9'!$A$4:$D$600,2,FALSE),0)</f>
        <v>40</v>
      </c>
      <c r="T70">
        <f>IFERROR(VLOOKUP(A70,'uppn åk6 uppn åk9'!$A$4:$D$600,3,FALSE),0)</f>
        <v>999</v>
      </c>
      <c r="U70">
        <f t="shared" ref="U70:U133" si="16">IF(S70=999,0,S70)</f>
        <v>40</v>
      </c>
      <c r="V70">
        <f t="shared" ref="V70:V133" si="17">IF(T70=999,0,T70)</f>
        <v>0</v>
      </c>
    </row>
    <row r="71" spans="1:22" x14ac:dyDescent="0.3">
      <c r="A71" s="10" t="s">
        <v>545</v>
      </c>
      <c r="B71" s="49" t="b">
        <f t="shared" si="9"/>
        <v>0</v>
      </c>
      <c r="C71" t="b">
        <f>IFERROR(VLOOKUP(A71,'ej uppn åk6 ej uppn åk9'!$A$4:$D$525,1,FALSE)&lt;&gt;"",FALSE)</f>
        <v>0</v>
      </c>
      <c r="D71">
        <f>IFERROR(VLOOKUP(A71,'ej uppn åk6 ej uppn åk9'!$A$4:$D$525,2,FALSE),0)</f>
        <v>0</v>
      </c>
      <c r="E71">
        <f>IFERROR(VLOOKUP(A71,'ej uppn åk6 ej uppn åk9'!$A$4:$D$525,3,FALSE),0)</f>
        <v>0</v>
      </c>
      <c r="F71">
        <f t="shared" si="10"/>
        <v>0</v>
      </c>
      <c r="G71">
        <f t="shared" si="11"/>
        <v>0</v>
      </c>
      <c r="H71" t="b">
        <f>IFERROR(VLOOKUP(A71,'ej uppn åk6 uppn åk9'!$A$4:$D$525,1,FALSE)&lt;&gt;"",FALSE)</f>
        <v>1</v>
      </c>
      <c r="I71">
        <f>IFERROR(VLOOKUP(A71,'ej uppn åk6 uppn åk9'!$A$4:$D$525,2,FALSE),0)</f>
        <v>999</v>
      </c>
      <c r="J71">
        <f>IFERROR(VLOOKUP(A71,'ej uppn åk6 uppn åk9'!$A$4:$D$525,3,FALSE),0)</f>
        <v>999</v>
      </c>
      <c r="K71">
        <f t="shared" si="12"/>
        <v>0</v>
      </c>
      <c r="L71">
        <f t="shared" si="13"/>
        <v>0</v>
      </c>
      <c r="M71" t="b">
        <f>IFERROR(VLOOKUP(A71,'uppn åk6 ej uppn åk9'!$A$4:$D$525,1,FALSE)&lt;&gt;"",FALSE)</f>
        <v>0</v>
      </c>
      <c r="N71">
        <f>IFERROR(VLOOKUP(A71,'uppn åk6 ej uppn åk9'!$A$4:$D$525,2,FALSE),0)</f>
        <v>0</v>
      </c>
      <c r="O71">
        <f>IFERROR(VLOOKUP(A71,'uppn åk6 ej uppn åk9'!$A$4:$D$525,3,FALSE),0)</f>
        <v>0</v>
      </c>
      <c r="P71">
        <f t="shared" si="14"/>
        <v>0</v>
      </c>
      <c r="Q71">
        <f t="shared" si="15"/>
        <v>0</v>
      </c>
      <c r="R71" t="b">
        <f>IFERROR(VLOOKUP(A71,'uppn åk6 uppn åk9'!$A$4:$D$600,1,FALSE)&lt;&gt;"",FALSE)</f>
        <v>1</v>
      </c>
      <c r="S71">
        <f>IFERROR(VLOOKUP(A71,'uppn åk6 uppn åk9'!$A$4:$D$600,2,FALSE),0)</f>
        <v>25</v>
      </c>
      <c r="T71">
        <f>IFERROR(VLOOKUP(A71,'uppn åk6 uppn åk9'!$A$4:$D$600,3,FALSE),0)</f>
        <v>999</v>
      </c>
      <c r="U71">
        <f t="shared" si="16"/>
        <v>25</v>
      </c>
      <c r="V71">
        <f t="shared" si="17"/>
        <v>0</v>
      </c>
    </row>
    <row r="72" spans="1:22" x14ac:dyDescent="0.3">
      <c r="A72" s="10" t="s">
        <v>74</v>
      </c>
      <c r="B72" s="49" t="b">
        <f t="shared" si="9"/>
        <v>0</v>
      </c>
      <c r="C72" t="b">
        <f>IFERROR(VLOOKUP(A72,'ej uppn åk6 ej uppn åk9'!$A$4:$D$525,1,FALSE)&lt;&gt;"",FALSE)</f>
        <v>1</v>
      </c>
      <c r="D72">
        <f>IFERROR(VLOOKUP(A72,'ej uppn åk6 ej uppn åk9'!$A$4:$D$525,2,FALSE),0)</f>
        <v>999</v>
      </c>
      <c r="E72">
        <f>IFERROR(VLOOKUP(A72,'ej uppn åk6 ej uppn åk9'!$A$4:$D$525,3,FALSE),0)</f>
        <v>999</v>
      </c>
      <c r="F72">
        <f t="shared" si="10"/>
        <v>0</v>
      </c>
      <c r="G72">
        <f t="shared" si="11"/>
        <v>0</v>
      </c>
      <c r="H72" t="b">
        <f>IFERROR(VLOOKUP(A72,'ej uppn åk6 uppn åk9'!$A$4:$D$525,1,FALSE)&lt;&gt;"",FALSE)</f>
        <v>1</v>
      </c>
      <c r="I72">
        <f>IFERROR(VLOOKUP(A72,'ej uppn åk6 uppn åk9'!$A$4:$D$525,2,FALSE),0)</f>
        <v>11</v>
      </c>
      <c r="J72">
        <f>IFERROR(VLOOKUP(A72,'ej uppn åk6 uppn åk9'!$A$4:$D$525,3,FALSE),0)</f>
        <v>999</v>
      </c>
      <c r="K72">
        <f t="shared" si="12"/>
        <v>11</v>
      </c>
      <c r="L72">
        <f t="shared" si="13"/>
        <v>0</v>
      </c>
      <c r="M72" t="b">
        <f>IFERROR(VLOOKUP(A72,'uppn åk6 ej uppn åk9'!$A$4:$D$525,1,FALSE)&lt;&gt;"",FALSE)</f>
        <v>1</v>
      </c>
      <c r="N72">
        <f>IFERROR(VLOOKUP(A72,'uppn åk6 ej uppn åk9'!$A$4:$D$525,2,FALSE),0)</f>
        <v>999</v>
      </c>
      <c r="O72">
        <f>IFERROR(VLOOKUP(A72,'uppn åk6 ej uppn åk9'!$A$4:$D$525,3,FALSE),0)</f>
        <v>999</v>
      </c>
      <c r="P72">
        <f t="shared" si="14"/>
        <v>0</v>
      </c>
      <c r="Q72">
        <f t="shared" si="15"/>
        <v>0</v>
      </c>
      <c r="R72" t="b">
        <f>IFERROR(VLOOKUP(A72,'uppn åk6 uppn åk9'!$A$4:$D$600,1,FALSE)&lt;&gt;"",FALSE)</f>
        <v>1</v>
      </c>
      <c r="S72">
        <f>IFERROR(VLOOKUP(A72,'uppn åk6 uppn åk9'!$A$4:$D$600,2,FALSE),0)</f>
        <v>124</v>
      </c>
      <c r="T72">
        <f>IFERROR(VLOOKUP(A72,'uppn åk6 uppn åk9'!$A$4:$D$600,3,FALSE),0)</f>
        <v>999</v>
      </c>
      <c r="U72">
        <f t="shared" si="16"/>
        <v>124</v>
      </c>
      <c r="V72">
        <f t="shared" si="17"/>
        <v>0</v>
      </c>
    </row>
    <row r="73" spans="1:22" x14ac:dyDescent="0.3">
      <c r="A73" s="10" t="s">
        <v>544</v>
      </c>
      <c r="B73" s="49" t="b">
        <f t="shared" si="9"/>
        <v>0</v>
      </c>
      <c r="C73" t="b">
        <f>IFERROR(VLOOKUP(A73,'ej uppn åk6 ej uppn åk9'!$A$4:$D$525,1,FALSE)&lt;&gt;"",FALSE)</f>
        <v>0</v>
      </c>
      <c r="D73">
        <f>IFERROR(VLOOKUP(A73,'ej uppn åk6 ej uppn åk9'!$A$4:$D$525,2,FALSE),0)</f>
        <v>0</v>
      </c>
      <c r="E73">
        <f>IFERROR(VLOOKUP(A73,'ej uppn åk6 ej uppn åk9'!$A$4:$D$525,3,FALSE),0)</f>
        <v>0</v>
      </c>
      <c r="F73">
        <f t="shared" si="10"/>
        <v>0</v>
      </c>
      <c r="G73">
        <f t="shared" si="11"/>
        <v>0</v>
      </c>
      <c r="H73" t="b">
        <f>IFERROR(VLOOKUP(A73,'ej uppn åk6 uppn åk9'!$A$4:$D$525,1,FALSE)&lt;&gt;"",FALSE)</f>
        <v>1</v>
      </c>
      <c r="I73">
        <f>IFERROR(VLOOKUP(A73,'ej uppn åk6 uppn åk9'!$A$4:$D$525,2,FALSE),0)</f>
        <v>999</v>
      </c>
      <c r="J73">
        <f>IFERROR(VLOOKUP(A73,'ej uppn åk6 uppn åk9'!$A$4:$D$525,3,FALSE),0)</f>
        <v>999</v>
      </c>
      <c r="K73">
        <f t="shared" si="12"/>
        <v>0</v>
      </c>
      <c r="L73">
        <f t="shared" si="13"/>
        <v>0</v>
      </c>
      <c r="M73" t="b">
        <f>IFERROR(VLOOKUP(A73,'uppn åk6 ej uppn åk9'!$A$4:$D$525,1,FALSE)&lt;&gt;"",FALSE)</f>
        <v>1</v>
      </c>
      <c r="N73">
        <f>IFERROR(VLOOKUP(A73,'uppn åk6 ej uppn åk9'!$A$4:$D$525,2,FALSE),0)</f>
        <v>999</v>
      </c>
      <c r="O73">
        <f>IFERROR(VLOOKUP(A73,'uppn åk6 ej uppn åk9'!$A$4:$D$525,3,FALSE),0)</f>
        <v>999</v>
      </c>
      <c r="P73">
        <f t="shared" si="14"/>
        <v>0</v>
      </c>
      <c r="Q73">
        <f t="shared" si="15"/>
        <v>0</v>
      </c>
      <c r="R73" t="b">
        <f>IFERROR(VLOOKUP(A73,'uppn åk6 uppn åk9'!$A$4:$D$600,1,FALSE)&lt;&gt;"",FALSE)</f>
        <v>1</v>
      </c>
      <c r="S73">
        <f>IFERROR(VLOOKUP(A73,'uppn åk6 uppn åk9'!$A$4:$D$600,2,FALSE),0)</f>
        <v>20</v>
      </c>
      <c r="T73">
        <f>IFERROR(VLOOKUP(A73,'uppn åk6 uppn åk9'!$A$4:$D$600,3,FALSE),0)</f>
        <v>0</v>
      </c>
      <c r="U73">
        <f t="shared" si="16"/>
        <v>20</v>
      </c>
      <c r="V73">
        <f t="shared" si="17"/>
        <v>0</v>
      </c>
    </row>
    <row r="74" spans="1:22" x14ac:dyDescent="0.3">
      <c r="A74" s="10" t="s">
        <v>73</v>
      </c>
      <c r="B74" s="49" t="b">
        <f t="shared" si="9"/>
        <v>0</v>
      </c>
      <c r="C74" t="b">
        <f>IFERROR(VLOOKUP(A74,'ej uppn åk6 ej uppn åk9'!$A$4:$D$525,1,FALSE)&lt;&gt;"",FALSE)</f>
        <v>1</v>
      </c>
      <c r="D74">
        <f>IFERROR(VLOOKUP(A74,'ej uppn åk6 ej uppn åk9'!$A$4:$D$525,2,FALSE),0)</f>
        <v>999</v>
      </c>
      <c r="E74">
        <f>IFERROR(VLOOKUP(A74,'ej uppn åk6 ej uppn åk9'!$A$4:$D$525,3,FALSE),0)</f>
        <v>999</v>
      </c>
      <c r="F74">
        <f t="shared" si="10"/>
        <v>0</v>
      </c>
      <c r="G74">
        <f t="shared" si="11"/>
        <v>0</v>
      </c>
      <c r="H74" t="b">
        <f>IFERROR(VLOOKUP(A74,'ej uppn åk6 uppn åk9'!$A$4:$D$525,1,FALSE)&lt;&gt;"",FALSE)</f>
        <v>1</v>
      </c>
      <c r="I74">
        <f>IFERROR(VLOOKUP(A74,'ej uppn åk6 uppn åk9'!$A$4:$D$525,2,FALSE),0)</f>
        <v>999</v>
      </c>
      <c r="J74">
        <f>IFERROR(VLOOKUP(A74,'ej uppn åk6 uppn åk9'!$A$4:$D$525,3,FALSE),0)</f>
        <v>999</v>
      </c>
      <c r="K74">
        <f t="shared" si="12"/>
        <v>0</v>
      </c>
      <c r="L74">
        <f t="shared" si="13"/>
        <v>0</v>
      </c>
      <c r="M74" t="b">
        <f>IFERROR(VLOOKUP(A74,'uppn åk6 ej uppn åk9'!$A$4:$D$525,1,FALSE)&lt;&gt;"",FALSE)</f>
        <v>1</v>
      </c>
      <c r="N74">
        <f>IFERROR(VLOOKUP(A74,'uppn åk6 ej uppn åk9'!$A$4:$D$525,2,FALSE),0)</f>
        <v>999</v>
      </c>
      <c r="O74">
        <f>IFERROR(VLOOKUP(A74,'uppn åk6 ej uppn åk9'!$A$4:$D$525,3,FALSE),0)</f>
        <v>999</v>
      </c>
      <c r="P74">
        <f t="shared" si="14"/>
        <v>0</v>
      </c>
      <c r="Q74">
        <f t="shared" si="15"/>
        <v>0</v>
      </c>
      <c r="R74" t="b">
        <f>IFERROR(VLOOKUP(A74,'uppn åk6 uppn åk9'!$A$4:$D$600,1,FALSE)&lt;&gt;"",FALSE)</f>
        <v>1</v>
      </c>
      <c r="S74">
        <f>IFERROR(VLOOKUP(A74,'uppn åk6 uppn åk9'!$A$4:$D$600,2,FALSE),0)</f>
        <v>999</v>
      </c>
      <c r="T74">
        <f>IFERROR(VLOOKUP(A74,'uppn åk6 uppn åk9'!$A$4:$D$600,3,FALSE),0)</f>
        <v>999</v>
      </c>
      <c r="U74">
        <f t="shared" si="16"/>
        <v>0</v>
      </c>
      <c r="V74">
        <f t="shared" si="17"/>
        <v>0</v>
      </c>
    </row>
    <row r="75" spans="1:22" x14ac:dyDescent="0.3">
      <c r="A75" s="10" t="s">
        <v>75</v>
      </c>
      <c r="B75" s="49" t="b">
        <f t="shared" si="9"/>
        <v>1</v>
      </c>
      <c r="C75" t="b">
        <f>IFERROR(VLOOKUP(A75,'ej uppn åk6 ej uppn åk9'!$A$4:$D$525,1,FALSE)&lt;&gt;"",FALSE)</f>
        <v>1</v>
      </c>
      <c r="D75">
        <f>IFERROR(VLOOKUP(A75,'ej uppn åk6 ej uppn åk9'!$A$4:$D$525,2,FALSE),0)</f>
        <v>0</v>
      </c>
      <c r="E75" t="str">
        <f>IFERROR(VLOOKUP(A75,'ej uppn åk6 ej uppn åk9'!$A$4:$D$525,3,FALSE),0)</f>
        <v>.</v>
      </c>
      <c r="F75">
        <f t="shared" si="10"/>
        <v>0</v>
      </c>
      <c r="G75" t="str">
        <f t="shared" si="11"/>
        <v>.</v>
      </c>
      <c r="H75" t="b">
        <f>IFERROR(VLOOKUP(A75,'ej uppn åk6 uppn åk9'!$A$4:$D$525,1,FALSE)&lt;&gt;"",FALSE)</f>
        <v>1</v>
      </c>
      <c r="I75">
        <f>IFERROR(VLOOKUP(A75,'ej uppn åk6 uppn åk9'!$A$4:$D$525,2,FALSE),0)</f>
        <v>0</v>
      </c>
      <c r="J75" t="str">
        <f>IFERROR(VLOOKUP(A75,'ej uppn åk6 uppn åk9'!$A$4:$D$525,3,FALSE),0)</f>
        <v>.</v>
      </c>
      <c r="K75">
        <f t="shared" si="12"/>
        <v>0</v>
      </c>
      <c r="L75" t="str">
        <f t="shared" si="13"/>
        <v>.</v>
      </c>
      <c r="M75" t="b">
        <f>IFERROR(VLOOKUP(A75,'uppn åk6 ej uppn åk9'!$A$4:$D$525,1,FALSE)&lt;&gt;"",FALSE)</f>
        <v>0</v>
      </c>
      <c r="N75">
        <f>IFERROR(VLOOKUP(A75,'uppn åk6 ej uppn åk9'!$A$4:$D$525,2,FALSE),0)</f>
        <v>0</v>
      </c>
      <c r="O75">
        <f>IFERROR(VLOOKUP(A75,'uppn åk6 ej uppn åk9'!$A$4:$D$525,3,FALSE),0)</f>
        <v>0</v>
      </c>
      <c r="P75">
        <f t="shared" si="14"/>
        <v>0</v>
      </c>
      <c r="Q75">
        <f t="shared" si="15"/>
        <v>0</v>
      </c>
      <c r="R75" t="b">
        <f>IFERROR(VLOOKUP(A75,'uppn åk6 uppn åk9'!$A$4:$D$600,1,FALSE)&lt;&gt;"",FALSE)</f>
        <v>1</v>
      </c>
      <c r="S75">
        <f>IFERROR(VLOOKUP(A75,'uppn åk6 uppn åk9'!$A$4:$D$600,2,FALSE),0)</f>
        <v>999</v>
      </c>
      <c r="T75">
        <f>IFERROR(VLOOKUP(A75,'uppn åk6 uppn åk9'!$A$4:$D$600,3,FALSE),0)</f>
        <v>999</v>
      </c>
      <c r="U75">
        <f t="shared" si="16"/>
        <v>0</v>
      </c>
      <c r="V75">
        <f t="shared" si="17"/>
        <v>0</v>
      </c>
    </row>
    <row r="76" spans="1:22" x14ac:dyDescent="0.3">
      <c r="A76" s="10" t="s">
        <v>76</v>
      </c>
      <c r="B76" s="49" t="b">
        <f t="shared" si="9"/>
        <v>0</v>
      </c>
      <c r="C76" t="b">
        <f>IFERROR(VLOOKUP(A76,'ej uppn åk6 ej uppn åk9'!$A$4:$D$525,1,FALSE)&lt;&gt;"",FALSE)</f>
        <v>1</v>
      </c>
      <c r="D76">
        <f>IFERROR(VLOOKUP(A76,'ej uppn åk6 ej uppn åk9'!$A$4:$D$525,2,FALSE),0)</f>
        <v>999</v>
      </c>
      <c r="E76">
        <f>IFERROR(VLOOKUP(A76,'ej uppn åk6 ej uppn åk9'!$A$4:$D$525,3,FALSE),0)</f>
        <v>999</v>
      </c>
      <c r="F76">
        <f t="shared" si="10"/>
        <v>0</v>
      </c>
      <c r="G76">
        <f t="shared" si="11"/>
        <v>0</v>
      </c>
      <c r="H76" t="b">
        <f>IFERROR(VLOOKUP(A76,'ej uppn åk6 uppn åk9'!$A$4:$D$525,1,FALSE)&lt;&gt;"",FALSE)</f>
        <v>1</v>
      </c>
      <c r="I76">
        <f>IFERROR(VLOOKUP(A76,'ej uppn åk6 uppn åk9'!$A$4:$D$525,2,FALSE),0)</f>
        <v>999</v>
      </c>
      <c r="J76">
        <f>IFERROR(VLOOKUP(A76,'ej uppn åk6 uppn åk9'!$A$4:$D$525,3,FALSE),0)</f>
        <v>999</v>
      </c>
      <c r="K76">
        <f t="shared" si="12"/>
        <v>0</v>
      </c>
      <c r="L76">
        <f t="shared" si="13"/>
        <v>0</v>
      </c>
      <c r="M76" t="b">
        <f>IFERROR(VLOOKUP(A76,'uppn åk6 ej uppn åk9'!$A$4:$D$525,1,FALSE)&lt;&gt;"",FALSE)</f>
        <v>1</v>
      </c>
      <c r="N76">
        <f>IFERROR(VLOOKUP(A76,'uppn åk6 ej uppn åk9'!$A$4:$D$525,2,FALSE),0)</f>
        <v>999</v>
      </c>
      <c r="O76">
        <f>IFERROR(VLOOKUP(A76,'uppn åk6 ej uppn åk9'!$A$4:$D$525,3,FALSE),0)</f>
        <v>999</v>
      </c>
      <c r="P76">
        <f t="shared" si="14"/>
        <v>0</v>
      </c>
      <c r="Q76">
        <f t="shared" si="15"/>
        <v>0</v>
      </c>
      <c r="R76" t="b">
        <f>IFERROR(VLOOKUP(A76,'uppn åk6 uppn åk9'!$A$4:$D$600,1,FALSE)&lt;&gt;"",FALSE)</f>
        <v>1</v>
      </c>
      <c r="S76">
        <f>IFERROR(VLOOKUP(A76,'uppn åk6 uppn åk9'!$A$4:$D$600,2,FALSE),0)</f>
        <v>28</v>
      </c>
      <c r="T76">
        <f>IFERROR(VLOOKUP(A76,'uppn åk6 uppn åk9'!$A$4:$D$600,3,FALSE),0)</f>
        <v>0</v>
      </c>
      <c r="U76">
        <f t="shared" si="16"/>
        <v>28</v>
      </c>
      <c r="V76">
        <f t="shared" si="17"/>
        <v>0</v>
      </c>
    </row>
    <row r="77" spans="1:22" x14ac:dyDescent="0.3">
      <c r="A77" s="10" t="s">
        <v>77</v>
      </c>
      <c r="B77" s="49" t="b">
        <f t="shared" si="9"/>
        <v>0</v>
      </c>
      <c r="C77" t="b">
        <f>IFERROR(VLOOKUP(A77,'ej uppn åk6 ej uppn åk9'!$A$4:$D$525,1,FALSE)&lt;&gt;"",FALSE)</f>
        <v>1</v>
      </c>
      <c r="D77">
        <f>IFERROR(VLOOKUP(A77,'ej uppn åk6 ej uppn åk9'!$A$4:$D$525,2,FALSE),0)</f>
        <v>999</v>
      </c>
      <c r="E77">
        <f>IFERROR(VLOOKUP(A77,'ej uppn åk6 ej uppn åk9'!$A$4:$D$525,3,FALSE),0)</f>
        <v>999</v>
      </c>
      <c r="F77">
        <f t="shared" si="10"/>
        <v>0</v>
      </c>
      <c r="G77">
        <f t="shared" si="11"/>
        <v>0</v>
      </c>
      <c r="H77" t="b">
        <f>IFERROR(VLOOKUP(A77,'ej uppn åk6 uppn åk9'!$A$4:$D$525,1,FALSE)&lt;&gt;"",FALSE)</f>
        <v>1</v>
      </c>
      <c r="I77">
        <f>IFERROR(VLOOKUP(A77,'ej uppn åk6 uppn åk9'!$A$4:$D$525,2,FALSE),0)</f>
        <v>999</v>
      </c>
      <c r="J77">
        <f>IFERROR(VLOOKUP(A77,'ej uppn åk6 uppn åk9'!$A$4:$D$525,3,FALSE),0)</f>
        <v>999</v>
      </c>
      <c r="K77">
        <f t="shared" si="12"/>
        <v>0</v>
      </c>
      <c r="L77">
        <f t="shared" si="13"/>
        <v>0</v>
      </c>
      <c r="M77" t="b">
        <f>IFERROR(VLOOKUP(A77,'uppn åk6 ej uppn åk9'!$A$4:$D$525,1,FALSE)&lt;&gt;"",FALSE)</f>
        <v>1</v>
      </c>
      <c r="N77">
        <f>IFERROR(VLOOKUP(A77,'uppn åk6 ej uppn åk9'!$A$4:$D$525,2,FALSE),0)</f>
        <v>999</v>
      </c>
      <c r="O77">
        <f>IFERROR(VLOOKUP(A77,'uppn åk6 ej uppn åk9'!$A$4:$D$525,3,FALSE),0)</f>
        <v>999</v>
      </c>
      <c r="P77">
        <f t="shared" si="14"/>
        <v>0</v>
      </c>
      <c r="Q77">
        <f t="shared" si="15"/>
        <v>0</v>
      </c>
      <c r="R77" t="b">
        <f>IFERROR(VLOOKUP(A77,'uppn åk6 uppn åk9'!$A$4:$D$600,1,FALSE)&lt;&gt;"",FALSE)</f>
        <v>1</v>
      </c>
      <c r="S77">
        <f>IFERROR(VLOOKUP(A77,'uppn åk6 uppn åk9'!$A$4:$D$600,2,FALSE),0)</f>
        <v>297</v>
      </c>
      <c r="T77">
        <f>IFERROR(VLOOKUP(A77,'uppn åk6 uppn åk9'!$A$4:$D$600,3,FALSE),0)</f>
        <v>999</v>
      </c>
      <c r="U77">
        <f t="shared" si="16"/>
        <v>297</v>
      </c>
      <c r="V77">
        <f t="shared" si="17"/>
        <v>0</v>
      </c>
    </row>
    <row r="78" spans="1:22" x14ac:dyDescent="0.3">
      <c r="A78" s="10" t="s">
        <v>78</v>
      </c>
      <c r="B78" s="49" t="b">
        <f t="shared" si="9"/>
        <v>0</v>
      </c>
      <c r="C78" t="b">
        <f>IFERROR(VLOOKUP(A78,'ej uppn åk6 ej uppn åk9'!$A$4:$D$525,1,FALSE)&lt;&gt;"",FALSE)</f>
        <v>1</v>
      </c>
      <c r="D78">
        <f>IFERROR(VLOOKUP(A78,'ej uppn åk6 ej uppn åk9'!$A$4:$D$525,2,FALSE),0)</f>
        <v>16</v>
      </c>
      <c r="E78">
        <f>IFERROR(VLOOKUP(A78,'ej uppn åk6 ej uppn åk9'!$A$4:$D$525,3,FALSE),0)</f>
        <v>10</v>
      </c>
      <c r="F78">
        <f t="shared" si="10"/>
        <v>16</v>
      </c>
      <c r="G78">
        <f t="shared" si="11"/>
        <v>10</v>
      </c>
      <c r="H78" t="b">
        <f>IFERROR(VLOOKUP(A78,'ej uppn åk6 uppn åk9'!$A$4:$D$525,1,FALSE)&lt;&gt;"",FALSE)</f>
        <v>1</v>
      </c>
      <c r="I78">
        <f>IFERROR(VLOOKUP(A78,'ej uppn åk6 uppn åk9'!$A$4:$D$525,2,FALSE),0)</f>
        <v>999</v>
      </c>
      <c r="J78">
        <f>IFERROR(VLOOKUP(A78,'ej uppn åk6 uppn åk9'!$A$4:$D$525,3,FALSE),0)</f>
        <v>999</v>
      </c>
      <c r="K78">
        <f t="shared" si="12"/>
        <v>0</v>
      </c>
      <c r="L78">
        <f t="shared" si="13"/>
        <v>0</v>
      </c>
      <c r="M78" t="b">
        <f>IFERROR(VLOOKUP(A78,'uppn åk6 ej uppn åk9'!$A$4:$D$525,1,FALSE)&lt;&gt;"",FALSE)</f>
        <v>1</v>
      </c>
      <c r="N78">
        <f>IFERROR(VLOOKUP(A78,'uppn åk6 ej uppn åk9'!$A$4:$D$525,2,FALSE),0)</f>
        <v>14</v>
      </c>
      <c r="O78">
        <f>IFERROR(VLOOKUP(A78,'uppn åk6 ej uppn åk9'!$A$4:$D$525,3,FALSE),0)</f>
        <v>0</v>
      </c>
      <c r="P78">
        <f t="shared" si="14"/>
        <v>14</v>
      </c>
      <c r="Q78">
        <f t="shared" si="15"/>
        <v>0</v>
      </c>
      <c r="R78" t="b">
        <f>IFERROR(VLOOKUP(A78,'uppn åk6 uppn åk9'!$A$4:$D$600,1,FALSE)&lt;&gt;"",FALSE)</f>
        <v>1</v>
      </c>
      <c r="S78">
        <f>IFERROR(VLOOKUP(A78,'uppn åk6 uppn åk9'!$A$4:$D$600,2,FALSE),0)</f>
        <v>58</v>
      </c>
      <c r="T78">
        <f>IFERROR(VLOOKUP(A78,'uppn åk6 uppn åk9'!$A$4:$D$600,3,FALSE),0)</f>
        <v>999</v>
      </c>
      <c r="U78">
        <f t="shared" si="16"/>
        <v>58</v>
      </c>
      <c r="V78">
        <f t="shared" si="17"/>
        <v>0</v>
      </c>
    </row>
    <row r="79" spans="1:22" x14ac:dyDescent="0.3">
      <c r="A79" s="10" t="s">
        <v>80</v>
      </c>
      <c r="B79" s="49" t="b">
        <f t="shared" si="9"/>
        <v>0</v>
      </c>
      <c r="C79" t="b">
        <f>IFERROR(VLOOKUP(A79,'ej uppn åk6 ej uppn åk9'!$A$4:$D$525,1,FALSE)&lt;&gt;"",FALSE)</f>
        <v>1</v>
      </c>
      <c r="D79">
        <f>IFERROR(VLOOKUP(A79,'ej uppn åk6 ej uppn åk9'!$A$4:$D$525,2,FALSE),0)</f>
        <v>999</v>
      </c>
      <c r="E79">
        <f>IFERROR(VLOOKUP(A79,'ej uppn åk6 ej uppn åk9'!$A$4:$D$525,3,FALSE),0)</f>
        <v>999</v>
      </c>
      <c r="F79">
        <f t="shared" si="10"/>
        <v>0</v>
      </c>
      <c r="G79">
        <f t="shared" si="11"/>
        <v>0</v>
      </c>
      <c r="H79" t="b">
        <f>IFERROR(VLOOKUP(A79,'ej uppn åk6 uppn åk9'!$A$4:$D$525,1,FALSE)&lt;&gt;"",FALSE)</f>
        <v>1</v>
      </c>
      <c r="I79">
        <f>IFERROR(VLOOKUP(A79,'ej uppn åk6 uppn åk9'!$A$4:$D$525,2,FALSE),0)</f>
        <v>999</v>
      </c>
      <c r="J79">
        <f>IFERROR(VLOOKUP(A79,'ej uppn åk6 uppn åk9'!$A$4:$D$525,3,FALSE),0)</f>
        <v>999</v>
      </c>
      <c r="K79">
        <f t="shared" si="12"/>
        <v>0</v>
      </c>
      <c r="L79">
        <f t="shared" si="13"/>
        <v>0</v>
      </c>
      <c r="M79" t="b">
        <f>IFERROR(VLOOKUP(A79,'uppn åk6 ej uppn åk9'!$A$4:$D$525,1,FALSE)&lt;&gt;"",FALSE)</f>
        <v>1</v>
      </c>
      <c r="N79">
        <f>IFERROR(VLOOKUP(A79,'uppn åk6 ej uppn åk9'!$A$4:$D$525,2,FALSE),0)</f>
        <v>999</v>
      </c>
      <c r="O79">
        <f>IFERROR(VLOOKUP(A79,'uppn åk6 ej uppn åk9'!$A$4:$D$525,3,FALSE),0)</f>
        <v>999</v>
      </c>
      <c r="P79">
        <f t="shared" si="14"/>
        <v>0</v>
      </c>
      <c r="Q79">
        <f t="shared" si="15"/>
        <v>0</v>
      </c>
      <c r="R79" t="b">
        <f>IFERROR(VLOOKUP(A79,'uppn åk6 uppn åk9'!$A$4:$D$600,1,FALSE)&lt;&gt;"",FALSE)</f>
        <v>1</v>
      </c>
      <c r="S79">
        <f>IFERROR(VLOOKUP(A79,'uppn åk6 uppn åk9'!$A$4:$D$600,2,FALSE),0)</f>
        <v>25</v>
      </c>
      <c r="T79">
        <f>IFERROR(VLOOKUP(A79,'uppn åk6 uppn åk9'!$A$4:$D$600,3,FALSE),0)</f>
        <v>0</v>
      </c>
      <c r="U79">
        <f t="shared" si="16"/>
        <v>25</v>
      </c>
      <c r="V79">
        <f t="shared" si="17"/>
        <v>0</v>
      </c>
    </row>
    <row r="80" spans="1:22" x14ac:dyDescent="0.3">
      <c r="A80" s="10" t="s">
        <v>79</v>
      </c>
      <c r="B80" s="49" t="b">
        <f t="shared" si="9"/>
        <v>0</v>
      </c>
      <c r="C80" t="b">
        <f>IFERROR(VLOOKUP(A80,'ej uppn åk6 ej uppn åk9'!$A$4:$D$525,1,FALSE)&lt;&gt;"",FALSE)</f>
        <v>1</v>
      </c>
      <c r="D80">
        <f>IFERROR(VLOOKUP(A80,'ej uppn åk6 ej uppn åk9'!$A$4:$D$525,2,FALSE),0)</f>
        <v>999</v>
      </c>
      <c r="E80">
        <f>IFERROR(VLOOKUP(A80,'ej uppn åk6 ej uppn åk9'!$A$4:$D$525,3,FALSE),0)</f>
        <v>999</v>
      </c>
      <c r="F80">
        <f t="shared" si="10"/>
        <v>0</v>
      </c>
      <c r="G80">
        <f t="shared" si="11"/>
        <v>0</v>
      </c>
      <c r="H80" t="b">
        <f>IFERROR(VLOOKUP(A80,'ej uppn åk6 uppn åk9'!$A$4:$D$525,1,FALSE)&lt;&gt;"",FALSE)</f>
        <v>1</v>
      </c>
      <c r="I80">
        <f>IFERROR(VLOOKUP(A80,'ej uppn åk6 uppn åk9'!$A$4:$D$525,2,FALSE),0)</f>
        <v>999</v>
      </c>
      <c r="J80">
        <f>IFERROR(VLOOKUP(A80,'ej uppn åk6 uppn åk9'!$A$4:$D$525,3,FALSE),0)</f>
        <v>999</v>
      </c>
      <c r="K80">
        <f t="shared" si="12"/>
        <v>0</v>
      </c>
      <c r="L80">
        <f t="shared" si="13"/>
        <v>0</v>
      </c>
      <c r="M80" t="b">
        <f>IFERROR(VLOOKUP(A80,'uppn åk6 ej uppn åk9'!$A$4:$D$525,1,FALSE)&lt;&gt;"",FALSE)</f>
        <v>1</v>
      </c>
      <c r="N80">
        <f>IFERROR(VLOOKUP(A80,'uppn åk6 ej uppn åk9'!$A$4:$D$525,2,FALSE),0)</f>
        <v>999</v>
      </c>
      <c r="O80">
        <f>IFERROR(VLOOKUP(A80,'uppn åk6 ej uppn åk9'!$A$4:$D$525,3,FALSE),0)</f>
        <v>999</v>
      </c>
      <c r="P80">
        <f t="shared" si="14"/>
        <v>0</v>
      </c>
      <c r="Q80">
        <f t="shared" si="15"/>
        <v>0</v>
      </c>
      <c r="R80" t="b">
        <f>IFERROR(VLOOKUP(A80,'uppn åk6 uppn åk9'!$A$4:$D$600,1,FALSE)&lt;&gt;"",FALSE)</f>
        <v>1</v>
      </c>
      <c r="S80">
        <f>IFERROR(VLOOKUP(A80,'uppn åk6 uppn åk9'!$A$4:$D$600,2,FALSE),0)</f>
        <v>999</v>
      </c>
      <c r="T80">
        <f>IFERROR(VLOOKUP(A80,'uppn åk6 uppn åk9'!$A$4:$D$600,3,FALSE),0)</f>
        <v>999</v>
      </c>
      <c r="U80">
        <f t="shared" si="16"/>
        <v>0</v>
      </c>
      <c r="V80">
        <f t="shared" si="17"/>
        <v>0</v>
      </c>
    </row>
    <row r="81" spans="1:22" x14ac:dyDescent="0.3">
      <c r="A81" s="10" t="s">
        <v>613</v>
      </c>
      <c r="B81" s="49" t="b">
        <f t="shared" si="9"/>
        <v>0</v>
      </c>
      <c r="C81" t="b">
        <f>IFERROR(VLOOKUP(A81,'ej uppn åk6 ej uppn åk9'!$A$4:$D$525,1,FALSE)&lt;&gt;"",FALSE)</f>
        <v>0</v>
      </c>
      <c r="D81">
        <f>IFERROR(VLOOKUP(A81,'ej uppn åk6 ej uppn åk9'!$A$4:$D$525,2,FALSE),0)</f>
        <v>0</v>
      </c>
      <c r="E81">
        <f>IFERROR(VLOOKUP(A81,'ej uppn åk6 ej uppn åk9'!$A$4:$D$525,3,FALSE),0)</f>
        <v>0</v>
      </c>
      <c r="F81">
        <f t="shared" si="10"/>
        <v>0</v>
      </c>
      <c r="G81">
        <f t="shared" si="11"/>
        <v>0</v>
      </c>
      <c r="H81" t="b">
        <f>IFERROR(VLOOKUP(A81,'ej uppn åk6 uppn åk9'!$A$4:$D$525,1,FALSE)&lt;&gt;"",FALSE)</f>
        <v>0</v>
      </c>
      <c r="I81">
        <f>IFERROR(VLOOKUP(A81,'ej uppn åk6 uppn åk9'!$A$4:$D$525,2,FALSE),0)</f>
        <v>0</v>
      </c>
      <c r="J81">
        <f>IFERROR(VLOOKUP(A81,'ej uppn åk6 uppn åk9'!$A$4:$D$525,3,FALSE),0)</f>
        <v>0</v>
      </c>
      <c r="K81">
        <f t="shared" si="12"/>
        <v>0</v>
      </c>
      <c r="L81">
        <f t="shared" si="13"/>
        <v>0</v>
      </c>
      <c r="M81" t="b">
        <f>IFERROR(VLOOKUP(A81,'uppn åk6 ej uppn åk9'!$A$4:$D$525,1,FALSE)&lt;&gt;"",FALSE)</f>
        <v>0</v>
      </c>
      <c r="N81">
        <f>IFERROR(VLOOKUP(A81,'uppn åk6 ej uppn åk9'!$A$4:$D$525,2,FALSE),0)</f>
        <v>0</v>
      </c>
      <c r="O81">
        <f>IFERROR(VLOOKUP(A81,'uppn åk6 ej uppn åk9'!$A$4:$D$525,3,FALSE),0)</f>
        <v>0</v>
      </c>
      <c r="P81">
        <f t="shared" si="14"/>
        <v>0</v>
      </c>
      <c r="Q81">
        <f t="shared" si="15"/>
        <v>0</v>
      </c>
      <c r="R81" t="b">
        <f>IFERROR(VLOOKUP(A81,'uppn åk6 uppn åk9'!$A$4:$D$600,1,FALSE)&lt;&gt;"",FALSE)</f>
        <v>1</v>
      </c>
      <c r="S81">
        <f>IFERROR(VLOOKUP(A81,'uppn åk6 uppn åk9'!$A$4:$D$600,2,FALSE),0)</f>
        <v>999</v>
      </c>
      <c r="T81">
        <f>IFERROR(VLOOKUP(A81,'uppn åk6 uppn åk9'!$A$4:$D$600,3,FALSE),0)</f>
        <v>999</v>
      </c>
      <c r="U81">
        <f t="shared" si="16"/>
        <v>0</v>
      </c>
      <c r="V81">
        <f t="shared" si="17"/>
        <v>0</v>
      </c>
    </row>
    <row r="82" spans="1:22" x14ac:dyDescent="0.3">
      <c r="A82" s="10" t="s">
        <v>81</v>
      </c>
      <c r="B82" s="49" t="b">
        <f t="shared" si="9"/>
        <v>0</v>
      </c>
      <c r="C82" t="b">
        <f>IFERROR(VLOOKUP(A82,'ej uppn åk6 ej uppn åk9'!$A$4:$D$525,1,FALSE)&lt;&gt;"",FALSE)</f>
        <v>1</v>
      </c>
      <c r="D82">
        <f>IFERROR(VLOOKUP(A82,'ej uppn åk6 ej uppn åk9'!$A$4:$D$525,2,FALSE),0)</f>
        <v>999</v>
      </c>
      <c r="E82">
        <f>IFERROR(VLOOKUP(A82,'ej uppn åk6 ej uppn åk9'!$A$4:$D$525,3,FALSE),0)</f>
        <v>999</v>
      </c>
      <c r="F82">
        <f t="shared" si="10"/>
        <v>0</v>
      </c>
      <c r="G82">
        <f t="shared" si="11"/>
        <v>0</v>
      </c>
      <c r="H82" t="b">
        <f>IFERROR(VLOOKUP(A82,'ej uppn åk6 uppn åk9'!$A$4:$D$525,1,FALSE)&lt;&gt;"",FALSE)</f>
        <v>1</v>
      </c>
      <c r="I82">
        <f>IFERROR(VLOOKUP(A82,'ej uppn åk6 uppn åk9'!$A$4:$D$525,2,FALSE),0)</f>
        <v>999</v>
      </c>
      <c r="J82">
        <f>IFERROR(VLOOKUP(A82,'ej uppn åk6 uppn åk9'!$A$4:$D$525,3,FALSE),0)</f>
        <v>999</v>
      </c>
      <c r="K82">
        <f t="shared" si="12"/>
        <v>0</v>
      </c>
      <c r="L82">
        <f t="shared" si="13"/>
        <v>0</v>
      </c>
      <c r="M82" t="b">
        <f>IFERROR(VLOOKUP(A82,'uppn åk6 ej uppn åk9'!$A$4:$D$525,1,FALSE)&lt;&gt;"",FALSE)</f>
        <v>1</v>
      </c>
      <c r="N82">
        <f>IFERROR(VLOOKUP(A82,'uppn åk6 ej uppn åk9'!$A$4:$D$525,2,FALSE),0)</f>
        <v>999</v>
      </c>
      <c r="O82">
        <f>IFERROR(VLOOKUP(A82,'uppn åk6 ej uppn åk9'!$A$4:$D$525,3,FALSE),0)</f>
        <v>999</v>
      </c>
      <c r="P82">
        <f t="shared" si="14"/>
        <v>0</v>
      </c>
      <c r="Q82">
        <f t="shared" si="15"/>
        <v>0</v>
      </c>
      <c r="R82" t="b">
        <f>IFERROR(VLOOKUP(A82,'uppn åk6 uppn åk9'!$A$4:$D$600,1,FALSE)&lt;&gt;"",FALSE)</f>
        <v>1</v>
      </c>
      <c r="S82">
        <f>IFERROR(VLOOKUP(A82,'uppn åk6 uppn åk9'!$A$4:$D$600,2,FALSE),0)</f>
        <v>79</v>
      </c>
      <c r="T82">
        <f>IFERROR(VLOOKUP(A82,'uppn åk6 uppn åk9'!$A$4:$D$600,3,FALSE),0)</f>
        <v>0</v>
      </c>
      <c r="U82">
        <f t="shared" si="16"/>
        <v>79</v>
      </c>
      <c r="V82">
        <f t="shared" si="17"/>
        <v>0</v>
      </c>
    </row>
    <row r="83" spans="1:22" x14ac:dyDescent="0.3">
      <c r="A83" s="10" t="s">
        <v>597</v>
      </c>
      <c r="B83" s="49" t="b">
        <f t="shared" si="9"/>
        <v>0</v>
      </c>
      <c r="C83" t="b">
        <f>IFERROR(VLOOKUP(A83,'ej uppn åk6 ej uppn åk9'!$A$4:$D$525,1,FALSE)&lt;&gt;"",FALSE)</f>
        <v>0</v>
      </c>
      <c r="D83">
        <f>IFERROR(VLOOKUP(A83,'ej uppn åk6 ej uppn åk9'!$A$4:$D$525,2,FALSE),0)</f>
        <v>0</v>
      </c>
      <c r="E83">
        <f>IFERROR(VLOOKUP(A83,'ej uppn åk6 ej uppn åk9'!$A$4:$D$525,3,FALSE),0)</f>
        <v>0</v>
      </c>
      <c r="F83">
        <f t="shared" si="10"/>
        <v>0</v>
      </c>
      <c r="G83">
        <f t="shared" si="11"/>
        <v>0</v>
      </c>
      <c r="H83" t="b">
        <f>IFERROR(VLOOKUP(A83,'ej uppn åk6 uppn åk9'!$A$4:$D$525,1,FALSE)&lt;&gt;"",FALSE)</f>
        <v>0</v>
      </c>
      <c r="I83">
        <f>IFERROR(VLOOKUP(A83,'ej uppn åk6 uppn åk9'!$A$4:$D$525,2,FALSE),0)</f>
        <v>0</v>
      </c>
      <c r="J83">
        <f>IFERROR(VLOOKUP(A83,'ej uppn åk6 uppn åk9'!$A$4:$D$525,3,FALSE),0)</f>
        <v>0</v>
      </c>
      <c r="K83">
        <f t="shared" si="12"/>
        <v>0</v>
      </c>
      <c r="L83">
        <f t="shared" si="13"/>
        <v>0</v>
      </c>
      <c r="M83" t="b">
        <f>IFERROR(VLOOKUP(A83,'uppn åk6 ej uppn åk9'!$A$4:$D$525,1,FALSE)&lt;&gt;"",FALSE)</f>
        <v>1</v>
      </c>
      <c r="N83">
        <f>IFERROR(VLOOKUP(A83,'uppn åk6 ej uppn åk9'!$A$4:$D$525,2,FALSE),0)</f>
        <v>999</v>
      </c>
      <c r="O83">
        <f>IFERROR(VLOOKUP(A83,'uppn åk6 ej uppn åk9'!$A$4:$D$525,3,FALSE),0)</f>
        <v>999</v>
      </c>
      <c r="P83">
        <f t="shared" si="14"/>
        <v>0</v>
      </c>
      <c r="Q83">
        <f t="shared" si="15"/>
        <v>0</v>
      </c>
      <c r="R83" t="b">
        <f>IFERROR(VLOOKUP(A83,'uppn åk6 uppn åk9'!$A$4:$D$600,1,FALSE)&lt;&gt;"",FALSE)</f>
        <v>1</v>
      </c>
      <c r="S83">
        <f>IFERROR(VLOOKUP(A83,'uppn åk6 uppn åk9'!$A$4:$D$600,2,FALSE),0)</f>
        <v>0</v>
      </c>
      <c r="T83" t="str">
        <f>IFERROR(VLOOKUP(A83,'uppn åk6 uppn åk9'!$A$4:$D$600,3,FALSE),0)</f>
        <v>.</v>
      </c>
      <c r="U83">
        <f t="shared" si="16"/>
        <v>0</v>
      </c>
      <c r="V83" t="str">
        <f t="shared" si="17"/>
        <v>.</v>
      </c>
    </row>
    <row r="84" spans="1:22" x14ac:dyDescent="0.3">
      <c r="A84" s="10" t="s">
        <v>82</v>
      </c>
      <c r="B84" s="49" t="b">
        <f t="shared" si="9"/>
        <v>0</v>
      </c>
      <c r="C84" t="b">
        <f>IFERROR(VLOOKUP(A84,'ej uppn åk6 ej uppn åk9'!$A$4:$D$525,1,FALSE)&lt;&gt;"",FALSE)</f>
        <v>1</v>
      </c>
      <c r="D84">
        <f>IFERROR(VLOOKUP(A84,'ej uppn åk6 ej uppn åk9'!$A$4:$D$525,2,FALSE),0)</f>
        <v>999</v>
      </c>
      <c r="E84">
        <f>IFERROR(VLOOKUP(A84,'ej uppn åk6 ej uppn åk9'!$A$4:$D$525,3,FALSE),0)</f>
        <v>999</v>
      </c>
      <c r="F84">
        <f t="shared" si="10"/>
        <v>0</v>
      </c>
      <c r="G84">
        <f t="shared" si="11"/>
        <v>0</v>
      </c>
      <c r="H84" t="b">
        <f>IFERROR(VLOOKUP(A84,'ej uppn åk6 uppn åk9'!$A$4:$D$525,1,FALSE)&lt;&gt;"",FALSE)</f>
        <v>1</v>
      </c>
      <c r="I84">
        <f>IFERROR(VLOOKUP(A84,'ej uppn åk6 uppn åk9'!$A$4:$D$525,2,FALSE),0)</f>
        <v>29</v>
      </c>
      <c r="J84">
        <f>IFERROR(VLOOKUP(A84,'ej uppn åk6 uppn åk9'!$A$4:$D$525,3,FALSE),0)</f>
        <v>14</v>
      </c>
      <c r="K84">
        <f t="shared" si="12"/>
        <v>29</v>
      </c>
      <c r="L84">
        <f t="shared" si="13"/>
        <v>14</v>
      </c>
      <c r="M84" t="b">
        <f>IFERROR(VLOOKUP(A84,'uppn åk6 ej uppn åk9'!$A$4:$D$525,1,FALSE)&lt;&gt;"",FALSE)</f>
        <v>1</v>
      </c>
      <c r="N84">
        <f>IFERROR(VLOOKUP(A84,'uppn åk6 ej uppn åk9'!$A$4:$D$525,2,FALSE),0)</f>
        <v>999</v>
      </c>
      <c r="O84">
        <f>IFERROR(VLOOKUP(A84,'uppn åk6 ej uppn åk9'!$A$4:$D$525,3,FALSE),0)</f>
        <v>999</v>
      </c>
      <c r="P84">
        <f t="shared" si="14"/>
        <v>0</v>
      </c>
      <c r="Q84">
        <f t="shared" si="15"/>
        <v>0</v>
      </c>
      <c r="R84" t="b">
        <f>IFERROR(VLOOKUP(A84,'uppn åk6 uppn åk9'!$A$4:$D$600,1,FALSE)&lt;&gt;"",FALSE)</f>
        <v>1</v>
      </c>
      <c r="S84">
        <f>IFERROR(VLOOKUP(A84,'uppn åk6 uppn åk9'!$A$4:$D$600,2,FALSE),0)</f>
        <v>236</v>
      </c>
      <c r="T84">
        <f>IFERROR(VLOOKUP(A84,'uppn åk6 uppn åk9'!$A$4:$D$600,3,FALSE),0)</f>
        <v>15</v>
      </c>
      <c r="U84">
        <f t="shared" si="16"/>
        <v>236</v>
      </c>
      <c r="V84">
        <f t="shared" si="17"/>
        <v>15</v>
      </c>
    </row>
    <row r="85" spans="1:22" x14ac:dyDescent="0.3">
      <c r="A85" s="10" t="s">
        <v>83</v>
      </c>
      <c r="B85" s="49" t="b">
        <f t="shared" si="9"/>
        <v>0</v>
      </c>
      <c r="C85" t="b">
        <f>IFERROR(VLOOKUP(A85,'ej uppn åk6 ej uppn åk9'!$A$4:$D$525,1,FALSE)&lt;&gt;"",FALSE)</f>
        <v>1</v>
      </c>
      <c r="D85">
        <f>IFERROR(VLOOKUP(A85,'ej uppn åk6 ej uppn åk9'!$A$4:$D$525,2,FALSE),0)</f>
        <v>17</v>
      </c>
      <c r="E85">
        <f>IFERROR(VLOOKUP(A85,'ej uppn åk6 ej uppn åk9'!$A$4:$D$525,3,FALSE),0)</f>
        <v>10</v>
      </c>
      <c r="F85">
        <f t="shared" si="10"/>
        <v>17</v>
      </c>
      <c r="G85">
        <f t="shared" si="11"/>
        <v>10</v>
      </c>
      <c r="H85" t="b">
        <f>IFERROR(VLOOKUP(A85,'ej uppn åk6 uppn åk9'!$A$4:$D$525,1,FALSE)&lt;&gt;"",FALSE)</f>
        <v>1</v>
      </c>
      <c r="I85">
        <f>IFERROR(VLOOKUP(A85,'ej uppn åk6 uppn åk9'!$A$4:$D$525,2,FALSE),0)</f>
        <v>999</v>
      </c>
      <c r="J85">
        <f>IFERROR(VLOOKUP(A85,'ej uppn åk6 uppn åk9'!$A$4:$D$525,3,FALSE),0)</f>
        <v>999</v>
      </c>
      <c r="K85">
        <f t="shared" si="12"/>
        <v>0</v>
      </c>
      <c r="L85">
        <f t="shared" si="13"/>
        <v>0</v>
      </c>
      <c r="M85" t="b">
        <f>IFERROR(VLOOKUP(A85,'uppn åk6 ej uppn åk9'!$A$4:$D$525,1,FALSE)&lt;&gt;"",FALSE)</f>
        <v>1</v>
      </c>
      <c r="N85">
        <f>IFERROR(VLOOKUP(A85,'uppn åk6 ej uppn åk9'!$A$4:$D$525,2,FALSE),0)</f>
        <v>999</v>
      </c>
      <c r="O85">
        <f>IFERROR(VLOOKUP(A85,'uppn åk6 ej uppn åk9'!$A$4:$D$525,3,FALSE),0)</f>
        <v>999</v>
      </c>
      <c r="P85">
        <f t="shared" si="14"/>
        <v>0</v>
      </c>
      <c r="Q85">
        <f t="shared" si="15"/>
        <v>0</v>
      </c>
      <c r="R85" t="b">
        <f>IFERROR(VLOOKUP(A85,'uppn åk6 uppn åk9'!$A$4:$D$600,1,FALSE)&lt;&gt;"",FALSE)</f>
        <v>1</v>
      </c>
      <c r="S85">
        <f>IFERROR(VLOOKUP(A85,'uppn åk6 uppn åk9'!$A$4:$D$600,2,FALSE),0)</f>
        <v>157</v>
      </c>
      <c r="T85">
        <f>IFERROR(VLOOKUP(A85,'uppn åk6 uppn åk9'!$A$4:$D$600,3,FALSE),0)</f>
        <v>999</v>
      </c>
      <c r="U85">
        <f t="shared" si="16"/>
        <v>157</v>
      </c>
      <c r="V85">
        <f t="shared" si="17"/>
        <v>0</v>
      </c>
    </row>
    <row r="86" spans="1:22" x14ac:dyDescent="0.3">
      <c r="A86" s="10" t="s">
        <v>91</v>
      </c>
      <c r="B86" s="49" t="b">
        <f t="shared" si="9"/>
        <v>0</v>
      </c>
      <c r="C86" t="b">
        <f>IFERROR(VLOOKUP(A86,'ej uppn åk6 ej uppn åk9'!$A$4:$D$525,1,FALSE)&lt;&gt;"",FALSE)</f>
        <v>1</v>
      </c>
      <c r="D86">
        <f>IFERROR(VLOOKUP(A86,'ej uppn åk6 ej uppn åk9'!$A$4:$D$525,2,FALSE),0)</f>
        <v>999</v>
      </c>
      <c r="E86">
        <f>IFERROR(VLOOKUP(A86,'ej uppn åk6 ej uppn åk9'!$A$4:$D$525,3,FALSE),0)</f>
        <v>999</v>
      </c>
      <c r="F86">
        <f t="shared" si="10"/>
        <v>0</v>
      </c>
      <c r="G86">
        <f t="shared" si="11"/>
        <v>0</v>
      </c>
      <c r="H86" t="b">
        <f>IFERROR(VLOOKUP(A86,'ej uppn åk6 uppn åk9'!$A$4:$D$525,1,FALSE)&lt;&gt;"",FALSE)</f>
        <v>0</v>
      </c>
      <c r="I86">
        <f>IFERROR(VLOOKUP(A86,'ej uppn åk6 uppn åk9'!$A$4:$D$525,2,FALSE),0)</f>
        <v>0</v>
      </c>
      <c r="J86">
        <f>IFERROR(VLOOKUP(A86,'ej uppn åk6 uppn åk9'!$A$4:$D$525,3,FALSE),0)</f>
        <v>0</v>
      </c>
      <c r="K86">
        <f t="shared" si="12"/>
        <v>0</v>
      </c>
      <c r="L86">
        <f t="shared" si="13"/>
        <v>0</v>
      </c>
      <c r="M86" t="b">
        <f>IFERROR(VLOOKUP(A86,'uppn åk6 ej uppn åk9'!$A$4:$D$525,1,FALSE)&lt;&gt;"",FALSE)</f>
        <v>1</v>
      </c>
      <c r="N86">
        <f>IFERROR(VLOOKUP(A86,'uppn åk6 ej uppn åk9'!$A$4:$D$525,2,FALSE),0)</f>
        <v>999</v>
      </c>
      <c r="O86">
        <f>IFERROR(VLOOKUP(A86,'uppn åk6 ej uppn åk9'!$A$4:$D$525,3,FALSE),0)</f>
        <v>999</v>
      </c>
      <c r="P86">
        <f t="shared" si="14"/>
        <v>0</v>
      </c>
      <c r="Q86">
        <f t="shared" si="15"/>
        <v>0</v>
      </c>
      <c r="R86" t="b">
        <f>IFERROR(VLOOKUP(A86,'uppn åk6 uppn åk9'!$A$4:$D$600,1,FALSE)&lt;&gt;"",FALSE)</f>
        <v>1</v>
      </c>
      <c r="S86">
        <f>IFERROR(VLOOKUP(A86,'uppn åk6 uppn åk9'!$A$4:$D$600,2,FALSE),0)</f>
        <v>999</v>
      </c>
      <c r="T86">
        <f>IFERROR(VLOOKUP(A86,'uppn åk6 uppn åk9'!$A$4:$D$600,3,FALSE),0)</f>
        <v>999</v>
      </c>
      <c r="U86">
        <f t="shared" si="16"/>
        <v>0</v>
      </c>
      <c r="V86">
        <f t="shared" si="17"/>
        <v>0</v>
      </c>
    </row>
    <row r="87" spans="1:22" x14ac:dyDescent="0.3">
      <c r="A87" s="10" t="s">
        <v>92</v>
      </c>
      <c r="B87" s="49" t="b">
        <f t="shared" si="9"/>
        <v>0</v>
      </c>
      <c r="C87" t="b">
        <f>IFERROR(VLOOKUP(A87,'ej uppn åk6 ej uppn åk9'!$A$4:$D$525,1,FALSE)&lt;&gt;"",FALSE)</f>
        <v>1</v>
      </c>
      <c r="D87">
        <f>IFERROR(VLOOKUP(A87,'ej uppn åk6 ej uppn åk9'!$A$4:$D$525,2,FALSE),0)</f>
        <v>999</v>
      </c>
      <c r="E87">
        <f>IFERROR(VLOOKUP(A87,'ej uppn åk6 ej uppn åk9'!$A$4:$D$525,3,FALSE),0)</f>
        <v>999</v>
      </c>
      <c r="F87">
        <f t="shared" si="10"/>
        <v>0</v>
      </c>
      <c r="G87">
        <f t="shared" si="11"/>
        <v>0</v>
      </c>
      <c r="H87" t="b">
        <f>IFERROR(VLOOKUP(A87,'ej uppn åk6 uppn åk9'!$A$4:$D$525,1,FALSE)&lt;&gt;"",FALSE)</f>
        <v>1</v>
      </c>
      <c r="I87">
        <f>IFERROR(VLOOKUP(A87,'ej uppn åk6 uppn åk9'!$A$4:$D$525,2,FALSE),0)</f>
        <v>999</v>
      </c>
      <c r="J87">
        <f>IFERROR(VLOOKUP(A87,'ej uppn åk6 uppn åk9'!$A$4:$D$525,3,FALSE),0)</f>
        <v>999</v>
      </c>
      <c r="K87">
        <f t="shared" si="12"/>
        <v>0</v>
      </c>
      <c r="L87">
        <f t="shared" si="13"/>
        <v>0</v>
      </c>
      <c r="M87" t="b">
        <f>IFERROR(VLOOKUP(A87,'uppn åk6 ej uppn åk9'!$A$4:$D$525,1,FALSE)&lt;&gt;"",FALSE)</f>
        <v>0</v>
      </c>
      <c r="N87">
        <f>IFERROR(VLOOKUP(A87,'uppn åk6 ej uppn åk9'!$A$4:$D$525,2,FALSE),0)</f>
        <v>0</v>
      </c>
      <c r="O87">
        <f>IFERROR(VLOOKUP(A87,'uppn åk6 ej uppn åk9'!$A$4:$D$525,3,FALSE),0)</f>
        <v>0</v>
      </c>
      <c r="P87">
        <f t="shared" si="14"/>
        <v>0</v>
      </c>
      <c r="Q87">
        <f t="shared" si="15"/>
        <v>0</v>
      </c>
      <c r="R87" t="b">
        <f>IFERROR(VLOOKUP(A87,'uppn åk6 uppn åk9'!$A$4:$D$600,1,FALSE)&lt;&gt;"",FALSE)</f>
        <v>1</v>
      </c>
      <c r="S87">
        <f>IFERROR(VLOOKUP(A87,'uppn åk6 uppn åk9'!$A$4:$D$600,2,FALSE),0)</f>
        <v>999</v>
      </c>
      <c r="T87">
        <f>IFERROR(VLOOKUP(A87,'uppn åk6 uppn åk9'!$A$4:$D$600,3,FALSE),0)</f>
        <v>999</v>
      </c>
      <c r="U87">
        <f t="shared" si="16"/>
        <v>0</v>
      </c>
      <c r="V87">
        <f t="shared" si="17"/>
        <v>0</v>
      </c>
    </row>
    <row r="88" spans="1:22" x14ac:dyDescent="0.3">
      <c r="A88" s="10" t="s">
        <v>84</v>
      </c>
      <c r="B88" s="49" t="b">
        <f t="shared" si="9"/>
        <v>0</v>
      </c>
      <c r="C88" t="b">
        <f>IFERROR(VLOOKUP(A88,'ej uppn åk6 ej uppn åk9'!$A$4:$D$525,1,FALSE)&lt;&gt;"",FALSE)</f>
        <v>1</v>
      </c>
      <c r="D88">
        <f>IFERROR(VLOOKUP(A88,'ej uppn åk6 ej uppn åk9'!$A$4:$D$525,2,FALSE),0)</f>
        <v>10</v>
      </c>
      <c r="E88">
        <f>IFERROR(VLOOKUP(A88,'ej uppn åk6 ej uppn åk9'!$A$4:$D$525,3,FALSE),0)</f>
        <v>999</v>
      </c>
      <c r="F88">
        <f t="shared" si="10"/>
        <v>10</v>
      </c>
      <c r="G88">
        <f t="shared" si="11"/>
        <v>0</v>
      </c>
      <c r="H88" t="b">
        <f>IFERROR(VLOOKUP(A88,'ej uppn åk6 uppn åk9'!$A$4:$D$525,1,FALSE)&lt;&gt;"",FALSE)</f>
        <v>1</v>
      </c>
      <c r="I88">
        <f>IFERROR(VLOOKUP(A88,'ej uppn åk6 uppn åk9'!$A$4:$D$525,2,FALSE),0)</f>
        <v>999</v>
      </c>
      <c r="J88">
        <f>IFERROR(VLOOKUP(A88,'ej uppn åk6 uppn åk9'!$A$4:$D$525,3,FALSE),0)</f>
        <v>999</v>
      </c>
      <c r="K88">
        <f t="shared" si="12"/>
        <v>0</v>
      </c>
      <c r="L88">
        <f t="shared" si="13"/>
        <v>0</v>
      </c>
      <c r="M88" t="b">
        <f>IFERROR(VLOOKUP(A88,'uppn åk6 ej uppn åk9'!$A$4:$D$525,1,FALSE)&lt;&gt;"",FALSE)</f>
        <v>1</v>
      </c>
      <c r="N88">
        <f>IFERROR(VLOOKUP(A88,'uppn åk6 ej uppn åk9'!$A$4:$D$525,2,FALSE),0)</f>
        <v>14</v>
      </c>
      <c r="O88">
        <f>IFERROR(VLOOKUP(A88,'uppn åk6 ej uppn åk9'!$A$4:$D$525,3,FALSE),0)</f>
        <v>999</v>
      </c>
      <c r="P88">
        <f t="shared" si="14"/>
        <v>14</v>
      </c>
      <c r="Q88">
        <f t="shared" si="15"/>
        <v>0</v>
      </c>
      <c r="R88" t="b">
        <f>IFERROR(VLOOKUP(A88,'uppn åk6 uppn åk9'!$A$4:$D$600,1,FALSE)&lt;&gt;"",FALSE)</f>
        <v>1</v>
      </c>
      <c r="S88">
        <f>IFERROR(VLOOKUP(A88,'uppn åk6 uppn åk9'!$A$4:$D$600,2,FALSE),0)</f>
        <v>45</v>
      </c>
      <c r="T88">
        <f>IFERROR(VLOOKUP(A88,'uppn åk6 uppn åk9'!$A$4:$D$600,3,FALSE),0)</f>
        <v>999</v>
      </c>
      <c r="U88">
        <f t="shared" si="16"/>
        <v>45</v>
      </c>
      <c r="V88">
        <f t="shared" si="17"/>
        <v>0</v>
      </c>
    </row>
    <row r="89" spans="1:22" x14ac:dyDescent="0.3">
      <c r="A89" s="10" t="s">
        <v>85</v>
      </c>
      <c r="B89" s="49" t="b">
        <f t="shared" si="9"/>
        <v>0</v>
      </c>
      <c r="C89" t="b">
        <f>IFERROR(VLOOKUP(A89,'ej uppn åk6 ej uppn åk9'!$A$4:$D$525,1,FALSE)&lt;&gt;"",FALSE)</f>
        <v>1</v>
      </c>
      <c r="D89">
        <f>IFERROR(VLOOKUP(A89,'ej uppn åk6 ej uppn åk9'!$A$4:$D$525,2,FALSE),0)</f>
        <v>37</v>
      </c>
      <c r="E89">
        <f>IFERROR(VLOOKUP(A89,'ej uppn åk6 ej uppn åk9'!$A$4:$D$525,3,FALSE),0)</f>
        <v>19</v>
      </c>
      <c r="F89">
        <f t="shared" si="10"/>
        <v>37</v>
      </c>
      <c r="G89">
        <f t="shared" si="11"/>
        <v>19</v>
      </c>
      <c r="H89" t="b">
        <f>IFERROR(VLOOKUP(A89,'ej uppn åk6 uppn åk9'!$A$4:$D$525,1,FALSE)&lt;&gt;"",FALSE)</f>
        <v>1</v>
      </c>
      <c r="I89">
        <f>IFERROR(VLOOKUP(A89,'ej uppn åk6 uppn åk9'!$A$4:$D$525,2,FALSE),0)</f>
        <v>28</v>
      </c>
      <c r="J89">
        <f>IFERROR(VLOOKUP(A89,'ej uppn åk6 uppn åk9'!$A$4:$D$525,3,FALSE),0)</f>
        <v>999</v>
      </c>
      <c r="K89">
        <f t="shared" si="12"/>
        <v>28</v>
      </c>
      <c r="L89">
        <f t="shared" si="13"/>
        <v>0</v>
      </c>
      <c r="M89" t="b">
        <f>IFERROR(VLOOKUP(A89,'uppn åk6 ej uppn åk9'!$A$4:$D$525,1,FALSE)&lt;&gt;"",FALSE)</f>
        <v>1</v>
      </c>
      <c r="N89">
        <f>IFERROR(VLOOKUP(A89,'uppn åk6 ej uppn åk9'!$A$4:$D$525,2,FALSE),0)</f>
        <v>31</v>
      </c>
      <c r="O89">
        <f>IFERROR(VLOOKUP(A89,'uppn åk6 ej uppn åk9'!$A$4:$D$525,3,FALSE),0)</f>
        <v>999</v>
      </c>
      <c r="P89">
        <f t="shared" si="14"/>
        <v>31</v>
      </c>
      <c r="Q89">
        <f t="shared" si="15"/>
        <v>0</v>
      </c>
      <c r="R89" t="b">
        <f>IFERROR(VLOOKUP(A89,'uppn åk6 uppn åk9'!$A$4:$D$600,1,FALSE)&lt;&gt;"",FALSE)</f>
        <v>1</v>
      </c>
      <c r="S89">
        <f>IFERROR(VLOOKUP(A89,'uppn åk6 uppn åk9'!$A$4:$D$600,2,FALSE),0)</f>
        <v>234</v>
      </c>
      <c r="T89">
        <f>IFERROR(VLOOKUP(A89,'uppn åk6 uppn åk9'!$A$4:$D$600,3,FALSE),0)</f>
        <v>999</v>
      </c>
      <c r="U89">
        <f t="shared" si="16"/>
        <v>234</v>
      </c>
      <c r="V89">
        <f t="shared" si="17"/>
        <v>0</v>
      </c>
    </row>
    <row r="90" spans="1:22" x14ac:dyDescent="0.3">
      <c r="A90" s="10" t="s">
        <v>86</v>
      </c>
      <c r="B90" s="49" t="b">
        <f t="shared" si="9"/>
        <v>0</v>
      </c>
      <c r="C90" t="b">
        <f>IFERROR(VLOOKUP(A90,'ej uppn åk6 ej uppn åk9'!$A$4:$D$525,1,FALSE)&lt;&gt;"",FALSE)</f>
        <v>1</v>
      </c>
      <c r="D90">
        <f>IFERROR(VLOOKUP(A90,'ej uppn åk6 ej uppn åk9'!$A$4:$D$525,2,FALSE),0)</f>
        <v>999</v>
      </c>
      <c r="E90">
        <f>IFERROR(VLOOKUP(A90,'ej uppn åk6 ej uppn åk9'!$A$4:$D$525,3,FALSE),0)</f>
        <v>999</v>
      </c>
      <c r="F90">
        <f t="shared" si="10"/>
        <v>0</v>
      </c>
      <c r="G90">
        <f t="shared" si="11"/>
        <v>0</v>
      </c>
      <c r="H90" t="b">
        <f>IFERROR(VLOOKUP(A90,'ej uppn åk6 uppn åk9'!$A$4:$D$525,1,FALSE)&lt;&gt;"",FALSE)</f>
        <v>0</v>
      </c>
      <c r="I90">
        <f>IFERROR(VLOOKUP(A90,'ej uppn åk6 uppn åk9'!$A$4:$D$525,2,FALSE),0)</f>
        <v>0</v>
      </c>
      <c r="J90">
        <f>IFERROR(VLOOKUP(A90,'ej uppn åk6 uppn åk9'!$A$4:$D$525,3,FALSE),0)</f>
        <v>0</v>
      </c>
      <c r="K90">
        <f t="shared" si="12"/>
        <v>0</v>
      </c>
      <c r="L90">
        <f t="shared" si="13"/>
        <v>0</v>
      </c>
      <c r="M90" t="b">
        <f>IFERROR(VLOOKUP(A90,'uppn åk6 ej uppn åk9'!$A$4:$D$525,1,FALSE)&lt;&gt;"",FALSE)</f>
        <v>1</v>
      </c>
      <c r="N90">
        <f>IFERROR(VLOOKUP(A90,'uppn åk6 ej uppn åk9'!$A$4:$D$525,2,FALSE),0)</f>
        <v>999</v>
      </c>
      <c r="O90">
        <f>IFERROR(VLOOKUP(A90,'uppn åk6 ej uppn åk9'!$A$4:$D$525,3,FALSE),0)</f>
        <v>999</v>
      </c>
      <c r="P90">
        <f t="shared" si="14"/>
        <v>0</v>
      </c>
      <c r="Q90">
        <f t="shared" si="15"/>
        <v>0</v>
      </c>
      <c r="R90" t="b">
        <f>IFERROR(VLOOKUP(A90,'uppn åk6 uppn åk9'!$A$4:$D$600,1,FALSE)&lt;&gt;"",FALSE)</f>
        <v>1</v>
      </c>
      <c r="S90">
        <f>IFERROR(VLOOKUP(A90,'uppn åk6 uppn åk9'!$A$4:$D$600,2,FALSE),0)</f>
        <v>57</v>
      </c>
      <c r="T90">
        <f>IFERROR(VLOOKUP(A90,'uppn åk6 uppn åk9'!$A$4:$D$600,3,FALSE),0)</f>
        <v>999</v>
      </c>
      <c r="U90">
        <f t="shared" si="16"/>
        <v>57</v>
      </c>
      <c r="V90">
        <f t="shared" si="17"/>
        <v>0</v>
      </c>
    </row>
    <row r="91" spans="1:22" x14ac:dyDescent="0.3">
      <c r="A91" s="10" t="s">
        <v>87</v>
      </c>
      <c r="B91" s="49" t="b">
        <f t="shared" si="9"/>
        <v>0</v>
      </c>
      <c r="C91" t="b">
        <f>IFERROR(VLOOKUP(A91,'ej uppn åk6 ej uppn åk9'!$A$4:$D$525,1,FALSE)&lt;&gt;"",FALSE)</f>
        <v>1</v>
      </c>
      <c r="D91">
        <f>IFERROR(VLOOKUP(A91,'ej uppn åk6 ej uppn åk9'!$A$4:$D$525,2,FALSE),0)</f>
        <v>133</v>
      </c>
      <c r="E91">
        <f>IFERROR(VLOOKUP(A91,'ej uppn åk6 ej uppn åk9'!$A$4:$D$525,3,FALSE),0)</f>
        <v>17</v>
      </c>
      <c r="F91">
        <f t="shared" si="10"/>
        <v>133</v>
      </c>
      <c r="G91">
        <f t="shared" si="11"/>
        <v>17</v>
      </c>
      <c r="H91" t="b">
        <f>IFERROR(VLOOKUP(A91,'ej uppn åk6 uppn åk9'!$A$4:$D$525,1,FALSE)&lt;&gt;"",FALSE)</f>
        <v>1</v>
      </c>
      <c r="I91">
        <f>IFERROR(VLOOKUP(A91,'ej uppn åk6 uppn åk9'!$A$4:$D$525,2,FALSE),0)</f>
        <v>71</v>
      </c>
      <c r="J91">
        <f>IFERROR(VLOOKUP(A91,'ej uppn åk6 uppn åk9'!$A$4:$D$525,3,FALSE),0)</f>
        <v>999</v>
      </c>
      <c r="K91">
        <f t="shared" si="12"/>
        <v>71</v>
      </c>
      <c r="L91">
        <f t="shared" si="13"/>
        <v>0</v>
      </c>
      <c r="M91" t="b">
        <f>IFERROR(VLOOKUP(A91,'uppn åk6 ej uppn åk9'!$A$4:$D$525,1,FALSE)&lt;&gt;"",FALSE)</f>
        <v>1</v>
      </c>
      <c r="N91">
        <f>IFERROR(VLOOKUP(A91,'uppn åk6 ej uppn åk9'!$A$4:$D$525,2,FALSE),0)</f>
        <v>70</v>
      </c>
      <c r="O91">
        <f>IFERROR(VLOOKUP(A91,'uppn åk6 ej uppn åk9'!$A$4:$D$525,3,FALSE),0)</f>
        <v>999</v>
      </c>
      <c r="P91">
        <f t="shared" si="14"/>
        <v>70</v>
      </c>
      <c r="Q91">
        <f t="shared" si="15"/>
        <v>0</v>
      </c>
      <c r="R91" t="b">
        <f>IFERROR(VLOOKUP(A91,'uppn åk6 uppn åk9'!$A$4:$D$600,1,FALSE)&lt;&gt;"",FALSE)</f>
        <v>1</v>
      </c>
      <c r="S91">
        <f>IFERROR(VLOOKUP(A91,'uppn åk6 uppn åk9'!$A$4:$D$600,2,FALSE),0)</f>
        <v>543</v>
      </c>
      <c r="T91">
        <f>IFERROR(VLOOKUP(A91,'uppn åk6 uppn åk9'!$A$4:$D$600,3,FALSE),0)</f>
        <v>999</v>
      </c>
      <c r="U91">
        <f t="shared" si="16"/>
        <v>543</v>
      </c>
      <c r="V91">
        <f t="shared" si="17"/>
        <v>0</v>
      </c>
    </row>
    <row r="92" spans="1:22" x14ac:dyDescent="0.3">
      <c r="A92" s="10" t="s">
        <v>88</v>
      </c>
      <c r="B92" s="49" t="b">
        <f t="shared" si="9"/>
        <v>0</v>
      </c>
      <c r="C92" t="b">
        <f>IFERROR(VLOOKUP(A92,'ej uppn åk6 ej uppn åk9'!$A$4:$D$525,1,FALSE)&lt;&gt;"",FALSE)</f>
        <v>1</v>
      </c>
      <c r="D92">
        <f>IFERROR(VLOOKUP(A92,'ej uppn åk6 ej uppn åk9'!$A$4:$D$525,2,FALSE),0)</f>
        <v>32</v>
      </c>
      <c r="E92">
        <f>IFERROR(VLOOKUP(A92,'ej uppn åk6 ej uppn åk9'!$A$4:$D$525,3,FALSE),0)</f>
        <v>20</v>
      </c>
      <c r="F92">
        <f t="shared" si="10"/>
        <v>32</v>
      </c>
      <c r="G92">
        <f t="shared" si="11"/>
        <v>20</v>
      </c>
      <c r="H92" t="b">
        <f>IFERROR(VLOOKUP(A92,'ej uppn åk6 uppn åk9'!$A$4:$D$525,1,FALSE)&lt;&gt;"",FALSE)</f>
        <v>1</v>
      </c>
      <c r="I92">
        <f>IFERROR(VLOOKUP(A92,'ej uppn åk6 uppn åk9'!$A$4:$D$525,2,FALSE),0)</f>
        <v>19</v>
      </c>
      <c r="J92">
        <f>IFERROR(VLOOKUP(A92,'ej uppn åk6 uppn åk9'!$A$4:$D$525,3,FALSE),0)</f>
        <v>999</v>
      </c>
      <c r="K92">
        <f t="shared" si="12"/>
        <v>19</v>
      </c>
      <c r="L92">
        <f t="shared" si="13"/>
        <v>0</v>
      </c>
      <c r="M92" t="b">
        <f>IFERROR(VLOOKUP(A92,'uppn åk6 ej uppn åk9'!$A$4:$D$525,1,FALSE)&lt;&gt;"",FALSE)</f>
        <v>1</v>
      </c>
      <c r="N92">
        <f>IFERROR(VLOOKUP(A92,'uppn åk6 ej uppn åk9'!$A$4:$D$525,2,FALSE),0)</f>
        <v>26</v>
      </c>
      <c r="O92">
        <f>IFERROR(VLOOKUP(A92,'uppn åk6 ej uppn åk9'!$A$4:$D$525,3,FALSE),0)</f>
        <v>10</v>
      </c>
      <c r="P92">
        <f t="shared" si="14"/>
        <v>26</v>
      </c>
      <c r="Q92">
        <f t="shared" si="15"/>
        <v>10</v>
      </c>
      <c r="R92" t="b">
        <f>IFERROR(VLOOKUP(A92,'uppn åk6 uppn åk9'!$A$4:$D$600,1,FALSE)&lt;&gt;"",FALSE)</f>
        <v>1</v>
      </c>
      <c r="S92">
        <f>IFERROR(VLOOKUP(A92,'uppn åk6 uppn åk9'!$A$4:$D$600,2,FALSE),0)</f>
        <v>257</v>
      </c>
      <c r="T92">
        <f>IFERROR(VLOOKUP(A92,'uppn åk6 uppn åk9'!$A$4:$D$600,3,FALSE),0)</f>
        <v>999</v>
      </c>
      <c r="U92">
        <f t="shared" si="16"/>
        <v>257</v>
      </c>
      <c r="V92">
        <f t="shared" si="17"/>
        <v>0</v>
      </c>
    </row>
    <row r="93" spans="1:22" x14ac:dyDescent="0.3">
      <c r="A93" s="10" t="s">
        <v>89</v>
      </c>
      <c r="B93" s="49" t="b">
        <f t="shared" si="9"/>
        <v>0</v>
      </c>
      <c r="C93" t="b">
        <f>IFERROR(VLOOKUP(A93,'ej uppn åk6 ej uppn åk9'!$A$4:$D$525,1,FALSE)&lt;&gt;"",FALSE)</f>
        <v>1</v>
      </c>
      <c r="D93">
        <f>IFERROR(VLOOKUP(A93,'ej uppn åk6 ej uppn åk9'!$A$4:$D$525,2,FALSE),0)</f>
        <v>999</v>
      </c>
      <c r="E93">
        <f>IFERROR(VLOOKUP(A93,'ej uppn åk6 ej uppn åk9'!$A$4:$D$525,3,FALSE),0)</f>
        <v>999</v>
      </c>
      <c r="F93">
        <f t="shared" si="10"/>
        <v>0</v>
      </c>
      <c r="G93">
        <f t="shared" si="11"/>
        <v>0</v>
      </c>
      <c r="H93" t="b">
        <f>IFERROR(VLOOKUP(A93,'ej uppn åk6 uppn åk9'!$A$4:$D$525,1,FALSE)&lt;&gt;"",FALSE)</f>
        <v>1</v>
      </c>
      <c r="I93">
        <f>IFERROR(VLOOKUP(A93,'ej uppn åk6 uppn åk9'!$A$4:$D$525,2,FALSE),0)</f>
        <v>999</v>
      </c>
      <c r="J93">
        <f>IFERROR(VLOOKUP(A93,'ej uppn åk6 uppn åk9'!$A$4:$D$525,3,FALSE),0)</f>
        <v>999</v>
      </c>
      <c r="K93">
        <f t="shared" si="12"/>
        <v>0</v>
      </c>
      <c r="L93">
        <f t="shared" si="13"/>
        <v>0</v>
      </c>
      <c r="M93" t="b">
        <f>IFERROR(VLOOKUP(A93,'uppn åk6 ej uppn åk9'!$A$4:$D$525,1,FALSE)&lt;&gt;"",FALSE)</f>
        <v>1</v>
      </c>
      <c r="N93">
        <f>IFERROR(VLOOKUP(A93,'uppn åk6 ej uppn åk9'!$A$4:$D$525,2,FALSE),0)</f>
        <v>999</v>
      </c>
      <c r="O93">
        <f>IFERROR(VLOOKUP(A93,'uppn åk6 ej uppn åk9'!$A$4:$D$525,3,FALSE),0)</f>
        <v>999</v>
      </c>
      <c r="P93">
        <f t="shared" si="14"/>
        <v>0</v>
      </c>
      <c r="Q93">
        <f t="shared" si="15"/>
        <v>0</v>
      </c>
      <c r="R93" t="b">
        <f>IFERROR(VLOOKUP(A93,'uppn åk6 uppn åk9'!$A$4:$D$600,1,FALSE)&lt;&gt;"",FALSE)</f>
        <v>1</v>
      </c>
      <c r="S93">
        <f>IFERROR(VLOOKUP(A93,'uppn åk6 uppn åk9'!$A$4:$D$600,2,FALSE),0)</f>
        <v>41</v>
      </c>
      <c r="T93">
        <f>IFERROR(VLOOKUP(A93,'uppn åk6 uppn åk9'!$A$4:$D$600,3,FALSE),0)</f>
        <v>999</v>
      </c>
      <c r="U93">
        <f t="shared" si="16"/>
        <v>41</v>
      </c>
      <c r="V93">
        <f t="shared" si="17"/>
        <v>0</v>
      </c>
    </row>
    <row r="94" spans="1:22" x14ac:dyDescent="0.3">
      <c r="A94" s="10" t="s">
        <v>614</v>
      </c>
      <c r="B94" s="49" t="b">
        <f t="shared" si="9"/>
        <v>0</v>
      </c>
      <c r="C94" t="b">
        <f>IFERROR(VLOOKUP(A94,'ej uppn åk6 ej uppn åk9'!$A$4:$D$525,1,FALSE)&lt;&gt;"",FALSE)</f>
        <v>0</v>
      </c>
      <c r="D94">
        <f>IFERROR(VLOOKUP(A94,'ej uppn åk6 ej uppn åk9'!$A$4:$D$525,2,FALSE),0)</f>
        <v>0</v>
      </c>
      <c r="E94">
        <f>IFERROR(VLOOKUP(A94,'ej uppn åk6 ej uppn åk9'!$A$4:$D$525,3,FALSE),0)</f>
        <v>0</v>
      </c>
      <c r="F94">
        <f t="shared" si="10"/>
        <v>0</v>
      </c>
      <c r="G94">
        <f t="shared" si="11"/>
        <v>0</v>
      </c>
      <c r="H94" t="b">
        <f>IFERROR(VLOOKUP(A94,'ej uppn åk6 uppn åk9'!$A$4:$D$525,1,FALSE)&lt;&gt;"",FALSE)</f>
        <v>0</v>
      </c>
      <c r="I94">
        <f>IFERROR(VLOOKUP(A94,'ej uppn åk6 uppn åk9'!$A$4:$D$525,2,FALSE),0)</f>
        <v>0</v>
      </c>
      <c r="J94">
        <f>IFERROR(VLOOKUP(A94,'ej uppn åk6 uppn åk9'!$A$4:$D$525,3,FALSE),0)</f>
        <v>0</v>
      </c>
      <c r="K94">
        <f t="shared" si="12"/>
        <v>0</v>
      </c>
      <c r="L94">
        <f t="shared" si="13"/>
        <v>0</v>
      </c>
      <c r="M94" t="b">
        <f>IFERROR(VLOOKUP(A94,'uppn åk6 ej uppn åk9'!$A$4:$D$525,1,FALSE)&lt;&gt;"",FALSE)</f>
        <v>0</v>
      </c>
      <c r="N94">
        <f>IFERROR(VLOOKUP(A94,'uppn åk6 ej uppn åk9'!$A$4:$D$525,2,FALSE),0)</f>
        <v>0</v>
      </c>
      <c r="O94">
        <f>IFERROR(VLOOKUP(A94,'uppn åk6 ej uppn åk9'!$A$4:$D$525,3,FALSE),0)</f>
        <v>0</v>
      </c>
      <c r="P94">
        <f t="shared" si="14"/>
        <v>0</v>
      </c>
      <c r="Q94">
        <f t="shared" si="15"/>
        <v>0</v>
      </c>
      <c r="R94" t="b">
        <f>IFERROR(VLOOKUP(A94,'uppn åk6 uppn åk9'!$A$4:$D$600,1,FALSE)&lt;&gt;"",FALSE)</f>
        <v>1</v>
      </c>
      <c r="S94">
        <f>IFERROR(VLOOKUP(A94,'uppn åk6 uppn åk9'!$A$4:$D$600,2,FALSE),0)</f>
        <v>30</v>
      </c>
      <c r="T94">
        <f>IFERROR(VLOOKUP(A94,'uppn åk6 uppn åk9'!$A$4:$D$600,3,FALSE),0)</f>
        <v>999</v>
      </c>
      <c r="U94">
        <f t="shared" si="16"/>
        <v>30</v>
      </c>
      <c r="V94">
        <f t="shared" si="17"/>
        <v>0</v>
      </c>
    </row>
    <row r="95" spans="1:22" x14ac:dyDescent="0.3">
      <c r="A95" s="10" t="s">
        <v>90</v>
      </c>
      <c r="B95" s="49" t="b">
        <f t="shared" si="9"/>
        <v>0</v>
      </c>
      <c r="C95" t="b">
        <f>IFERROR(VLOOKUP(A95,'ej uppn åk6 ej uppn åk9'!$A$4:$D$525,1,FALSE)&lt;&gt;"",FALSE)</f>
        <v>1</v>
      </c>
      <c r="D95">
        <f>IFERROR(VLOOKUP(A95,'ej uppn åk6 ej uppn åk9'!$A$4:$D$525,2,FALSE),0)</f>
        <v>999</v>
      </c>
      <c r="E95">
        <f>IFERROR(VLOOKUP(A95,'ej uppn åk6 ej uppn åk9'!$A$4:$D$525,3,FALSE),0)</f>
        <v>999</v>
      </c>
      <c r="F95">
        <f t="shared" si="10"/>
        <v>0</v>
      </c>
      <c r="G95">
        <f t="shared" si="11"/>
        <v>0</v>
      </c>
      <c r="H95" t="b">
        <f>IFERROR(VLOOKUP(A95,'ej uppn åk6 uppn åk9'!$A$4:$D$525,1,FALSE)&lt;&gt;"",FALSE)</f>
        <v>1</v>
      </c>
      <c r="I95">
        <f>IFERROR(VLOOKUP(A95,'ej uppn åk6 uppn åk9'!$A$4:$D$525,2,FALSE),0)</f>
        <v>999</v>
      </c>
      <c r="J95">
        <f>IFERROR(VLOOKUP(A95,'ej uppn åk6 uppn åk9'!$A$4:$D$525,3,FALSE),0)</f>
        <v>999</v>
      </c>
      <c r="K95">
        <f t="shared" si="12"/>
        <v>0</v>
      </c>
      <c r="L95">
        <f t="shared" si="13"/>
        <v>0</v>
      </c>
      <c r="M95" t="b">
        <f>IFERROR(VLOOKUP(A95,'uppn åk6 ej uppn åk9'!$A$4:$D$525,1,FALSE)&lt;&gt;"",FALSE)</f>
        <v>1</v>
      </c>
      <c r="N95">
        <f>IFERROR(VLOOKUP(A95,'uppn åk6 ej uppn åk9'!$A$4:$D$525,2,FALSE),0)</f>
        <v>999</v>
      </c>
      <c r="O95">
        <f>IFERROR(VLOOKUP(A95,'uppn åk6 ej uppn åk9'!$A$4:$D$525,3,FALSE),0)</f>
        <v>999</v>
      </c>
      <c r="P95">
        <f t="shared" si="14"/>
        <v>0</v>
      </c>
      <c r="Q95">
        <f t="shared" si="15"/>
        <v>0</v>
      </c>
      <c r="R95" t="b">
        <f>IFERROR(VLOOKUP(A95,'uppn åk6 uppn åk9'!$A$4:$D$600,1,FALSE)&lt;&gt;"",FALSE)</f>
        <v>1</v>
      </c>
      <c r="S95">
        <f>IFERROR(VLOOKUP(A95,'uppn åk6 uppn åk9'!$A$4:$D$600,2,FALSE),0)</f>
        <v>14</v>
      </c>
      <c r="T95">
        <f>IFERROR(VLOOKUP(A95,'uppn åk6 uppn åk9'!$A$4:$D$600,3,FALSE),0)</f>
        <v>0</v>
      </c>
      <c r="U95">
        <f t="shared" si="16"/>
        <v>14</v>
      </c>
      <c r="V95">
        <f t="shared" si="17"/>
        <v>0</v>
      </c>
    </row>
    <row r="96" spans="1:22" x14ac:dyDescent="0.3">
      <c r="A96" s="10" t="s">
        <v>615</v>
      </c>
      <c r="B96" s="49" t="b">
        <f t="shared" si="9"/>
        <v>0</v>
      </c>
      <c r="C96" t="b">
        <f>IFERROR(VLOOKUP(A96,'ej uppn åk6 ej uppn åk9'!$A$4:$D$525,1,FALSE)&lt;&gt;"",FALSE)</f>
        <v>0</v>
      </c>
      <c r="D96">
        <f>IFERROR(VLOOKUP(A96,'ej uppn åk6 ej uppn åk9'!$A$4:$D$525,2,FALSE),0)</f>
        <v>0</v>
      </c>
      <c r="E96">
        <f>IFERROR(VLOOKUP(A96,'ej uppn åk6 ej uppn åk9'!$A$4:$D$525,3,FALSE),0)</f>
        <v>0</v>
      </c>
      <c r="F96">
        <f t="shared" si="10"/>
        <v>0</v>
      </c>
      <c r="G96">
        <f t="shared" si="11"/>
        <v>0</v>
      </c>
      <c r="H96" t="b">
        <f>IFERROR(VLOOKUP(A96,'ej uppn åk6 uppn åk9'!$A$4:$D$525,1,FALSE)&lt;&gt;"",FALSE)</f>
        <v>0</v>
      </c>
      <c r="I96">
        <f>IFERROR(VLOOKUP(A96,'ej uppn åk6 uppn åk9'!$A$4:$D$525,2,FALSE),0)</f>
        <v>0</v>
      </c>
      <c r="J96">
        <f>IFERROR(VLOOKUP(A96,'ej uppn åk6 uppn åk9'!$A$4:$D$525,3,FALSE),0)</f>
        <v>0</v>
      </c>
      <c r="K96">
        <f t="shared" si="12"/>
        <v>0</v>
      </c>
      <c r="L96">
        <f t="shared" si="13"/>
        <v>0</v>
      </c>
      <c r="M96" t="b">
        <f>IFERROR(VLOOKUP(A96,'uppn åk6 ej uppn åk9'!$A$4:$D$525,1,FALSE)&lt;&gt;"",FALSE)</f>
        <v>0</v>
      </c>
      <c r="N96">
        <f>IFERROR(VLOOKUP(A96,'uppn åk6 ej uppn åk9'!$A$4:$D$525,2,FALSE),0)</f>
        <v>0</v>
      </c>
      <c r="O96">
        <f>IFERROR(VLOOKUP(A96,'uppn åk6 ej uppn åk9'!$A$4:$D$525,3,FALSE),0)</f>
        <v>0</v>
      </c>
      <c r="P96">
        <f t="shared" si="14"/>
        <v>0</v>
      </c>
      <c r="Q96">
        <f t="shared" si="15"/>
        <v>0</v>
      </c>
      <c r="R96" t="b">
        <f>IFERROR(VLOOKUP(A96,'uppn åk6 uppn åk9'!$A$4:$D$600,1,FALSE)&lt;&gt;"",FALSE)</f>
        <v>1</v>
      </c>
      <c r="S96">
        <f>IFERROR(VLOOKUP(A96,'uppn åk6 uppn åk9'!$A$4:$D$600,2,FALSE),0)</f>
        <v>22</v>
      </c>
      <c r="T96">
        <f>IFERROR(VLOOKUP(A96,'uppn åk6 uppn åk9'!$A$4:$D$600,3,FALSE),0)</f>
        <v>0</v>
      </c>
      <c r="U96">
        <f t="shared" si="16"/>
        <v>22</v>
      </c>
      <c r="V96">
        <f t="shared" si="17"/>
        <v>0</v>
      </c>
    </row>
    <row r="97" spans="1:22" x14ac:dyDescent="0.3">
      <c r="A97" s="10" t="s">
        <v>93</v>
      </c>
      <c r="B97" s="49" t="b">
        <f t="shared" si="9"/>
        <v>0</v>
      </c>
      <c r="C97" t="b">
        <f>IFERROR(VLOOKUP(A97,'ej uppn åk6 ej uppn åk9'!$A$4:$D$525,1,FALSE)&lt;&gt;"",FALSE)</f>
        <v>1</v>
      </c>
      <c r="D97">
        <f>IFERROR(VLOOKUP(A97,'ej uppn åk6 ej uppn åk9'!$A$4:$D$525,2,FALSE),0)</f>
        <v>11</v>
      </c>
      <c r="E97">
        <f>IFERROR(VLOOKUP(A97,'ej uppn åk6 ej uppn åk9'!$A$4:$D$525,3,FALSE),0)</f>
        <v>999</v>
      </c>
      <c r="F97">
        <f t="shared" si="10"/>
        <v>11</v>
      </c>
      <c r="G97">
        <f t="shared" si="11"/>
        <v>0</v>
      </c>
      <c r="H97" t="b">
        <f>IFERROR(VLOOKUP(A97,'ej uppn åk6 uppn åk9'!$A$4:$D$525,1,FALSE)&lt;&gt;"",FALSE)</f>
        <v>1</v>
      </c>
      <c r="I97">
        <f>IFERROR(VLOOKUP(A97,'ej uppn åk6 uppn åk9'!$A$4:$D$525,2,FALSE),0)</f>
        <v>999</v>
      </c>
      <c r="J97">
        <f>IFERROR(VLOOKUP(A97,'ej uppn åk6 uppn åk9'!$A$4:$D$525,3,FALSE),0)</f>
        <v>999</v>
      </c>
      <c r="K97">
        <f t="shared" si="12"/>
        <v>0</v>
      </c>
      <c r="L97">
        <f t="shared" si="13"/>
        <v>0</v>
      </c>
      <c r="M97" t="b">
        <f>IFERROR(VLOOKUP(A97,'uppn åk6 ej uppn åk9'!$A$4:$D$525,1,FALSE)&lt;&gt;"",FALSE)</f>
        <v>1</v>
      </c>
      <c r="N97">
        <f>IFERROR(VLOOKUP(A97,'uppn åk6 ej uppn åk9'!$A$4:$D$525,2,FALSE),0)</f>
        <v>12</v>
      </c>
      <c r="O97">
        <f>IFERROR(VLOOKUP(A97,'uppn åk6 ej uppn åk9'!$A$4:$D$525,3,FALSE),0)</f>
        <v>0</v>
      </c>
      <c r="P97">
        <f t="shared" si="14"/>
        <v>12</v>
      </c>
      <c r="Q97">
        <f t="shared" si="15"/>
        <v>0</v>
      </c>
      <c r="R97" t="b">
        <f>IFERROR(VLOOKUP(A97,'uppn åk6 uppn åk9'!$A$4:$D$600,1,FALSE)&lt;&gt;"",FALSE)</f>
        <v>1</v>
      </c>
      <c r="S97">
        <f>IFERROR(VLOOKUP(A97,'uppn åk6 uppn åk9'!$A$4:$D$600,2,FALSE),0)</f>
        <v>81</v>
      </c>
      <c r="T97">
        <f>IFERROR(VLOOKUP(A97,'uppn åk6 uppn åk9'!$A$4:$D$600,3,FALSE),0)</f>
        <v>0</v>
      </c>
      <c r="U97">
        <f t="shared" si="16"/>
        <v>81</v>
      </c>
      <c r="V97">
        <f t="shared" si="17"/>
        <v>0</v>
      </c>
    </row>
    <row r="98" spans="1:22" x14ac:dyDescent="0.3">
      <c r="A98" s="10" t="s">
        <v>94</v>
      </c>
      <c r="B98" s="49" t="b">
        <f t="shared" si="9"/>
        <v>0</v>
      </c>
      <c r="C98" t="b">
        <f>IFERROR(VLOOKUP(A98,'ej uppn åk6 ej uppn åk9'!$A$4:$D$525,1,FALSE)&lt;&gt;"",FALSE)</f>
        <v>1</v>
      </c>
      <c r="D98">
        <f>IFERROR(VLOOKUP(A98,'ej uppn åk6 ej uppn åk9'!$A$4:$D$525,2,FALSE),0)</f>
        <v>19</v>
      </c>
      <c r="E98">
        <f>IFERROR(VLOOKUP(A98,'ej uppn åk6 ej uppn åk9'!$A$4:$D$525,3,FALSE),0)</f>
        <v>11</v>
      </c>
      <c r="F98">
        <f t="shared" si="10"/>
        <v>19</v>
      </c>
      <c r="G98">
        <f t="shared" si="11"/>
        <v>11</v>
      </c>
      <c r="H98" t="b">
        <f>IFERROR(VLOOKUP(A98,'ej uppn åk6 uppn åk9'!$A$4:$D$525,1,FALSE)&lt;&gt;"",FALSE)</f>
        <v>1</v>
      </c>
      <c r="I98">
        <f>IFERROR(VLOOKUP(A98,'ej uppn åk6 uppn åk9'!$A$4:$D$525,2,FALSE),0)</f>
        <v>999</v>
      </c>
      <c r="J98">
        <f>IFERROR(VLOOKUP(A98,'ej uppn åk6 uppn åk9'!$A$4:$D$525,3,FALSE),0)</f>
        <v>999</v>
      </c>
      <c r="K98">
        <f t="shared" si="12"/>
        <v>0</v>
      </c>
      <c r="L98">
        <f t="shared" si="13"/>
        <v>0</v>
      </c>
      <c r="M98" t="b">
        <f>IFERROR(VLOOKUP(A98,'uppn åk6 ej uppn åk9'!$A$4:$D$525,1,FALSE)&lt;&gt;"",FALSE)</f>
        <v>1</v>
      </c>
      <c r="N98">
        <f>IFERROR(VLOOKUP(A98,'uppn åk6 ej uppn åk9'!$A$4:$D$525,2,FALSE),0)</f>
        <v>17</v>
      </c>
      <c r="O98">
        <f>IFERROR(VLOOKUP(A98,'uppn åk6 ej uppn åk9'!$A$4:$D$525,3,FALSE),0)</f>
        <v>999</v>
      </c>
      <c r="P98">
        <f t="shared" si="14"/>
        <v>17</v>
      </c>
      <c r="Q98">
        <f t="shared" si="15"/>
        <v>0</v>
      </c>
      <c r="R98" t="b">
        <f>IFERROR(VLOOKUP(A98,'uppn åk6 uppn åk9'!$A$4:$D$600,1,FALSE)&lt;&gt;"",FALSE)</f>
        <v>1</v>
      </c>
      <c r="S98">
        <f>IFERROR(VLOOKUP(A98,'uppn åk6 uppn åk9'!$A$4:$D$600,2,FALSE),0)</f>
        <v>64</v>
      </c>
      <c r="T98">
        <f>IFERROR(VLOOKUP(A98,'uppn åk6 uppn åk9'!$A$4:$D$600,3,FALSE),0)</f>
        <v>999</v>
      </c>
      <c r="U98">
        <f t="shared" si="16"/>
        <v>64</v>
      </c>
      <c r="V98">
        <f t="shared" si="17"/>
        <v>0</v>
      </c>
    </row>
    <row r="99" spans="1:22" x14ac:dyDescent="0.3">
      <c r="A99" s="10" t="s">
        <v>95</v>
      </c>
      <c r="B99" s="49" t="b">
        <f t="shared" si="9"/>
        <v>0</v>
      </c>
      <c r="C99" t="b">
        <f>IFERROR(VLOOKUP(A99,'ej uppn åk6 ej uppn åk9'!$A$4:$D$525,1,FALSE)&lt;&gt;"",FALSE)</f>
        <v>1</v>
      </c>
      <c r="D99">
        <f>IFERROR(VLOOKUP(A99,'ej uppn åk6 ej uppn åk9'!$A$4:$D$525,2,FALSE),0)</f>
        <v>65</v>
      </c>
      <c r="E99">
        <f>IFERROR(VLOOKUP(A99,'ej uppn åk6 ej uppn åk9'!$A$4:$D$525,3,FALSE),0)</f>
        <v>43</v>
      </c>
      <c r="F99">
        <f t="shared" si="10"/>
        <v>65</v>
      </c>
      <c r="G99">
        <f t="shared" si="11"/>
        <v>43</v>
      </c>
      <c r="H99" t="b">
        <f>IFERROR(VLOOKUP(A99,'ej uppn åk6 uppn åk9'!$A$4:$D$525,1,FALSE)&lt;&gt;"",FALSE)</f>
        <v>1</v>
      </c>
      <c r="I99">
        <f>IFERROR(VLOOKUP(A99,'ej uppn åk6 uppn åk9'!$A$4:$D$525,2,FALSE),0)</f>
        <v>37</v>
      </c>
      <c r="J99">
        <f>IFERROR(VLOOKUP(A99,'ej uppn åk6 uppn åk9'!$A$4:$D$525,3,FALSE),0)</f>
        <v>12</v>
      </c>
      <c r="K99">
        <f t="shared" si="12"/>
        <v>37</v>
      </c>
      <c r="L99">
        <f t="shared" si="13"/>
        <v>12</v>
      </c>
      <c r="M99" t="b">
        <f>IFERROR(VLOOKUP(A99,'uppn åk6 ej uppn åk9'!$A$4:$D$525,1,FALSE)&lt;&gt;"",FALSE)</f>
        <v>1</v>
      </c>
      <c r="N99">
        <f>IFERROR(VLOOKUP(A99,'uppn åk6 ej uppn åk9'!$A$4:$D$525,2,FALSE),0)</f>
        <v>43</v>
      </c>
      <c r="O99">
        <f>IFERROR(VLOOKUP(A99,'uppn åk6 ej uppn åk9'!$A$4:$D$525,3,FALSE),0)</f>
        <v>999</v>
      </c>
      <c r="P99">
        <f t="shared" si="14"/>
        <v>43</v>
      </c>
      <c r="Q99">
        <f t="shared" si="15"/>
        <v>0</v>
      </c>
      <c r="R99" t="b">
        <f>IFERROR(VLOOKUP(A99,'uppn åk6 uppn åk9'!$A$4:$D$600,1,FALSE)&lt;&gt;"",FALSE)</f>
        <v>1</v>
      </c>
      <c r="S99">
        <f>IFERROR(VLOOKUP(A99,'uppn åk6 uppn åk9'!$A$4:$D$600,2,FALSE),0)</f>
        <v>238</v>
      </c>
      <c r="T99">
        <f>IFERROR(VLOOKUP(A99,'uppn åk6 uppn åk9'!$A$4:$D$600,3,FALSE),0)</f>
        <v>999</v>
      </c>
      <c r="U99">
        <f t="shared" si="16"/>
        <v>238</v>
      </c>
      <c r="V99">
        <f t="shared" si="17"/>
        <v>0</v>
      </c>
    </row>
    <row r="100" spans="1:22" x14ac:dyDescent="0.3">
      <c r="A100" s="10" t="s">
        <v>96</v>
      </c>
      <c r="B100" s="49" t="b">
        <f t="shared" si="9"/>
        <v>0</v>
      </c>
      <c r="C100" t="b">
        <f>IFERROR(VLOOKUP(A100,'ej uppn åk6 ej uppn åk9'!$A$4:$D$525,1,FALSE)&lt;&gt;"",FALSE)</f>
        <v>1</v>
      </c>
      <c r="D100">
        <f>IFERROR(VLOOKUP(A100,'ej uppn åk6 ej uppn åk9'!$A$4:$D$525,2,FALSE),0)</f>
        <v>54</v>
      </c>
      <c r="E100">
        <f>IFERROR(VLOOKUP(A100,'ej uppn åk6 ej uppn åk9'!$A$4:$D$525,3,FALSE),0)</f>
        <v>37</v>
      </c>
      <c r="F100">
        <f t="shared" si="10"/>
        <v>54</v>
      </c>
      <c r="G100">
        <f t="shared" si="11"/>
        <v>37</v>
      </c>
      <c r="H100" t="b">
        <f>IFERROR(VLOOKUP(A100,'ej uppn åk6 uppn åk9'!$A$4:$D$525,1,FALSE)&lt;&gt;"",FALSE)</f>
        <v>1</v>
      </c>
      <c r="I100">
        <f>IFERROR(VLOOKUP(A100,'ej uppn åk6 uppn åk9'!$A$4:$D$525,2,FALSE),0)</f>
        <v>38</v>
      </c>
      <c r="J100">
        <f>IFERROR(VLOOKUP(A100,'ej uppn åk6 uppn åk9'!$A$4:$D$525,3,FALSE),0)</f>
        <v>13</v>
      </c>
      <c r="K100">
        <f t="shared" si="12"/>
        <v>38</v>
      </c>
      <c r="L100">
        <f t="shared" si="13"/>
        <v>13</v>
      </c>
      <c r="M100" t="b">
        <f>IFERROR(VLOOKUP(A100,'uppn åk6 ej uppn åk9'!$A$4:$D$525,1,FALSE)&lt;&gt;"",FALSE)</f>
        <v>1</v>
      </c>
      <c r="N100">
        <f>IFERROR(VLOOKUP(A100,'uppn åk6 ej uppn åk9'!$A$4:$D$525,2,FALSE),0)</f>
        <v>24</v>
      </c>
      <c r="O100">
        <f>IFERROR(VLOOKUP(A100,'uppn åk6 ej uppn åk9'!$A$4:$D$525,3,FALSE),0)</f>
        <v>999</v>
      </c>
      <c r="P100">
        <f t="shared" si="14"/>
        <v>24</v>
      </c>
      <c r="Q100">
        <f t="shared" si="15"/>
        <v>0</v>
      </c>
      <c r="R100" t="b">
        <f>IFERROR(VLOOKUP(A100,'uppn åk6 uppn åk9'!$A$4:$D$600,1,FALSE)&lt;&gt;"",FALSE)</f>
        <v>1</v>
      </c>
      <c r="S100">
        <f>IFERROR(VLOOKUP(A100,'uppn åk6 uppn åk9'!$A$4:$D$600,2,FALSE),0)</f>
        <v>205</v>
      </c>
      <c r="T100">
        <f>IFERROR(VLOOKUP(A100,'uppn åk6 uppn åk9'!$A$4:$D$600,3,FALSE),0)</f>
        <v>999</v>
      </c>
      <c r="U100">
        <f t="shared" si="16"/>
        <v>205</v>
      </c>
      <c r="V100">
        <f t="shared" si="17"/>
        <v>0</v>
      </c>
    </row>
    <row r="101" spans="1:22" x14ac:dyDescent="0.3">
      <c r="A101" s="10" t="s">
        <v>97</v>
      </c>
      <c r="B101" s="49" t="b">
        <f t="shared" si="9"/>
        <v>0</v>
      </c>
      <c r="C101" t="b">
        <f>IFERROR(VLOOKUP(A101,'ej uppn åk6 ej uppn åk9'!$A$4:$D$525,1,FALSE)&lt;&gt;"",FALSE)</f>
        <v>1</v>
      </c>
      <c r="D101">
        <f>IFERROR(VLOOKUP(A101,'ej uppn åk6 ej uppn åk9'!$A$4:$D$525,2,FALSE),0)</f>
        <v>42</v>
      </c>
      <c r="E101">
        <f>IFERROR(VLOOKUP(A101,'ej uppn åk6 ej uppn åk9'!$A$4:$D$525,3,FALSE),0)</f>
        <v>24</v>
      </c>
      <c r="F101">
        <f t="shared" si="10"/>
        <v>42</v>
      </c>
      <c r="G101">
        <f t="shared" si="11"/>
        <v>24</v>
      </c>
      <c r="H101" t="b">
        <f>IFERROR(VLOOKUP(A101,'ej uppn åk6 uppn åk9'!$A$4:$D$525,1,FALSE)&lt;&gt;"",FALSE)</f>
        <v>1</v>
      </c>
      <c r="I101">
        <f>IFERROR(VLOOKUP(A101,'ej uppn åk6 uppn åk9'!$A$4:$D$525,2,FALSE),0)</f>
        <v>29</v>
      </c>
      <c r="J101">
        <f>IFERROR(VLOOKUP(A101,'ej uppn åk6 uppn åk9'!$A$4:$D$525,3,FALSE),0)</f>
        <v>999</v>
      </c>
      <c r="K101">
        <f t="shared" si="12"/>
        <v>29</v>
      </c>
      <c r="L101">
        <f t="shared" si="13"/>
        <v>0</v>
      </c>
      <c r="M101" t="b">
        <f>IFERROR(VLOOKUP(A101,'uppn åk6 ej uppn åk9'!$A$4:$D$525,1,FALSE)&lt;&gt;"",FALSE)</f>
        <v>1</v>
      </c>
      <c r="N101">
        <f>IFERROR(VLOOKUP(A101,'uppn åk6 ej uppn åk9'!$A$4:$D$525,2,FALSE),0)</f>
        <v>40</v>
      </c>
      <c r="O101">
        <f>IFERROR(VLOOKUP(A101,'uppn åk6 ej uppn åk9'!$A$4:$D$525,3,FALSE),0)</f>
        <v>999</v>
      </c>
      <c r="P101">
        <f t="shared" si="14"/>
        <v>40</v>
      </c>
      <c r="Q101">
        <f t="shared" si="15"/>
        <v>0</v>
      </c>
      <c r="R101" t="b">
        <f>IFERROR(VLOOKUP(A101,'uppn åk6 uppn åk9'!$A$4:$D$600,1,FALSE)&lt;&gt;"",FALSE)</f>
        <v>1</v>
      </c>
      <c r="S101">
        <f>IFERROR(VLOOKUP(A101,'uppn åk6 uppn åk9'!$A$4:$D$600,2,FALSE),0)</f>
        <v>301</v>
      </c>
      <c r="T101">
        <f>IFERROR(VLOOKUP(A101,'uppn åk6 uppn åk9'!$A$4:$D$600,3,FALSE),0)</f>
        <v>999</v>
      </c>
      <c r="U101">
        <f t="shared" si="16"/>
        <v>301</v>
      </c>
      <c r="V101">
        <f t="shared" si="17"/>
        <v>0</v>
      </c>
    </row>
    <row r="102" spans="1:22" x14ac:dyDescent="0.3">
      <c r="A102" s="10" t="s">
        <v>98</v>
      </c>
      <c r="B102" s="49" t="b">
        <f t="shared" si="9"/>
        <v>0</v>
      </c>
      <c r="C102" t="b">
        <f>IFERROR(VLOOKUP(A102,'ej uppn åk6 ej uppn åk9'!$A$4:$D$525,1,FALSE)&lt;&gt;"",FALSE)</f>
        <v>1</v>
      </c>
      <c r="D102">
        <f>IFERROR(VLOOKUP(A102,'ej uppn åk6 ej uppn åk9'!$A$4:$D$525,2,FALSE),0)</f>
        <v>999</v>
      </c>
      <c r="E102">
        <f>IFERROR(VLOOKUP(A102,'ej uppn åk6 ej uppn åk9'!$A$4:$D$525,3,FALSE),0)</f>
        <v>999</v>
      </c>
      <c r="F102">
        <f t="shared" si="10"/>
        <v>0</v>
      </c>
      <c r="G102">
        <f t="shared" si="11"/>
        <v>0</v>
      </c>
      <c r="H102" t="b">
        <f>IFERROR(VLOOKUP(A102,'ej uppn åk6 uppn åk9'!$A$4:$D$525,1,FALSE)&lt;&gt;"",FALSE)</f>
        <v>0</v>
      </c>
      <c r="I102">
        <f>IFERROR(VLOOKUP(A102,'ej uppn åk6 uppn åk9'!$A$4:$D$525,2,FALSE),0)</f>
        <v>0</v>
      </c>
      <c r="J102">
        <f>IFERROR(VLOOKUP(A102,'ej uppn åk6 uppn åk9'!$A$4:$D$525,3,FALSE),0)</f>
        <v>0</v>
      </c>
      <c r="K102">
        <f t="shared" si="12"/>
        <v>0</v>
      </c>
      <c r="L102">
        <f t="shared" si="13"/>
        <v>0</v>
      </c>
      <c r="M102" t="b">
        <f>IFERROR(VLOOKUP(A102,'uppn åk6 ej uppn åk9'!$A$4:$D$525,1,FALSE)&lt;&gt;"",FALSE)</f>
        <v>0</v>
      </c>
      <c r="N102">
        <f>IFERROR(VLOOKUP(A102,'uppn åk6 ej uppn åk9'!$A$4:$D$525,2,FALSE),0)</f>
        <v>0</v>
      </c>
      <c r="O102">
        <f>IFERROR(VLOOKUP(A102,'uppn åk6 ej uppn åk9'!$A$4:$D$525,3,FALSE),0)</f>
        <v>0</v>
      </c>
      <c r="P102">
        <f t="shared" si="14"/>
        <v>0</v>
      </c>
      <c r="Q102">
        <f t="shared" si="15"/>
        <v>0</v>
      </c>
      <c r="R102" t="b">
        <f>IFERROR(VLOOKUP(A102,'uppn åk6 uppn åk9'!$A$4:$D$600,1,FALSE)&lt;&gt;"",FALSE)</f>
        <v>0</v>
      </c>
      <c r="S102">
        <f>IFERROR(VLOOKUP(A102,'uppn åk6 uppn åk9'!$A$4:$D$600,2,FALSE),0)</f>
        <v>0</v>
      </c>
      <c r="T102">
        <f>IFERROR(VLOOKUP(A102,'uppn åk6 uppn åk9'!$A$4:$D$600,3,FALSE),0)</f>
        <v>0</v>
      </c>
      <c r="U102">
        <f t="shared" si="16"/>
        <v>0</v>
      </c>
      <c r="V102">
        <f t="shared" si="17"/>
        <v>0</v>
      </c>
    </row>
    <row r="103" spans="1:22" x14ac:dyDescent="0.3">
      <c r="A103" s="10" t="s">
        <v>99</v>
      </c>
      <c r="B103" s="49" t="b">
        <f t="shared" si="9"/>
        <v>0</v>
      </c>
      <c r="C103" t="b">
        <f>IFERROR(VLOOKUP(A103,'ej uppn åk6 ej uppn åk9'!$A$4:$D$525,1,FALSE)&lt;&gt;"",FALSE)</f>
        <v>1</v>
      </c>
      <c r="D103">
        <f>IFERROR(VLOOKUP(A103,'ej uppn åk6 ej uppn åk9'!$A$4:$D$525,2,FALSE),0)</f>
        <v>999</v>
      </c>
      <c r="E103">
        <f>IFERROR(VLOOKUP(A103,'ej uppn åk6 ej uppn åk9'!$A$4:$D$525,3,FALSE),0)</f>
        <v>999</v>
      </c>
      <c r="F103">
        <f t="shared" si="10"/>
        <v>0</v>
      </c>
      <c r="G103">
        <f t="shared" si="11"/>
        <v>0</v>
      </c>
      <c r="H103" t="b">
        <f>IFERROR(VLOOKUP(A103,'ej uppn åk6 uppn åk9'!$A$4:$D$525,1,FALSE)&lt;&gt;"",FALSE)</f>
        <v>1</v>
      </c>
      <c r="I103">
        <f>IFERROR(VLOOKUP(A103,'ej uppn åk6 uppn åk9'!$A$4:$D$525,2,FALSE),0)</f>
        <v>12</v>
      </c>
      <c r="J103">
        <f>IFERROR(VLOOKUP(A103,'ej uppn åk6 uppn åk9'!$A$4:$D$525,3,FALSE),0)</f>
        <v>0</v>
      </c>
      <c r="K103">
        <f t="shared" si="12"/>
        <v>12</v>
      </c>
      <c r="L103">
        <f t="shared" si="13"/>
        <v>0</v>
      </c>
      <c r="M103" t="b">
        <f>IFERROR(VLOOKUP(A103,'uppn åk6 ej uppn åk9'!$A$4:$D$525,1,FALSE)&lt;&gt;"",FALSE)</f>
        <v>1</v>
      </c>
      <c r="N103">
        <f>IFERROR(VLOOKUP(A103,'uppn åk6 ej uppn åk9'!$A$4:$D$525,2,FALSE),0)</f>
        <v>999</v>
      </c>
      <c r="O103">
        <f>IFERROR(VLOOKUP(A103,'uppn åk6 ej uppn åk9'!$A$4:$D$525,3,FALSE),0)</f>
        <v>999</v>
      </c>
      <c r="P103">
        <f t="shared" si="14"/>
        <v>0</v>
      </c>
      <c r="Q103">
        <f t="shared" si="15"/>
        <v>0</v>
      </c>
      <c r="R103" t="b">
        <f>IFERROR(VLOOKUP(A103,'uppn åk6 uppn åk9'!$A$4:$D$600,1,FALSE)&lt;&gt;"",FALSE)</f>
        <v>1</v>
      </c>
      <c r="S103">
        <f>IFERROR(VLOOKUP(A103,'uppn åk6 uppn åk9'!$A$4:$D$600,2,FALSE),0)</f>
        <v>72</v>
      </c>
      <c r="T103">
        <f>IFERROR(VLOOKUP(A103,'uppn åk6 uppn åk9'!$A$4:$D$600,3,FALSE),0)</f>
        <v>999</v>
      </c>
      <c r="U103">
        <f t="shared" si="16"/>
        <v>72</v>
      </c>
      <c r="V103">
        <f t="shared" si="17"/>
        <v>0</v>
      </c>
    </row>
    <row r="104" spans="1:22" x14ac:dyDescent="0.3">
      <c r="A104" s="10" t="s">
        <v>548</v>
      </c>
      <c r="B104" s="49" t="b">
        <f t="shared" si="9"/>
        <v>0</v>
      </c>
      <c r="C104" t="b">
        <f>IFERROR(VLOOKUP(A104,'ej uppn åk6 ej uppn åk9'!$A$4:$D$525,1,FALSE)&lt;&gt;"",FALSE)</f>
        <v>0</v>
      </c>
      <c r="D104">
        <f>IFERROR(VLOOKUP(A104,'ej uppn åk6 ej uppn åk9'!$A$4:$D$525,2,FALSE),0)</f>
        <v>0</v>
      </c>
      <c r="E104">
        <f>IFERROR(VLOOKUP(A104,'ej uppn åk6 ej uppn åk9'!$A$4:$D$525,3,FALSE),0)</f>
        <v>0</v>
      </c>
      <c r="F104">
        <f t="shared" si="10"/>
        <v>0</v>
      </c>
      <c r="G104">
        <f t="shared" si="11"/>
        <v>0</v>
      </c>
      <c r="H104" t="b">
        <f>IFERROR(VLOOKUP(A104,'ej uppn åk6 uppn åk9'!$A$4:$D$525,1,FALSE)&lt;&gt;"",FALSE)</f>
        <v>1</v>
      </c>
      <c r="I104">
        <f>IFERROR(VLOOKUP(A104,'ej uppn åk6 uppn åk9'!$A$4:$D$525,2,FALSE),0)</f>
        <v>999</v>
      </c>
      <c r="J104">
        <f>IFERROR(VLOOKUP(A104,'ej uppn åk6 uppn åk9'!$A$4:$D$525,3,FALSE),0)</f>
        <v>999</v>
      </c>
      <c r="K104">
        <f t="shared" si="12"/>
        <v>0</v>
      </c>
      <c r="L104">
        <f t="shared" si="13"/>
        <v>0</v>
      </c>
      <c r="M104" t="b">
        <f>IFERROR(VLOOKUP(A104,'uppn åk6 ej uppn åk9'!$A$4:$D$525,1,FALSE)&lt;&gt;"",FALSE)</f>
        <v>1</v>
      </c>
      <c r="N104">
        <f>IFERROR(VLOOKUP(A104,'uppn åk6 ej uppn åk9'!$A$4:$D$525,2,FALSE),0)</f>
        <v>999</v>
      </c>
      <c r="O104">
        <f>IFERROR(VLOOKUP(A104,'uppn åk6 ej uppn åk9'!$A$4:$D$525,3,FALSE),0)</f>
        <v>999</v>
      </c>
      <c r="P104">
        <f t="shared" si="14"/>
        <v>0</v>
      </c>
      <c r="Q104">
        <f t="shared" si="15"/>
        <v>0</v>
      </c>
      <c r="R104" t="b">
        <f>IFERROR(VLOOKUP(A104,'uppn åk6 uppn åk9'!$A$4:$D$600,1,FALSE)&lt;&gt;"",FALSE)</f>
        <v>1</v>
      </c>
      <c r="S104">
        <f>IFERROR(VLOOKUP(A104,'uppn åk6 uppn åk9'!$A$4:$D$600,2,FALSE),0)</f>
        <v>999</v>
      </c>
      <c r="T104">
        <f>IFERROR(VLOOKUP(A104,'uppn åk6 uppn åk9'!$A$4:$D$600,3,FALSE),0)</f>
        <v>999</v>
      </c>
      <c r="U104">
        <f t="shared" si="16"/>
        <v>0</v>
      </c>
      <c r="V104">
        <f t="shared" si="17"/>
        <v>0</v>
      </c>
    </row>
    <row r="105" spans="1:22" x14ac:dyDescent="0.3">
      <c r="A105" s="10" t="s">
        <v>100</v>
      </c>
      <c r="B105" s="49" t="b">
        <f t="shared" si="9"/>
        <v>0</v>
      </c>
      <c r="C105" t="b">
        <f>IFERROR(VLOOKUP(A105,'ej uppn åk6 ej uppn åk9'!$A$4:$D$525,1,FALSE)&lt;&gt;"",FALSE)</f>
        <v>1</v>
      </c>
      <c r="D105">
        <f>IFERROR(VLOOKUP(A105,'ej uppn åk6 ej uppn åk9'!$A$4:$D$525,2,FALSE),0)</f>
        <v>32</v>
      </c>
      <c r="E105">
        <f>IFERROR(VLOOKUP(A105,'ej uppn åk6 ej uppn åk9'!$A$4:$D$525,3,FALSE),0)</f>
        <v>999</v>
      </c>
      <c r="F105">
        <f t="shared" si="10"/>
        <v>32</v>
      </c>
      <c r="G105">
        <f t="shared" si="11"/>
        <v>0</v>
      </c>
      <c r="H105" t="b">
        <f>IFERROR(VLOOKUP(A105,'ej uppn åk6 uppn åk9'!$A$4:$D$525,1,FALSE)&lt;&gt;"",FALSE)</f>
        <v>1</v>
      </c>
      <c r="I105">
        <f>IFERROR(VLOOKUP(A105,'ej uppn åk6 uppn åk9'!$A$4:$D$525,2,FALSE),0)</f>
        <v>16</v>
      </c>
      <c r="J105">
        <f>IFERROR(VLOOKUP(A105,'ej uppn åk6 uppn åk9'!$A$4:$D$525,3,FALSE),0)</f>
        <v>999</v>
      </c>
      <c r="K105">
        <f t="shared" si="12"/>
        <v>16</v>
      </c>
      <c r="L105">
        <f t="shared" si="13"/>
        <v>0</v>
      </c>
      <c r="M105" t="b">
        <f>IFERROR(VLOOKUP(A105,'uppn åk6 ej uppn åk9'!$A$4:$D$525,1,FALSE)&lt;&gt;"",FALSE)</f>
        <v>1</v>
      </c>
      <c r="N105">
        <f>IFERROR(VLOOKUP(A105,'uppn åk6 ej uppn åk9'!$A$4:$D$525,2,FALSE),0)</f>
        <v>22</v>
      </c>
      <c r="O105">
        <f>IFERROR(VLOOKUP(A105,'uppn åk6 ej uppn åk9'!$A$4:$D$525,3,FALSE),0)</f>
        <v>999</v>
      </c>
      <c r="P105">
        <f t="shared" si="14"/>
        <v>22</v>
      </c>
      <c r="Q105">
        <f t="shared" si="15"/>
        <v>0</v>
      </c>
      <c r="R105" t="b">
        <f>IFERROR(VLOOKUP(A105,'uppn åk6 uppn åk9'!$A$4:$D$600,1,FALSE)&lt;&gt;"",FALSE)</f>
        <v>1</v>
      </c>
      <c r="S105">
        <f>IFERROR(VLOOKUP(A105,'uppn åk6 uppn åk9'!$A$4:$D$600,2,FALSE),0)</f>
        <v>113</v>
      </c>
      <c r="T105">
        <f>IFERROR(VLOOKUP(A105,'uppn åk6 uppn åk9'!$A$4:$D$600,3,FALSE),0)</f>
        <v>0</v>
      </c>
      <c r="U105">
        <f t="shared" si="16"/>
        <v>113</v>
      </c>
      <c r="V105">
        <f t="shared" si="17"/>
        <v>0</v>
      </c>
    </row>
    <row r="106" spans="1:22" x14ac:dyDescent="0.3">
      <c r="A106" s="10" t="s">
        <v>101</v>
      </c>
      <c r="B106" s="49" t="b">
        <f t="shared" si="9"/>
        <v>0</v>
      </c>
      <c r="C106" t="b">
        <f>IFERROR(VLOOKUP(A106,'ej uppn åk6 ej uppn åk9'!$A$4:$D$525,1,FALSE)&lt;&gt;"",FALSE)</f>
        <v>1</v>
      </c>
      <c r="D106">
        <f>IFERROR(VLOOKUP(A106,'ej uppn åk6 ej uppn åk9'!$A$4:$D$525,2,FALSE),0)</f>
        <v>18</v>
      </c>
      <c r="E106">
        <f>IFERROR(VLOOKUP(A106,'ej uppn åk6 ej uppn åk9'!$A$4:$D$525,3,FALSE),0)</f>
        <v>999</v>
      </c>
      <c r="F106">
        <f t="shared" si="10"/>
        <v>18</v>
      </c>
      <c r="G106">
        <f t="shared" si="11"/>
        <v>0</v>
      </c>
      <c r="H106" t="b">
        <f>IFERROR(VLOOKUP(A106,'ej uppn åk6 uppn åk9'!$A$4:$D$525,1,FALSE)&lt;&gt;"",FALSE)</f>
        <v>1</v>
      </c>
      <c r="I106">
        <f>IFERROR(VLOOKUP(A106,'ej uppn åk6 uppn åk9'!$A$4:$D$525,2,FALSE),0)</f>
        <v>12</v>
      </c>
      <c r="J106">
        <f>IFERROR(VLOOKUP(A106,'ej uppn åk6 uppn åk9'!$A$4:$D$525,3,FALSE),0)</f>
        <v>0</v>
      </c>
      <c r="K106">
        <f t="shared" si="12"/>
        <v>12</v>
      </c>
      <c r="L106">
        <f t="shared" si="13"/>
        <v>0</v>
      </c>
      <c r="M106" t="b">
        <f>IFERROR(VLOOKUP(A106,'uppn åk6 ej uppn åk9'!$A$4:$D$525,1,FALSE)&lt;&gt;"",FALSE)</f>
        <v>1</v>
      </c>
      <c r="N106">
        <f>IFERROR(VLOOKUP(A106,'uppn åk6 ej uppn åk9'!$A$4:$D$525,2,FALSE),0)</f>
        <v>15</v>
      </c>
      <c r="O106">
        <f>IFERROR(VLOOKUP(A106,'uppn åk6 ej uppn åk9'!$A$4:$D$525,3,FALSE),0)</f>
        <v>999</v>
      </c>
      <c r="P106">
        <f t="shared" si="14"/>
        <v>15</v>
      </c>
      <c r="Q106">
        <f t="shared" si="15"/>
        <v>0</v>
      </c>
      <c r="R106" t="b">
        <f>IFERROR(VLOOKUP(A106,'uppn åk6 uppn åk9'!$A$4:$D$600,1,FALSE)&lt;&gt;"",FALSE)</f>
        <v>1</v>
      </c>
      <c r="S106">
        <f>IFERROR(VLOOKUP(A106,'uppn åk6 uppn åk9'!$A$4:$D$600,2,FALSE),0)</f>
        <v>72</v>
      </c>
      <c r="T106">
        <f>IFERROR(VLOOKUP(A106,'uppn åk6 uppn åk9'!$A$4:$D$600,3,FALSE),0)</f>
        <v>999</v>
      </c>
      <c r="U106">
        <f t="shared" si="16"/>
        <v>72</v>
      </c>
      <c r="V106">
        <f t="shared" si="17"/>
        <v>0</v>
      </c>
    </row>
    <row r="107" spans="1:22" x14ac:dyDescent="0.3">
      <c r="A107" s="10" t="s">
        <v>616</v>
      </c>
      <c r="B107" s="49" t="b">
        <f t="shared" si="9"/>
        <v>0</v>
      </c>
      <c r="C107" t="b">
        <f>IFERROR(VLOOKUP(A107,'ej uppn åk6 ej uppn åk9'!$A$4:$D$525,1,FALSE)&lt;&gt;"",FALSE)</f>
        <v>0</v>
      </c>
      <c r="D107">
        <f>IFERROR(VLOOKUP(A107,'ej uppn åk6 ej uppn åk9'!$A$4:$D$525,2,FALSE),0)</f>
        <v>0</v>
      </c>
      <c r="E107">
        <f>IFERROR(VLOOKUP(A107,'ej uppn åk6 ej uppn åk9'!$A$4:$D$525,3,FALSE),0)</f>
        <v>0</v>
      </c>
      <c r="F107">
        <f t="shared" si="10"/>
        <v>0</v>
      </c>
      <c r="G107">
        <f t="shared" si="11"/>
        <v>0</v>
      </c>
      <c r="H107" t="b">
        <f>IFERROR(VLOOKUP(A107,'ej uppn åk6 uppn åk9'!$A$4:$D$525,1,FALSE)&lt;&gt;"",FALSE)</f>
        <v>0</v>
      </c>
      <c r="I107">
        <f>IFERROR(VLOOKUP(A107,'ej uppn åk6 uppn åk9'!$A$4:$D$525,2,FALSE),0)</f>
        <v>0</v>
      </c>
      <c r="J107">
        <f>IFERROR(VLOOKUP(A107,'ej uppn åk6 uppn åk9'!$A$4:$D$525,3,FALSE),0)</f>
        <v>0</v>
      </c>
      <c r="K107">
        <f t="shared" si="12"/>
        <v>0</v>
      </c>
      <c r="L107">
        <f t="shared" si="13"/>
        <v>0</v>
      </c>
      <c r="M107" t="b">
        <f>IFERROR(VLOOKUP(A107,'uppn åk6 ej uppn åk9'!$A$4:$D$525,1,FALSE)&lt;&gt;"",FALSE)</f>
        <v>0</v>
      </c>
      <c r="N107">
        <f>IFERROR(VLOOKUP(A107,'uppn åk6 ej uppn åk9'!$A$4:$D$525,2,FALSE),0)</f>
        <v>0</v>
      </c>
      <c r="O107">
        <f>IFERROR(VLOOKUP(A107,'uppn åk6 ej uppn åk9'!$A$4:$D$525,3,FALSE),0)</f>
        <v>0</v>
      </c>
      <c r="P107">
        <f t="shared" si="14"/>
        <v>0</v>
      </c>
      <c r="Q107">
        <f t="shared" si="15"/>
        <v>0</v>
      </c>
      <c r="R107" t="b">
        <f>IFERROR(VLOOKUP(A107,'uppn åk6 uppn åk9'!$A$4:$D$600,1,FALSE)&lt;&gt;"",FALSE)</f>
        <v>1</v>
      </c>
      <c r="S107">
        <f>IFERROR(VLOOKUP(A107,'uppn åk6 uppn åk9'!$A$4:$D$600,2,FALSE),0)</f>
        <v>0</v>
      </c>
      <c r="T107" t="str">
        <f>IFERROR(VLOOKUP(A107,'uppn åk6 uppn åk9'!$A$4:$D$600,3,FALSE),0)</f>
        <v>.</v>
      </c>
      <c r="U107">
        <f t="shared" si="16"/>
        <v>0</v>
      </c>
      <c r="V107" t="str">
        <f t="shared" si="17"/>
        <v>.</v>
      </c>
    </row>
    <row r="108" spans="1:22" x14ac:dyDescent="0.3">
      <c r="A108" s="10" t="s">
        <v>102</v>
      </c>
      <c r="B108" s="49" t="b">
        <f t="shared" si="9"/>
        <v>0</v>
      </c>
      <c r="C108" t="b">
        <f>IFERROR(VLOOKUP(A108,'ej uppn åk6 ej uppn åk9'!$A$4:$D$525,1,FALSE)&lt;&gt;"",FALSE)</f>
        <v>1</v>
      </c>
      <c r="D108">
        <f>IFERROR(VLOOKUP(A108,'ej uppn åk6 ej uppn åk9'!$A$4:$D$525,2,FALSE),0)</f>
        <v>999</v>
      </c>
      <c r="E108">
        <f>IFERROR(VLOOKUP(A108,'ej uppn åk6 ej uppn åk9'!$A$4:$D$525,3,FALSE),0)</f>
        <v>999</v>
      </c>
      <c r="F108">
        <f t="shared" si="10"/>
        <v>0</v>
      </c>
      <c r="G108">
        <f t="shared" si="11"/>
        <v>0</v>
      </c>
      <c r="H108" t="b">
        <f>IFERROR(VLOOKUP(A108,'ej uppn åk6 uppn åk9'!$A$4:$D$525,1,FALSE)&lt;&gt;"",FALSE)</f>
        <v>1</v>
      </c>
      <c r="I108">
        <f>IFERROR(VLOOKUP(A108,'ej uppn åk6 uppn åk9'!$A$4:$D$525,2,FALSE),0)</f>
        <v>999</v>
      </c>
      <c r="J108">
        <f>IFERROR(VLOOKUP(A108,'ej uppn åk6 uppn åk9'!$A$4:$D$525,3,FALSE),0)</f>
        <v>999</v>
      </c>
      <c r="K108">
        <f t="shared" si="12"/>
        <v>0</v>
      </c>
      <c r="L108">
        <f t="shared" si="13"/>
        <v>0</v>
      </c>
      <c r="M108" t="b">
        <f>IFERROR(VLOOKUP(A108,'uppn åk6 ej uppn åk9'!$A$4:$D$525,1,FALSE)&lt;&gt;"",FALSE)</f>
        <v>1</v>
      </c>
      <c r="N108">
        <f>IFERROR(VLOOKUP(A108,'uppn åk6 ej uppn åk9'!$A$4:$D$525,2,FALSE),0)</f>
        <v>999</v>
      </c>
      <c r="O108">
        <f>IFERROR(VLOOKUP(A108,'uppn åk6 ej uppn åk9'!$A$4:$D$525,3,FALSE),0)</f>
        <v>999</v>
      </c>
      <c r="P108">
        <f t="shared" si="14"/>
        <v>0</v>
      </c>
      <c r="Q108">
        <f t="shared" si="15"/>
        <v>0</v>
      </c>
      <c r="R108" t="b">
        <f>IFERROR(VLOOKUP(A108,'uppn åk6 uppn åk9'!$A$4:$D$600,1,FALSE)&lt;&gt;"",FALSE)</f>
        <v>1</v>
      </c>
      <c r="S108">
        <f>IFERROR(VLOOKUP(A108,'uppn åk6 uppn åk9'!$A$4:$D$600,2,FALSE),0)</f>
        <v>63</v>
      </c>
      <c r="T108">
        <f>IFERROR(VLOOKUP(A108,'uppn åk6 uppn åk9'!$A$4:$D$600,3,FALSE),0)</f>
        <v>999</v>
      </c>
      <c r="U108">
        <f t="shared" si="16"/>
        <v>63</v>
      </c>
      <c r="V108">
        <f t="shared" si="17"/>
        <v>0</v>
      </c>
    </row>
    <row r="109" spans="1:22" x14ac:dyDescent="0.3">
      <c r="A109" s="10" t="s">
        <v>598</v>
      </c>
      <c r="B109" s="49" t="b">
        <f t="shared" si="9"/>
        <v>0</v>
      </c>
      <c r="C109" t="b">
        <f>IFERROR(VLOOKUP(A109,'ej uppn åk6 ej uppn åk9'!$A$4:$D$525,1,FALSE)&lt;&gt;"",FALSE)</f>
        <v>0</v>
      </c>
      <c r="D109">
        <f>IFERROR(VLOOKUP(A109,'ej uppn åk6 ej uppn åk9'!$A$4:$D$525,2,FALSE),0)</f>
        <v>0</v>
      </c>
      <c r="E109">
        <f>IFERROR(VLOOKUP(A109,'ej uppn åk6 ej uppn åk9'!$A$4:$D$525,3,FALSE),0)</f>
        <v>0</v>
      </c>
      <c r="F109">
        <f t="shared" si="10"/>
        <v>0</v>
      </c>
      <c r="G109">
        <f t="shared" si="11"/>
        <v>0</v>
      </c>
      <c r="H109" t="b">
        <f>IFERROR(VLOOKUP(A109,'ej uppn åk6 uppn åk9'!$A$4:$D$525,1,FALSE)&lt;&gt;"",FALSE)</f>
        <v>0</v>
      </c>
      <c r="I109">
        <f>IFERROR(VLOOKUP(A109,'ej uppn åk6 uppn åk9'!$A$4:$D$525,2,FALSE),0)</f>
        <v>0</v>
      </c>
      <c r="J109">
        <f>IFERROR(VLOOKUP(A109,'ej uppn åk6 uppn åk9'!$A$4:$D$525,3,FALSE),0)</f>
        <v>0</v>
      </c>
      <c r="K109">
        <f t="shared" si="12"/>
        <v>0</v>
      </c>
      <c r="L109">
        <f t="shared" si="13"/>
        <v>0</v>
      </c>
      <c r="M109" t="b">
        <f>IFERROR(VLOOKUP(A109,'uppn åk6 ej uppn åk9'!$A$4:$D$525,1,FALSE)&lt;&gt;"",FALSE)</f>
        <v>1</v>
      </c>
      <c r="N109">
        <f>IFERROR(VLOOKUP(A109,'uppn åk6 ej uppn åk9'!$A$4:$D$525,2,FALSE),0)</f>
        <v>999</v>
      </c>
      <c r="O109">
        <f>IFERROR(VLOOKUP(A109,'uppn åk6 ej uppn åk9'!$A$4:$D$525,3,FALSE),0)</f>
        <v>999</v>
      </c>
      <c r="P109">
        <f t="shared" si="14"/>
        <v>0</v>
      </c>
      <c r="Q109">
        <f t="shared" si="15"/>
        <v>0</v>
      </c>
      <c r="R109" t="b">
        <f>IFERROR(VLOOKUP(A109,'uppn åk6 uppn åk9'!$A$4:$D$600,1,FALSE)&lt;&gt;"",FALSE)</f>
        <v>1</v>
      </c>
      <c r="S109">
        <f>IFERROR(VLOOKUP(A109,'uppn åk6 uppn åk9'!$A$4:$D$600,2,FALSE),0)</f>
        <v>79</v>
      </c>
      <c r="T109">
        <f>IFERROR(VLOOKUP(A109,'uppn åk6 uppn åk9'!$A$4:$D$600,3,FALSE),0)</f>
        <v>999</v>
      </c>
      <c r="U109">
        <f t="shared" si="16"/>
        <v>79</v>
      </c>
      <c r="V109">
        <f t="shared" si="17"/>
        <v>0</v>
      </c>
    </row>
    <row r="110" spans="1:22" x14ac:dyDescent="0.3">
      <c r="A110" s="10" t="s">
        <v>549</v>
      </c>
      <c r="B110" s="49" t="b">
        <f t="shared" si="9"/>
        <v>0</v>
      </c>
      <c r="C110" t="b">
        <f>IFERROR(VLOOKUP(A110,'ej uppn åk6 ej uppn åk9'!$A$4:$D$525,1,FALSE)&lt;&gt;"",FALSE)</f>
        <v>0</v>
      </c>
      <c r="D110">
        <f>IFERROR(VLOOKUP(A110,'ej uppn åk6 ej uppn åk9'!$A$4:$D$525,2,FALSE),0)</f>
        <v>0</v>
      </c>
      <c r="E110">
        <f>IFERROR(VLOOKUP(A110,'ej uppn åk6 ej uppn åk9'!$A$4:$D$525,3,FALSE),0)</f>
        <v>0</v>
      </c>
      <c r="F110">
        <f t="shared" si="10"/>
        <v>0</v>
      </c>
      <c r="G110">
        <f t="shared" si="11"/>
        <v>0</v>
      </c>
      <c r="H110" t="b">
        <f>IFERROR(VLOOKUP(A110,'ej uppn åk6 uppn åk9'!$A$4:$D$525,1,FALSE)&lt;&gt;"",FALSE)</f>
        <v>1</v>
      </c>
      <c r="I110">
        <f>IFERROR(VLOOKUP(A110,'ej uppn åk6 uppn åk9'!$A$4:$D$525,2,FALSE),0)</f>
        <v>999</v>
      </c>
      <c r="J110">
        <f>IFERROR(VLOOKUP(A110,'ej uppn åk6 uppn åk9'!$A$4:$D$525,3,FALSE),0)</f>
        <v>999</v>
      </c>
      <c r="K110">
        <f t="shared" si="12"/>
        <v>0</v>
      </c>
      <c r="L110">
        <f t="shared" si="13"/>
        <v>0</v>
      </c>
      <c r="M110" t="b">
        <f>IFERROR(VLOOKUP(A110,'uppn åk6 ej uppn åk9'!$A$4:$D$525,1,FALSE)&lt;&gt;"",FALSE)</f>
        <v>1</v>
      </c>
      <c r="N110">
        <f>IFERROR(VLOOKUP(A110,'uppn åk6 ej uppn åk9'!$A$4:$D$525,2,FALSE),0)</f>
        <v>999</v>
      </c>
      <c r="O110">
        <f>IFERROR(VLOOKUP(A110,'uppn åk6 ej uppn åk9'!$A$4:$D$525,3,FALSE),0)</f>
        <v>999</v>
      </c>
      <c r="P110">
        <f t="shared" si="14"/>
        <v>0</v>
      </c>
      <c r="Q110">
        <f t="shared" si="15"/>
        <v>0</v>
      </c>
      <c r="R110" t="b">
        <f>IFERROR(VLOOKUP(A110,'uppn åk6 uppn åk9'!$A$4:$D$600,1,FALSE)&lt;&gt;"",FALSE)</f>
        <v>1</v>
      </c>
      <c r="S110">
        <f>IFERROR(VLOOKUP(A110,'uppn åk6 uppn åk9'!$A$4:$D$600,2,FALSE),0)</f>
        <v>21</v>
      </c>
      <c r="T110">
        <f>IFERROR(VLOOKUP(A110,'uppn åk6 uppn åk9'!$A$4:$D$600,3,FALSE),0)</f>
        <v>999</v>
      </c>
      <c r="U110">
        <f t="shared" si="16"/>
        <v>21</v>
      </c>
      <c r="V110">
        <f t="shared" si="17"/>
        <v>0</v>
      </c>
    </row>
    <row r="111" spans="1:22" x14ac:dyDescent="0.3">
      <c r="A111" s="10" t="s">
        <v>546</v>
      </c>
      <c r="B111" s="49" t="b">
        <f t="shared" si="9"/>
        <v>0</v>
      </c>
      <c r="C111" t="b">
        <f>IFERROR(VLOOKUP(A111,'ej uppn åk6 ej uppn åk9'!$A$4:$D$525,1,FALSE)&lt;&gt;"",FALSE)</f>
        <v>0</v>
      </c>
      <c r="D111">
        <f>IFERROR(VLOOKUP(A111,'ej uppn åk6 ej uppn åk9'!$A$4:$D$525,2,FALSE),0)</f>
        <v>0</v>
      </c>
      <c r="E111">
        <f>IFERROR(VLOOKUP(A111,'ej uppn åk6 ej uppn åk9'!$A$4:$D$525,3,FALSE),0)</f>
        <v>0</v>
      </c>
      <c r="F111">
        <f t="shared" si="10"/>
        <v>0</v>
      </c>
      <c r="G111">
        <f t="shared" si="11"/>
        <v>0</v>
      </c>
      <c r="H111" t="b">
        <f>IFERROR(VLOOKUP(A111,'ej uppn åk6 uppn åk9'!$A$4:$D$525,1,FALSE)&lt;&gt;"",FALSE)</f>
        <v>1</v>
      </c>
      <c r="I111">
        <f>IFERROR(VLOOKUP(A111,'ej uppn åk6 uppn åk9'!$A$4:$D$525,2,FALSE),0)</f>
        <v>999</v>
      </c>
      <c r="J111">
        <f>IFERROR(VLOOKUP(A111,'ej uppn åk6 uppn åk9'!$A$4:$D$525,3,FALSE),0)</f>
        <v>999</v>
      </c>
      <c r="K111">
        <f t="shared" si="12"/>
        <v>0</v>
      </c>
      <c r="L111">
        <f t="shared" si="13"/>
        <v>0</v>
      </c>
      <c r="M111" t="b">
        <f>IFERROR(VLOOKUP(A111,'uppn åk6 ej uppn åk9'!$A$4:$D$525,1,FALSE)&lt;&gt;"",FALSE)</f>
        <v>1</v>
      </c>
      <c r="N111">
        <f>IFERROR(VLOOKUP(A111,'uppn åk6 ej uppn åk9'!$A$4:$D$525,2,FALSE),0)</f>
        <v>999</v>
      </c>
      <c r="O111">
        <f>IFERROR(VLOOKUP(A111,'uppn åk6 ej uppn åk9'!$A$4:$D$525,3,FALSE),0)</f>
        <v>999</v>
      </c>
      <c r="P111">
        <f t="shared" si="14"/>
        <v>0</v>
      </c>
      <c r="Q111">
        <f t="shared" si="15"/>
        <v>0</v>
      </c>
      <c r="R111" t="b">
        <f>IFERROR(VLOOKUP(A111,'uppn åk6 uppn åk9'!$A$4:$D$600,1,FALSE)&lt;&gt;"",FALSE)</f>
        <v>1</v>
      </c>
      <c r="S111">
        <f>IFERROR(VLOOKUP(A111,'uppn åk6 uppn åk9'!$A$4:$D$600,2,FALSE),0)</f>
        <v>999</v>
      </c>
      <c r="T111">
        <f>IFERROR(VLOOKUP(A111,'uppn åk6 uppn åk9'!$A$4:$D$600,3,FALSE),0)</f>
        <v>999</v>
      </c>
      <c r="U111">
        <f t="shared" si="16"/>
        <v>0</v>
      </c>
      <c r="V111">
        <f t="shared" si="17"/>
        <v>0</v>
      </c>
    </row>
    <row r="112" spans="1:22" x14ac:dyDescent="0.3">
      <c r="A112" s="10" t="s">
        <v>103</v>
      </c>
      <c r="B112" s="49" t="b">
        <f t="shared" si="9"/>
        <v>0</v>
      </c>
      <c r="C112" t="b">
        <f>IFERROR(VLOOKUP(A112,'ej uppn åk6 ej uppn åk9'!$A$4:$D$525,1,FALSE)&lt;&gt;"",FALSE)</f>
        <v>1</v>
      </c>
      <c r="D112">
        <f>IFERROR(VLOOKUP(A112,'ej uppn åk6 ej uppn åk9'!$A$4:$D$525,2,FALSE),0)</f>
        <v>999</v>
      </c>
      <c r="E112">
        <f>IFERROR(VLOOKUP(A112,'ej uppn åk6 ej uppn åk9'!$A$4:$D$525,3,FALSE),0)</f>
        <v>999</v>
      </c>
      <c r="F112">
        <f t="shared" si="10"/>
        <v>0</v>
      </c>
      <c r="G112">
        <f t="shared" si="11"/>
        <v>0</v>
      </c>
      <c r="H112" t="b">
        <f>IFERROR(VLOOKUP(A112,'ej uppn åk6 uppn åk9'!$A$4:$D$525,1,FALSE)&lt;&gt;"",FALSE)</f>
        <v>1</v>
      </c>
      <c r="I112">
        <f>IFERROR(VLOOKUP(A112,'ej uppn åk6 uppn åk9'!$A$4:$D$525,2,FALSE),0)</f>
        <v>999</v>
      </c>
      <c r="J112">
        <f>IFERROR(VLOOKUP(A112,'ej uppn åk6 uppn åk9'!$A$4:$D$525,3,FALSE),0)</f>
        <v>999</v>
      </c>
      <c r="K112">
        <f t="shared" si="12"/>
        <v>0</v>
      </c>
      <c r="L112">
        <f t="shared" si="13"/>
        <v>0</v>
      </c>
      <c r="M112" t="b">
        <f>IFERROR(VLOOKUP(A112,'uppn åk6 ej uppn åk9'!$A$4:$D$525,1,FALSE)&lt;&gt;"",FALSE)</f>
        <v>1</v>
      </c>
      <c r="N112">
        <f>IFERROR(VLOOKUP(A112,'uppn åk6 ej uppn åk9'!$A$4:$D$525,2,FALSE),0)</f>
        <v>999</v>
      </c>
      <c r="O112">
        <f>IFERROR(VLOOKUP(A112,'uppn åk6 ej uppn åk9'!$A$4:$D$525,3,FALSE),0)</f>
        <v>999</v>
      </c>
      <c r="P112">
        <f t="shared" si="14"/>
        <v>0</v>
      </c>
      <c r="Q112">
        <f t="shared" si="15"/>
        <v>0</v>
      </c>
      <c r="R112" t="b">
        <f>IFERROR(VLOOKUP(A112,'uppn åk6 uppn åk9'!$A$4:$D$600,1,FALSE)&lt;&gt;"",FALSE)</f>
        <v>1</v>
      </c>
      <c r="S112">
        <f>IFERROR(VLOOKUP(A112,'uppn åk6 uppn åk9'!$A$4:$D$600,2,FALSE),0)</f>
        <v>999</v>
      </c>
      <c r="T112">
        <f>IFERROR(VLOOKUP(A112,'uppn åk6 uppn åk9'!$A$4:$D$600,3,FALSE),0)</f>
        <v>999</v>
      </c>
      <c r="U112">
        <f t="shared" si="16"/>
        <v>0</v>
      </c>
      <c r="V112">
        <f t="shared" si="17"/>
        <v>0</v>
      </c>
    </row>
    <row r="113" spans="1:22" x14ac:dyDescent="0.3">
      <c r="A113" s="10" t="s">
        <v>550</v>
      </c>
      <c r="B113" s="49" t="b">
        <f t="shared" si="9"/>
        <v>0</v>
      </c>
      <c r="C113" t="b">
        <f>IFERROR(VLOOKUP(A113,'ej uppn åk6 ej uppn åk9'!$A$4:$D$525,1,FALSE)&lt;&gt;"",FALSE)</f>
        <v>0</v>
      </c>
      <c r="D113">
        <f>IFERROR(VLOOKUP(A113,'ej uppn åk6 ej uppn åk9'!$A$4:$D$525,2,FALSE),0)</f>
        <v>0</v>
      </c>
      <c r="E113">
        <f>IFERROR(VLOOKUP(A113,'ej uppn åk6 ej uppn åk9'!$A$4:$D$525,3,FALSE),0)</f>
        <v>0</v>
      </c>
      <c r="F113">
        <f t="shared" si="10"/>
        <v>0</v>
      </c>
      <c r="G113">
        <f t="shared" si="11"/>
        <v>0</v>
      </c>
      <c r="H113" t="b">
        <f>IFERROR(VLOOKUP(A113,'ej uppn åk6 uppn åk9'!$A$4:$D$525,1,FALSE)&lt;&gt;"",FALSE)</f>
        <v>1</v>
      </c>
      <c r="I113">
        <f>IFERROR(VLOOKUP(A113,'ej uppn åk6 uppn åk9'!$A$4:$D$525,2,FALSE),0)</f>
        <v>999</v>
      </c>
      <c r="J113">
        <f>IFERROR(VLOOKUP(A113,'ej uppn åk6 uppn åk9'!$A$4:$D$525,3,FALSE),0)</f>
        <v>999</v>
      </c>
      <c r="K113">
        <f t="shared" si="12"/>
        <v>0</v>
      </c>
      <c r="L113">
        <f t="shared" si="13"/>
        <v>0</v>
      </c>
      <c r="M113" t="b">
        <f>IFERROR(VLOOKUP(A113,'uppn åk6 ej uppn åk9'!$A$4:$D$525,1,FALSE)&lt;&gt;"",FALSE)</f>
        <v>1</v>
      </c>
      <c r="N113">
        <f>IFERROR(VLOOKUP(A113,'uppn åk6 ej uppn åk9'!$A$4:$D$525,2,FALSE),0)</f>
        <v>999</v>
      </c>
      <c r="O113">
        <f>IFERROR(VLOOKUP(A113,'uppn åk6 ej uppn åk9'!$A$4:$D$525,3,FALSE),0)</f>
        <v>999</v>
      </c>
      <c r="P113">
        <f t="shared" si="14"/>
        <v>0</v>
      </c>
      <c r="Q113">
        <f t="shared" si="15"/>
        <v>0</v>
      </c>
      <c r="R113" t="b">
        <f>IFERROR(VLOOKUP(A113,'uppn åk6 uppn åk9'!$A$4:$D$600,1,FALSE)&lt;&gt;"",FALSE)</f>
        <v>1</v>
      </c>
      <c r="S113">
        <f>IFERROR(VLOOKUP(A113,'uppn åk6 uppn åk9'!$A$4:$D$600,2,FALSE),0)</f>
        <v>21</v>
      </c>
      <c r="T113">
        <f>IFERROR(VLOOKUP(A113,'uppn åk6 uppn åk9'!$A$4:$D$600,3,FALSE),0)</f>
        <v>999</v>
      </c>
      <c r="U113">
        <f t="shared" si="16"/>
        <v>21</v>
      </c>
      <c r="V113">
        <f t="shared" si="17"/>
        <v>0</v>
      </c>
    </row>
    <row r="114" spans="1:22" x14ac:dyDescent="0.3">
      <c r="A114" s="10" t="s">
        <v>104</v>
      </c>
      <c r="B114" s="49" t="b">
        <f t="shared" si="9"/>
        <v>0</v>
      </c>
      <c r="C114" t="b">
        <f>IFERROR(VLOOKUP(A114,'ej uppn åk6 ej uppn åk9'!$A$4:$D$525,1,FALSE)&lt;&gt;"",FALSE)</f>
        <v>1</v>
      </c>
      <c r="D114">
        <f>IFERROR(VLOOKUP(A114,'ej uppn åk6 ej uppn åk9'!$A$4:$D$525,2,FALSE),0)</f>
        <v>999</v>
      </c>
      <c r="E114">
        <f>IFERROR(VLOOKUP(A114,'ej uppn åk6 ej uppn åk9'!$A$4:$D$525,3,FALSE),0)</f>
        <v>999</v>
      </c>
      <c r="F114">
        <f t="shared" si="10"/>
        <v>0</v>
      </c>
      <c r="G114">
        <f t="shared" si="11"/>
        <v>0</v>
      </c>
      <c r="H114" t="b">
        <f>IFERROR(VLOOKUP(A114,'ej uppn åk6 uppn åk9'!$A$4:$D$525,1,FALSE)&lt;&gt;"",FALSE)</f>
        <v>1</v>
      </c>
      <c r="I114">
        <f>IFERROR(VLOOKUP(A114,'ej uppn åk6 uppn åk9'!$A$4:$D$525,2,FALSE),0)</f>
        <v>999</v>
      </c>
      <c r="J114">
        <f>IFERROR(VLOOKUP(A114,'ej uppn åk6 uppn åk9'!$A$4:$D$525,3,FALSE),0)</f>
        <v>999</v>
      </c>
      <c r="K114">
        <f t="shared" si="12"/>
        <v>0</v>
      </c>
      <c r="L114">
        <f t="shared" si="13"/>
        <v>0</v>
      </c>
      <c r="M114" t="b">
        <f>IFERROR(VLOOKUP(A114,'uppn åk6 ej uppn åk9'!$A$4:$D$525,1,FALSE)&lt;&gt;"",FALSE)</f>
        <v>1</v>
      </c>
      <c r="N114">
        <f>IFERROR(VLOOKUP(A114,'uppn åk6 ej uppn åk9'!$A$4:$D$525,2,FALSE),0)</f>
        <v>999</v>
      </c>
      <c r="O114">
        <f>IFERROR(VLOOKUP(A114,'uppn åk6 ej uppn åk9'!$A$4:$D$525,3,FALSE),0)</f>
        <v>999</v>
      </c>
      <c r="P114">
        <f t="shared" si="14"/>
        <v>0</v>
      </c>
      <c r="Q114">
        <f t="shared" si="15"/>
        <v>0</v>
      </c>
      <c r="R114" t="b">
        <f>IFERROR(VLOOKUP(A114,'uppn åk6 uppn åk9'!$A$4:$D$600,1,FALSE)&lt;&gt;"",FALSE)</f>
        <v>1</v>
      </c>
      <c r="S114">
        <f>IFERROR(VLOOKUP(A114,'uppn åk6 uppn åk9'!$A$4:$D$600,2,FALSE),0)</f>
        <v>17</v>
      </c>
      <c r="T114">
        <f>IFERROR(VLOOKUP(A114,'uppn åk6 uppn åk9'!$A$4:$D$600,3,FALSE),0)</f>
        <v>0</v>
      </c>
      <c r="U114">
        <f t="shared" si="16"/>
        <v>17</v>
      </c>
      <c r="V114">
        <f t="shared" si="17"/>
        <v>0</v>
      </c>
    </row>
    <row r="115" spans="1:22" x14ac:dyDescent="0.3">
      <c r="A115" s="10" t="s">
        <v>110</v>
      </c>
      <c r="B115" s="49" t="b">
        <f t="shared" si="9"/>
        <v>0</v>
      </c>
      <c r="C115" t="b">
        <f>IFERROR(VLOOKUP(A115,'ej uppn åk6 ej uppn åk9'!$A$4:$D$525,1,FALSE)&lt;&gt;"",FALSE)</f>
        <v>1</v>
      </c>
      <c r="D115">
        <f>IFERROR(VLOOKUP(A115,'ej uppn åk6 ej uppn åk9'!$A$4:$D$525,2,FALSE),0)</f>
        <v>19</v>
      </c>
      <c r="E115">
        <f>IFERROR(VLOOKUP(A115,'ej uppn åk6 ej uppn åk9'!$A$4:$D$525,3,FALSE),0)</f>
        <v>999</v>
      </c>
      <c r="F115">
        <f t="shared" si="10"/>
        <v>19</v>
      </c>
      <c r="G115">
        <f t="shared" si="11"/>
        <v>0</v>
      </c>
      <c r="H115" t="b">
        <f>IFERROR(VLOOKUP(A115,'ej uppn åk6 uppn åk9'!$A$4:$D$525,1,FALSE)&lt;&gt;"",FALSE)</f>
        <v>1</v>
      </c>
      <c r="I115">
        <f>IFERROR(VLOOKUP(A115,'ej uppn åk6 uppn åk9'!$A$4:$D$525,2,FALSE),0)</f>
        <v>31</v>
      </c>
      <c r="J115">
        <f>IFERROR(VLOOKUP(A115,'ej uppn åk6 uppn åk9'!$A$4:$D$525,3,FALSE),0)</f>
        <v>999</v>
      </c>
      <c r="K115">
        <f t="shared" si="12"/>
        <v>31</v>
      </c>
      <c r="L115">
        <f t="shared" si="13"/>
        <v>0</v>
      </c>
      <c r="M115" t="b">
        <f>IFERROR(VLOOKUP(A115,'uppn åk6 ej uppn åk9'!$A$4:$D$525,1,FALSE)&lt;&gt;"",FALSE)</f>
        <v>1</v>
      </c>
      <c r="N115">
        <f>IFERROR(VLOOKUP(A115,'uppn åk6 ej uppn åk9'!$A$4:$D$525,2,FALSE),0)</f>
        <v>27</v>
      </c>
      <c r="O115">
        <f>IFERROR(VLOOKUP(A115,'uppn åk6 ej uppn åk9'!$A$4:$D$525,3,FALSE),0)</f>
        <v>999</v>
      </c>
      <c r="P115">
        <f t="shared" si="14"/>
        <v>27</v>
      </c>
      <c r="Q115">
        <f t="shared" si="15"/>
        <v>0</v>
      </c>
      <c r="R115" t="b">
        <f>IFERROR(VLOOKUP(A115,'uppn åk6 uppn åk9'!$A$4:$D$600,1,FALSE)&lt;&gt;"",FALSE)</f>
        <v>1</v>
      </c>
      <c r="S115">
        <f>IFERROR(VLOOKUP(A115,'uppn åk6 uppn åk9'!$A$4:$D$600,2,FALSE),0)</f>
        <v>278</v>
      </c>
      <c r="T115">
        <f>IFERROR(VLOOKUP(A115,'uppn åk6 uppn åk9'!$A$4:$D$600,3,FALSE),0)</f>
        <v>999</v>
      </c>
      <c r="U115">
        <f t="shared" si="16"/>
        <v>278</v>
      </c>
      <c r="V115">
        <f t="shared" si="17"/>
        <v>0</v>
      </c>
    </row>
    <row r="116" spans="1:22" x14ac:dyDescent="0.3">
      <c r="A116" s="10" t="s">
        <v>111</v>
      </c>
      <c r="B116" s="49" t="b">
        <f t="shared" si="9"/>
        <v>0</v>
      </c>
      <c r="C116" t="b">
        <f>IFERROR(VLOOKUP(A116,'ej uppn åk6 ej uppn åk9'!$A$4:$D$525,1,FALSE)&lt;&gt;"",FALSE)</f>
        <v>1</v>
      </c>
      <c r="D116">
        <f>IFERROR(VLOOKUP(A116,'ej uppn åk6 ej uppn åk9'!$A$4:$D$525,2,FALSE),0)</f>
        <v>999</v>
      </c>
      <c r="E116">
        <f>IFERROR(VLOOKUP(A116,'ej uppn åk6 ej uppn åk9'!$A$4:$D$525,3,FALSE),0)</f>
        <v>999</v>
      </c>
      <c r="F116">
        <f t="shared" si="10"/>
        <v>0</v>
      </c>
      <c r="G116">
        <f t="shared" si="11"/>
        <v>0</v>
      </c>
      <c r="H116" t="b">
        <f>IFERROR(VLOOKUP(A116,'ej uppn åk6 uppn åk9'!$A$4:$D$525,1,FALSE)&lt;&gt;"",FALSE)</f>
        <v>0</v>
      </c>
      <c r="I116">
        <f>IFERROR(VLOOKUP(A116,'ej uppn åk6 uppn åk9'!$A$4:$D$525,2,FALSE),0)</f>
        <v>0</v>
      </c>
      <c r="J116">
        <f>IFERROR(VLOOKUP(A116,'ej uppn åk6 uppn åk9'!$A$4:$D$525,3,FALSE),0)</f>
        <v>0</v>
      </c>
      <c r="K116">
        <f t="shared" si="12"/>
        <v>0</v>
      </c>
      <c r="L116">
        <f t="shared" si="13"/>
        <v>0</v>
      </c>
      <c r="M116" t="b">
        <f>IFERROR(VLOOKUP(A116,'uppn åk6 ej uppn åk9'!$A$4:$D$525,1,FALSE)&lt;&gt;"",FALSE)</f>
        <v>1</v>
      </c>
      <c r="N116">
        <f>IFERROR(VLOOKUP(A116,'uppn åk6 ej uppn åk9'!$A$4:$D$525,2,FALSE),0)</f>
        <v>999</v>
      </c>
      <c r="O116">
        <f>IFERROR(VLOOKUP(A116,'uppn åk6 ej uppn åk9'!$A$4:$D$525,3,FALSE),0)</f>
        <v>999</v>
      </c>
      <c r="P116">
        <f t="shared" si="14"/>
        <v>0</v>
      </c>
      <c r="Q116">
        <f t="shared" si="15"/>
        <v>0</v>
      </c>
      <c r="R116" t="b">
        <f>IFERROR(VLOOKUP(A116,'uppn åk6 uppn åk9'!$A$4:$D$600,1,FALSE)&lt;&gt;"",FALSE)</f>
        <v>1</v>
      </c>
      <c r="S116">
        <f>IFERROR(VLOOKUP(A116,'uppn åk6 uppn åk9'!$A$4:$D$600,2,FALSE),0)</f>
        <v>999</v>
      </c>
      <c r="T116">
        <f>IFERROR(VLOOKUP(A116,'uppn åk6 uppn åk9'!$A$4:$D$600,3,FALSE),0)</f>
        <v>999</v>
      </c>
      <c r="U116">
        <f t="shared" si="16"/>
        <v>0</v>
      </c>
      <c r="V116">
        <f t="shared" si="17"/>
        <v>0</v>
      </c>
    </row>
    <row r="117" spans="1:22" x14ac:dyDescent="0.3">
      <c r="A117" s="10" t="s">
        <v>112</v>
      </c>
      <c r="B117" s="49" t="b">
        <f t="shared" si="9"/>
        <v>0</v>
      </c>
      <c r="C117" t="b">
        <f>IFERROR(VLOOKUP(A117,'ej uppn åk6 ej uppn åk9'!$A$4:$D$525,1,FALSE)&lt;&gt;"",FALSE)</f>
        <v>1</v>
      </c>
      <c r="D117">
        <f>IFERROR(VLOOKUP(A117,'ej uppn åk6 ej uppn åk9'!$A$4:$D$525,2,FALSE),0)</f>
        <v>999</v>
      </c>
      <c r="E117">
        <f>IFERROR(VLOOKUP(A117,'ej uppn åk6 ej uppn åk9'!$A$4:$D$525,3,FALSE),0)</f>
        <v>999</v>
      </c>
      <c r="F117">
        <f t="shared" si="10"/>
        <v>0</v>
      </c>
      <c r="G117">
        <f t="shared" si="11"/>
        <v>0</v>
      </c>
      <c r="H117" t="b">
        <f>IFERROR(VLOOKUP(A117,'ej uppn åk6 uppn åk9'!$A$4:$D$525,1,FALSE)&lt;&gt;"",FALSE)</f>
        <v>1</v>
      </c>
      <c r="I117">
        <f>IFERROR(VLOOKUP(A117,'ej uppn åk6 uppn åk9'!$A$4:$D$525,2,FALSE),0)</f>
        <v>999</v>
      </c>
      <c r="J117">
        <f>IFERROR(VLOOKUP(A117,'ej uppn åk6 uppn åk9'!$A$4:$D$525,3,FALSE),0)</f>
        <v>999</v>
      </c>
      <c r="K117">
        <f t="shared" si="12"/>
        <v>0</v>
      </c>
      <c r="L117">
        <f t="shared" si="13"/>
        <v>0</v>
      </c>
      <c r="M117" t="b">
        <f>IFERROR(VLOOKUP(A117,'uppn åk6 ej uppn åk9'!$A$4:$D$525,1,FALSE)&lt;&gt;"",FALSE)</f>
        <v>1</v>
      </c>
      <c r="N117">
        <f>IFERROR(VLOOKUP(A117,'uppn åk6 ej uppn åk9'!$A$4:$D$525,2,FALSE),0)</f>
        <v>999</v>
      </c>
      <c r="O117">
        <f>IFERROR(VLOOKUP(A117,'uppn åk6 ej uppn åk9'!$A$4:$D$525,3,FALSE),0)</f>
        <v>999</v>
      </c>
      <c r="P117">
        <f t="shared" si="14"/>
        <v>0</v>
      </c>
      <c r="Q117">
        <f t="shared" si="15"/>
        <v>0</v>
      </c>
      <c r="R117" t="b">
        <f>IFERROR(VLOOKUP(A117,'uppn åk6 uppn åk9'!$A$4:$D$600,1,FALSE)&lt;&gt;"",FALSE)</f>
        <v>1</v>
      </c>
      <c r="S117">
        <f>IFERROR(VLOOKUP(A117,'uppn åk6 uppn åk9'!$A$4:$D$600,2,FALSE),0)</f>
        <v>20</v>
      </c>
      <c r="T117">
        <f>IFERROR(VLOOKUP(A117,'uppn åk6 uppn åk9'!$A$4:$D$600,3,FALSE),0)</f>
        <v>999</v>
      </c>
      <c r="U117">
        <f t="shared" si="16"/>
        <v>20</v>
      </c>
      <c r="V117">
        <f t="shared" si="17"/>
        <v>0</v>
      </c>
    </row>
    <row r="118" spans="1:22" x14ac:dyDescent="0.3">
      <c r="A118" s="10" t="s">
        <v>113</v>
      </c>
      <c r="B118" s="49" t="b">
        <f t="shared" si="9"/>
        <v>0</v>
      </c>
      <c r="C118" t="b">
        <f>IFERROR(VLOOKUP(A118,'ej uppn åk6 ej uppn åk9'!$A$4:$D$525,1,FALSE)&lt;&gt;"",FALSE)</f>
        <v>1</v>
      </c>
      <c r="D118">
        <f>IFERROR(VLOOKUP(A118,'ej uppn åk6 ej uppn åk9'!$A$4:$D$525,2,FALSE),0)</f>
        <v>999</v>
      </c>
      <c r="E118">
        <f>IFERROR(VLOOKUP(A118,'ej uppn åk6 ej uppn åk9'!$A$4:$D$525,3,FALSE),0)</f>
        <v>999</v>
      </c>
      <c r="F118">
        <f t="shared" si="10"/>
        <v>0</v>
      </c>
      <c r="G118">
        <f t="shared" si="11"/>
        <v>0</v>
      </c>
      <c r="H118" t="b">
        <f>IFERROR(VLOOKUP(A118,'ej uppn åk6 uppn åk9'!$A$4:$D$525,1,FALSE)&lt;&gt;"",FALSE)</f>
        <v>1</v>
      </c>
      <c r="I118">
        <f>IFERROR(VLOOKUP(A118,'ej uppn åk6 uppn åk9'!$A$4:$D$525,2,FALSE),0)</f>
        <v>999</v>
      </c>
      <c r="J118">
        <f>IFERROR(VLOOKUP(A118,'ej uppn åk6 uppn åk9'!$A$4:$D$525,3,FALSE),0)</f>
        <v>999</v>
      </c>
      <c r="K118">
        <f t="shared" si="12"/>
        <v>0</v>
      </c>
      <c r="L118">
        <f t="shared" si="13"/>
        <v>0</v>
      </c>
      <c r="M118" t="b">
        <f>IFERROR(VLOOKUP(A118,'uppn åk6 ej uppn åk9'!$A$4:$D$525,1,FALSE)&lt;&gt;"",FALSE)</f>
        <v>1</v>
      </c>
      <c r="N118">
        <f>IFERROR(VLOOKUP(A118,'uppn åk6 ej uppn åk9'!$A$4:$D$525,2,FALSE),0)</f>
        <v>999</v>
      </c>
      <c r="O118">
        <f>IFERROR(VLOOKUP(A118,'uppn åk6 ej uppn åk9'!$A$4:$D$525,3,FALSE),0)</f>
        <v>999</v>
      </c>
      <c r="P118">
        <f t="shared" si="14"/>
        <v>0</v>
      </c>
      <c r="Q118">
        <f t="shared" si="15"/>
        <v>0</v>
      </c>
      <c r="R118" t="b">
        <f>IFERROR(VLOOKUP(A118,'uppn åk6 uppn åk9'!$A$4:$D$600,1,FALSE)&lt;&gt;"",FALSE)</f>
        <v>1</v>
      </c>
      <c r="S118">
        <f>IFERROR(VLOOKUP(A118,'uppn åk6 uppn åk9'!$A$4:$D$600,2,FALSE),0)</f>
        <v>44</v>
      </c>
      <c r="T118">
        <f>IFERROR(VLOOKUP(A118,'uppn åk6 uppn åk9'!$A$4:$D$600,3,FALSE),0)</f>
        <v>999</v>
      </c>
      <c r="U118">
        <f t="shared" si="16"/>
        <v>44</v>
      </c>
      <c r="V118">
        <f t="shared" si="17"/>
        <v>0</v>
      </c>
    </row>
    <row r="119" spans="1:22" x14ac:dyDescent="0.3">
      <c r="A119" s="10" t="s">
        <v>117</v>
      </c>
      <c r="B119" s="49" t="b">
        <f t="shared" si="9"/>
        <v>0</v>
      </c>
      <c r="C119" t="b">
        <f>IFERROR(VLOOKUP(A119,'ej uppn åk6 ej uppn åk9'!$A$4:$D$525,1,FALSE)&lt;&gt;"",FALSE)</f>
        <v>1</v>
      </c>
      <c r="D119">
        <f>IFERROR(VLOOKUP(A119,'ej uppn åk6 ej uppn åk9'!$A$4:$D$525,2,FALSE),0)</f>
        <v>999</v>
      </c>
      <c r="E119">
        <f>IFERROR(VLOOKUP(A119,'ej uppn åk6 ej uppn åk9'!$A$4:$D$525,3,FALSE),0)</f>
        <v>999</v>
      </c>
      <c r="F119">
        <f t="shared" si="10"/>
        <v>0</v>
      </c>
      <c r="G119">
        <f t="shared" si="11"/>
        <v>0</v>
      </c>
      <c r="H119" t="b">
        <f>IFERROR(VLOOKUP(A119,'ej uppn åk6 uppn åk9'!$A$4:$D$525,1,FALSE)&lt;&gt;"",FALSE)</f>
        <v>1</v>
      </c>
      <c r="I119">
        <f>IFERROR(VLOOKUP(A119,'ej uppn åk6 uppn åk9'!$A$4:$D$525,2,FALSE),0)</f>
        <v>999</v>
      </c>
      <c r="J119">
        <f>IFERROR(VLOOKUP(A119,'ej uppn åk6 uppn åk9'!$A$4:$D$525,3,FALSE),0)</f>
        <v>999</v>
      </c>
      <c r="K119">
        <f t="shared" si="12"/>
        <v>0</v>
      </c>
      <c r="L119">
        <f t="shared" si="13"/>
        <v>0</v>
      </c>
      <c r="M119" t="b">
        <f>IFERROR(VLOOKUP(A119,'uppn åk6 ej uppn åk9'!$A$4:$D$525,1,FALSE)&lt;&gt;"",FALSE)</f>
        <v>1</v>
      </c>
      <c r="N119">
        <f>IFERROR(VLOOKUP(A119,'uppn åk6 ej uppn åk9'!$A$4:$D$525,2,FALSE),0)</f>
        <v>999</v>
      </c>
      <c r="O119">
        <f>IFERROR(VLOOKUP(A119,'uppn åk6 ej uppn åk9'!$A$4:$D$525,3,FALSE),0)</f>
        <v>999</v>
      </c>
      <c r="P119">
        <f t="shared" si="14"/>
        <v>0</v>
      </c>
      <c r="Q119">
        <f t="shared" si="15"/>
        <v>0</v>
      </c>
      <c r="R119" t="b">
        <f>IFERROR(VLOOKUP(A119,'uppn åk6 uppn åk9'!$A$4:$D$600,1,FALSE)&lt;&gt;"",FALSE)</f>
        <v>1</v>
      </c>
      <c r="S119">
        <f>IFERROR(VLOOKUP(A119,'uppn åk6 uppn åk9'!$A$4:$D$600,2,FALSE),0)</f>
        <v>53</v>
      </c>
      <c r="T119">
        <f>IFERROR(VLOOKUP(A119,'uppn åk6 uppn åk9'!$A$4:$D$600,3,FALSE),0)</f>
        <v>999</v>
      </c>
      <c r="U119">
        <f t="shared" si="16"/>
        <v>53</v>
      </c>
      <c r="V119">
        <f t="shared" si="17"/>
        <v>0</v>
      </c>
    </row>
    <row r="120" spans="1:22" x14ac:dyDescent="0.3">
      <c r="A120" s="10" t="s">
        <v>105</v>
      </c>
      <c r="B120" s="49" t="b">
        <f t="shared" si="9"/>
        <v>0</v>
      </c>
      <c r="C120" t="b">
        <f>IFERROR(VLOOKUP(A120,'ej uppn åk6 ej uppn åk9'!$A$4:$D$525,1,FALSE)&lt;&gt;"",FALSE)</f>
        <v>1</v>
      </c>
      <c r="D120">
        <f>IFERROR(VLOOKUP(A120,'ej uppn åk6 ej uppn åk9'!$A$4:$D$525,2,FALSE),0)</f>
        <v>999</v>
      </c>
      <c r="E120">
        <f>IFERROR(VLOOKUP(A120,'ej uppn åk6 ej uppn åk9'!$A$4:$D$525,3,FALSE),0)</f>
        <v>999</v>
      </c>
      <c r="F120">
        <f t="shared" si="10"/>
        <v>0</v>
      </c>
      <c r="G120">
        <f t="shared" si="11"/>
        <v>0</v>
      </c>
      <c r="H120" t="b">
        <f>IFERROR(VLOOKUP(A120,'ej uppn åk6 uppn åk9'!$A$4:$D$525,1,FALSE)&lt;&gt;"",FALSE)</f>
        <v>1</v>
      </c>
      <c r="I120">
        <f>IFERROR(VLOOKUP(A120,'ej uppn åk6 uppn åk9'!$A$4:$D$525,2,FALSE),0)</f>
        <v>999</v>
      </c>
      <c r="J120">
        <f>IFERROR(VLOOKUP(A120,'ej uppn åk6 uppn åk9'!$A$4:$D$525,3,FALSE),0)</f>
        <v>999</v>
      </c>
      <c r="K120">
        <f t="shared" si="12"/>
        <v>0</v>
      </c>
      <c r="L120">
        <f t="shared" si="13"/>
        <v>0</v>
      </c>
      <c r="M120" t="b">
        <f>IFERROR(VLOOKUP(A120,'uppn åk6 ej uppn åk9'!$A$4:$D$525,1,FALSE)&lt;&gt;"",FALSE)</f>
        <v>1</v>
      </c>
      <c r="N120">
        <f>IFERROR(VLOOKUP(A120,'uppn åk6 ej uppn åk9'!$A$4:$D$525,2,FALSE),0)</f>
        <v>999</v>
      </c>
      <c r="O120">
        <f>IFERROR(VLOOKUP(A120,'uppn åk6 ej uppn åk9'!$A$4:$D$525,3,FALSE),0)</f>
        <v>999</v>
      </c>
      <c r="P120">
        <f t="shared" si="14"/>
        <v>0</v>
      </c>
      <c r="Q120">
        <f t="shared" si="15"/>
        <v>0</v>
      </c>
      <c r="R120" t="b">
        <f>IFERROR(VLOOKUP(A120,'uppn åk6 uppn åk9'!$A$4:$D$600,1,FALSE)&lt;&gt;"",FALSE)</f>
        <v>1</v>
      </c>
      <c r="S120">
        <f>IFERROR(VLOOKUP(A120,'uppn åk6 uppn åk9'!$A$4:$D$600,2,FALSE),0)</f>
        <v>29</v>
      </c>
      <c r="T120">
        <f>IFERROR(VLOOKUP(A120,'uppn åk6 uppn åk9'!$A$4:$D$600,3,FALSE),0)</f>
        <v>0</v>
      </c>
      <c r="U120">
        <f t="shared" si="16"/>
        <v>29</v>
      </c>
      <c r="V120">
        <f t="shared" si="17"/>
        <v>0</v>
      </c>
    </row>
    <row r="121" spans="1:22" x14ac:dyDescent="0.3">
      <c r="A121" s="10" t="s">
        <v>114</v>
      </c>
      <c r="B121" s="49" t="b">
        <f t="shared" si="9"/>
        <v>0</v>
      </c>
      <c r="C121" t="b">
        <f>IFERROR(VLOOKUP(A121,'ej uppn åk6 ej uppn åk9'!$A$4:$D$525,1,FALSE)&lt;&gt;"",FALSE)</f>
        <v>1</v>
      </c>
      <c r="D121">
        <f>IFERROR(VLOOKUP(A121,'ej uppn åk6 ej uppn åk9'!$A$4:$D$525,2,FALSE),0)</f>
        <v>999</v>
      </c>
      <c r="E121">
        <f>IFERROR(VLOOKUP(A121,'ej uppn åk6 ej uppn åk9'!$A$4:$D$525,3,FALSE),0)</f>
        <v>999</v>
      </c>
      <c r="F121">
        <f t="shared" si="10"/>
        <v>0</v>
      </c>
      <c r="G121">
        <f t="shared" si="11"/>
        <v>0</v>
      </c>
      <c r="H121" t="b">
        <f>IFERROR(VLOOKUP(A121,'ej uppn åk6 uppn åk9'!$A$4:$D$525,1,FALSE)&lt;&gt;"",FALSE)</f>
        <v>1</v>
      </c>
      <c r="I121">
        <f>IFERROR(VLOOKUP(A121,'ej uppn åk6 uppn åk9'!$A$4:$D$525,2,FALSE),0)</f>
        <v>12</v>
      </c>
      <c r="J121">
        <f>IFERROR(VLOOKUP(A121,'ej uppn åk6 uppn åk9'!$A$4:$D$525,3,FALSE),0)</f>
        <v>0</v>
      </c>
      <c r="K121">
        <f t="shared" si="12"/>
        <v>12</v>
      </c>
      <c r="L121">
        <f t="shared" si="13"/>
        <v>0</v>
      </c>
      <c r="M121" t="b">
        <f>IFERROR(VLOOKUP(A121,'uppn åk6 ej uppn åk9'!$A$4:$D$525,1,FALSE)&lt;&gt;"",FALSE)</f>
        <v>1</v>
      </c>
      <c r="N121">
        <f>IFERROR(VLOOKUP(A121,'uppn åk6 ej uppn åk9'!$A$4:$D$525,2,FALSE),0)</f>
        <v>999</v>
      </c>
      <c r="O121">
        <f>IFERROR(VLOOKUP(A121,'uppn åk6 ej uppn åk9'!$A$4:$D$525,3,FALSE),0)</f>
        <v>999</v>
      </c>
      <c r="P121">
        <f t="shared" si="14"/>
        <v>0</v>
      </c>
      <c r="Q121">
        <f t="shared" si="15"/>
        <v>0</v>
      </c>
      <c r="R121" t="b">
        <f>IFERROR(VLOOKUP(A121,'uppn åk6 uppn åk9'!$A$4:$D$600,1,FALSE)&lt;&gt;"",FALSE)</f>
        <v>1</v>
      </c>
      <c r="S121">
        <f>IFERROR(VLOOKUP(A121,'uppn åk6 uppn åk9'!$A$4:$D$600,2,FALSE),0)</f>
        <v>121</v>
      </c>
      <c r="T121">
        <f>IFERROR(VLOOKUP(A121,'uppn åk6 uppn åk9'!$A$4:$D$600,3,FALSE),0)</f>
        <v>0</v>
      </c>
      <c r="U121">
        <f t="shared" si="16"/>
        <v>121</v>
      </c>
      <c r="V121">
        <f t="shared" si="17"/>
        <v>0</v>
      </c>
    </row>
    <row r="122" spans="1:22" x14ac:dyDescent="0.3">
      <c r="A122" s="10" t="s">
        <v>106</v>
      </c>
      <c r="B122" s="49" t="b">
        <f t="shared" si="9"/>
        <v>0</v>
      </c>
      <c r="C122" t="b">
        <f>IFERROR(VLOOKUP(A122,'ej uppn åk6 ej uppn åk9'!$A$4:$D$525,1,FALSE)&lt;&gt;"",FALSE)</f>
        <v>1</v>
      </c>
      <c r="D122">
        <f>IFERROR(VLOOKUP(A122,'ej uppn åk6 ej uppn åk9'!$A$4:$D$525,2,FALSE),0)</f>
        <v>999</v>
      </c>
      <c r="E122">
        <f>IFERROR(VLOOKUP(A122,'ej uppn åk6 ej uppn åk9'!$A$4:$D$525,3,FALSE),0)</f>
        <v>999</v>
      </c>
      <c r="F122">
        <f t="shared" si="10"/>
        <v>0</v>
      </c>
      <c r="G122">
        <f t="shared" si="11"/>
        <v>0</v>
      </c>
      <c r="H122" t="b">
        <f>IFERROR(VLOOKUP(A122,'ej uppn åk6 uppn åk9'!$A$4:$D$525,1,FALSE)&lt;&gt;"",FALSE)</f>
        <v>0</v>
      </c>
      <c r="I122">
        <f>IFERROR(VLOOKUP(A122,'ej uppn åk6 uppn åk9'!$A$4:$D$525,2,FALSE),0)</f>
        <v>0</v>
      </c>
      <c r="J122">
        <f>IFERROR(VLOOKUP(A122,'ej uppn åk6 uppn åk9'!$A$4:$D$525,3,FALSE),0)</f>
        <v>0</v>
      </c>
      <c r="K122">
        <f t="shared" si="12"/>
        <v>0</v>
      </c>
      <c r="L122">
        <f t="shared" si="13"/>
        <v>0</v>
      </c>
      <c r="M122" t="b">
        <f>IFERROR(VLOOKUP(A122,'uppn åk6 ej uppn åk9'!$A$4:$D$525,1,FALSE)&lt;&gt;"",FALSE)</f>
        <v>1</v>
      </c>
      <c r="N122">
        <f>IFERROR(VLOOKUP(A122,'uppn åk6 ej uppn åk9'!$A$4:$D$525,2,FALSE),0)</f>
        <v>999</v>
      </c>
      <c r="O122">
        <f>IFERROR(VLOOKUP(A122,'uppn åk6 ej uppn åk9'!$A$4:$D$525,3,FALSE),0)</f>
        <v>999</v>
      </c>
      <c r="P122">
        <f t="shared" si="14"/>
        <v>0</v>
      </c>
      <c r="Q122">
        <f t="shared" si="15"/>
        <v>0</v>
      </c>
      <c r="R122" t="b">
        <f>IFERROR(VLOOKUP(A122,'uppn åk6 uppn åk9'!$A$4:$D$600,1,FALSE)&lt;&gt;"",FALSE)</f>
        <v>1</v>
      </c>
      <c r="S122">
        <f>IFERROR(VLOOKUP(A122,'uppn åk6 uppn åk9'!$A$4:$D$600,2,FALSE),0)</f>
        <v>999</v>
      </c>
      <c r="T122">
        <f>IFERROR(VLOOKUP(A122,'uppn åk6 uppn åk9'!$A$4:$D$600,3,FALSE),0)</f>
        <v>999</v>
      </c>
      <c r="U122">
        <f t="shared" si="16"/>
        <v>0</v>
      </c>
      <c r="V122">
        <f t="shared" si="17"/>
        <v>0</v>
      </c>
    </row>
    <row r="123" spans="1:22" x14ac:dyDescent="0.3">
      <c r="A123" s="10" t="s">
        <v>115</v>
      </c>
      <c r="B123" s="49" t="b">
        <f t="shared" si="9"/>
        <v>1</v>
      </c>
      <c r="C123" t="b">
        <f>IFERROR(VLOOKUP(A123,'ej uppn åk6 ej uppn åk9'!$A$4:$D$525,1,FALSE)&lt;&gt;"",FALSE)</f>
        <v>1</v>
      </c>
      <c r="D123">
        <f>IFERROR(VLOOKUP(A123,'ej uppn åk6 ej uppn åk9'!$A$4:$D$525,2,FALSE),0)</f>
        <v>0</v>
      </c>
      <c r="E123" t="str">
        <f>IFERROR(VLOOKUP(A123,'ej uppn åk6 ej uppn åk9'!$A$4:$D$525,3,FALSE),0)</f>
        <v>.</v>
      </c>
      <c r="F123">
        <f t="shared" si="10"/>
        <v>0</v>
      </c>
      <c r="G123" t="str">
        <f t="shared" si="11"/>
        <v>.</v>
      </c>
      <c r="H123" t="b">
        <f>IFERROR(VLOOKUP(A123,'ej uppn åk6 uppn åk9'!$A$4:$D$525,1,FALSE)&lt;&gt;"",FALSE)</f>
        <v>1</v>
      </c>
      <c r="I123">
        <f>IFERROR(VLOOKUP(A123,'ej uppn åk6 uppn åk9'!$A$4:$D$525,2,FALSE),0)</f>
        <v>0</v>
      </c>
      <c r="J123" t="str">
        <f>IFERROR(VLOOKUP(A123,'ej uppn åk6 uppn åk9'!$A$4:$D$525,3,FALSE),0)</f>
        <v>.</v>
      </c>
      <c r="K123">
        <f t="shared" si="12"/>
        <v>0</v>
      </c>
      <c r="L123" t="str">
        <f t="shared" si="13"/>
        <v>.</v>
      </c>
      <c r="M123" t="b">
        <f>IFERROR(VLOOKUP(A123,'uppn åk6 ej uppn åk9'!$A$4:$D$525,1,FALSE)&lt;&gt;"",FALSE)</f>
        <v>0</v>
      </c>
      <c r="N123">
        <f>IFERROR(VLOOKUP(A123,'uppn åk6 ej uppn åk9'!$A$4:$D$525,2,FALSE),0)</f>
        <v>0</v>
      </c>
      <c r="O123">
        <f>IFERROR(VLOOKUP(A123,'uppn åk6 ej uppn åk9'!$A$4:$D$525,3,FALSE),0)</f>
        <v>0</v>
      </c>
      <c r="P123">
        <f t="shared" si="14"/>
        <v>0</v>
      </c>
      <c r="Q123">
        <f t="shared" si="15"/>
        <v>0</v>
      </c>
      <c r="R123" t="b">
        <f>IFERROR(VLOOKUP(A123,'uppn åk6 uppn åk9'!$A$4:$D$600,1,FALSE)&lt;&gt;"",FALSE)</f>
        <v>1</v>
      </c>
      <c r="S123">
        <f>IFERROR(VLOOKUP(A123,'uppn åk6 uppn åk9'!$A$4:$D$600,2,FALSE),0)</f>
        <v>0</v>
      </c>
      <c r="T123" t="str">
        <f>IFERROR(VLOOKUP(A123,'uppn åk6 uppn åk9'!$A$4:$D$600,3,FALSE),0)</f>
        <v>.</v>
      </c>
      <c r="U123">
        <f t="shared" si="16"/>
        <v>0</v>
      </c>
      <c r="V123" t="str">
        <f t="shared" si="17"/>
        <v>.</v>
      </c>
    </row>
    <row r="124" spans="1:22" x14ac:dyDescent="0.3">
      <c r="A124" s="10" t="s">
        <v>116</v>
      </c>
      <c r="B124" s="49" t="b">
        <f t="shared" si="9"/>
        <v>0</v>
      </c>
      <c r="C124" t="b">
        <f>IFERROR(VLOOKUP(A124,'ej uppn åk6 ej uppn åk9'!$A$4:$D$525,1,FALSE)&lt;&gt;"",FALSE)</f>
        <v>1</v>
      </c>
      <c r="D124">
        <f>IFERROR(VLOOKUP(A124,'ej uppn åk6 ej uppn åk9'!$A$4:$D$525,2,FALSE),0)</f>
        <v>999</v>
      </c>
      <c r="E124">
        <f>IFERROR(VLOOKUP(A124,'ej uppn åk6 ej uppn åk9'!$A$4:$D$525,3,FALSE),0)</f>
        <v>999</v>
      </c>
      <c r="F124">
        <f t="shared" si="10"/>
        <v>0</v>
      </c>
      <c r="G124">
        <f t="shared" si="11"/>
        <v>0</v>
      </c>
      <c r="H124" t="b">
        <f>IFERROR(VLOOKUP(A124,'ej uppn åk6 uppn åk9'!$A$4:$D$525,1,FALSE)&lt;&gt;"",FALSE)</f>
        <v>1</v>
      </c>
      <c r="I124">
        <f>IFERROR(VLOOKUP(A124,'ej uppn åk6 uppn åk9'!$A$4:$D$525,2,FALSE),0)</f>
        <v>999</v>
      </c>
      <c r="J124">
        <f>IFERROR(VLOOKUP(A124,'ej uppn åk6 uppn åk9'!$A$4:$D$525,3,FALSE),0)</f>
        <v>999</v>
      </c>
      <c r="K124">
        <f t="shared" si="12"/>
        <v>0</v>
      </c>
      <c r="L124">
        <f t="shared" si="13"/>
        <v>0</v>
      </c>
      <c r="M124" t="b">
        <f>IFERROR(VLOOKUP(A124,'uppn åk6 ej uppn åk9'!$A$4:$D$525,1,FALSE)&lt;&gt;"",FALSE)</f>
        <v>1</v>
      </c>
      <c r="N124">
        <f>IFERROR(VLOOKUP(A124,'uppn åk6 ej uppn åk9'!$A$4:$D$525,2,FALSE),0)</f>
        <v>999</v>
      </c>
      <c r="O124">
        <f>IFERROR(VLOOKUP(A124,'uppn åk6 ej uppn åk9'!$A$4:$D$525,3,FALSE),0)</f>
        <v>999</v>
      </c>
      <c r="P124">
        <f t="shared" si="14"/>
        <v>0</v>
      </c>
      <c r="Q124">
        <f t="shared" si="15"/>
        <v>0</v>
      </c>
      <c r="R124" t="b">
        <f>IFERROR(VLOOKUP(A124,'uppn åk6 uppn åk9'!$A$4:$D$600,1,FALSE)&lt;&gt;"",FALSE)</f>
        <v>1</v>
      </c>
      <c r="S124">
        <f>IFERROR(VLOOKUP(A124,'uppn åk6 uppn åk9'!$A$4:$D$600,2,FALSE),0)</f>
        <v>16</v>
      </c>
      <c r="T124">
        <f>IFERROR(VLOOKUP(A124,'uppn åk6 uppn åk9'!$A$4:$D$600,3,FALSE),0)</f>
        <v>0</v>
      </c>
      <c r="U124">
        <f t="shared" si="16"/>
        <v>16</v>
      </c>
      <c r="V124">
        <f t="shared" si="17"/>
        <v>0</v>
      </c>
    </row>
    <row r="125" spans="1:22" x14ac:dyDescent="0.3">
      <c r="A125" s="10" t="s">
        <v>107</v>
      </c>
      <c r="B125" s="49" t="b">
        <f t="shared" si="9"/>
        <v>0</v>
      </c>
      <c r="C125" t="b">
        <f>IFERROR(VLOOKUP(A125,'ej uppn åk6 ej uppn åk9'!$A$4:$D$525,1,FALSE)&lt;&gt;"",FALSE)</f>
        <v>1</v>
      </c>
      <c r="D125">
        <f>IFERROR(VLOOKUP(A125,'ej uppn åk6 ej uppn åk9'!$A$4:$D$525,2,FALSE),0)</f>
        <v>999</v>
      </c>
      <c r="E125">
        <f>IFERROR(VLOOKUP(A125,'ej uppn åk6 ej uppn åk9'!$A$4:$D$525,3,FALSE),0)</f>
        <v>999</v>
      </c>
      <c r="F125">
        <f t="shared" si="10"/>
        <v>0</v>
      </c>
      <c r="G125">
        <f t="shared" si="11"/>
        <v>0</v>
      </c>
      <c r="H125" t="b">
        <f>IFERROR(VLOOKUP(A125,'ej uppn åk6 uppn åk9'!$A$4:$D$525,1,FALSE)&lt;&gt;"",FALSE)</f>
        <v>1</v>
      </c>
      <c r="I125">
        <f>IFERROR(VLOOKUP(A125,'ej uppn åk6 uppn åk9'!$A$4:$D$525,2,FALSE),0)</f>
        <v>999</v>
      </c>
      <c r="J125">
        <f>IFERROR(VLOOKUP(A125,'ej uppn åk6 uppn åk9'!$A$4:$D$525,3,FALSE),0)</f>
        <v>999</v>
      </c>
      <c r="K125">
        <f t="shared" si="12"/>
        <v>0</v>
      </c>
      <c r="L125">
        <f t="shared" si="13"/>
        <v>0</v>
      </c>
      <c r="M125" t="b">
        <f>IFERROR(VLOOKUP(A125,'uppn åk6 ej uppn åk9'!$A$4:$D$525,1,FALSE)&lt;&gt;"",FALSE)</f>
        <v>0</v>
      </c>
      <c r="N125">
        <f>IFERROR(VLOOKUP(A125,'uppn åk6 ej uppn åk9'!$A$4:$D$525,2,FALSE),0)</f>
        <v>0</v>
      </c>
      <c r="O125">
        <f>IFERROR(VLOOKUP(A125,'uppn åk6 ej uppn åk9'!$A$4:$D$525,3,FALSE),0)</f>
        <v>0</v>
      </c>
      <c r="P125">
        <f t="shared" si="14"/>
        <v>0</v>
      </c>
      <c r="Q125">
        <f t="shared" si="15"/>
        <v>0</v>
      </c>
      <c r="R125" t="b">
        <f>IFERROR(VLOOKUP(A125,'uppn åk6 uppn åk9'!$A$4:$D$600,1,FALSE)&lt;&gt;"",FALSE)</f>
        <v>1</v>
      </c>
      <c r="S125">
        <f>IFERROR(VLOOKUP(A125,'uppn åk6 uppn åk9'!$A$4:$D$600,2,FALSE),0)</f>
        <v>19</v>
      </c>
      <c r="T125">
        <f>IFERROR(VLOOKUP(A125,'uppn åk6 uppn åk9'!$A$4:$D$600,3,FALSE),0)</f>
        <v>999</v>
      </c>
      <c r="U125">
        <f t="shared" si="16"/>
        <v>19</v>
      </c>
      <c r="V125">
        <f t="shared" si="17"/>
        <v>0</v>
      </c>
    </row>
    <row r="126" spans="1:22" x14ac:dyDescent="0.3">
      <c r="A126" s="10" t="s">
        <v>108</v>
      </c>
      <c r="B126" s="49" t="b">
        <f t="shared" si="9"/>
        <v>0</v>
      </c>
      <c r="C126" t="b">
        <f>IFERROR(VLOOKUP(A126,'ej uppn åk6 ej uppn åk9'!$A$4:$D$525,1,FALSE)&lt;&gt;"",FALSE)</f>
        <v>1</v>
      </c>
      <c r="D126">
        <f>IFERROR(VLOOKUP(A126,'ej uppn åk6 ej uppn åk9'!$A$4:$D$525,2,FALSE),0)</f>
        <v>999</v>
      </c>
      <c r="E126">
        <f>IFERROR(VLOOKUP(A126,'ej uppn åk6 ej uppn åk9'!$A$4:$D$525,3,FALSE),0)</f>
        <v>999</v>
      </c>
      <c r="F126">
        <f t="shared" si="10"/>
        <v>0</v>
      </c>
      <c r="G126">
        <f t="shared" si="11"/>
        <v>0</v>
      </c>
      <c r="H126" t="b">
        <f>IFERROR(VLOOKUP(A126,'ej uppn åk6 uppn åk9'!$A$4:$D$525,1,FALSE)&lt;&gt;"",FALSE)</f>
        <v>1</v>
      </c>
      <c r="I126">
        <f>IFERROR(VLOOKUP(A126,'ej uppn åk6 uppn åk9'!$A$4:$D$525,2,FALSE),0)</f>
        <v>999</v>
      </c>
      <c r="J126">
        <f>IFERROR(VLOOKUP(A126,'ej uppn åk6 uppn åk9'!$A$4:$D$525,3,FALSE),0)</f>
        <v>999</v>
      </c>
      <c r="K126">
        <f t="shared" si="12"/>
        <v>0</v>
      </c>
      <c r="L126">
        <f t="shared" si="13"/>
        <v>0</v>
      </c>
      <c r="M126" t="b">
        <f>IFERROR(VLOOKUP(A126,'uppn åk6 ej uppn åk9'!$A$4:$D$525,1,FALSE)&lt;&gt;"",FALSE)</f>
        <v>0</v>
      </c>
      <c r="N126">
        <f>IFERROR(VLOOKUP(A126,'uppn åk6 ej uppn åk9'!$A$4:$D$525,2,FALSE),0)</f>
        <v>0</v>
      </c>
      <c r="O126">
        <f>IFERROR(VLOOKUP(A126,'uppn åk6 ej uppn åk9'!$A$4:$D$525,3,FALSE),0)</f>
        <v>0</v>
      </c>
      <c r="P126">
        <f t="shared" si="14"/>
        <v>0</v>
      </c>
      <c r="Q126">
        <f t="shared" si="15"/>
        <v>0</v>
      </c>
      <c r="R126" t="b">
        <f>IFERROR(VLOOKUP(A126,'uppn åk6 uppn åk9'!$A$4:$D$600,1,FALSE)&lt;&gt;"",FALSE)</f>
        <v>1</v>
      </c>
      <c r="S126">
        <f>IFERROR(VLOOKUP(A126,'uppn åk6 uppn åk9'!$A$4:$D$600,2,FALSE),0)</f>
        <v>25</v>
      </c>
      <c r="T126">
        <f>IFERROR(VLOOKUP(A126,'uppn åk6 uppn åk9'!$A$4:$D$600,3,FALSE),0)</f>
        <v>0</v>
      </c>
      <c r="U126">
        <f t="shared" si="16"/>
        <v>25</v>
      </c>
      <c r="V126">
        <f t="shared" si="17"/>
        <v>0</v>
      </c>
    </row>
    <row r="127" spans="1:22" x14ac:dyDescent="0.3">
      <c r="A127" s="10" t="s">
        <v>547</v>
      </c>
      <c r="B127" s="49" t="b">
        <f t="shared" si="9"/>
        <v>0</v>
      </c>
      <c r="C127" t="b">
        <f>IFERROR(VLOOKUP(A127,'ej uppn åk6 ej uppn åk9'!$A$4:$D$525,1,FALSE)&lt;&gt;"",FALSE)</f>
        <v>0</v>
      </c>
      <c r="D127">
        <f>IFERROR(VLOOKUP(A127,'ej uppn åk6 ej uppn åk9'!$A$4:$D$525,2,FALSE),0)</f>
        <v>0</v>
      </c>
      <c r="E127">
        <f>IFERROR(VLOOKUP(A127,'ej uppn åk6 ej uppn åk9'!$A$4:$D$525,3,FALSE),0)</f>
        <v>0</v>
      </c>
      <c r="F127">
        <f t="shared" si="10"/>
        <v>0</v>
      </c>
      <c r="G127">
        <f t="shared" si="11"/>
        <v>0</v>
      </c>
      <c r="H127" t="b">
        <f>IFERROR(VLOOKUP(A127,'ej uppn åk6 uppn åk9'!$A$4:$D$525,1,FALSE)&lt;&gt;"",FALSE)</f>
        <v>1</v>
      </c>
      <c r="I127">
        <f>IFERROR(VLOOKUP(A127,'ej uppn åk6 uppn åk9'!$A$4:$D$525,2,FALSE),0)</f>
        <v>999</v>
      </c>
      <c r="J127">
        <f>IFERROR(VLOOKUP(A127,'ej uppn åk6 uppn åk9'!$A$4:$D$525,3,FALSE),0)</f>
        <v>999</v>
      </c>
      <c r="K127">
        <f t="shared" si="12"/>
        <v>0</v>
      </c>
      <c r="L127">
        <f t="shared" si="13"/>
        <v>0</v>
      </c>
      <c r="M127" t="b">
        <f>IFERROR(VLOOKUP(A127,'uppn åk6 ej uppn åk9'!$A$4:$D$525,1,FALSE)&lt;&gt;"",FALSE)</f>
        <v>0</v>
      </c>
      <c r="N127">
        <f>IFERROR(VLOOKUP(A127,'uppn åk6 ej uppn åk9'!$A$4:$D$525,2,FALSE),0)</f>
        <v>0</v>
      </c>
      <c r="O127">
        <f>IFERROR(VLOOKUP(A127,'uppn åk6 ej uppn åk9'!$A$4:$D$525,3,FALSE),0)</f>
        <v>0</v>
      </c>
      <c r="P127">
        <f t="shared" si="14"/>
        <v>0</v>
      </c>
      <c r="Q127">
        <f t="shared" si="15"/>
        <v>0</v>
      </c>
      <c r="R127" t="b">
        <f>IFERROR(VLOOKUP(A127,'uppn åk6 uppn åk9'!$A$4:$D$600,1,FALSE)&lt;&gt;"",FALSE)</f>
        <v>1</v>
      </c>
      <c r="S127">
        <f>IFERROR(VLOOKUP(A127,'uppn åk6 uppn åk9'!$A$4:$D$600,2,FALSE),0)</f>
        <v>36</v>
      </c>
      <c r="T127">
        <f>IFERROR(VLOOKUP(A127,'uppn åk6 uppn åk9'!$A$4:$D$600,3,FALSE),0)</f>
        <v>999</v>
      </c>
      <c r="U127">
        <f t="shared" si="16"/>
        <v>36</v>
      </c>
      <c r="V127">
        <f t="shared" si="17"/>
        <v>0</v>
      </c>
    </row>
    <row r="128" spans="1:22" x14ac:dyDescent="0.3">
      <c r="A128" s="10" t="s">
        <v>118</v>
      </c>
      <c r="B128" s="49" t="b">
        <f t="shared" si="9"/>
        <v>0</v>
      </c>
      <c r="C128" t="b">
        <f>IFERROR(VLOOKUP(A128,'ej uppn åk6 ej uppn åk9'!$A$4:$D$525,1,FALSE)&lt;&gt;"",FALSE)</f>
        <v>1</v>
      </c>
      <c r="D128">
        <f>IFERROR(VLOOKUP(A128,'ej uppn åk6 ej uppn åk9'!$A$4:$D$525,2,FALSE),0)</f>
        <v>999</v>
      </c>
      <c r="E128">
        <f>IFERROR(VLOOKUP(A128,'ej uppn åk6 ej uppn åk9'!$A$4:$D$525,3,FALSE),0)</f>
        <v>999</v>
      </c>
      <c r="F128">
        <f t="shared" si="10"/>
        <v>0</v>
      </c>
      <c r="G128">
        <f t="shared" si="11"/>
        <v>0</v>
      </c>
      <c r="H128" t="b">
        <f>IFERROR(VLOOKUP(A128,'ej uppn åk6 uppn åk9'!$A$4:$D$525,1,FALSE)&lt;&gt;"",FALSE)</f>
        <v>0</v>
      </c>
      <c r="I128">
        <f>IFERROR(VLOOKUP(A128,'ej uppn åk6 uppn åk9'!$A$4:$D$525,2,FALSE),0)</f>
        <v>0</v>
      </c>
      <c r="J128">
        <f>IFERROR(VLOOKUP(A128,'ej uppn åk6 uppn åk9'!$A$4:$D$525,3,FALSE),0)</f>
        <v>0</v>
      </c>
      <c r="K128">
        <f t="shared" si="12"/>
        <v>0</v>
      </c>
      <c r="L128">
        <f t="shared" si="13"/>
        <v>0</v>
      </c>
      <c r="M128" t="b">
        <f>IFERROR(VLOOKUP(A128,'uppn åk6 ej uppn åk9'!$A$4:$D$525,1,FALSE)&lt;&gt;"",FALSE)</f>
        <v>1</v>
      </c>
      <c r="N128">
        <f>IFERROR(VLOOKUP(A128,'uppn åk6 ej uppn åk9'!$A$4:$D$525,2,FALSE),0)</f>
        <v>999</v>
      </c>
      <c r="O128">
        <f>IFERROR(VLOOKUP(A128,'uppn åk6 ej uppn åk9'!$A$4:$D$525,3,FALSE),0)</f>
        <v>999</v>
      </c>
      <c r="P128">
        <f t="shared" si="14"/>
        <v>0</v>
      </c>
      <c r="Q128">
        <f t="shared" si="15"/>
        <v>0</v>
      </c>
      <c r="R128" t="b">
        <f>IFERROR(VLOOKUP(A128,'uppn åk6 uppn åk9'!$A$4:$D$600,1,FALSE)&lt;&gt;"",FALSE)</f>
        <v>0</v>
      </c>
      <c r="S128">
        <f>IFERROR(VLOOKUP(A128,'uppn åk6 uppn åk9'!$A$4:$D$600,2,FALSE),0)</f>
        <v>0</v>
      </c>
      <c r="T128">
        <f>IFERROR(VLOOKUP(A128,'uppn åk6 uppn åk9'!$A$4:$D$600,3,FALSE),0)</f>
        <v>0</v>
      </c>
      <c r="U128">
        <f t="shared" si="16"/>
        <v>0</v>
      </c>
      <c r="V128">
        <f t="shared" si="17"/>
        <v>0</v>
      </c>
    </row>
    <row r="129" spans="1:22" x14ac:dyDescent="0.3">
      <c r="A129" s="10" t="s">
        <v>119</v>
      </c>
      <c r="B129" s="49" t="b">
        <f t="shared" si="9"/>
        <v>0</v>
      </c>
      <c r="C129" t="b">
        <f>IFERROR(VLOOKUP(A129,'ej uppn åk6 ej uppn åk9'!$A$4:$D$525,1,FALSE)&lt;&gt;"",FALSE)</f>
        <v>1</v>
      </c>
      <c r="D129">
        <f>IFERROR(VLOOKUP(A129,'ej uppn åk6 ej uppn åk9'!$A$4:$D$525,2,FALSE),0)</f>
        <v>999</v>
      </c>
      <c r="E129">
        <f>IFERROR(VLOOKUP(A129,'ej uppn åk6 ej uppn åk9'!$A$4:$D$525,3,FALSE),0)</f>
        <v>999</v>
      </c>
      <c r="F129">
        <f t="shared" si="10"/>
        <v>0</v>
      </c>
      <c r="G129">
        <f t="shared" si="11"/>
        <v>0</v>
      </c>
      <c r="H129" t="b">
        <f>IFERROR(VLOOKUP(A129,'ej uppn åk6 uppn åk9'!$A$4:$D$525,1,FALSE)&lt;&gt;"",FALSE)</f>
        <v>0</v>
      </c>
      <c r="I129">
        <f>IFERROR(VLOOKUP(A129,'ej uppn åk6 uppn åk9'!$A$4:$D$525,2,FALSE),0)</f>
        <v>0</v>
      </c>
      <c r="J129">
        <f>IFERROR(VLOOKUP(A129,'ej uppn åk6 uppn åk9'!$A$4:$D$525,3,FALSE),0)</f>
        <v>0</v>
      </c>
      <c r="K129">
        <f t="shared" si="12"/>
        <v>0</v>
      </c>
      <c r="L129">
        <f t="shared" si="13"/>
        <v>0</v>
      </c>
      <c r="M129" t="b">
        <f>IFERROR(VLOOKUP(A129,'uppn åk6 ej uppn åk9'!$A$4:$D$525,1,FALSE)&lt;&gt;"",FALSE)</f>
        <v>0</v>
      </c>
      <c r="N129">
        <f>IFERROR(VLOOKUP(A129,'uppn åk6 ej uppn åk9'!$A$4:$D$525,2,FALSE),0)</f>
        <v>0</v>
      </c>
      <c r="O129">
        <f>IFERROR(VLOOKUP(A129,'uppn åk6 ej uppn åk9'!$A$4:$D$525,3,FALSE),0)</f>
        <v>0</v>
      </c>
      <c r="P129">
        <f t="shared" si="14"/>
        <v>0</v>
      </c>
      <c r="Q129">
        <f t="shared" si="15"/>
        <v>0</v>
      </c>
      <c r="R129" t="b">
        <f>IFERROR(VLOOKUP(A129,'uppn åk6 uppn åk9'!$A$4:$D$600,1,FALSE)&lt;&gt;"",FALSE)</f>
        <v>0</v>
      </c>
      <c r="S129">
        <f>IFERROR(VLOOKUP(A129,'uppn åk6 uppn åk9'!$A$4:$D$600,2,FALSE),0)</f>
        <v>0</v>
      </c>
      <c r="T129">
        <f>IFERROR(VLOOKUP(A129,'uppn åk6 uppn åk9'!$A$4:$D$600,3,FALSE),0)</f>
        <v>0</v>
      </c>
      <c r="U129">
        <f t="shared" si="16"/>
        <v>0</v>
      </c>
      <c r="V129">
        <f t="shared" si="17"/>
        <v>0</v>
      </c>
    </row>
    <row r="130" spans="1:22" x14ac:dyDescent="0.3">
      <c r="A130" s="10" t="s">
        <v>109</v>
      </c>
      <c r="B130" s="49" t="b">
        <f t="shared" si="9"/>
        <v>0</v>
      </c>
      <c r="C130" t="b">
        <f>IFERROR(VLOOKUP(A130,'ej uppn åk6 ej uppn åk9'!$A$4:$D$525,1,FALSE)&lt;&gt;"",FALSE)</f>
        <v>1</v>
      </c>
      <c r="D130">
        <f>IFERROR(VLOOKUP(A130,'ej uppn åk6 ej uppn åk9'!$A$4:$D$525,2,FALSE),0)</f>
        <v>999</v>
      </c>
      <c r="E130">
        <f>IFERROR(VLOOKUP(A130,'ej uppn åk6 ej uppn åk9'!$A$4:$D$525,3,FALSE),0)</f>
        <v>999</v>
      </c>
      <c r="F130">
        <f t="shared" si="10"/>
        <v>0</v>
      </c>
      <c r="G130">
        <f t="shared" si="11"/>
        <v>0</v>
      </c>
      <c r="H130" t="b">
        <f>IFERROR(VLOOKUP(A130,'ej uppn åk6 uppn åk9'!$A$4:$D$525,1,FALSE)&lt;&gt;"",FALSE)</f>
        <v>1</v>
      </c>
      <c r="I130">
        <f>IFERROR(VLOOKUP(A130,'ej uppn åk6 uppn åk9'!$A$4:$D$525,2,FALSE),0)</f>
        <v>999</v>
      </c>
      <c r="J130">
        <f>IFERROR(VLOOKUP(A130,'ej uppn åk6 uppn åk9'!$A$4:$D$525,3,FALSE),0)</f>
        <v>999</v>
      </c>
      <c r="K130">
        <f t="shared" si="12"/>
        <v>0</v>
      </c>
      <c r="L130">
        <f t="shared" si="13"/>
        <v>0</v>
      </c>
      <c r="M130" t="b">
        <f>IFERROR(VLOOKUP(A130,'uppn åk6 ej uppn åk9'!$A$4:$D$525,1,FALSE)&lt;&gt;"",FALSE)</f>
        <v>1</v>
      </c>
      <c r="N130">
        <f>IFERROR(VLOOKUP(A130,'uppn åk6 ej uppn åk9'!$A$4:$D$525,2,FALSE),0)</f>
        <v>999</v>
      </c>
      <c r="O130">
        <f>IFERROR(VLOOKUP(A130,'uppn åk6 ej uppn åk9'!$A$4:$D$525,3,FALSE),0)</f>
        <v>999</v>
      </c>
      <c r="P130">
        <f t="shared" si="14"/>
        <v>0</v>
      </c>
      <c r="Q130">
        <f t="shared" si="15"/>
        <v>0</v>
      </c>
      <c r="R130" t="b">
        <f>IFERROR(VLOOKUP(A130,'uppn åk6 uppn åk9'!$A$4:$D$600,1,FALSE)&lt;&gt;"",FALSE)</f>
        <v>1</v>
      </c>
      <c r="S130">
        <f>IFERROR(VLOOKUP(A130,'uppn åk6 uppn åk9'!$A$4:$D$600,2,FALSE),0)</f>
        <v>247</v>
      </c>
      <c r="T130">
        <f>IFERROR(VLOOKUP(A130,'uppn åk6 uppn åk9'!$A$4:$D$600,3,FALSE),0)</f>
        <v>999</v>
      </c>
      <c r="U130">
        <f t="shared" si="16"/>
        <v>247</v>
      </c>
      <c r="V130">
        <f t="shared" si="17"/>
        <v>0</v>
      </c>
    </row>
    <row r="131" spans="1:22" x14ac:dyDescent="0.3">
      <c r="A131" s="10" t="s">
        <v>120</v>
      </c>
      <c r="B131" s="49" t="b">
        <f t="shared" si="9"/>
        <v>0</v>
      </c>
      <c r="C131" t="b">
        <f>IFERROR(VLOOKUP(A131,'ej uppn åk6 ej uppn åk9'!$A$4:$D$525,1,FALSE)&lt;&gt;"",FALSE)</f>
        <v>1</v>
      </c>
      <c r="D131">
        <f>IFERROR(VLOOKUP(A131,'ej uppn åk6 ej uppn åk9'!$A$4:$D$525,2,FALSE),0)</f>
        <v>999</v>
      </c>
      <c r="E131">
        <f>IFERROR(VLOOKUP(A131,'ej uppn åk6 ej uppn åk9'!$A$4:$D$525,3,FALSE),0)</f>
        <v>999</v>
      </c>
      <c r="F131">
        <f t="shared" si="10"/>
        <v>0</v>
      </c>
      <c r="G131">
        <f t="shared" si="11"/>
        <v>0</v>
      </c>
      <c r="H131" t="b">
        <f>IFERROR(VLOOKUP(A131,'ej uppn åk6 uppn åk9'!$A$4:$D$525,1,FALSE)&lt;&gt;"",FALSE)</f>
        <v>1</v>
      </c>
      <c r="I131">
        <f>IFERROR(VLOOKUP(A131,'ej uppn åk6 uppn åk9'!$A$4:$D$525,2,FALSE),0)</f>
        <v>999</v>
      </c>
      <c r="J131">
        <f>IFERROR(VLOOKUP(A131,'ej uppn åk6 uppn åk9'!$A$4:$D$525,3,FALSE),0)</f>
        <v>999</v>
      </c>
      <c r="K131">
        <f t="shared" si="12"/>
        <v>0</v>
      </c>
      <c r="L131">
        <f t="shared" si="13"/>
        <v>0</v>
      </c>
      <c r="M131" t="b">
        <f>IFERROR(VLOOKUP(A131,'uppn åk6 ej uppn åk9'!$A$4:$D$525,1,FALSE)&lt;&gt;"",FALSE)</f>
        <v>1</v>
      </c>
      <c r="N131">
        <f>IFERROR(VLOOKUP(A131,'uppn åk6 ej uppn åk9'!$A$4:$D$525,2,FALSE),0)</f>
        <v>999</v>
      </c>
      <c r="O131">
        <f>IFERROR(VLOOKUP(A131,'uppn åk6 ej uppn åk9'!$A$4:$D$525,3,FALSE),0)</f>
        <v>999</v>
      </c>
      <c r="P131">
        <f t="shared" si="14"/>
        <v>0</v>
      </c>
      <c r="Q131">
        <f t="shared" si="15"/>
        <v>0</v>
      </c>
      <c r="R131" t="b">
        <f>IFERROR(VLOOKUP(A131,'uppn åk6 uppn åk9'!$A$4:$D$600,1,FALSE)&lt;&gt;"",FALSE)</f>
        <v>1</v>
      </c>
      <c r="S131">
        <f>IFERROR(VLOOKUP(A131,'uppn åk6 uppn åk9'!$A$4:$D$600,2,FALSE),0)</f>
        <v>48</v>
      </c>
      <c r="T131">
        <f>IFERROR(VLOOKUP(A131,'uppn åk6 uppn åk9'!$A$4:$D$600,3,FALSE),0)</f>
        <v>0</v>
      </c>
      <c r="U131">
        <f t="shared" si="16"/>
        <v>48</v>
      </c>
      <c r="V131">
        <f t="shared" si="17"/>
        <v>0</v>
      </c>
    </row>
    <row r="132" spans="1:22" x14ac:dyDescent="0.3">
      <c r="A132" s="10" t="s">
        <v>599</v>
      </c>
      <c r="B132" s="49" t="b">
        <f t="shared" si="9"/>
        <v>0</v>
      </c>
      <c r="C132" t="b">
        <f>IFERROR(VLOOKUP(A132,'ej uppn åk6 ej uppn åk9'!$A$4:$D$525,1,FALSE)&lt;&gt;"",FALSE)</f>
        <v>0</v>
      </c>
      <c r="D132">
        <f>IFERROR(VLOOKUP(A132,'ej uppn åk6 ej uppn åk9'!$A$4:$D$525,2,FALSE),0)</f>
        <v>0</v>
      </c>
      <c r="E132">
        <f>IFERROR(VLOOKUP(A132,'ej uppn åk6 ej uppn åk9'!$A$4:$D$525,3,FALSE),0)</f>
        <v>0</v>
      </c>
      <c r="F132">
        <f t="shared" si="10"/>
        <v>0</v>
      </c>
      <c r="G132">
        <f t="shared" si="11"/>
        <v>0</v>
      </c>
      <c r="H132" t="b">
        <f>IFERROR(VLOOKUP(A132,'ej uppn åk6 uppn åk9'!$A$4:$D$525,1,FALSE)&lt;&gt;"",FALSE)</f>
        <v>0</v>
      </c>
      <c r="I132">
        <f>IFERROR(VLOOKUP(A132,'ej uppn åk6 uppn åk9'!$A$4:$D$525,2,FALSE),0)</f>
        <v>0</v>
      </c>
      <c r="J132">
        <f>IFERROR(VLOOKUP(A132,'ej uppn åk6 uppn åk9'!$A$4:$D$525,3,FALSE),0)</f>
        <v>0</v>
      </c>
      <c r="K132">
        <f t="shared" si="12"/>
        <v>0</v>
      </c>
      <c r="L132">
        <f t="shared" si="13"/>
        <v>0</v>
      </c>
      <c r="M132" t="b">
        <f>IFERROR(VLOOKUP(A132,'uppn åk6 ej uppn åk9'!$A$4:$D$525,1,FALSE)&lt;&gt;"",FALSE)</f>
        <v>1</v>
      </c>
      <c r="N132">
        <f>IFERROR(VLOOKUP(A132,'uppn åk6 ej uppn åk9'!$A$4:$D$525,2,FALSE),0)</f>
        <v>999</v>
      </c>
      <c r="O132">
        <f>IFERROR(VLOOKUP(A132,'uppn åk6 ej uppn åk9'!$A$4:$D$525,3,FALSE),0)</f>
        <v>999</v>
      </c>
      <c r="P132">
        <f t="shared" si="14"/>
        <v>0</v>
      </c>
      <c r="Q132">
        <f t="shared" si="15"/>
        <v>0</v>
      </c>
      <c r="R132" t="b">
        <f>IFERROR(VLOOKUP(A132,'uppn åk6 uppn åk9'!$A$4:$D$600,1,FALSE)&lt;&gt;"",FALSE)</f>
        <v>1</v>
      </c>
      <c r="S132">
        <f>IFERROR(VLOOKUP(A132,'uppn åk6 uppn åk9'!$A$4:$D$600,2,FALSE),0)</f>
        <v>999</v>
      </c>
      <c r="T132">
        <f>IFERROR(VLOOKUP(A132,'uppn åk6 uppn åk9'!$A$4:$D$600,3,FALSE),0)</f>
        <v>999</v>
      </c>
      <c r="U132">
        <f t="shared" si="16"/>
        <v>0</v>
      </c>
      <c r="V132">
        <f t="shared" si="17"/>
        <v>0</v>
      </c>
    </row>
    <row r="133" spans="1:22" x14ac:dyDescent="0.3">
      <c r="A133" s="10" t="s">
        <v>121</v>
      </c>
      <c r="B133" s="49" t="b">
        <f t="shared" si="9"/>
        <v>0</v>
      </c>
      <c r="C133" t="b">
        <f>IFERROR(VLOOKUP(A133,'ej uppn åk6 ej uppn åk9'!$A$4:$D$525,1,FALSE)&lt;&gt;"",FALSE)</f>
        <v>1</v>
      </c>
      <c r="D133">
        <f>IFERROR(VLOOKUP(A133,'ej uppn åk6 ej uppn åk9'!$A$4:$D$525,2,FALSE),0)</f>
        <v>999</v>
      </c>
      <c r="E133">
        <f>IFERROR(VLOOKUP(A133,'ej uppn åk6 ej uppn åk9'!$A$4:$D$525,3,FALSE),0)</f>
        <v>999</v>
      </c>
      <c r="F133">
        <f t="shared" si="10"/>
        <v>0</v>
      </c>
      <c r="G133">
        <f t="shared" si="11"/>
        <v>0</v>
      </c>
      <c r="H133" t="b">
        <f>IFERROR(VLOOKUP(A133,'ej uppn åk6 uppn åk9'!$A$4:$D$525,1,FALSE)&lt;&gt;"",FALSE)</f>
        <v>1</v>
      </c>
      <c r="I133">
        <f>IFERROR(VLOOKUP(A133,'ej uppn åk6 uppn åk9'!$A$4:$D$525,2,FALSE),0)</f>
        <v>999</v>
      </c>
      <c r="J133">
        <f>IFERROR(VLOOKUP(A133,'ej uppn åk6 uppn åk9'!$A$4:$D$525,3,FALSE),0)</f>
        <v>999</v>
      </c>
      <c r="K133">
        <f t="shared" si="12"/>
        <v>0</v>
      </c>
      <c r="L133">
        <f t="shared" si="13"/>
        <v>0</v>
      </c>
      <c r="M133" t="b">
        <f>IFERROR(VLOOKUP(A133,'uppn åk6 ej uppn åk9'!$A$4:$D$525,1,FALSE)&lt;&gt;"",FALSE)</f>
        <v>0</v>
      </c>
      <c r="N133">
        <f>IFERROR(VLOOKUP(A133,'uppn åk6 ej uppn åk9'!$A$4:$D$525,2,FALSE),0)</f>
        <v>0</v>
      </c>
      <c r="O133">
        <f>IFERROR(VLOOKUP(A133,'uppn åk6 ej uppn åk9'!$A$4:$D$525,3,FALSE),0)</f>
        <v>0</v>
      </c>
      <c r="P133">
        <f t="shared" si="14"/>
        <v>0</v>
      </c>
      <c r="Q133">
        <f t="shared" si="15"/>
        <v>0</v>
      </c>
      <c r="R133" t="b">
        <f>IFERROR(VLOOKUP(A133,'uppn åk6 uppn åk9'!$A$4:$D$600,1,FALSE)&lt;&gt;"",FALSE)</f>
        <v>1</v>
      </c>
      <c r="S133">
        <f>IFERROR(VLOOKUP(A133,'uppn åk6 uppn åk9'!$A$4:$D$600,2,FALSE),0)</f>
        <v>999</v>
      </c>
      <c r="T133">
        <f>IFERROR(VLOOKUP(A133,'uppn åk6 uppn åk9'!$A$4:$D$600,3,FALSE),0)</f>
        <v>999</v>
      </c>
      <c r="U133">
        <f t="shared" si="16"/>
        <v>0</v>
      </c>
      <c r="V133">
        <f t="shared" si="17"/>
        <v>0</v>
      </c>
    </row>
    <row r="134" spans="1:22" x14ac:dyDescent="0.3">
      <c r="A134" s="10" t="s">
        <v>122</v>
      </c>
      <c r="B134" s="49" t="b">
        <f t="shared" ref="B134:B197" si="18">OR(E134=".",G134=".",J134=".",L134=".")</f>
        <v>1</v>
      </c>
      <c r="C134" t="b">
        <f>IFERROR(VLOOKUP(A134,'ej uppn åk6 ej uppn åk9'!$A$4:$D$525,1,FALSE)&lt;&gt;"",FALSE)</f>
        <v>1</v>
      </c>
      <c r="D134">
        <f>IFERROR(VLOOKUP(A134,'ej uppn åk6 ej uppn åk9'!$A$4:$D$525,2,FALSE),0)</f>
        <v>999</v>
      </c>
      <c r="E134">
        <f>IFERROR(VLOOKUP(A134,'ej uppn åk6 ej uppn åk9'!$A$4:$D$525,3,FALSE),0)</f>
        <v>999</v>
      </c>
      <c r="F134">
        <f t="shared" ref="F134:F197" si="19">IF(D134=999,0,D134)</f>
        <v>0</v>
      </c>
      <c r="G134">
        <f t="shared" ref="G134:G197" si="20">IF(E134=999,0,E134)</f>
        <v>0</v>
      </c>
      <c r="H134" t="b">
        <f>IFERROR(VLOOKUP(A134,'ej uppn åk6 uppn åk9'!$A$4:$D$525,1,FALSE)&lt;&gt;"",FALSE)</f>
        <v>1</v>
      </c>
      <c r="I134">
        <f>IFERROR(VLOOKUP(A134,'ej uppn åk6 uppn åk9'!$A$4:$D$525,2,FALSE),0)</f>
        <v>0</v>
      </c>
      <c r="J134" t="str">
        <f>IFERROR(VLOOKUP(A134,'ej uppn åk6 uppn åk9'!$A$4:$D$525,3,FALSE),0)</f>
        <v>.</v>
      </c>
      <c r="K134">
        <f t="shared" ref="K134:K197" si="21">IF(I134=999,0,I134)</f>
        <v>0</v>
      </c>
      <c r="L134" t="str">
        <f t="shared" ref="L134:L197" si="22">IF(J134=999,0,J134)</f>
        <v>.</v>
      </c>
      <c r="M134" t="b">
        <f>IFERROR(VLOOKUP(A134,'uppn åk6 ej uppn åk9'!$A$4:$D$525,1,FALSE)&lt;&gt;"",FALSE)</f>
        <v>0</v>
      </c>
      <c r="N134">
        <f>IFERROR(VLOOKUP(A134,'uppn åk6 ej uppn åk9'!$A$4:$D$525,2,FALSE),0)</f>
        <v>0</v>
      </c>
      <c r="O134">
        <f>IFERROR(VLOOKUP(A134,'uppn åk6 ej uppn åk9'!$A$4:$D$525,3,FALSE),0)</f>
        <v>0</v>
      </c>
      <c r="P134">
        <f t="shared" ref="P134:P197" si="23">IF(N134=999,0,N134)</f>
        <v>0</v>
      </c>
      <c r="Q134">
        <f t="shared" ref="Q134:Q197" si="24">IF(O134=999,0,O134)</f>
        <v>0</v>
      </c>
      <c r="R134" t="b">
        <f>IFERROR(VLOOKUP(A134,'uppn åk6 uppn åk9'!$A$4:$D$600,1,FALSE)&lt;&gt;"",FALSE)</f>
        <v>1</v>
      </c>
      <c r="S134">
        <f>IFERROR(VLOOKUP(A134,'uppn åk6 uppn åk9'!$A$4:$D$600,2,FALSE),0)</f>
        <v>0</v>
      </c>
      <c r="T134" t="str">
        <f>IFERROR(VLOOKUP(A134,'uppn åk6 uppn åk9'!$A$4:$D$600,3,FALSE),0)</f>
        <v>.</v>
      </c>
      <c r="U134">
        <f t="shared" ref="U134:U197" si="25">IF(S134=999,0,S134)</f>
        <v>0</v>
      </c>
      <c r="V134" t="str">
        <f t="shared" ref="V134:V197" si="26">IF(T134=999,0,T134)</f>
        <v>.</v>
      </c>
    </row>
    <row r="135" spans="1:22" x14ac:dyDescent="0.3">
      <c r="A135" s="10" t="s">
        <v>551</v>
      </c>
      <c r="B135" s="49" t="b">
        <f t="shared" si="18"/>
        <v>0</v>
      </c>
      <c r="C135" t="b">
        <f>IFERROR(VLOOKUP(A135,'ej uppn åk6 ej uppn åk9'!$A$4:$D$525,1,FALSE)&lt;&gt;"",FALSE)</f>
        <v>0</v>
      </c>
      <c r="D135">
        <f>IFERROR(VLOOKUP(A135,'ej uppn åk6 ej uppn åk9'!$A$4:$D$525,2,FALSE),0)</f>
        <v>0</v>
      </c>
      <c r="E135">
        <f>IFERROR(VLOOKUP(A135,'ej uppn åk6 ej uppn åk9'!$A$4:$D$525,3,FALSE),0)</f>
        <v>0</v>
      </c>
      <c r="F135">
        <f t="shared" si="19"/>
        <v>0</v>
      </c>
      <c r="G135">
        <f t="shared" si="20"/>
        <v>0</v>
      </c>
      <c r="H135" t="b">
        <f>IFERROR(VLOOKUP(A135,'ej uppn åk6 uppn åk9'!$A$4:$D$525,1,FALSE)&lt;&gt;"",FALSE)</f>
        <v>1</v>
      </c>
      <c r="I135">
        <f>IFERROR(VLOOKUP(A135,'ej uppn åk6 uppn åk9'!$A$4:$D$525,2,FALSE),0)</f>
        <v>999</v>
      </c>
      <c r="J135">
        <f>IFERROR(VLOOKUP(A135,'ej uppn åk6 uppn åk9'!$A$4:$D$525,3,FALSE),0)</f>
        <v>999</v>
      </c>
      <c r="K135">
        <f t="shared" si="21"/>
        <v>0</v>
      </c>
      <c r="L135">
        <f t="shared" si="22"/>
        <v>0</v>
      </c>
      <c r="M135" t="b">
        <f>IFERROR(VLOOKUP(A135,'uppn åk6 ej uppn åk9'!$A$4:$D$525,1,FALSE)&lt;&gt;"",FALSE)</f>
        <v>1</v>
      </c>
      <c r="N135">
        <f>IFERROR(VLOOKUP(A135,'uppn åk6 ej uppn åk9'!$A$4:$D$525,2,FALSE),0)</f>
        <v>999</v>
      </c>
      <c r="O135">
        <f>IFERROR(VLOOKUP(A135,'uppn åk6 ej uppn åk9'!$A$4:$D$525,3,FALSE),0)</f>
        <v>999</v>
      </c>
      <c r="P135">
        <f t="shared" si="23"/>
        <v>0</v>
      </c>
      <c r="Q135">
        <f t="shared" si="24"/>
        <v>0</v>
      </c>
      <c r="R135" t="b">
        <f>IFERROR(VLOOKUP(A135,'uppn åk6 uppn åk9'!$A$4:$D$600,1,FALSE)&lt;&gt;"",FALSE)</f>
        <v>1</v>
      </c>
      <c r="S135">
        <f>IFERROR(VLOOKUP(A135,'uppn åk6 uppn åk9'!$A$4:$D$600,2,FALSE),0)</f>
        <v>63</v>
      </c>
      <c r="T135">
        <f>IFERROR(VLOOKUP(A135,'uppn åk6 uppn åk9'!$A$4:$D$600,3,FALSE),0)</f>
        <v>999</v>
      </c>
      <c r="U135">
        <f t="shared" si="25"/>
        <v>63</v>
      </c>
      <c r="V135">
        <f t="shared" si="26"/>
        <v>0</v>
      </c>
    </row>
    <row r="136" spans="1:22" x14ac:dyDescent="0.3">
      <c r="A136" s="10" t="s">
        <v>600</v>
      </c>
      <c r="B136" s="49" t="b">
        <f t="shared" si="18"/>
        <v>0</v>
      </c>
      <c r="C136" t="b">
        <f>IFERROR(VLOOKUP(A136,'ej uppn åk6 ej uppn åk9'!$A$4:$D$525,1,FALSE)&lt;&gt;"",FALSE)</f>
        <v>0</v>
      </c>
      <c r="D136">
        <f>IFERROR(VLOOKUP(A136,'ej uppn åk6 ej uppn åk9'!$A$4:$D$525,2,FALSE),0)</f>
        <v>0</v>
      </c>
      <c r="E136">
        <f>IFERROR(VLOOKUP(A136,'ej uppn åk6 ej uppn åk9'!$A$4:$D$525,3,FALSE),0)</f>
        <v>0</v>
      </c>
      <c r="F136">
        <f t="shared" si="19"/>
        <v>0</v>
      </c>
      <c r="G136">
        <f t="shared" si="20"/>
        <v>0</v>
      </c>
      <c r="H136" t="b">
        <f>IFERROR(VLOOKUP(A136,'ej uppn åk6 uppn åk9'!$A$4:$D$525,1,FALSE)&lt;&gt;"",FALSE)</f>
        <v>0</v>
      </c>
      <c r="I136">
        <f>IFERROR(VLOOKUP(A136,'ej uppn åk6 uppn åk9'!$A$4:$D$525,2,FALSE),0)</f>
        <v>0</v>
      </c>
      <c r="J136">
        <f>IFERROR(VLOOKUP(A136,'ej uppn åk6 uppn åk9'!$A$4:$D$525,3,FALSE),0)</f>
        <v>0</v>
      </c>
      <c r="K136">
        <f t="shared" si="21"/>
        <v>0</v>
      </c>
      <c r="L136">
        <f t="shared" si="22"/>
        <v>0</v>
      </c>
      <c r="M136" t="b">
        <f>IFERROR(VLOOKUP(A136,'uppn åk6 ej uppn åk9'!$A$4:$D$525,1,FALSE)&lt;&gt;"",FALSE)</f>
        <v>1</v>
      </c>
      <c r="N136">
        <f>IFERROR(VLOOKUP(A136,'uppn åk6 ej uppn åk9'!$A$4:$D$525,2,FALSE),0)</f>
        <v>999</v>
      </c>
      <c r="O136">
        <f>IFERROR(VLOOKUP(A136,'uppn åk6 ej uppn åk9'!$A$4:$D$525,3,FALSE),0)</f>
        <v>999</v>
      </c>
      <c r="P136">
        <f t="shared" si="23"/>
        <v>0</v>
      </c>
      <c r="Q136">
        <f t="shared" si="24"/>
        <v>0</v>
      </c>
      <c r="R136" t="b">
        <f>IFERROR(VLOOKUP(A136,'uppn åk6 uppn åk9'!$A$4:$D$600,1,FALSE)&lt;&gt;"",FALSE)</f>
        <v>1</v>
      </c>
      <c r="S136">
        <f>IFERROR(VLOOKUP(A136,'uppn åk6 uppn åk9'!$A$4:$D$600,2,FALSE),0)</f>
        <v>999</v>
      </c>
      <c r="T136">
        <f>IFERROR(VLOOKUP(A136,'uppn åk6 uppn åk9'!$A$4:$D$600,3,FALSE),0)</f>
        <v>999</v>
      </c>
      <c r="U136">
        <f t="shared" si="25"/>
        <v>0</v>
      </c>
      <c r="V136">
        <f t="shared" si="26"/>
        <v>0</v>
      </c>
    </row>
    <row r="137" spans="1:22" x14ac:dyDescent="0.3">
      <c r="A137" s="10" t="s">
        <v>123</v>
      </c>
      <c r="B137" s="49" t="b">
        <f t="shared" si="18"/>
        <v>0</v>
      </c>
      <c r="C137" t="b">
        <f>IFERROR(VLOOKUP(A137,'ej uppn åk6 ej uppn åk9'!$A$4:$D$525,1,FALSE)&lt;&gt;"",FALSE)</f>
        <v>1</v>
      </c>
      <c r="D137">
        <f>IFERROR(VLOOKUP(A137,'ej uppn åk6 ej uppn åk9'!$A$4:$D$525,2,FALSE),0)</f>
        <v>999</v>
      </c>
      <c r="E137">
        <f>IFERROR(VLOOKUP(A137,'ej uppn åk6 ej uppn åk9'!$A$4:$D$525,3,FALSE),0)</f>
        <v>999</v>
      </c>
      <c r="F137">
        <f t="shared" si="19"/>
        <v>0</v>
      </c>
      <c r="G137">
        <f t="shared" si="20"/>
        <v>0</v>
      </c>
      <c r="H137" t="b">
        <f>IFERROR(VLOOKUP(A137,'ej uppn åk6 uppn åk9'!$A$4:$D$525,1,FALSE)&lt;&gt;"",FALSE)</f>
        <v>0</v>
      </c>
      <c r="I137">
        <f>IFERROR(VLOOKUP(A137,'ej uppn åk6 uppn åk9'!$A$4:$D$525,2,FALSE),0)</f>
        <v>0</v>
      </c>
      <c r="J137">
        <f>IFERROR(VLOOKUP(A137,'ej uppn åk6 uppn åk9'!$A$4:$D$525,3,FALSE),0)</f>
        <v>0</v>
      </c>
      <c r="K137">
        <f t="shared" si="21"/>
        <v>0</v>
      </c>
      <c r="L137">
        <f t="shared" si="22"/>
        <v>0</v>
      </c>
      <c r="M137" t="b">
        <f>IFERROR(VLOOKUP(A137,'uppn åk6 ej uppn åk9'!$A$4:$D$525,1,FALSE)&lt;&gt;"",FALSE)</f>
        <v>1</v>
      </c>
      <c r="N137">
        <f>IFERROR(VLOOKUP(A137,'uppn åk6 ej uppn åk9'!$A$4:$D$525,2,FALSE),0)</f>
        <v>999</v>
      </c>
      <c r="O137">
        <f>IFERROR(VLOOKUP(A137,'uppn åk6 ej uppn åk9'!$A$4:$D$525,3,FALSE),0)</f>
        <v>999</v>
      </c>
      <c r="P137">
        <f t="shared" si="23"/>
        <v>0</v>
      </c>
      <c r="Q137">
        <f t="shared" si="24"/>
        <v>0</v>
      </c>
      <c r="R137" t="b">
        <f>IFERROR(VLOOKUP(A137,'uppn åk6 uppn åk9'!$A$4:$D$600,1,FALSE)&lt;&gt;"",FALSE)</f>
        <v>1</v>
      </c>
      <c r="S137">
        <f>IFERROR(VLOOKUP(A137,'uppn åk6 uppn åk9'!$A$4:$D$600,2,FALSE),0)</f>
        <v>999</v>
      </c>
      <c r="T137">
        <f>IFERROR(VLOOKUP(A137,'uppn åk6 uppn åk9'!$A$4:$D$600,3,FALSE),0)</f>
        <v>999</v>
      </c>
      <c r="U137">
        <f t="shared" si="25"/>
        <v>0</v>
      </c>
      <c r="V137">
        <f t="shared" si="26"/>
        <v>0</v>
      </c>
    </row>
    <row r="138" spans="1:22" x14ac:dyDescent="0.3">
      <c r="A138" s="10" t="s">
        <v>552</v>
      </c>
      <c r="B138" s="49" t="b">
        <f t="shared" si="18"/>
        <v>1</v>
      </c>
      <c r="C138" t="b">
        <f>IFERROR(VLOOKUP(A138,'ej uppn åk6 ej uppn åk9'!$A$4:$D$525,1,FALSE)&lt;&gt;"",FALSE)</f>
        <v>0</v>
      </c>
      <c r="D138">
        <f>IFERROR(VLOOKUP(A138,'ej uppn åk6 ej uppn åk9'!$A$4:$D$525,2,FALSE),0)</f>
        <v>0</v>
      </c>
      <c r="E138">
        <f>IFERROR(VLOOKUP(A138,'ej uppn åk6 ej uppn åk9'!$A$4:$D$525,3,FALSE),0)</f>
        <v>0</v>
      </c>
      <c r="F138">
        <f t="shared" si="19"/>
        <v>0</v>
      </c>
      <c r="G138">
        <f t="shared" si="20"/>
        <v>0</v>
      </c>
      <c r="H138" t="b">
        <f>IFERROR(VLOOKUP(A138,'ej uppn åk6 uppn åk9'!$A$4:$D$525,1,FALSE)&lt;&gt;"",FALSE)</f>
        <v>1</v>
      </c>
      <c r="I138">
        <f>IFERROR(VLOOKUP(A138,'ej uppn åk6 uppn åk9'!$A$4:$D$525,2,FALSE),0)</f>
        <v>0</v>
      </c>
      <c r="J138" t="str">
        <f>IFERROR(VLOOKUP(A138,'ej uppn åk6 uppn åk9'!$A$4:$D$525,3,FALSE),0)</f>
        <v>.</v>
      </c>
      <c r="K138">
        <f t="shared" si="21"/>
        <v>0</v>
      </c>
      <c r="L138" t="str">
        <f t="shared" si="22"/>
        <v>.</v>
      </c>
      <c r="M138" t="b">
        <f>IFERROR(VLOOKUP(A138,'uppn åk6 ej uppn åk9'!$A$4:$D$525,1,FALSE)&lt;&gt;"",FALSE)</f>
        <v>1</v>
      </c>
      <c r="N138">
        <f>IFERROR(VLOOKUP(A138,'uppn åk6 ej uppn åk9'!$A$4:$D$525,2,FALSE),0)</f>
        <v>999</v>
      </c>
      <c r="O138">
        <f>IFERROR(VLOOKUP(A138,'uppn åk6 ej uppn åk9'!$A$4:$D$525,3,FALSE),0)</f>
        <v>999</v>
      </c>
      <c r="P138">
        <f t="shared" si="23"/>
        <v>0</v>
      </c>
      <c r="Q138">
        <f t="shared" si="24"/>
        <v>0</v>
      </c>
      <c r="R138" t="b">
        <f>IFERROR(VLOOKUP(A138,'uppn åk6 uppn åk9'!$A$4:$D$600,1,FALSE)&lt;&gt;"",FALSE)</f>
        <v>1</v>
      </c>
      <c r="S138">
        <f>IFERROR(VLOOKUP(A138,'uppn åk6 uppn åk9'!$A$4:$D$600,2,FALSE),0)</f>
        <v>999</v>
      </c>
      <c r="T138">
        <f>IFERROR(VLOOKUP(A138,'uppn åk6 uppn åk9'!$A$4:$D$600,3,FALSE),0)</f>
        <v>999</v>
      </c>
      <c r="U138">
        <f t="shared" si="25"/>
        <v>0</v>
      </c>
      <c r="V138">
        <f t="shared" si="26"/>
        <v>0</v>
      </c>
    </row>
    <row r="139" spans="1:22" x14ac:dyDescent="0.3">
      <c r="A139" s="10" t="s">
        <v>124</v>
      </c>
      <c r="B139" s="49" t="b">
        <f t="shared" si="18"/>
        <v>0</v>
      </c>
      <c r="C139" t="b">
        <f>IFERROR(VLOOKUP(A139,'ej uppn åk6 ej uppn åk9'!$A$4:$D$525,1,FALSE)&lt;&gt;"",FALSE)</f>
        <v>1</v>
      </c>
      <c r="D139">
        <f>IFERROR(VLOOKUP(A139,'ej uppn åk6 ej uppn åk9'!$A$4:$D$525,2,FALSE),0)</f>
        <v>999</v>
      </c>
      <c r="E139">
        <f>IFERROR(VLOOKUP(A139,'ej uppn åk6 ej uppn åk9'!$A$4:$D$525,3,FALSE),0)</f>
        <v>999</v>
      </c>
      <c r="F139">
        <f t="shared" si="19"/>
        <v>0</v>
      </c>
      <c r="G139">
        <f t="shared" si="20"/>
        <v>0</v>
      </c>
      <c r="H139" t="b">
        <f>IFERROR(VLOOKUP(A139,'ej uppn åk6 uppn åk9'!$A$4:$D$525,1,FALSE)&lt;&gt;"",FALSE)</f>
        <v>1</v>
      </c>
      <c r="I139">
        <f>IFERROR(VLOOKUP(A139,'ej uppn åk6 uppn åk9'!$A$4:$D$525,2,FALSE),0)</f>
        <v>999</v>
      </c>
      <c r="J139">
        <f>IFERROR(VLOOKUP(A139,'ej uppn åk6 uppn åk9'!$A$4:$D$525,3,FALSE),0)</f>
        <v>999</v>
      </c>
      <c r="K139">
        <f t="shared" si="21"/>
        <v>0</v>
      </c>
      <c r="L139">
        <f t="shared" si="22"/>
        <v>0</v>
      </c>
      <c r="M139" t="b">
        <f>IFERROR(VLOOKUP(A139,'uppn åk6 ej uppn åk9'!$A$4:$D$525,1,FALSE)&lt;&gt;"",FALSE)</f>
        <v>1</v>
      </c>
      <c r="N139">
        <f>IFERROR(VLOOKUP(A139,'uppn åk6 ej uppn åk9'!$A$4:$D$525,2,FALSE),0)</f>
        <v>0</v>
      </c>
      <c r="O139" t="str">
        <f>IFERROR(VLOOKUP(A139,'uppn åk6 ej uppn åk9'!$A$4:$D$525,3,FALSE),0)</f>
        <v>.</v>
      </c>
      <c r="P139">
        <f t="shared" si="23"/>
        <v>0</v>
      </c>
      <c r="Q139" t="str">
        <f t="shared" si="24"/>
        <v>.</v>
      </c>
      <c r="R139" t="b">
        <f>IFERROR(VLOOKUP(A139,'uppn åk6 uppn åk9'!$A$4:$D$600,1,FALSE)&lt;&gt;"",FALSE)</f>
        <v>1</v>
      </c>
      <c r="S139">
        <f>IFERROR(VLOOKUP(A139,'uppn åk6 uppn åk9'!$A$4:$D$600,2,FALSE),0)</f>
        <v>0</v>
      </c>
      <c r="T139" t="str">
        <f>IFERROR(VLOOKUP(A139,'uppn åk6 uppn åk9'!$A$4:$D$600,3,FALSE),0)</f>
        <v>.</v>
      </c>
      <c r="U139">
        <f t="shared" si="25"/>
        <v>0</v>
      </c>
      <c r="V139" t="str">
        <f t="shared" si="26"/>
        <v>.</v>
      </c>
    </row>
    <row r="140" spans="1:22" x14ac:dyDescent="0.3">
      <c r="A140" s="10" t="s">
        <v>125</v>
      </c>
      <c r="B140" s="49" t="b">
        <f t="shared" si="18"/>
        <v>0</v>
      </c>
      <c r="C140" t="b">
        <f>IFERROR(VLOOKUP(A140,'ej uppn åk6 ej uppn åk9'!$A$4:$D$525,1,FALSE)&lt;&gt;"",FALSE)</f>
        <v>1</v>
      </c>
      <c r="D140">
        <f>IFERROR(VLOOKUP(A140,'ej uppn åk6 ej uppn åk9'!$A$4:$D$525,2,FALSE),0)</f>
        <v>999</v>
      </c>
      <c r="E140">
        <f>IFERROR(VLOOKUP(A140,'ej uppn åk6 ej uppn åk9'!$A$4:$D$525,3,FALSE),0)</f>
        <v>999</v>
      </c>
      <c r="F140">
        <f t="shared" si="19"/>
        <v>0</v>
      </c>
      <c r="G140">
        <f t="shared" si="20"/>
        <v>0</v>
      </c>
      <c r="H140" t="b">
        <f>IFERROR(VLOOKUP(A140,'ej uppn åk6 uppn åk9'!$A$4:$D$525,1,FALSE)&lt;&gt;"",FALSE)</f>
        <v>1</v>
      </c>
      <c r="I140">
        <f>IFERROR(VLOOKUP(A140,'ej uppn åk6 uppn åk9'!$A$4:$D$525,2,FALSE),0)</f>
        <v>999</v>
      </c>
      <c r="J140">
        <f>IFERROR(VLOOKUP(A140,'ej uppn åk6 uppn åk9'!$A$4:$D$525,3,FALSE),0)</f>
        <v>999</v>
      </c>
      <c r="K140">
        <f t="shared" si="21"/>
        <v>0</v>
      </c>
      <c r="L140">
        <f t="shared" si="22"/>
        <v>0</v>
      </c>
      <c r="M140" t="b">
        <f>IFERROR(VLOOKUP(A140,'uppn åk6 ej uppn åk9'!$A$4:$D$525,1,FALSE)&lt;&gt;"",FALSE)</f>
        <v>0</v>
      </c>
      <c r="N140">
        <f>IFERROR(VLOOKUP(A140,'uppn åk6 ej uppn åk9'!$A$4:$D$525,2,FALSE),0)</f>
        <v>0</v>
      </c>
      <c r="O140">
        <f>IFERROR(VLOOKUP(A140,'uppn åk6 ej uppn åk9'!$A$4:$D$525,3,FALSE),0)</f>
        <v>0</v>
      </c>
      <c r="P140">
        <f t="shared" si="23"/>
        <v>0</v>
      </c>
      <c r="Q140">
        <f t="shared" si="24"/>
        <v>0</v>
      </c>
      <c r="R140" t="b">
        <f>IFERROR(VLOOKUP(A140,'uppn åk6 uppn åk9'!$A$4:$D$600,1,FALSE)&lt;&gt;"",FALSE)</f>
        <v>1</v>
      </c>
      <c r="S140">
        <f>IFERROR(VLOOKUP(A140,'uppn åk6 uppn åk9'!$A$4:$D$600,2,FALSE),0)</f>
        <v>15</v>
      </c>
      <c r="T140">
        <f>IFERROR(VLOOKUP(A140,'uppn åk6 uppn åk9'!$A$4:$D$600,3,FALSE),0)</f>
        <v>0</v>
      </c>
      <c r="U140">
        <f t="shared" si="25"/>
        <v>15</v>
      </c>
      <c r="V140">
        <f t="shared" si="26"/>
        <v>0</v>
      </c>
    </row>
    <row r="141" spans="1:22" x14ac:dyDescent="0.3">
      <c r="A141" s="10" t="s">
        <v>126</v>
      </c>
      <c r="B141" s="49" t="b">
        <f t="shared" si="18"/>
        <v>0</v>
      </c>
      <c r="C141" t="b">
        <f>IFERROR(VLOOKUP(A141,'ej uppn åk6 ej uppn åk9'!$A$4:$D$525,1,FALSE)&lt;&gt;"",FALSE)</f>
        <v>1</v>
      </c>
      <c r="D141">
        <f>IFERROR(VLOOKUP(A141,'ej uppn åk6 ej uppn åk9'!$A$4:$D$525,2,FALSE),0)</f>
        <v>999</v>
      </c>
      <c r="E141">
        <f>IFERROR(VLOOKUP(A141,'ej uppn åk6 ej uppn åk9'!$A$4:$D$525,3,FALSE),0)</f>
        <v>999</v>
      </c>
      <c r="F141">
        <f t="shared" si="19"/>
        <v>0</v>
      </c>
      <c r="G141">
        <f t="shared" si="20"/>
        <v>0</v>
      </c>
      <c r="H141" t="b">
        <f>IFERROR(VLOOKUP(A141,'ej uppn åk6 uppn åk9'!$A$4:$D$525,1,FALSE)&lt;&gt;"",FALSE)</f>
        <v>0</v>
      </c>
      <c r="I141">
        <f>IFERROR(VLOOKUP(A141,'ej uppn åk6 uppn åk9'!$A$4:$D$525,2,FALSE),0)</f>
        <v>0</v>
      </c>
      <c r="J141">
        <f>IFERROR(VLOOKUP(A141,'ej uppn åk6 uppn åk9'!$A$4:$D$525,3,FALSE),0)</f>
        <v>0</v>
      </c>
      <c r="K141">
        <f t="shared" si="21"/>
        <v>0</v>
      </c>
      <c r="L141">
        <f t="shared" si="22"/>
        <v>0</v>
      </c>
      <c r="M141" t="b">
        <f>IFERROR(VLOOKUP(A141,'uppn åk6 ej uppn åk9'!$A$4:$D$525,1,FALSE)&lt;&gt;"",FALSE)</f>
        <v>1</v>
      </c>
      <c r="N141">
        <f>IFERROR(VLOOKUP(A141,'uppn åk6 ej uppn åk9'!$A$4:$D$525,2,FALSE),0)</f>
        <v>999</v>
      </c>
      <c r="O141">
        <f>IFERROR(VLOOKUP(A141,'uppn åk6 ej uppn åk9'!$A$4:$D$525,3,FALSE),0)</f>
        <v>999</v>
      </c>
      <c r="P141">
        <f t="shared" si="23"/>
        <v>0</v>
      </c>
      <c r="Q141">
        <f t="shared" si="24"/>
        <v>0</v>
      </c>
      <c r="R141" t="b">
        <f>IFERROR(VLOOKUP(A141,'uppn åk6 uppn åk9'!$A$4:$D$600,1,FALSE)&lt;&gt;"",FALSE)</f>
        <v>1</v>
      </c>
      <c r="S141">
        <f>IFERROR(VLOOKUP(A141,'uppn åk6 uppn åk9'!$A$4:$D$600,2,FALSE),0)</f>
        <v>18</v>
      </c>
      <c r="T141">
        <f>IFERROR(VLOOKUP(A141,'uppn åk6 uppn åk9'!$A$4:$D$600,3,FALSE),0)</f>
        <v>999</v>
      </c>
      <c r="U141">
        <f t="shared" si="25"/>
        <v>18</v>
      </c>
      <c r="V141">
        <f t="shared" si="26"/>
        <v>0</v>
      </c>
    </row>
    <row r="142" spans="1:22" x14ac:dyDescent="0.3">
      <c r="A142" s="10" t="s">
        <v>127</v>
      </c>
      <c r="B142" s="49" t="b">
        <f t="shared" si="18"/>
        <v>1</v>
      </c>
      <c r="C142" t="b">
        <f>IFERROR(VLOOKUP(A142,'ej uppn åk6 ej uppn åk9'!$A$4:$D$525,1,FALSE)&lt;&gt;"",FALSE)</f>
        <v>1</v>
      </c>
      <c r="D142">
        <f>IFERROR(VLOOKUP(A142,'ej uppn åk6 ej uppn åk9'!$A$4:$D$525,2,FALSE),0)</f>
        <v>0</v>
      </c>
      <c r="E142" t="str">
        <f>IFERROR(VLOOKUP(A142,'ej uppn åk6 ej uppn åk9'!$A$4:$D$525,3,FALSE),0)</f>
        <v>.</v>
      </c>
      <c r="F142">
        <f t="shared" si="19"/>
        <v>0</v>
      </c>
      <c r="G142" t="str">
        <f t="shared" si="20"/>
        <v>.</v>
      </c>
      <c r="H142" t="b">
        <f>IFERROR(VLOOKUP(A142,'ej uppn åk6 uppn åk9'!$A$4:$D$525,1,FALSE)&lt;&gt;"",FALSE)</f>
        <v>1</v>
      </c>
      <c r="I142">
        <f>IFERROR(VLOOKUP(A142,'ej uppn åk6 uppn åk9'!$A$4:$D$525,2,FALSE),0)</f>
        <v>999</v>
      </c>
      <c r="J142">
        <f>IFERROR(VLOOKUP(A142,'ej uppn åk6 uppn åk9'!$A$4:$D$525,3,FALSE),0)</f>
        <v>999</v>
      </c>
      <c r="K142">
        <f t="shared" si="21"/>
        <v>0</v>
      </c>
      <c r="L142">
        <f t="shared" si="22"/>
        <v>0</v>
      </c>
      <c r="M142" t="b">
        <f>IFERROR(VLOOKUP(A142,'uppn åk6 ej uppn åk9'!$A$4:$D$525,1,FALSE)&lt;&gt;"",FALSE)</f>
        <v>0</v>
      </c>
      <c r="N142">
        <f>IFERROR(VLOOKUP(A142,'uppn åk6 ej uppn åk9'!$A$4:$D$525,2,FALSE),0)</f>
        <v>0</v>
      </c>
      <c r="O142">
        <f>IFERROR(VLOOKUP(A142,'uppn åk6 ej uppn åk9'!$A$4:$D$525,3,FALSE),0)</f>
        <v>0</v>
      </c>
      <c r="P142">
        <f t="shared" si="23"/>
        <v>0</v>
      </c>
      <c r="Q142">
        <f t="shared" si="24"/>
        <v>0</v>
      </c>
      <c r="R142" t="b">
        <f>IFERROR(VLOOKUP(A142,'uppn åk6 uppn åk9'!$A$4:$D$600,1,FALSE)&lt;&gt;"",FALSE)</f>
        <v>1</v>
      </c>
      <c r="S142">
        <f>IFERROR(VLOOKUP(A142,'uppn åk6 uppn åk9'!$A$4:$D$600,2,FALSE),0)</f>
        <v>999</v>
      </c>
      <c r="T142">
        <f>IFERROR(VLOOKUP(A142,'uppn åk6 uppn åk9'!$A$4:$D$600,3,FALSE),0)</f>
        <v>999</v>
      </c>
      <c r="U142">
        <f t="shared" si="25"/>
        <v>0</v>
      </c>
      <c r="V142">
        <f t="shared" si="26"/>
        <v>0</v>
      </c>
    </row>
    <row r="143" spans="1:22" x14ac:dyDescent="0.3">
      <c r="A143" s="10" t="s">
        <v>553</v>
      </c>
      <c r="B143" s="49" t="b">
        <f t="shared" si="18"/>
        <v>0</v>
      </c>
      <c r="C143" t="b">
        <f>IFERROR(VLOOKUP(A143,'ej uppn åk6 ej uppn åk9'!$A$4:$D$525,1,FALSE)&lt;&gt;"",FALSE)</f>
        <v>0</v>
      </c>
      <c r="D143">
        <f>IFERROR(VLOOKUP(A143,'ej uppn åk6 ej uppn åk9'!$A$4:$D$525,2,FALSE),0)</f>
        <v>0</v>
      </c>
      <c r="E143">
        <f>IFERROR(VLOOKUP(A143,'ej uppn åk6 ej uppn åk9'!$A$4:$D$525,3,FALSE),0)</f>
        <v>0</v>
      </c>
      <c r="F143">
        <f t="shared" si="19"/>
        <v>0</v>
      </c>
      <c r="G143">
        <f t="shared" si="20"/>
        <v>0</v>
      </c>
      <c r="H143" t="b">
        <f>IFERROR(VLOOKUP(A143,'ej uppn åk6 uppn åk9'!$A$4:$D$525,1,FALSE)&lt;&gt;"",FALSE)</f>
        <v>1</v>
      </c>
      <c r="I143">
        <f>IFERROR(VLOOKUP(A143,'ej uppn åk6 uppn åk9'!$A$4:$D$525,2,FALSE),0)</f>
        <v>999</v>
      </c>
      <c r="J143">
        <f>IFERROR(VLOOKUP(A143,'ej uppn åk6 uppn åk9'!$A$4:$D$525,3,FALSE),0)</f>
        <v>999</v>
      </c>
      <c r="K143">
        <f t="shared" si="21"/>
        <v>0</v>
      </c>
      <c r="L143">
        <f t="shared" si="22"/>
        <v>0</v>
      </c>
      <c r="M143" t="b">
        <f>IFERROR(VLOOKUP(A143,'uppn åk6 ej uppn åk9'!$A$4:$D$525,1,FALSE)&lt;&gt;"",FALSE)</f>
        <v>1</v>
      </c>
      <c r="N143">
        <f>IFERROR(VLOOKUP(A143,'uppn åk6 ej uppn åk9'!$A$4:$D$525,2,FALSE),0)</f>
        <v>999</v>
      </c>
      <c r="O143">
        <f>IFERROR(VLOOKUP(A143,'uppn åk6 ej uppn åk9'!$A$4:$D$525,3,FALSE),0)</f>
        <v>999</v>
      </c>
      <c r="P143">
        <f t="shared" si="23"/>
        <v>0</v>
      </c>
      <c r="Q143">
        <f t="shared" si="24"/>
        <v>0</v>
      </c>
      <c r="R143" t="b">
        <f>IFERROR(VLOOKUP(A143,'uppn åk6 uppn åk9'!$A$4:$D$600,1,FALSE)&lt;&gt;"",FALSE)</f>
        <v>1</v>
      </c>
      <c r="S143">
        <f>IFERROR(VLOOKUP(A143,'uppn åk6 uppn åk9'!$A$4:$D$600,2,FALSE),0)</f>
        <v>57</v>
      </c>
      <c r="T143">
        <f>IFERROR(VLOOKUP(A143,'uppn åk6 uppn åk9'!$A$4:$D$600,3,FALSE),0)</f>
        <v>999</v>
      </c>
      <c r="U143">
        <f t="shared" si="25"/>
        <v>57</v>
      </c>
      <c r="V143">
        <f t="shared" si="26"/>
        <v>0</v>
      </c>
    </row>
    <row r="144" spans="1:22" x14ac:dyDescent="0.3">
      <c r="A144" s="10" t="s">
        <v>128</v>
      </c>
      <c r="B144" s="49" t="b">
        <f t="shared" si="18"/>
        <v>1</v>
      </c>
      <c r="C144" t="b">
        <f>IFERROR(VLOOKUP(A144,'ej uppn åk6 ej uppn åk9'!$A$4:$D$525,1,FALSE)&lt;&gt;"",FALSE)</f>
        <v>1</v>
      </c>
      <c r="D144">
        <f>IFERROR(VLOOKUP(A144,'ej uppn åk6 ej uppn åk9'!$A$4:$D$525,2,FALSE),0)</f>
        <v>0</v>
      </c>
      <c r="E144" t="str">
        <f>IFERROR(VLOOKUP(A144,'ej uppn åk6 ej uppn åk9'!$A$4:$D$525,3,FALSE),0)</f>
        <v>.</v>
      </c>
      <c r="F144">
        <f t="shared" si="19"/>
        <v>0</v>
      </c>
      <c r="G144" t="str">
        <f t="shared" si="20"/>
        <v>.</v>
      </c>
      <c r="H144" t="b">
        <f>IFERROR(VLOOKUP(A144,'ej uppn åk6 uppn åk9'!$A$4:$D$525,1,FALSE)&lt;&gt;"",FALSE)</f>
        <v>1</v>
      </c>
      <c r="I144">
        <f>IFERROR(VLOOKUP(A144,'ej uppn åk6 uppn åk9'!$A$4:$D$525,2,FALSE),0)</f>
        <v>999</v>
      </c>
      <c r="J144">
        <f>IFERROR(VLOOKUP(A144,'ej uppn åk6 uppn åk9'!$A$4:$D$525,3,FALSE),0)</f>
        <v>999</v>
      </c>
      <c r="K144">
        <f t="shared" si="21"/>
        <v>0</v>
      </c>
      <c r="L144">
        <f t="shared" si="22"/>
        <v>0</v>
      </c>
      <c r="M144" t="b">
        <f>IFERROR(VLOOKUP(A144,'uppn åk6 ej uppn åk9'!$A$4:$D$525,1,FALSE)&lt;&gt;"",FALSE)</f>
        <v>0</v>
      </c>
      <c r="N144">
        <f>IFERROR(VLOOKUP(A144,'uppn åk6 ej uppn åk9'!$A$4:$D$525,2,FALSE),0)</f>
        <v>0</v>
      </c>
      <c r="O144">
        <f>IFERROR(VLOOKUP(A144,'uppn åk6 ej uppn åk9'!$A$4:$D$525,3,FALSE),0)</f>
        <v>0</v>
      </c>
      <c r="P144">
        <f t="shared" si="23"/>
        <v>0</v>
      </c>
      <c r="Q144">
        <f t="shared" si="24"/>
        <v>0</v>
      </c>
      <c r="R144" t="b">
        <f>IFERROR(VLOOKUP(A144,'uppn åk6 uppn åk9'!$A$4:$D$600,1,FALSE)&lt;&gt;"",FALSE)</f>
        <v>1</v>
      </c>
      <c r="S144">
        <f>IFERROR(VLOOKUP(A144,'uppn åk6 uppn åk9'!$A$4:$D$600,2,FALSE),0)</f>
        <v>999</v>
      </c>
      <c r="T144">
        <f>IFERROR(VLOOKUP(A144,'uppn åk6 uppn åk9'!$A$4:$D$600,3,FALSE),0)</f>
        <v>999</v>
      </c>
      <c r="U144">
        <f t="shared" si="25"/>
        <v>0</v>
      </c>
      <c r="V144">
        <f t="shared" si="26"/>
        <v>0</v>
      </c>
    </row>
    <row r="145" spans="1:22" x14ac:dyDescent="0.3">
      <c r="A145" s="10" t="s">
        <v>129</v>
      </c>
      <c r="B145" s="49" t="b">
        <f t="shared" si="18"/>
        <v>0</v>
      </c>
      <c r="C145" t="b">
        <f>IFERROR(VLOOKUP(A145,'ej uppn åk6 ej uppn åk9'!$A$4:$D$525,1,FALSE)&lt;&gt;"",FALSE)</f>
        <v>1</v>
      </c>
      <c r="D145">
        <f>IFERROR(VLOOKUP(A145,'ej uppn åk6 ej uppn åk9'!$A$4:$D$525,2,FALSE),0)</f>
        <v>999</v>
      </c>
      <c r="E145">
        <f>IFERROR(VLOOKUP(A145,'ej uppn åk6 ej uppn åk9'!$A$4:$D$525,3,FALSE),0)</f>
        <v>999</v>
      </c>
      <c r="F145">
        <f t="shared" si="19"/>
        <v>0</v>
      </c>
      <c r="G145">
        <f t="shared" si="20"/>
        <v>0</v>
      </c>
      <c r="H145" t="b">
        <f>IFERROR(VLOOKUP(A145,'ej uppn åk6 uppn åk9'!$A$4:$D$525,1,FALSE)&lt;&gt;"",FALSE)</f>
        <v>0</v>
      </c>
      <c r="I145">
        <f>IFERROR(VLOOKUP(A145,'ej uppn åk6 uppn åk9'!$A$4:$D$525,2,FALSE),0)</f>
        <v>0</v>
      </c>
      <c r="J145">
        <f>IFERROR(VLOOKUP(A145,'ej uppn åk6 uppn åk9'!$A$4:$D$525,3,FALSE),0)</f>
        <v>0</v>
      </c>
      <c r="K145">
        <f t="shared" si="21"/>
        <v>0</v>
      </c>
      <c r="L145">
        <f t="shared" si="22"/>
        <v>0</v>
      </c>
      <c r="M145" t="b">
        <f>IFERROR(VLOOKUP(A145,'uppn åk6 ej uppn åk9'!$A$4:$D$525,1,FALSE)&lt;&gt;"",FALSE)</f>
        <v>1</v>
      </c>
      <c r="N145">
        <f>IFERROR(VLOOKUP(A145,'uppn åk6 ej uppn åk9'!$A$4:$D$525,2,FALSE),0)</f>
        <v>999</v>
      </c>
      <c r="O145">
        <f>IFERROR(VLOOKUP(A145,'uppn åk6 ej uppn åk9'!$A$4:$D$525,3,FALSE),0)</f>
        <v>999</v>
      </c>
      <c r="P145">
        <f t="shared" si="23"/>
        <v>0</v>
      </c>
      <c r="Q145">
        <f t="shared" si="24"/>
        <v>0</v>
      </c>
      <c r="R145" t="b">
        <f>IFERROR(VLOOKUP(A145,'uppn åk6 uppn åk9'!$A$4:$D$600,1,FALSE)&lt;&gt;"",FALSE)</f>
        <v>1</v>
      </c>
      <c r="S145">
        <f>IFERROR(VLOOKUP(A145,'uppn åk6 uppn åk9'!$A$4:$D$600,2,FALSE),0)</f>
        <v>999</v>
      </c>
      <c r="T145">
        <f>IFERROR(VLOOKUP(A145,'uppn åk6 uppn åk9'!$A$4:$D$600,3,FALSE),0)</f>
        <v>999</v>
      </c>
      <c r="U145">
        <f t="shared" si="25"/>
        <v>0</v>
      </c>
      <c r="V145">
        <f t="shared" si="26"/>
        <v>0</v>
      </c>
    </row>
    <row r="146" spans="1:22" x14ac:dyDescent="0.3">
      <c r="A146" s="10" t="s">
        <v>130</v>
      </c>
      <c r="B146" s="49" t="b">
        <f t="shared" si="18"/>
        <v>0</v>
      </c>
      <c r="C146" t="b">
        <f>IFERROR(VLOOKUP(A146,'ej uppn åk6 ej uppn åk9'!$A$4:$D$525,1,FALSE)&lt;&gt;"",FALSE)</f>
        <v>1</v>
      </c>
      <c r="D146">
        <f>IFERROR(VLOOKUP(A146,'ej uppn åk6 ej uppn åk9'!$A$4:$D$525,2,FALSE),0)</f>
        <v>999</v>
      </c>
      <c r="E146">
        <f>IFERROR(VLOOKUP(A146,'ej uppn åk6 ej uppn åk9'!$A$4:$D$525,3,FALSE),0)</f>
        <v>999</v>
      </c>
      <c r="F146">
        <f t="shared" si="19"/>
        <v>0</v>
      </c>
      <c r="G146">
        <f t="shared" si="20"/>
        <v>0</v>
      </c>
      <c r="H146" t="b">
        <f>IFERROR(VLOOKUP(A146,'ej uppn åk6 uppn åk9'!$A$4:$D$525,1,FALSE)&lt;&gt;"",FALSE)</f>
        <v>0</v>
      </c>
      <c r="I146">
        <f>IFERROR(VLOOKUP(A146,'ej uppn åk6 uppn åk9'!$A$4:$D$525,2,FALSE),0)</f>
        <v>0</v>
      </c>
      <c r="J146">
        <f>IFERROR(VLOOKUP(A146,'ej uppn åk6 uppn åk9'!$A$4:$D$525,3,FALSE),0)</f>
        <v>0</v>
      </c>
      <c r="K146">
        <f t="shared" si="21"/>
        <v>0</v>
      </c>
      <c r="L146">
        <f t="shared" si="22"/>
        <v>0</v>
      </c>
      <c r="M146" t="b">
        <f>IFERROR(VLOOKUP(A146,'uppn åk6 ej uppn åk9'!$A$4:$D$525,1,FALSE)&lt;&gt;"",FALSE)</f>
        <v>1</v>
      </c>
      <c r="N146">
        <f>IFERROR(VLOOKUP(A146,'uppn åk6 ej uppn åk9'!$A$4:$D$525,2,FALSE),0)</f>
        <v>999</v>
      </c>
      <c r="O146">
        <f>IFERROR(VLOOKUP(A146,'uppn åk6 ej uppn åk9'!$A$4:$D$525,3,FALSE),0)</f>
        <v>999</v>
      </c>
      <c r="P146">
        <f t="shared" si="23"/>
        <v>0</v>
      </c>
      <c r="Q146">
        <f t="shared" si="24"/>
        <v>0</v>
      </c>
      <c r="R146" t="b">
        <f>IFERROR(VLOOKUP(A146,'uppn åk6 uppn åk9'!$A$4:$D$600,1,FALSE)&lt;&gt;"",FALSE)</f>
        <v>1</v>
      </c>
      <c r="S146">
        <f>IFERROR(VLOOKUP(A146,'uppn åk6 uppn åk9'!$A$4:$D$600,2,FALSE),0)</f>
        <v>22</v>
      </c>
      <c r="T146">
        <f>IFERROR(VLOOKUP(A146,'uppn åk6 uppn åk9'!$A$4:$D$600,3,FALSE),0)</f>
        <v>999</v>
      </c>
      <c r="U146">
        <f t="shared" si="25"/>
        <v>22</v>
      </c>
      <c r="V146">
        <f t="shared" si="26"/>
        <v>0</v>
      </c>
    </row>
    <row r="147" spans="1:22" x14ac:dyDescent="0.3">
      <c r="A147" s="10" t="s">
        <v>131</v>
      </c>
      <c r="B147" s="49" t="b">
        <f t="shared" si="18"/>
        <v>0</v>
      </c>
      <c r="C147" t="b">
        <f>IFERROR(VLOOKUP(A147,'ej uppn åk6 ej uppn åk9'!$A$4:$D$525,1,FALSE)&lt;&gt;"",FALSE)</f>
        <v>1</v>
      </c>
      <c r="D147">
        <f>IFERROR(VLOOKUP(A147,'ej uppn åk6 ej uppn åk9'!$A$4:$D$525,2,FALSE),0)</f>
        <v>12</v>
      </c>
      <c r="E147">
        <f>IFERROR(VLOOKUP(A147,'ej uppn åk6 ej uppn åk9'!$A$4:$D$525,3,FALSE),0)</f>
        <v>999</v>
      </c>
      <c r="F147">
        <f t="shared" si="19"/>
        <v>12</v>
      </c>
      <c r="G147">
        <f t="shared" si="20"/>
        <v>0</v>
      </c>
      <c r="H147" t="b">
        <f>IFERROR(VLOOKUP(A147,'ej uppn åk6 uppn åk9'!$A$4:$D$525,1,FALSE)&lt;&gt;"",FALSE)</f>
        <v>1</v>
      </c>
      <c r="I147">
        <f>IFERROR(VLOOKUP(A147,'ej uppn åk6 uppn åk9'!$A$4:$D$525,2,FALSE),0)</f>
        <v>10</v>
      </c>
      <c r="J147">
        <f>IFERROR(VLOOKUP(A147,'ej uppn åk6 uppn åk9'!$A$4:$D$525,3,FALSE),0)</f>
        <v>999</v>
      </c>
      <c r="K147">
        <f t="shared" si="21"/>
        <v>10</v>
      </c>
      <c r="L147">
        <f t="shared" si="22"/>
        <v>0</v>
      </c>
      <c r="M147" t="b">
        <f>IFERROR(VLOOKUP(A147,'uppn åk6 ej uppn åk9'!$A$4:$D$525,1,FALSE)&lt;&gt;"",FALSE)</f>
        <v>1</v>
      </c>
      <c r="N147">
        <f>IFERROR(VLOOKUP(A147,'uppn åk6 ej uppn åk9'!$A$4:$D$525,2,FALSE),0)</f>
        <v>11</v>
      </c>
      <c r="O147">
        <f>IFERROR(VLOOKUP(A147,'uppn åk6 ej uppn åk9'!$A$4:$D$525,3,FALSE),0)</f>
        <v>0</v>
      </c>
      <c r="P147">
        <f t="shared" si="23"/>
        <v>11</v>
      </c>
      <c r="Q147">
        <f t="shared" si="24"/>
        <v>0</v>
      </c>
      <c r="R147" t="b">
        <f>IFERROR(VLOOKUP(A147,'uppn åk6 uppn åk9'!$A$4:$D$600,1,FALSE)&lt;&gt;"",FALSE)</f>
        <v>1</v>
      </c>
      <c r="S147">
        <f>IFERROR(VLOOKUP(A147,'uppn åk6 uppn åk9'!$A$4:$D$600,2,FALSE),0)</f>
        <v>82</v>
      </c>
      <c r="T147">
        <f>IFERROR(VLOOKUP(A147,'uppn åk6 uppn åk9'!$A$4:$D$600,3,FALSE),0)</f>
        <v>0</v>
      </c>
      <c r="U147">
        <f t="shared" si="25"/>
        <v>82</v>
      </c>
      <c r="V147">
        <f t="shared" si="26"/>
        <v>0</v>
      </c>
    </row>
    <row r="148" spans="1:22" x14ac:dyDescent="0.3">
      <c r="A148" s="10" t="s">
        <v>132</v>
      </c>
      <c r="B148" s="49" t="b">
        <f t="shared" si="18"/>
        <v>0</v>
      </c>
      <c r="C148" t="b">
        <f>IFERROR(VLOOKUP(A148,'ej uppn åk6 ej uppn åk9'!$A$4:$D$525,1,FALSE)&lt;&gt;"",FALSE)</f>
        <v>1</v>
      </c>
      <c r="D148">
        <f>IFERROR(VLOOKUP(A148,'ej uppn åk6 ej uppn åk9'!$A$4:$D$525,2,FALSE),0)</f>
        <v>44</v>
      </c>
      <c r="E148">
        <f>IFERROR(VLOOKUP(A148,'ej uppn åk6 ej uppn åk9'!$A$4:$D$525,3,FALSE),0)</f>
        <v>22</v>
      </c>
      <c r="F148">
        <f t="shared" si="19"/>
        <v>44</v>
      </c>
      <c r="G148">
        <f t="shared" si="20"/>
        <v>22</v>
      </c>
      <c r="H148" t="b">
        <f>IFERROR(VLOOKUP(A148,'ej uppn åk6 uppn åk9'!$A$4:$D$525,1,FALSE)&lt;&gt;"",FALSE)</f>
        <v>1</v>
      </c>
      <c r="I148">
        <f>IFERROR(VLOOKUP(A148,'ej uppn åk6 uppn åk9'!$A$4:$D$525,2,FALSE),0)</f>
        <v>19</v>
      </c>
      <c r="J148">
        <f>IFERROR(VLOOKUP(A148,'ej uppn åk6 uppn åk9'!$A$4:$D$525,3,FALSE),0)</f>
        <v>999</v>
      </c>
      <c r="K148">
        <f t="shared" si="21"/>
        <v>19</v>
      </c>
      <c r="L148">
        <f t="shared" si="22"/>
        <v>0</v>
      </c>
      <c r="M148" t="b">
        <f>IFERROR(VLOOKUP(A148,'uppn åk6 ej uppn åk9'!$A$4:$D$525,1,FALSE)&lt;&gt;"",FALSE)</f>
        <v>1</v>
      </c>
      <c r="N148">
        <f>IFERROR(VLOOKUP(A148,'uppn åk6 ej uppn åk9'!$A$4:$D$525,2,FALSE),0)</f>
        <v>31</v>
      </c>
      <c r="O148">
        <f>IFERROR(VLOOKUP(A148,'uppn åk6 ej uppn åk9'!$A$4:$D$525,3,FALSE),0)</f>
        <v>11</v>
      </c>
      <c r="P148">
        <f t="shared" si="23"/>
        <v>31</v>
      </c>
      <c r="Q148">
        <f t="shared" si="24"/>
        <v>11</v>
      </c>
      <c r="R148" t="b">
        <f>IFERROR(VLOOKUP(A148,'uppn åk6 uppn åk9'!$A$4:$D$600,1,FALSE)&lt;&gt;"",FALSE)</f>
        <v>1</v>
      </c>
      <c r="S148">
        <f>IFERROR(VLOOKUP(A148,'uppn åk6 uppn åk9'!$A$4:$D$600,2,FALSE),0)</f>
        <v>231</v>
      </c>
      <c r="T148">
        <f>IFERROR(VLOOKUP(A148,'uppn åk6 uppn åk9'!$A$4:$D$600,3,FALSE),0)</f>
        <v>999</v>
      </c>
      <c r="U148">
        <f t="shared" si="25"/>
        <v>231</v>
      </c>
      <c r="V148">
        <f t="shared" si="26"/>
        <v>0</v>
      </c>
    </row>
    <row r="149" spans="1:22" x14ac:dyDescent="0.3">
      <c r="A149" s="10" t="s">
        <v>141</v>
      </c>
      <c r="B149" s="49" t="b">
        <f t="shared" si="18"/>
        <v>0</v>
      </c>
      <c r="C149" t="b">
        <f>IFERROR(VLOOKUP(A149,'ej uppn åk6 ej uppn åk9'!$A$4:$D$525,1,FALSE)&lt;&gt;"",FALSE)</f>
        <v>1</v>
      </c>
      <c r="D149">
        <f>IFERROR(VLOOKUP(A149,'ej uppn åk6 ej uppn åk9'!$A$4:$D$525,2,FALSE),0)</f>
        <v>999</v>
      </c>
      <c r="E149">
        <f>IFERROR(VLOOKUP(A149,'ej uppn åk6 ej uppn åk9'!$A$4:$D$525,3,FALSE),0)</f>
        <v>999</v>
      </c>
      <c r="F149">
        <f t="shared" si="19"/>
        <v>0</v>
      </c>
      <c r="G149">
        <f t="shared" si="20"/>
        <v>0</v>
      </c>
      <c r="H149" t="b">
        <f>IFERROR(VLOOKUP(A149,'ej uppn åk6 uppn åk9'!$A$4:$D$525,1,FALSE)&lt;&gt;"",FALSE)</f>
        <v>1</v>
      </c>
      <c r="I149">
        <f>IFERROR(VLOOKUP(A149,'ej uppn åk6 uppn åk9'!$A$4:$D$525,2,FALSE),0)</f>
        <v>999</v>
      </c>
      <c r="J149">
        <f>IFERROR(VLOOKUP(A149,'ej uppn åk6 uppn åk9'!$A$4:$D$525,3,FALSE),0)</f>
        <v>999</v>
      </c>
      <c r="K149">
        <f t="shared" si="21"/>
        <v>0</v>
      </c>
      <c r="L149">
        <f t="shared" si="22"/>
        <v>0</v>
      </c>
      <c r="M149" t="b">
        <f>IFERROR(VLOOKUP(A149,'uppn åk6 ej uppn åk9'!$A$4:$D$525,1,FALSE)&lt;&gt;"",FALSE)</f>
        <v>1</v>
      </c>
      <c r="N149">
        <f>IFERROR(VLOOKUP(A149,'uppn åk6 ej uppn åk9'!$A$4:$D$525,2,FALSE),0)</f>
        <v>999</v>
      </c>
      <c r="O149">
        <f>IFERROR(VLOOKUP(A149,'uppn åk6 ej uppn åk9'!$A$4:$D$525,3,FALSE),0)</f>
        <v>999</v>
      </c>
      <c r="P149">
        <f t="shared" si="23"/>
        <v>0</v>
      </c>
      <c r="Q149">
        <f t="shared" si="24"/>
        <v>0</v>
      </c>
      <c r="R149" t="b">
        <f>IFERROR(VLOOKUP(A149,'uppn åk6 uppn åk9'!$A$4:$D$600,1,FALSE)&lt;&gt;"",FALSE)</f>
        <v>1</v>
      </c>
      <c r="S149">
        <f>IFERROR(VLOOKUP(A149,'uppn åk6 uppn åk9'!$A$4:$D$600,2,FALSE),0)</f>
        <v>999</v>
      </c>
      <c r="T149">
        <f>IFERROR(VLOOKUP(A149,'uppn åk6 uppn åk9'!$A$4:$D$600,3,FALSE),0)</f>
        <v>999</v>
      </c>
      <c r="U149">
        <f t="shared" si="25"/>
        <v>0</v>
      </c>
      <c r="V149">
        <f t="shared" si="26"/>
        <v>0</v>
      </c>
    </row>
    <row r="150" spans="1:22" x14ac:dyDescent="0.3">
      <c r="A150" s="10" t="s">
        <v>133</v>
      </c>
      <c r="B150" s="49" t="b">
        <f t="shared" si="18"/>
        <v>0</v>
      </c>
      <c r="C150" t="b">
        <f>IFERROR(VLOOKUP(A150,'ej uppn åk6 ej uppn åk9'!$A$4:$D$525,1,FALSE)&lt;&gt;"",FALSE)</f>
        <v>1</v>
      </c>
      <c r="D150">
        <f>IFERROR(VLOOKUP(A150,'ej uppn åk6 ej uppn åk9'!$A$4:$D$525,2,FALSE),0)</f>
        <v>999</v>
      </c>
      <c r="E150">
        <f>IFERROR(VLOOKUP(A150,'ej uppn åk6 ej uppn åk9'!$A$4:$D$525,3,FALSE),0)</f>
        <v>999</v>
      </c>
      <c r="F150">
        <f t="shared" si="19"/>
        <v>0</v>
      </c>
      <c r="G150">
        <f t="shared" si="20"/>
        <v>0</v>
      </c>
      <c r="H150" t="b">
        <f>IFERROR(VLOOKUP(A150,'ej uppn åk6 uppn åk9'!$A$4:$D$525,1,FALSE)&lt;&gt;"",FALSE)</f>
        <v>1</v>
      </c>
      <c r="I150">
        <f>IFERROR(VLOOKUP(A150,'ej uppn åk6 uppn åk9'!$A$4:$D$525,2,FALSE),0)</f>
        <v>999</v>
      </c>
      <c r="J150">
        <f>IFERROR(VLOOKUP(A150,'ej uppn åk6 uppn åk9'!$A$4:$D$525,3,FALSE),0)</f>
        <v>999</v>
      </c>
      <c r="K150">
        <f t="shared" si="21"/>
        <v>0</v>
      </c>
      <c r="L150">
        <f t="shared" si="22"/>
        <v>0</v>
      </c>
      <c r="M150" t="b">
        <f>IFERROR(VLOOKUP(A150,'uppn åk6 ej uppn åk9'!$A$4:$D$525,1,FALSE)&lt;&gt;"",FALSE)</f>
        <v>1</v>
      </c>
      <c r="N150">
        <f>IFERROR(VLOOKUP(A150,'uppn åk6 ej uppn åk9'!$A$4:$D$525,2,FALSE),0)</f>
        <v>999</v>
      </c>
      <c r="O150">
        <f>IFERROR(VLOOKUP(A150,'uppn åk6 ej uppn åk9'!$A$4:$D$525,3,FALSE),0)</f>
        <v>999</v>
      </c>
      <c r="P150">
        <f t="shared" si="23"/>
        <v>0</v>
      </c>
      <c r="Q150">
        <f t="shared" si="24"/>
        <v>0</v>
      </c>
      <c r="R150" t="b">
        <f>IFERROR(VLOOKUP(A150,'uppn åk6 uppn åk9'!$A$4:$D$600,1,FALSE)&lt;&gt;"",FALSE)</f>
        <v>1</v>
      </c>
      <c r="S150">
        <f>IFERROR(VLOOKUP(A150,'uppn åk6 uppn åk9'!$A$4:$D$600,2,FALSE),0)</f>
        <v>35</v>
      </c>
      <c r="T150">
        <f>IFERROR(VLOOKUP(A150,'uppn åk6 uppn åk9'!$A$4:$D$600,3,FALSE),0)</f>
        <v>999</v>
      </c>
      <c r="U150">
        <f t="shared" si="25"/>
        <v>35</v>
      </c>
      <c r="V150">
        <f t="shared" si="26"/>
        <v>0</v>
      </c>
    </row>
    <row r="151" spans="1:22" x14ac:dyDescent="0.3">
      <c r="A151" s="10" t="s">
        <v>134</v>
      </c>
      <c r="B151" s="49" t="b">
        <f t="shared" si="18"/>
        <v>0</v>
      </c>
      <c r="C151" t="b">
        <f>IFERROR(VLOOKUP(A151,'ej uppn åk6 ej uppn åk9'!$A$4:$D$525,1,FALSE)&lt;&gt;"",FALSE)</f>
        <v>1</v>
      </c>
      <c r="D151">
        <f>IFERROR(VLOOKUP(A151,'ej uppn åk6 ej uppn åk9'!$A$4:$D$525,2,FALSE),0)</f>
        <v>16</v>
      </c>
      <c r="E151">
        <f>IFERROR(VLOOKUP(A151,'ej uppn åk6 ej uppn åk9'!$A$4:$D$525,3,FALSE),0)</f>
        <v>999</v>
      </c>
      <c r="F151">
        <f t="shared" si="19"/>
        <v>16</v>
      </c>
      <c r="G151">
        <f t="shared" si="20"/>
        <v>0</v>
      </c>
      <c r="H151" t="b">
        <f>IFERROR(VLOOKUP(A151,'ej uppn åk6 uppn åk9'!$A$4:$D$525,1,FALSE)&lt;&gt;"",FALSE)</f>
        <v>1</v>
      </c>
      <c r="I151">
        <f>IFERROR(VLOOKUP(A151,'ej uppn åk6 uppn åk9'!$A$4:$D$525,2,FALSE),0)</f>
        <v>15</v>
      </c>
      <c r="J151">
        <f>IFERROR(VLOOKUP(A151,'ej uppn åk6 uppn åk9'!$A$4:$D$525,3,FALSE),0)</f>
        <v>999</v>
      </c>
      <c r="K151">
        <f t="shared" si="21"/>
        <v>15</v>
      </c>
      <c r="L151">
        <f t="shared" si="22"/>
        <v>0</v>
      </c>
      <c r="M151" t="b">
        <f>IFERROR(VLOOKUP(A151,'uppn åk6 ej uppn åk9'!$A$4:$D$525,1,FALSE)&lt;&gt;"",FALSE)</f>
        <v>1</v>
      </c>
      <c r="N151">
        <f>IFERROR(VLOOKUP(A151,'uppn åk6 ej uppn åk9'!$A$4:$D$525,2,FALSE),0)</f>
        <v>999</v>
      </c>
      <c r="O151">
        <f>IFERROR(VLOOKUP(A151,'uppn åk6 ej uppn åk9'!$A$4:$D$525,3,FALSE),0)</f>
        <v>999</v>
      </c>
      <c r="P151">
        <f t="shared" si="23"/>
        <v>0</v>
      </c>
      <c r="Q151">
        <f t="shared" si="24"/>
        <v>0</v>
      </c>
      <c r="R151" t="b">
        <f>IFERROR(VLOOKUP(A151,'uppn åk6 uppn åk9'!$A$4:$D$600,1,FALSE)&lt;&gt;"",FALSE)</f>
        <v>1</v>
      </c>
      <c r="S151">
        <f>IFERROR(VLOOKUP(A151,'uppn åk6 uppn åk9'!$A$4:$D$600,2,FALSE),0)</f>
        <v>57</v>
      </c>
      <c r="T151">
        <f>IFERROR(VLOOKUP(A151,'uppn åk6 uppn åk9'!$A$4:$D$600,3,FALSE),0)</f>
        <v>999</v>
      </c>
      <c r="U151">
        <f t="shared" si="25"/>
        <v>57</v>
      </c>
      <c r="V151">
        <f t="shared" si="26"/>
        <v>0</v>
      </c>
    </row>
    <row r="152" spans="1:22" x14ac:dyDescent="0.3">
      <c r="A152" s="10" t="s">
        <v>135</v>
      </c>
      <c r="B152" s="49" t="b">
        <f t="shared" si="18"/>
        <v>0</v>
      </c>
      <c r="C152" t="b">
        <f>IFERROR(VLOOKUP(A152,'ej uppn åk6 ej uppn åk9'!$A$4:$D$525,1,FALSE)&lt;&gt;"",FALSE)</f>
        <v>1</v>
      </c>
      <c r="D152">
        <f>IFERROR(VLOOKUP(A152,'ej uppn åk6 ej uppn åk9'!$A$4:$D$525,2,FALSE),0)</f>
        <v>999</v>
      </c>
      <c r="E152">
        <f>IFERROR(VLOOKUP(A152,'ej uppn åk6 ej uppn åk9'!$A$4:$D$525,3,FALSE),0)</f>
        <v>999</v>
      </c>
      <c r="F152">
        <f t="shared" si="19"/>
        <v>0</v>
      </c>
      <c r="G152">
        <f t="shared" si="20"/>
        <v>0</v>
      </c>
      <c r="H152" t="b">
        <f>IFERROR(VLOOKUP(A152,'ej uppn åk6 uppn åk9'!$A$4:$D$525,1,FALSE)&lt;&gt;"",FALSE)</f>
        <v>0</v>
      </c>
      <c r="I152">
        <f>IFERROR(VLOOKUP(A152,'ej uppn åk6 uppn åk9'!$A$4:$D$525,2,FALSE),0)</f>
        <v>0</v>
      </c>
      <c r="J152">
        <f>IFERROR(VLOOKUP(A152,'ej uppn åk6 uppn åk9'!$A$4:$D$525,3,FALSE),0)</f>
        <v>0</v>
      </c>
      <c r="K152">
        <f t="shared" si="21"/>
        <v>0</v>
      </c>
      <c r="L152">
        <f t="shared" si="22"/>
        <v>0</v>
      </c>
      <c r="M152" t="b">
        <f>IFERROR(VLOOKUP(A152,'uppn åk6 ej uppn åk9'!$A$4:$D$525,1,FALSE)&lt;&gt;"",FALSE)</f>
        <v>0</v>
      </c>
      <c r="N152">
        <f>IFERROR(VLOOKUP(A152,'uppn åk6 ej uppn åk9'!$A$4:$D$525,2,FALSE),0)</f>
        <v>0</v>
      </c>
      <c r="O152">
        <f>IFERROR(VLOOKUP(A152,'uppn åk6 ej uppn åk9'!$A$4:$D$525,3,FALSE),0)</f>
        <v>0</v>
      </c>
      <c r="P152">
        <f t="shared" si="23"/>
        <v>0</v>
      </c>
      <c r="Q152">
        <f t="shared" si="24"/>
        <v>0</v>
      </c>
      <c r="R152" t="b">
        <f>IFERROR(VLOOKUP(A152,'uppn åk6 uppn åk9'!$A$4:$D$600,1,FALSE)&lt;&gt;"",FALSE)</f>
        <v>1</v>
      </c>
      <c r="S152">
        <f>IFERROR(VLOOKUP(A152,'uppn åk6 uppn åk9'!$A$4:$D$600,2,FALSE),0)</f>
        <v>999</v>
      </c>
      <c r="T152">
        <f>IFERROR(VLOOKUP(A152,'uppn åk6 uppn åk9'!$A$4:$D$600,3,FALSE),0)</f>
        <v>999</v>
      </c>
      <c r="U152">
        <f t="shared" si="25"/>
        <v>0</v>
      </c>
      <c r="V152">
        <f t="shared" si="26"/>
        <v>0</v>
      </c>
    </row>
    <row r="153" spans="1:22" x14ac:dyDescent="0.3">
      <c r="A153" s="10" t="s">
        <v>136</v>
      </c>
      <c r="B153" s="49" t="b">
        <f t="shared" si="18"/>
        <v>0</v>
      </c>
      <c r="C153" t="b">
        <f>IFERROR(VLOOKUP(A153,'ej uppn åk6 ej uppn åk9'!$A$4:$D$525,1,FALSE)&lt;&gt;"",FALSE)</f>
        <v>1</v>
      </c>
      <c r="D153">
        <f>IFERROR(VLOOKUP(A153,'ej uppn åk6 ej uppn åk9'!$A$4:$D$525,2,FALSE),0)</f>
        <v>11</v>
      </c>
      <c r="E153">
        <f>IFERROR(VLOOKUP(A153,'ej uppn åk6 ej uppn åk9'!$A$4:$D$525,3,FALSE),0)</f>
        <v>999</v>
      </c>
      <c r="F153">
        <f t="shared" si="19"/>
        <v>11</v>
      </c>
      <c r="G153">
        <f t="shared" si="20"/>
        <v>0</v>
      </c>
      <c r="H153" t="b">
        <f>IFERROR(VLOOKUP(A153,'ej uppn åk6 uppn åk9'!$A$4:$D$525,1,FALSE)&lt;&gt;"",FALSE)</f>
        <v>1</v>
      </c>
      <c r="I153">
        <f>IFERROR(VLOOKUP(A153,'ej uppn åk6 uppn åk9'!$A$4:$D$525,2,FALSE),0)</f>
        <v>999</v>
      </c>
      <c r="J153">
        <f>IFERROR(VLOOKUP(A153,'ej uppn åk6 uppn åk9'!$A$4:$D$525,3,FALSE),0)</f>
        <v>999</v>
      </c>
      <c r="K153">
        <f t="shared" si="21"/>
        <v>0</v>
      </c>
      <c r="L153">
        <f t="shared" si="22"/>
        <v>0</v>
      </c>
      <c r="M153" t="b">
        <f>IFERROR(VLOOKUP(A153,'uppn åk6 ej uppn åk9'!$A$4:$D$525,1,FALSE)&lt;&gt;"",FALSE)</f>
        <v>1</v>
      </c>
      <c r="N153">
        <f>IFERROR(VLOOKUP(A153,'uppn åk6 ej uppn åk9'!$A$4:$D$525,2,FALSE),0)</f>
        <v>999</v>
      </c>
      <c r="O153">
        <f>IFERROR(VLOOKUP(A153,'uppn åk6 ej uppn åk9'!$A$4:$D$525,3,FALSE),0)</f>
        <v>999</v>
      </c>
      <c r="P153">
        <f t="shared" si="23"/>
        <v>0</v>
      </c>
      <c r="Q153">
        <f t="shared" si="24"/>
        <v>0</v>
      </c>
      <c r="R153" t="b">
        <f>IFERROR(VLOOKUP(A153,'uppn åk6 uppn åk9'!$A$4:$D$600,1,FALSE)&lt;&gt;"",FALSE)</f>
        <v>1</v>
      </c>
      <c r="S153">
        <f>IFERROR(VLOOKUP(A153,'uppn åk6 uppn åk9'!$A$4:$D$600,2,FALSE),0)</f>
        <v>66</v>
      </c>
      <c r="T153">
        <f>IFERROR(VLOOKUP(A153,'uppn åk6 uppn åk9'!$A$4:$D$600,3,FALSE),0)</f>
        <v>0</v>
      </c>
      <c r="U153">
        <f t="shared" si="25"/>
        <v>66</v>
      </c>
      <c r="V153">
        <f t="shared" si="26"/>
        <v>0</v>
      </c>
    </row>
    <row r="154" spans="1:22" x14ac:dyDescent="0.3">
      <c r="A154" s="10" t="s">
        <v>142</v>
      </c>
      <c r="B154" s="49" t="b">
        <f t="shared" si="18"/>
        <v>0</v>
      </c>
      <c r="C154" t="b">
        <f>IFERROR(VLOOKUP(A154,'ej uppn åk6 ej uppn åk9'!$A$4:$D$525,1,FALSE)&lt;&gt;"",FALSE)</f>
        <v>1</v>
      </c>
      <c r="D154">
        <f>IFERROR(VLOOKUP(A154,'ej uppn åk6 ej uppn åk9'!$A$4:$D$525,2,FALSE),0)</f>
        <v>14</v>
      </c>
      <c r="E154">
        <f>IFERROR(VLOOKUP(A154,'ej uppn åk6 ej uppn åk9'!$A$4:$D$525,3,FALSE),0)</f>
        <v>999</v>
      </c>
      <c r="F154">
        <f t="shared" si="19"/>
        <v>14</v>
      </c>
      <c r="G154">
        <f t="shared" si="20"/>
        <v>0</v>
      </c>
      <c r="H154" t="b">
        <f>IFERROR(VLOOKUP(A154,'ej uppn åk6 uppn åk9'!$A$4:$D$525,1,FALSE)&lt;&gt;"",FALSE)</f>
        <v>1</v>
      </c>
      <c r="I154">
        <f>IFERROR(VLOOKUP(A154,'ej uppn åk6 uppn åk9'!$A$4:$D$525,2,FALSE),0)</f>
        <v>999</v>
      </c>
      <c r="J154">
        <f>IFERROR(VLOOKUP(A154,'ej uppn åk6 uppn åk9'!$A$4:$D$525,3,FALSE),0)</f>
        <v>999</v>
      </c>
      <c r="K154">
        <f t="shared" si="21"/>
        <v>0</v>
      </c>
      <c r="L154">
        <f t="shared" si="22"/>
        <v>0</v>
      </c>
      <c r="M154" t="b">
        <f>IFERROR(VLOOKUP(A154,'uppn åk6 ej uppn åk9'!$A$4:$D$525,1,FALSE)&lt;&gt;"",FALSE)</f>
        <v>1</v>
      </c>
      <c r="N154">
        <f>IFERROR(VLOOKUP(A154,'uppn åk6 ej uppn åk9'!$A$4:$D$525,2,FALSE),0)</f>
        <v>24</v>
      </c>
      <c r="O154">
        <f>IFERROR(VLOOKUP(A154,'uppn åk6 ej uppn åk9'!$A$4:$D$525,3,FALSE),0)</f>
        <v>0</v>
      </c>
      <c r="P154">
        <f t="shared" si="23"/>
        <v>24</v>
      </c>
      <c r="Q154">
        <f t="shared" si="24"/>
        <v>0</v>
      </c>
      <c r="R154" t="b">
        <f>IFERROR(VLOOKUP(A154,'uppn åk6 uppn åk9'!$A$4:$D$600,1,FALSE)&lt;&gt;"",FALSE)</f>
        <v>1</v>
      </c>
      <c r="S154">
        <f>IFERROR(VLOOKUP(A154,'uppn åk6 uppn åk9'!$A$4:$D$600,2,FALSE),0)</f>
        <v>145</v>
      </c>
      <c r="T154">
        <f>IFERROR(VLOOKUP(A154,'uppn åk6 uppn åk9'!$A$4:$D$600,3,FALSE),0)</f>
        <v>999</v>
      </c>
      <c r="U154">
        <f t="shared" si="25"/>
        <v>145</v>
      </c>
      <c r="V154">
        <f t="shared" si="26"/>
        <v>0</v>
      </c>
    </row>
    <row r="155" spans="1:22" x14ac:dyDescent="0.3">
      <c r="A155" s="10" t="s">
        <v>137</v>
      </c>
      <c r="B155" s="49" t="b">
        <f t="shared" si="18"/>
        <v>0</v>
      </c>
      <c r="C155" t="b">
        <f>IFERROR(VLOOKUP(A155,'ej uppn åk6 ej uppn åk9'!$A$4:$D$525,1,FALSE)&lt;&gt;"",FALSE)</f>
        <v>1</v>
      </c>
      <c r="D155">
        <f>IFERROR(VLOOKUP(A155,'ej uppn åk6 ej uppn åk9'!$A$4:$D$525,2,FALSE),0)</f>
        <v>45</v>
      </c>
      <c r="E155">
        <f>IFERROR(VLOOKUP(A155,'ej uppn åk6 ej uppn åk9'!$A$4:$D$525,3,FALSE),0)</f>
        <v>23</v>
      </c>
      <c r="F155">
        <f t="shared" si="19"/>
        <v>45</v>
      </c>
      <c r="G155">
        <f t="shared" si="20"/>
        <v>23</v>
      </c>
      <c r="H155" t="b">
        <f>IFERROR(VLOOKUP(A155,'ej uppn åk6 uppn åk9'!$A$4:$D$525,1,FALSE)&lt;&gt;"",FALSE)</f>
        <v>1</v>
      </c>
      <c r="I155">
        <f>IFERROR(VLOOKUP(A155,'ej uppn åk6 uppn åk9'!$A$4:$D$525,2,FALSE),0)</f>
        <v>22</v>
      </c>
      <c r="J155">
        <f>IFERROR(VLOOKUP(A155,'ej uppn åk6 uppn åk9'!$A$4:$D$525,3,FALSE),0)</f>
        <v>999</v>
      </c>
      <c r="K155">
        <f t="shared" si="21"/>
        <v>22</v>
      </c>
      <c r="L155">
        <f t="shared" si="22"/>
        <v>0</v>
      </c>
      <c r="M155" t="b">
        <f>IFERROR(VLOOKUP(A155,'uppn åk6 ej uppn åk9'!$A$4:$D$525,1,FALSE)&lt;&gt;"",FALSE)</f>
        <v>1</v>
      </c>
      <c r="N155">
        <f>IFERROR(VLOOKUP(A155,'uppn åk6 ej uppn åk9'!$A$4:$D$525,2,FALSE),0)</f>
        <v>29</v>
      </c>
      <c r="O155">
        <f>IFERROR(VLOOKUP(A155,'uppn åk6 ej uppn åk9'!$A$4:$D$525,3,FALSE),0)</f>
        <v>11</v>
      </c>
      <c r="P155">
        <f t="shared" si="23"/>
        <v>29</v>
      </c>
      <c r="Q155">
        <f t="shared" si="24"/>
        <v>11</v>
      </c>
      <c r="R155" t="b">
        <f>IFERROR(VLOOKUP(A155,'uppn åk6 uppn åk9'!$A$4:$D$600,1,FALSE)&lt;&gt;"",FALSE)</f>
        <v>1</v>
      </c>
      <c r="S155">
        <f>IFERROR(VLOOKUP(A155,'uppn åk6 uppn åk9'!$A$4:$D$600,2,FALSE),0)</f>
        <v>340</v>
      </c>
      <c r="T155">
        <f>IFERROR(VLOOKUP(A155,'uppn åk6 uppn åk9'!$A$4:$D$600,3,FALSE),0)</f>
        <v>12</v>
      </c>
      <c r="U155">
        <f t="shared" si="25"/>
        <v>340</v>
      </c>
      <c r="V155">
        <f t="shared" si="26"/>
        <v>12</v>
      </c>
    </row>
    <row r="156" spans="1:22" x14ac:dyDescent="0.3">
      <c r="A156" s="10" t="s">
        <v>554</v>
      </c>
      <c r="B156" s="49" t="b">
        <f t="shared" si="18"/>
        <v>0</v>
      </c>
      <c r="C156" t="b">
        <f>IFERROR(VLOOKUP(A156,'ej uppn åk6 ej uppn åk9'!$A$4:$D$525,1,FALSE)&lt;&gt;"",FALSE)</f>
        <v>0</v>
      </c>
      <c r="D156">
        <f>IFERROR(VLOOKUP(A156,'ej uppn åk6 ej uppn åk9'!$A$4:$D$525,2,FALSE),0)</f>
        <v>0</v>
      </c>
      <c r="E156">
        <f>IFERROR(VLOOKUP(A156,'ej uppn åk6 ej uppn åk9'!$A$4:$D$525,3,FALSE),0)</f>
        <v>0</v>
      </c>
      <c r="F156">
        <f t="shared" si="19"/>
        <v>0</v>
      </c>
      <c r="G156">
        <f t="shared" si="20"/>
        <v>0</v>
      </c>
      <c r="H156" t="b">
        <f>IFERROR(VLOOKUP(A156,'ej uppn åk6 uppn åk9'!$A$4:$D$525,1,FALSE)&lt;&gt;"",FALSE)</f>
        <v>1</v>
      </c>
      <c r="I156">
        <f>IFERROR(VLOOKUP(A156,'ej uppn åk6 uppn åk9'!$A$4:$D$525,2,FALSE),0)</f>
        <v>999</v>
      </c>
      <c r="J156">
        <f>IFERROR(VLOOKUP(A156,'ej uppn åk6 uppn åk9'!$A$4:$D$525,3,FALSE),0)</f>
        <v>999</v>
      </c>
      <c r="K156">
        <f t="shared" si="21"/>
        <v>0</v>
      </c>
      <c r="L156">
        <f t="shared" si="22"/>
        <v>0</v>
      </c>
      <c r="M156" t="b">
        <f>IFERROR(VLOOKUP(A156,'uppn åk6 ej uppn åk9'!$A$4:$D$525,1,FALSE)&lt;&gt;"",FALSE)</f>
        <v>0</v>
      </c>
      <c r="N156">
        <f>IFERROR(VLOOKUP(A156,'uppn åk6 ej uppn åk9'!$A$4:$D$525,2,FALSE),0)</f>
        <v>0</v>
      </c>
      <c r="O156">
        <f>IFERROR(VLOOKUP(A156,'uppn åk6 ej uppn åk9'!$A$4:$D$525,3,FALSE),0)</f>
        <v>0</v>
      </c>
      <c r="P156">
        <f t="shared" si="23"/>
        <v>0</v>
      </c>
      <c r="Q156">
        <f t="shared" si="24"/>
        <v>0</v>
      </c>
      <c r="R156" t="b">
        <f>IFERROR(VLOOKUP(A156,'uppn åk6 uppn åk9'!$A$4:$D$600,1,FALSE)&lt;&gt;"",FALSE)</f>
        <v>1</v>
      </c>
      <c r="S156">
        <f>IFERROR(VLOOKUP(A156,'uppn åk6 uppn åk9'!$A$4:$D$600,2,FALSE),0)</f>
        <v>19</v>
      </c>
      <c r="T156">
        <f>IFERROR(VLOOKUP(A156,'uppn åk6 uppn åk9'!$A$4:$D$600,3,FALSE),0)</f>
        <v>999</v>
      </c>
      <c r="U156">
        <f t="shared" si="25"/>
        <v>19</v>
      </c>
      <c r="V156">
        <f t="shared" si="26"/>
        <v>0</v>
      </c>
    </row>
    <row r="157" spans="1:22" x14ac:dyDescent="0.3">
      <c r="A157" s="10" t="s">
        <v>138</v>
      </c>
      <c r="B157" s="49" t="b">
        <f t="shared" si="18"/>
        <v>0</v>
      </c>
      <c r="C157" t="b">
        <f>IFERROR(VLOOKUP(A157,'ej uppn åk6 ej uppn åk9'!$A$4:$D$525,1,FALSE)&lt;&gt;"",FALSE)</f>
        <v>1</v>
      </c>
      <c r="D157">
        <f>IFERROR(VLOOKUP(A157,'ej uppn åk6 ej uppn åk9'!$A$4:$D$525,2,FALSE),0)</f>
        <v>999</v>
      </c>
      <c r="E157">
        <f>IFERROR(VLOOKUP(A157,'ej uppn åk6 ej uppn åk9'!$A$4:$D$525,3,FALSE),0)</f>
        <v>999</v>
      </c>
      <c r="F157">
        <f t="shared" si="19"/>
        <v>0</v>
      </c>
      <c r="G157">
        <f t="shared" si="20"/>
        <v>0</v>
      </c>
      <c r="H157" t="b">
        <f>IFERROR(VLOOKUP(A157,'ej uppn åk6 uppn åk9'!$A$4:$D$525,1,FALSE)&lt;&gt;"",FALSE)</f>
        <v>1</v>
      </c>
      <c r="I157">
        <f>IFERROR(VLOOKUP(A157,'ej uppn åk6 uppn åk9'!$A$4:$D$525,2,FALSE),0)</f>
        <v>999</v>
      </c>
      <c r="J157">
        <f>IFERROR(VLOOKUP(A157,'ej uppn åk6 uppn åk9'!$A$4:$D$525,3,FALSE),0)</f>
        <v>999</v>
      </c>
      <c r="K157">
        <f t="shared" si="21"/>
        <v>0</v>
      </c>
      <c r="L157">
        <f t="shared" si="22"/>
        <v>0</v>
      </c>
      <c r="M157" t="b">
        <f>IFERROR(VLOOKUP(A157,'uppn åk6 ej uppn åk9'!$A$4:$D$525,1,FALSE)&lt;&gt;"",FALSE)</f>
        <v>1</v>
      </c>
      <c r="N157">
        <f>IFERROR(VLOOKUP(A157,'uppn åk6 ej uppn åk9'!$A$4:$D$525,2,FALSE),0)</f>
        <v>999</v>
      </c>
      <c r="O157">
        <f>IFERROR(VLOOKUP(A157,'uppn åk6 ej uppn åk9'!$A$4:$D$525,3,FALSE),0)</f>
        <v>999</v>
      </c>
      <c r="P157">
        <f t="shared" si="23"/>
        <v>0</v>
      </c>
      <c r="Q157">
        <f t="shared" si="24"/>
        <v>0</v>
      </c>
      <c r="R157" t="b">
        <f>IFERROR(VLOOKUP(A157,'uppn åk6 uppn åk9'!$A$4:$D$600,1,FALSE)&lt;&gt;"",FALSE)</f>
        <v>1</v>
      </c>
      <c r="S157">
        <f>IFERROR(VLOOKUP(A157,'uppn åk6 uppn åk9'!$A$4:$D$600,2,FALSE),0)</f>
        <v>41</v>
      </c>
      <c r="T157">
        <f>IFERROR(VLOOKUP(A157,'uppn åk6 uppn åk9'!$A$4:$D$600,3,FALSE),0)</f>
        <v>0</v>
      </c>
      <c r="U157">
        <f t="shared" si="25"/>
        <v>41</v>
      </c>
      <c r="V157">
        <f t="shared" si="26"/>
        <v>0</v>
      </c>
    </row>
    <row r="158" spans="1:22" x14ac:dyDescent="0.3">
      <c r="A158" s="10" t="s">
        <v>139</v>
      </c>
      <c r="B158" s="49" t="b">
        <f t="shared" si="18"/>
        <v>0</v>
      </c>
      <c r="C158" t="b">
        <f>IFERROR(VLOOKUP(A158,'ej uppn åk6 ej uppn åk9'!$A$4:$D$525,1,FALSE)&lt;&gt;"",FALSE)</f>
        <v>1</v>
      </c>
      <c r="D158">
        <f>IFERROR(VLOOKUP(A158,'ej uppn åk6 ej uppn åk9'!$A$4:$D$525,2,FALSE),0)</f>
        <v>999</v>
      </c>
      <c r="E158">
        <f>IFERROR(VLOOKUP(A158,'ej uppn åk6 ej uppn åk9'!$A$4:$D$525,3,FALSE),0)</f>
        <v>999</v>
      </c>
      <c r="F158">
        <f t="shared" si="19"/>
        <v>0</v>
      </c>
      <c r="G158">
        <f t="shared" si="20"/>
        <v>0</v>
      </c>
      <c r="H158" t="b">
        <f>IFERROR(VLOOKUP(A158,'ej uppn åk6 uppn åk9'!$A$4:$D$525,1,FALSE)&lt;&gt;"",FALSE)</f>
        <v>1</v>
      </c>
      <c r="I158">
        <f>IFERROR(VLOOKUP(A158,'ej uppn åk6 uppn åk9'!$A$4:$D$525,2,FALSE),0)</f>
        <v>999</v>
      </c>
      <c r="J158">
        <f>IFERROR(VLOOKUP(A158,'ej uppn åk6 uppn åk9'!$A$4:$D$525,3,FALSE),0)</f>
        <v>999</v>
      </c>
      <c r="K158">
        <f t="shared" si="21"/>
        <v>0</v>
      </c>
      <c r="L158">
        <f t="shared" si="22"/>
        <v>0</v>
      </c>
      <c r="M158" t="b">
        <f>IFERROR(VLOOKUP(A158,'uppn åk6 ej uppn åk9'!$A$4:$D$525,1,FALSE)&lt;&gt;"",FALSE)</f>
        <v>1</v>
      </c>
      <c r="N158">
        <f>IFERROR(VLOOKUP(A158,'uppn åk6 ej uppn åk9'!$A$4:$D$525,2,FALSE),0)</f>
        <v>999</v>
      </c>
      <c r="O158">
        <f>IFERROR(VLOOKUP(A158,'uppn åk6 ej uppn åk9'!$A$4:$D$525,3,FALSE),0)</f>
        <v>999</v>
      </c>
      <c r="P158">
        <f t="shared" si="23"/>
        <v>0</v>
      </c>
      <c r="Q158">
        <f t="shared" si="24"/>
        <v>0</v>
      </c>
      <c r="R158" t="b">
        <f>IFERROR(VLOOKUP(A158,'uppn åk6 uppn åk9'!$A$4:$D$600,1,FALSE)&lt;&gt;"",FALSE)</f>
        <v>1</v>
      </c>
      <c r="S158">
        <f>IFERROR(VLOOKUP(A158,'uppn åk6 uppn åk9'!$A$4:$D$600,2,FALSE),0)</f>
        <v>59</v>
      </c>
      <c r="T158">
        <f>IFERROR(VLOOKUP(A158,'uppn åk6 uppn åk9'!$A$4:$D$600,3,FALSE),0)</f>
        <v>0</v>
      </c>
      <c r="U158">
        <f t="shared" si="25"/>
        <v>59</v>
      </c>
      <c r="V158">
        <f t="shared" si="26"/>
        <v>0</v>
      </c>
    </row>
    <row r="159" spans="1:22" x14ac:dyDescent="0.3">
      <c r="A159" s="10" t="s">
        <v>140</v>
      </c>
      <c r="B159" s="49" t="b">
        <f t="shared" si="18"/>
        <v>0</v>
      </c>
      <c r="C159" t="b">
        <f>IFERROR(VLOOKUP(A159,'ej uppn åk6 ej uppn åk9'!$A$4:$D$525,1,FALSE)&lt;&gt;"",FALSE)</f>
        <v>1</v>
      </c>
      <c r="D159">
        <f>IFERROR(VLOOKUP(A159,'ej uppn åk6 ej uppn åk9'!$A$4:$D$525,2,FALSE),0)</f>
        <v>999</v>
      </c>
      <c r="E159">
        <f>IFERROR(VLOOKUP(A159,'ej uppn åk6 ej uppn åk9'!$A$4:$D$525,3,FALSE),0)</f>
        <v>999</v>
      </c>
      <c r="F159">
        <f t="shared" si="19"/>
        <v>0</v>
      </c>
      <c r="G159">
        <f t="shared" si="20"/>
        <v>0</v>
      </c>
      <c r="H159" t="b">
        <f>IFERROR(VLOOKUP(A159,'ej uppn åk6 uppn åk9'!$A$4:$D$525,1,FALSE)&lt;&gt;"",FALSE)</f>
        <v>1</v>
      </c>
      <c r="I159">
        <f>IFERROR(VLOOKUP(A159,'ej uppn åk6 uppn åk9'!$A$4:$D$525,2,FALSE),0)</f>
        <v>999</v>
      </c>
      <c r="J159">
        <f>IFERROR(VLOOKUP(A159,'ej uppn åk6 uppn åk9'!$A$4:$D$525,3,FALSE),0)</f>
        <v>999</v>
      </c>
      <c r="K159">
        <f t="shared" si="21"/>
        <v>0</v>
      </c>
      <c r="L159">
        <f t="shared" si="22"/>
        <v>0</v>
      </c>
      <c r="M159" t="b">
        <f>IFERROR(VLOOKUP(A159,'uppn åk6 ej uppn åk9'!$A$4:$D$525,1,FALSE)&lt;&gt;"",FALSE)</f>
        <v>1</v>
      </c>
      <c r="N159">
        <f>IFERROR(VLOOKUP(A159,'uppn åk6 ej uppn åk9'!$A$4:$D$525,2,FALSE),0)</f>
        <v>999</v>
      </c>
      <c r="O159">
        <f>IFERROR(VLOOKUP(A159,'uppn åk6 ej uppn åk9'!$A$4:$D$525,3,FALSE),0)</f>
        <v>999</v>
      </c>
      <c r="P159">
        <f t="shared" si="23"/>
        <v>0</v>
      </c>
      <c r="Q159">
        <f t="shared" si="24"/>
        <v>0</v>
      </c>
      <c r="R159" t="b">
        <f>IFERROR(VLOOKUP(A159,'uppn åk6 uppn åk9'!$A$4:$D$600,1,FALSE)&lt;&gt;"",FALSE)</f>
        <v>1</v>
      </c>
      <c r="S159">
        <f>IFERROR(VLOOKUP(A159,'uppn åk6 uppn åk9'!$A$4:$D$600,2,FALSE),0)</f>
        <v>34</v>
      </c>
      <c r="T159">
        <f>IFERROR(VLOOKUP(A159,'uppn åk6 uppn åk9'!$A$4:$D$600,3,FALSE),0)</f>
        <v>999</v>
      </c>
      <c r="U159">
        <f t="shared" si="25"/>
        <v>34</v>
      </c>
      <c r="V159">
        <f t="shared" si="26"/>
        <v>0</v>
      </c>
    </row>
    <row r="160" spans="1:22" x14ac:dyDescent="0.3">
      <c r="A160" s="10" t="s">
        <v>143</v>
      </c>
      <c r="B160" s="49" t="b">
        <f t="shared" si="18"/>
        <v>0</v>
      </c>
      <c r="C160" t="b">
        <f>IFERROR(VLOOKUP(A160,'ej uppn åk6 ej uppn åk9'!$A$4:$D$525,1,FALSE)&lt;&gt;"",FALSE)</f>
        <v>1</v>
      </c>
      <c r="D160">
        <f>IFERROR(VLOOKUP(A160,'ej uppn åk6 ej uppn åk9'!$A$4:$D$525,2,FALSE),0)</f>
        <v>999</v>
      </c>
      <c r="E160">
        <f>IFERROR(VLOOKUP(A160,'ej uppn åk6 ej uppn åk9'!$A$4:$D$525,3,FALSE),0)</f>
        <v>999</v>
      </c>
      <c r="F160">
        <f t="shared" si="19"/>
        <v>0</v>
      </c>
      <c r="G160">
        <f t="shared" si="20"/>
        <v>0</v>
      </c>
      <c r="H160" t="b">
        <f>IFERROR(VLOOKUP(A160,'ej uppn åk6 uppn åk9'!$A$4:$D$525,1,FALSE)&lt;&gt;"",FALSE)</f>
        <v>1</v>
      </c>
      <c r="I160">
        <f>IFERROR(VLOOKUP(A160,'ej uppn åk6 uppn åk9'!$A$4:$D$525,2,FALSE),0)</f>
        <v>999</v>
      </c>
      <c r="J160">
        <f>IFERROR(VLOOKUP(A160,'ej uppn åk6 uppn åk9'!$A$4:$D$525,3,FALSE),0)</f>
        <v>999</v>
      </c>
      <c r="K160">
        <f t="shared" si="21"/>
        <v>0</v>
      </c>
      <c r="L160">
        <f t="shared" si="22"/>
        <v>0</v>
      </c>
      <c r="M160" t="b">
        <f>IFERROR(VLOOKUP(A160,'uppn åk6 ej uppn åk9'!$A$4:$D$525,1,FALSE)&lt;&gt;"",FALSE)</f>
        <v>1</v>
      </c>
      <c r="N160">
        <f>IFERROR(VLOOKUP(A160,'uppn åk6 ej uppn åk9'!$A$4:$D$525,2,FALSE),0)</f>
        <v>999</v>
      </c>
      <c r="O160">
        <f>IFERROR(VLOOKUP(A160,'uppn åk6 ej uppn åk9'!$A$4:$D$525,3,FALSE),0)</f>
        <v>999</v>
      </c>
      <c r="P160">
        <f t="shared" si="23"/>
        <v>0</v>
      </c>
      <c r="Q160">
        <f t="shared" si="24"/>
        <v>0</v>
      </c>
      <c r="R160" t="b">
        <f>IFERROR(VLOOKUP(A160,'uppn åk6 uppn åk9'!$A$4:$D$600,1,FALSE)&lt;&gt;"",FALSE)</f>
        <v>1</v>
      </c>
      <c r="S160">
        <f>IFERROR(VLOOKUP(A160,'uppn åk6 uppn åk9'!$A$4:$D$600,2,FALSE),0)</f>
        <v>21</v>
      </c>
      <c r="T160">
        <f>IFERROR(VLOOKUP(A160,'uppn åk6 uppn åk9'!$A$4:$D$600,3,FALSE),0)</f>
        <v>999</v>
      </c>
      <c r="U160">
        <f t="shared" si="25"/>
        <v>21</v>
      </c>
      <c r="V160">
        <f t="shared" si="26"/>
        <v>0</v>
      </c>
    </row>
    <row r="161" spans="1:22" x14ac:dyDescent="0.3">
      <c r="A161" s="10" t="s">
        <v>144</v>
      </c>
      <c r="B161" s="49" t="b">
        <f t="shared" si="18"/>
        <v>0</v>
      </c>
      <c r="C161" t="b">
        <f>IFERROR(VLOOKUP(A161,'ej uppn åk6 ej uppn åk9'!$A$4:$D$525,1,FALSE)&lt;&gt;"",FALSE)</f>
        <v>1</v>
      </c>
      <c r="D161">
        <f>IFERROR(VLOOKUP(A161,'ej uppn åk6 ej uppn åk9'!$A$4:$D$525,2,FALSE),0)</f>
        <v>10</v>
      </c>
      <c r="E161">
        <f>IFERROR(VLOOKUP(A161,'ej uppn åk6 ej uppn åk9'!$A$4:$D$525,3,FALSE),0)</f>
        <v>999</v>
      </c>
      <c r="F161">
        <f t="shared" si="19"/>
        <v>10</v>
      </c>
      <c r="G161">
        <f t="shared" si="20"/>
        <v>0</v>
      </c>
      <c r="H161" t="b">
        <f>IFERROR(VLOOKUP(A161,'ej uppn åk6 uppn åk9'!$A$4:$D$525,1,FALSE)&lt;&gt;"",FALSE)</f>
        <v>1</v>
      </c>
      <c r="I161">
        <f>IFERROR(VLOOKUP(A161,'ej uppn åk6 uppn åk9'!$A$4:$D$525,2,FALSE),0)</f>
        <v>999</v>
      </c>
      <c r="J161">
        <f>IFERROR(VLOOKUP(A161,'ej uppn åk6 uppn åk9'!$A$4:$D$525,3,FALSE),0)</f>
        <v>999</v>
      </c>
      <c r="K161">
        <f t="shared" si="21"/>
        <v>0</v>
      </c>
      <c r="L161">
        <f t="shared" si="22"/>
        <v>0</v>
      </c>
      <c r="M161" t="b">
        <f>IFERROR(VLOOKUP(A161,'uppn åk6 ej uppn åk9'!$A$4:$D$525,1,FALSE)&lt;&gt;"",FALSE)</f>
        <v>1</v>
      </c>
      <c r="N161">
        <f>IFERROR(VLOOKUP(A161,'uppn åk6 ej uppn åk9'!$A$4:$D$525,2,FALSE),0)</f>
        <v>12</v>
      </c>
      <c r="O161">
        <f>IFERROR(VLOOKUP(A161,'uppn åk6 ej uppn åk9'!$A$4:$D$525,3,FALSE),0)</f>
        <v>999</v>
      </c>
      <c r="P161">
        <f t="shared" si="23"/>
        <v>12</v>
      </c>
      <c r="Q161">
        <f t="shared" si="24"/>
        <v>0</v>
      </c>
      <c r="R161" t="b">
        <f>IFERROR(VLOOKUP(A161,'uppn åk6 uppn åk9'!$A$4:$D$600,1,FALSE)&lt;&gt;"",FALSE)</f>
        <v>1</v>
      </c>
      <c r="S161">
        <f>IFERROR(VLOOKUP(A161,'uppn åk6 uppn åk9'!$A$4:$D$600,2,FALSE),0)</f>
        <v>82</v>
      </c>
      <c r="T161">
        <f>IFERROR(VLOOKUP(A161,'uppn åk6 uppn åk9'!$A$4:$D$600,3,FALSE),0)</f>
        <v>999</v>
      </c>
      <c r="U161">
        <f t="shared" si="25"/>
        <v>82</v>
      </c>
      <c r="V161">
        <f t="shared" si="26"/>
        <v>0</v>
      </c>
    </row>
    <row r="162" spans="1:22" x14ac:dyDescent="0.3">
      <c r="A162" s="10" t="s">
        <v>145</v>
      </c>
      <c r="B162" s="49" t="b">
        <f t="shared" si="18"/>
        <v>0</v>
      </c>
      <c r="C162" t="b">
        <f>IFERROR(VLOOKUP(A162,'ej uppn åk6 ej uppn åk9'!$A$4:$D$525,1,FALSE)&lt;&gt;"",FALSE)</f>
        <v>1</v>
      </c>
      <c r="D162">
        <f>IFERROR(VLOOKUP(A162,'ej uppn åk6 ej uppn åk9'!$A$4:$D$525,2,FALSE),0)</f>
        <v>112</v>
      </c>
      <c r="E162">
        <f>IFERROR(VLOOKUP(A162,'ej uppn åk6 ej uppn åk9'!$A$4:$D$525,3,FALSE),0)</f>
        <v>25</v>
      </c>
      <c r="F162">
        <f t="shared" si="19"/>
        <v>112</v>
      </c>
      <c r="G162">
        <f t="shared" si="20"/>
        <v>25</v>
      </c>
      <c r="H162" t="b">
        <f>IFERROR(VLOOKUP(A162,'ej uppn åk6 uppn åk9'!$A$4:$D$525,1,FALSE)&lt;&gt;"",FALSE)</f>
        <v>1</v>
      </c>
      <c r="I162">
        <f>IFERROR(VLOOKUP(A162,'ej uppn åk6 uppn åk9'!$A$4:$D$525,2,FALSE),0)</f>
        <v>68</v>
      </c>
      <c r="J162">
        <f>IFERROR(VLOOKUP(A162,'ej uppn åk6 uppn åk9'!$A$4:$D$525,3,FALSE),0)</f>
        <v>999</v>
      </c>
      <c r="K162">
        <f t="shared" si="21"/>
        <v>68</v>
      </c>
      <c r="L162">
        <f t="shared" si="22"/>
        <v>0</v>
      </c>
      <c r="M162" t="b">
        <f>IFERROR(VLOOKUP(A162,'uppn åk6 ej uppn åk9'!$A$4:$D$525,1,FALSE)&lt;&gt;"",FALSE)</f>
        <v>1</v>
      </c>
      <c r="N162">
        <f>IFERROR(VLOOKUP(A162,'uppn åk6 ej uppn åk9'!$A$4:$D$525,2,FALSE),0)</f>
        <v>44</v>
      </c>
      <c r="O162">
        <f>IFERROR(VLOOKUP(A162,'uppn åk6 ej uppn åk9'!$A$4:$D$525,3,FALSE),0)</f>
        <v>999</v>
      </c>
      <c r="P162">
        <f t="shared" si="23"/>
        <v>44</v>
      </c>
      <c r="Q162">
        <f t="shared" si="24"/>
        <v>0</v>
      </c>
      <c r="R162" t="b">
        <f>IFERROR(VLOOKUP(A162,'uppn åk6 uppn åk9'!$A$4:$D$600,1,FALSE)&lt;&gt;"",FALSE)</f>
        <v>1</v>
      </c>
      <c r="S162">
        <f>IFERROR(VLOOKUP(A162,'uppn åk6 uppn åk9'!$A$4:$D$600,2,FALSE),0)</f>
        <v>403</v>
      </c>
      <c r="T162">
        <f>IFERROR(VLOOKUP(A162,'uppn åk6 uppn åk9'!$A$4:$D$600,3,FALSE),0)</f>
        <v>999</v>
      </c>
      <c r="U162">
        <f t="shared" si="25"/>
        <v>403</v>
      </c>
      <c r="V162">
        <f t="shared" si="26"/>
        <v>0</v>
      </c>
    </row>
    <row r="163" spans="1:22" x14ac:dyDescent="0.3">
      <c r="A163" s="10" t="s">
        <v>146</v>
      </c>
      <c r="B163" s="49" t="b">
        <f t="shared" si="18"/>
        <v>0</v>
      </c>
      <c r="C163" t="b">
        <f>IFERROR(VLOOKUP(A163,'ej uppn åk6 ej uppn åk9'!$A$4:$D$525,1,FALSE)&lt;&gt;"",FALSE)</f>
        <v>1</v>
      </c>
      <c r="D163">
        <f>IFERROR(VLOOKUP(A163,'ej uppn åk6 ej uppn åk9'!$A$4:$D$525,2,FALSE),0)</f>
        <v>503</v>
      </c>
      <c r="E163">
        <f>IFERROR(VLOOKUP(A163,'ej uppn åk6 ej uppn åk9'!$A$4:$D$525,3,FALSE),0)</f>
        <v>212</v>
      </c>
      <c r="F163">
        <f t="shared" si="19"/>
        <v>503</v>
      </c>
      <c r="G163">
        <f t="shared" si="20"/>
        <v>212</v>
      </c>
      <c r="H163" t="b">
        <f>IFERROR(VLOOKUP(A163,'ej uppn åk6 uppn åk9'!$A$4:$D$525,1,FALSE)&lt;&gt;"",FALSE)</f>
        <v>1</v>
      </c>
      <c r="I163">
        <f>IFERROR(VLOOKUP(A163,'ej uppn åk6 uppn åk9'!$A$4:$D$525,2,FALSE),0)</f>
        <v>252</v>
      </c>
      <c r="J163">
        <f>IFERROR(VLOOKUP(A163,'ej uppn åk6 uppn åk9'!$A$4:$D$525,3,FALSE),0)</f>
        <v>46</v>
      </c>
      <c r="K163">
        <f t="shared" si="21"/>
        <v>252</v>
      </c>
      <c r="L163">
        <f t="shared" si="22"/>
        <v>46</v>
      </c>
      <c r="M163" t="b">
        <f>IFERROR(VLOOKUP(A163,'uppn åk6 ej uppn åk9'!$A$4:$D$525,1,FALSE)&lt;&gt;"",FALSE)</f>
        <v>1</v>
      </c>
      <c r="N163">
        <f>IFERROR(VLOOKUP(A163,'uppn åk6 ej uppn åk9'!$A$4:$D$525,2,FALSE),0)</f>
        <v>267</v>
      </c>
      <c r="O163">
        <f>IFERROR(VLOOKUP(A163,'uppn åk6 ej uppn åk9'!$A$4:$D$525,3,FALSE),0)</f>
        <v>44</v>
      </c>
      <c r="P163">
        <f t="shared" si="23"/>
        <v>267</v>
      </c>
      <c r="Q163">
        <f t="shared" si="24"/>
        <v>44</v>
      </c>
      <c r="R163" t="b">
        <f>IFERROR(VLOOKUP(A163,'uppn åk6 uppn åk9'!$A$4:$D$600,1,FALSE)&lt;&gt;"",FALSE)</f>
        <v>1</v>
      </c>
      <c r="S163">
        <f>IFERROR(VLOOKUP(A163,'uppn åk6 uppn åk9'!$A$4:$D$600,2,FALSE),0)</f>
        <v>1893</v>
      </c>
      <c r="T163">
        <f>IFERROR(VLOOKUP(A163,'uppn åk6 uppn åk9'!$A$4:$D$600,3,FALSE),0)</f>
        <v>58</v>
      </c>
      <c r="U163">
        <f t="shared" si="25"/>
        <v>1893</v>
      </c>
      <c r="V163">
        <f t="shared" si="26"/>
        <v>58</v>
      </c>
    </row>
    <row r="164" spans="1:22" x14ac:dyDescent="0.3">
      <c r="A164" s="10" t="s">
        <v>147</v>
      </c>
      <c r="B164" s="49" t="b">
        <f t="shared" si="18"/>
        <v>0</v>
      </c>
      <c r="C164" t="b">
        <f>IFERROR(VLOOKUP(A164,'ej uppn åk6 ej uppn åk9'!$A$4:$D$525,1,FALSE)&lt;&gt;"",FALSE)</f>
        <v>1</v>
      </c>
      <c r="D164">
        <f>IFERROR(VLOOKUP(A164,'ej uppn åk6 ej uppn åk9'!$A$4:$D$525,2,FALSE),0)</f>
        <v>999</v>
      </c>
      <c r="E164">
        <f>IFERROR(VLOOKUP(A164,'ej uppn åk6 ej uppn åk9'!$A$4:$D$525,3,FALSE),0)</f>
        <v>999</v>
      </c>
      <c r="F164">
        <f t="shared" si="19"/>
        <v>0</v>
      </c>
      <c r="G164">
        <f t="shared" si="20"/>
        <v>0</v>
      </c>
      <c r="H164" t="b">
        <f>IFERROR(VLOOKUP(A164,'ej uppn åk6 uppn åk9'!$A$4:$D$525,1,FALSE)&lt;&gt;"",FALSE)</f>
        <v>1</v>
      </c>
      <c r="I164">
        <f>IFERROR(VLOOKUP(A164,'ej uppn åk6 uppn åk9'!$A$4:$D$525,2,FALSE),0)</f>
        <v>999</v>
      </c>
      <c r="J164">
        <f>IFERROR(VLOOKUP(A164,'ej uppn åk6 uppn åk9'!$A$4:$D$525,3,FALSE),0)</f>
        <v>999</v>
      </c>
      <c r="K164">
        <f t="shared" si="21"/>
        <v>0</v>
      </c>
      <c r="L164">
        <f t="shared" si="22"/>
        <v>0</v>
      </c>
      <c r="M164" t="b">
        <f>IFERROR(VLOOKUP(A164,'uppn åk6 ej uppn åk9'!$A$4:$D$525,1,FALSE)&lt;&gt;"",FALSE)</f>
        <v>1</v>
      </c>
      <c r="N164">
        <f>IFERROR(VLOOKUP(A164,'uppn åk6 ej uppn åk9'!$A$4:$D$525,2,FALSE),0)</f>
        <v>999</v>
      </c>
      <c r="O164">
        <f>IFERROR(VLOOKUP(A164,'uppn åk6 ej uppn åk9'!$A$4:$D$525,3,FALSE),0)</f>
        <v>999</v>
      </c>
      <c r="P164">
        <f t="shared" si="23"/>
        <v>0</v>
      </c>
      <c r="Q164">
        <f t="shared" si="24"/>
        <v>0</v>
      </c>
      <c r="R164" t="b">
        <f>IFERROR(VLOOKUP(A164,'uppn åk6 uppn åk9'!$A$4:$D$600,1,FALSE)&lt;&gt;"",FALSE)</f>
        <v>1</v>
      </c>
      <c r="S164">
        <f>IFERROR(VLOOKUP(A164,'uppn åk6 uppn åk9'!$A$4:$D$600,2,FALSE),0)</f>
        <v>41</v>
      </c>
      <c r="T164">
        <f>IFERROR(VLOOKUP(A164,'uppn åk6 uppn åk9'!$A$4:$D$600,3,FALSE),0)</f>
        <v>999</v>
      </c>
      <c r="U164">
        <f t="shared" si="25"/>
        <v>41</v>
      </c>
      <c r="V164">
        <f t="shared" si="26"/>
        <v>0</v>
      </c>
    </row>
    <row r="165" spans="1:22" x14ac:dyDescent="0.3">
      <c r="A165" s="10" t="s">
        <v>148</v>
      </c>
      <c r="B165" s="49" t="b">
        <f t="shared" si="18"/>
        <v>0</v>
      </c>
      <c r="C165" t="b">
        <f>IFERROR(VLOOKUP(A165,'ej uppn åk6 ej uppn åk9'!$A$4:$D$525,1,FALSE)&lt;&gt;"",FALSE)</f>
        <v>1</v>
      </c>
      <c r="D165">
        <f>IFERROR(VLOOKUP(A165,'ej uppn åk6 ej uppn åk9'!$A$4:$D$525,2,FALSE),0)</f>
        <v>13</v>
      </c>
      <c r="E165">
        <f>IFERROR(VLOOKUP(A165,'ej uppn åk6 ej uppn åk9'!$A$4:$D$525,3,FALSE),0)</f>
        <v>10</v>
      </c>
      <c r="F165">
        <f t="shared" si="19"/>
        <v>13</v>
      </c>
      <c r="G165">
        <f t="shared" si="20"/>
        <v>10</v>
      </c>
      <c r="H165" t="b">
        <f>IFERROR(VLOOKUP(A165,'ej uppn åk6 uppn åk9'!$A$4:$D$525,1,FALSE)&lt;&gt;"",FALSE)</f>
        <v>1</v>
      </c>
      <c r="I165">
        <f>IFERROR(VLOOKUP(A165,'ej uppn åk6 uppn åk9'!$A$4:$D$525,2,FALSE),0)</f>
        <v>999</v>
      </c>
      <c r="J165">
        <f>IFERROR(VLOOKUP(A165,'ej uppn åk6 uppn åk9'!$A$4:$D$525,3,FALSE),0)</f>
        <v>999</v>
      </c>
      <c r="K165">
        <f t="shared" si="21"/>
        <v>0</v>
      </c>
      <c r="L165">
        <f t="shared" si="22"/>
        <v>0</v>
      </c>
      <c r="M165" t="b">
        <f>IFERROR(VLOOKUP(A165,'uppn åk6 ej uppn åk9'!$A$4:$D$525,1,FALSE)&lt;&gt;"",FALSE)</f>
        <v>1</v>
      </c>
      <c r="N165">
        <f>IFERROR(VLOOKUP(A165,'uppn åk6 ej uppn åk9'!$A$4:$D$525,2,FALSE),0)</f>
        <v>11</v>
      </c>
      <c r="O165">
        <f>IFERROR(VLOOKUP(A165,'uppn åk6 ej uppn åk9'!$A$4:$D$525,3,FALSE),0)</f>
        <v>999</v>
      </c>
      <c r="P165">
        <f t="shared" si="23"/>
        <v>11</v>
      </c>
      <c r="Q165">
        <f t="shared" si="24"/>
        <v>0</v>
      </c>
      <c r="R165" t="b">
        <f>IFERROR(VLOOKUP(A165,'uppn åk6 uppn åk9'!$A$4:$D$600,1,FALSE)&lt;&gt;"",FALSE)</f>
        <v>1</v>
      </c>
      <c r="S165">
        <f>IFERROR(VLOOKUP(A165,'uppn åk6 uppn åk9'!$A$4:$D$600,2,FALSE),0)</f>
        <v>95</v>
      </c>
      <c r="T165">
        <f>IFERROR(VLOOKUP(A165,'uppn åk6 uppn åk9'!$A$4:$D$600,3,FALSE),0)</f>
        <v>999</v>
      </c>
      <c r="U165">
        <f t="shared" si="25"/>
        <v>95</v>
      </c>
      <c r="V165">
        <f t="shared" si="26"/>
        <v>0</v>
      </c>
    </row>
    <row r="166" spans="1:22" x14ac:dyDescent="0.3">
      <c r="A166" s="10" t="s">
        <v>149</v>
      </c>
      <c r="B166" s="49" t="b">
        <f t="shared" si="18"/>
        <v>0</v>
      </c>
      <c r="C166" t="b">
        <f>IFERROR(VLOOKUP(A166,'ej uppn åk6 ej uppn åk9'!$A$4:$D$525,1,FALSE)&lt;&gt;"",FALSE)</f>
        <v>1</v>
      </c>
      <c r="D166">
        <f>IFERROR(VLOOKUP(A166,'ej uppn åk6 ej uppn åk9'!$A$4:$D$525,2,FALSE),0)</f>
        <v>20</v>
      </c>
      <c r="E166">
        <f>IFERROR(VLOOKUP(A166,'ej uppn åk6 ej uppn åk9'!$A$4:$D$525,3,FALSE),0)</f>
        <v>12</v>
      </c>
      <c r="F166">
        <f t="shared" si="19"/>
        <v>20</v>
      </c>
      <c r="G166">
        <f t="shared" si="20"/>
        <v>12</v>
      </c>
      <c r="H166" t="b">
        <f>IFERROR(VLOOKUP(A166,'ej uppn åk6 uppn åk9'!$A$4:$D$525,1,FALSE)&lt;&gt;"",FALSE)</f>
        <v>1</v>
      </c>
      <c r="I166">
        <f>IFERROR(VLOOKUP(A166,'ej uppn åk6 uppn åk9'!$A$4:$D$525,2,FALSE),0)</f>
        <v>11</v>
      </c>
      <c r="J166">
        <f>IFERROR(VLOOKUP(A166,'ej uppn åk6 uppn åk9'!$A$4:$D$525,3,FALSE),0)</f>
        <v>999</v>
      </c>
      <c r="K166">
        <f t="shared" si="21"/>
        <v>11</v>
      </c>
      <c r="L166">
        <f t="shared" si="22"/>
        <v>0</v>
      </c>
      <c r="M166" t="b">
        <f>IFERROR(VLOOKUP(A166,'uppn åk6 ej uppn åk9'!$A$4:$D$525,1,FALSE)&lt;&gt;"",FALSE)</f>
        <v>1</v>
      </c>
      <c r="N166">
        <f>IFERROR(VLOOKUP(A166,'uppn åk6 ej uppn åk9'!$A$4:$D$525,2,FALSE),0)</f>
        <v>999</v>
      </c>
      <c r="O166">
        <f>IFERROR(VLOOKUP(A166,'uppn åk6 ej uppn åk9'!$A$4:$D$525,3,FALSE),0)</f>
        <v>999</v>
      </c>
      <c r="P166">
        <f t="shared" si="23"/>
        <v>0</v>
      </c>
      <c r="Q166">
        <f t="shared" si="24"/>
        <v>0</v>
      </c>
      <c r="R166" t="b">
        <f>IFERROR(VLOOKUP(A166,'uppn åk6 uppn åk9'!$A$4:$D$600,1,FALSE)&lt;&gt;"",FALSE)</f>
        <v>1</v>
      </c>
      <c r="S166">
        <f>IFERROR(VLOOKUP(A166,'uppn åk6 uppn åk9'!$A$4:$D$600,2,FALSE),0)</f>
        <v>80</v>
      </c>
      <c r="T166">
        <f>IFERROR(VLOOKUP(A166,'uppn åk6 uppn åk9'!$A$4:$D$600,3,FALSE),0)</f>
        <v>999</v>
      </c>
      <c r="U166">
        <f t="shared" si="25"/>
        <v>80</v>
      </c>
      <c r="V166">
        <f t="shared" si="26"/>
        <v>0</v>
      </c>
    </row>
    <row r="167" spans="1:22" x14ac:dyDescent="0.3">
      <c r="A167" s="10" t="s">
        <v>150</v>
      </c>
      <c r="B167" s="49" t="b">
        <f t="shared" si="18"/>
        <v>0</v>
      </c>
      <c r="C167" t="b">
        <f>IFERROR(VLOOKUP(A167,'ej uppn åk6 ej uppn åk9'!$A$4:$D$525,1,FALSE)&lt;&gt;"",FALSE)</f>
        <v>1</v>
      </c>
      <c r="D167">
        <f>IFERROR(VLOOKUP(A167,'ej uppn åk6 ej uppn åk9'!$A$4:$D$525,2,FALSE),0)</f>
        <v>19</v>
      </c>
      <c r="E167">
        <f>IFERROR(VLOOKUP(A167,'ej uppn åk6 ej uppn åk9'!$A$4:$D$525,3,FALSE),0)</f>
        <v>999</v>
      </c>
      <c r="F167">
        <f t="shared" si="19"/>
        <v>19</v>
      </c>
      <c r="G167">
        <f t="shared" si="20"/>
        <v>0</v>
      </c>
      <c r="H167" t="b">
        <f>IFERROR(VLOOKUP(A167,'ej uppn åk6 uppn åk9'!$A$4:$D$525,1,FALSE)&lt;&gt;"",FALSE)</f>
        <v>1</v>
      </c>
      <c r="I167">
        <f>IFERROR(VLOOKUP(A167,'ej uppn åk6 uppn åk9'!$A$4:$D$525,2,FALSE),0)</f>
        <v>12</v>
      </c>
      <c r="J167">
        <f>IFERROR(VLOOKUP(A167,'ej uppn åk6 uppn åk9'!$A$4:$D$525,3,FALSE),0)</f>
        <v>999</v>
      </c>
      <c r="K167">
        <f t="shared" si="21"/>
        <v>12</v>
      </c>
      <c r="L167">
        <f t="shared" si="22"/>
        <v>0</v>
      </c>
      <c r="M167" t="b">
        <f>IFERROR(VLOOKUP(A167,'uppn åk6 ej uppn åk9'!$A$4:$D$525,1,FALSE)&lt;&gt;"",FALSE)</f>
        <v>1</v>
      </c>
      <c r="N167">
        <f>IFERROR(VLOOKUP(A167,'uppn åk6 ej uppn åk9'!$A$4:$D$525,2,FALSE),0)</f>
        <v>14</v>
      </c>
      <c r="O167">
        <f>IFERROR(VLOOKUP(A167,'uppn åk6 ej uppn åk9'!$A$4:$D$525,3,FALSE),0)</f>
        <v>999</v>
      </c>
      <c r="P167">
        <f t="shared" si="23"/>
        <v>14</v>
      </c>
      <c r="Q167">
        <f t="shared" si="24"/>
        <v>0</v>
      </c>
      <c r="R167" t="b">
        <f>IFERROR(VLOOKUP(A167,'uppn åk6 uppn åk9'!$A$4:$D$600,1,FALSE)&lt;&gt;"",FALSE)</f>
        <v>1</v>
      </c>
      <c r="S167">
        <f>IFERROR(VLOOKUP(A167,'uppn åk6 uppn åk9'!$A$4:$D$600,2,FALSE),0)</f>
        <v>63</v>
      </c>
      <c r="T167">
        <f>IFERROR(VLOOKUP(A167,'uppn åk6 uppn åk9'!$A$4:$D$600,3,FALSE),0)</f>
        <v>999</v>
      </c>
      <c r="U167">
        <f t="shared" si="25"/>
        <v>63</v>
      </c>
      <c r="V167">
        <f t="shared" si="26"/>
        <v>0</v>
      </c>
    </row>
    <row r="168" spans="1:22" x14ac:dyDescent="0.3">
      <c r="A168" s="10" t="s">
        <v>151</v>
      </c>
      <c r="B168" s="49" t="b">
        <f t="shared" si="18"/>
        <v>0</v>
      </c>
      <c r="C168" t="b">
        <f>IFERROR(VLOOKUP(A168,'ej uppn åk6 ej uppn åk9'!$A$4:$D$525,1,FALSE)&lt;&gt;"",FALSE)</f>
        <v>1</v>
      </c>
      <c r="D168">
        <f>IFERROR(VLOOKUP(A168,'ej uppn åk6 ej uppn åk9'!$A$4:$D$525,2,FALSE),0)</f>
        <v>15</v>
      </c>
      <c r="E168">
        <f>IFERROR(VLOOKUP(A168,'ej uppn åk6 ej uppn åk9'!$A$4:$D$525,3,FALSE),0)</f>
        <v>999</v>
      </c>
      <c r="F168">
        <f t="shared" si="19"/>
        <v>15</v>
      </c>
      <c r="G168">
        <f t="shared" si="20"/>
        <v>0</v>
      </c>
      <c r="H168" t="b">
        <f>IFERROR(VLOOKUP(A168,'ej uppn åk6 uppn åk9'!$A$4:$D$525,1,FALSE)&lt;&gt;"",FALSE)</f>
        <v>1</v>
      </c>
      <c r="I168">
        <f>IFERROR(VLOOKUP(A168,'ej uppn åk6 uppn åk9'!$A$4:$D$525,2,FALSE),0)</f>
        <v>13</v>
      </c>
      <c r="J168">
        <f>IFERROR(VLOOKUP(A168,'ej uppn åk6 uppn åk9'!$A$4:$D$525,3,FALSE),0)</f>
        <v>999</v>
      </c>
      <c r="K168">
        <f t="shared" si="21"/>
        <v>13</v>
      </c>
      <c r="L168">
        <f t="shared" si="22"/>
        <v>0</v>
      </c>
      <c r="M168" t="b">
        <f>IFERROR(VLOOKUP(A168,'uppn åk6 ej uppn åk9'!$A$4:$D$525,1,FALSE)&lt;&gt;"",FALSE)</f>
        <v>1</v>
      </c>
      <c r="N168">
        <f>IFERROR(VLOOKUP(A168,'uppn åk6 ej uppn åk9'!$A$4:$D$525,2,FALSE),0)</f>
        <v>999</v>
      </c>
      <c r="O168">
        <f>IFERROR(VLOOKUP(A168,'uppn åk6 ej uppn åk9'!$A$4:$D$525,3,FALSE),0)</f>
        <v>999</v>
      </c>
      <c r="P168">
        <f t="shared" si="23"/>
        <v>0</v>
      </c>
      <c r="Q168">
        <f t="shared" si="24"/>
        <v>0</v>
      </c>
      <c r="R168" t="b">
        <f>IFERROR(VLOOKUP(A168,'uppn åk6 uppn åk9'!$A$4:$D$600,1,FALSE)&lt;&gt;"",FALSE)</f>
        <v>1</v>
      </c>
      <c r="S168">
        <f>IFERROR(VLOOKUP(A168,'uppn åk6 uppn åk9'!$A$4:$D$600,2,FALSE),0)</f>
        <v>85</v>
      </c>
      <c r="T168">
        <f>IFERROR(VLOOKUP(A168,'uppn åk6 uppn åk9'!$A$4:$D$600,3,FALSE),0)</f>
        <v>999</v>
      </c>
      <c r="U168">
        <f t="shared" si="25"/>
        <v>85</v>
      </c>
      <c r="V168">
        <f t="shared" si="26"/>
        <v>0</v>
      </c>
    </row>
    <row r="169" spans="1:22" x14ac:dyDescent="0.3">
      <c r="A169" s="10" t="s">
        <v>152</v>
      </c>
      <c r="B169" s="49" t="b">
        <f t="shared" si="18"/>
        <v>0</v>
      </c>
      <c r="C169" t="b">
        <f>IFERROR(VLOOKUP(A169,'ej uppn åk6 ej uppn åk9'!$A$4:$D$525,1,FALSE)&lt;&gt;"",FALSE)</f>
        <v>1</v>
      </c>
      <c r="D169">
        <f>IFERROR(VLOOKUP(A169,'ej uppn åk6 ej uppn åk9'!$A$4:$D$525,2,FALSE),0)</f>
        <v>25</v>
      </c>
      <c r="E169">
        <f>IFERROR(VLOOKUP(A169,'ej uppn åk6 ej uppn åk9'!$A$4:$D$525,3,FALSE),0)</f>
        <v>999</v>
      </c>
      <c r="F169">
        <f t="shared" si="19"/>
        <v>25</v>
      </c>
      <c r="G169">
        <f t="shared" si="20"/>
        <v>0</v>
      </c>
      <c r="H169" t="b">
        <f>IFERROR(VLOOKUP(A169,'ej uppn åk6 uppn åk9'!$A$4:$D$525,1,FALSE)&lt;&gt;"",FALSE)</f>
        <v>1</v>
      </c>
      <c r="I169">
        <f>IFERROR(VLOOKUP(A169,'ej uppn åk6 uppn åk9'!$A$4:$D$525,2,FALSE),0)</f>
        <v>18</v>
      </c>
      <c r="J169">
        <f>IFERROR(VLOOKUP(A169,'ej uppn åk6 uppn åk9'!$A$4:$D$525,3,FALSE),0)</f>
        <v>999</v>
      </c>
      <c r="K169">
        <f t="shared" si="21"/>
        <v>18</v>
      </c>
      <c r="L169">
        <f t="shared" si="22"/>
        <v>0</v>
      </c>
      <c r="M169" t="b">
        <f>IFERROR(VLOOKUP(A169,'uppn åk6 ej uppn åk9'!$A$4:$D$525,1,FALSE)&lt;&gt;"",FALSE)</f>
        <v>1</v>
      </c>
      <c r="N169">
        <f>IFERROR(VLOOKUP(A169,'uppn åk6 ej uppn åk9'!$A$4:$D$525,2,FALSE),0)</f>
        <v>11</v>
      </c>
      <c r="O169">
        <f>IFERROR(VLOOKUP(A169,'uppn åk6 ej uppn åk9'!$A$4:$D$525,3,FALSE),0)</f>
        <v>999</v>
      </c>
      <c r="P169">
        <f t="shared" si="23"/>
        <v>11</v>
      </c>
      <c r="Q169">
        <f t="shared" si="24"/>
        <v>0</v>
      </c>
      <c r="R169" t="b">
        <f>IFERROR(VLOOKUP(A169,'uppn åk6 uppn åk9'!$A$4:$D$600,1,FALSE)&lt;&gt;"",FALSE)</f>
        <v>1</v>
      </c>
      <c r="S169">
        <f>IFERROR(VLOOKUP(A169,'uppn åk6 uppn åk9'!$A$4:$D$600,2,FALSE),0)</f>
        <v>84</v>
      </c>
      <c r="T169">
        <f>IFERROR(VLOOKUP(A169,'uppn åk6 uppn åk9'!$A$4:$D$600,3,FALSE),0)</f>
        <v>0</v>
      </c>
      <c r="U169">
        <f t="shared" si="25"/>
        <v>84</v>
      </c>
      <c r="V169">
        <f t="shared" si="26"/>
        <v>0</v>
      </c>
    </row>
    <row r="170" spans="1:22" x14ac:dyDescent="0.3">
      <c r="A170" s="10" t="s">
        <v>153</v>
      </c>
      <c r="B170" s="49" t="b">
        <f t="shared" si="18"/>
        <v>0</v>
      </c>
      <c r="C170" t="b">
        <f>IFERROR(VLOOKUP(A170,'ej uppn åk6 ej uppn åk9'!$A$4:$D$525,1,FALSE)&lt;&gt;"",FALSE)</f>
        <v>1</v>
      </c>
      <c r="D170">
        <f>IFERROR(VLOOKUP(A170,'ej uppn åk6 ej uppn åk9'!$A$4:$D$525,2,FALSE),0)</f>
        <v>100</v>
      </c>
      <c r="E170">
        <f>IFERROR(VLOOKUP(A170,'ej uppn åk6 ej uppn åk9'!$A$4:$D$525,3,FALSE),0)</f>
        <v>68</v>
      </c>
      <c r="F170">
        <f t="shared" si="19"/>
        <v>100</v>
      </c>
      <c r="G170">
        <f t="shared" si="20"/>
        <v>68</v>
      </c>
      <c r="H170" t="b">
        <f>IFERROR(VLOOKUP(A170,'ej uppn åk6 uppn åk9'!$A$4:$D$525,1,FALSE)&lt;&gt;"",FALSE)</f>
        <v>1</v>
      </c>
      <c r="I170">
        <f>IFERROR(VLOOKUP(A170,'ej uppn åk6 uppn åk9'!$A$4:$D$525,2,FALSE),0)</f>
        <v>66</v>
      </c>
      <c r="J170">
        <f>IFERROR(VLOOKUP(A170,'ej uppn åk6 uppn åk9'!$A$4:$D$525,3,FALSE),0)</f>
        <v>21</v>
      </c>
      <c r="K170">
        <f t="shared" si="21"/>
        <v>66</v>
      </c>
      <c r="L170">
        <f t="shared" si="22"/>
        <v>21</v>
      </c>
      <c r="M170" t="b">
        <f>IFERROR(VLOOKUP(A170,'uppn åk6 ej uppn åk9'!$A$4:$D$525,1,FALSE)&lt;&gt;"",FALSE)</f>
        <v>1</v>
      </c>
      <c r="N170">
        <f>IFERROR(VLOOKUP(A170,'uppn åk6 ej uppn åk9'!$A$4:$D$525,2,FALSE),0)</f>
        <v>57</v>
      </c>
      <c r="O170">
        <f>IFERROR(VLOOKUP(A170,'uppn åk6 ej uppn åk9'!$A$4:$D$525,3,FALSE),0)</f>
        <v>12</v>
      </c>
      <c r="P170">
        <f t="shared" si="23"/>
        <v>57</v>
      </c>
      <c r="Q170">
        <f t="shared" si="24"/>
        <v>12</v>
      </c>
      <c r="R170" t="b">
        <f>IFERROR(VLOOKUP(A170,'uppn åk6 uppn åk9'!$A$4:$D$600,1,FALSE)&lt;&gt;"",FALSE)</f>
        <v>1</v>
      </c>
      <c r="S170">
        <f>IFERROR(VLOOKUP(A170,'uppn åk6 uppn åk9'!$A$4:$D$600,2,FALSE),0)</f>
        <v>509</v>
      </c>
      <c r="T170">
        <f>IFERROR(VLOOKUP(A170,'uppn åk6 uppn åk9'!$A$4:$D$600,3,FALSE),0)</f>
        <v>19</v>
      </c>
      <c r="U170">
        <f t="shared" si="25"/>
        <v>509</v>
      </c>
      <c r="V170">
        <f t="shared" si="26"/>
        <v>19</v>
      </c>
    </row>
    <row r="171" spans="1:22" x14ac:dyDescent="0.3">
      <c r="A171" s="10" t="s">
        <v>154</v>
      </c>
      <c r="B171" s="49" t="b">
        <f t="shared" si="18"/>
        <v>0</v>
      </c>
      <c r="C171" t="b">
        <f>IFERROR(VLOOKUP(A171,'ej uppn åk6 ej uppn åk9'!$A$4:$D$525,1,FALSE)&lt;&gt;"",FALSE)</f>
        <v>1</v>
      </c>
      <c r="D171">
        <f>IFERROR(VLOOKUP(A171,'ej uppn åk6 ej uppn åk9'!$A$4:$D$525,2,FALSE),0)</f>
        <v>10</v>
      </c>
      <c r="E171">
        <f>IFERROR(VLOOKUP(A171,'ej uppn åk6 ej uppn åk9'!$A$4:$D$525,3,FALSE),0)</f>
        <v>999</v>
      </c>
      <c r="F171">
        <f t="shared" si="19"/>
        <v>10</v>
      </c>
      <c r="G171">
        <f t="shared" si="20"/>
        <v>0</v>
      </c>
      <c r="H171" t="b">
        <f>IFERROR(VLOOKUP(A171,'ej uppn åk6 uppn åk9'!$A$4:$D$525,1,FALSE)&lt;&gt;"",FALSE)</f>
        <v>0</v>
      </c>
      <c r="I171">
        <f>IFERROR(VLOOKUP(A171,'ej uppn åk6 uppn åk9'!$A$4:$D$525,2,FALSE),0)</f>
        <v>0</v>
      </c>
      <c r="J171">
        <f>IFERROR(VLOOKUP(A171,'ej uppn åk6 uppn åk9'!$A$4:$D$525,3,FALSE),0)</f>
        <v>0</v>
      </c>
      <c r="K171">
        <f t="shared" si="21"/>
        <v>0</v>
      </c>
      <c r="L171">
        <f t="shared" si="22"/>
        <v>0</v>
      </c>
      <c r="M171" t="b">
        <f>IFERROR(VLOOKUP(A171,'uppn åk6 ej uppn åk9'!$A$4:$D$525,1,FALSE)&lt;&gt;"",FALSE)</f>
        <v>1</v>
      </c>
      <c r="N171">
        <f>IFERROR(VLOOKUP(A171,'uppn åk6 ej uppn åk9'!$A$4:$D$525,2,FALSE),0)</f>
        <v>10</v>
      </c>
      <c r="O171">
        <f>IFERROR(VLOOKUP(A171,'uppn åk6 ej uppn åk9'!$A$4:$D$525,3,FALSE),0)</f>
        <v>0</v>
      </c>
      <c r="P171">
        <f t="shared" si="23"/>
        <v>10</v>
      </c>
      <c r="Q171">
        <f t="shared" si="24"/>
        <v>0</v>
      </c>
      <c r="R171" t="b">
        <f>IFERROR(VLOOKUP(A171,'uppn åk6 uppn åk9'!$A$4:$D$600,1,FALSE)&lt;&gt;"",FALSE)</f>
        <v>1</v>
      </c>
      <c r="S171">
        <f>IFERROR(VLOOKUP(A171,'uppn åk6 uppn åk9'!$A$4:$D$600,2,FALSE),0)</f>
        <v>171</v>
      </c>
      <c r="T171">
        <f>IFERROR(VLOOKUP(A171,'uppn åk6 uppn åk9'!$A$4:$D$600,3,FALSE),0)</f>
        <v>0</v>
      </c>
      <c r="U171">
        <f t="shared" si="25"/>
        <v>171</v>
      </c>
      <c r="V171">
        <f t="shared" si="26"/>
        <v>0</v>
      </c>
    </row>
    <row r="172" spans="1:22" x14ac:dyDescent="0.3">
      <c r="A172" s="10" t="s">
        <v>155</v>
      </c>
      <c r="B172" s="49" t="b">
        <f t="shared" si="18"/>
        <v>0</v>
      </c>
      <c r="C172" t="b">
        <f>IFERROR(VLOOKUP(A172,'ej uppn åk6 ej uppn åk9'!$A$4:$D$525,1,FALSE)&lt;&gt;"",FALSE)</f>
        <v>1</v>
      </c>
      <c r="D172">
        <f>IFERROR(VLOOKUP(A172,'ej uppn åk6 ej uppn åk9'!$A$4:$D$525,2,FALSE),0)</f>
        <v>71</v>
      </c>
      <c r="E172">
        <f>IFERROR(VLOOKUP(A172,'ej uppn åk6 ej uppn åk9'!$A$4:$D$525,3,FALSE),0)</f>
        <v>18</v>
      </c>
      <c r="F172">
        <f t="shared" si="19"/>
        <v>71</v>
      </c>
      <c r="G172">
        <f t="shared" si="20"/>
        <v>18</v>
      </c>
      <c r="H172" t="b">
        <f>IFERROR(VLOOKUP(A172,'ej uppn åk6 uppn åk9'!$A$4:$D$525,1,FALSE)&lt;&gt;"",FALSE)</f>
        <v>1</v>
      </c>
      <c r="I172">
        <f>IFERROR(VLOOKUP(A172,'ej uppn åk6 uppn åk9'!$A$4:$D$525,2,FALSE),0)</f>
        <v>51</v>
      </c>
      <c r="J172">
        <f>IFERROR(VLOOKUP(A172,'ej uppn åk6 uppn åk9'!$A$4:$D$525,3,FALSE),0)</f>
        <v>10</v>
      </c>
      <c r="K172">
        <f t="shared" si="21"/>
        <v>51</v>
      </c>
      <c r="L172">
        <f t="shared" si="22"/>
        <v>10</v>
      </c>
      <c r="M172" t="b">
        <f>IFERROR(VLOOKUP(A172,'uppn åk6 ej uppn åk9'!$A$4:$D$525,1,FALSE)&lt;&gt;"",FALSE)</f>
        <v>1</v>
      </c>
      <c r="N172">
        <f>IFERROR(VLOOKUP(A172,'uppn åk6 ej uppn åk9'!$A$4:$D$525,2,FALSE),0)</f>
        <v>55</v>
      </c>
      <c r="O172">
        <f>IFERROR(VLOOKUP(A172,'uppn åk6 ej uppn åk9'!$A$4:$D$525,3,FALSE),0)</f>
        <v>14</v>
      </c>
      <c r="P172">
        <f t="shared" si="23"/>
        <v>55</v>
      </c>
      <c r="Q172">
        <f t="shared" si="24"/>
        <v>14</v>
      </c>
      <c r="R172" t="b">
        <f>IFERROR(VLOOKUP(A172,'uppn åk6 uppn åk9'!$A$4:$D$600,1,FALSE)&lt;&gt;"",FALSE)</f>
        <v>1</v>
      </c>
      <c r="S172">
        <f>IFERROR(VLOOKUP(A172,'uppn åk6 uppn åk9'!$A$4:$D$600,2,FALSE),0)</f>
        <v>363</v>
      </c>
      <c r="T172">
        <f>IFERROR(VLOOKUP(A172,'uppn åk6 uppn åk9'!$A$4:$D$600,3,FALSE),0)</f>
        <v>18</v>
      </c>
      <c r="U172">
        <f t="shared" si="25"/>
        <v>363</v>
      </c>
      <c r="V172">
        <f t="shared" si="26"/>
        <v>18</v>
      </c>
    </row>
    <row r="173" spans="1:22" x14ac:dyDescent="0.3">
      <c r="A173" s="10" t="s">
        <v>156</v>
      </c>
      <c r="B173" s="49" t="b">
        <f t="shared" si="18"/>
        <v>0</v>
      </c>
      <c r="C173" t="b">
        <f>IFERROR(VLOOKUP(A173,'ej uppn åk6 ej uppn åk9'!$A$4:$D$525,1,FALSE)&lt;&gt;"",FALSE)</f>
        <v>1</v>
      </c>
      <c r="D173">
        <f>IFERROR(VLOOKUP(A173,'ej uppn åk6 ej uppn åk9'!$A$4:$D$525,2,FALSE),0)</f>
        <v>11</v>
      </c>
      <c r="E173">
        <f>IFERROR(VLOOKUP(A173,'ej uppn åk6 ej uppn åk9'!$A$4:$D$525,3,FALSE),0)</f>
        <v>999</v>
      </c>
      <c r="F173">
        <f t="shared" si="19"/>
        <v>11</v>
      </c>
      <c r="G173">
        <f t="shared" si="20"/>
        <v>0</v>
      </c>
      <c r="H173" t="b">
        <f>IFERROR(VLOOKUP(A173,'ej uppn åk6 uppn åk9'!$A$4:$D$525,1,FALSE)&lt;&gt;"",FALSE)</f>
        <v>1</v>
      </c>
      <c r="I173">
        <f>IFERROR(VLOOKUP(A173,'ej uppn åk6 uppn åk9'!$A$4:$D$525,2,FALSE),0)</f>
        <v>999</v>
      </c>
      <c r="J173">
        <f>IFERROR(VLOOKUP(A173,'ej uppn åk6 uppn åk9'!$A$4:$D$525,3,FALSE),0)</f>
        <v>999</v>
      </c>
      <c r="K173">
        <f t="shared" si="21"/>
        <v>0</v>
      </c>
      <c r="L173">
        <f t="shared" si="22"/>
        <v>0</v>
      </c>
      <c r="M173" t="b">
        <f>IFERROR(VLOOKUP(A173,'uppn åk6 ej uppn åk9'!$A$4:$D$525,1,FALSE)&lt;&gt;"",FALSE)</f>
        <v>1</v>
      </c>
      <c r="N173">
        <f>IFERROR(VLOOKUP(A173,'uppn åk6 ej uppn åk9'!$A$4:$D$525,2,FALSE),0)</f>
        <v>16</v>
      </c>
      <c r="O173">
        <f>IFERROR(VLOOKUP(A173,'uppn åk6 ej uppn åk9'!$A$4:$D$525,3,FALSE),0)</f>
        <v>999</v>
      </c>
      <c r="P173">
        <f t="shared" si="23"/>
        <v>16</v>
      </c>
      <c r="Q173">
        <f t="shared" si="24"/>
        <v>0</v>
      </c>
      <c r="R173" t="b">
        <f>IFERROR(VLOOKUP(A173,'uppn åk6 uppn åk9'!$A$4:$D$600,1,FALSE)&lt;&gt;"",FALSE)</f>
        <v>1</v>
      </c>
      <c r="S173">
        <f>IFERROR(VLOOKUP(A173,'uppn åk6 uppn åk9'!$A$4:$D$600,2,FALSE),0)</f>
        <v>50</v>
      </c>
      <c r="T173">
        <f>IFERROR(VLOOKUP(A173,'uppn åk6 uppn åk9'!$A$4:$D$600,3,FALSE),0)</f>
        <v>999</v>
      </c>
      <c r="U173">
        <f t="shared" si="25"/>
        <v>50</v>
      </c>
      <c r="V173">
        <f t="shared" si="26"/>
        <v>0</v>
      </c>
    </row>
    <row r="174" spans="1:22" x14ac:dyDescent="0.3">
      <c r="A174" s="10" t="s">
        <v>157</v>
      </c>
      <c r="B174" s="49" t="b">
        <f t="shared" si="18"/>
        <v>0</v>
      </c>
      <c r="C174" t="b">
        <f>IFERROR(VLOOKUP(A174,'ej uppn åk6 ej uppn åk9'!$A$4:$D$525,1,FALSE)&lt;&gt;"",FALSE)</f>
        <v>1</v>
      </c>
      <c r="D174">
        <f>IFERROR(VLOOKUP(A174,'ej uppn åk6 ej uppn åk9'!$A$4:$D$525,2,FALSE),0)</f>
        <v>14</v>
      </c>
      <c r="E174">
        <f>IFERROR(VLOOKUP(A174,'ej uppn åk6 ej uppn åk9'!$A$4:$D$525,3,FALSE),0)</f>
        <v>999</v>
      </c>
      <c r="F174">
        <f t="shared" si="19"/>
        <v>14</v>
      </c>
      <c r="G174">
        <f t="shared" si="20"/>
        <v>0</v>
      </c>
      <c r="H174" t="b">
        <f>IFERROR(VLOOKUP(A174,'ej uppn åk6 uppn åk9'!$A$4:$D$525,1,FALSE)&lt;&gt;"",FALSE)</f>
        <v>1</v>
      </c>
      <c r="I174">
        <f>IFERROR(VLOOKUP(A174,'ej uppn åk6 uppn åk9'!$A$4:$D$525,2,FALSE),0)</f>
        <v>12</v>
      </c>
      <c r="J174">
        <f>IFERROR(VLOOKUP(A174,'ej uppn åk6 uppn åk9'!$A$4:$D$525,3,FALSE),0)</f>
        <v>999</v>
      </c>
      <c r="K174">
        <f t="shared" si="21"/>
        <v>12</v>
      </c>
      <c r="L174">
        <f t="shared" si="22"/>
        <v>0</v>
      </c>
      <c r="M174" t="b">
        <f>IFERROR(VLOOKUP(A174,'uppn åk6 ej uppn åk9'!$A$4:$D$525,1,FALSE)&lt;&gt;"",FALSE)</f>
        <v>1</v>
      </c>
      <c r="N174">
        <f>IFERROR(VLOOKUP(A174,'uppn åk6 ej uppn åk9'!$A$4:$D$525,2,FALSE),0)</f>
        <v>33</v>
      </c>
      <c r="O174">
        <f>IFERROR(VLOOKUP(A174,'uppn åk6 ej uppn åk9'!$A$4:$D$525,3,FALSE),0)</f>
        <v>13</v>
      </c>
      <c r="P174">
        <f t="shared" si="23"/>
        <v>33</v>
      </c>
      <c r="Q174">
        <f t="shared" si="24"/>
        <v>13</v>
      </c>
      <c r="R174" t="b">
        <f>IFERROR(VLOOKUP(A174,'uppn åk6 uppn åk9'!$A$4:$D$600,1,FALSE)&lt;&gt;"",FALSE)</f>
        <v>1</v>
      </c>
      <c r="S174">
        <f>IFERROR(VLOOKUP(A174,'uppn åk6 uppn åk9'!$A$4:$D$600,2,FALSE),0)</f>
        <v>98</v>
      </c>
      <c r="T174">
        <f>IFERROR(VLOOKUP(A174,'uppn åk6 uppn åk9'!$A$4:$D$600,3,FALSE),0)</f>
        <v>10</v>
      </c>
      <c r="U174">
        <f t="shared" si="25"/>
        <v>98</v>
      </c>
      <c r="V174">
        <f t="shared" si="26"/>
        <v>10</v>
      </c>
    </row>
    <row r="175" spans="1:22" x14ac:dyDescent="0.3">
      <c r="A175" s="10" t="s">
        <v>158</v>
      </c>
      <c r="B175" s="49" t="b">
        <f t="shared" si="18"/>
        <v>0</v>
      </c>
      <c r="C175" t="b">
        <f>IFERROR(VLOOKUP(A175,'ej uppn åk6 ej uppn åk9'!$A$4:$D$525,1,FALSE)&lt;&gt;"",FALSE)</f>
        <v>1</v>
      </c>
      <c r="D175">
        <f>IFERROR(VLOOKUP(A175,'ej uppn åk6 ej uppn åk9'!$A$4:$D$525,2,FALSE),0)</f>
        <v>11</v>
      </c>
      <c r="E175">
        <f>IFERROR(VLOOKUP(A175,'ej uppn åk6 ej uppn åk9'!$A$4:$D$525,3,FALSE),0)</f>
        <v>10</v>
      </c>
      <c r="F175">
        <f t="shared" si="19"/>
        <v>11</v>
      </c>
      <c r="G175">
        <f t="shared" si="20"/>
        <v>10</v>
      </c>
      <c r="H175" t="b">
        <f>IFERROR(VLOOKUP(A175,'ej uppn åk6 uppn åk9'!$A$4:$D$525,1,FALSE)&lt;&gt;"",FALSE)</f>
        <v>1</v>
      </c>
      <c r="I175">
        <f>IFERROR(VLOOKUP(A175,'ej uppn åk6 uppn åk9'!$A$4:$D$525,2,FALSE),0)</f>
        <v>10</v>
      </c>
      <c r="J175">
        <f>IFERROR(VLOOKUP(A175,'ej uppn åk6 uppn åk9'!$A$4:$D$525,3,FALSE),0)</f>
        <v>999</v>
      </c>
      <c r="K175">
        <f t="shared" si="21"/>
        <v>10</v>
      </c>
      <c r="L175">
        <f t="shared" si="22"/>
        <v>0</v>
      </c>
      <c r="M175" t="b">
        <f>IFERROR(VLOOKUP(A175,'uppn åk6 ej uppn åk9'!$A$4:$D$525,1,FALSE)&lt;&gt;"",FALSE)</f>
        <v>1</v>
      </c>
      <c r="N175">
        <f>IFERROR(VLOOKUP(A175,'uppn åk6 ej uppn åk9'!$A$4:$D$525,2,FALSE),0)</f>
        <v>13</v>
      </c>
      <c r="O175">
        <f>IFERROR(VLOOKUP(A175,'uppn åk6 ej uppn åk9'!$A$4:$D$525,3,FALSE),0)</f>
        <v>12</v>
      </c>
      <c r="P175">
        <f t="shared" si="23"/>
        <v>13</v>
      </c>
      <c r="Q175">
        <f t="shared" si="24"/>
        <v>12</v>
      </c>
      <c r="R175" t="b">
        <f>IFERROR(VLOOKUP(A175,'uppn åk6 uppn åk9'!$A$4:$D$600,1,FALSE)&lt;&gt;"",FALSE)</f>
        <v>1</v>
      </c>
      <c r="S175">
        <f>IFERROR(VLOOKUP(A175,'uppn åk6 uppn åk9'!$A$4:$D$600,2,FALSE),0)</f>
        <v>89</v>
      </c>
      <c r="T175">
        <f>IFERROR(VLOOKUP(A175,'uppn åk6 uppn åk9'!$A$4:$D$600,3,FALSE),0)</f>
        <v>21</v>
      </c>
      <c r="U175">
        <f t="shared" si="25"/>
        <v>89</v>
      </c>
      <c r="V175">
        <f t="shared" si="26"/>
        <v>21</v>
      </c>
    </row>
    <row r="176" spans="1:22" x14ac:dyDescent="0.3">
      <c r="A176" s="10" t="s">
        <v>159</v>
      </c>
      <c r="B176" s="49" t="b">
        <f t="shared" si="18"/>
        <v>1</v>
      </c>
      <c r="C176" t="b">
        <f>IFERROR(VLOOKUP(A176,'ej uppn åk6 ej uppn åk9'!$A$4:$D$525,1,FALSE)&lt;&gt;"",FALSE)</f>
        <v>1</v>
      </c>
      <c r="D176">
        <f>IFERROR(VLOOKUP(A176,'ej uppn åk6 ej uppn åk9'!$A$4:$D$525,2,FALSE),0)</f>
        <v>0</v>
      </c>
      <c r="E176" t="str">
        <f>IFERROR(VLOOKUP(A176,'ej uppn åk6 ej uppn åk9'!$A$4:$D$525,3,FALSE),0)</f>
        <v>.</v>
      </c>
      <c r="F176">
        <f t="shared" si="19"/>
        <v>0</v>
      </c>
      <c r="G176" t="str">
        <f t="shared" si="20"/>
        <v>.</v>
      </c>
      <c r="H176" t="b">
        <f>IFERROR(VLOOKUP(A176,'ej uppn åk6 uppn åk9'!$A$4:$D$525,1,FALSE)&lt;&gt;"",FALSE)</f>
        <v>1</v>
      </c>
      <c r="I176">
        <f>IFERROR(VLOOKUP(A176,'ej uppn åk6 uppn åk9'!$A$4:$D$525,2,FALSE),0)</f>
        <v>999</v>
      </c>
      <c r="J176">
        <f>IFERROR(VLOOKUP(A176,'ej uppn åk6 uppn åk9'!$A$4:$D$525,3,FALSE),0)</f>
        <v>999</v>
      </c>
      <c r="K176">
        <f t="shared" si="21"/>
        <v>0</v>
      </c>
      <c r="L176">
        <f t="shared" si="22"/>
        <v>0</v>
      </c>
      <c r="M176" t="b">
        <f>IFERROR(VLOOKUP(A176,'uppn åk6 ej uppn åk9'!$A$4:$D$525,1,FALSE)&lt;&gt;"",FALSE)</f>
        <v>1</v>
      </c>
      <c r="N176">
        <f>IFERROR(VLOOKUP(A176,'uppn åk6 ej uppn åk9'!$A$4:$D$525,2,FALSE),0)</f>
        <v>0</v>
      </c>
      <c r="O176" t="str">
        <f>IFERROR(VLOOKUP(A176,'uppn åk6 ej uppn åk9'!$A$4:$D$525,3,FALSE),0)</f>
        <v>.</v>
      </c>
      <c r="P176">
        <f t="shared" si="23"/>
        <v>0</v>
      </c>
      <c r="Q176" t="str">
        <f t="shared" si="24"/>
        <v>.</v>
      </c>
      <c r="R176" t="b">
        <f>IFERROR(VLOOKUP(A176,'uppn åk6 uppn åk9'!$A$4:$D$600,1,FALSE)&lt;&gt;"",FALSE)</f>
        <v>1</v>
      </c>
      <c r="S176">
        <f>IFERROR(VLOOKUP(A176,'uppn åk6 uppn åk9'!$A$4:$D$600,2,FALSE),0)</f>
        <v>999</v>
      </c>
      <c r="T176">
        <f>IFERROR(VLOOKUP(A176,'uppn åk6 uppn åk9'!$A$4:$D$600,3,FALSE),0)</f>
        <v>999</v>
      </c>
      <c r="U176">
        <f t="shared" si="25"/>
        <v>0</v>
      </c>
      <c r="V176">
        <f t="shared" si="26"/>
        <v>0</v>
      </c>
    </row>
    <row r="177" spans="1:22" x14ac:dyDescent="0.3">
      <c r="A177" s="10" t="s">
        <v>170</v>
      </c>
      <c r="B177" s="49" t="b">
        <f t="shared" si="18"/>
        <v>0</v>
      </c>
      <c r="C177" t="b">
        <f>IFERROR(VLOOKUP(A177,'ej uppn åk6 ej uppn åk9'!$A$4:$D$525,1,FALSE)&lt;&gt;"",FALSE)</f>
        <v>1</v>
      </c>
      <c r="D177">
        <f>IFERROR(VLOOKUP(A177,'ej uppn åk6 ej uppn åk9'!$A$4:$D$525,2,FALSE),0)</f>
        <v>999</v>
      </c>
      <c r="E177">
        <f>IFERROR(VLOOKUP(A177,'ej uppn åk6 ej uppn åk9'!$A$4:$D$525,3,FALSE),0)</f>
        <v>999</v>
      </c>
      <c r="F177">
        <f t="shared" si="19"/>
        <v>0</v>
      </c>
      <c r="G177">
        <f t="shared" si="20"/>
        <v>0</v>
      </c>
      <c r="H177" t="b">
        <f>IFERROR(VLOOKUP(A177,'ej uppn åk6 uppn åk9'!$A$4:$D$525,1,FALSE)&lt;&gt;"",FALSE)</f>
        <v>1</v>
      </c>
      <c r="I177">
        <f>IFERROR(VLOOKUP(A177,'ej uppn åk6 uppn åk9'!$A$4:$D$525,2,FALSE),0)</f>
        <v>999</v>
      </c>
      <c r="J177">
        <f>IFERROR(VLOOKUP(A177,'ej uppn åk6 uppn åk9'!$A$4:$D$525,3,FALSE),0)</f>
        <v>999</v>
      </c>
      <c r="K177">
        <f t="shared" si="21"/>
        <v>0</v>
      </c>
      <c r="L177">
        <f t="shared" si="22"/>
        <v>0</v>
      </c>
      <c r="M177" t="b">
        <f>IFERROR(VLOOKUP(A177,'uppn åk6 ej uppn åk9'!$A$4:$D$525,1,FALSE)&lt;&gt;"",FALSE)</f>
        <v>0</v>
      </c>
      <c r="N177">
        <f>IFERROR(VLOOKUP(A177,'uppn åk6 ej uppn åk9'!$A$4:$D$525,2,FALSE),0)</f>
        <v>0</v>
      </c>
      <c r="O177">
        <f>IFERROR(VLOOKUP(A177,'uppn åk6 ej uppn åk9'!$A$4:$D$525,3,FALSE),0)</f>
        <v>0</v>
      </c>
      <c r="P177">
        <f t="shared" si="23"/>
        <v>0</v>
      </c>
      <c r="Q177">
        <f t="shared" si="24"/>
        <v>0</v>
      </c>
      <c r="R177" t="b">
        <f>IFERROR(VLOOKUP(A177,'uppn åk6 uppn åk9'!$A$4:$D$600,1,FALSE)&lt;&gt;"",FALSE)</f>
        <v>1</v>
      </c>
      <c r="S177">
        <f>IFERROR(VLOOKUP(A177,'uppn åk6 uppn åk9'!$A$4:$D$600,2,FALSE),0)</f>
        <v>23</v>
      </c>
      <c r="T177">
        <f>IFERROR(VLOOKUP(A177,'uppn åk6 uppn åk9'!$A$4:$D$600,3,FALSE),0)</f>
        <v>999</v>
      </c>
      <c r="U177">
        <f t="shared" si="25"/>
        <v>23</v>
      </c>
      <c r="V177">
        <f t="shared" si="26"/>
        <v>0</v>
      </c>
    </row>
    <row r="178" spans="1:22" x14ac:dyDescent="0.3">
      <c r="A178" s="10" t="s">
        <v>171</v>
      </c>
      <c r="B178" s="49" t="b">
        <f t="shared" si="18"/>
        <v>0</v>
      </c>
      <c r="C178" t="b">
        <f>IFERROR(VLOOKUP(A178,'ej uppn åk6 ej uppn åk9'!$A$4:$D$525,1,FALSE)&lt;&gt;"",FALSE)</f>
        <v>1</v>
      </c>
      <c r="D178">
        <f>IFERROR(VLOOKUP(A178,'ej uppn åk6 ej uppn åk9'!$A$4:$D$525,2,FALSE),0)</f>
        <v>999</v>
      </c>
      <c r="E178">
        <f>IFERROR(VLOOKUP(A178,'ej uppn åk6 ej uppn åk9'!$A$4:$D$525,3,FALSE),0)</f>
        <v>999</v>
      </c>
      <c r="F178">
        <f t="shared" si="19"/>
        <v>0</v>
      </c>
      <c r="G178">
        <f t="shared" si="20"/>
        <v>0</v>
      </c>
      <c r="H178" t="b">
        <f>IFERROR(VLOOKUP(A178,'ej uppn åk6 uppn åk9'!$A$4:$D$525,1,FALSE)&lt;&gt;"",FALSE)</f>
        <v>1</v>
      </c>
      <c r="I178">
        <f>IFERROR(VLOOKUP(A178,'ej uppn åk6 uppn åk9'!$A$4:$D$525,2,FALSE),0)</f>
        <v>999</v>
      </c>
      <c r="J178">
        <f>IFERROR(VLOOKUP(A178,'ej uppn åk6 uppn åk9'!$A$4:$D$525,3,FALSE),0)</f>
        <v>999</v>
      </c>
      <c r="K178">
        <f t="shared" si="21"/>
        <v>0</v>
      </c>
      <c r="L178">
        <f t="shared" si="22"/>
        <v>0</v>
      </c>
      <c r="M178" t="b">
        <f>IFERROR(VLOOKUP(A178,'uppn åk6 ej uppn åk9'!$A$4:$D$525,1,FALSE)&lt;&gt;"",FALSE)</f>
        <v>1</v>
      </c>
      <c r="N178">
        <f>IFERROR(VLOOKUP(A178,'uppn åk6 ej uppn åk9'!$A$4:$D$525,2,FALSE),0)</f>
        <v>999</v>
      </c>
      <c r="O178">
        <f>IFERROR(VLOOKUP(A178,'uppn åk6 ej uppn åk9'!$A$4:$D$525,3,FALSE),0)</f>
        <v>999</v>
      </c>
      <c r="P178">
        <f t="shared" si="23"/>
        <v>0</v>
      </c>
      <c r="Q178">
        <f t="shared" si="24"/>
        <v>0</v>
      </c>
      <c r="R178" t="b">
        <f>IFERROR(VLOOKUP(A178,'uppn åk6 uppn åk9'!$A$4:$D$600,1,FALSE)&lt;&gt;"",FALSE)</f>
        <v>1</v>
      </c>
      <c r="S178">
        <f>IFERROR(VLOOKUP(A178,'uppn åk6 uppn åk9'!$A$4:$D$600,2,FALSE),0)</f>
        <v>999</v>
      </c>
      <c r="T178">
        <f>IFERROR(VLOOKUP(A178,'uppn åk6 uppn åk9'!$A$4:$D$600,3,FALSE),0)</f>
        <v>999</v>
      </c>
      <c r="U178">
        <f t="shared" si="25"/>
        <v>0</v>
      </c>
      <c r="V178">
        <f t="shared" si="26"/>
        <v>0</v>
      </c>
    </row>
    <row r="179" spans="1:22" x14ac:dyDescent="0.3">
      <c r="A179" s="10" t="s">
        <v>160</v>
      </c>
      <c r="B179" s="49" t="b">
        <f t="shared" si="18"/>
        <v>0</v>
      </c>
      <c r="C179" t="b">
        <f>IFERROR(VLOOKUP(A179,'ej uppn åk6 ej uppn åk9'!$A$4:$D$525,1,FALSE)&lt;&gt;"",FALSE)</f>
        <v>1</v>
      </c>
      <c r="D179">
        <f>IFERROR(VLOOKUP(A179,'ej uppn åk6 ej uppn åk9'!$A$4:$D$525,2,FALSE),0)</f>
        <v>99</v>
      </c>
      <c r="E179">
        <f>IFERROR(VLOOKUP(A179,'ej uppn åk6 ej uppn åk9'!$A$4:$D$525,3,FALSE),0)</f>
        <v>63</v>
      </c>
      <c r="F179">
        <f t="shared" si="19"/>
        <v>99</v>
      </c>
      <c r="G179">
        <f t="shared" si="20"/>
        <v>63</v>
      </c>
      <c r="H179" t="b">
        <f>IFERROR(VLOOKUP(A179,'ej uppn åk6 uppn åk9'!$A$4:$D$525,1,FALSE)&lt;&gt;"",FALSE)</f>
        <v>1</v>
      </c>
      <c r="I179">
        <f>IFERROR(VLOOKUP(A179,'ej uppn åk6 uppn åk9'!$A$4:$D$525,2,FALSE),0)</f>
        <v>68</v>
      </c>
      <c r="J179">
        <f>IFERROR(VLOOKUP(A179,'ej uppn åk6 uppn åk9'!$A$4:$D$525,3,FALSE),0)</f>
        <v>21</v>
      </c>
      <c r="K179">
        <f t="shared" si="21"/>
        <v>68</v>
      </c>
      <c r="L179">
        <f t="shared" si="22"/>
        <v>21</v>
      </c>
      <c r="M179" t="b">
        <f>IFERROR(VLOOKUP(A179,'uppn åk6 ej uppn åk9'!$A$4:$D$525,1,FALSE)&lt;&gt;"",FALSE)</f>
        <v>1</v>
      </c>
      <c r="N179">
        <f>IFERROR(VLOOKUP(A179,'uppn åk6 ej uppn åk9'!$A$4:$D$525,2,FALSE),0)</f>
        <v>66</v>
      </c>
      <c r="O179">
        <f>IFERROR(VLOOKUP(A179,'uppn åk6 ej uppn åk9'!$A$4:$D$525,3,FALSE),0)</f>
        <v>17</v>
      </c>
      <c r="P179">
        <f t="shared" si="23"/>
        <v>66</v>
      </c>
      <c r="Q179">
        <f t="shared" si="24"/>
        <v>17</v>
      </c>
      <c r="R179" t="b">
        <f>IFERROR(VLOOKUP(A179,'uppn åk6 uppn åk9'!$A$4:$D$600,1,FALSE)&lt;&gt;"",FALSE)</f>
        <v>1</v>
      </c>
      <c r="S179">
        <f>IFERROR(VLOOKUP(A179,'uppn åk6 uppn åk9'!$A$4:$D$600,2,FALSE),0)</f>
        <v>640</v>
      </c>
      <c r="T179">
        <f>IFERROR(VLOOKUP(A179,'uppn åk6 uppn åk9'!$A$4:$D$600,3,FALSE),0)</f>
        <v>23</v>
      </c>
      <c r="U179">
        <f t="shared" si="25"/>
        <v>640</v>
      </c>
      <c r="V179">
        <f t="shared" si="26"/>
        <v>23</v>
      </c>
    </row>
    <row r="180" spans="1:22" x14ac:dyDescent="0.3">
      <c r="A180" s="10" t="s">
        <v>601</v>
      </c>
      <c r="B180" s="49" t="b">
        <f t="shared" si="18"/>
        <v>0</v>
      </c>
      <c r="C180" t="b">
        <f>IFERROR(VLOOKUP(A180,'ej uppn åk6 ej uppn åk9'!$A$4:$D$525,1,FALSE)&lt;&gt;"",FALSE)</f>
        <v>0</v>
      </c>
      <c r="D180">
        <f>IFERROR(VLOOKUP(A180,'ej uppn åk6 ej uppn åk9'!$A$4:$D$525,2,FALSE),0)</f>
        <v>0</v>
      </c>
      <c r="E180">
        <f>IFERROR(VLOOKUP(A180,'ej uppn åk6 ej uppn åk9'!$A$4:$D$525,3,FALSE),0)</f>
        <v>0</v>
      </c>
      <c r="F180">
        <f t="shared" si="19"/>
        <v>0</v>
      </c>
      <c r="G180">
        <f t="shared" si="20"/>
        <v>0</v>
      </c>
      <c r="H180" t="b">
        <f>IFERROR(VLOOKUP(A180,'ej uppn åk6 uppn åk9'!$A$4:$D$525,1,FALSE)&lt;&gt;"",FALSE)</f>
        <v>0</v>
      </c>
      <c r="I180">
        <f>IFERROR(VLOOKUP(A180,'ej uppn åk6 uppn åk9'!$A$4:$D$525,2,FALSE),0)</f>
        <v>0</v>
      </c>
      <c r="J180">
        <f>IFERROR(VLOOKUP(A180,'ej uppn åk6 uppn åk9'!$A$4:$D$525,3,FALSE),0)</f>
        <v>0</v>
      </c>
      <c r="K180">
        <f t="shared" si="21"/>
        <v>0</v>
      </c>
      <c r="L180">
        <f t="shared" si="22"/>
        <v>0</v>
      </c>
      <c r="M180" t="b">
        <f>IFERROR(VLOOKUP(A180,'uppn åk6 ej uppn åk9'!$A$4:$D$525,1,FALSE)&lt;&gt;"",FALSE)</f>
        <v>1</v>
      </c>
      <c r="N180">
        <f>IFERROR(VLOOKUP(A180,'uppn åk6 ej uppn åk9'!$A$4:$D$525,2,FALSE),0)</f>
        <v>999</v>
      </c>
      <c r="O180">
        <f>IFERROR(VLOOKUP(A180,'uppn åk6 ej uppn åk9'!$A$4:$D$525,3,FALSE),0)</f>
        <v>999</v>
      </c>
      <c r="P180">
        <f t="shared" si="23"/>
        <v>0</v>
      </c>
      <c r="Q180">
        <f t="shared" si="24"/>
        <v>0</v>
      </c>
      <c r="R180" t="b">
        <f>IFERROR(VLOOKUP(A180,'uppn åk6 uppn åk9'!$A$4:$D$600,1,FALSE)&lt;&gt;"",FALSE)</f>
        <v>1</v>
      </c>
      <c r="S180">
        <f>IFERROR(VLOOKUP(A180,'uppn åk6 uppn åk9'!$A$4:$D$600,2,FALSE),0)</f>
        <v>27</v>
      </c>
      <c r="T180">
        <f>IFERROR(VLOOKUP(A180,'uppn åk6 uppn åk9'!$A$4:$D$600,3,FALSE),0)</f>
        <v>999</v>
      </c>
      <c r="U180">
        <f t="shared" si="25"/>
        <v>27</v>
      </c>
      <c r="V180">
        <f t="shared" si="26"/>
        <v>0</v>
      </c>
    </row>
    <row r="181" spans="1:22" x14ac:dyDescent="0.3">
      <c r="A181" s="10" t="s">
        <v>161</v>
      </c>
      <c r="B181" s="49" t="b">
        <f t="shared" si="18"/>
        <v>0</v>
      </c>
      <c r="C181" t="b">
        <f>IFERROR(VLOOKUP(A181,'ej uppn åk6 ej uppn åk9'!$A$4:$D$525,1,FALSE)&lt;&gt;"",FALSE)</f>
        <v>1</v>
      </c>
      <c r="D181">
        <f>IFERROR(VLOOKUP(A181,'ej uppn åk6 ej uppn åk9'!$A$4:$D$525,2,FALSE),0)</f>
        <v>999</v>
      </c>
      <c r="E181">
        <f>IFERROR(VLOOKUP(A181,'ej uppn åk6 ej uppn åk9'!$A$4:$D$525,3,FALSE),0)</f>
        <v>999</v>
      </c>
      <c r="F181">
        <f t="shared" si="19"/>
        <v>0</v>
      </c>
      <c r="G181">
        <f t="shared" si="20"/>
        <v>0</v>
      </c>
      <c r="H181" t="b">
        <f>IFERROR(VLOOKUP(A181,'ej uppn åk6 uppn åk9'!$A$4:$D$525,1,FALSE)&lt;&gt;"",FALSE)</f>
        <v>1</v>
      </c>
      <c r="I181">
        <f>IFERROR(VLOOKUP(A181,'ej uppn åk6 uppn åk9'!$A$4:$D$525,2,FALSE),0)</f>
        <v>999</v>
      </c>
      <c r="J181">
        <f>IFERROR(VLOOKUP(A181,'ej uppn åk6 uppn åk9'!$A$4:$D$525,3,FALSE),0)</f>
        <v>999</v>
      </c>
      <c r="K181">
        <f t="shared" si="21"/>
        <v>0</v>
      </c>
      <c r="L181">
        <f t="shared" si="22"/>
        <v>0</v>
      </c>
      <c r="M181" t="b">
        <f>IFERROR(VLOOKUP(A181,'uppn åk6 ej uppn åk9'!$A$4:$D$525,1,FALSE)&lt;&gt;"",FALSE)</f>
        <v>1</v>
      </c>
      <c r="N181">
        <f>IFERROR(VLOOKUP(A181,'uppn åk6 ej uppn åk9'!$A$4:$D$525,2,FALSE),0)</f>
        <v>999</v>
      </c>
      <c r="O181">
        <f>IFERROR(VLOOKUP(A181,'uppn åk6 ej uppn åk9'!$A$4:$D$525,3,FALSE),0)</f>
        <v>999</v>
      </c>
      <c r="P181">
        <f t="shared" si="23"/>
        <v>0</v>
      </c>
      <c r="Q181">
        <f t="shared" si="24"/>
        <v>0</v>
      </c>
      <c r="R181" t="b">
        <f>IFERROR(VLOOKUP(A181,'uppn åk6 uppn åk9'!$A$4:$D$600,1,FALSE)&lt;&gt;"",FALSE)</f>
        <v>1</v>
      </c>
      <c r="S181">
        <f>IFERROR(VLOOKUP(A181,'uppn åk6 uppn åk9'!$A$4:$D$600,2,FALSE),0)</f>
        <v>75</v>
      </c>
      <c r="T181">
        <f>IFERROR(VLOOKUP(A181,'uppn åk6 uppn åk9'!$A$4:$D$600,3,FALSE),0)</f>
        <v>0</v>
      </c>
      <c r="U181">
        <f t="shared" si="25"/>
        <v>75</v>
      </c>
      <c r="V181">
        <f t="shared" si="26"/>
        <v>0</v>
      </c>
    </row>
    <row r="182" spans="1:22" x14ac:dyDescent="0.3">
      <c r="A182" s="10" t="s">
        <v>162</v>
      </c>
      <c r="B182" s="49" t="b">
        <f t="shared" si="18"/>
        <v>0</v>
      </c>
      <c r="C182" t="b">
        <f>IFERROR(VLOOKUP(A182,'ej uppn åk6 ej uppn åk9'!$A$4:$D$525,1,FALSE)&lt;&gt;"",FALSE)</f>
        <v>1</v>
      </c>
      <c r="D182">
        <f>IFERROR(VLOOKUP(A182,'ej uppn åk6 ej uppn åk9'!$A$4:$D$525,2,FALSE),0)</f>
        <v>999</v>
      </c>
      <c r="E182">
        <f>IFERROR(VLOOKUP(A182,'ej uppn åk6 ej uppn åk9'!$A$4:$D$525,3,FALSE),0)</f>
        <v>999</v>
      </c>
      <c r="F182">
        <f t="shared" si="19"/>
        <v>0</v>
      </c>
      <c r="G182">
        <f t="shared" si="20"/>
        <v>0</v>
      </c>
      <c r="H182" t="b">
        <f>IFERROR(VLOOKUP(A182,'ej uppn åk6 uppn åk9'!$A$4:$D$525,1,FALSE)&lt;&gt;"",FALSE)</f>
        <v>0</v>
      </c>
      <c r="I182">
        <f>IFERROR(VLOOKUP(A182,'ej uppn åk6 uppn åk9'!$A$4:$D$525,2,FALSE),0)</f>
        <v>0</v>
      </c>
      <c r="J182">
        <f>IFERROR(VLOOKUP(A182,'ej uppn åk6 uppn åk9'!$A$4:$D$525,3,FALSE),0)</f>
        <v>0</v>
      </c>
      <c r="K182">
        <f t="shared" si="21"/>
        <v>0</v>
      </c>
      <c r="L182">
        <f t="shared" si="22"/>
        <v>0</v>
      </c>
      <c r="M182" t="b">
        <f>IFERROR(VLOOKUP(A182,'uppn åk6 ej uppn åk9'!$A$4:$D$525,1,FALSE)&lt;&gt;"",FALSE)</f>
        <v>0</v>
      </c>
      <c r="N182">
        <f>IFERROR(VLOOKUP(A182,'uppn åk6 ej uppn åk9'!$A$4:$D$525,2,FALSE),0)</f>
        <v>0</v>
      </c>
      <c r="O182">
        <f>IFERROR(VLOOKUP(A182,'uppn åk6 ej uppn åk9'!$A$4:$D$525,3,FALSE),0)</f>
        <v>0</v>
      </c>
      <c r="P182">
        <f t="shared" si="23"/>
        <v>0</v>
      </c>
      <c r="Q182">
        <f t="shared" si="24"/>
        <v>0</v>
      </c>
      <c r="R182" t="b">
        <f>IFERROR(VLOOKUP(A182,'uppn åk6 uppn åk9'!$A$4:$D$600,1,FALSE)&lt;&gt;"",FALSE)</f>
        <v>1</v>
      </c>
      <c r="S182">
        <f>IFERROR(VLOOKUP(A182,'uppn åk6 uppn åk9'!$A$4:$D$600,2,FALSE),0)</f>
        <v>10</v>
      </c>
      <c r="T182">
        <f>IFERROR(VLOOKUP(A182,'uppn åk6 uppn åk9'!$A$4:$D$600,3,FALSE),0)</f>
        <v>0</v>
      </c>
      <c r="U182">
        <f t="shared" si="25"/>
        <v>10</v>
      </c>
      <c r="V182">
        <f t="shared" si="26"/>
        <v>0</v>
      </c>
    </row>
    <row r="183" spans="1:22" x14ac:dyDescent="0.3">
      <c r="A183" s="10" t="s">
        <v>163</v>
      </c>
      <c r="B183" s="49" t="b">
        <f t="shared" si="18"/>
        <v>0</v>
      </c>
      <c r="C183" t="b">
        <f>IFERROR(VLOOKUP(A183,'ej uppn åk6 ej uppn åk9'!$A$4:$D$525,1,FALSE)&lt;&gt;"",FALSE)</f>
        <v>1</v>
      </c>
      <c r="D183">
        <f>IFERROR(VLOOKUP(A183,'ej uppn åk6 ej uppn åk9'!$A$4:$D$525,2,FALSE),0)</f>
        <v>999</v>
      </c>
      <c r="E183">
        <f>IFERROR(VLOOKUP(A183,'ej uppn åk6 ej uppn åk9'!$A$4:$D$525,3,FALSE),0)</f>
        <v>999</v>
      </c>
      <c r="F183">
        <f t="shared" si="19"/>
        <v>0</v>
      </c>
      <c r="G183">
        <f t="shared" si="20"/>
        <v>0</v>
      </c>
      <c r="H183" t="b">
        <f>IFERROR(VLOOKUP(A183,'ej uppn åk6 uppn åk9'!$A$4:$D$525,1,FALSE)&lt;&gt;"",FALSE)</f>
        <v>1</v>
      </c>
      <c r="I183">
        <f>IFERROR(VLOOKUP(A183,'ej uppn åk6 uppn åk9'!$A$4:$D$525,2,FALSE),0)</f>
        <v>999</v>
      </c>
      <c r="J183">
        <f>IFERROR(VLOOKUP(A183,'ej uppn åk6 uppn åk9'!$A$4:$D$525,3,FALSE),0)</f>
        <v>999</v>
      </c>
      <c r="K183">
        <f t="shared" si="21"/>
        <v>0</v>
      </c>
      <c r="L183">
        <f t="shared" si="22"/>
        <v>0</v>
      </c>
      <c r="M183" t="b">
        <f>IFERROR(VLOOKUP(A183,'uppn åk6 ej uppn åk9'!$A$4:$D$525,1,FALSE)&lt;&gt;"",FALSE)</f>
        <v>1</v>
      </c>
      <c r="N183">
        <f>IFERROR(VLOOKUP(A183,'uppn åk6 ej uppn åk9'!$A$4:$D$525,2,FALSE),0)</f>
        <v>999</v>
      </c>
      <c r="O183">
        <f>IFERROR(VLOOKUP(A183,'uppn åk6 ej uppn åk9'!$A$4:$D$525,3,FALSE),0)</f>
        <v>999</v>
      </c>
      <c r="P183">
        <f t="shared" si="23"/>
        <v>0</v>
      </c>
      <c r="Q183">
        <f t="shared" si="24"/>
        <v>0</v>
      </c>
      <c r="R183" t="b">
        <f>IFERROR(VLOOKUP(A183,'uppn åk6 uppn åk9'!$A$4:$D$600,1,FALSE)&lt;&gt;"",FALSE)</f>
        <v>1</v>
      </c>
      <c r="S183">
        <f>IFERROR(VLOOKUP(A183,'uppn åk6 uppn åk9'!$A$4:$D$600,2,FALSE),0)</f>
        <v>73</v>
      </c>
      <c r="T183">
        <f>IFERROR(VLOOKUP(A183,'uppn åk6 uppn åk9'!$A$4:$D$600,3,FALSE),0)</f>
        <v>999</v>
      </c>
      <c r="U183">
        <f t="shared" si="25"/>
        <v>73</v>
      </c>
      <c r="V183">
        <f t="shared" si="26"/>
        <v>0</v>
      </c>
    </row>
    <row r="184" spans="1:22" x14ac:dyDescent="0.3">
      <c r="A184" s="10" t="s">
        <v>164</v>
      </c>
      <c r="B184" s="49" t="b">
        <f t="shared" si="18"/>
        <v>0</v>
      </c>
      <c r="C184" t="b">
        <f>IFERROR(VLOOKUP(A184,'ej uppn åk6 ej uppn åk9'!$A$4:$D$525,1,FALSE)&lt;&gt;"",FALSE)</f>
        <v>1</v>
      </c>
      <c r="D184">
        <f>IFERROR(VLOOKUP(A184,'ej uppn åk6 ej uppn åk9'!$A$4:$D$525,2,FALSE),0)</f>
        <v>15</v>
      </c>
      <c r="E184">
        <f>IFERROR(VLOOKUP(A184,'ej uppn åk6 ej uppn åk9'!$A$4:$D$525,3,FALSE),0)</f>
        <v>999</v>
      </c>
      <c r="F184">
        <f t="shared" si="19"/>
        <v>15</v>
      </c>
      <c r="G184">
        <f t="shared" si="20"/>
        <v>0</v>
      </c>
      <c r="H184" t="b">
        <f>IFERROR(VLOOKUP(A184,'ej uppn åk6 uppn åk9'!$A$4:$D$525,1,FALSE)&lt;&gt;"",FALSE)</f>
        <v>1</v>
      </c>
      <c r="I184">
        <f>IFERROR(VLOOKUP(A184,'ej uppn åk6 uppn åk9'!$A$4:$D$525,2,FALSE),0)</f>
        <v>11</v>
      </c>
      <c r="J184">
        <f>IFERROR(VLOOKUP(A184,'ej uppn åk6 uppn åk9'!$A$4:$D$525,3,FALSE),0)</f>
        <v>999</v>
      </c>
      <c r="K184">
        <f t="shared" si="21"/>
        <v>11</v>
      </c>
      <c r="L184">
        <f t="shared" si="22"/>
        <v>0</v>
      </c>
      <c r="M184" t="b">
        <f>IFERROR(VLOOKUP(A184,'uppn åk6 ej uppn åk9'!$A$4:$D$525,1,FALSE)&lt;&gt;"",FALSE)</f>
        <v>1</v>
      </c>
      <c r="N184">
        <f>IFERROR(VLOOKUP(A184,'uppn åk6 ej uppn åk9'!$A$4:$D$525,2,FALSE),0)</f>
        <v>999</v>
      </c>
      <c r="O184">
        <f>IFERROR(VLOOKUP(A184,'uppn åk6 ej uppn åk9'!$A$4:$D$525,3,FALSE),0)</f>
        <v>999</v>
      </c>
      <c r="P184">
        <f t="shared" si="23"/>
        <v>0</v>
      </c>
      <c r="Q184">
        <f t="shared" si="24"/>
        <v>0</v>
      </c>
      <c r="R184" t="b">
        <f>IFERROR(VLOOKUP(A184,'uppn åk6 uppn åk9'!$A$4:$D$600,1,FALSE)&lt;&gt;"",FALSE)</f>
        <v>1</v>
      </c>
      <c r="S184">
        <f>IFERROR(VLOOKUP(A184,'uppn åk6 uppn åk9'!$A$4:$D$600,2,FALSE),0)</f>
        <v>55</v>
      </c>
      <c r="T184">
        <f>IFERROR(VLOOKUP(A184,'uppn åk6 uppn åk9'!$A$4:$D$600,3,FALSE),0)</f>
        <v>0</v>
      </c>
      <c r="U184">
        <f t="shared" si="25"/>
        <v>55</v>
      </c>
      <c r="V184">
        <f t="shared" si="26"/>
        <v>0</v>
      </c>
    </row>
    <row r="185" spans="1:22" x14ac:dyDescent="0.3">
      <c r="A185" s="10" t="s">
        <v>165</v>
      </c>
      <c r="B185" s="49" t="b">
        <f t="shared" si="18"/>
        <v>0</v>
      </c>
      <c r="C185" t="b">
        <f>IFERROR(VLOOKUP(A185,'ej uppn åk6 ej uppn åk9'!$A$4:$D$525,1,FALSE)&lt;&gt;"",FALSE)</f>
        <v>1</v>
      </c>
      <c r="D185">
        <f>IFERROR(VLOOKUP(A185,'ej uppn åk6 ej uppn åk9'!$A$4:$D$525,2,FALSE),0)</f>
        <v>83</v>
      </c>
      <c r="E185">
        <f>IFERROR(VLOOKUP(A185,'ej uppn åk6 ej uppn åk9'!$A$4:$D$525,3,FALSE),0)</f>
        <v>35</v>
      </c>
      <c r="F185">
        <f t="shared" si="19"/>
        <v>83</v>
      </c>
      <c r="G185">
        <f t="shared" si="20"/>
        <v>35</v>
      </c>
      <c r="H185" t="b">
        <f>IFERROR(VLOOKUP(A185,'ej uppn åk6 uppn åk9'!$A$4:$D$525,1,FALSE)&lt;&gt;"",FALSE)</f>
        <v>1</v>
      </c>
      <c r="I185">
        <f>IFERROR(VLOOKUP(A185,'ej uppn åk6 uppn åk9'!$A$4:$D$525,2,FALSE),0)</f>
        <v>84</v>
      </c>
      <c r="J185">
        <f>IFERROR(VLOOKUP(A185,'ej uppn åk6 uppn åk9'!$A$4:$D$525,3,FALSE),0)</f>
        <v>22</v>
      </c>
      <c r="K185">
        <f t="shared" si="21"/>
        <v>84</v>
      </c>
      <c r="L185">
        <f t="shared" si="22"/>
        <v>22</v>
      </c>
      <c r="M185" t="b">
        <f>IFERROR(VLOOKUP(A185,'uppn åk6 ej uppn åk9'!$A$4:$D$525,1,FALSE)&lt;&gt;"",FALSE)</f>
        <v>1</v>
      </c>
      <c r="N185">
        <f>IFERROR(VLOOKUP(A185,'uppn åk6 ej uppn åk9'!$A$4:$D$525,2,FALSE),0)</f>
        <v>37</v>
      </c>
      <c r="O185">
        <f>IFERROR(VLOOKUP(A185,'uppn åk6 ej uppn åk9'!$A$4:$D$525,3,FALSE),0)</f>
        <v>999</v>
      </c>
      <c r="P185">
        <f t="shared" si="23"/>
        <v>37</v>
      </c>
      <c r="Q185">
        <f t="shared" si="24"/>
        <v>0</v>
      </c>
      <c r="R185" t="b">
        <f>IFERROR(VLOOKUP(A185,'uppn åk6 uppn åk9'!$A$4:$D$600,1,FALSE)&lt;&gt;"",FALSE)</f>
        <v>1</v>
      </c>
      <c r="S185">
        <f>IFERROR(VLOOKUP(A185,'uppn åk6 uppn åk9'!$A$4:$D$600,2,FALSE),0)</f>
        <v>675</v>
      </c>
      <c r="T185">
        <f>IFERROR(VLOOKUP(A185,'uppn åk6 uppn åk9'!$A$4:$D$600,3,FALSE),0)</f>
        <v>12</v>
      </c>
      <c r="U185">
        <f t="shared" si="25"/>
        <v>675</v>
      </c>
      <c r="V185">
        <f t="shared" si="26"/>
        <v>12</v>
      </c>
    </row>
    <row r="186" spans="1:22" x14ac:dyDescent="0.3">
      <c r="A186" s="10" t="s">
        <v>172</v>
      </c>
      <c r="B186" s="49" t="b">
        <f t="shared" si="18"/>
        <v>0</v>
      </c>
      <c r="C186" t="b">
        <f>IFERROR(VLOOKUP(A186,'ej uppn åk6 ej uppn åk9'!$A$4:$D$525,1,FALSE)&lt;&gt;"",FALSE)</f>
        <v>1</v>
      </c>
      <c r="D186">
        <f>IFERROR(VLOOKUP(A186,'ej uppn åk6 ej uppn åk9'!$A$4:$D$525,2,FALSE),0)</f>
        <v>999</v>
      </c>
      <c r="E186">
        <f>IFERROR(VLOOKUP(A186,'ej uppn åk6 ej uppn åk9'!$A$4:$D$525,3,FALSE),0)</f>
        <v>999</v>
      </c>
      <c r="F186">
        <f t="shared" si="19"/>
        <v>0</v>
      </c>
      <c r="G186">
        <f t="shared" si="20"/>
        <v>0</v>
      </c>
      <c r="H186" t="b">
        <f>IFERROR(VLOOKUP(A186,'ej uppn åk6 uppn åk9'!$A$4:$D$525,1,FALSE)&lt;&gt;"",FALSE)</f>
        <v>1</v>
      </c>
      <c r="I186">
        <f>IFERROR(VLOOKUP(A186,'ej uppn åk6 uppn åk9'!$A$4:$D$525,2,FALSE),0)</f>
        <v>999</v>
      </c>
      <c r="J186">
        <f>IFERROR(VLOOKUP(A186,'ej uppn åk6 uppn åk9'!$A$4:$D$525,3,FALSE),0)</f>
        <v>999</v>
      </c>
      <c r="K186">
        <f t="shared" si="21"/>
        <v>0</v>
      </c>
      <c r="L186">
        <f t="shared" si="22"/>
        <v>0</v>
      </c>
      <c r="M186" t="b">
        <f>IFERROR(VLOOKUP(A186,'uppn åk6 ej uppn åk9'!$A$4:$D$525,1,FALSE)&lt;&gt;"",FALSE)</f>
        <v>1</v>
      </c>
      <c r="N186">
        <f>IFERROR(VLOOKUP(A186,'uppn åk6 ej uppn åk9'!$A$4:$D$525,2,FALSE),0)</f>
        <v>14</v>
      </c>
      <c r="O186">
        <f>IFERROR(VLOOKUP(A186,'uppn åk6 ej uppn åk9'!$A$4:$D$525,3,FALSE),0)</f>
        <v>999</v>
      </c>
      <c r="P186">
        <f t="shared" si="23"/>
        <v>14</v>
      </c>
      <c r="Q186">
        <f t="shared" si="24"/>
        <v>0</v>
      </c>
      <c r="R186" t="b">
        <f>IFERROR(VLOOKUP(A186,'uppn åk6 uppn åk9'!$A$4:$D$600,1,FALSE)&lt;&gt;"",FALSE)</f>
        <v>1</v>
      </c>
      <c r="S186">
        <f>IFERROR(VLOOKUP(A186,'uppn åk6 uppn åk9'!$A$4:$D$600,2,FALSE),0)</f>
        <v>45</v>
      </c>
      <c r="T186">
        <f>IFERROR(VLOOKUP(A186,'uppn åk6 uppn åk9'!$A$4:$D$600,3,FALSE),0)</f>
        <v>999</v>
      </c>
      <c r="U186">
        <f t="shared" si="25"/>
        <v>45</v>
      </c>
      <c r="V186">
        <f t="shared" si="26"/>
        <v>0</v>
      </c>
    </row>
    <row r="187" spans="1:22" x14ac:dyDescent="0.3">
      <c r="A187" s="10" t="s">
        <v>166</v>
      </c>
      <c r="B187" s="49" t="b">
        <f t="shared" si="18"/>
        <v>0</v>
      </c>
      <c r="C187" t="b">
        <f>IFERROR(VLOOKUP(A187,'ej uppn åk6 ej uppn åk9'!$A$4:$D$525,1,FALSE)&lt;&gt;"",FALSE)</f>
        <v>1</v>
      </c>
      <c r="D187">
        <f>IFERROR(VLOOKUP(A187,'ej uppn åk6 ej uppn åk9'!$A$4:$D$525,2,FALSE),0)</f>
        <v>52</v>
      </c>
      <c r="E187">
        <f>IFERROR(VLOOKUP(A187,'ej uppn åk6 ej uppn åk9'!$A$4:$D$525,3,FALSE),0)</f>
        <v>11</v>
      </c>
      <c r="F187">
        <f t="shared" si="19"/>
        <v>52</v>
      </c>
      <c r="G187">
        <f t="shared" si="20"/>
        <v>11</v>
      </c>
      <c r="H187" t="b">
        <f>IFERROR(VLOOKUP(A187,'ej uppn åk6 uppn åk9'!$A$4:$D$525,1,FALSE)&lt;&gt;"",FALSE)</f>
        <v>1</v>
      </c>
      <c r="I187">
        <f>IFERROR(VLOOKUP(A187,'ej uppn åk6 uppn åk9'!$A$4:$D$525,2,FALSE),0)</f>
        <v>20</v>
      </c>
      <c r="J187">
        <f>IFERROR(VLOOKUP(A187,'ej uppn åk6 uppn åk9'!$A$4:$D$525,3,FALSE),0)</f>
        <v>0</v>
      </c>
      <c r="K187">
        <f t="shared" si="21"/>
        <v>20</v>
      </c>
      <c r="L187">
        <f t="shared" si="22"/>
        <v>0</v>
      </c>
      <c r="M187" t="b">
        <f>IFERROR(VLOOKUP(A187,'uppn åk6 ej uppn åk9'!$A$4:$D$525,1,FALSE)&lt;&gt;"",FALSE)</f>
        <v>1</v>
      </c>
      <c r="N187">
        <f>IFERROR(VLOOKUP(A187,'uppn åk6 ej uppn åk9'!$A$4:$D$525,2,FALSE),0)</f>
        <v>38</v>
      </c>
      <c r="O187">
        <f>IFERROR(VLOOKUP(A187,'uppn åk6 ej uppn åk9'!$A$4:$D$525,3,FALSE),0)</f>
        <v>999</v>
      </c>
      <c r="P187">
        <f t="shared" si="23"/>
        <v>38</v>
      </c>
      <c r="Q187">
        <f t="shared" si="24"/>
        <v>0</v>
      </c>
      <c r="R187" t="b">
        <f>IFERROR(VLOOKUP(A187,'uppn åk6 uppn åk9'!$A$4:$D$600,1,FALSE)&lt;&gt;"",FALSE)</f>
        <v>1</v>
      </c>
      <c r="S187">
        <f>IFERROR(VLOOKUP(A187,'uppn åk6 uppn åk9'!$A$4:$D$600,2,FALSE),0)</f>
        <v>193</v>
      </c>
      <c r="T187">
        <f>IFERROR(VLOOKUP(A187,'uppn åk6 uppn åk9'!$A$4:$D$600,3,FALSE),0)</f>
        <v>0</v>
      </c>
      <c r="U187">
        <f t="shared" si="25"/>
        <v>193</v>
      </c>
      <c r="V187">
        <f t="shared" si="26"/>
        <v>0</v>
      </c>
    </row>
    <row r="188" spans="1:22" x14ac:dyDescent="0.3">
      <c r="A188" s="10" t="s">
        <v>167</v>
      </c>
      <c r="B188" s="49" t="b">
        <f t="shared" si="18"/>
        <v>0</v>
      </c>
      <c r="C188" t="b">
        <f>IFERROR(VLOOKUP(A188,'ej uppn åk6 ej uppn åk9'!$A$4:$D$525,1,FALSE)&lt;&gt;"",FALSE)</f>
        <v>1</v>
      </c>
      <c r="D188">
        <f>IFERROR(VLOOKUP(A188,'ej uppn åk6 ej uppn åk9'!$A$4:$D$525,2,FALSE),0)</f>
        <v>12</v>
      </c>
      <c r="E188">
        <f>IFERROR(VLOOKUP(A188,'ej uppn åk6 ej uppn åk9'!$A$4:$D$525,3,FALSE),0)</f>
        <v>999</v>
      </c>
      <c r="F188">
        <f t="shared" si="19"/>
        <v>12</v>
      </c>
      <c r="G188">
        <f t="shared" si="20"/>
        <v>0</v>
      </c>
      <c r="H188" t="b">
        <f>IFERROR(VLOOKUP(A188,'ej uppn åk6 uppn åk9'!$A$4:$D$525,1,FALSE)&lt;&gt;"",FALSE)</f>
        <v>1</v>
      </c>
      <c r="I188">
        <f>IFERROR(VLOOKUP(A188,'ej uppn åk6 uppn åk9'!$A$4:$D$525,2,FALSE),0)</f>
        <v>13</v>
      </c>
      <c r="J188">
        <f>IFERROR(VLOOKUP(A188,'ej uppn åk6 uppn åk9'!$A$4:$D$525,3,FALSE),0)</f>
        <v>999</v>
      </c>
      <c r="K188">
        <f t="shared" si="21"/>
        <v>13</v>
      </c>
      <c r="L188">
        <f t="shared" si="22"/>
        <v>0</v>
      </c>
      <c r="M188" t="b">
        <f>IFERROR(VLOOKUP(A188,'uppn åk6 ej uppn åk9'!$A$4:$D$525,1,FALSE)&lt;&gt;"",FALSE)</f>
        <v>1</v>
      </c>
      <c r="N188">
        <f>IFERROR(VLOOKUP(A188,'uppn åk6 ej uppn åk9'!$A$4:$D$525,2,FALSE),0)</f>
        <v>10</v>
      </c>
      <c r="O188">
        <f>IFERROR(VLOOKUP(A188,'uppn åk6 ej uppn åk9'!$A$4:$D$525,3,FALSE),0)</f>
        <v>999</v>
      </c>
      <c r="P188">
        <f t="shared" si="23"/>
        <v>10</v>
      </c>
      <c r="Q188">
        <f t="shared" si="24"/>
        <v>0</v>
      </c>
      <c r="R188" t="b">
        <f>IFERROR(VLOOKUP(A188,'uppn åk6 uppn åk9'!$A$4:$D$600,1,FALSE)&lt;&gt;"",FALSE)</f>
        <v>1</v>
      </c>
      <c r="S188">
        <f>IFERROR(VLOOKUP(A188,'uppn åk6 uppn åk9'!$A$4:$D$600,2,FALSE),0)</f>
        <v>44</v>
      </c>
      <c r="T188">
        <f>IFERROR(VLOOKUP(A188,'uppn åk6 uppn åk9'!$A$4:$D$600,3,FALSE),0)</f>
        <v>999</v>
      </c>
      <c r="U188">
        <f t="shared" si="25"/>
        <v>44</v>
      </c>
      <c r="V188">
        <f t="shared" si="26"/>
        <v>0</v>
      </c>
    </row>
    <row r="189" spans="1:22" x14ac:dyDescent="0.3">
      <c r="A189" s="10" t="s">
        <v>173</v>
      </c>
      <c r="B189" s="49" t="b">
        <f t="shared" si="18"/>
        <v>0</v>
      </c>
      <c r="C189" t="b">
        <f>IFERROR(VLOOKUP(A189,'ej uppn åk6 ej uppn åk9'!$A$4:$D$525,1,FALSE)&lt;&gt;"",FALSE)</f>
        <v>1</v>
      </c>
      <c r="D189">
        <f>IFERROR(VLOOKUP(A189,'ej uppn åk6 ej uppn åk9'!$A$4:$D$525,2,FALSE),0)</f>
        <v>999</v>
      </c>
      <c r="E189">
        <f>IFERROR(VLOOKUP(A189,'ej uppn åk6 ej uppn åk9'!$A$4:$D$525,3,FALSE),0)</f>
        <v>999</v>
      </c>
      <c r="F189">
        <f t="shared" si="19"/>
        <v>0</v>
      </c>
      <c r="G189">
        <f t="shared" si="20"/>
        <v>0</v>
      </c>
      <c r="H189" t="b">
        <f>IFERROR(VLOOKUP(A189,'ej uppn åk6 uppn åk9'!$A$4:$D$525,1,FALSE)&lt;&gt;"",FALSE)</f>
        <v>0</v>
      </c>
      <c r="I189">
        <f>IFERROR(VLOOKUP(A189,'ej uppn åk6 uppn åk9'!$A$4:$D$525,2,FALSE),0)</f>
        <v>0</v>
      </c>
      <c r="J189">
        <f>IFERROR(VLOOKUP(A189,'ej uppn åk6 uppn åk9'!$A$4:$D$525,3,FALSE),0)</f>
        <v>0</v>
      </c>
      <c r="K189">
        <f t="shared" si="21"/>
        <v>0</v>
      </c>
      <c r="L189">
        <f t="shared" si="22"/>
        <v>0</v>
      </c>
      <c r="M189" t="b">
        <f>IFERROR(VLOOKUP(A189,'uppn åk6 ej uppn åk9'!$A$4:$D$525,1,FALSE)&lt;&gt;"",FALSE)</f>
        <v>1</v>
      </c>
      <c r="N189">
        <f>IFERROR(VLOOKUP(A189,'uppn åk6 ej uppn åk9'!$A$4:$D$525,2,FALSE),0)</f>
        <v>999</v>
      </c>
      <c r="O189">
        <f>IFERROR(VLOOKUP(A189,'uppn åk6 ej uppn åk9'!$A$4:$D$525,3,FALSE),0)</f>
        <v>999</v>
      </c>
      <c r="P189">
        <f t="shared" si="23"/>
        <v>0</v>
      </c>
      <c r="Q189">
        <f t="shared" si="24"/>
        <v>0</v>
      </c>
      <c r="R189" t="b">
        <f>IFERROR(VLOOKUP(A189,'uppn åk6 uppn åk9'!$A$4:$D$600,1,FALSE)&lt;&gt;"",FALSE)</f>
        <v>1</v>
      </c>
      <c r="S189">
        <f>IFERROR(VLOOKUP(A189,'uppn åk6 uppn åk9'!$A$4:$D$600,2,FALSE),0)</f>
        <v>20</v>
      </c>
      <c r="T189">
        <f>IFERROR(VLOOKUP(A189,'uppn åk6 uppn åk9'!$A$4:$D$600,3,FALSE),0)</f>
        <v>999</v>
      </c>
      <c r="U189">
        <f t="shared" si="25"/>
        <v>20</v>
      </c>
      <c r="V189">
        <f t="shared" si="26"/>
        <v>0</v>
      </c>
    </row>
    <row r="190" spans="1:22" x14ac:dyDescent="0.3">
      <c r="A190" s="10" t="s">
        <v>168</v>
      </c>
      <c r="B190" s="49" t="b">
        <f t="shared" si="18"/>
        <v>0</v>
      </c>
      <c r="C190" t="b">
        <f>IFERROR(VLOOKUP(A190,'ej uppn åk6 ej uppn åk9'!$A$4:$D$525,1,FALSE)&lt;&gt;"",FALSE)</f>
        <v>1</v>
      </c>
      <c r="D190">
        <f>IFERROR(VLOOKUP(A190,'ej uppn åk6 ej uppn åk9'!$A$4:$D$525,2,FALSE),0)</f>
        <v>999</v>
      </c>
      <c r="E190">
        <f>IFERROR(VLOOKUP(A190,'ej uppn åk6 ej uppn åk9'!$A$4:$D$525,3,FALSE),0)</f>
        <v>999</v>
      </c>
      <c r="F190">
        <f t="shared" si="19"/>
        <v>0</v>
      </c>
      <c r="G190">
        <f t="shared" si="20"/>
        <v>0</v>
      </c>
      <c r="H190" t="b">
        <f>IFERROR(VLOOKUP(A190,'ej uppn åk6 uppn åk9'!$A$4:$D$525,1,FALSE)&lt;&gt;"",FALSE)</f>
        <v>0</v>
      </c>
      <c r="I190">
        <f>IFERROR(VLOOKUP(A190,'ej uppn åk6 uppn åk9'!$A$4:$D$525,2,FALSE),0)</f>
        <v>0</v>
      </c>
      <c r="J190">
        <f>IFERROR(VLOOKUP(A190,'ej uppn åk6 uppn åk9'!$A$4:$D$525,3,FALSE),0)</f>
        <v>0</v>
      </c>
      <c r="K190">
        <f t="shared" si="21"/>
        <v>0</v>
      </c>
      <c r="L190">
        <f t="shared" si="22"/>
        <v>0</v>
      </c>
      <c r="M190" t="b">
        <f>IFERROR(VLOOKUP(A190,'uppn åk6 ej uppn åk9'!$A$4:$D$525,1,FALSE)&lt;&gt;"",FALSE)</f>
        <v>0</v>
      </c>
      <c r="N190">
        <f>IFERROR(VLOOKUP(A190,'uppn åk6 ej uppn åk9'!$A$4:$D$525,2,FALSE),0)</f>
        <v>0</v>
      </c>
      <c r="O190">
        <f>IFERROR(VLOOKUP(A190,'uppn åk6 ej uppn åk9'!$A$4:$D$525,3,FALSE),0)</f>
        <v>0</v>
      </c>
      <c r="P190">
        <f t="shared" si="23"/>
        <v>0</v>
      </c>
      <c r="Q190">
        <f t="shared" si="24"/>
        <v>0</v>
      </c>
      <c r="R190" t="b">
        <f>IFERROR(VLOOKUP(A190,'uppn åk6 uppn åk9'!$A$4:$D$600,1,FALSE)&lt;&gt;"",FALSE)</f>
        <v>0</v>
      </c>
      <c r="S190">
        <f>IFERROR(VLOOKUP(A190,'uppn åk6 uppn åk9'!$A$4:$D$600,2,FALSE),0)</f>
        <v>0</v>
      </c>
      <c r="T190">
        <f>IFERROR(VLOOKUP(A190,'uppn åk6 uppn åk9'!$A$4:$D$600,3,FALSE),0)</f>
        <v>0</v>
      </c>
      <c r="U190">
        <f t="shared" si="25"/>
        <v>0</v>
      </c>
      <c r="V190">
        <f t="shared" si="26"/>
        <v>0</v>
      </c>
    </row>
    <row r="191" spans="1:22" x14ac:dyDescent="0.3">
      <c r="A191" s="10" t="s">
        <v>169</v>
      </c>
      <c r="B191" s="49" t="b">
        <f t="shared" si="18"/>
        <v>0</v>
      </c>
      <c r="C191" t="b">
        <f>IFERROR(VLOOKUP(A191,'ej uppn åk6 ej uppn åk9'!$A$4:$D$525,1,FALSE)&lt;&gt;"",FALSE)</f>
        <v>1</v>
      </c>
      <c r="D191">
        <f>IFERROR(VLOOKUP(A191,'ej uppn åk6 ej uppn åk9'!$A$4:$D$525,2,FALSE),0)</f>
        <v>14</v>
      </c>
      <c r="E191">
        <f>IFERROR(VLOOKUP(A191,'ej uppn åk6 ej uppn åk9'!$A$4:$D$525,3,FALSE),0)</f>
        <v>999</v>
      </c>
      <c r="F191">
        <f t="shared" si="19"/>
        <v>14</v>
      </c>
      <c r="G191">
        <f t="shared" si="20"/>
        <v>0</v>
      </c>
      <c r="H191" t="b">
        <f>IFERROR(VLOOKUP(A191,'ej uppn åk6 uppn åk9'!$A$4:$D$525,1,FALSE)&lt;&gt;"",FALSE)</f>
        <v>1</v>
      </c>
      <c r="I191">
        <f>IFERROR(VLOOKUP(A191,'ej uppn åk6 uppn åk9'!$A$4:$D$525,2,FALSE),0)</f>
        <v>999</v>
      </c>
      <c r="J191">
        <f>IFERROR(VLOOKUP(A191,'ej uppn åk6 uppn åk9'!$A$4:$D$525,3,FALSE),0)</f>
        <v>999</v>
      </c>
      <c r="K191">
        <f t="shared" si="21"/>
        <v>0</v>
      </c>
      <c r="L191">
        <f t="shared" si="22"/>
        <v>0</v>
      </c>
      <c r="M191" t="b">
        <f>IFERROR(VLOOKUP(A191,'uppn åk6 ej uppn åk9'!$A$4:$D$525,1,FALSE)&lt;&gt;"",FALSE)</f>
        <v>1</v>
      </c>
      <c r="N191">
        <f>IFERROR(VLOOKUP(A191,'uppn åk6 ej uppn åk9'!$A$4:$D$525,2,FALSE),0)</f>
        <v>14</v>
      </c>
      <c r="O191">
        <f>IFERROR(VLOOKUP(A191,'uppn åk6 ej uppn åk9'!$A$4:$D$525,3,FALSE),0)</f>
        <v>0</v>
      </c>
      <c r="P191">
        <f t="shared" si="23"/>
        <v>14</v>
      </c>
      <c r="Q191">
        <f t="shared" si="24"/>
        <v>0</v>
      </c>
      <c r="R191" t="b">
        <f>IFERROR(VLOOKUP(A191,'uppn åk6 uppn åk9'!$A$4:$D$600,1,FALSE)&lt;&gt;"",FALSE)</f>
        <v>1</v>
      </c>
      <c r="S191">
        <f>IFERROR(VLOOKUP(A191,'uppn åk6 uppn åk9'!$A$4:$D$600,2,FALSE),0)</f>
        <v>75</v>
      </c>
      <c r="T191">
        <f>IFERROR(VLOOKUP(A191,'uppn åk6 uppn åk9'!$A$4:$D$600,3,FALSE),0)</f>
        <v>999</v>
      </c>
      <c r="U191">
        <f t="shared" si="25"/>
        <v>75</v>
      </c>
      <c r="V191">
        <f t="shared" si="26"/>
        <v>0</v>
      </c>
    </row>
    <row r="192" spans="1:22" x14ac:dyDescent="0.3">
      <c r="A192" s="10" t="s">
        <v>180</v>
      </c>
      <c r="B192" s="49" t="b">
        <f t="shared" si="18"/>
        <v>0</v>
      </c>
      <c r="C192" t="b">
        <f>IFERROR(VLOOKUP(A192,'ej uppn åk6 ej uppn åk9'!$A$4:$D$525,1,FALSE)&lt;&gt;"",FALSE)</f>
        <v>1</v>
      </c>
      <c r="D192">
        <f>IFERROR(VLOOKUP(A192,'ej uppn åk6 ej uppn åk9'!$A$4:$D$525,2,FALSE),0)</f>
        <v>31</v>
      </c>
      <c r="E192">
        <f>IFERROR(VLOOKUP(A192,'ej uppn åk6 ej uppn åk9'!$A$4:$D$525,3,FALSE),0)</f>
        <v>16</v>
      </c>
      <c r="F192">
        <f t="shared" si="19"/>
        <v>31</v>
      </c>
      <c r="G192">
        <f t="shared" si="20"/>
        <v>16</v>
      </c>
      <c r="H192" t="b">
        <f>IFERROR(VLOOKUP(A192,'ej uppn åk6 uppn åk9'!$A$4:$D$525,1,FALSE)&lt;&gt;"",FALSE)</f>
        <v>1</v>
      </c>
      <c r="I192">
        <f>IFERROR(VLOOKUP(A192,'ej uppn åk6 uppn åk9'!$A$4:$D$525,2,FALSE),0)</f>
        <v>25</v>
      </c>
      <c r="J192">
        <f>IFERROR(VLOOKUP(A192,'ej uppn åk6 uppn åk9'!$A$4:$D$525,3,FALSE),0)</f>
        <v>999</v>
      </c>
      <c r="K192">
        <f t="shared" si="21"/>
        <v>25</v>
      </c>
      <c r="L192">
        <f t="shared" si="22"/>
        <v>0</v>
      </c>
      <c r="M192" t="b">
        <f>IFERROR(VLOOKUP(A192,'uppn åk6 ej uppn åk9'!$A$4:$D$525,1,FALSE)&lt;&gt;"",FALSE)</f>
        <v>1</v>
      </c>
      <c r="N192">
        <f>IFERROR(VLOOKUP(A192,'uppn åk6 ej uppn åk9'!$A$4:$D$525,2,FALSE),0)</f>
        <v>19</v>
      </c>
      <c r="O192">
        <f>IFERROR(VLOOKUP(A192,'uppn åk6 ej uppn åk9'!$A$4:$D$525,3,FALSE),0)</f>
        <v>999</v>
      </c>
      <c r="P192">
        <f t="shared" si="23"/>
        <v>19</v>
      </c>
      <c r="Q192">
        <f t="shared" si="24"/>
        <v>0</v>
      </c>
      <c r="R192" t="b">
        <f>IFERROR(VLOOKUP(A192,'uppn åk6 uppn åk9'!$A$4:$D$600,1,FALSE)&lt;&gt;"",FALSE)</f>
        <v>1</v>
      </c>
      <c r="S192">
        <f>IFERROR(VLOOKUP(A192,'uppn åk6 uppn åk9'!$A$4:$D$600,2,FALSE),0)</f>
        <v>152</v>
      </c>
      <c r="T192">
        <f>IFERROR(VLOOKUP(A192,'uppn åk6 uppn åk9'!$A$4:$D$600,3,FALSE),0)</f>
        <v>999</v>
      </c>
      <c r="U192">
        <f t="shared" si="25"/>
        <v>152</v>
      </c>
      <c r="V192">
        <f t="shared" si="26"/>
        <v>0</v>
      </c>
    </row>
    <row r="193" spans="1:22" x14ac:dyDescent="0.3">
      <c r="A193" s="10" t="s">
        <v>174</v>
      </c>
      <c r="B193" s="49" t="b">
        <f t="shared" si="18"/>
        <v>1</v>
      </c>
      <c r="C193" t="b">
        <f>IFERROR(VLOOKUP(A193,'ej uppn åk6 ej uppn åk9'!$A$4:$D$525,1,FALSE)&lt;&gt;"",FALSE)</f>
        <v>1</v>
      </c>
      <c r="D193">
        <f>IFERROR(VLOOKUP(A193,'ej uppn åk6 ej uppn åk9'!$A$4:$D$525,2,FALSE),0)</f>
        <v>0</v>
      </c>
      <c r="E193" t="str">
        <f>IFERROR(VLOOKUP(A193,'ej uppn åk6 ej uppn åk9'!$A$4:$D$525,3,FALSE),0)</f>
        <v>.</v>
      </c>
      <c r="F193">
        <f t="shared" si="19"/>
        <v>0</v>
      </c>
      <c r="G193" t="str">
        <f t="shared" si="20"/>
        <v>.</v>
      </c>
      <c r="H193" t="b">
        <f>IFERROR(VLOOKUP(A193,'ej uppn åk6 uppn åk9'!$A$4:$D$525,1,FALSE)&lt;&gt;"",FALSE)</f>
        <v>0</v>
      </c>
      <c r="I193">
        <f>IFERROR(VLOOKUP(A193,'ej uppn åk6 uppn åk9'!$A$4:$D$525,2,FALSE),0)</f>
        <v>0</v>
      </c>
      <c r="J193">
        <f>IFERROR(VLOOKUP(A193,'ej uppn åk6 uppn åk9'!$A$4:$D$525,3,FALSE),0)</f>
        <v>0</v>
      </c>
      <c r="K193">
        <f t="shared" si="21"/>
        <v>0</v>
      </c>
      <c r="L193">
        <f t="shared" si="22"/>
        <v>0</v>
      </c>
      <c r="M193" t="b">
        <f>IFERROR(VLOOKUP(A193,'uppn åk6 ej uppn åk9'!$A$4:$D$525,1,FALSE)&lt;&gt;"",FALSE)</f>
        <v>0</v>
      </c>
      <c r="N193">
        <f>IFERROR(VLOOKUP(A193,'uppn åk6 ej uppn åk9'!$A$4:$D$525,2,FALSE),0)</f>
        <v>0</v>
      </c>
      <c r="O193">
        <f>IFERROR(VLOOKUP(A193,'uppn åk6 ej uppn åk9'!$A$4:$D$525,3,FALSE),0)</f>
        <v>0</v>
      </c>
      <c r="P193">
        <f t="shared" si="23"/>
        <v>0</v>
      </c>
      <c r="Q193">
        <f t="shared" si="24"/>
        <v>0</v>
      </c>
      <c r="R193" t="b">
        <f>IFERROR(VLOOKUP(A193,'uppn åk6 uppn åk9'!$A$4:$D$600,1,FALSE)&lt;&gt;"",FALSE)</f>
        <v>1</v>
      </c>
      <c r="S193">
        <f>IFERROR(VLOOKUP(A193,'uppn åk6 uppn åk9'!$A$4:$D$600,2,FALSE),0)</f>
        <v>999</v>
      </c>
      <c r="T193">
        <f>IFERROR(VLOOKUP(A193,'uppn åk6 uppn åk9'!$A$4:$D$600,3,FALSE),0)</f>
        <v>999</v>
      </c>
      <c r="U193">
        <f t="shared" si="25"/>
        <v>0</v>
      </c>
      <c r="V193">
        <f t="shared" si="26"/>
        <v>0</v>
      </c>
    </row>
    <row r="194" spans="1:22" x14ac:dyDescent="0.3">
      <c r="A194" s="10" t="s">
        <v>175</v>
      </c>
      <c r="B194" s="49" t="b">
        <f t="shared" si="18"/>
        <v>0</v>
      </c>
      <c r="C194" t="b">
        <f>IFERROR(VLOOKUP(A194,'ej uppn åk6 ej uppn åk9'!$A$4:$D$525,1,FALSE)&lt;&gt;"",FALSE)</f>
        <v>1</v>
      </c>
      <c r="D194">
        <f>IFERROR(VLOOKUP(A194,'ej uppn åk6 ej uppn åk9'!$A$4:$D$525,2,FALSE),0)</f>
        <v>14</v>
      </c>
      <c r="E194">
        <f>IFERROR(VLOOKUP(A194,'ej uppn åk6 ej uppn åk9'!$A$4:$D$525,3,FALSE),0)</f>
        <v>999</v>
      </c>
      <c r="F194">
        <f t="shared" si="19"/>
        <v>14</v>
      </c>
      <c r="G194">
        <f t="shared" si="20"/>
        <v>0</v>
      </c>
      <c r="H194" t="b">
        <f>IFERROR(VLOOKUP(A194,'ej uppn åk6 uppn åk9'!$A$4:$D$525,1,FALSE)&lt;&gt;"",FALSE)</f>
        <v>1</v>
      </c>
      <c r="I194">
        <f>IFERROR(VLOOKUP(A194,'ej uppn åk6 uppn åk9'!$A$4:$D$525,2,FALSE),0)</f>
        <v>999</v>
      </c>
      <c r="J194">
        <f>IFERROR(VLOOKUP(A194,'ej uppn åk6 uppn åk9'!$A$4:$D$525,3,FALSE),0)</f>
        <v>999</v>
      </c>
      <c r="K194">
        <f t="shared" si="21"/>
        <v>0</v>
      </c>
      <c r="L194">
        <f t="shared" si="22"/>
        <v>0</v>
      </c>
      <c r="M194" t="b">
        <f>IFERROR(VLOOKUP(A194,'uppn åk6 ej uppn åk9'!$A$4:$D$525,1,FALSE)&lt;&gt;"",FALSE)</f>
        <v>1</v>
      </c>
      <c r="N194">
        <f>IFERROR(VLOOKUP(A194,'uppn åk6 ej uppn åk9'!$A$4:$D$525,2,FALSE),0)</f>
        <v>999</v>
      </c>
      <c r="O194">
        <f>IFERROR(VLOOKUP(A194,'uppn åk6 ej uppn åk9'!$A$4:$D$525,3,FALSE),0)</f>
        <v>999</v>
      </c>
      <c r="P194">
        <f t="shared" si="23"/>
        <v>0</v>
      </c>
      <c r="Q194">
        <f t="shared" si="24"/>
        <v>0</v>
      </c>
      <c r="R194" t="b">
        <f>IFERROR(VLOOKUP(A194,'uppn åk6 uppn åk9'!$A$4:$D$600,1,FALSE)&lt;&gt;"",FALSE)</f>
        <v>1</v>
      </c>
      <c r="S194">
        <f>IFERROR(VLOOKUP(A194,'uppn åk6 uppn åk9'!$A$4:$D$600,2,FALSE),0)</f>
        <v>36</v>
      </c>
      <c r="T194">
        <f>IFERROR(VLOOKUP(A194,'uppn åk6 uppn åk9'!$A$4:$D$600,3,FALSE),0)</f>
        <v>999</v>
      </c>
      <c r="U194">
        <f t="shared" si="25"/>
        <v>36</v>
      </c>
      <c r="V194">
        <f t="shared" si="26"/>
        <v>0</v>
      </c>
    </row>
    <row r="195" spans="1:22" x14ac:dyDescent="0.3">
      <c r="A195" s="10" t="s">
        <v>176</v>
      </c>
      <c r="B195" s="49" t="b">
        <f t="shared" si="18"/>
        <v>0</v>
      </c>
      <c r="C195" t="b">
        <f>IFERROR(VLOOKUP(A195,'ej uppn åk6 ej uppn åk9'!$A$4:$D$525,1,FALSE)&lt;&gt;"",FALSE)</f>
        <v>1</v>
      </c>
      <c r="D195">
        <f>IFERROR(VLOOKUP(A195,'ej uppn åk6 ej uppn åk9'!$A$4:$D$525,2,FALSE),0)</f>
        <v>10</v>
      </c>
      <c r="E195">
        <f>IFERROR(VLOOKUP(A195,'ej uppn åk6 ej uppn åk9'!$A$4:$D$525,3,FALSE),0)</f>
        <v>999</v>
      </c>
      <c r="F195">
        <f t="shared" si="19"/>
        <v>10</v>
      </c>
      <c r="G195">
        <f t="shared" si="20"/>
        <v>0</v>
      </c>
      <c r="H195" t="b">
        <f>IFERROR(VLOOKUP(A195,'ej uppn åk6 uppn åk9'!$A$4:$D$525,1,FALSE)&lt;&gt;"",FALSE)</f>
        <v>1</v>
      </c>
      <c r="I195">
        <f>IFERROR(VLOOKUP(A195,'ej uppn åk6 uppn åk9'!$A$4:$D$525,2,FALSE),0)</f>
        <v>999</v>
      </c>
      <c r="J195">
        <f>IFERROR(VLOOKUP(A195,'ej uppn åk6 uppn åk9'!$A$4:$D$525,3,FALSE),0)</f>
        <v>999</v>
      </c>
      <c r="K195">
        <f t="shared" si="21"/>
        <v>0</v>
      </c>
      <c r="L195">
        <f t="shared" si="22"/>
        <v>0</v>
      </c>
      <c r="M195" t="b">
        <f>IFERROR(VLOOKUP(A195,'uppn åk6 ej uppn åk9'!$A$4:$D$525,1,FALSE)&lt;&gt;"",FALSE)</f>
        <v>1</v>
      </c>
      <c r="N195">
        <f>IFERROR(VLOOKUP(A195,'uppn åk6 ej uppn åk9'!$A$4:$D$525,2,FALSE),0)</f>
        <v>999</v>
      </c>
      <c r="O195">
        <f>IFERROR(VLOOKUP(A195,'uppn åk6 ej uppn åk9'!$A$4:$D$525,3,FALSE),0)</f>
        <v>999</v>
      </c>
      <c r="P195">
        <f t="shared" si="23"/>
        <v>0</v>
      </c>
      <c r="Q195">
        <f t="shared" si="24"/>
        <v>0</v>
      </c>
      <c r="R195" t="b">
        <f>IFERROR(VLOOKUP(A195,'uppn åk6 uppn åk9'!$A$4:$D$600,1,FALSE)&lt;&gt;"",FALSE)</f>
        <v>1</v>
      </c>
      <c r="S195">
        <f>IFERROR(VLOOKUP(A195,'uppn åk6 uppn åk9'!$A$4:$D$600,2,FALSE),0)</f>
        <v>62</v>
      </c>
      <c r="T195">
        <f>IFERROR(VLOOKUP(A195,'uppn åk6 uppn åk9'!$A$4:$D$600,3,FALSE),0)</f>
        <v>999</v>
      </c>
      <c r="U195">
        <f t="shared" si="25"/>
        <v>62</v>
      </c>
      <c r="V195">
        <f t="shared" si="26"/>
        <v>0</v>
      </c>
    </row>
    <row r="196" spans="1:22" x14ac:dyDescent="0.3">
      <c r="A196" s="10" t="s">
        <v>177</v>
      </c>
      <c r="B196" s="49" t="b">
        <f t="shared" si="18"/>
        <v>0</v>
      </c>
      <c r="C196" t="b">
        <f>IFERROR(VLOOKUP(A196,'ej uppn åk6 ej uppn åk9'!$A$4:$D$525,1,FALSE)&lt;&gt;"",FALSE)</f>
        <v>1</v>
      </c>
      <c r="D196">
        <f>IFERROR(VLOOKUP(A196,'ej uppn åk6 ej uppn åk9'!$A$4:$D$525,2,FALSE),0)</f>
        <v>13</v>
      </c>
      <c r="E196">
        <f>IFERROR(VLOOKUP(A196,'ej uppn åk6 ej uppn åk9'!$A$4:$D$525,3,FALSE),0)</f>
        <v>999</v>
      </c>
      <c r="F196">
        <f t="shared" si="19"/>
        <v>13</v>
      </c>
      <c r="G196">
        <f t="shared" si="20"/>
        <v>0</v>
      </c>
      <c r="H196" t="b">
        <f>IFERROR(VLOOKUP(A196,'ej uppn åk6 uppn åk9'!$A$4:$D$525,1,FALSE)&lt;&gt;"",FALSE)</f>
        <v>1</v>
      </c>
      <c r="I196">
        <f>IFERROR(VLOOKUP(A196,'ej uppn åk6 uppn åk9'!$A$4:$D$525,2,FALSE),0)</f>
        <v>999</v>
      </c>
      <c r="J196">
        <f>IFERROR(VLOOKUP(A196,'ej uppn åk6 uppn åk9'!$A$4:$D$525,3,FALSE),0)</f>
        <v>999</v>
      </c>
      <c r="K196">
        <f t="shared" si="21"/>
        <v>0</v>
      </c>
      <c r="L196">
        <f t="shared" si="22"/>
        <v>0</v>
      </c>
      <c r="M196" t="b">
        <f>IFERROR(VLOOKUP(A196,'uppn åk6 ej uppn åk9'!$A$4:$D$525,1,FALSE)&lt;&gt;"",FALSE)</f>
        <v>1</v>
      </c>
      <c r="N196">
        <f>IFERROR(VLOOKUP(A196,'uppn åk6 ej uppn åk9'!$A$4:$D$525,2,FALSE),0)</f>
        <v>13</v>
      </c>
      <c r="O196">
        <f>IFERROR(VLOOKUP(A196,'uppn åk6 ej uppn åk9'!$A$4:$D$525,3,FALSE),0)</f>
        <v>0</v>
      </c>
      <c r="P196">
        <f t="shared" si="23"/>
        <v>13</v>
      </c>
      <c r="Q196">
        <f t="shared" si="24"/>
        <v>0</v>
      </c>
      <c r="R196" t="b">
        <f>IFERROR(VLOOKUP(A196,'uppn åk6 uppn åk9'!$A$4:$D$600,1,FALSE)&lt;&gt;"",FALSE)</f>
        <v>1</v>
      </c>
      <c r="S196">
        <f>IFERROR(VLOOKUP(A196,'uppn åk6 uppn åk9'!$A$4:$D$600,2,FALSE),0)</f>
        <v>104</v>
      </c>
      <c r="T196">
        <f>IFERROR(VLOOKUP(A196,'uppn åk6 uppn åk9'!$A$4:$D$600,3,FALSE),0)</f>
        <v>0</v>
      </c>
      <c r="U196">
        <f t="shared" si="25"/>
        <v>104</v>
      </c>
      <c r="V196">
        <f t="shared" si="26"/>
        <v>0</v>
      </c>
    </row>
    <row r="197" spans="1:22" x14ac:dyDescent="0.3">
      <c r="A197" s="10" t="s">
        <v>178</v>
      </c>
      <c r="B197" s="49" t="b">
        <f t="shared" si="18"/>
        <v>0</v>
      </c>
      <c r="C197" t="b">
        <f>IFERROR(VLOOKUP(A197,'ej uppn åk6 ej uppn åk9'!$A$4:$D$525,1,FALSE)&lt;&gt;"",FALSE)</f>
        <v>1</v>
      </c>
      <c r="D197">
        <f>IFERROR(VLOOKUP(A197,'ej uppn åk6 ej uppn åk9'!$A$4:$D$525,2,FALSE),0)</f>
        <v>26</v>
      </c>
      <c r="E197">
        <f>IFERROR(VLOOKUP(A197,'ej uppn åk6 ej uppn åk9'!$A$4:$D$525,3,FALSE),0)</f>
        <v>21</v>
      </c>
      <c r="F197">
        <f t="shared" si="19"/>
        <v>26</v>
      </c>
      <c r="G197">
        <f t="shared" si="20"/>
        <v>21</v>
      </c>
      <c r="H197" t="b">
        <f>IFERROR(VLOOKUP(A197,'ej uppn åk6 uppn åk9'!$A$4:$D$525,1,FALSE)&lt;&gt;"",FALSE)</f>
        <v>1</v>
      </c>
      <c r="I197">
        <f>IFERROR(VLOOKUP(A197,'ej uppn åk6 uppn åk9'!$A$4:$D$525,2,FALSE),0)</f>
        <v>18</v>
      </c>
      <c r="J197">
        <f>IFERROR(VLOOKUP(A197,'ej uppn åk6 uppn åk9'!$A$4:$D$525,3,FALSE),0)</f>
        <v>13</v>
      </c>
      <c r="K197">
        <f t="shared" si="21"/>
        <v>18</v>
      </c>
      <c r="L197">
        <f t="shared" si="22"/>
        <v>13</v>
      </c>
      <c r="M197" t="b">
        <f>IFERROR(VLOOKUP(A197,'uppn åk6 ej uppn åk9'!$A$4:$D$525,1,FALSE)&lt;&gt;"",FALSE)</f>
        <v>1</v>
      </c>
      <c r="N197">
        <f>IFERROR(VLOOKUP(A197,'uppn åk6 ej uppn åk9'!$A$4:$D$525,2,FALSE),0)</f>
        <v>21</v>
      </c>
      <c r="O197">
        <f>IFERROR(VLOOKUP(A197,'uppn åk6 ej uppn åk9'!$A$4:$D$525,3,FALSE),0)</f>
        <v>999</v>
      </c>
      <c r="P197">
        <f t="shared" si="23"/>
        <v>21</v>
      </c>
      <c r="Q197">
        <f t="shared" si="24"/>
        <v>0</v>
      </c>
      <c r="R197" t="b">
        <f>IFERROR(VLOOKUP(A197,'uppn åk6 uppn åk9'!$A$4:$D$600,1,FALSE)&lt;&gt;"",FALSE)</f>
        <v>1</v>
      </c>
      <c r="S197">
        <f>IFERROR(VLOOKUP(A197,'uppn åk6 uppn åk9'!$A$4:$D$600,2,FALSE),0)</f>
        <v>279</v>
      </c>
      <c r="T197">
        <f>IFERROR(VLOOKUP(A197,'uppn åk6 uppn åk9'!$A$4:$D$600,3,FALSE),0)</f>
        <v>999</v>
      </c>
      <c r="U197">
        <f t="shared" si="25"/>
        <v>279</v>
      </c>
      <c r="V197">
        <f t="shared" si="26"/>
        <v>0</v>
      </c>
    </row>
    <row r="198" spans="1:22" x14ac:dyDescent="0.3">
      <c r="A198" s="10" t="s">
        <v>179</v>
      </c>
      <c r="B198" s="49" t="b">
        <f t="shared" ref="B198:B261" si="27">OR(E198=".",G198=".",J198=".",L198=".")</f>
        <v>0</v>
      </c>
      <c r="C198" t="b">
        <f>IFERROR(VLOOKUP(A198,'ej uppn åk6 ej uppn åk9'!$A$4:$D$525,1,FALSE)&lt;&gt;"",FALSE)</f>
        <v>1</v>
      </c>
      <c r="D198">
        <f>IFERROR(VLOOKUP(A198,'ej uppn åk6 ej uppn åk9'!$A$4:$D$525,2,FALSE),0)</f>
        <v>66</v>
      </c>
      <c r="E198">
        <f>IFERROR(VLOOKUP(A198,'ej uppn åk6 ej uppn åk9'!$A$4:$D$525,3,FALSE),0)</f>
        <v>45</v>
      </c>
      <c r="F198">
        <f t="shared" ref="F198:F261" si="28">IF(D198=999,0,D198)</f>
        <v>66</v>
      </c>
      <c r="G198">
        <f t="shared" ref="G198:G261" si="29">IF(E198=999,0,E198)</f>
        <v>45</v>
      </c>
      <c r="H198" t="b">
        <f>IFERROR(VLOOKUP(A198,'ej uppn åk6 uppn åk9'!$A$4:$D$525,1,FALSE)&lt;&gt;"",FALSE)</f>
        <v>1</v>
      </c>
      <c r="I198">
        <f>IFERROR(VLOOKUP(A198,'ej uppn åk6 uppn åk9'!$A$4:$D$525,2,FALSE),0)</f>
        <v>26</v>
      </c>
      <c r="J198">
        <f>IFERROR(VLOOKUP(A198,'ej uppn åk6 uppn åk9'!$A$4:$D$525,3,FALSE),0)</f>
        <v>999</v>
      </c>
      <c r="K198">
        <f t="shared" ref="K198:K261" si="30">IF(I198=999,0,I198)</f>
        <v>26</v>
      </c>
      <c r="L198">
        <f t="shared" ref="L198:L261" si="31">IF(J198=999,0,J198)</f>
        <v>0</v>
      </c>
      <c r="M198" t="b">
        <f>IFERROR(VLOOKUP(A198,'uppn åk6 ej uppn åk9'!$A$4:$D$525,1,FALSE)&lt;&gt;"",FALSE)</f>
        <v>1</v>
      </c>
      <c r="N198">
        <f>IFERROR(VLOOKUP(A198,'uppn åk6 ej uppn åk9'!$A$4:$D$525,2,FALSE),0)</f>
        <v>44</v>
      </c>
      <c r="O198">
        <f>IFERROR(VLOOKUP(A198,'uppn åk6 ej uppn åk9'!$A$4:$D$525,3,FALSE),0)</f>
        <v>21</v>
      </c>
      <c r="P198">
        <f t="shared" ref="P198:P261" si="32">IF(N198=999,0,N198)</f>
        <v>44</v>
      </c>
      <c r="Q198">
        <f t="shared" ref="Q198:Q261" si="33">IF(O198=999,0,O198)</f>
        <v>21</v>
      </c>
      <c r="R198" t="b">
        <f>IFERROR(VLOOKUP(A198,'uppn åk6 uppn åk9'!$A$4:$D$600,1,FALSE)&lt;&gt;"",FALSE)</f>
        <v>1</v>
      </c>
      <c r="S198">
        <f>IFERROR(VLOOKUP(A198,'uppn åk6 uppn åk9'!$A$4:$D$600,2,FALSE),0)</f>
        <v>338</v>
      </c>
      <c r="T198">
        <f>IFERROR(VLOOKUP(A198,'uppn åk6 uppn åk9'!$A$4:$D$600,3,FALSE),0)</f>
        <v>14</v>
      </c>
      <c r="U198">
        <f t="shared" ref="U198:U261" si="34">IF(S198=999,0,S198)</f>
        <v>338</v>
      </c>
      <c r="V198">
        <f t="shared" ref="V198:V261" si="35">IF(T198=999,0,T198)</f>
        <v>14</v>
      </c>
    </row>
    <row r="199" spans="1:22" x14ac:dyDescent="0.3">
      <c r="A199" s="10" t="s">
        <v>181</v>
      </c>
      <c r="B199" s="49" t="b">
        <f t="shared" si="27"/>
        <v>0</v>
      </c>
      <c r="C199" t="b">
        <f>IFERROR(VLOOKUP(A199,'ej uppn åk6 ej uppn åk9'!$A$4:$D$525,1,FALSE)&lt;&gt;"",FALSE)</f>
        <v>1</v>
      </c>
      <c r="D199">
        <f>IFERROR(VLOOKUP(A199,'ej uppn åk6 ej uppn åk9'!$A$4:$D$525,2,FALSE),0)</f>
        <v>21</v>
      </c>
      <c r="E199">
        <f>IFERROR(VLOOKUP(A199,'ej uppn åk6 ej uppn åk9'!$A$4:$D$525,3,FALSE),0)</f>
        <v>18</v>
      </c>
      <c r="F199">
        <f t="shared" si="28"/>
        <v>21</v>
      </c>
      <c r="G199">
        <f t="shared" si="29"/>
        <v>18</v>
      </c>
      <c r="H199" t="b">
        <f>IFERROR(VLOOKUP(A199,'ej uppn åk6 uppn åk9'!$A$4:$D$525,1,FALSE)&lt;&gt;"",FALSE)</f>
        <v>1</v>
      </c>
      <c r="I199">
        <f>IFERROR(VLOOKUP(A199,'ej uppn åk6 uppn åk9'!$A$4:$D$525,2,FALSE),0)</f>
        <v>14</v>
      </c>
      <c r="J199">
        <f>IFERROR(VLOOKUP(A199,'ej uppn åk6 uppn åk9'!$A$4:$D$525,3,FALSE),0)</f>
        <v>999</v>
      </c>
      <c r="K199">
        <f t="shared" si="30"/>
        <v>14</v>
      </c>
      <c r="L199">
        <f t="shared" si="31"/>
        <v>0</v>
      </c>
      <c r="M199" t="b">
        <f>IFERROR(VLOOKUP(A199,'uppn åk6 ej uppn åk9'!$A$4:$D$525,1,FALSE)&lt;&gt;"",FALSE)</f>
        <v>1</v>
      </c>
      <c r="N199">
        <f>IFERROR(VLOOKUP(A199,'uppn åk6 ej uppn åk9'!$A$4:$D$525,2,FALSE),0)</f>
        <v>999</v>
      </c>
      <c r="O199">
        <f>IFERROR(VLOOKUP(A199,'uppn åk6 ej uppn åk9'!$A$4:$D$525,3,FALSE),0)</f>
        <v>999</v>
      </c>
      <c r="P199">
        <f t="shared" si="32"/>
        <v>0</v>
      </c>
      <c r="Q199">
        <f t="shared" si="33"/>
        <v>0</v>
      </c>
      <c r="R199" t="b">
        <f>IFERROR(VLOOKUP(A199,'uppn åk6 uppn åk9'!$A$4:$D$600,1,FALSE)&lt;&gt;"",FALSE)</f>
        <v>1</v>
      </c>
      <c r="S199">
        <f>IFERROR(VLOOKUP(A199,'uppn åk6 uppn åk9'!$A$4:$D$600,2,FALSE),0)</f>
        <v>220</v>
      </c>
      <c r="T199">
        <f>IFERROR(VLOOKUP(A199,'uppn åk6 uppn åk9'!$A$4:$D$600,3,FALSE),0)</f>
        <v>16</v>
      </c>
      <c r="U199">
        <f t="shared" si="34"/>
        <v>220</v>
      </c>
      <c r="V199">
        <f t="shared" si="35"/>
        <v>16</v>
      </c>
    </row>
    <row r="200" spans="1:22" x14ac:dyDescent="0.3">
      <c r="A200" s="10" t="s">
        <v>182</v>
      </c>
      <c r="B200" s="49" t="b">
        <f t="shared" si="27"/>
        <v>0</v>
      </c>
      <c r="C200" t="b">
        <f>IFERROR(VLOOKUP(A200,'ej uppn åk6 ej uppn åk9'!$A$4:$D$525,1,FALSE)&lt;&gt;"",FALSE)</f>
        <v>1</v>
      </c>
      <c r="D200">
        <f>IFERROR(VLOOKUP(A200,'ej uppn åk6 ej uppn åk9'!$A$4:$D$525,2,FALSE),0)</f>
        <v>999</v>
      </c>
      <c r="E200">
        <f>IFERROR(VLOOKUP(A200,'ej uppn åk6 ej uppn åk9'!$A$4:$D$525,3,FALSE),0)</f>
        <v>999</v>
      </c>
      <c r="F200">
        <f t="shared" si="28"/>
        <v>0</v>
      </c>
      <c r="G200">
        <f t="shared" si="29"/>
        <v>0</v>
      </c>
      <c r="H200" t="b">
        <f>IFERROR(VLOOKUP(A200,'ej uppn åk6 uppn åk9'!$A$4:$D$525,1,FALSE)&lt;&gt;"",FALSE)</f>
        <v>1</v>
      </c>
      <c r="I200">
        <f>IFERROR(VLOOKUP(A200,'ej uppn åk6 uppn åk9'!$A$4:$D$525,2,FALSE),0)</f>
        <v>999</v>
      </c>
      <c r="J200">
        <f>IFERROR(VLOOKUP(A200,'ej uppn åk6 uppn åk9'!$A$4:$D$525,3,FALSE),0)</f>
        <v>999</v>
      </c>
      <c r="K200">
        <f t="shared" si="30"/>
        <v>0</v>
      </c>
      <c r="L200">
        <f t="shared" si="31"/>
        <v>0</v>
      </c>
      <c r="M200" t="b">
        <f>IFERROR(VLOOKUP(A200,'uppn åk6 ej uppn åk9'!$A$4:$D$525,1,FALSE)&lt;&gt;"",FALSE)</f>
        <v>1</v>
      </c>
      <c r="N200">
        <f>IFERROR(VLOOKUP(A200,'uppn åk6 ej uppn åk9'!$A$4:$D$525,2,FALSE),0)</f>
        <v>999</v>
      </c>
      <c r="O200">
        <f>IFERROR(VLOOKUP(A200,'uppn åk6 ej uppn åk9'!$A$4:$D$525,3,FALSE),0)</f>
        <v>999</v>
      </c>
      <c r="P200">
        <f t="shared" si="32"/>
        <v>0</v>
      </c>
      <c r="Q200">
        <f t="shared" si="33"/>
        <v>0</v>
      </c>
      <c r="R200" t="b">
        <f>IFERROR(VLOOKUP(A200,'uppn åk6 uppn åk9'!$A$4:$D$600,1,FALSE)&lt;&gt;"",FALSE)</f>
        <v>1</v>
      </c>
      <c r="S200">
        <f>IFERROR(VLOOKUP(A200,'uppn åk6 uppn åk9'!$A$4:$D$600,2,FALSE),0)</f>
        <v>43</v>
      </c>
      <c r="T200">
        <f>IFERROR(VLOOKUP(A200,'uppn åk6 uppn åk9'!$A$4:$D$600,3,FALSE),0)</f>
        <v>999</v>
      </c>
      <c r="U200">
        <f t="shared" si="34"/>
        <v>43</v>
      </c>
      <c r="V200">
        <f t="shared" si="35"/>
        <v>0</v>
      </c>
    </row>
    <row r="201" spans="1:22" x14ac:dyDescent="0.3">
      <c r="A201" s="10" t="s">
        <v>183</v>
      </c>
      <c r="B201" s="49" t="b">
        <f t="shared" si="27"/>
        <v>0</v>
      </c>
      <c r="C201" t="b">
        <f>IFERROR(VLOOKUP(A201,'ej uppn åk6 ej uppn åk9'!$A$4:$D$525,1,FALSE)&lt;&gt;"",FALSE)</f>
        <v>1</v>
      </c>
      <c r="D201">
        <f>IFERROR(VLOOKUP(A201,'ej uppn åk6 ej uppn åk9'!$A$4:$D$525,2,FALSE),0)</f>
        <v>17</v>
      </c>
      <c r="E201">
        <f>IFERROR(VLOOKUP(A201,'ej uppn åk6 ej uppn åk9'!$A$4:$D$525,3,FALSE),0)</f>
        <v>999</v>
      </c>
      <c r="F201">
        <f t="shared" si="28"/>
        <v>17</v>
      </c>
      <c r="G201">
        <f t="shared" si="29"/>
        <v>0</v>
      </c>
      <c r="H201" t="b">
        <f>IFERROR(VLOOKUP(A201,'ej uppn åk6 uppn åk9'!$A$4:$D$525,1,FALSE)&lt;&gt;"",FALSE)</f>
        <v>1</v>
      </c>
      <c r="I201">
        <f>IFERROR(VLOOKUP(A201,'ej uppn åk6 uppn åk9'!$A$4:$D$525,2,FALSE),0)</f>
        <v>13</v>
      </c>
      <c r="J201">
        <f>IFERROR(VLOOKUP(A201,'ej uppn åk6 uppn åk9'!$A$4:$D$525,3,FALSE),0)</f>
        <v>999</v>
      </c>
      <c r="K201">
        <f t="shared" si="30"/>
        <v>13</v>
      </c>
      <c r="L201">
        <f t="shared" si="31"/>
        <v>0</v>
      </c>
      <c r="M201" t="b">
        <f>IFERROR(VLOOKUP(A201,'uppn åk6 ej uppn åk9'!$A$4:$D$525,1,FALSE)&lt;&gt;"",FALSE)</f>
        <v>1</v>
      </c>
      <c r="N201">
        <f>IFERROR(VLOOKUP(A201,'uppn åk6 ej uppn åk9'!$A$4:$D$525,2,FALSE),0)</f>
        <v>17</v>
      </c>
      <c r="O201">
        <f>IFERROR(VLOOKUP(A201,'uppn åk6 ej uppn åk9'!$A$4:$D$525,3,FALSE),0)</f>
        <v>999</v>
      </c>
      <c r="P201">
        <f t="shared" si="32"/>
        <v>17</v>
      </c>
      <c r="Q201">
        <f t="shared" si="33"/>
        <v>0</v>
      </c>
      <c r="R201" t="b">
        <f>IFERROR(VLOOKUP(A201,'uppn åk6 uppn åk9'!$A$4:$D$600,1,FALSE)&lt;&gt;"",FALSE)</f>
        <v>1</v>
      </c>
      <c r="S201">
        <f>IFERROR(VLOOKUP(A201,'uppn åk6 uppn åk9'!$A$4:$D$600,2,FALSE),0)</f>
        <v>89</v>
      </c>
      <c r="T201">
        <f>IFERROR(VLOOKUP(A201,'uppn åk6 uppn åk9'!$A$4:$D$600,3,FALSE),0)</f>
        <v>999</v>
      </c>
      <c r="U201">
        <f t="shared" si="34"/>
        <v>89</v>
      </c>
      <c r="V201">
        <f t="shared" si="35"/>
        <v>0</v>
      </c>
    </row>
    <row r="202" spans="1:22" x14ac:dyDescent="0.3">
      <c r="A202" s="10" t="s">
        <v>184</v>
      </c>
      <c r="B202" s="49" t="b">
        <f t="shared" si="27"/>
        <v>0</v>
      </c>
      <c r="C202" t="b">
        <f>IFERROR(VLOOKUP(A202,'ej uppn åk6 ej uppn åk9'!$A$4:$D$525,1,FALSE)&lt;&gt;"",FALSE)</f>
        <v>1</v>
      </c>
      <c r="D202">
        <f>IFERROR(VLOOKUP(A202,'ej uppn åk6 ej uppn åk9'!$A$4:$D$525,2,FALSE),0)</f>
        <v>11</v>
      </c>
      <c r="E202">
        <f>IFERROR(VLOOKUP(A202,'ej uppn åk6 ej uppn åk9'!$A$4:$D$525,3,FALSE),0)</f>
        <v>999</v>
      </c>
      <c r="F202">
        <f t="shared" si="28"/>
        <v>11</v>
      </c>
      <c r="G202">
        <f t="shared" si="29"/>
        <v>0</v>
      </c>
      <c r="H202" t="b">
        <f>IFERROR(VLOOKUP(A202,'ej uppn åk6 uppn åk9'!$A$4:$D$525,1,FALSE)&lt;&gt;"",FALSE)</f>
        <v>1</v>
      </c>
      <c r="I202">
        <f>IFERROR(VLOOKUP(A202,'ej uppn åk6 uppn åk9'!$A$4:$D$525,2,FALSE),0)</f>
        <v>999</v>
      </c>
      <c r="J202">
        <f>IFERROR(VLOOKUP(A202,'ej uppn åk6 uppn åk9'!$A$4:$D$525,3,FALSE),0)</f>
        <v>999</v>
      </c>
      <c r="K202">
        <f t="shared" si="30"/>
        <v>0</v>
      </c>
      <c r="L202">
        <f t="shared" si="31"/>
        <v>0</v>
      </c>
      <c r="M202" t="b">
        <f>IFERROR(VLOOKUP(A202,'uppn åk6 ej uppn åk9'!$A$4:$D$525,1,FALSE)&lt;&gt;"",FALSE)</f>
        <v>1</v>
      </c>
      <c r="N202">
        <f>IFERROR(VLOOKUP(A202,'uppn åk6 ej uppn åk9'!$A$4:$D$525,2,FALSE),0)</f>
        <v>20</v>
      </c>
      <c r="O202">
        <f>IFERROR(VLOOKUP(A202,'uppn åk6 ej uppn åk9'!$A$4:$D$525,3,FALSE),0)</f>
        <v>999</v>
      </c>
      <c r="P202">
        <f t="shared" si="32"/>
        <v>20</v>
      </c>
      <c r="Q202">
        <f t="shared" si="33"/>
        <v>0</v>
      </c>
      <c r="R202" t="b">
        <f>IFERROR(VLOOKUP(A202,'uppn åk6 uppn åk9'!$A$4:$D$600,1,FALSE)&lt;&gt;"",FALSE)</f>
        <v>1</v>
      </c>
      <c r="S202">
        <f>IFERROR(VLOOKUP(A202,'uppn åk6 uppn åk9'!$A$4:$D$600,2,FALSE),0)</f>
        <v>99</v>
      </c>
      <c r="T202">
        <f>IFERROR(VLOOKUP(A202,'uppn åk6 uppn åk9'!$A$4:$D$600,3,FALSE),0)</f>
        <v>999</v>
      </c>
      <c r="U202">
        <f t="shared" si="34"/>
        <v>99</v>
      </c>
      <c r="V202">
        <f t="shared" si="35"/>
        <v>0</v>
      </c>
    </row>
    <row r="203" spans="1:22" x14ac:dyDescent="0.3">
      <c r="A203" s="10" t="s">
        <v>185</v>
      </c>
      <c r="B203" s="49" t="b">
        <f t="shared" si="27"/>
        <v>0</v>
      </c>
      <c r="C203" t="b">
        <f>IFERROR(VLOOKUP(A203,'ej uppn åk6 ej uppn åk9'!$A$4:$D$525,1,FALSE)&lt;&gt;"",FALSE)</f>
        <v>1</v>
      </c>
      <c r="D203">
        <f>IFERROR(VLOOKUP(A203,'ej uppn åk6 ej uppn åk9'!$A$4:$D$525,2,FALSE),0)</f>
        <v>999</v>
      </c>
      <c r="E203">
        <f>IFERROR(VLOOKUP(A203,'ej uppn åk6 ej uppn åk9'!$A$4:$D$525,3,FALSE),0)</f>
        <v>999</v>
      </c>
      <c r="F203">
        <f t="shared" si="28"/>
        <v>0</v>
      </c>
      <c r="G203">
        <f t="shared" si="29"/>
        <v>0</v>
      </c>
      <c r="H203" t="b">
        <f>IFERROR(VLOOKUP(A203,'ej uppn åk6 uppn åk9'!$A$4:$D$525,1,FALSE)&lt;&gt;"",FALSE)</f>
        <v>0</v>
      </c>
      <c r="I203">
        <f>IFERROR(VLOOKUP(A203,'ej uppn åk6 uppn åk9'!$A$4:$D$525,2,FALSE),0)</f>
        <v>0</v>
      </c>
      <c r="J203">
        <f>IFERROR(VLOOKUP(A203,'ej uppn åk6 uppn åk9'!$A$4:$D$525,3,FALSE),0)</f>
        <v>0</v>
      </c>
      <c r="K203">
        <f t="shared" si="30"/>
        <v>0</v>
      </c>
      <c r="L203">
        <f t="shared" si="31"/>
        <v>0</v>
      </c>
      <c r="M203" t="b">
        <f>IFERROR(VLOOKUP(A203,'uppn åk6 ej uppn åk9'!$A$4:$D$525,1,FALSE)&lt;&gt;"",FALSE)</f>
        <v>1</v>
      </c>
      <c r="N203">
        <f>IFERROR(VLOOKUP(A203,'uppn åk6 ej uppn åk9'!$A$4:$D$525,2,FALSE),0)</f>
        <v>999</v>
      </c>
      <c r="O203">
        <f>IFERROR(VLOOKUP(A203,'uppn åk6 ej uppn åk9'!$A$4:$D$525,3,FALSE),0)</f>
        <v>999</v>
      </c>
      <c r="P203">
        <f t="shared" si="32"/>
        <v>0</v>
      </c>
      <c r="Q203">
        <f t="shared" si="33"/>
        <v>0</v>
      </c>
      <c r="R203" t="b">
        <f>IFERROR(VLOOKUP(A203,'uppn åk6 uppn åk9'!$A$4:$D$600,1,FALSE)&lt;&gt;"",FALSE)</f>
        <v>1</v>
      </c>
      <c r="S203">
        <f>IFERROR(VLOOKUP(A203,'uppn åk6 uppn åk9'!$A$4:$D$600,2,FALSE),0)</f>
        <v>23</v>
      </c>
      <c r="T203">
        <f>IFERROR(VLOOKUP(A203,'uppn åk6 uppn åk9'!$A$4:$D$600,3,FALSE),0)</f>
        <v>999</v>
      </c>
      <c r="U203">
        <f t="shared" si="34"/>
        <v>23</v>
      </c>
      <c r="V203">
        <f t="shared" si="35"/>
        <v>0</v>
      </c>
    </row>
    <row r="204" spans="1:22" x14ac:dyDescent="0.3">
      <c r="A204" s="10" t="s">
        <v>186</v>
      </c>
      <c r="B204" s="49" t="b">
        <f t="shared" si="27"/>
        <v>0</v>
      </c>
      <c r="C204" t="b">
        <f>IFERROR(VLOOKUP(A204,'ej uppn åk6 ej uppn åk9'!$A$4:$D$525,1,FALSE)&lt;&gt;"",FALSE)</f>
        <v>1</v>
      </c>
      <c r="D204">
        <f>IFERROR(VLOOKUP(A204,'ej uppn åk6 ej uppn åk9'!$A$4:$D$525,2,FALSE),0)</f>
        <v>999</v>
      </c>
      <c r="E204">
        <f>IFERROR(VLOOKUP(A204,'ej uppn åk6 ej uppn åk9'!$A$4:$D$525,3,FALSE),0)</f>
        <v>999</v>
      </c>
      <c r="F204">
        <f t="shared" si="28"/>
        <v>0</v>
      </c>
      <c r="G204">
        <f t="shared" si="29"/>
        <v>0</v>
      </c>
      <c r="H204" t="b">
        <f>IFERROR(VLOOKUP(A204,'ej uppn åk6 uppn åk9'!$A$4:$D$525,1,FALSE)&lt;&gt;"",FALSE)</f>
        <v>1</v>
      </c>
      <c r="I204">
        <f>IFERROR(VLOOKUP(A204,'ej uppn åk6 uppn åk9'!$A$4:$D$525,2,FALSE),0)</f>
        <v>999</v>
      </c>
      <c r="J204">
        <f>IFERROR(VLOOKUP(A204,'ej uppn åk6 uppn åk9'!$A$4:$D$525,3,FALSE),0)</f>
        <v>999</v>
      </c>
      <c r="K204">
        <f t="shared" si="30"/>
        <v>0</v>
      </c>
      <c r="L204">
        <f t="shared" si="31"/>
        <v>0</v>
      </c>
      <c r="M204" t="b">
        <f>IFERROR(VLOOKUP(A204,'uppn åk6 ej uppn åk9'!$A$4:$D$525,1,FALSE)&lt;&gt;"",FALSE)</f>
        <v>1</v>
      </c>
      <c r="N204">
        <f>IFERROR(VLOOKUP(A204,'uppn åk6 ej uppn åk9'!$A$4:$D$525,2,FALSE),0)</f>
        <v>999</v>
      </c>
      <c r="O204">
        <f>IFERROR(VLOOKUP(A204,'uppn åk6 ej uppn åk9'!$A$4:$D$525,3,FALSE),0)</f>
        <v>999</v>
      </c>
      <c r="P204">
        <f t="shared" si="32"/>
        <v>0</v>
      </c>
      <c r="Q204">
        <f t="shared" si="33"/>
        <v>0</v>
      </c>
      <c r="R204" t="b">
        <f>IFERROR(VLOOKUP(A204,'uppn åk6 uppn åk9'!$A$4:$D$600,1,FALSE)&lt;&gt;"",FALSE)</f>
        <v>0</v>
      </c>
      <c r="S204">
        <f>IFERROR(VLOOKUP(A204,'uppn åk6 uppn åk9'!$A$4:$D$600,2,FALSE),0)</f>
        <v>0</v>
      </c>
      <c r="T204">
        <f>IFERROR(VLOOKUP(A204,'uppn åk6 uppn åk9'!$A$4:$D$600,3,FALSE),0)</f>
        <v>0</v>
      </c>
      <c r="U204">
        <f t="shared" si="34"/>
        <v>0</v>
      </c>
      <c r="V204">
        <f t="shared" si="35"/>
        <v>0</v>
      </c>
    </row>
    <row r="205" spans="1:22" x14ac:dyDescent="0.3">
      <c r="A205" s="10" t="s">
        <v>187</v>
      </c>
      <c r="B205" s="49" t="b">
        <f t="shared" si="27"/>
        <v>0</v>
      </c>
      <c r="C205" t="b">
        <f>IFERROR(VLOOKUP(A205,'ej uppn åk6 ej uppn åk9'!$A$4:$D$525,1,FALSE)&lt;&gt;"",FALSE)</f>
        <v>1</v>
      </c>
      <c r="D205">
        <f>IFERROR(VLOOKUP(A205,'ej uppn åk6 ej uppn åk9'!$A$4:$D$525,2,FALSE),0)</f>
        <v>999</v>
      </c>
      <c r="E205">
        <f>IFERROR(VLOOKUP(A205,'ej uppn åk6 ej uppn åk9'!$A$4:$D$525,3,FALSE),0)</f>
        <v>999</v>
      </c>
      <c r="F205">
        <f t="shared" si="28"/>
        <v>0</v>
      </c>
      <c r="G205">
        <f t="shared" si="29"/>
        <v>0</v>
      </c>
      <c r="H205" t="b">
        <f>IFERROR(VLOOKUP(A205,'ej uppn åk6 uppn åk9'!$A$4:$D$525,1,FALSE)&lt;&gt;"",FALSE)</f>
        <v>0</v>
      </c>
      <c r="I205">
        <f>IFERROR(VLOOKUP(A205,'ej uppn åk6 uppn åk9'!$A$4:$D$525,2,FALSE),0)</f>
        <v>0</v>
      </c>
      <c r="J205">
        <f>IFERROR(VLOOKUP(A205,'ej uppn åk6 uppn åk9'!$A$4:$D$525,3,FALSE),0)</f>
        <v>0</v>
      </c>
      <c r="K205">
        <f t="shared" si="30"/>
        <v>0</v>
      </c>
      <c r="L205">
        <f t="shared" si="31"/>
        <v>0</v>
      </c>
      <c r="M205" t="b">
        <f>IFERROR(VLOOKUP(A205,'uppn åk6 ej uppn åk9'!$A$4:$D$525,1,FALSE)&lt;&gt;"",FALSE)</f>
        <v>0</v>
      </c>
      <c r="N205">
        <f>IFERROR(VLOOKUP(A205,'uppn åk6 ej uppn åk9'!$A$4:$D$525,2,FALSE),0)</f>
        <v>0</v>
      </c>
      <c r="O205">
        <f>IFERROR(VLOOKUP(A205,'uppn åk6 ej uppn åk9'!$A$4:$D$525,3,FALSE),0)</f>
        <v>0</v>
      </c>
      <c r="P205">
        <f t="shared" si="32"/>
        <v>0</v>
      </c>
      <c r="Q205">
        <f t="shared" si="33"/>
        <v>0</v>
      </c>
      <c r="R205" t="b">
        <f>IFERROR(VLOOKUP(A205,'uppn åk6 uppn åk9'!$A$4:$D$600,1,FALSE)&lt;&gt;"",FALSE)</f>
        <v>0</v>
      </c>
      <c r="S205">
        <f>IFERROR(VLOOKUP(A205,'uppn åk6 uppn åk9'!$A$4:$D$600,2,FALSE),0)</f>
        <v>0</v>
      </c>
      <c r="T205">
        <f>IFERROR(VLOOKUP(A205,'uppn åk6 uppn åk9'!$A$4:$D$600,3,FALSE),0)</f>
        <v>0</v>
      </c>
      <c r="U205">
        <f t="shared" si="34"/>
        <v>0</v>
      </c>
      <c r="V205">
        <f t="shared" si="35"/>
        <v>0</v>
      </c>
    </row>
    <row r="206" spans="1:22" x14ac:dyDescent="0.3">
      <c r="A206" s="10" t="s">
        <v>188</v>
      </c>
      <c r="B206" s="49" t="b">
        <f t="shared" si="27"/>
        <v>0</v>
      </c>
      <c r="C206" t="b">
        <f>IFERROR(VLOOKUP(A206,'ej uppn åk6 ej uppn åk9'!$A$4:$D$525,1,FALSE)&lt;&gt;"",FALSE)</f>
        <v>1</v>
      </c>
      <c r="D206">
        <f>IFERROR(VLOOKUP(A206,'ej uppn åk6 ej uppn åk9'!$A$4:$D$525,2,FALSE),0)</f>
        <v>999</v>
      </c>
      <c r="E206">
        <f>IFERROR(VLOOKUP(A206,'ej uppn åk6 ej uppn åk9'!$A$4:$D$525,3,FALSE),0)</f>
        <v>999</v>
      </c>
      <c r="F206">
        <f t="shared" si="28"/>
        <v>0</v>
      </c>
      <c r="G206">
        <f t="shared" si="29"/>
        <v>0</v>
      </c>
      <c r="H206" t="b">
        <f>IFERROR(VLOOKUP(A206,'ej uppn åk6 uppn åk9'!$A$4:$D$525,1,FALSE)&lt;&gt;"",FALSE)</f>
        <v>1</v>
      </c>
      <c r="I206">
        <f>IFERROR(VLOOKUP(A206,'ej uppn åk6 uppn åk9'!$A$4:$D$525,2,FALSE),0)</f>
        <v>999</v>
      </c>
      <c r="J206">
        <f>IFERROR(VLOOKUP(A206,'ej uppn åk6 uppn åk9'!$A$4:$D$525,3,FALSE),0)</f>
        <v>999</v>
      </c>
      <c r="K206">
        <f t="shared" si="30"/>
        <v>0</v>
      </c>
      <c r="L206">
        <f t="shared" si="31"/>
        <v>0</v>
      </c>
      <c r="M206" t="b">
        <f>IFERROR(VLOOKUP(A206,'uppn åk6 ej uppn åk9'!$A$4:$D$525,1,FALSE)&lt;&gt;"",FALSE)</f>
        <v>1</v>
      </c>
      <c r="N206">
        <f>IFERROR(VLOOKUP(A206,'uppn åk6 ej uppn åk9'!$A$4:$D$525,2,FALSE),0)</f>
        <v>999</v>
      </c>
      <c r="O206">
        <f>IFERROR(VLOOKUP(A206,'uppn åk6 ej uppn åk9'!$A$4:$D$525,3,FALSE),0)</f>
        <v>999</v>
      </c>
      <c r="P206">
        <f t="shared" si="32"/>
        <v>0</v>
      </c>
      <c r="Q206">
        <f t="shared" si="33"/>
        <v>0</v>
      </c>
      <c r="R206" t="b">
        <f>IFERROR(VLOOKUP(A206,'uppn åk6 uppn åk9'!$A$4:$D$600,1,FALSE)&lt;&gt;"",FALSE)</f>
        <v>0</v>
      </c>
      <c r="S206">
        <f>IFERROR(VLOOKUP(A206,'uppn åk6 uppn åk9'!$A$4:$D$600,2,FALSE),0)</f>
        <v>0</v>
      </c>
      <c r="T206">
        <f>IFERROR(VLOOKUP(A206,'uppn åk6 uppn åk9'!$A$4:$D$600,3,FALSE),0)</f>
        <v>0</v>
      </c>
      <c r="U206">
        <f t="shared" si="34"/>
        <v>0</v>
      </c>
      <c r="V206">
        <f t="shared" si="35"/>
        <v>0</v>
      </c>
    </row>
    <row r="207" spans="1:22" x14ac:dyDescent="0.3">
      <c r="A207" s="10" t="s">
        <v>190</v>
      </c>
      <c r="B207" s="49" t="b">
        <f t="shared" si="27"/>
        <v>0</v>
      </c>
      <c r="C207" t="b">
        <f>IFERROR(VLOOKUP(A207,'ej uppn åk6 ej uppn åk9'!$A$4:$D$525,1,FALSE)&lt;&gt;"",FALSE)</f>
        <v>1</v>
      </c>
      <c r="D207">
        <f>IFERROR(VLOOKUP(A207,'ej uppn åk6 ej uppn åk9'!$A$4:$D$525,2,FALSE),0)</f>
        <v>999</v>
      </c>
      <c r="E207">
        <f>IFERROR(VLOOKUP(A207,'ej uppn åk6 ej uppn åk9'!$A$4:$D$525,3,FALSE),0)</f>
        <v>999</v>
      </c>
      <c r="F207">
        <f t="shared" si="28"/>
        <v>0</v>
      </c>
      <c r="G207">
        <f t="shared" si="29"/>
        <v>0</v>
      </c>
      <c r="H207" t="b">
        <f>IFERROR(VLOOKUP(A207,'ej uppn åk6 uppn åk9'!$A$4:$D$525,1,FALSE)&lt;&gt;"",FALSE)</f>
        <v>1</v>
      </c>
      <c r="I207">
        <f>IFERROR(VLOOKUP(A207,'ej uppn åk6 uppn åk9'!$A$4:$D$525,2,FALSE),0)</f>
        <v>999</v>
      </c>
      <c r="J207">
        <f>IFERROR(VLOOKUP(A207,'ej uppn åk6 uppn åk9'!$A$4:$D$525,3,FALSE),0)</f>
        <v>999</v>
      </c>
      <c r="K207">
        <f t="shared" si="30"/>
        <v>0</v>
      </c>
      <c r="L207">
        <f t="shared" si="31"/>
        <v>0</v>
      </c>
      <c r="M207" t="b">
        <f>IFERROR(VLOOKUP(A207,'uppn åk6 ej uppn åk9'!$A$4:$D$525,1,FALSE)&lt;&gt;"",FALSE)</f>
        <v>0</v>
      </c>
      <c r="N207">
        <f>IFERROR(VLOOKUP(A207,'uppn åk6 ej uppn åk9'!$A$4:$D$525,2,FALSE),0)</f>
        <v>0</v>
      </c>
      <c r="O207">
        <f>IFERROR(VLOOKUP(A207,'uppn åk6 ej uppn åk9'!$A$4:$D$525,3,FALSE),0)</f>
        <v>0</v>
      </c>
      <c r="P207">
        <f t="shared" si="32"/>
        <v>0</v>
      </c>
      <c r="Q207">
        <f t="shared" si="33"/>
        <v>0</v>
      </c>
      <c r="R207" t="b">
        <f>IFERROR(VLOOKUP(A207,'uppn åk6 uppn åk9'!$A$4:$D$600,1,FALSE)&lt;&gt;"",FALSE)</f>
        <v>1</v>
      </c>
      <c r="S207">
        <f>IFERROR(VLOOKUP(A207,'uppn åk6 uppn åk9'!$A$4:$D$600,2,FALSE),0)</f>
        <v>999</v>
      </c>
      <c r="T207">
        <f>IFERROR(VLOOKUP(A207,'uppn åk6 uppn åk9'!$A$4:$D$600,3,FALSE),0)</f>
        <v>999</v>
      </c>
      <c r="U207">
        <f t="shared" si="34"/>
        <v>0</v>
      </c>
      <c r="V207">
        <f t="shared" si="35"/>
        <v>0</v>
      </c>
    </row>
    <row r="208" spans="1:22" x14ac:dyDescent="0.3">
      <c r="A208" s="10" t="s">
        <v>189</v>
      </c>
      <c r="B208" s="49" t="b">
        <f t="shared" si="27"/>
        <v>0</v>
      </c>
      <c r="C208" t="b">
        <f>IFERROR(VLOOKUP(A208,'ej uppn åk6 ej uppn åk9'!$A$4:$D$525,1,FALSE)&lt;&gt;"",FALSE)</f>
        <v>1</v>
      </c>
      <c r="D208">
        <f>IFERROR(VLOOKUP(A208,'ej uppn åk6 ej uppn åk9'!$A$4:$D$525,2,FALSE),0)</f>
        <v>999</v>
      </c>
      <c r="E208">
        <f>IFERROR(VLOOKUP(A208,'ej uppn åk6 ej uppn åk9'!$A$4:$D$525,3,FALSE),0)</f>
        <v>999</v>
      </c>
      <c r="F208">
        <f t="shared" si="28"/>
        <v>0</v>
      </c>
      <c r="G208">
        <f t="shared" si="29"/>
        <v>0</v>
      </c>
      <c r="H208" t="b">
        <f>IFERROR(VLOOKUP(A208,'ej uppn åk6 uppn åk9'!$A$4:$D$525,1,FALSE)&lt;&gt;"",FALSE)</f>
        <v>1</v>
      </c>
      <c r="I208">
        <f>IFERROR(VLOOKUP(A208,'ej uppn åk6 uppn åk9'!$A$4:$D$525,2,FALSE),0)</f>
        <v>999</v>
      </c>
      <c r="J208">
        <f>IFERROR(VLOOKUP(A208,'ej uppn åk6 uppn åk9'!$A$4:$D$525,3,FALSE),0)</f>
        <v>999</v>
      </c>
      <c r="K208">
        <f t="shared" si="30"/>
        <v>0</v>
      </c>
      <c r="L208">
        <f t="shared" si="31"/>
        <v>0</v>
      </c>
      <c r="M208" t="b">
        <f>IFERROR(VLOOKUP(A208,'uppn åk6 ej uppn åk9'!$A$4:$D$525,1,FALSE)&lt;&gt;"",FALSE)</f>
        <v>1</v>
      </c>
      <c r="N208">
        <f>IFERROR(VLOOKUP(A208,'uppn åk6 ej uppn åk9'!$A$4:$D$525,2,FALSE),0)</f>
        <v>999</v>
      </c>
      <c r="O208">
        <f>IFERROR(VLOOKUP(A208,'uppn åk6 ej uppn åk9'!$A$4:$D$525,3,FALSE),0)</f>
        <v>999</v>
      </c>
      <c r="P208">
        <f t="shared" si="32"/>
        <v>0</v>
      </c>
      <c r="Q208">
        <f t="shared" si="33"/>
        <v>0</v>
      </c>
      <c r="R208" t="b">
        <f>IFERROR(VLOOKUP(A208,'uppn åk6 uppn åk9'!$A$4:$D$600,1,FALSE)&lt;&gt;"",FALSE)</f>
        <v>1</v>
      </c>
      <c r="S208">
        <f>IFERROR(VLOOKUP(A208,'uppn åk6 uppn åk9'!$A$4:$D$600,2,FALSE),0)</f>
        <v>999</v>
      </c>
      <c r="T208">
        <f>IFERROR(VLOOKUP(A208,'uppn åk6 uppn åk9'!$A$4:$D$600,3,FALSE),0)</f>
        <v>999</v>
      </c>
      <c r="U208">
        <f t="shared" si="34"/>
        <v>0</v>
      </c>
      <c r="V208">
        <f t="shared" si="35"/>
        <v>0</v>
      </c>
    </row>
    <row r="209" spans="1:22" x14ac:dyDescent="0.3">
      <c r="A209" s="10" t="s">
        <v>191</v>
      </c>
      <c r="B209" s="49" t="b">
        <f t="shared" si="27"/>
        <v>0</v>
      </c>
      <c r="C209" t="b">
        <f>IFERROR(VLOOKUP(A209,'ej uppn åk6 ej uppn åk9'!$A$4:$D$525,1,FALSE)&lt;&gt;"",FALSE)</f>
        <v>1</v>
      </c>
      <c r="D209">
        <f>IFERROR(VLOOKUP(A209,'ej uppn åk6 ej uppn åk9'!$A$4:$D$525,2,FALSE),0)</f>
        <v>999</v>
      </c>
      <c r="E209">
        <f>IFERROR(VLOOKUP(A209,'ej uppn åk6 ej uppn åk9'!$A$4:$D$525,3,FALSE),0)</f>
        <v>999</v>
      </c>
      <c r="F209">
        <f t="shared" si="28"/>
        <v>0</v>
      </c>
      <c r="G209">
        <f t="shared" si="29"/>
        <v>0</v>
      </c>
      <c r="H209" t="b">
        <f>IFERROR(VLOOKUP(A209,'ej uppn åk6 uppn åk9'!$A$4:$D$525,1,FALSE)&lt;&gt;"",FALSE)</f>
        <v>1</v>
      </c>
      <c r="I209">
        <f>IFERROR(VLOOKUP(A209,'ej uppn åk6 uppn åk9'!$A$4:$D$525,2,FALSE),0)</f>
        <v>999</v>
      </c>
      <c r="J209">
        <f>IFERROR(VLOOKUP(A209,'ej uppn åk6 uppn åk9'!$A$4:$D$525,3,FALSE),0)</f>
        <v>999</v>
      </c>
      <c r="K209">
        <f t="shared" si="30"/>
        <v>0</v>
      </c>
      <c r="L209">
        <f t="shared" si="31"/>
        <v>0</v>
      </c>
      <c r="M209" t="b">
        <f>IFERROR(VLOOKUP(A209,'uppn åk6 ej uppn åk9'!$A$4:$D$525,1,FALSE)&lt;&gt;"",FALSE)</f>
        <v>1</v>
      </c>
      <c r="N209">
        <f>IFERROR(VLOOKUP(A209,'uppn åk6 ej uppn åk9'!$A$4:$D$525,2,FALSE),0)</f>
        <v>999</v>
      </c>
      <c r="O209">
        <f>IFERROR(VLOOKUP(A209,'uppn åk6 ej uppn åk9'!$A$4:$D$525,3,FALSE),0)</f>
        <v>999</v>
      </c>
      <c r="P209">
        <f t="shared" si="32"/>
        <v>0</v>
      </c>
      <c r="Q209">
        <f t="shared" si="33"/>
        <v>0</v>
      </c>
      <c r="R209" t="b">
        <f>IFERROR(VLOOKUP(A209,'uppn åk6 uppn åk9'!$A$4:$D$600,1,FALSE)&lt;&gt;"",FALSE)</f>
        <v>1</v>
      </c>
      <c r="S209">
        <f>IFERROR(VLOOKUP(A209,'uppn åk6 uppn åk9'!$A$4:$D$600,2,FALSE),0)</f>
        <v>999</v>
      </c>
      <c r="T209">
        <f>IFERROR(VLOOKUP(A209,'uppn åk6 uppn åk9'!$A$4:$D$600,3,FALSE),0)</f>
        <v>999</v>
      </c>
      <c r="U209">
        <f t="shared" si="34"/>
        <v>0</v>
      </c>
      <c r="V209">
        <f t="shared" si="35"/>
        <v>0</v>
      </c>
    </row>
    <row r="210" spans="1:22" x14ac:dyDescent="0.3">
      <c r="A210" s="10" t="s">
        <v>192</v>
      </c>
      <c r="B210" s="49" t="b">
        <f t="shared" si="27"/>
        <v>0</v>
      </c>
      <c r="C210" t="b">
        <f>IFERROR(VLOOKUP(A210,'ej uppn åk6 ej uppn åk9'!$A$4:$D$525,1,FALSE)&lt;&gt;"",FALSE)</f>
        <v>1</v>
      </c>
      <c r="D210">
        <f>IFERROR(VLOOKUP(A210,'ej uppn åk6 ej uppn åk9'!$A$4:$D$525,2,FALSE),0)</f>
        <v>999</v>
      </c>
      <c r="E210">
        <f>IFERROR(VLOOKUP(A210,'ej uppn åk6 ej uppn åk9'!$A$4:$D$525,3,FALSE),0)</f>
        <v>999</v>
      </c>
      <c r="F210">
        <f t="shared" si="28"/>
        <v>0</v>
      </c>
      <c r="G210">
        <f t="shared" si="29"/>
        <v>0</v>
      </c>
      <c r="H210" t="b">
        <f>IFERROR(VLOOKUP(A210,'ej uppn åk6 uppn åk9'!$A$4:$D$525,1,FALSE)&lt;&gt;"",FALSE)</f>
        <v>1</v>
      </c>
      <c r="I210">
        <f>IFERROR(VLOOKUP(A210,'ej uppn åk6 uppn åk9'!$A$4:$D$525,2,FALSE),0)</f>
        <v>999</v>
      </c>
      <c r="J210">
        <f>IFERROR(VLOOKUP(A210,'ej uppn åk6 uppn åk9'!$A$4:$D$525,3,FALSE),0)</f>
        <v>999</v>
      </c>
      <c r="K210">
        <f t="shared" si="30"/>
        <v>0</v>
      </c>
      <c r="L210">
        <f t="shared" si="31"/>
        <v>0</v>
      </c>
      <c r="M210" t="b">
        <f>IFERROR(VLOOKUP(A210,'uppn åk6 ej uppn åk9'!$A$4:$D$525,1,FALSE)&lt;&gt;"",FALSE)</f>
        <v>0</v>
      </c>
      <c r="N210">
        <f>IFERROR(VLOOKUP(A210,'uppn åk6 ej uppn åk9'!$A$4:$D$525,2,FALSE),0)</f>
        <v>0</v>
      </c>
      <c r="O210">
        <f>IFERROR(VLOOKUP(A210,'uppn åk6 ej uppn åk9'!$A$4:$D$525,3,FALSE),0)</f>
        <v>0</v>
      </c>
      <c r="P210">
        <f t="shared" si="32"/>
        <v>0</v>
      </c>
      <c r="Q210">
        <f t="shared" si="33"/>
        <v>0</v>
      </c>
      <c r="R210" t="b">
        <f>IFERROR(VLOOKUP(A210,'uppn åk6 uppn åk9'!$A$4:$D$600,1,FALSE)&lt;&gt;"",FALSE)</f>
        <v>1</v>
      </c>
      <c r="S210">
        <f>IFERROR(VLOOKUP(A210,'uppn åk6 uppn åk9'!$A$4:$D$600,2,FALSE),0)</f>
        <v>47</v>
      </c>
      <c r="T210">
        <f>IFERROR(VLOOKUP(A210,'uppn åk6 uppn åk9'!$A$4:$D$600,3,FALSE),0)</f>
        <v>0</v>
      </c>
      <c r="U210">
        <f t="shared" si="34"/>
        <v>47</v>
      </c>
      <c r="V210">
        <f t="shared" si="35"/>
        <v>0</v>
      </c>
    </row>
    <row r="211" spans="1:22" x14ac:dyDescent="0.3">
      <c r="A211" s="10" t="s">
        <v>193</v>
      </c>
      <c r="B211" s="49" t="b">
        <f t="shared" si="27"/>
        <v>0</v>
      </c>
      <c r="C211" t="b">
        <f>IFERROR(VLOOKUP(A211,'ej uppn åk6 ej uppn åk9'!$A$4:$D$525,1,FALSE)&lt;&gt;"",FALSE)</f>
        <v>1</v>
      </c>
      <c r="D211">
        <f>IFERROR(VLOOKUP(A211,'ej uppn åk6 ej uppn åk9'!$A$4:$D$525,2,FALSE),0)</f>
        <v>127</v>
      </c>
      <c r="E211">
        <f>IFERROR(VLOOKUP(A211,'ej uppn åk6 ej uppn åk9'!$A$4:$D$525,3,FALSE),0)</f>
        <v>34</v>
      </c>
      <c r="F211">
        <f t="shared" si="28"/>
        <v>127</v>
      </c>
      <c r="G211">
        <f t="shared" si="29"/>
        <v>34</v>
      </c>
      <c r="H211" t="b">
        <f>IFERROR(VLOOKUP(A211,'ej uppn åk6 uppn åk9'!$A$4:$D$525,1,FALSE)&lt;&gt;"",FALSE)</f>
        <v>1</v>
      </c>
      <c r="I211">
        <f>IFERROR(VLOOKUP(A211,'ej uppn åk6 uppn åk9'!$A$4:$D$525,2,FALSE),0)</f>
        <v>231</v>
      </c>
      <c r="J211">
        <f>IFERROR(VLOOKUP(A211,'ej uppn åk6 uppn åk9'!$A$4:$D$525,3,FALSE),0)</f>
        <v>27</v>
      </c>
      <c r="K211">
        <f t="shared" si="30"/>
        <v>231</v>
      </c>
      <c r="L211">
        <f t="shared" si="31"/>
        <v>27</v>
      </c>
      <c r="M211" t="b">
        <f>IFERROR(VLOOKUP(A211,'uppn åk6 ej uppn åk9'!$A$4:$D$525,1,FALSE)&lt;&gt;"",FALSE)</f>
        <v>1</v>
      </c>
      <c r="N211">
        <f>IFERROR(VLOOKUP(A211,'uppn åk6 ej uppn åk9'!$A$4:$D$525,2,FALSE),0)</f>
        <v>175</v>
      </c>
      <c r="O211">
        <f>IFERROR(VLOOKUP(A211,'uppn åk6 ej uppn åk9'!$A$4:$D$525,3,FALSE),0)</f>
        <v>15</v>
      </c>
      <c r="P211">
        <f t="shared" si="32"/>
        <v>175</v>
      </c>
      <c r="Q211">
        <f t="shared" si="33"/>
        <v>15</v>
      </c>
      <c r="R211" t="b">
        <f>IFERROR(VLOOKUP(A211,'uppn åk6 uppn åk9'!$A$4:$D$600,1,FALSE)&lt;&gt;"",FALSE)</f>
        <v>1</v>
      </c>
      <c r="S211">
        <f>IFERROR(VLOOKUP(A211,'uppn åk6 uppn åk9'!$A$4:$D$600,2,FALSE),0)</f>
        <v>2471</v>
      </c>
      <c r="T211">
        <f>IFERROR(VLOOKUP(A211,'uppn åk6 uppn åk9'!$A$4:$D$600,3,FALSE),0)</f>
        <v>47</v>
      </c>
      <c r="U211">
        <f t="shared" si="34"/>
        <v>2471</v>
      </c>
      <c r="V211">
        <f t="shared" si="35"/>
        <v>47</v>
      </c>
    </row>
    <row r="212" spans="1:22" x14ac:dyDescent="0.3">
      <c r="A212" s="10" t="s">
        <v>195</v>
      </c>
      <c r="B212" s="49" t="b">
        <f t="shared" si="27"/>
        <v>0</v>
      </c>
      <c r="C212" t="b">
        <f>IFERROR(VLOOKUP(A212,'ej uppn åk6 ej uppn åk9'!$A$4:$D$525,1,FALSE)&lt;&gt;"",FALSE)</f>
        <v>1</v>
      </c>
      <c r="D212">
        <f>IFERROR(VLOOKUP(A212,'ej uppn åk6 ej uppn åk9'!$A$4:$D$525,2,FALSE),0)</f>
        <v>15</v>
      </c>
      <c r="E212">
        <f>IFERROR(VLOOKUP(A212,'ej uppn åk6 ej uppn åk9'!$A$4:$D$525,3,FALSE),0)</f>
        <v>999</v>
      </c>
      <c r="F212">
        <f t="shared" si="28"/>
        <v>15</v>
      </c>
      <c r="G212">
        <f t="shared" si="29"/>
        <v>0</v>
      </c>
      <c r="H212" t="b">
        <f>IFERROR(VLOOKUP(A212,'ej uppn åk6 uppn åk9'!$A$4:$D$525,1,FALSE)&lt;&gt;"",FALSE)</f>
        <v>1</v>
      </c>
      <c r="I212">
        <f>IFERROR(VLOOKUP(A212,'ej uppn åk6 uppn åk9'!$A$4:$D$525,2,FALSE),0)</f>
        <v>22</v>
      </c>
      <c r="J212">
        <f>IFERROR(VLOOKUP(A212,'ej uppn åk6 uppn åk9'!$A$4:$D$525,3,FALSE),0)</f>
        <v>999</v>
      </c>
      <c r="K212">
        <f t="shared" si="30"/>
        <v>22</v>
      </c>
      <c r="L212">
        <f t="shared" si="31"/>
        <v>0</v>
      </c>
      <c r="M212" t="b">
        <f>IFERROR(VLOOKUP(A212,'uppn åk6 ej uppn åk9'!$A$4:$D$525,1,FALSE)&lt;&gt;"",FALSE)</f>
        <v>1</v>
      </c>
      <c r="N212">
        <f>IFERROR(VLOOKUP(A212,'uppn åk6 ej uppn åk9'!$A$4:$D$525,2,FALSE),0)</f>
        <v>24</v>
      </c>
      <c r="O212">
        <f>IFERROR(VLOOKUP(A212,'uppn åk6 ej uppn åk9'!$A$4:$D$525,3,FALSE),0)</f>
        <v>999</v>
      </c>
      <c r="P212">
        <f t="shared" si="32"/>
        <v>24</v>
      </c>
      <c r="Q212">
        <f t="shared" si="33"/>
        <v>0</v>
      </c>
      <c r="R212" t="b">
        <f>IFERROR(VLOOKUP(A212,'uppn åk6 uppn åk9'!$A$4:$D$600,1,FALSE)&lt;&gt;"",FALSE)</f>
        <v>1</v>
      </c>
      <c r="S212">
        <f>IFERROR(VLOOKUP(A212,'uppn åk6 uppn åk9'!$A$4:$D$600,2,FALSE),0)</f>
        <v>164</v>
      </c>
      <c r="T212">
        <f>IFERROR(VLOOKUP(A212,'uppn åk6 uppn åk9'!$A$4:$D$600,3,FALSE),0)</f>
        <v>999</v>
      </c>
      <c r="U212">
        <f t="shared" si="34"/>
        <v>164</v>
      </c>
      <c r="V212">
        <f t="shared" si="35"/>
        <v>0</v>
      </c>
    </row>
    <row r="213" spans="1:22" x14ac:dyDescent="0.3">
      <c r="A213" s="10" t="s">
        <v>617</v>
      </c>
      <c r="B213" s="49" t="b">
        <f t="shared" si="27"/>
        <v>0</v>
      </c>
      <c r="C213" t="b">
        <f>IFERROR(VLOOKUP(A213,'ej uppn åk6 ej uppn åk9'!$A$4:$D$525,1,FALSE)&lt;&gt;"",FALSE)</f>
        <v>0</v>
      </c>
      <c r="D213">
        <f>IFERROR(VLOOKUP(A213,'ej uppn åk6 ej uppn åk9'!$A$4:$D$525,2,FALSE),0)</f>
        <v>0</v>
      </c>
      <c r="E213">
        <f>IFERROR(VLOOKUP(A213,'ej uppn åk6 ej uppn åk9'!$A$4:$D$525,3,FALSE),0)</f>
        <v>0</v>
      </c>
      <c r="F213">
        <f t="shared" si="28"/>
        <v>0</v>
      </c>
      <c r="G213">
        <f t="shared" si="29"/>
        <v>0</v>
      </c>
      <c r="H213" t="b">
        <f>IFERROR(VLOOKUP(A213,'ej uppn åk6 uppn åk9'!$A$4:$D$525,1,FALSE)&lt;&gt;"",FALSE)</f>
        <v>0</v>
      </c>
      <c r="I213">
        <f>IFERROR(VLOOKUP(A213,'ej uppn åk6 uppn åk9'!$A$4:$D$525,2,FALSE),0)</f>
        <v>0</v>
      </c>
      <c r="J213">
        <f>IFERROR(VLOOKUP(A213,'ej uppn åk6 uppn åk9'!$A$4:$D$525,3,FALSE),0)</f>
        <v>0</v>
      </c>
      <c r="K213">
        <f t="shared" si="30"/>
        <v>0</v>
      </c>
      <c r="L213">
        <f t="shared" si="31"/>
        <v>0</v>
      </c>
      <c r="M213" t="b">
        <f>IFERROR(VLOOKUP(A213,'uppn åk6 ej uppn åk9'!$A$4:$D$525,1,FALSE)&lt;&gt;"",FALSE)</f>
        <v>0</v>
      </c>
      <c r="N213">
        <f>IFERROR(VLOOKUP(A213,'uppn åk6 ej uppn åk9'!$A$4:$D$525,2,FALSE),0)</f>
        <v>0</v>
      </c>
      <c r="O213">
        <f>IFERROR(VLOOKUP(A213,'uppn åk6 ej uppn åk9'!$A$4:$D$525,3,FALSE),0)</f>
        <v>0</v>
      </c>
      <c r="P213">
        <f t="shared" si="32"/>
        <v>0</v>
      </c>
      <c r="Q213">
        <f t="shared" si="33"/>
        <v>0</v>
      </c>
      <c r="R213" t="b">
        <f>IFERROR(VLOOKUP(A213,'uppn åk6 uppn åk9'!$A$4:$D$600,1,FALSE)&lt;&gt;"",FALSE)</f>
        <v>1</v>
      </c>
      <c r="S213">
        <f>IFERROR(VLOOKUP(A213,'uppn åk6 uppn åk9'!$A$4:$D$600,2,FALSE),0)</f>
        <v>11</v>
      </c>
      <c r="T213">
        <f>IFERROR(VLOOKUP(A213,'uppn åk6 uppn åk9'!$A$4:$D$600,3,FALSE),0)</f>
        <v>0</v>
      </c>
      <c r="U213">
        <f t="shared" si="34"/>
        <v>11</v>
      </c>
      <c r="V213">
        <f t="shared" si="35"/>
        <v>0</v>
      </c>
    </row>
    <row r="214" spans="1:22" x14ac:dyDescent="0.3">
      <c r="A214" s="10" t="s">
        <v>196</v>
      </c>
      <c r="B214" s="49" t="b">
        <f t="shared" si="27"/>
        <v>0</v>
      </c>
      <c r="C214" t="b">
        <f>IFERROR(VLOOKUP(A214,'ej uppn åk6 ej uppn åk9'!$A$4:$D$525,1,FALSE)&lt;&gt;"",FALSE)</f>
        <v>1</v>
      </c>
      <c r="D214">
        <f>IFERROR(VLOOKUP(A214,'ej uppn åk6 ej uppn åk9'!$A$4:$D$525,2,FALSE),0)</f>
        <v>999</v>
      </c>
      <c r="E214">
        <f>IFERROR(VLOOKUP(A214,'ej uppn åk6 ej uppn åk9'!$A$4:$D$525,3,FALSE),0)</f>
        <v>999</v>
      </c>
      <c r="F214">
        <f t="shared" si="28"/>
        <v>0</v>
      </c>
      <c r="G214">
        <f t="shared" si="29"/>
        <v>0</v>
      </c>
      <c r="H214" t="b">
        <f>IFERROR(VLOOKUP(A214,'ej uppn åk6 uppn åk9'!$A$4:$D$525,1,FALSE)&lt;&gt;"",FALSE)</f>
        <v>1</v>
      </c>
      <c r="I214">
        <f>IFERROR(VLOOKUP(A214,'ej uppn åk6 uppn åk9'!$A$4:$D$525,2,FALSE),0)</f>
        <v>999</v>
      </c>
      <c r="J214">
        <f>IFERROR(VLOOKUP(A214,'ej uppn åk6 uppn åk9'!$A$4:$D$525,3,FALSE),0)</f>
        <v>999</v>
      </c>
      <c r="K214">
        <f t="shared" si="30"/>
        <v>0</v>
      </c>
      <c r="L214">
        <f t="shared" si="31"/>
        <v>0</v>
      </c>
      <c r="M214" t="b">
        <f>IFERROR(VLOOKUP(A214,'uppn åk6 ej uppn åk9'!$A$4:$D$525,1,FALSE)&lt;&gt;"",FALSE)</f>
        <v>1</v>
      </c>
      <c r="N214">
        <f>IFERROR(VLOOKUP(A214,'uppn åk6 ej uppn åk9'!$A$4:$D$525,2,FALSE),0)</f>
        <v>999</v>
      </c>
      <c r="O214">
        <f>IFERROR(VLOOKUP(A214,'uppn åk6 ej uppn åk9'!$A$4:$D$525,3,FALSE),0)</f>
        <v>999</v>
      </c>
      <c r="P214">
        <f t="shared" si="32"/>
        <v>0</v>
      </c>
      <c r="Q214">
        <f t="shared" si="33"/>
        <v>0</v>
      </c>
      <c r="R214" t="b">
        <f>IFERROR(VLOOKUP(A214,'uppn åk6 uppn åk9'!$A$4:$D$600,1,FALSE)&lt;&gt;"",FALSE)</f>
        <v>1</v>
      </c>
      <c r="S214">
        <f>IFERROR(VLOOKUP(A214,'uppn åk6 uppn åk9'!$A$4:$D$600,2,FALSE),0)</f>
        <v>24</v>
      </c>
      <c r="T214">
        <f>IFERROR(VLOOKUP(A214,'uppn åk6 uppn åk9'!$A$4:$D$600,3,FALSE),0)</f>
        <v>0</v>
      </c>
      <c r="U214">
        <f t="shared" si="34"/>
        <v>24</v>
      </c>
      <c r="V214">
        <f t="shared" si="35"/>
        <v>0</v>
      </c>
    </row>
    <row r="215" spans="1:22" x14ac:dyDescent="0.3">
      <c r="A215" s="10" t="s">
        <v>197</v>
      </c>
      <c r="B215" s="49" t="b">
        <f t="shared" si="27"/>
        <v>0</v>
      </c>
      <c r="C215" t="b">
        <f>IFERROR(VLOOKUP(A215,'ej uppn åk6 ej uppn åk9'!$A$4:$D$525,1,FALSE)&lt;&gt;"",FALSE)</f>
        <v>1</v>
      </c>
      <c r="D215">
        <f>IFERROR(VLOOKUP(A215,'ej uppn åk6 ej uppn åk9'!$A$4:$D$525,2,FALSE),0)</f>
        <v>999</v>
      </c>
      <c r="E215">
        <f>IFERROR(VLOOKUP(A215,'ej uppn åk6 ej uppn åk9'!$A$4:$D$525,3,FALSE),0)</f>
        <v>999</v>
      </c>
      <c r="F215">
        <f t="shared" si="28"/>
        <v>0</v>
      </c>
      <c r="G215">
        <f t="shared" si="29"/>
        <v>0</v>
      </c>
      <c r="H215" t="b">
        <f>IFERROR(VLOOKUP(A215,'ej uppn åk6 uppn åk9'!$A$4:$D$525,1,FALSE)&lt;&gt;"",FALSE)</f>
        <v>1</v>
      </c>
      <c r="I215">
        <f>IFERROR(VLOOKUP(A215,'ej uppn åk6 uppn åk9'!$A$4:$D$525,2,FALSE),0)</f>
        <v>999</v>
      </c>
      <c r="J215">
        <f>IFERROR(VLOOKUP(A215,'ej uppn åk6 uppn åk9'!$A$4:$D$525,3,FALSE),0)</f>
        <v>999</v>
      </c>
      <c r="K215">
        <f t="shared" si="30"/>
        <v>0</v>
      </c>
      <c r="L215">
        <f t="shared" si="31"/>
        <v>0</v>
      </c>
      <c r="M215" t="b">
        <f>IFERROR(VLOOKUP(A215,'uppn åk6 ej uppn åk9'!$A$4:$D$525,1,FALSE)&lt;&gt;"",FALSE)</f>
        <v>1</v>
      </c>
      <c r="N215">
        <f>IFERROR(VLOOKUP(A215,'uppn åk6 ej uppn åk9'!$A$4:$D$525,2,FALSE),0)</f>
        <v>999</v>
      </c>
      <c r="O215">
        <f>IFERROR(VLOOKUP(A215,'uppn åk6 ej uppn åk9'!$A$4:$D$525,3,FALSE),0)</f>
        <v>999</v>
      </c>
      <c r="P215">
        <f t="shared" si="32"/>
        <v>0</v>
      </c>
      <c r="Q215">
        <f t="shared" si="33"/>
        <v>0</v>
      </c>
      <c r="R215" t="b">
        <f>IFERROR(VLOOKUP(A215,'uppn åk6 uppn åk9'!$A$4:$D$600,1,FALSE)&lt;&gt;"",FALSE)</f>
        <v>1</v>
      </c>
      <c r="S215">
        <f>IFERROR(VLOOKUP(A215,'uppn åk6 uppn åk9'!$A$4:$D$600,2,FALSE),0)</f>
        <v>29</v>
      </c>
      <c r="T215">
        <f>IFERROR(VLOOKUP(A215,'uppn åk6 uppn åk9'!$A$4:$D$600,3,FALSE),0)</f>
        <v>999</v>
      </c>
      <c r="U215">
        <f t="shared" si="34"/>
        <v>29</v>
      </c>
      <c r="V215">
        <f t="shared" si="35"/>
        <v>0</v>
      </c>
    </row>
    <row r="216" spans="1:22" x14ac:dyDescent="0.3">
      <c r="A216" s="10" t="s">
        <v>194</v>
      </c>
      <c r="B216" s="49" t="b">
        <f t="shared" si="27"/>
        <v>0</v>
      </c>
      <c r="C216" t="b">
        <f>IFERROR(VLOOKUP(A216,'ej uppn åk6 ej uppn åk9'!$A$4:$D$525,1,FALSE)&lt;&gt;"",FALSE)</f>
        <v>1</v>
      </c>
      <c r="D216">
        <f>IFERROR(VLOOKUP(A216,'ej uppn åk6 ej uppn åk9'!$A$4:$D$525,2,FALSE),0)</f>
        <v>999</v>
      </c>
      <c r="E216">
        <f>IFERROR(VLOOKUP(A216,'ej uppn åk6 ej uppn åk9'!$A$4:$D$525,3,FALSE),0)</f>
        <v>999</v>
      </c>
      <c r="F216">
        <f t="shared" si="28"/>
        <v>0</v>
      </c>
      <c r="G216">
        <f t="shared" si="29"/>
        <v>0</v>
      </c>
      <c r="H216" t="b">
        <f>IFERROR(VLOOKUP(A216,'ej uppn åk6 uppn åk9'!$A$4:$D$525,1,FALSE)&lt;&gt;"",FALSE)</f>
        <v>0</v>
      </c>
      <c r="I216">
        <f>IFERROR(VLOOKUP(A216,'ej uppn åk6 uppn åk9'!$A$4:$D$525,2,FALSE),0)</f>
        <v>0</v>
      </c>
      <c r="J216">
        <f>IFERROR(VLOOKUP(A216,'ej uppn åk6 uppn åk9'!$A$4:$D$525,3,FALSE),0)</f>
        <v>0</v>
      </c>
      <c r="K216">
        <f t="shared" si="30"/>
        <v>0</v>
      </c>
      <c r="L216">
        <f t="shared" si="31"/>
        <v>0</v>
      </c>
      <c r="M216" t="b">
        <f>IFERROR(VLOOKUP(A216,'uppn åk6 ej uppn åk9'!$A$4:$D$525,1,FALSE)&lt;&gt;"",FALSE)</f>
        <v>0</v>
      </c>
      <c r="N216">
        <f>IFERROR(VLOOKUP(A216,'uppn åk6 ej uppn åk9'!$A$4:$D$525,2,FALSE),0)</f>
        <v>0</v>
      </c>
      <c r="O216">
        <f>IFERROR(VLOOKUP(A216,'uppn åk6 ej uppn åk9'!$A$4:$D$525,3,FALSE),0)</f>
        <v>0</v>
      </c>
      <c r="P216">
        <f t="shared" si="32"/>
        <v>0</v>
      </c>
      <c r="Q216">
        <f t="shared" si="33"/>
        <v>0</v>
      </c>
      <c r="R216" t="b">
        <f>IFERROR(VLOOKUP(A216,'uppn åk6 uppn åk9'!$A$4:$D$600,1,FALSE)&lt;&gt;"",FALSE)</f>
        <v>0</v>
      </c>
      <c r="S216">
        <f>IFERROR(VLOOKUP(A216,'uppn åk6 uppn åk9'!$A$4:$D$600,2,FALSE),0)</f>
        <v>0</v>
      </c>
      <c r="T216">
        <f>IFERROR(VLOOKUP(A216,'uppn åk6 uppn åk9'!$A$4:$D$600,3,FALSE),0)</f>
        <v>0</v>
      </c>
      <c r="U216">
        <f t="shared" si="34"/>
        <v>0</v>
      </c>
      <c r="V216">
        <f t="shared" si="35"/>
        <v>0</v>
      </c>
    </row>
    <row r="217" spans="1:22" x14ac:dyDescent="0.3">
      <c r="A217" s="10" t="s">
        <v>198</v>
      </c>
      <c r="B217" s="49" t="b">
        <f t="shared" si="27"/>
        <v>0</v>
      </c>
      <c r="C217" t="b">
        <f>IFERROR(VLOOKUP(A217,'ej uppn åk6 ej uppn åk9'!$A$4:$D$525,1,FALSE)&lt;&gt;"",FALSE)</f>
        <v>1</v>
      </c>
      <c r="D217">
        <f>IFERROR(VLOOKUP(A217,'ej uppn åk6 ej uppn åk9'!$A$4:$D$525,2,FALSE),0)</f>
        <v>88</v>
      </c>
      <c r="E217">
        <f>IFERROR(VLOOKUP(A217,'ej uppn åk6 ej uppn åk9'!$A$4:$D$525,3,FALSE),0)</f>
        <v>19</v>
      </c>
      <c r="F217">
        <f t="shared" si="28"/>
        <v>88</v>
      </c>
      <c r="G217">
        <f t="shared" si="29"/>
        <v>19</v>
      </c>
      <c r="H217" t="b">
        <f>IFERROR(VLOOKUP(A217,'ej uppn åk6 uppn åk9'!$A$4:$D$525,1,FALSE)&lt;&gt;"",FALSE)</f>
        <v>1</v>
      </c>
      <c r="I217">
        <f>IFERROR(VLOOKUP(A217,'ej uppn åk6 uppn åk9'!$A$4:$D$525,2,FALSE),0)</f>
        <v>70</v>
      </c>
      <c r="J217">
        <f>IFERROR(VLOOKUP(A217,'ej uppn åk6 uppn åk9'!$A$4:$D$525,3,FALSE),0)</f>
        <v>999</v>
      </c>
      <c r="K217">
        <f t="shared" si="30"/>
        <v>70</v>
      </c>
      <c r="L217">
        <f t="shared" si="31"/>
        <v>0</v>
      </c>
      <c r="M217" t="b">
        <f>IFERROR(VLOOKUP(A217,'uppn åk6 ej uppn åk9'!$A$4:$D$525,1,FALSE)&lt;&gt;"",FALSE)</f>
        <v>1</v>
      </c>
      <c r="N217">
        <f>IFERROR(VLOOKUP(A217,'uppn åk6 ej uppn åk9'!$A$4:$D$525,2,FALSE),0)</f>
        <v>31</v>
      </c>
      <c r="O217">
        <f>IFERROR(VLOOKUP(A217,'uppn åk6 ej uppn åk9'!$A$4:$D$525,3,FALSE),0)</f>
        <v>999</v>
      </c>
      <c r="P217">
        <f t="shared" si="32"/>
        <v>31</v>
      </c>
      <c r="Q217">
        <f t="shared" si="33"/>
        <v>0</v>
      </c>
      <c r="R217" t="b">
        <f>IFERROR(VLOOKUP(A217,'uppn åk6 uppn åk9'!$A$4:$D$600,1,FALSE)&lt;&gt;"",FALSE)</f>
        <v>1</v>
      </c>
      <c r="S217">
        <f>IFERROR(VLOOKUP(A217,'uppn åk6 uppn åk9'!$A$4:$D$600,2,FALSE),0)</f>
        <v>417</v>
      </c>
      <c r="T217">
        <f>IFERROR(VLOOKUP(A217,'uppn åk6 uppn åk9'!$A$4:$D$600,3,FALSE),0)</f>
        <v>999</v>
      </c>
      <c r="U217">
        <f t="shared" si="34"/>
        <v>417</v>
      </c>
      <c r="V217">
        <f t="shared" si="35"/>
        <v>0</v>
      </c>
    </row>
    <row r="218" spans="1:22" x14ac:dyDescent="0.3">
      <c r="A218" s="10" t="s">
        <v>555</v>
      </c>
      <c r="B218" s="49" t="b">
        <f t="shared" si="27"/>
        <v>0</v>
      </c>
      <c r="C218" t="b">
        <f>IFERROR(VLOOKUP(A218,'ej uppn åk6 ej uppn åk9'!$A$4:$D$525,1,FALSE)&lt;&gt;"",FALSE)</f>
        <v>0</v>
      </c>
      <c r="D218">
        <f>IFERROR(VLOOKUP(A218,'ej uppn åk6 ej uppn åk9'!$A$4:$D$525,2,FALSE),0)</f>
        <v>0</v>
      </c>
      <c r="E218">
        <f>IFERROR(VLOOKUP(A218,'ej uppn åk6 ej uppn åk9'!$A$4:$D$525,3,FALSE),0)</f>
        <v>0</v>
      </c>
      <c r="F218">
        <f t="shared" si="28"/>
        <v>0</v>
      </c>
      <c r="G218">
        <f t="shared" si="29"/>
        <v>0</v>
      </c>
      <c r="H218" t="b">
        <f>IFERROR(VLOOKUP(A218,'ej uppn åk6 uppn åk9'!$A$4:$D$525,1,FALSE)&lt;&gt;"",FALSE)</f>
        <v>1</v>
      </c>
      <c r="I218">
        <f>IFERROR(VLOOKUP(A218,'ej uppn åk6 uppn åk9'!$A$4:$D$525,2,FALSE),0)</f>
        <v>999</v>
      </c>
      <c r="J218">
        <f>IFERROR(VLOOKUP(A218,'ej uppn åk6 uppn åk9'!$A$4:$D$525,3,FALSE),0)</f>
        <v>999</v>
      </c>
      <c r="K218">
        <f t="shared" si="30"/>
        <v>0</v>
      </c>
      <c r="L218">
        <f t="shared" si="31"/>
        <v>0</v>
      </c>
      <c r="M218" t="b">
        <f>IFERROR(VLOOKUP(A218,'uppn åk6 ej uppn åk9'!$A$4:$D$525,1,FALSE)&lt;&gt;"",FALSE)</f>
        <v>0</v>
      </c>
      <c r="N218">
        <f>IFERROR(VLOOKUP(A218,'uppn åk6 ej uppn åk9'!$A$4:$D$525,2,FALSE),0)</f>
        <v>0</v>
      </c>
      <c r="O218">
        <f>IFERROR(VLOOKUP(A218,'uppn åk6 ej uppn åk9'!$A$4:$D$525,3,FALSE),0)</f>
        <v>0</v>
      </c>
      <c r="P218">
        <f t="shared" si="32"/>
        <v>0</v>
      </c>
      <c r="Q218">
        <f t="shared" si="33"/>
        <v>0</v>
      </c>
      <c r="R218" t="b">
        <f>IFERROR(VLOOKUP(A218,'uppn åk6 uppn åk9'!$A$4:$D$600,1,FALSE)&lt;&gt;"",FALSE)</f>
        <v>1</v>
      </c>
      <c r="S218">
        <f>IFERROR(VLOOKUP(A218,'uppn åk6 uppn åk9'!$A$4:$D$600,2,FALSE),0)</f>
        <v>19</v>
      </c>
      <c r="T218">
        <f>IFERROR(VLOOKUP(A218,'uppn åk6 uppn åk9'!$A$4:$D$600,3,FALSE),0)</f>
        <v>999</v>
      </c>
      <c r="U218">
        <f t="shared" si="34"/>
        <v>19</v>
      </c>
      <c r="V218">
        <f t="shared" si="35"/>
        <v>0</v>
      </c>
    </row>
    <row r="219" spans="1:22" x14ac:dyDescent="0.3">
      <c r="A219" s="10" t="s">
        <v>199</v>
      </c>
      <c r="B219" s="49" t="b">
        <f t="shared" si="27"/>
        <v>0</v>
      </c>
      <c r="C219" t="b">
        <f>IFERROR(VLOOKUP(A219,'ej uppn åk6 ej uppn åk9'!$A$4:$D$525,1,FALSE)&lt;&gt;"",FALSE)</f>
        <v>1</v>
      </c>
      <c r="D219">
        <f>IFERROR(VLOOKUP(A219,'ej uppn åk6 ej uppn åk9'!$A$4:$D$525,2,FALSE),0)</f>
        <v>104</v>
      </c>
      <c r="E219">
        <f>IFERROR(VLOOKUP(A219,'ej uppn åk6 ej uppn åk9'!$A$4:$D$525,3,FALSE),0)</f>
        <v>39</v>
      </c>
      <c r="F219">
        <f t="shared" si="28"/>
        <v>104</v>
      </c>
      <c r="G219">
        <f t="shared" si="29"/>
        <v>39</v>
      </c>
      <c r="H219" t="b">
        <f>IFERROR(VLOOKUP(A219,'ej uppn åk6 uppn åk9'!$A$4:$D$525,1,FALSE)&lt;&gt;"",FALSE)</f>
        <v>1</v>
      </c>
      <c r="I219">
        <f>IFERROR(VLOOKUP(A219,'ej uppn åk6 uppn åk9'!$A$4:$D$525,2,FALSE),0)</f>
        <v>53</v>
      </c>
      <c r="J219">
        <f>IFERROR(VLOOKUP(A219,'ej uppn åk6 uppn åk9'!$A$4:$D$525,3,FALSE),0)</f>
        <v>16</v>
      </c>
      <c r="K219">
        <f t="shared" si="30"/>
        <v>53</v>
      </c>
      <c r="L219">
        <f t="shared" si="31"/>
        <v>16</v>
      </c>
      <c r="M219" t="b">
        <f>IFERROR(VLOOKUP(A219,'uppn åk6 ej uppn åk9'!$A$4:$D$525,1,FALSE)&lt;&gt;"",FALSE)</f>
        <v>1</v>
      </c>
      <c r="N219">
        <f>IFERROR(VLOOKUP(A219,'uppn åk6 ej uppn åk9'!$A$4:$D$525,2,FALSE),0)</f>
        <v>116</v>
      </c>
      <c r="O219">
        <f>IFERROR(VLOOKUP(A219,'uppn åk6 ej uppn åk9'!$A$4:$D$525,3,FALSE),0)</f>
        <v>21</v>
      </c>
      <c r="P219">
        <f t="shared" si="32"/>
        <v>116</v>
      </c>
      <c r="Q219">
        <f t="shared" si="33"/>
        <v>21</v>
      </c>
      <c r="R219" t="b">
        <f>IFERROR(VLOOKUP(A219,'uppn åk6 uppn åk9'!$A$4:$D$600,1,FALSE)&lt;&gt;"",FALSE)</f>
        <v>1</v>
      </c>
      <c r="S219">
        <f>IFERROR(VLOOKUP(A219,'uppn åk6 uppn åk9'!$A$4:$D$600,2,FALSE),0)</f>
        <v>818</v>
      </c>
      <c r="T219">
        <f>IFERROR(VLOOKUP(A219,'uppn åk6 uppn åk9'!$A$4:$D$600,3,FALSE),0)</f>
        <v>999</v>
      </c>
      <c r="U219">
        <f t="shared" si="34"/>
        <v>818</v>
      </c>
      <c r="V219">
        <f t="shared" si="35"/>
        <v>0</v>
      </c>
    </row>
    <row r="220" spans="1:22" x14ac:dyDescent="0.3">
      <c r="A220" s="10" t="s">
        <v>200</v>
      </c>
      <c r="B220" s="49" t="b">
        <f t="shared" si="27"/>
        <v>1</v>
      </c>
      <c r="C220" t="b">
        <f>IFERROR(VLOOKUP(A220,'ej uppn åk6 ej uppn åk9'!$A$4:$D$525,1,FALSE)&lt;&gt;"",FALSE)</f>
        <v>1</v>
      </c>
      <c r="D220">
        <f>IFERROR(VLOOKUP(A220,'ej uppn åk6 ej uppn åk9'!$A$4:$D$525,2,FALSE),0)</f>
        <v>0</v>
      </c>
      <c r="E220" t="str">
        <f>IFERROR(VLOOKUP(A220,'ej uppn åk6 ej uppn åk9'!$A$4:$D$525,3,FALSE),0)</f>
        <v>.</v>
      </c>
      <c r="F220">
        <f t="shared" si="28"/>
        <v>0</v>
      </c>
      <c r="G220" t="str">
        <f t="shared" si="29"/>
        <v>.</v>
      </c>
      <c r="H220" t="b">
        <f>IFERROR(VLOOKUP(A220,'ej uppn åk6 uppn åk9'!$A$4:$D$525,1,FALSE)&lt;&gt;"",FALSE)</f>
        <v>1</v>
      </c>
      <c r="I220">
        <f>IFERROR(VLOOKUP(A220,'ej uppn åk6 uppn åk9'!$A$4:$D$525,2,FALSE),0)</f>
        <v>999</v>
      </c>
      <c r="J220">
        <f>IFERROR(VLOOKUP(A220,'ej uppn åk6 uppn åk9'!$A$4:$D$525,3,FALSE),0)</f>
        <v>999</v>
      </c>
      <c r="K220">
        <f t="shared" si="30"/>
        <v>0</v>
      </c>
      <c r="L220">
        <f t="shared" si="31"/>
        <v>0</v>
      </c>
      <c r="M220" t="b">
        <f>IFERROR(VLOOKUP(A220,'uppn åk6 ej uppn åk9'!$A$4:$D$525,1,FALSE)&lt;&gt;"",FALSE)</f>
        <v>1</v>
      </c>
      <c r="N220">
        <f>IFERROR(VLOOKUP(A220,'uppn åk6 ej uppn åk9'!$A$4:$D$525,2,FALSE),0)</f>
        <v>999</v>
      </c>
      <c r="O220">
        <f>IFERROR(VLOOKUP(A220,'uppn åk6 ej uppn åk9'!$A$4:$D$525,3,FALSE),0)</f>
        <v>999</v>
      </c>
      <c r="P220">
        <f t="shared" si="32"/>
        <v>0</v>
      </c>
      <c r="Q220">
        <f t="shared" si="33"/>
        <v>0</v>
      </c>
      <c r="R220" t="b">
        <f>IFERROR(VLOOKUP(A220,'uppn åk6 uppn åk9'!$A$4:$D$600,1,FALSE)&lt;&gt;"",FALSE)</f>
        <v>1</v>
      </c>
      <c r="S220">
        <f>IFERROR(VLOOKUP(A220,'uppn åk6 uppn åk9'!$A$4:$D$600,2,FALSE),0)</f>
        <v>999</v>
      </c>
      <c r="T220">
        <f>IFERROR(VLOOKUP(A220,'uppn åk6 uppn åk9'!$A$4:$D$600,3,FALSE),0)</f>
        <v>999</v>
      </c>
      <c r="U220">
        <f t="shared" si="34"/>
        <v>0</v>
      </c>
      <c r="V220">
        <f t="shared" si="35"/>
        <v>0</v>
      </c>
    </row>
    <row r="221" spans="1:22" x14ac:dyDescent="0.3">
      <c r="A221" s="10" t="s">
        <v>201</v>
      </c>
      <c r="B221" s="49" t="b">
        <f t="shared" si="27"/>
        <v>0</v>
      </c>
      <c r="C221" t="b">
        <f>IFERROR(VLOOKUP(A221,'ej uppn åk6 ej uppn åk9'!$A$4:$D$525,1,FALSE)&lt;&gt;"",FALSE)</f>
        <v>1</v>
      </c>
      <c r="D221">
        <f>IFERROR(VLOOKUP(A221,'ej uppn åk6 ej uppn åk9'!$A$4:$D$525,2,FALSE),0)</f>
        <v>999</v>
      </c>
      <c r="E221">
        <f>IFERROR(VLOOKUP(A221,'ej uppn åk6 ej uppn åk9'!$A$4:$D$525,3,FALSE),0)</f>
        <v>999</v>
      </c>
      <c r="F221">
        <f t="shared" si="28"/>
        <v>0</v>
      </c>
      <c r="G221">
        <f t="shared" si="29"/>
        <v>0</v>
      </c>
      <c r="H221" t="b">
        <f>IFERROR(VLOOKUP(A221,'ej uppn åk6 uppn åk9'!$A$4:$D$525,1,FALSE)&lt;&gt;"",FALSE)</f>
        <v>1</v>
      </c>
      <c r="I221">
        <f>IFERROR(VLOOKUP(A221,'ej uppn åk6 uppn åk9'!$A$4:$D$525,2,FALSE),0)</f>
        <v>999</v>
      </c>
      <c r="J221">
        <f>IFERROR(VLOOKUP(A221,'ej uppn åk6 uppn åk9'!$A$4:$D$525,3,FALSE),0)</f>
        <v>999</v>
      </c>
      <c r="K221">
        <f t="shared" si="30"/>
        <v>0</v>
      </c>
      <c r="L221">
        <f t="shared" si="31"/>
        <v>0</v>
      </c>
      <c r="M221" t="b">
        <f>IFERROR(VLOOKUP(A221,'uppn åk6 ej uppn åk9'!$A$4:$D$525,1,FALSE)&lt;&gt;"",FALSE)</f>
        <v>0</v>
      </c>
      <c r="N221">
        <f>IFERROR(VLOOKUP(A221,'uppn åk6 ej uppn åk9'!$A$4:$D$525,2,FALSE),0)</f>
        <v>0</v>
      </c>
      <c r="O221">
        <f>IFERROR(VLOOKUP(A221,'uppn åk6 ej uppn åk9'!$A$4:$D$525,3,FALSE),0)</f>
        <v>0</v>
      </c>
      <c r="P221">
        <f t="shared" si="32"/>
        <v>0</v>
      </c>
      <c r="Q221">
        <f t="shared" si="33"/>
        <v>0</v>
      </c>
      <c r="R221" t="b">
        <f>IFERROR(VLOOKUP(A221,'uppn åk6 uppn åk9'!$A$4:$D$600,1,FALSE)&lt;&gt;"",FALSE)</f>
        <v>1</v>
      </c>
      <c r="S221">
        <f>IFERROR(VLOOKUP(A221,'uppn åk6 uppn åk9'!$A$4:$D$600,2,FALSE),0)</f>
        <v>47</v>
      </c>
      <c r="T221">
        <f>IFERROR(VLOOKUP(A221,'uppn åk6 uppn åk9'!$A$4:$D$600,3,FALSE),0)</f>
        <v>999</v>
      </c>
      <c r="U221">
        <f t="shared" si="34"/>
        <v>47</v>
      </c>
      <c r="V221">
        <f t="shared" si="35"/>
        <v>0</v>
      </c>
    </row>
    <row r="222" spans="1:22" x14ac:dyDescent="0.3">
      <c r="A222" s="10" t="s">
        <v>234</v>
      </c>
      <c r="B222" s="49" t="b">
        <f t="shared" si="27"/>
        <v>0</v>
      </c>
      <c r="C222" t="b">
        <f>IFERROR(VLOOKUP(A222,'ej uppn åk6 ej uppn åk9'!$A$4:$D$525,1,FALSE)&lt;&gt;"",FALSE)</f>
        <v>1</v>
      </c>
      <c r="D222">
        <f>IFERROR(VLOOKUP(A222,'ej uppn åk6 ej uppn åk9'!$A$4:$D$525,2,FALSE),0)</f>
        <v>999</v>
      </c>
      <c r="E222">
        <f>IFERROR(VLOOKUP(A222,'ej uppn åk6 ej uppn åk9'!$A$4:$D$525,3,FALSE),0)</f>
        <v>999</v>
      </c>
      <c r="F222">
        <f t="shared" si="28"/>
        <v>0</v>
      </c>
      <c r="G222">
        <f t="shared" si="29"/>
        <v>0</v>
      </c>
      <c r="H222" t="b">
        <f>IFERROR(VLOOKUP(A222,'ej uppn åk6 uppn åk9'!$A$4:$D$525,1,FALSE)&lt;&gt;"",FALSE)</f>
        <v>0</v>
      </c>
      <c r="I222">
        <f>IFERROR(VLOOKUP(A222,'ej uppn åk6 uppn åk9'!$A$4:$D$525,2,FALSE),0)</f>
        <v>0</v>
      </c>
      <c r="J222">
        <f>IFERROR(VLOOKUP(A222,'ej uppn åk6 uppn åk9'!$A$4:$D$525,3,FALSE),0)</f>
        <v>0</v>
      </c>
      <c r="K222">
        <f t="shared" si="30"/>
        <v>0</v>
      </c>
      <c r="L222">
        <f t="shared" si="31"/>
        <v>0</v>
      </c>
      <c r="M222" t="b">
        <f>IFERROR(VLOOKUP(A222,'uppn åk6 ej uppn åk9'!$A$4:$D$525,1,FALSE)&lt;&gt;"",FALSE)</f>
        <v>0</v>
      </c>
      <c r="N222">
        <f>IFERROR(VLOOKUP(A222,'uppn åk6 ej uppn åk9'!$A$4:$D$525,2,FALSE),0)</f>
        <v>0</v>
      </c>
      <c r="O222">
        <f>IFERROR(VLOOKUP(A222,'uppn åk6 ej uppn åk9'!$A$4:$D$525,3,FALSE),0)</f>
        <v>0</v>
      </c>
      <c r="P222">
        <f t="shared" si="32"/>
        <v>0</v>
      </c>
      <c r="Q222">
        <f t="shared" si="33"/>
        <v>0</v>
      </c>
      <c r="R222" t="b">
        <f>IFERROR(VLOOKUP(A222,'uppn åk6 uppn åk9'!$A$4:$D$600,1,FALSE)&lt;&gt;"",FALSE)</f>
        <v>0</v>
      </c>
      <c r="S222">
        <f>IFERROR(VLOOKUP(A222,'uppn åk6 uppn åk9'!$A$4:$D$600,2,FALSE),0)</f>
        <v>0</v>
      </c>
      <c r="T222">
        <f>IFERROR(VLOOKUP(A222,'uppn åk6 uppn åk9'!$A$4:$D$600,3,FALSE),0)</f>
        <v>0</v>
      </c>
      <c r="U222">
        <f t="shared" si="34"/>
        <v>0</v>
      </c>
      <c r="V222">
        <f t="shared" si="35"/>
        <v>0</v>
      </c>
    </row>
    <row r="223" spans="1:22" x14ac:dyDescent="0.3">
      <c r="A223" s="10" t="s">
        <v>202</v>
      </c>
      <c r="B223" s="49" t="b">
        <f t="shared" si="27"/>
        <v>0</v>
      </c>
      <c r="C223" t="b">
        <f>IFERROR(VLOOKUP(A223,'ej uppn åk6 ej uppn åk9'!$A$4:$D$525,1,FALSE)&lt;&gt;"",FALSE)</f>
        <v>1</v>
      </c>
      <c r="D223">
        <f>IFERROR(VLOOKUP(A223,'ej uppn åk6 ej uppn åk9'!$A$4:$D$525,2,FALSE),0)</f>
        <v>14</v>
      </c>
      <c r="E223">
        <f>IFERROR(VLOOKUP(A223,'ej uppn åk6 ej uppn åk9'!$A$4:$D$525,3,FALSE),0)</f>
        <v>11</v>
      </c>
      <c r="F223">
        <f t="shared" si="28"/>
        <v>14</v>
      </c>
      <c r="G223">
        <f t="shared" si="29"/>
        <v>11</v>
      </c>
      <c r="H223" t="b">
        <f>IFERROR(VLOOKUP(A223,'ej uppn åk6 uppn åk9'!$A$4:$D$525,1,FALSE)&lt;&gt;"",FALSE)</f>
        <v>1</v>
      </c>
      <c r="I223">
        <f>IFERROR(VLOOKUP(A223,'ej uppn åk6 uppn åk9'!$A$4:$D$525,2,FALSE),0)</f>
        <v>999</v>
      </c>
      <c r="J223">
        <f>IFERROR(VLOOKUP(A223,'ej uppn åk6 uppn åk9'!$A$4:$D$525,3,FALSE),0)</f>
        <v>999</v>
      </c>
      <c r="K223">
        <f t="shared" si="30"/>
        <v>0</v>
      </c>
      <c r="L223">
        <f t="shared" si="31"/>
        <v>0</v>
      </c>
      <c r="M223" t="b">
        <f>IFERROR(VLOOKUP(A223,'uppn åk6 ej uppn åk9'!$A$4:$D$525,1,FALSE)&lt;&gt;"",FALSE)</f>
        <v>1</v>
      </c>
      <c r="N223">
        <f>IFERROR(VLOOKUP(A223,'uppn åk6 ej uppn åk9'!$A$4:$D$525,2,FALSE),0)</f>
        <v>29</v>
      </c>
      <c r="O223">
        <f>IFERROR(VLOOKUP(A223,'uppn åk6 ej uppn åk9'!$A$4:$D$525,3,FALSE),0)</f>
        <v>999</v>
      </c>
      <c r="P223">
        <f t="shared" si="32"/>
        <v>29</v>
      </c>
      <c r="Q223">
        <f t="shared" si="33"/>
        <v>0</v>
      </c>
      <c r="R223" t="b">
        <f>IFERROR(VLOOKUP(A223,'uppn åk6 uppn åk9'!$A$4:$D$600,1,FALSE)&lt;&gt;"",FALSE)</f>
        <v>1</v>
      </c>
      <c r="S223">
        <f>IFERROR(VLOOKUP(A223,'uppn åk6 uppn åk9'!$A$4:$D$600,2,FALSE),0)</f>
        <v>115</v>
      </c>
      <c r="T223">
        <f>IFERROR(VLOOKUP(A223,'uppn åk6 uppn åk9'!$A$4:$D$600,3,FALSE),0)</f>
        <v>0</v>
      </c>
      <c r="U223">
        <f t="shared" si="34"/>
        <v>115</v>
      </c>
      <c r="V223">
        <f t="shared" si="35"/>
        <v>0</v>
      </c>
    </row>
    <row r="224" spans="1:22" x14ac:dyDescent="0.3">
      <c r="A224" s="10" t="s">
        <v>203</v>
      </c>
      <c r="B224" s="49" t="b">
        <f t="shared" si="27"/>
        <v>0</v>
      </c>
      <c r="C224" t="b">
        <f>IFERROR(VLOOKUP(A224,'ej uppn åk6 ej uppn åk9'!$A$4:$D$525,1,FALSE)&lt;&gt;"",FALSE)</f>
        <v>1</v>
      </c>
      <c r="D224">
        <f>IFERROR(VLOOKUP(A224,'ej uppn åk6 ej uppn åk9'!$A$4:$D$525,2,FALSE),0)</f>
        <v>57</v>
      </c>
      <c r="E224">
        <f>IFERROR(VLOOKUP(A224,'ej uppn åk6 ej uppn åk9'!$A$4:$D$525,3,FALSE),0)</f>
        <v>38</v>
      </c>
      <c r="F224">
        <f t="shared" si="28"/>
        <v>57</v>
      </c>
      <c r="G224">
        <f t="shared" si="29"/>
        <v>38</v>
      </c>
      <c r="H224" t="b">
        <f>IFERROR(VLOOKUP(A224,'ej uppn åk6 uppn åk9'!$A$4:$D$525,1,FALSE)&lt;&gt;"",FALSE)</f>
        <v>1</v>
      </c>
      <c r="I224">
        <f>IFERROR(VLOOKUP(A224,'ej uppn åk6 uppn åk9'!$A$4:$D$525,2,FALSE),0)</f>
        <v>36</v>
      </c>
      <c r="J224">
        <f>IFERROR(VLOOKUP(A224,'ej uppn åk6 uppn åk9'!$A$4:$D$525,3,FALSE),0)</f>
        <v>19</v>
      </c>
      <c r="K224">
        <f t="shared" si="30"/>
        <v>36</v>
      </c>
      <c r="L224">
        <f t="shared" si="31"/>
        <v>19</v>
      </c>
      <c r="M224" t="b">
        <f>IFERROR(VLOOKUP(A224,'uppn åk6 ej uppn åk9'!$A$4:$D$525,1,FALSE)&lt;&gt;"",FALSE)</f>
        <v>1</v>
      </c>
      <c r="N224">
        <f>IFERROR(VLOOKUP(A224,'uppn åk6 ej uppn åk9'!$A$4:$D$525,2,FALSE),0)</f>
        <v>23</v>
      </c>
      <c r="O224">
        <f>IFERROR(VLOOKUP(A224,'uppn åk6 ej uppn åk9'!$A$4:$D$525,3,FALSE),0)</f>
        <v>999</v>
      </c>
      <c r="P224">
        <f t="shared" si="32"/>
        <v>23</v>
      </c>
      <c r="Q224">
        <f t="shared" si="33"/>
        <v>0</v>
      </c>
      <c r="R224" t="b">
        <f>IFERROR(VLOOKUP(A224,'uppn åk6 uppn åk9'!$A$4:$D$600,1,FALSE)&lt;&gt;"",FALSE)</f>
        <v>1</v>
      </c>
      <c r="S224">
        <f>IFERROR(VLOOKUP(A224,'uppn åk6 uppn åk9'!$A$4:$D$600,2,FALSE),0)</f>
        <v>403</v>
      </c>
      <c r="T224">
        <f>IFERROR(VLOOKUP(A224,'uppn åk6 uppn åk9'!$A$4:$D$600,3,FALSE),0)</f>
        <v>11</v>
      </c>
      <c r="U224">
        <f t="shared" si="34"/>
        <v>403</v>
      </c>
      <c r="V224">
        <f t="shared" si="35"/>
        <v>11</v>
      </c>
    </row>
    <row r="225" spans="1:22" x14ac:dyDescent="0.3">
      <c r="A225" s="10" t="s">
        <v>204</v>
      </c>
      <c r="B225" s="49" t="b">
        <f t="shared" si="27"/>
        <v>0</v>
      </c>
      <c r="C225" t="b">
        <f>IFERROR(VLOOKUP(A225,'ej uppn åk6 ej uppn åk9'!$A$4:$D$525,1,FALSE)&lt;&gt;"",FALSE)</f>
        <v>1</v>
      </c>
      <c r="D225">
        <f>IFERROR(VLOOKUP(A225,'ej uppn åk6 ej uppn åk9'!$A$4:$D$525,2,FALSE),0)</f>
        <v>999</v>
      </c>
      <c r="E225">
        <f>IFERROR(VLOOKUP(A225,'ej uppn åk6 ej uppn åk9'!$A$4:$D$525,3,FALSE),0)</f>
        <v>999</v>
      </c>
      <c r="F225">
        <f t="shared" si="28"/>
        <v>0</v>
      </c>
      <c r="G225">
        <f t="shared" si="29"/>
        <v>0</v>
      </c>
      <c r="H225" t="b">
        <f>IFERROR(VLOOKUP(A225,'ej uppn åk6 uppn åk9'!$A$4:$D$525,1,FALSE)&lt;&gt;"",FALSE)</f>
        <v>0</v>
      </c>
      <c r="I225">
        <f>IFERROR(VLOOKUP(A225,'ej uppn åk6 uppn åk9'!$A$4:$D$525,2,FALSE),0)</f>
        <v>0</v>
      </c>
      <c r="J225">
        <f>IFERROR(VLOOKUP(A225,'ej uppn åk6 uppn åk9'!$A$4:$D$525,3,FALSE),0)</f>
        <v>0</v>
      </c>
      <c r="K225">
        <f t="shared" si="30"/>
        <v>0</v>
      </c>
      <c r="L225">
        <f t="shared" si="31"/>
        <v>0</v>
      </c>
      <c r="M225" t="b">
        <f>IFERROR(VLOOKUP(A225,'uppn åk6 ej uppn åk9'!$A$4:$D$525,1,FALSE)&lt;&gt;"",FALSE)</f>
        <v>0</v>
      </c>
      <c r="N225">
        <f>IFERROR(VLOOKUP(A225,'uppn åk6 ej uppn åk9'!$A$4:$D$525,2,FALSE),0)</f>
        <v>0</v>
      </c>
      <c r="O225">
        <f>IFERROR(VLOOKUP(A225,'uppn åk6 ej uppn åk9'!$A$4:$D$525,3,FALSE),0)</f>
        <v>0</v>
      </c>
      <c r="P225">
        <f t="shared" si="32"/>
        <v>0</v>
      </c>
      <c r="Q225">
        <f t="shared" si="33"/>
        <v>0</v>
      </c>
      <c r="R225" t="b">
        <f>IFERROR(VLOOKUP(A225,'uppn åk6 uppn åk9'!$A$4:$D$600,1,FALSE)&lt;&gt;"",FALSE)</f>
        <v>1</v>
      </c>
      <c r="S225">
        <f>IFERROR(VLOOKUP(A225,'uppn åk6 uppn åk9'!$A$4:$D$600,2,FALSE),0)</f>
        <v>999</v>
      </c>
      <c r="T225">
        <f>IFERROR(VLOOKUP(A225,'uppn åk6 uppn åk9'!$A$4:$D$600,3,FALSE),0)</f>
        <v>999</v>
      </c>
      <c r="U225">
        <f t="shared" si="34"/>
        <v>0</v>
      </c>
      <c r="V225">
        <f t="shared" si="35"/>
        <v>0</v>
      </c>
    </row>
    <row r="226" spans="1:22" x14ac:dyDescent="0.3">
      <c r="A226" s="10" t="s">
        <v>205</v>
      </c>
      <c r="B226" s="49" t="b">
        <f t="shared" si="27"/>
        <v>0</v>
      </c>
      <c r="C226" t="b">
        <f>IFERROR(VLOOKUP(A226,'ej uppn åk6 ej uppn åk9'!$A$4:$D$525,1,FALSE)&lt;&gt;"",FALSE)</f>
        <v>1</v>
      </c>
      <c r="D226">
        <f>IFERROR(VLOOKUP(A226,'ej uppn åk6 ej uppn åk9'!$A$4:$D$525,2,FALSE),0)</f>
        <v>999</v>
      </c>
      <c r="E226">
        <f>IFERROR(VLOOKUP(A226,'ej uppn åk6 ej uppn åk9'!$A$4:$D$525,3,FALSE),0)</f>
        <v>999</v>
      </c>
      <c r="F226">
        <f t="shared" si="28"/>
        <v>0</v>
      </c>
      <c r="G226">
        <f t="shared" si="29"/>
        <v>0</v>
      </c>
      <c r="H226" t="b">
        <f>IFERROR(VLOOKUP(A226,'ej uppn åk6 uppn åk9'!$A$4:$D$525,1,FALSE)&lt;&gt;"",FALSE)</f>
        <v>1</v>
      </c>
      <c r="I226">
        <f>IFERROR(VLOOKUP(A226,'ej uppn åk6 uppn åk9'!$A$4:$D$525,2,FALSE),0)</f>
        <v>999</v>
      </c>
      <c r="J226">
        <f>IFERROR(VLOOKUP(A226,'ej uppn åk6 uppn åk9'!$A$4:$D$525,3,FALSE),0)</f>
        <v>999</v>
      </c>
      <c r="K226">
        <f t="shared" si="30"/>
        <v>0</v>
      </c>
      <c r="L226">
        <f t="shared" si="31"/>
        <v>0</v>
      </c>
      <c r="M226" t="b">
        <f>IFERROR(VLOOKUP(A226,'uppn åk6 ej uppn åk9'!$A$4:$D$525,1,FALSE)&lt;&gt;"",FALSE)</f>
        <v>0</v>
      </c>
      <c r="N226">
        <f>IFERROR(VLOOKUP(A226,'uppn åk6 ej uppn åk9'!$A$4:$D$525,2,FALSE),0)</f>
        <v>0</v>
      </c>
      <c r="O226">
        <f>IFERROR(VLOOKUP(A226,'uppn åk6 ej uppn åk9'!$A$4:$D$525,3,FALSE),0)</f>
        <v>0</v>
      </c>
      <c r="P226">
        <f t="shared" si="32"/>
        <v>0</v>
      </c>
      <c r="Q226">
        <f t="shared" si="33"/>
        <v>0</v>
      </c>
      <c r="R226" t="b">
        <f>IFERROR(VLOOKUP(A226,'uppn åk6 uppn åk9'!$A$4:$D$600,1,FALSE)&lt;&gt;"",FALSE)</f>
        <v>1</v>
      </c>
      <c r="S226">
        <f>IFERROR(VLOOKUP(A226,'uppn åk6 uppn åk9'!$A$4:$D$600,2,FALSE),0)</f>
        <v>16</v>
      </c>
      <c r="T226">
        <f>IFERROR(VLOOKUP(A226,'uppn åk6 uppn åk9'!$A$4:$D$600,3,FALSE),0)</f>
        <v>999</v>
      </c>
      <c r="U226">
        <f t="shared" si="34"/>
        <v>16</v>
      </c>
      <c r="V226">
        <f t="shared" si="35"/>
        <v>0</v>
      </c>
    </row>
    <row r="227" spans="1:22" x14ac:dyDescent="0.3">
      <c r="A227" s="10" t="s">
        <v>206</v>
      </c>
      <c r="B227" s="49" t="b">
        <f t="shared" si="27"/>
        <v>0</v>
      </c>
      <c r="C227" t="b">
        <f>IFERROR(VLOOKUP(A227,'ej uppn åk6 ej uppn åk9'!$A$4:$D$525,1,FALSE)&lt;&gt;"",FALSE)</f>
        <v>1</v>
      </c>
      <c r="D227">
        <f>IFERROR(VLOOKUP(A227,'ej uppn åk6 ej uppn åk9'!$A$4:$D$525,2,FALSE),0)</f>
        <v>999</v>
      </c>
      <c r="E227">
        <f>IFERROR(VLOOKUP(A227,'ej uppn åk6 ej uppn åk9'!$A$4:$D$525,3,FALSE),0)</f>
        <v>999</v>
      </c>
      <c r="F227">
        <f t="shared" si="28"/>
        <v>0</v>
      </c>
      <c r="G227">
        <f t="shared" si="29"/>
        <v>0</v>
      </c>
      <c r="H227" t="b">
        <f>IFERROR(VLOOKUP(A227,'ej uppn åk6 uppn åk9'!$A$4:$D$525,1,FALSE)&lt;&gt;"",FALSE)</f>
        <v>0</v>
      </c>
      <c r="I227">
        <f>IFERROR(VLOOKUP(A227,'ej uppn åk6 uppn åk9'!$A$4:$D$525,2,FALSE),0)</f>
        <v>0</v>
      </c>
      <c r="J227">
        <f>IFERROR(VLOOKUP(A227,'ej uppn åk6 uppn åk9'!$A$4:$D$525,3,FALSE),0)</f>
        <v>0</v>
      </c>
      <c r="K227">
        <f t="shared" si="30"/>
        <v>0</v>
      </c>
      <c r="L227">
        <f t="shared" si="31"/>
        <v>0</v>
      </c>
      <c r="M227" t="b">
        <f>IFERROR(VLOOKUP(A227,'uppn åk6 ej uppn åk9'!$A$4:$D$525,1,FALSE)&lt;&gt;"",FALSE)</f>
        <v>1</v>
      </c>
      <c r="N227">
        <f>IFERROR(VLOOKUP(A227,'uppn åk6 ej uppn åk9'!$A$4:$D$525,2,FALSE),0)</f>
        <v>999</v>
      </c>
      <c r="O227">
        <f>IFERROR(VLOOKUP(A227,'uppn åk6 ej uppn åk9'!$A$4:$D$525,3,FALSE),0)</f>
        <v>999</v>
      </c>
      <c r="P227">
        <f t="shared" si="32"/>
        <v>0</v>
      </c>
      <c r="Q227">
        <f t="shared" si="33"/>
        <v>0</v>
      </c>
      <c r="R227" t="b">
        <f>IFERROR(VLOOKUP(A227,'uppn åk6 uppn åk9'!$A$4:$D$600,1,FALSE)&lt;&gt;"",FALSE)</f>
        <v>1</v>
      </c>
      <c r="S227">
        <f>IFERROR(VLOOKUP(A227,'uppn åk6 uppn åk9'!$A$4:$D$600,2,FALSE),0)</f>
        <v>44</v>
      </c>
      <c r="T227">
        <f>IFERROR(VLOOKUP(A227,'uppn åk6 uppn åk9'!$A$4:$D$600,3,FALSE),0)</f>
        <v>999</v>
      </c>
      <c r="U227">
        <f t="shared" si="34"/>
        <v>44</v>
      </c>
      <c r="V227">
        <f t="shared" si="35"/>
        <v>0</v>
      </c>
    </row>
    <row r="228" spans="1:22" x14ac:dyDescent="0.3">
      <c r="A228" s="10" t="s">
        <v>207</v>
      </c>
      <c r="B228" s="49" t="b">
        <f t="shared" si="27"/>
        <v>0</v>
      </c>
      <c r="C228" t="b">
        <f>IFERROR(VLOOKUP(A228,'ej uppn åk6 ej uppn åk9'!$A$4:$D$525,1,FALSE)&lt;&gt;"",FALSE)</f>
        <v>1</v>
      </c>
      <c r="D228">
        <f>IFERROR(VLOOKUP(A228,'ej uppn åk6 ej uppn åk9'!$A$4:$D$525,2,FALSE),0)</f>
        <v>32</v>
      </c>
      <c r="E228">
        <f>IFERROR(VLOOKUP(A228,'ej uppn åk6 ej uppn åk9'!$A$4:$D$525,3,FALSE),0)</f>
        <v>14</v>
      </c>
      <c r="F228">
        <f t="shared" si="28"/>
        <v>32</v>
      </c>
      <c r="G228">
        <f t="shared" si="29"/>
        <v>14</v>
      </c>
      <c r="H228" t="b">
        <f>IFERROR(VLOOKUP(A228,'ej uppn åk6 uppn åk9'!$A$4:$D$525,1,FALSE)&lt;&gt;"",FALSE)</f>
        <v>1</v>
      </c>
      <c r="I228">
        <f>IFERROR(VLOOKUP(A228,'ej uppn åk6 uppn åk9'!$A$4:$D$525,2,FALSE),0)</f>
        <v>999</v>
      </c>
      <c r="J228">
        <f>IFERROR(VLOOKUP(A228,'ej uppn åk6 uppn åk9'!$A$4:$D$525,3,FALSE),0)</f>
        <v>999</v>
      </c>
      <c r="K228">
        <f t="shared" si="30"/>
        <v>0</v>
      </c>
      <c r="L228">
        <f t="shared" si="31"/>
        <v>0</v>
      </c>
      <c r="M228" t="b">
        <f>IFERROR(VLOOKUP(A228,'uppn åk6 ej uppn åk9'!$A$4:$D$525,1,FALSE)&lt;&gt;"",FALSE)</f>
        <v>1</v>
      </c>
      <c r="N228">
        <f>IFERROR(VLOOKUP(A228,'uppn åk6 ej uppn åk9'!$A$4:$D$525,2,FALSE),0)</f>
        <v>37</v>
      </c>
      <c r="O228">
        <f>IFERROR(VLOOKUP(A228,'uppn åk6 ej uppn åk9'!$A$4:$D$525,3,FALSE),0)</f>
        <v>999</v>
      </c>
      <c r="P228">
        <f t="shared" si="32"/>
        <v>37</v>
      </c>
      <c r="Q228">
        <f t="shared" si="33"/>
        <v>0</v>
      </c>
      <c r="R228" t="b">
        <f>IFERROR(VLOOKUP(A228,'uppn åk6 uppn åk9'!$A$4:$D$600,1,FALSE)&lt;&gt;"",FALSE)</f>
        <v>1</v>
      </c>
      <c r="S228">
        <f>IFERROR(VLOOKUP(A228,'uppn åk6 uppn åk9'!$A$4:$D$600,2,FALSE),0)</f>
        <v>180</v>
      </c>
      <c r="T228">
        <f>IFERROR(VLOOKUP(A228,'uppn åk6 uppn åk9'!$A$4:$D$600,3,FALSE),0)</f>
        <v>999</v>
      </c>
      <c r="U228">
        <f t="shared" si="34"/>
        <v>180</v>
      </c>
      <c r="V228">
        <f t="shared" si="35"/>
        <v>0</v>
      </c>
    </row>
    <row r="229" spans="1:22" x14ac:dyDescent="0.3">
      <c r="A229" s="10" t="s">
        <v>208</v>
      </c>
      <c r="B229" s="49" t="b">
        <f t="shared" si="27"/>
        <v>0</v>
      </c>
      <c r="C229" t="b">
        <f>IFERROR(VLOOKUP(A229,'ej uppn åk6 ej uppn åk9'!$A$4:$D$525,1,FALSE)&lt;&gt;"",FALSE)</f>
        <v>1</v>
      </c>
      <c r="D229">
        <f>IFERROR(VLOOKUP(A229,'ej uppn åk6 ej uppn åk9'!$A$4:$D$525,2,FALSE),0)</f>
        <v>51</v>
      </c>
      <c r="E229">
        <f>IFERROR(VLOOKUP(A229,'ej uppn åk6 ej uppn åk9'!$A$4:$D$525,3,FALSE),0)</f>
        <v>18</v>
      </c>
      <c r="F229">
        <f t="shared" si="28"/>
        <v>51</v>
      </c>
      <c r="G229">
        <f t="shared" si="29"/>
        <v>18</v>
      </c>
      <c r="H229" t="b">
        <f>IFERROR(VLOOKUP(A229,'ej uppn åk6 uppn åk9'!$A$4:$D$525,1,FALSE)&lt;&gt;"",FALSE)</f>
        <v>1</v>
      </c>
      <c r="I229">
        <f>IFERROR(VLOOKUP(A229,'ej uppn åk6 uppn åk9'!$A$4:$D$525,2,FALSE),0)</f>
        <v>27</v>
      </c>
      <c r="J229">
        <f>IFERROR(VLOOKUP(A229,'ej uppn åk6 uppn åk9'!$A$4:$D$525,3,FALSE),0)</f>
        <v>999</v>
      </c>
      <c r="K229">
        <f t="shared" si="30"/>
        <v>27</v>
      </c>
      <c r="L229">
        <f t="shared" si="31"/>
        <v>0</v>
      </c>
      <c r="M229" t="b">
        <f>IFERROR(VLOOKUP(A229,'uppn åk6 ej uppn åk9'!$A$4:$D$525,1,FALSE)&lt;&gt;"",FALSE)</f>
        <v>1</v>
      </c>
      <c r="N229">
        <f>IFERROR(VLOOKUP(A229,'uppn åk6 ej uppn åk9'!$A$4:$D$525,2,FALSE),0)</f>
        <v>34</v>
      </c>
      <c r="O229">
        <f>IFERROR(VLOOKUP(A229,'uppn åk6 ej uppn åk9'!$A$4:$D$525,3,FALSE),0)</f>
        <v>999</v>
      </c>
      <c r="P229">
        <f t="shared" si="32"/>
        <v>34</v>
      </c>
      <c r="Q229">
        <f t="shared" si="33"/>
        <v>0</v>
      </c>
      <c r="R229" t="b">
        <f>IFERROR(VLOOKUP(A229,'uppn åk6 uppn åk9'!$A$4:$D$600,1,FALSE)&lt;&gt;"",FALSE)</f>
        <v>1</v>
      </c>
      <c r="S229">
        <f>IFERROR(VLOOKUP(A229,'uppn åk6 uppn åk9'!$A$4:$D$600,2,FALSE),0)</f>
        <v>201</v>
      </c>
      <c r="T229">
        <f>IFERROR(VLOOKUP(A229,'uppn åk6 uppn åk9'!$A$4:$D$600,3,FALSE),0)</f>
        <v>999</v>
      </c>
      <c r="U229">
        <f t="shared" si="34"/>
        <v>201</v>
      </c>
      <c r="V229">
        <f t="shared" si="35"/>
        <v>0</v>
      </c>
    </row>
    <row r="230" spans="1:22" x14ac:dyDescent="0.3">
      <c r="A230" s="10" t="s">
        <v>209</v>
      </c>
      <c r="B230" s="49" t="b">
        <f t="shared" si="27"/>
        <v>0</v>
      </c>
      <c r="C230" t="b">
        <f>IFERROR(VLOOKUP(A230,'ej uppn åk6 ej uppn åk9'!$A$4:$D$525,1,FALSE)&lt;&gt;"",FALSE)</f>
        <v>1</v>
      </c>
      <c r="D230">
        <f>IFERROR(VLOOKUP(A230,'ej uppn åk6 ej uppn åk9'!$A$4:$D$525,2,FALSE),0)</f>
        <v>55</v>
      </c>
      <c r="E230">
        <f>IFERROR(VLOOKUP(A230,'ej uppn åk6 ej uppn åk9'!$A$4:$D$525,3,FALSE),0)</f>
        <v>19</v>
      </c>
      <c r="F230">
        <f t="shared" si="28"/>
        <v>55</v>
      </c>
      <c r="G230">
        <f t="shared" si="29"/>
        <v>19</v>
      </c>
      <c r="H230" t="b">
        <f>IFERROR(VLOOKUP(A230,'ej uppn åk6 uppn åk9'!$A$4:$D$525,1,FALSE)&lt;&gt;"",FALSE)</f>
        <v>1</v>
      </c>
      <c r="I230">
        <f>IFERROR(VLOOKUP(A230,'ej uppn åk6 uppn åk9'!$A$4:$D$525,2,FALSE),0)</f>
        <v>30</v>
      </c>
      <c r="J230">
        <f>IFERROR(VLOOKUP(A230,'ej uppn åk6 uppn åk9'!$A$4:$D$525,3,FALSE),0)</f>
        <v>10</v>
      </c>
      <c r="K230">
        <f t="shared" si="30"/>
        <v>30</v>
      </c>
      <c r="L230">
        <f t="shared" si="31"/>
        <v>10</v>
      </c>
      <c r="M230" t="b">
        <f>IFERROR(VLOOKUP(A230,'uppn åk6 ej uppn åk9'!$A$4:$D$525,1,FALSE)&lt;&gt;"",FALSE)</f>
        <v>1</v>
      </c>
      <c r="N230">
        <f>IFERROR(VLOOKUP(A230,'uppn åk6 ej uppn åk9'!$A$4:$D$525,2,FALSE),0)</f>
        <v>34</v>
      </c>
      <c r="O230">
        <f>IFERROR(VLOOKUP(A230,'uppn åk6 ej uppn åk9'!$A$4:$D$525,3,FALSE),0)</f>
        <v>999</v>
      </c>
      <c r="P230">
        <f t="shared" si="32"/>
        <v>34</v>
      </c>
      <c r="Q230">
        <f t="shared" si="33"/>
        <v>0</v>
      </c>
      <c r="R230" t="b">
        <f>IFERROR(VLOOKUP(A230,'uppn åk6 uppn åk9'!$A$4:$D$600,1,FALSE)&lt;&gt;"",FALSE)</f>
        <v>1</v>
      </c>
      <c r="S230">
        <f>IFERROR(VLOOKUP(A230,'uppn åk6 uppn åk9'!$A$4:$D$600,2,FALSE),0)</f>
        <v>321</v>
      </c>
      <c r="T230">
        <f>IFERROR(VLOOKUP(A230,'uppn åk6 uppn åk9'!$A$4:$D$600,3,FALSE),0)</f>
        <v>999</v>
      </c>
      <c r="U230">
        <f t="shared" si="34"/>
        <v>321</v>
      </c>
      <c r="V230">
        <f t="shared" si="35"/>
        <v>0</v>
      </c>
    </row>
    <row r="231" spans="1:22" x14ac:dyDescent="0.3">
      <c r="A231" s="10" t="s">
        <v>556</v>
      </c>
      <c r="B231" s="49" t="b">
        <f t="shared" si="27"/>
        <v>0</v>
      </c>
      <c r="C231" t="b">
        <f>IFERROR(VLOOKUP(A231,'ej uppn åk6 ej uppn åk9'!$A$4:$D$525,1,FALSE)&lt;&gt;"",FALSE)</f>
        <v>0</v>
      </c>
      <c r="D231">
        <f>IFERROR(VLOOKUP(A231,'ej uppn åk6 ej uppn åk9'!$A$4:$D$525,2,FALSE),0)</f>
        <v>0</v>
      </c>
      <c r="E231">
        <f>IFERROR(VLOOKUP(A231,'ej uppn åk6 ej uppn åk9'!$A$4:$D$525,3,FALSE),0)</f>
        <v>0</v>
      </c>
      <c r="F231">
        <f t="shared" si="28"/>
        <v>0</v>
      </c>
      <c r="G231">
        <f t="shared" si="29"/>
        <v>0</v>
      </c>
      <c r="H231" t="b">
        <f>IFERROR(VLOOKUP(A231,'ej uppn åk6 uppn åk9'!$A$4:$D$525,1,FALSE)&lt;&gt;"",FALSE)</f>
        <v>1</v>
      </c>
      <c r="I231">
        <f>IFERROR(VLOOKUP(A231,'ej uppn åk6 uppn åk9'!$A$4:$D$525,2,FALSE),0)</f>
        <v>999</v>
      </c>
      <c r="J231">
        <f>IFERROR(VLOOKUP(A231,'ej uppn åk6 uppn åk9'!$A$4:$D$525,3,FALSE),0)</f>
        <v>999</v>
      </c>
      <c r="K231">
        <f t="shared" si="30"/>
        <v>0</v>
      </c>
      <c r="L231">
        <f t="shared" si="31"/>
        <v>0</v>
      </c>
      <c r="M231" t="b">
        <f>IFERROR(VLOOKUP(A231,'uppn åk6 ej uppn åk9'!$A$4:$D$525,1,FALSE)&lt;&gt;"",FALSE)</f>
        <v>1</v>
      </c>
      <c r="N231">
        <f>IFERROR(VLOOKUP(A231,'uppn åk6 ej uppn åk9'!$A$4:$D$525,2,FALSE),0)</f>
        <v>999</v>
      </c>
      <c r="O231">
        <f>IFERROR(VLOOKUP(A231,'uppn åk6 ej uppn åk9'!$A$4:$D$525,3,FALSE),0)</f>
        <v>999</v>
      </c>
      <c r="P231">
        <f t="shared" si="32"/>
        <v>0</v>
      </c>
      <c r="Q231">
        <f t="shared" si="33"/>
        <v>0</v>
      </c>
      <c r="R231" t="b">
        <f>IFERROR(VLOOKUP(A231,'uppn åk6 uppn åk9'!$A$4:$D$600,1,FALSE)&lt;&gt;"",FALSE)</f>
        <v>1</v>
      </c>
      <c r="S231">
        <f>IFERROR(VLOOKUP(A231,'uppn åk6 uppn åk9'!$A$4:$D$600,2,FALSE),0)</f>
        <v>20</v>
      </c>
      <c r="T231">
        <f>IFERROR(VLOOKUP(A231,'uppn åk6 uppn åk9'!$A$4:$D$600,3,FALSE),0)</f>
        <v>999</v>
      </c>
      <c r="U231">
        <f t="shared" si="34"/>
        <v>20</v>
      </c>
      <c r="V231">
        <f t="shared" si="35"/>
        <v>0</v>
      </c>
    </row>
    <row r="232" spans="1:22" x14ac:dyDescent="0.3">
      <c r="A232" s="10" t="s">
        <v>210</v>
      </c>
      <c r="B232" s="49" t="b">
        <f t="shared" si="27"/>
        <v>0</v>
      </c>
      <c r="C232" t="b">
        <f>IFERROR(VLOOKUP(A232,'ej uppn åk6 ej uppn åk9'!$A$4:$D$525,1,FALSE)&lt;&gt;"",FALSE)</f>
        <v>1</v>
      </c>
      <c r="D232">
        <f>IFERROR(VLOOKUP(A232,'ej uppn åk6 ej uppn åk9'!$A$4:$D$525,2,FALSE),0)</f>
        <v>64</v>
      </c>
      <c r="E232">
        <f>IFERROR(VLOOKUP(A232,'ej uppn åk6 ej uppn åk9'!$A$4:$D$525,3,FALSE),0)</f>
        <v>32</v>
      </c>
      <c r="F232">
        <f t="shared" si="28"/>
        <v>64</v>
      </c>
      <c r="G232">
        <f t="shared" si="29"/>
        <v>32</v>
      </c>
      <c r="H232" t="b">
        <f>IFERROR(VLOOKUP(A232,'ej uppn åk6 uppn åk9'!$A$4:$D$525,1,FALSE)&lt;&gt;"",FALSE)</f>
        <v>1</v>
      </c>
      <c r="I232">
        <f>IFERROR(VLOOKUP(A232,'ej uppn åk6 uppn åk9'!$A$4:$D$525,2,FALSE),0)</f>
        <v>58</v>
      </c>
      <c r="J232">
        <f>IFERROR(VLOOKUP(A232,'ej uppn åk6 uppn åk9'!$A$4:$D$525,3,FALSE),0)</f>
        <v>18</v>
      </c>
      <c r="K232">
        <f t="shared" si="30"/>
        <v>58</v>
      </c>
      <c r="L232">
        <f t="shared" si="31"/>
        <v>18</v>
      </c>
      <c r="M232" t="b">
        <f>IFERROR(VLOOKUP(A232,'uppn åk6 ej uppn åk9'!$A$4:$D$525,1,FALSE)&lt;&gt;"",FALSE)</f>
        <v>1</v>
      </c>
      <c r="N232">
        <f>IFERROR(VLOOKUP(A232,'uppn åk6 ej uppn åk9'!$A$4:$D$525,2,FALSE),0)</f>
        <v>47</v>
      </c>
      <c r="O232">
        <f>IFERROR(VLOOKUP(A232,'uppn åk6 ej uppn åk9'!$A$4:$D$525,3,FALSE),0)</f>
        <v>10</v>
      </c>
      <c r="P232">
        <f t="shared" si="32"/>
        <v>47</v>
      </c>
      <c r="Q232">
        <f t="shared" si="33"/>
        <v>10</v>
      </c>
      <c r="R232" t="b">
        <f>IFERROR(VLOOKUP(A232,'uppn åk6 uppn åk9'!$A$4:$D$600,1,FALSE)&lt;&gt;"",FALSE)</f>
        <v>1</v>
      </c>
      <c r="S232">
        <f>IFERROR(VLOOKUP(A232,'uppn åk6 uppn åk9'!$A$4:$D$600,2,FALSE),0)</f>
        <v>505</v>
      </c>
      <c r="T232">
        <f>IFERROR(VLOOKUP(A232,'uppn åk6 uppn åk9'!$A$4:$D$600,3,FALSE),0)</f>
        <v>10</v>
      </c>
      <c r="U232">
        <f t="shared" si="34"/>
        <v>505</v>
      </c>
      <c r="V232">
        <f t="shared" si="35"/>
        <v>10</v>
      </c>
    </row>
    <row r="233" spans="1:22" x14ac:dyDescent="0.3">
      <c r="A233" s="10" t="s">
        <v>211</v>
      </c>
      <c r="B233" s="49" t="b">
        <f t="shared" si="27"/>
        <v>1</v>
      </c>
      <c r="C233" t="b">
        <f>IFERROR(VLOOKUP(A233,'ej uppn åk6 ej uppn åk9'!$A$4:$D$525,1,FALSE)&lt;&gt;"",FALSE)</f>
        <v>1</v>
      </c>
      <c r="D233">
        <f>IFERROR(VLOOKUP(A233,'ej uppn åk6 ej uppn åk9'!$A$4:$D$525,2,FALSE),0)</f>
        <v>0</v>
      </c>
      <c r="E233" t="str">
        <f>IFERROR(VLOOKUP(A233,'ej uppn åk6 ej uppn åk9'!$A$4:$D$525,3,FALSE),0)</f>
        <v>.</v>
      </c>
      <c r="F233">
        <f t="shared" si="28"/>
        <v>0</v>
      </c>
      <c r="G233" t="str">
        <f t="shared" si="29"/>
        <v>.</v>
      </c>
      <c r="H233" t="b">
        <f>IFERROR(VLOOKUP(A233,'ej uppn åk6 uppn åk9'!$A$4:$D$525,1,FALSE)&lt;&gt;"",FALSE)</f>
        <v>0</v>
      </c>
      <c r="I233">
        <f>IFERROR(VLOOKUP(A233,'ej uppn åk6 uppn åk9'!$A$4:$D$525,2,FALSE),0)</f>
        <v>0</v>
      </c>
      <c r="J233">
        <f>IFERROR(VLOOKUP(A233,'ej uppn åk6 uppn åk9'!$A$4:$D$525,3,FALSE),0)</f>
        <v>0</v>
      </c>
      <c r="K233">
        <f t="shared" si="30"/>
        <v>0</v>
      </c>
      <c r="L233">
        <f t="shared" si="31"/>
        <v>0</v>
      </c>
      <c r="M233" t="b">
        <f>IFERROR(VLOOKUP(A233,'uppn åk6 ej uppn åk9'!$A$4:$D$525,1,FALSE)&lt;&gt;"",FALSE)</f>
        <v>0</v>
      </c>
      <c r="N233">
        <f>IFERROR(VLOOKUP(A233,'uppn åk6 ej uppn åk9'!$A$4:$D$525,2,FALSE),0)</f>
        <v>0</v>
      </c>
      <c r="O233">
        <f>IFERROR(VLOOKUP(A233,'uppn åk6 ej uppn åk9'!$A$4:$D$525,3,FALSE),0)</f>
        <v>0</v>
      </c>
      <c r="P233">
        <f t="shared" si="32"/>
        <v>0</v>
      </c>
      <c r="Q233">
        <f t="shared" si="33"/>
        <v>0</v>
      </c>
      <c r="R233" t="b">
        <f>IFERROR(VLOOKUP(A233,'uppn åk6 uppn åk9'!$A$4:$D$600,1,FALSE)&lt;&gt;"",FALSE)</f>
        <v>1</v>
      </c>
      <c r="S233">
        <f>IFERROR(VLOOKUP(A233,'uppn åk6 uppn åk9'!$A$4:$D$600,2,FALSE),0)</f>
        <v>999</v>
      </c>
      <c r="T233">
        <f>IFERROR(VLOOKUP(A233,'uppn åk6 uppn åk9'!$A$4:$D$600,3,FALSE),0)</f>
        <v>999</v>
      </c>
      <c r="U233">
        <f t="shared" si="34"/>
        <v>0</v>
      </c>
      <c r="V233">
        <f t="shared" si="35"/>
        <v>0</v>
      </c>
    </row>
    <row r="234" spans="1:22" x14ac:dyDescent="0.3">
      <c r="A234" s="10" t="s">
        <v>212</v>
      </c>
      <c r="B234" s="49" t="b">
        <f t="shared" si="27"/>
        <v>0</v>
      </c>
      <c r="C234" t="b">
        <f>IFERROR(VLOOKUP(A234,'ej uppn åk6 ej uppn åk9'!$A$4:$D$525,1,FALSE)&lt;&gt;"",FALSE)</f>
        <v>1</v>
      </c>
      <c r="D234">
        <f>IFERROR(VLOOKUP(A234,'ej uppn åk6 ej uppn åk9'!$A$4:$D$525,2,FALSE),0)</f>
        <v>57</v>
      </c>
      <c r="E234">
        <f>IFERROR(VLOOKUP(A234,'ej uppn åk6 ej uppn åk9'!$A$4:$D$525,3,FALSE),0)</f>
        <v>39</v>
      </c>
      <c r="F234">
        <f t="shared" si="28"/>
        <v>57</v>
      </c>
      <c r="G234">
        <f t="shared" si="29"/>
        <v>39</v>
      </c>
      <c r="H234" t="b">
        <f>IFERROR(VLOOKUP(A234,'ej uppn åk6 uppn åk9'!$A$4:$D$525,1,FALSE)&lt;&gt;"",FALSE)</f>
        <v>1</v>
      </c>
      <c r="I234">
        <f>IFERROR(VLOOKUP(A234,'ej uppn åk6 uppn åk9'!$A$4:$D$525,2,FALSE),0)</f>
        <v>27</v>
      </c>
      <c r="J234">
        <f>IFERROR(VLOOKUP(A234,'ej uppn åk6 uppn åk9'!$A$4:$D$525,3,FALSE),0)</f>
        <v>10</v>
      </c>
      <c r="K234">
        <f t="shared" si="30"/>
        <v>27</v>
      </c>
      <c r="L234">
        <f t="shared" si="31"/>
        <v>10</v>
      </c>
      <c r="M234" t="b">
        <f>IFERROR(VLOOKUP(A234,'uppn åk6 ej uppn åk9'!$A$4:$D$525,1,FALSE)&lt;&gt;"",FALSE)</f>
        <v>1</v>
      </c>
      <c r="N234">
        <f>IFERROR(VLOOKUP(A234,'uppn åk6 ej uppn åk9'!$A$4:$D$525,2,FALSE),0)</f>
        <v>26</v>
      </c>
      <c r="O234">
        <f>IFERROR(VLOOKUP(A234,'uppn åk6 ej uppn åk9'!$A$4:$D$525,3,FALSE),0)</f>
        <v>999</v>
      </c>
      <c r="P234">
        <f t="shared" si="32"/>
        <v>26</v>
      </c>
      <c r="Q234">
        <f t="shared" si="33"/>
        <v>0</v>
      </c>
      <c r="R234" t="b">
        <f>IFERROR(VLOOKUP(A234,'uppn åk6 uppn åk9'!$A$4:$D$600,1,FALSE)&lt;&gt;"",FALSE)</f>
        <v>1</v>
      </c>
      <c r="S234">
        <f>IFERROR(VLOOKUP(A234,'uppn åk6 uppn åk9'!$A$4:$D$600,2,FALSE),0)</f>
        <v>202</v>
      </c>
      <c r="T234">
        <f>IFERROR(VLOOKUP(A234,'uppn åk6 uppn åk9'!$A$4:$D$600,3,FALSE),0)</f>
        <v>17</v>
      </c>
      <c r="U234">
        <f t="shared" si="34"/>
        <v>202</v>
      </c>
      <c r="V234">
        <f t="shared" si="35"/>
        <v>17</v>
      </c>
    </row>
    <row r="235" spans="1:22" x14ac:dyDescent="0.3">
      <c r="A235" s="10" t="s">
        <v>235</v>
      </c>
      <c r="B235" s="49" t="b">
        <f t="shared" si="27"/>
        <v>0</v>
      </c>
      <c r="C235" t="b">
        <f>IFERROR(VLOOKUP(A235,'ej uppn åk6 ej uppn åk9'!$A$4:$D$525,1,FALSE)&lt;&gt;"",FALSE)</f>
        <v>1</v>
      </c>
      <c r="D235">
        <f>IFERROR(VLOOKUP(A235,'ej uppn åk6 ej uppn åk9'!$A$4:$D$525,2,FALSE),0)</f>
        <v>12</v>
      </c>
      <c r="E235">
        <f>IFERROR(VLOOKUP(A235,'ej uppn åk6 ej uppn åk9'!$A$4:$D$525,3,FALSE),0)</f>
        <v>999</v>
      </c>
      <c r="F235">
        <f t="shared" si="28"/>
        <v>12</v>
      </c>
      <c r="G235">
        <f t="shared" si="29"/>
        <v>0</v>
      </c>
      <c r="H235" t="b">
        <f>IFERROR(VLOOKUP(A235,'ej uppn åk6 uppn åk9'!$A$4:$D$525,1,FALSE)&lt;&gt;"",FALSE)</f>
        <v>1</v>
      </c>
      <c r="I235">
        <f>IFERROR(VLOOKUP(A235,'ej uppn åk6 uppn åk9'!$A$4:$D$525,2,FALSE),0)</f>
        <v>999</v>
      </c>
      <c r="J235">
        <f>IFERROR(VLOOKUP(A235,'ej uppn åk6 uppn åk9'!$A$4:$D$525,3,FALSE),0)</f>
        <v>999</v>
      </c>
      <c r="K235">
        <f t="shared" si="30"/>
        <v>0</v>
      </c>
      <c r="L235">
        <f t="shared" si="31"/>
        <v>0</v>
      </c>
      <c r="M235" t="b">
        <f>IFERROR(VLOOKUP(A235,'uppn åk6 ej uppn åk9'!$A$4:$D$525,1,FALSE)&lt;&gt;"",FALSE)</f>
        <v>0</v>
      </c>
      <c r="N235">
        <f>IFERROR(VLOOKUP(A235,'uppn åk6 ej uppn åk9'!$A$4:$D$525,2,FALSE),0)</f>
        <v>0</v>
      </c>
      <c r="O235">
        <f>IFERROR(VLOOKUP(A235,'uppn åk6 ej uppn åk9'!$A$4:$D$525,3,FALSE),0)</f>
        <v>0</v>
      </c>
      <c r="P235">
        <f t="shared" si="32"/>
        <v>0</v>
      </c>
      <c r="Q235">
        <f t="shared" si="33"/>
        <v>0</v>
      </c>
      <c r="R235" t="b">
        <f>IFERROR(VLOOKUP(A235,'uppn åk6 uppn åk9'!$A$4:$D$600,1,FALSE)&lt;&gt;"",FALSE)</f>
        <v>1</v>
      </c>
      <c r="S235">
        <f>IFERROR(VLOOKUP(A235,'uppn åk6 uppn åk9'!$A$4:$D$600,2,FALSE),0)</f>
        <v>999</v>
      </c>
      <c r="T235">
        <f>IFERROR(VLOOKUP(A235,'uppn åk6 uppn åk9'!$A$4:$D$600,3,FALSE),0)</f>
        <v>999</v>
      </c>
      <c r="U235">
        <f t="shared" si="34"/>
        <v>0</v>
      </c>
      <c r="V235">
        <f t="shared" si="35"/>
        <v>0</v>
      </c>
    </row>
    <row r="236" spans="1:22" x14ac:dyDescent="0.3">
      <c r="A236" s="10" t="s">
        <v>213</v>
      </c>
      <c r="B236" s="49" t="b">
        <f t="shared" si="27"/>
        <v>0</v>
      </c>
      <c r="C236" t="b">
        <f>IFERROR(VLOOKUP(A236,'ej uppn åk6 ej uppn åk9'!$A$4:$D$525,1,FALSE)&lt;&gt;"",FALSE)</f>
        <v>1</v>
      </c>
      <c r="D236">
        <f>IFERROR(VLOOKUP(A236,'ej uppn åk6 ej uppn åk9'!$A$4:$D$525,2,FALSE),0)</f>
        <v>999</v>
      </c>
      <c r="E236">
        <f>IFERROR(VLOOKUP(A236,'ej uppn åk6 ej uppn åk9'!$A$4:$D$525,3,FALSE),0)</f>
        <v>999</v>
      </c>
      <c r="F236">
        <f t="shared" si="28"/>
        <v>0</v>
      </c>
      <c r="G236">
        <f t="shared" si="29"/>
        <v>0</v>
      </c>
      <c r="H236" t="b">
        <f>IFERROR(VLOOKUP(A236,'ej uppn åk6 uppn åk9'!$A$4:$D$525,1,FALSE)&lt;&gt;"",FALSE)</f>
        <v>1</v>
      </c>
      <c r="I236">
        <f>IFERROR(VLOOKUP(A236,'ej uppn åk6 uppn åk9'!$A$4:$D$525,2,FALSE),0)</f>
        <v>11</v>
      </c>
      <c r="J236">
        <f>IFERROR(VLOOKUP(A236,'ej uppn åk6 uppn åk9'!$A$4:$D$525,3,FALSE),0)</f>
        <v>999</v>
      </c>
      <c r="K236">
        <f t="shared" si="30"/>
        <v>11</v>
      </c>
      <c r="L236">
        <f t="shared" si="31"/>
        <v>0</v>
      </c>
      <c r="M236" t="b">
        <f>IFERROR(VLOOKUP(A236,'uppn åk6 ej uppn åk9'!$A$4:$D$525,1,FALSE)&lt;&gt;"",FALSE)</f>
        <v>1</v>
      </c>
      <c r="N236">
        <f>IFERROR(VLOOKUP(A236,'uppn åk6 ej uppn åk9'!$A$4:$D$525,2,FALSE),0)</f>
        <v>27</v>
      </c>
      <c r="O236">
        <f>IFERROR(VLOOKUP(A236,'uppn åk6 ej uppn åk9'!$A$4:$D$525,3,FALSE),0)</f>
        <v>999</v>
      </c>
      <c r="P236">
        <f t="shared" si="32"/>
        <v>27</v>
      </c>
      <c r="Q236">
        <f t="shared" si="33"/>
        <v>0</v>
      </c>
      <c r="R236" t="b">
        <f>IFERROR(VLOOKUP(A236,'uppn åk6 uppn åk9'!$A$4:$D$600,1,FALSE)&lt;&gt;"",FALSE)</f>
        <v>1</v>
      </c>
      <c r="S236">
        <f>IFERROR(VLOOKUP(A236,'uppn åk6 uppn åk9'!$A$4:$D$600,2,FALSE),0)</f>
        <v>84</v>
      </c>
      <c r="T236">
        <f>IFERROR(VLOOKUP(A236,'uppn åk6 uppn åk9'!$A$4:$D$600,3,FALSE),0)</f>
        <v>999</v>
      </c>
      <c r="U236">
        <f t="shared" si="34"/>
        <v>84</v>
      </c>
      <c r="V236">
        <f t="shared" si="35"/>
        <v>0</v>
      </c>
    </row>
    <row r="237" spans="1:22" x14ac:dyDescent="0.3">
      <c r="A237" s="10" t="s">
        <v>214</v>
      </c>
      <c r="B237" s="49" t="b">
        <f t="shared" si="27"/>
        <v>0</v>
      </c>
      <c r="C237" t="b">
        <f>IFERROR(VLOOKUP(A237,'ej uppn åk6 ej uppn åk9'!$A$4:$D$525,1,FALSE)&lt;&gt;"",FALSE)</f>
        <v>1</v>
      </c>
      <c r="D237">
        <f>IFERROR(VLOOKUP(A237,'ej uppn åk6 ej uppn åk9'!$A$4:$D$525,2,FALSE),0)</f>
        <v>999</v>
      </c>
      <c r="E237">
        <f>IFERROR(VLOOKUP(A237,'ej uppn åk6 ej uppn åk9'!$A$4:$D$525,3,FALSE),0)</f>
        <v>999</v>
      </c>
      <c r="F237">
        <f t="shared" si="28"/>
        <v>0</v>
      </c>
      <c r="G237">
        <f t="shared" si="29"/>
        <v>0</v>
      </c>
      <c r="H237" t="b">
        <f>IFERROR(VLOOKUP(A237,'ej uppn åk6 uppn åk9'!$A$4:$D$525,1,FALSE)&lt;&gt;"",FALSE)</f>
        <v>1</v>
      </c>
      <c r="I237">
        <f>IFERROR(VLOOKUP(A237,'ej uppn åk6 uppn åk9'!$A$4:$D$525,2,FALSE),0)</f>
        <v>999</v>
      </c>
      <c r="J237">
        <f>IFERROR(VLOOKUP(A237,'ej uppn åk6 uppn åk9'!$A$4:$D$525,3,FALSE),0)</f>
        <v>999</v>
      </c>
      <c r="K237">
        <f t="shared" si="30"/>
        <v>0</v>
      </c>
      <c r="L237">
        <f t="shared" si="31"/>
        <v>0</v>
      </c>
      <c r="M237" t="b">
        <f>IFERROR(VLOOKUP(A237,'uppn åk6 ej uppn åk9'!$A$4:$D$525,1,FALSE)&lt;&gt;"",FALSE)</f>
        <v>1</v>
      </c>
      <c r="N237">
        <f>IFERROR(VLOOKUP(A237,'uppn åk6 ej uppn åk9'!$A$4:$D$525,2,FALSE),0)</f>
        <v>999</v>
      </c>
      <c r="O237">
        <f>IFERROR(VLOOKUP(A237,'uppn åk6 ej uppn åk9'!$A$4:$D$525,3,FALSE),0)</f>
        <v>999</v>
      </c>
      <c r="P237">
        <f t="shared" si="32"/>
        <v>0</v>
      </c>
      <c r="Q237">
        <f t="shared" si="33"/>
        <v>0</v>
      </c>
      <c r="R237" t="b">
        <f>IFERROR(VLOOKUP(A237,'uppn åk6 uppn åk9'!$A$4:$D$600,1,FALSE)&lt;&gt;"",FALSE)</f>
        <v>1</v>
      </c>
      <c r="S237">
        <f>IFERROR(VLOOKUP(A237,'uppn åk6 uppn åk9'!$A$4:$D$600,2,FALSE),0)</f>
        <v>72</v>
      </c>
      <c r="T237">
        <f>IFERROR(VLOOKUP(A237,'uppn åk6 uppn åk9'!$A$4:$D$600,3,FALSE),0)</f>
        <v>999</v>
      </c>
      <c r="U237">
        <f t="shared" si="34"/>
        <v>72</v>
      </c>
      <c r="V237">
        <f t="shared" si="35"/>
        <v>0</v>
      </c>
    </row>
    <row r="238" spans="1:22" x14ac:dyDescent="0.3">
      <c r="A238" s="10" t="s">
        <v>215</v>
      </c>
      <c r="B238" s="49" t="b">
        <f t="shared" si="27"/>
        <v>0</v>
      </c>
      <c r="C238" t="b">
        <f>IFERROR(VLOOKUP(A238,'ej uppn åk6 ej uppn åk9'!$A$4:$D$525,1,FALSE)&lt;&gt;"",FALSE)</f>
        <v>1</v>
      </c>
      <c r="D238">
        <f>IFERROR(VLOOKUP(A238,'ej uppn åk6 ej uppn åk9'!$A$4:$D$525,2,FALSE),0)</f>
        <v>38</v>
      </c>
      <c r="E238">
        <f>IFERROR(VLOOKUP(A238,'ej uppn åk6 ej uppn åk9'!$A$4:$D$525,3,FALSE),0)</f>
        <v>14</v>
      </c>
      <c r="F238">
        <f t="shared" si="28"/>
        <v>38</v>
      </c>
      <c r="G238">
        <f t="shared" si="29"/>
        <v>14</v>
      </c>
      <c r="H238" t="b">
        <f>IFERROR(VLOOKUP(A238,'ej uppn åk6 uppn åk9'!$A$4:$D$525,1,FALSE)&lt;&gt;"",FALSE)</f>
        <v>1</v>
      </c>
      <c r="I238">
        <f>IFERROR(VLOOKUP(A238,'ej uppn åk6 uppn åk9'!$A$4:$D$525,2,FALSE),0)</f>
        <v>22</v>
      </c>
      <c r="J238">
        <f>IFERROR(VLOOKUP(A238,'ej uppn åk6 uppn åk9'!$A$4:$D$525,3,FALSE),0)</f>
        <v>999</v>
      </c>
      <c r="K238">
        <f t="shared" si="30"/>
        <v>22</v>
      </c>
      <c r="L238">
        <f t="shared" si="31"/>
        <v>0</v>
      </c>
      <c r="M238" t="b">
        <f>IFERROR(VLOOKUP(A238,'uppn åk6 ej uppn åk9'!$A$4:$D$525,1,FALSE)&lt;&gt;"",FALSE)</f>
        <v>1</v>
      </c>
      <c r="N238">
        <f>IFERROR(VLOOKUP(A238,'uppn åk6 ej uppn åk9'!$A$4:$D$525,2,FALSE),0)</f>
        <v>19</v>
      </c>
      <c r="O238">
        <f>IFERROR(VLOOKUP(A238,'uppn åk6 ej uppn åk9'!$A$4:$D$525,3,FALSE),0)</f>
        <v>999</v>
      </c>
      <c r="P238">
        <f t="shared" si="32"/>
        <v>19</v>
      </c>
      <c r="Q238">
        <f t="shared" si="33"/>
        <v>0</v>
      </c>
      <c r="R238" t="b">
        <f>IFERROR(VLOOKUP(A238,'uppn åk6 uppn åk9'!$A$4:$D$600,1,FALSE)&lt;&gt;"",FALSE)</f>
        <v>1</v>
      </c>
      <c r="S238">
        <f>IFERROR(VLOOKUP(A238,'uppn åk6 uppn åk9'!$A$4:$D$600,2,FALSE),0)</f>
        <v>151</v>
      </c>
      <c r="T238">
        <f>IFERROR(VLOOKUP(A238,'uppn åk6 uppn åk9'!$A$4:$D$600,3,FALSE),0)</f>
        <v>999</v>
      </c>
      <c r="U238">
        <f t="shared" si="34"/>
        <v>151</v>
      </c>
      <c r="V238">
        <f t="shared" si="35"/>
        <v>0</v>
      </c>
    </row>
    <row r="239" spans="1:22" x14ac:dyDescent="0.3">
      <c r="A239" s="10" t="s">
        <v>216</v>
      </c>
      <c r="B239" s="49" t="b">
        <f t="shared" si="27"/>
        <v>0</v>
      </c>
      <c r="C239" t="b">
        <f>IFERROR(VLOOKUP(A239,'ej uppn åk6 ej uppn åk9'!$A$4:$D$525,1,FALSE)&lt;&gt;"",FALSE)</f>
        <v>1</v>
      </c>
      <c r="D239">
        <f>IFERROR(VLOOKUP(A239,'ej uppn åk6 ej uppn åk9'!$A$4:$D$525,2,FALSE),0)</f>
        <v>21</v>
      </c>
      <c r="E239">
        <f>IFERROR(VLOOKUP(A239,'ej uppn åk6 ej uppn åk9'!$A$4:$D$525,3,FALSE),0)</f>
        <v>11</v>
      </c>
      <c r="F239">
        <f t="shared" si="28"/>
        <v>21</v>
      </c>
      <c r="G239">
        <f t="shared" si="29"/>
        <v>11</v>
      </c>
      <c r="H239" t="b">
        <f>IFERROR(VLOOKUP(A239,'ej uppn åk6 uppn åk9'!$A$4:$D$525,1,FALSE)&lt;&gt;"",FALSE)</f>
        <v>1</v>
      </c>
      <c r="I239">
        <f>IFERROR(VLOOKUP(A239,'ej uppn åk6 uppn åk9'!$A$4:$D$525,2,FALSE),0)</f>
        <v>999</v>
      </c>
      <c r="J239">
        <f>IFERROR(VLOOKUP(A239,'ej uppn åk6 uppn åk9'!$A$4:$D$525,3,FALSE),0)</f>
        <v>999</v>
      </c>
      <c r="K239">
        <f t="shared" si="30"/>
        <v>0</v>
      </c>
      <c r="L239">
        <f t="shared" si="31"/>
        <v>0</v>
      </c>
      <c r="M239" t="b">
        <f>IFERROR(VLOOKUP(A239,'uppn åk6 ej uppn åk9'!$A$4:$D$525,1,FALSE)&lt;&gt;"",FALSE)</f>
        <v>1</v>
      </c>
      <c r="N239">
        <f>IFERROR(VLOOKUP(A239,'uppn åk6 ej uppn åk9'!$A$4:$D$525,2,FALSE),0)</f>
        <v>999</v>
      </c>
      <c r="O239">
        <f>IFERROR(VLOOKUP(A239,'uppn åk6 ej uppn åk9'!$A$4:$D$525,3,FALSE),0)</f>
        <v>999</v>
      </c>
      <c r="P239">
        <f t="shared" si="32"/>
        <v>0</v>
      </c>
      <c r="Q239">
        <f t="shared" si="33"/>
        <v>0</v>
      </c>
      <c r="R239" t="b">
        <f>IFERROR(VLOOKUP(A239,'uppn åk6 uppn åk9'!$A$4:$D$600,1,FALSE)&lt;&gt;"",FALSE)</f>
        <v>1</v>
      </c>
      <c r="S239">
        <f>IFERROR(VLOOKUP(A239,'uppn åk6 uppn åk9'!$A$4:$D$600,2,FALSE),0)</f>
        <v>45</v>
      </c>
      <c r="T239">
        <f>IFERROR(VLOOKUP(A239,'uppn åk6 uppn åk9'!$A$4:$D$600,3,FALSE),0)</f>
        <v>0</v>
      </c>
      <c r="U239">
        <f t="shared" si="34"/>
        <v>45</v>
      </c>
      <c r="V239">
        <f t="shared" si="35"/>
        <v>0</v>
      </c>
    </row>
    <row r="240" spans="1:22" x14ac:dyDescent="0.3">
      <c r="A240" s="10" t="s">
        <v>217</v>
      </c>
      <c r="B240" s="49" t="b">
        <f t="shared" si="27"/>
        <v>0</v>
      </c>
      <c r="C240" t="b">
        <f>IFERROR(VLOOKUP(A240,'ej uppn åk6 ej uppn åk9'!$A$4:$D$525,1,FALSE)&lt;&gt;"",FALSE)</f>
        <v>1</v>
      </c>
      <c r="D240">
        <f>IFERROR(VLOOKUP(A240,'ej uppn åk6 ej uppn åk9'!$A$4:$D$525,2,FALSE),0)</f>
        <v>999</v>
      </c>
      <c r="E240">
        <f>IFERROR(VLOOKUP(A240,'ej uppn åk6 ej uppn åk9'!$A$4:$D$525,3,FALSE),0)</f>
        <v>999</v>
      </c>
      <c r="F240">
        <f t="shared" si="28"/>
        <v>0</v>
      </c>
      <c r="G240">
        <f t="shared" si="29"/>
        <v>0</v>
      </c>
      <c r="H240" t="b">
        <f>IFERROR(VLOOKUP(A240,'ej uppn åk6 uppn åk9'!$A$4:$D$525,1,FALSE)&lt;&gt;"",FALSE)</f>
        <v>1</v>
      </c>
      <c r="I240">
        <f>IFERROR(VLOOKUP(A240,'ej uppn åk6 uppn åk9'!$A$4:$D$525,2,FALSE),0)</f>
        <v>999</v>
      </c>
      <c r="J240">
        <f>IFERROR(VLOOKUP(A240,'ej uppn åk6 uppn åk9'!$A$4:$D$525,3,FALSE),0)</f>
        <v>999</v>
      </c>
      <c r="K240">
        <f t="shared" si="30"/>
        <v>0</v>
      </c>
      <c r="L240">
        <f t="shared" si="31"/>
        <v>0</v>
      </c>
      <c r="M240" t="b">
        <f>IFERROR(VLOOKUP(A240,'uppn åk6 ej uppn åk9'!$A$4:$D$525,1,FALSE)&lt;&gt;"",FALSE)</f>
        <v>1</v>
      </c>
      <c r="N240">
        <f>IFERROR(VLOOKUP(A240,'uppn åk6 ej uppn åk9'!$A$4:$D$525,2,FALSE),0)</f>
        <v>999</v>
      </c>
      <c r="O240">
        <f>IFERROR(VLOOKUP(A240,'uppn åk6 ej uppn åk9'!$A$4:$D$525,3,FALSE),0)</f>
        <v>999</v>
      </c>
      <c r="P240">
        <f t="shared" si="32"/>
        <v>0</v>
      </c>
      <c r="Q240">
        <f t="shared" si="33"/>
        <v>0</v>
      </c>
      <c r="R240" t="b">
        <f>IFERROR(VLOOKUP(A240,'uppn åk6 uppn åk9'!$A$4:$D$600,1,FALSE)&lt;&gt;"",FALSE)</f>
        <v>1</v>
      </c>
      <c r="S240">
        <f>IFERROR(VLOOKUP(A240,'uppn åk6 uppn åk9'!$A$4:$D$600,2,FALSE),0)</f>
        <v>999</v>
      </c>
      <c r="T240">
        <f>IFERROR(VLOOKUP(A240,'uppn åk6 uppn åk9'!$A$4:$D$600,3,FALSE),0)</f>
        <v>999</v>
      </c>
      <c r="U240">
        <f t="shared" si="34"/>
        <v>0</v>
      </c>
      <c r="V240">
        <f t="shared" si="35"/>
        <v>0</v>
      </c>
    </row>
    <row r="241" spans="1:22" x14ac:dyDescent="0.3">
      <c r="A241" s="10" t="s">
        <v>218</v>
      </c>
      <c r="B241" s="49" t="b">
        <f t="shared" si="27"/>
        <v>0</v>
      </c>
      <c r="C241" t="b">
        <f>IFERROR(VLOOKUP(A241,'ej uppn åk6 ej uppn åk9'!$A$4:$D$525,1,FALSE)&lt;&gt;"",FALSE)</f>
        <v>1</v>
      </c>
      <c r="D241">
        <f>IFERROR(VLOOKUP(A241,'ej uppn åk6 ej uppn åk9'!$A$4:$D$525,2,FALSE),0)</f>
        <v>13</v>
      </c>
      <c r="E241">
        <f>IFERROR(VLOOKUP(A241,'ej uppn åk6 ej uppn åk9'!$A$4:$D$525,3,FALSE),0)</f>
        <v>999</v>
      </c>
      <c r="F241">
        <f t="shared" si="28"/>
        <v>13</v>
      </c>
      <c r="G241">
        <f t="shared" si="29"/>
        <v>0</v>
      </c>
      <c r="H241" t="b">
        <f>IFERROR(VLOOKUP(A241,'ej uppn åk6 uppn åk9'!$A$4:$D$525,1,FALSE)&lt;&gt;"",FALSE)</f>
        <v>1</v>
      </c>
      <c r="I241">
        <f>IFERROR(VLOOKUP(A241,'ej uppn åk6 uppn åk9'!$A$4:$D$525,2,FALSE),0)</f>
        <v>10</v>
      </c>
      <c r="J241">
        <f>IFERROR(VLOOKUP(A241,'ej uppn åk6 uppn åk9'!$A$4:$D$525,3,FALSE),0)</f>
        <v>999</v>
      </c>
      <c r="K241">
        <f t="shared" si="30"/>
        <v>10</v>
      </c>
      <c r="L241">
        <f t="shared" si="31"/>
        <v>0</v>
      </c>
      <c r="M241" t="b">
        <f>IFERROR(VLOOKUP(A241,'uppn åk6 ej uppn åk9'!$A$4:$D$525,1,FALSE)&lt;&gt;"",FALSE)</f>
        <v>1</v>
      </c>
      <c r="N241">
        <f>IFERROR(VLOOKUP(A241,'uppn åk6 ej uppn åk9'!$A$4:$D$525,2,FALSE),0)</f>
        <v>12</v>
      </c>
      <c r="O241">
        <f>IFERROR(VLOOKUP(A241,'uppn åk6 ej uppn åk9'!$A$4:$D$525,3,FALSE),0)</f>
        <v>999</v>
      </c>
      <c r="P241">
        <f t="shared" si="32"/>
        <v>12</v>
      </c>
      <c r="Q241">
        <f t="shared" si="33"/>
        <v>0</v>
      </c>
      <c r="R241" t="b">
        <f>IFERROR(VLOOKUP(A241,'uppn åk6 uppn åk9'!$A$4:$D$600,1,FALSE)&lt;&gt;"",FALSE)</f>
        <v>1</v>
      </c>
      <c r="S241">
        <f>IFERROR(VLOOKUP(A241,'uppn åk6 uppn åk9'!$A$4:$D$600,2,FALSE),0)</f>
        <v>136</v>
      </c>
      <c r="T241">
        <f>IFERROR(VLOOKUP(A241,'uppn åk6 uppn åk9'!$A$4:$D$600,3,FALSE),0)</f>
        <v>0</v>
      </c>
      <c r="U241">
        <f t="shared" si="34"/>
        <v>136</v>
      </c>
      <c r="V241">
        <f t="shared" si="35"/>
        <v>0</v>
      </c>
    </row>
    <row r="242" spans="1:22" x14ac:dyDescent="0.3">
      <c r="A242" s="10" t="s">
        <v>619</v>
      </c>
      <c r="B242" s="49" t="b">
        <f t="shared" si="27"/>
        <v>0</v>
      </c>
      <c r="C242" t="b">
        <f>IFERROR(VLOOKUP(A242,'ej uppn åk6 ej uppn åk9'!$A$4:$D$525,1,FALSE)&lt;&gt;"",FALSE)</f>
        <v>0</v>
      </c>
      <c r="D242">
        <f>IFERROR(VLOOKUP(A242,'ej uppn åk6 ej uppn åk9'!$A$4:$D$525,2,FALSE),0)</f>
        <v>0</v>
      </c>
      <c r="E242">
        <f>IFERROR(VLOOKUP(A242,'ej uppn åk6 ej uppn åk9'!$A$4:$D$525,3,FALSE),0)</f>
        <v>0</v>
      </c>
      <c r="F242">
        <f t="shared" si="28"/>
        <v>0</v>
      </c>
      <c r="G242">
        <f t="shared" si="29"/>
        <v>0</v>
      </c>
      <c r="H242" t="b">
        <f>IFERROR(VLOOKUP(A242,'ej uppn åk6 uppn åk9'!$A$4:$D$525,1,FALSE)&lt;&gt;"",FALSE)</f>
        <v>0</v>
      </c>
      <c r="I242">
        <f>IFERROR(VLOOKUP(A242,'ej uppn åk6 uppn åk9'!$A$4:$D$525,2,FALSE),0)</f>
        <v>0</v>
      </c>
      <c r="J242">
        <f>IFERROR(VLOOKUP(A242,'ej uppn åk6 uppn åk9'!$A$4:$D$525,3,FALSE),0)</f>
        <v>0</v>
      </c>
      <c r="K242">
        <f t="shared" si="30"/>
        <v>0</v>
      </c>
      <c r="L242">
        <f t="shared" si="31"/>
        <v>0</v>
      </c>
      <c r="M242" t="b">
        <f>IFERROR(VLOOKUP(A242,'uppn åk6 ej uppn åk9'!$A$4:$D$525,1,FALSE)&lt;&gt;"",FALSE)</f>
        <v>0</v>
      </c>
      <c r="N242">
        <f>IFERROR(VLOOKUP(A242,'uppn åk6 ej uppn åk9'!$A$4:$D$525,2,FALSE),0)</f>
        <v>0</v>
      </c>
      <c r="O242">
        <f>IFERROR(VLOOKUP(A242,'uppn åk6 ej uppn åk9'!$A$4:$D$525,3,FALSE),0)</f>
        <v>0</v>
      </c>
      <c r="P242">
        <f t="shared" si="32"/>
        <v>0</v>
      </c>
      <c r="Q242">
        <f t="shared" si="33"/>
        <v>0</v>
      </c>
      <c r="R242" t="b">
        <f>IFERROR(VLOOKUP(A242,'uppn åk6 uppn åk9'!$A$4:$D$600,1,FALSE)&lt;&gt;"",FALSE)</f>
        <v>1</v>
      </c>
      <c r="S242">
        <f>IFERROR(VLOOKUP(A242,'uppn åk6 uppn åk9'!$A$4:$D$600,2,FALSE),0)</f>
        <v>999</v>
      </c>
      <c r="T242">
        <f>IFERROR(VLOOKUP(A242,'uppn åk6 uppn åk9'!$A$4:$D$600,3,FALSE),0)</f>
        <v>999</v>
      </c>
      <c r="U242">
        <f t="shared" si="34"/>
        <v>0</v>
      </c>
      <c r="V242">
        <f t="shared" si="35"/>
        <v>0</v>
      </c>
    </row>
    <row r="243" spans="1:22" x14ac:dyDescent="0.3">
      <c r="A243" s="10" t="s">
        <v>219</v>
      </c>
      <c r="B243" s="49" t="b">
        <f t="shared" si="27"/>
        <v>0</v>
      </c>
      <c r="C243" t="b">
        <f>IFERROR(VLOOKUP(A243,'ej uppn åk6 ej uppn åk9'!$A$4:$D$525,1,FALSE)&lt;&gt;"",FALSE)</f>
        <v>1</v>
      </c>
      <c r="D243">
        <f>IFERROR(VLOOKUP(A243,'ej uppn åk6 ej uppn åk9'!$A$4:$D$525,2,FALSE),0)</f>
        <v>22</v>
      </c>
      <c r="E243">
        <f>IFERROR(VLOOKUP(A243,'ej uppn åk6 ej uppn åk9'!$A$4:$D$525,3,FALSE),0)</f>
        <v>17</v>
      </c>
      <c r="F243">
        <f t="shared" si="28"/>
        <v>22</v>
      </c>
      <c r="G243">
        <f t="shared" si="29"/>
        <v>17</v>
      </c>
      <c r="H243" t="b">
        <f>IFERROR(VLOOKUP(A243,'ej uppn åk6 uppn åk9'!$A$4:$D$525,1,FALSE)&lt;&gt;"",FALSE)</f>
        <v>1</v>
      </c>
      <c r="I243">
        <f>IFERROR(VLOOKUP(A243,'ej uppn åk6 uppn åk9'!$A$4:$D$525,2,FALSE),0)</f>
        <v>999</v>
      </c>
      <c r="J243">
        <f>IFERROR(VLOOKUP(A243,'ej uppn åk6 uppn åk9'!$A$4:$D$525,3,FALSE),0)</f>
        <v>999</v>
      </c>
      <c r="K243">
        <f t="shared" si="30"/>
        <v>0</v>
      </c>
      <c r="L243">
        <f t="shared" si="31"/>
        <v>0</v>
      </c>
      <c r="M243" t="b">
        <f>IFERROR(VLOOKUP(A243,'uppn åk6 ej uppn åk9'!$A$4:$D$525,1,FALSE)&lt;&gt;"",FALSE)</f>
        <v>1</v>
      </c>
      <c r="N243">
        <f>IFERROR(VLOOKUP(A243,'uppn åk6 ej uppn åk9'!$A$4:$D$525,2,FALSE),0)</f>
        <v>16</v>
      </c>
      <c r="O243">
        <f>IFERROR(VLOOKUP(A243,'uppn åk6 ej uppn åk9'!$A$4:$D$525,3,FALSE),0)</f>
        <v>999</v>
      </c>
      <c r="P243">
        <f t="shared" si="32"/>
        <v>16</v>
      </c>
      <c r="Q243">
        <f t="shared" si="33"/>
        <v>0</v>
      </c>
      <c r="R243" t="b">
        <f>IFERROR(VLOOKUP(A243,'uppn åk6 uppn åk9'!$A$4:$D$600,1,FALSE)&lt;&gt;"",FALSE)</f>
        <v>1</v>
      </c>
      <c r="S243">
        <f>IFERROR(VLOOKUP(A243,'uppn åk6 uppn åk9'!$A$4:$D$600,2,FALSE),0)</f>
        <v>122</v>
      </c>
      <c r="T243">
        <f>IFERROR(VLOOKUP(A243,'uppn åk6 uppn åk9'!$A$4:$D$600,3,FALSE),0)</f>
        <v>999</v>
      </c>
      <c r="U243">
        <f t="shared" si="34"/>
        <v>122</v>
      </c>
      <c r="V243">
        <f t="shared" si="35"/>
        <v>0</v>
      </c>
    </row>
    <row r="244" spans="1:22" x14ac:dyDescent="0.3">
      <c r="A244" s="10" t="s">
        <v>236</v>
      </c>
      <c r="B244" s="49" t="b">
        <f t="shared" si="27"/>
        <v>0</v>
      </c>
      <c r="C244" t="b">
        <f>IFERROR(VLOOKUP(A244,'ej uppn åk6 ej uppn åk9'!$A$4:$D$525,1,FALSE)&lt;&gt;"",FALSE)</f>
        <v>1</v>
      </c>
      <c r="D244">
        <f>IFERROR(VLOOKUP(A244,'ej uppn åk6 ej uppn åk9'!$A$4:$D$525,2,FALSE),0)</f>
        <v>999</v>
      </c>
      <c r="E244">
        <f>IFERROR(VLOOKUP(A244,'ej uppn åk6 ej uppn åk9'!$A$4:$D$525,3,FALSE),0)</f>
        <v>999</v>
      </c>
      <c r="F244">
        <f t="shared" si="28"/>
        <v>0</v>
      </c>
      <c r="G244">
        <f t="shared" si="29"/>
        <v>0</v>
      </c>
      <c r="H244" t="b">
        <f>IFERROR(VLOOKUP(A244,'ej uppn åk6 uppn åk9'!$A$4:$D$525,1,FALSE)&lt;&gt;"",FALSE)</f>
        <v>1</v>
      </c>
      <c r="I244">
        <f>IFERROR(VLOOKUP(A244,'ej uppn åk6 uppn åk9'!$A$4:$D$525,2,FALSE),0)</f>
        <v>999</v>
      </c>
      <c r="J244">
        <f>IFERROR(VLOOKUP(A244,'ej uppn åk6 uppn åk9'!$A$4:$D$525,3,FALSE),0)</f>
        <v>999</v>
      </c>
      <c r="K244">
        <f t="shared" si="30"/>
        <v>0</v>
      </c>
      <c r="L244">
        <f t="shared" si="31"/>
        <v>0</v>
      </c>
      <c r="M244" t="b">
        <f>IFERROR(VLOOKUP(A244,'uppn åk6 ej uppn åk9'!$A$4:$D$525,1,FALSE)&lt;&gt;"",FALSE)</f>
        <v>1</v>
      </c>
      <c r="N244">
        <f>IFERROR(VLOOKUP(A244,'uppn åk6 ej uppn åk9'!$A$4:$D$525,2,FALSE),0)</f>
        <v>999</v>
      </c>
      <c r="O244">
        <f>IFERROR(VLOOKUP(A244,'uppn åk6 ej uppn åk9'!$A$4:$D$525,3,FALSE),0)</f>
        <v>999</v>
      </c>
      <c r="P244">
        <f t="shared" si="32"/>
        <v>0</v>
      </c>
      <c r="Q244">
        <f t="shared" si="33"/>
        <v>0</v>
      </c>
      <c r="R244" t="b">
        <f>IFERROR(VLOOKUP(A244,'uppn åk6 uppn åk9'!$A$4:$D$600,1,FALSE)&lt;&gt;"",FALSE)</f>
        <v>1</v>
      </c>
      <c r="S244">
        <f>IFERROR(VLOOKUP(A244,'uppn åk6 uppn åk9'!$A$4:$D$600,2,FALSE),0)</f>
        <v>39</v>
      </c>
      <c r="T244">
        <f>IFERROR(VLOOKUP(A244,'uppn åk6 uppn åk9'!$A$4:$D$600,3,FALSE),0)</f>
        <v>999</v>
      </c>
      <c r="U244">
        <f t="shared" si="34"/>
        <v>39</v>
      </c>
      <c r="V244">
        <f t="shared" si="35"/>
        <v>0</v>
      </c>
    </row>
    <row r="245" spans="1:22" x14ac:dyDescent="0.3">
      <c r="A245" s="10" t="s">
        <v>220</v>
      </c>
      <c r="B245" s="49" t="b">
        <f t="shared" si="27"/>
        <v>0</v>
      </c>
      <c r="C245" t="b">
        <f>IFERROR(VLOOKUP(A245,'ej uppn åk6 ej uppn åk9'!$A$4:$D$525,1,FALSE)&lt;&gt;"",FALSE)</f>
        <v>1</v>
      </c>
      <c r="D245">
        <f>IFERROR(VLOOKUP(A245,'ej uppn åk6 ej uppn åk9'!$A$4:$D$525,2,FALSE),0)</f>
        <v>132</v>
      </c>
      <c r="E245">
        <f>IFERROR(VLOOKUP(A245,'ej uppn åk6 ej uppn åk9'!$A$4:$D$525,3,FALSE),0)</f>
        <v>96</v>
      </c>
      <c r="F245">
        <f t="shared" si="28"/>
        <v>132</v>
      </c>
      <c r="G245">
        <f t="shared" si="29"/>
        <v>96</v>
      </c>
      <c r="H245" t="b">
        <f>IFERROR(VLOOKUP(A245,'ej uppn åk6 uppn åk9'!$A$4:$D$525,1,FALSE)&lt;&gt;"",FALSE)</f>
        <v>1</v>
      </c>
      <c r="I245">
        <f>IFERROR(VLOOKUP(A245,'ej uppn åk6 uppn åk9'!$A$4:$D$525,2,FALSE),0)</f>
        <v>75</v>
      </c>
      <c r="J245">
        <f>IFERROR(VLOOKUP(A245,'ej uppn åk6 uppn åk9'!$A$4:$D$525,3,FALSE),0)</f>
        <v>39</v>
      </c>
      <c r="K245">
        <f t="shared" si="30"/>
        <v>75</v>
      </c>
      <c r="L245">
        <f t="shared" si="31"/>
        <v>39</v>
      </c>
      <c r="M245" t="b">
        <f>IFERROR(VLOOKUP(A245,'uppn åk6 ej uppn åk9'!$A$4:$D$525,1,FALSE)&lt;&gt;"",FALSE)</f>
        <v>1</v>
      </c>
      <c r="N245">
        <f>IFERROR(VLOOKUP(A245,'uppn åk6 ej uppn åk9'!$A$4:$D$525,2,FALSE),0)</f>
        <v>63</v>
      </c>
      <c r="O245">
        <f>IFERROR(VLOOKUP(A245,'uppn åk6 ej uppn åk9'!$A$4:$D$525,3,FALSE),0)</f>
        <v>22</v>
      </c>
      <c r="P245">
        <f t="shared" si="32"/>
        <v>63</v>
      </c>
      <c r="Q245">
        <f t="shared" si="33"/>
        <v>22</v>
      </c>
      <c r="R245" t="b">
        <f>IFERROR(VLOOKUP(A245,'uppn åk6 uppn åk9'!$A$4:$D$600,1,FALSE)&lt;&gt;"",FALSE)</f>
        <v>1</v>
      </c>
      <c r="S245">
        <f>IFERROR(VLOOKUP(A245,'uppn åk6 uppn åk9'!$A$4:$D$600,2,FALSE),0)</f>
        <v>531</v>
      </c>
      <c r="T245">
        <f>IFERROR(VLOOKUP(A245,'uppn åk6 uppn åk9'!$A$4:$D$600,3,FALSE),0)</f>
        <v>36</v>
      </c>
      <c r="U245">
        <f t="shared" si="34"/>
        <v>531</v>
      </c>
      <c r="V245">
        <f t="shared" si="35"/>
        <v>36</v>
      </c>
    </row>
    <row r="246" spans="1:22" x14ac:dyDescent="0.3">
      <c r="A246" s="10" t="s">
        <v>221</v>
      </c>
      <c r="B246" s="49" t="b">
        <f t="shared" si="27"/>
        <v>0</v>
      </c>
      <c r="C246" t="b">
        <f>IFERROR(VLOOKUP(A246,'ej uppn åk6 ej uppn åk9'!$A$4:$D$525,1,FALSE)&lt;&gt;"",FALSE)</f>
        <v>1</v>
      </c>
      <c r="D246">
        <f>IFERROR(VLOOKUP(A246,'ej uppn åk6 ej uppn åk9'!$A$4:$D$525,2,FALSE),0)</f>
        <v>28</v>
      </c>
      <c r="E246">
        <f>IFERROR(VLOOKUP(A246,'ej uppn åk6 ej uppn åk9'!$A$4:$D$525,3,FALSE),0)</f>
        <v>24</v>
      </c>
      <c r="F246">
        <f t="shared" si="28"/>
        <v>28</v>
      </c>
      <c r="G246">
        <f t="shared" si="29"/>
        <v>24</v>
      </c>
      <c r="H246" t="b">
        <f>IFERROR(VLOOKUP(A246,'ej uppn åk6 uppn åk9'!$A$4:$D$525,1,FALSE)&lt;&gt;"",FALSE)</f>
        <v>1</v>
      </c>
      <c r="I246">
        <f>IFERROR(VLOOKUP(A246,'ej uppn åk6 uppn åk9'!$A$4:$D$525,2,FALSE),0)</f>
        <v>11</v>
      </c>
      <c r="J246">
        <f>IFERROR(VLOOKUP(A246,'ej uppn åk6 uppn åk9'!$A$4:$D$525,3,FALSE),0)</f>
        <v>999</v>
      </c>
      <c r="K246">
        <f t="shared" si="30"/>
        <v>11</v>
      </c>
      <c r="L246">
        <f t="shared" si="31"/>
        <v>0</v>
      </c>
      <c r="M246" t="b">
        <f>IFERROR(VLOOKUP(A246,'uppn åk6 ej uppn åk9'!$A$4:$D$525,1,FALSE)&lt;&gt;"",FALSE)</f>
        <v>1</v>
      </c>
      <c r="N246">
        <f>IFERROR(VLOOKUP(A246,'uppn åk6 ej uppn åk9'!$A$4:$D$525,2,FALSE),0)</f>
        <v>21</v>
      </c>
      <c r="O246">
        <f>IFERROR(VLOOKUP(A246,'uppn åk6 ej uppn åk9'!$A$4:$D$525,3,FALSE),0)</f>
        <v>999</v>
      </c>
      <c r="P246">
        <f t="shared" si="32"/>
        <v>21</v>
      </c>
      <c r="Q246">
        <f t="shared" si="33"/>
        <v>0</v>
      </c>
      <c r="R246" t="b">
        <f>IFERROR(VLOOKUP(A246,'uppn åk6 uppn åk9'!$A$4:$D$600,1,FALSE)&lt;&gt;"",FALSE)</f>
        <v>1</v>
      </c>
      <c r="S246">
        <f>IFERROR(VLOOKUP(A246,'uppn åk6 uppn åk9'!$A$4:$D$600,2,FALSE),0)</f>
        <v>154</v>
      </c>
      <c r="T246">
        <f>IFERROR(VLOOKUP(A246,'uppn åk6 uppn åk9'!$A$4:$D$600,3,FALSE),0)</f>
        <v>999</v>
      </c>
      <c r="U246">
        <f t="shared" si="34"/>
        <v>154</v>
      </c>
      <c r="V246">
        <f t="shared" si="35"/>
        <v>0</v>
      </c>
    </row>
    <row r="247" spans="1:22" x14ac:dyDescent="0.3">
      <c r="A247" s="10" t="s">
        <v>222</v>
      </c>
      <c r="B247" s="49" t="b">
        <f t="shared" si="27"/>
        <v>0</v>
      </c>
      <c r="C247" t="b">
        <f>IFERROR(VLOOKUP(A247,'ej uppn åk6 ej uppn åk9'!$A$4:$D$525,1,FALSE)&lt;&gt;"",FALSE)</f>
        <v>1</v>
      </c>
      <c r="D247">
        <f>IFERROR(VLOOKUP(A247,'ej uppn åk6 ej uppn åk9'!$A$4:$D$525,2,FALSE),0)</f>
        <v>999</v>
      </c>
      <c r="E247">
        <f>IFERROR(VLOOKUP(A247,'ej uppn åk6 ej uppn åk9'!$A$4:$D$525,3,FALSE),0)</f>
        <v>999</v>
      </c>
      <c r="F247">
        <f t="shared" si="28"/>
        <v>0</v>
      </c>
      <c r="G247">
        <f t="shared" si="29"/>
        <v>0</v>
      </c>
      <c r="H247" t="b">
        <f>IFERROR(VLOOKUP(A247,'ej uppn åk6 uppn åk9'!$A$4:$D$525,1,FALSE)&lt;&gt;"",FALSE)</f>
        <v>0</v>
      </c>
      <c r="I247">
        <f>IFERROR(VLOOKUP(A247,'ej uppn åk6 uppn åk9'!$A$4:$D$525,2,FALSE),0)</f>
        <v>0</v>
      </c>
      <c r="J247">
        <f>IFERROR(VLOOKUP(A247,'ej uppn åk6 uppn åk9'!$A$4:$D$525,3,FALSE),0)</f>
        <v>0</v>
      </c>
      <c r="K247">
        <f t="shared" si="30"/>
        <v>0</v>
      </c>
      <c r="L247">
        <f t="shared" si="31"/>
        <v>0</v>
      </c>
      <c r="M247" t="b">
        <f>IFERROR(VLOOKUP(A247,'uppn åk6 ej uppn åk9'!$A$4:$D$525,1,FALSE)&lt;&gt;"",FALSE)</f>
        <v>1</v>
      </c>
      <c r="N247">
        <f>IFERROR(VLOOKUP(A247,'uppn åk6 ej uppn åk9'!$A$4:$D$525,2,FALSE),0)</f>
        <v>999</v>
      </c>
      <c r="O247">
        <f>IFERROR(VLOOKUP(A247,'uppn åk6 ej uppn åk9'!$A$4:$D$525,3,FALSE),0)</f>
        <v>999</v>
      </c>
      <c r="P247">
        <f t="shared" si="32"/>
        <v>0</v>
      </c>
      <c r="Q247">
        <f t="shared" si="33"/>
        <v>0</v>
      </c>
      <c r="R247" t="b">
        <f>IFERROR(VLOOKUP(A247,'uppn åk6 uppn åk9'!$A$4:$D$600,1,FALSE)&lt;&gt;"",FALSE)</f>
        <v>1</v>
      </c>
      <c r="S247">
        <f>IFERROR(VLOOKUP(A247,'uppn åk6 uppn åk9'!$A$4:$D$600,2,FALSE),0)</f>
        <v>999</v>
      </c>
      <c r="T247">
        <f>IFERROR(VLOOKUP(A247,'uppn åk6 uppn åk9'!$A$4:$D$600,3,FALSE),0)</f>
        <v>999</v>
      </c>
      <c r="U247">
        <f t="shared" si="34"/>
        <v>0</v>
      </c>
      <c r="V247">
        <f t="shared" si="35"/>
        <v>0</v>
      </c>
    </row>
    <row r="248" spans="1:22" x14ac:dyDescent="0.3">
      <c r="A248" s="10" t="s">
        <v>223</v>
      </c>
      <c r="B248" s="49" t="b">
        <f t="shared" si="27"/>
        <v>1</v>
      </c>
      <c r="C248" t="b">
        <f>IFERROR(VLOOKUP(A248,'ej uppn åk6 ej uppn åk9'!$A$4:$D$525,1,FALSE)&lt;&gt;"",FALSE)</f>
        <v>1</v>
      </c>
      <c r="D248">
        <f>IFERROR(VLOOKUP(A248,'ej uppn åk6 ej uppn åk9'!$A$4:$D$525,2,FALSE),0)</f>
        <v>0</v>
      </c>
      <c r="E248" t="str">
        <f>IFERROR(VLOOKUP(A248,'ej uppn åk6 ej uppn åk9'!$A$4:$D$525,3,FALSE),0)</f>
        <v>.</v>
      </c>
      <c r="F248">
        <f t="shared" si="28"/>
        <v>0</v>
      </c>
      <c r="G248" t="str">
        <f t="shared" si="29"/>
        <v>.</v>
      </c>
      <c r="H248" t="b">
        <f>IFERROR(VLOOKUP(A248,'ej uppn åk6 uppn åk9'!$A$4:$D$525,1,FALSE)&lt;&gt;"",FALSE)</f>
        <v>1</v>
      </c>
      <c r="I248">
        <f>IFERROR(VLOOKUP(A248,'ej uppn åk6 uppn åk9'!$A$4:$D$525,2,FALSE),0)</f>
        <v>0</v>
      </c>
      <c r="J248" t="str">
        <f>IFERROR(VLOOKUP(A248,'ej uppn åk6 uppn åk9'!$A$4:$D$525,3,FALSE),0)</f>
        <v>.</v>
      </c>
      <c r="K248">
        <f t="shared" si="30"/>
        <v>0</v>
      </c>
      <c r="L248" t="str">
        <f t="shared" si="31"/>
        <v>.</v>
      </c>
      <c r="M248" t="b">
        <f>IFERROR(VLOOKUP(A248,'uppn åk6 ej uppn åk9'!$A$4:$D$525,1,FALSE)&lt;&gt;"",FALSE)</f>
        <v>1</v>
      </c>
      <c r="N248">
        <f>IFERROR(VLOOKUP(A248,'uppn åk6 ej uppn åk9'!$A$4:$D$525,2,FALSE),0)</f>
        <v>0</v>
      </c>
      <c r="O248" t="str">
        <f>IFERROR(VLOOKUP(A248,'uppn åk6 ej uppn åk9'!$A$4:$D$525,3,FALSE),0)</f>
        <v>.</v>
      </c>
      <c r="P248">
        <f t="shared" si="32"/>
        <v>0</v>
      </c>
      <c r="Q248" t="str">
        <f t="shared" si="33"/>
        <v>.</v>
      </c>
      <c r="R248" t="b">
        <f>IFERROR(VLOOKUP(A248,'uppn åk6 uppn åk9'!$A$4:$D$600,1,FALSE)&lt;&gt;"",FALSE)</f>
        <v>1</v>
      </c>
      <c r="S248">
        <f>IFERROR(VLOOKUP(A248,'uppn åk6 uppn åk9'!$A$4:$D$600,2,FALSE),0)</f>
        <v>999</v>
      </c>
      <c r="T248">
        <f>IFERROR(VLOOKUP(A248,'uppn åk6 uppn åk9'!$A$4:$D$600,3,FALSE),0)</f>
        <v>999</v>
      </c>
      <c r="U248">
        <f t="shared" si="34"/>
        <v>0</v>
      </c>
      <c r="V248">
        <f t="shared" si="35"/>
        <v>0</v>
      </c>
    </row>
    <row r="249" spans="1:22" x14ac:dyDescent="0.3">
      <c r="A249" s="10" t="s">
        <v>224</v>
      </c>
      <c r="B249" s="49" t="b">
        <f t="shared" si="27"/>
        <v>1</v>
      </c>
      <c r="C249" t="b">
        <f>IFERROR(VLOOKUP(A249,'ej uppn åk6 ej uppn åk9'!$A$4:$D$525,1,FALSE)&lt;&gt;"",FALSE)</f>
        <v>1</v>
      </c>
      <c r="D249">
        <f>IFERROR(VLOOKUP(A249,'ej uppn åk6 ej uppn åk9'!$A$4:$D$525,2,FALSE),0)</f>
        <v>0</v>
      </c>
      <c r="E249" t="str">
        <f>IFERROR(VLOOKUP(A249,'ej uppn åk6 ej uppn åk9'!$A$4:$D$525,3,FALSE),0)</f>
        <v>.</v>
      </c>
      <c r="F249">
        <f t="shared" si="28"/>
        <v>0</v>
      </c>
      <c r="G249" t="str">
        <f t="shared" si="29"/>
        <v>.</v>
      </c>
      <c r="H249" t="b">
        <f>IFERROR(VLOOKUP(A249,'ej uppn åk6 uppn åk9'!$A$4:$D$525,1,FALSE)&lt;&gt;"",FALSE)</f>
        <v>0</v>
      </c>
      <c r="I249">
        <f>IFERROR(VLOOKUP(A249,'ej uppn åk6 uppn åk9'!$A$4:$D$525,2,FALSE),0)</f>
        <v>0</v>
      </c>
      <c r="J249">
        <f>IFERROR(VLOOKUP(A249,'ej uppn åk6 uppn åk9'!$A$4:$D$525,3,FALSE),0)</f>
        <v>0</v>
      </c>
      <c r="K249">
        <f t="shared" si="30"/>
        <v>0</v>
      </c>
      <c r="L249">
        <f t="shared" si="31"/>
        <v>0</v>
      </c>
      <c r="M249" t="b">
        <f>IFERROR(VLOOKUP(A249,'uppn åk6 ej uppn åk9'!$A$4:$D$525,1,FALSE)&lt;&gt;"",FALSE)</f>
        <v>1</v>
      </c>
      <c r="N249">
        <f>IFERROR(VLOOKUP(A249,'uppn åk6 ej uppn åk9'!$A$4:$D$525,2,FALSE),0)</f>
        <v>999</v>
      </c>
      <c r="O249">
        <f>IFERROR(VLOOKUP(A249,'uppn åk6 ej uppn åk9'!$A$4:$D$525,3,FALSE),0)</f>
        <v>999</v>
      </c>
      <c r="P249">
        <f t="shared" si="32"/>
        <v>0</v>
      </c>
      <c r="Q249">
        <f t="shared" si="33"/>
        <v>0</v>
      </c>
      <c r="R249" t="b">
        <f>IFERROR(VLOOKUP(A249,'uppn åk6 uppn åk9'!$A$4:$D$600,1,FALSE)&lt;&gt;"",FALSE)</f>
        <v>1</v>
      </c>
      <c r="S249">
        <f>IFERROR(VLOOKUP(A249,'uppn åk6 uppn åk9'!$A$4:$D$600,2,FALSE),0)</f>
        <v>999</v>
      </c>
      <c r="T249">
        <f>IFERROR(VLOOKUP(A249,'uppn åk6 uppn åk9'!$A$4:$D$600,3,FALSE),0)</f>
        <v>999</v>
      </c>
      <c r="U249">
        <f t="shared" si="34"/>
        <v>0</v>
      </c>
      <c r="V249">
        <f t="shared" si="35"/>
        <v>0</v>
      </c>
    </row>
    <row r="250" spans="1:22" x14ac:dyDescent="0.3">
      <c r="A250" s="10" t="s">
        <v>225</v>
      </c>
      <c r="B250" s="49" t="b">
        <f t="shared" si="27"/>
        <v>0</v>
      </c>
      <c r="C250" t="b">
        <f>IFERROR(VLOOKUP(A250,'ej uppn åk6 ej uppn åk9'!$A$4:$D$525,1,FALSE)&lt;&gt;"",FALSE)</f>
        <v>1</v>
      </c>
      <c r="D250">
        <f>IFERROR(VLOOKUP(A250,'ej uppn åk6 ej uppn åk9'!$A$4:$D$525,2,FALSE),0)</f>
        <v>20</v>
      </c>
      <c r="E250">
        <f>IFERROR(VLOOKUP(A250,'ej uppn åk6 ej uppn åk9'!$A$4:$D$525,3,FALSE),0)</f>
        <v>999</v>
      </c>
      <c r="F250">
        <f t="shared" si="28"/>
        <v>20</v>
      </c>
      <c r="G250">
        <f t="shared" si="29"/>
        <v>0</v>
      </c>
      <c r="H250" t="b">
        <f>IFERROR(VLOOKUP(A250,'ej uppn åk6 uppn åk9'!$A$4:$D$525,1,FALSE)&lt;&gt;"",FALSE)</f>
        <v>1</v>
      </c>
      <c r="I250">
        <f>IFERROR(VLOOKUP(A250,'ej uppn åk6 uppn åk9'!$A$4:$D$525,2,FALSE),0)</f>
        <v>999</v>
      </c>
      <c r="J250">
        <f>IFERROR(VLOOKUP(A250,'ej uppn åk6 uppn åk9'!$A$4:$D$525,3,FALSE),0)</f>
        <v>999</v>
      </c>
      <c r="K250">
        <f t="shared" si="30"/>
        <v>0</v>
      </c>
      <c r="L250">
        <f t="shared" si="31"/>
        <v>0</v>
      </c>
      <c r="M250" t="b">
        <f>IFERROR(VLOOKUP(A250,'uppn åk6 ej uppn åk9'!$A$4:$D$525,1,FALSE)&lt;&gt;"",FALSE)</f>
        <v>1</v>
      </c>
      <c r="N250">
        <f>IFERROR(VLOOKUP(A250,'uppn åk6 ej uppn åk9'!$A$4:$D$525,2,FALSE),0)</f>
        <v>10</v>
      </c>
      <c r="O250">
        <f>IFERROR(VLOOKUP(A250,'uppn åk6 ej uppn åk9'!$A$4:$D$525,3,FALSE),0)</f>
        <v>999</v>
      </c>
      <c r="P250">
        <f t="shared" si="32"/>
        <v>10</v>
      </c>
      <c r="Q250">
        <f t="shared" si="33"/>
        <v>0</v>
      </c>
      <c r="R250" t="b">
        <f>IFERROR(VLOOKUP(A250,'uppn åk6 uppn åk9'!$A$4:$D$600,1,FALSE)&lt;&gt;"",FALSE)</f>
        <v>1</v>
      </c>
      <c r="S250">
        <f>IFERROR(VLOOKUP(A250,'uppn åk6 uppn åk9'!$A$4:$D$600,2,FALSE),0)</f>
        <v>135</v>
      </c>
      <c r="T250">
        <f>IFERROR(VLOOKUP(A250,'uppn åk6 uppn åk9'!$A$4:$D$600,3,FALSE),0)</f>
        <v>999</v>
      </c>
      <c r="U250">
        <f t="shared" si="34"/>
        <v>135</v>
      </c>
      <c r="V250">
        <f t="shared" si="35"/>
        <v>0</v>
      </c>
    </row>
    <row r="251" spans="1:22" x14ac:dyDescent="0.3">
      <c r="A251" s="10" t="s">
        <v>226</v>
      </c>
      <c r="B251" s="49" t="b">
        <f t="shared" si="27"/>
        <v>0</v>
      </c>
      <c r="C251" t="b">
        <f>IFERROR(VLOOKUP(A251,'ej uppn åk6 ej uppn åk9'!$A$4:$D$525,1,FALSE)&lt;&gt;"",FALSE)</f>
        <v>1</v>
      </c>
      <c r="D251">
        <f>IFERROR(VLOOKUP(A251,'ej uppn åk6 ej uppn åk9'!$A$4:$D$525,2,FALSE),0)</f>
        <v>999</v>
      </c>
      <c r="E251">
        <f>IFERROR(VLOOKUP(A251,'ej uppn åk6 ej uppn åk9'!$A$4:$D$525,3,FALSE),0)</f>
        <v>999</v>
      </c>
      <c r="F251">
        <f t="shared" si="28"/>
        <v>0</v>
      </c>
      <c r="G251">
        <f t="shared" si="29"/>
        <v>0</v>
      </c>
      <c r="H251" t="b">
        <f>IFERROR(VLOOKUP(A251,'ej uppn åk6 uppn åk9'!$A$4:$D$525,1,FALSE)&lt;&gt;"",FALSE)</f>
        <v>1</v>
      </c>
      <c r="I251">
        <f>IFERROR(VLOOKUP(A251,'ej uppn åk6 uppn åk9'!$A$4:$D$525,2,FALSE),0)</f>
        <v>999</v>
      </c>
      <c r="J251">
        <f>IFERROR(VLOOKUP(A251,'ej uppn åk6 uppn åk9'!$A$4:$D$525,3,FALSE),0)</f>
        <v>999</v>
      </c>
      <c r="K251">
        <f t="shared" si="30"/>
        <v>0</v>
      </c>
      <c r="L251">
        <f t="shared" si="31"/>
        <v>0</v>
      </c>
      <c r="M251" t="b">
        <f>IFERROR(VLOOKUP(A251,'uppn åk6 ej uppn åk9'!$A$4:$D$525,1,FALSE)&lt;&gt;"",FALSE)</f>
        <v>1</v>
      </c>
      <c r="N251">
        <f>IFERROR(VLOOKUP(A251,'uppn åk6 ej uppn åk9'!$A$4:$D$525,2,FALSE),0)</f>
        <v>999</v>
      </c>
      <c r="O251">
        <f>IFERROR(VLOOKUP(A251,'uppn åk6 ej uppn åk9'!$A$4:$D$525,3,FALSE),0)</f>
        <v>999</v>
      </c>
      <c r="P251">
        <f t="shared" si="32"/>
        <v>0</v>
      </c>
      <c r="Q251">
        <f t="shared" si="33"/>
        <v>0</v>
      </c>
      <c r="R251" t="b">
        <f>IFERROR(VLOOKUP(A251,'uppn åk6 uppn åk9'!$A$4:$D$600,1,FALSE)&lt;&gt;"",FALSE)</f>
        <v>1</v>
      </c>
      <c r="S251">
        <f>IFERROR(VLOOKUP(A251,'uppn åk6 uppn åk9'!$A$4:$D$600,2,FALSE),0)</f>
        <v>52</v>
      </c>
      <c r="T251">
        <f>IFERROR(VLOOKUP(A251,'uppn åk6 uppn åk9'!$A$4:$D$600,3,FALSE),0)</f>
        <v>999</v>
      </c>
      <c r="U251">
        <f t="shared" si="34"/>
        <v>52</v>
      </c>
      <c r="V251">
        <f t="shared" si="35"/>
        <v>0</v>
      </c>
    </row>
    <row r="252" spans="1:22" x14ac:dyDescent="0.3">
      <c r="A252" s="10" t="s">
        <v>227</v>
      </c>
      <c r="B252" s="49" t="b">
        <f t="shared" si="27"/>
        <v>0</v>
      </c>
      <c r="C252" t="b">
        <f>IFERROR(VLOOKUP(A252,'ej uppn åk6 ej uppn åk9'!$A$4:$D$525,1,FALSE)&lt;&gt;"",FALSE)</f>
        <v>1</v>
      </c>
      <c r="D252">
        <f>IFERROR(VLOOKUP(A252,'ej uppn åk6 ej uppn åk9'!$A$4:$D$525,2,FALSE),0)</f>
        <v>11</v>
      </c>
      <c r="E252">
        <f>IFERROR(VLOOKUP(A252,'ej uppn åk6 ej uppn åk9'!$A$4:$D$525,3,FALSE),0)</f>
        <v>999</v>
      </c>
      <c r="F252">
        <f t="shared" si="28"/>
        <v>11</v>
      </c>
      <c r="G252">
        <f t="shared" si="29"/>
        <v>0</v>
      </c>
      <c r="H252" t="b">
        <f>IFERROR(VLOOKUP(A252,'ej uppn åk6 uppn åk9'!$A$4:$D$525,1,FALSE)&lt;&gt;"",FALSE)</f>
        <v>1</v>
      </c>
      <c r="I252">
        <f>IFERROR(VLOOKUP(A252,'ej uppn åk6 uppn åk9'!$A$4:$D$525,2,FALSE),0)</f>
        <v>999</v>
      </c>
      <c r="J252">
        <f>IFERROR(VLOOKUP(A252,'ej uppn åk6 uppn åk9'!$A$4:$D$525,3,FALSE),0)</f>
        <v>999</v>
      </c>
      <c r="K252">
        <f t="shared" si="30"/>
        <v>0</v>
      </c>
      <c r="L252">
        <f t="shared" si="31"/>
        <v>0</v>
      </c>
      <c r="M252" t="b">
        <f>IFERROR(VLOOKUP(A252,'uppn åk6 ej uppn åk9'!$A$4:$D$525,1,FALSE)&lt;&gt;"",FALSE)</f>
        <v>1</v>
      </c>
      <c r="N252">
        <f>IFERROR(VLOOKUP(A252,'uppn åk6 ej uppn åk9'!$A$4:$D$525,2,FALSE),0)</f>
        <v>999</v>
      </c>
      <c r="O252">
        <f>IFERROR(VLOOKUP(A252,'uppn åk6 ej uppn åk9'!$A$4:$D$525,3,FALSE),0)</f>
        <v>999</v>
      </c>
      <c r="P252">
        <f t="shared" si="32"/>
        <v>0</v>
      </c>
      <c r="Q252">
        <f t="shared" si="33"/>
        <v>0</v>
      </c>
      <c r="R252" t="b">
        <f>IFERROR(VLOOKUP(A252,'uppn åk6 uppn åk9'!$A$4:$D$600,1,FALSE)&lt;&gt;"",FALSE)</f>
        <v>1</v>
      </c>
      <c r="S252">
        <f>IFERROR(VLOOKUP(A252,'uppn åk6 uppn åk9'!$A$4:$D$600,2,FALSE),0)</f>
        <v>58</v>
      </c>
      <c r="T252">
        <f>IFERROR(VLOOKUP(A252,'uppn åk6 uppn åk9'!$A$4:$D$600,3,FALSE),0)</f>
        <v>0</v>
      </c>
      <c r="U252">
        <f t="shared" si="34"/>
        <v>58</v>
      </c>
      <c r="V252">
        <f t="shared" si="35"/>
        <v>0</v>
      </c>
    </row>
    <row r="253" spans="1:22" x14ac:dyDescent="0.3">
      <c r="A253" s="10" t="s">
        <v>557</v>
      </c>
      <c r="B253" s="49" t="b">
        <f t="shared" si="27"/>
        <v>0</v>
      </c>
      <c r="C253" t="b">
        <f>IFERROR(VLOOKUP(A253,'ej uppn åk6 ej uppn åk9'!$A$4:$D$525,1,FALSE)&lt;&gt;"",FALSE)</f>
        <v>0</v>
      </c>
      <c r="D253">
        <f>IFERROR(VLOOKUP(A253,'ej uppn åk6 ej uppn åk9'!$A$4:$D$525,2,FALSE),0)</f>
        <v>0</v>
      </c>
      <c r="E253">
        <f>IFERROR(VLOOKUP(A253,'ej uppn åk6 ej uppn åk9'!$A$4:$D$525,3,FALSE),0)</f>
        <v>0</v>
      </c>
      <c r="F253">
        <f t="shared" si="28"/>
        <v>0</v>
      </c>
      <c r="G253">
        <f t="shared" si="29"/>
        <v>0</v>
      </c>
      <c r="H253" t="b">
        <f>IFERROR(VLOOKUP(A253,'ej uppn åk6 uppn åk9'!$A$4:$D$525,1,FALSE)&lt;&gt;"",FALSE)</f>
        <v>1</v>
      </c>
      <c r="I253">
        <f>IFERROR(VLOOKUP(A253,'ej uppn åk6 uppn åk9'!$A$4:$D$525,2,FALSE),0)</f>
        <v>999</v>
      </c>
      <c r="J253">
        <f>IFERROR(VLOOKUP(A253,'ej uppn åk6 uppn åk9'!$A$4:$D$525,3,FALSE),0)</f>
        <v>999</v>
      </c>
      <c r="K253">
        <f t="shared" si="30"/>
        <v>0</v>
      </c>
      <c r="L253">
        <f t="shared" si="31"/>
        <v>0</v>
      </c>
      <c r="M253" t="b">
        <f>IFERROR(VLOOKUP(A253,'uppn åk6 ej uppn åk9'!$A$4:$D$525,1,FALSE)&lt;&gt;"",FALSE)</f>
        <v>1</v>
      </c>
      <c r="N253">
        <f>IFERROR(VLOOKUP(A253,'uppn åk6 ej uppn åk9'!$A$4:$D$525,2,FALSE),0)</f>
        <v>999</v>
      </c>
      <c r="O253">
        <f>IFERROR(VLOOKUP(A253,'uppn åk6 ej uppn åk9'!$A$4:$D$525,3,FALSE),0)</f>
        <v>999</v>
      </c>
      <c r="P253">
        <f t="shared" si="32"/>
        <v>0</v>
      </c>
      <c r="Q253">
        <f t="shared" si="33"/>
        <v>0</v>
      </c>
      <c r="R253" t="b">
        <f>IFERROR(VLOOKUP(A253,'uppn åk6 uppn åk9'!$A$4:$D$600,1,FALSE)&lt;&gt;"",FALSE)</f>
        <v>1</v>
      </c>
      <c r="S253">
        <f>IFERROR(VLOOKUP(A253,'uppn åk6 uppn åk9'!$A$4:$D$600,2,FALSE),0)</f>
        <v>21</v>
      </c>
      <c r="T253">
        <f>IFERROR(VLOOKUP(A253,'uppn åk6 uppn åk9'!$A$4:$D$600,3,FALSE),0)</f>
        <v>999</v>
      </c>
      <c r="U253">
        <f t="shared" si="34"/>
        <v>21</v>
      </c>
      <c r="V253">
        <f t="shared" si="35"/>
        <v>0</v>
      </c>
    </row>
    <row r="254" spans="1:22" x14ac:dyDescent="0.3">
      <c r="A254" s="10" t="s">
        <v>618</v>
      </c>
      <c r="B254" s="49" t="b">
        <f t="shared" si="27"/>
        <v>0</v>
      </c>
      <c r="C254" t="b">
        <f>IFERROR(VLOOKUP(A254,'ej uppn åk6 ej uppn åk9'!$A$4:$D$525,1,FALSE)&lt;&gt;"",FALSE)</f>
        <v>0</v>
      </c>
      <c r="D254">
        <f>IFERROR(VLOOKUP(A254,'ej uppn åk6 ej uppn åk9'!$A$4:$D$525,2,FALSE),0)</f>
        <v>0</v>
      </c>
      <c r="E254">
        <f>IFERROR(VLOOKUP(A254,'ej uppn åk6 ej uppn åk9'!$A$4:$D$525,3,FALSE),0)</f>
        <v>0</v>
      </c>
      <c r="F254">
        <f t="shared" si="28"/>
        <v>0</v>
      </c>
      <c r="G254">
        <f t="shared" si="29"/>
        <v>0</v>
      </c>
      <c r="H254" t="b">
        <f>IFERROR(VLOOKUP(A254,'ej uppn åk6 uppn åk9'!$A$4:$D$525,1,FALSE)&lt;&gt;"",FALSE)</f>
        <v>0</v>
      </c>
      <c r="I254">
        <f>IFERROR(VLOOKUP(A254,'ej uppn åk6 uppn åk9'!$A$4:$D$525,2,FALSE),0)</f>
        <v>0</v>
      </c>
      <c r="J254">
        <f>IFERROR(VLOOKUP(A254,'ej uppn åk6 uppn åk9'!$A$4:$D$525,3,FALSE),0)</f>
        <v>0</v>
      </c>
      <c r="K254">
        <f t="shared" si="30"/>
        <v>0</v>
      </c>
      <c r="L254">
        <f t="shared" si="31"/>
        <v>0</v>
      </c>
      <c r="M254" t="b">
        <f>IFERROR(VLOOKUP(A254,'uppn åk6 ej uppn åk9'!$A$4:$D$525,1,FALSE)&lt;&gt;"",FALSE)</f>
        <v>0</v>
      </c>
      <c r="N254">
        <f>IFERROR(VLOOKUP(A254,'uppn åk6 ej uppn åk9'!$A$4:$D$525,2,FALSE),0)</f>
        <v>0</v>
      </c>
      <c r="O254">
        <f>IFERROR(VLOOKUP(A254,'uppn åk6 ej uppn åk9'!$A$4:$D$525,3,FALSE),0)</f>
        <v>0</v>
      </c>
      <c r="P254">
        <f t="shared" si="32"/>
        <v>0</v>
      </c>
      <c r="Q254">
        <f t="shared" si="33"/>
        <v>0</v>
      </c>
      <c r="R254" t="b">
        <f>IFERROR(VLOOKUP(A254,'uppn åk6 uppn åk9'!$A$4:$D$600,1,FALSE)&lt;&gt;"",FALSE)</f>
        <v>1</v>
      </c>
      <c r="S254">
        <f>IFERROR(VLOOKUP(A254,'uppn åk6 uppn åk9'!$A$4:$D$600,2,FALSE),0)</f>
        <v>23</v>
      </c>
      <c r="T254">
        <f>IFERROR(VLOOKUP(A254,'uppn åk6 uppn åk9'!$A$4:$D$600,3,FALSE),0)</f>
        <v>999</v>
      </c>
      <c r="U254">
        <f t="shared" si="34"/>
        <v>23</v>
      </c>
      <c r="V254">
        <f t="shared" si="35"/>
        <v>0</v>
      </c>
    </row>
    <row r="255" spans="1:22" x14ac:dyDescent="0.3">
      <c r="A255" s="10" t="s">
        <v>228</v>
      </c>
      <c r="B255" s="49" t="b">
        <f t="shared" si="27"/>
        <v>0</v>
      </c>
      <c r="C255" t="b">
        <f>IFERROR(VLOOKUP(A255,'ej uppn åk6 ej uppn åk9'!$A$4:$D$525,1,FALSE)&lt;&gt;"",FALSE)</f>
        <v>1</v>
      </c>
      <c r="D255">
        <f>IFERROR(VLOOKUP(A255,'ej uppn åk6 ej uppn åk9'!$A$4:$D$525,2,FALSE),0)</f>
        <v>41</v>
      </c>
      <c r="E255">
        <f>IFERROR(VLOOKUP(A255,'ej uppn åk6 ej uppn åk9'!$A$4:$D$525,3,FALSE),0)</f>
        <v>11</v>
      </c>
      <c r="F255">
        <f t="shared" si="28"/>
        <v>41</v>
      </c>
      <c r="G255">
        <f t="shared" si="29"/>
        <v>11</v>
      </c>
      <c r="H255" t="b">
        <f>IFERROR(VLOOKUP(A255,'ej uppn åk6 uppn åk9'!$A$4:$D$525,1,FALSE)&lt;&gt;"",FALSE)</f>
        <v>1</v>
      </c>
      <c r="I255">
        <f>IFERROR(VLOOKUP(A255,'ej uppn åk6 uppn åk9'!$A$4:$D$525,2,FALSE),0)</f>
        <v>17</v>
      </c>
      <c r="J255">
        <f>IFERROR(VLOOKUP(A255,'ej uppn åk6 uppn åk9'!$A$4:$D$525,3,FALSE),0)</f>
        <v>0</v>
      </c>
      <c r="K255">
        <f t="shared" si="30"/>
        <v>17</v>
      </c>
      <c r="L255">
        <f t="shared" si="31"/>
        <v>0</v>
      </c>
      <c r="M255" t="b">
        <f>IFERROR(VLOOKUP(A255,'uppn åk6 ej uppn åk9'!$A$4:$D$525,1,FALSE)&lt;&gt;"",FALSE)</f>
        <v>1</v>
      </c>
      <c r="N255">
        <f>IFERROR(VLOOKUP(A255,'uppn åk6 ej uppn åk9'!$A$4:$D$525,2,FALSE),0)</f>
        <v>29</v>
      </c>
      <c r="O255">
        <f>IFERROR(VLOOKUP(A255,'uppn åk6 ej uppn åk9'!$A$4:$D$525,3,FALSE),0)</f>
        <v>999</v>
      </c>
      <c r="P255">
        <f t="shared" si="32"/>
        <v>29</v>
      </c>
      <c r="Q255">
        <f t="shared" si="33"/>
        <v>0</v>
      </c>
      <c r="R255" t="b">
        <f>IFERROR(VLOOKUP(A255,'uppn åk6 uppn åk9'!$A$4:$D$600,1,FALSE)&lt;&gt;"",FALSE)</f>
        <v>1</v>
      </c>
      <c r="S255">
        <f>IFERROR(VLOOKUP(A255,'uppn åk6 uppn åk9'!$A$4:$D$600,2,FALSE),0)</f>
        <v>144</v>
      </c>
      <c r="T255">
        <f>IFERROR(VLOOKUP(A255,'uppn åk6 uppn åk9'!$A$4:$D$600,3,FALSE),0)</f>
        <v>0</v>
      </c>
      <c r="U255">
        <f t="shared" si="34"/>
        <v>144</v>
      </c>
      <c r="V255">
        <f t="shared" si="35"/>
        <v>0</v>
      </c>
    </row>
    <row r="256" spans="1:22" x14ac:dyDescent="0.3">
      <c r="A256" s="10" t="s">
        <v>229</v>
      </c>
      <c r="B256" s="49" t="b">
        <f t="shared" si="27"/>
        <v>0</v>
      </c>
      <c r="C256" t="b">
        <f>IFERROR(VLOOKUP(A256,'ej uppn åk6 ej uppn åk9'!$A$4:$D$525,1,FALSE)&lt;&gt;"",FALSE)</f>
        <v>1</v>
      </c>
      <c r="D256">
        <f>IFERROR(VLOOKUP(A256,'ej uppn åk6 ej uppn åk9'!$A$4:$D$525,2,FALSE),0)</f>
        <v>63</v>
      </c>
      <c r="E256">
        <f>IFERROR(VLOOKUP(A256,'ej uppn åk6 ej uppn åk9'!$A$4:$D$525,3,FALSE),0)</f>
        <v>51</v>
      </c>
      <c r="F256">
        <f t="shared" si="28"/>
        <v>63</v>
      </c>
      <c r="G256">
        <f t="shared" si="29"/>
        <v>51</v>
      </c>
      <c r="H256" t="b">
        <f>IFERROR(VLOOKUP(A256,'ej uppn åk6 uppn åk9'!$A$4:$D$525,1,FALSE)&lt;&gt;"",FALSE)</f>
        <v>1</v>
      </c>
      <c r="I256">
        <f>IFERROR(VLOOKUP(A256,'ej uppn åk6 uppn åk9'!$A$4:$D$525,2,FALSE),0)</f>
        <v>51</v>
      </c>
      <c r="J256">
        <f>IFERROR(VLOOKUP(A256,'ej uppn åk6 uppn åk9'!$A$4:$D$525,3,FALSE),0)</f>
        <v>18</v>
      </c>
      <c r="K256">
        <f t="shared" si="30"/>
        <v>51</v>
      </c>
      <c r="L256">
        <f t="shared" si="31"/>
        <v>18</v>
      </c>
      <c r="M256" t="b">
        <f>IFERROR(VLOOKUP(A256,'uppn åk6 ej uppn åk9'!$A$4:$D$525,1,FALSE)&lt;&gt;"",FALSE)</f>
        <v>1</v>
      </c>
      <c r="N256">
        <f>IFERROR(VLOOKUP(A256,'uppn åk6 ej uppn åk9'!$A$4:$D$525,2,FALSE),0)</f>
        <v>69</v>
      </c>
      <c r="O256">
        <f>IFERROR(VLOOKUP(A256,'uppn åk6 ej uppn åk9'!$A$4:$D$525,3,FALSE),0)</f>
        <v>21</v>
      </c>
      <c r="P256">
        <f t="shared" si="32"/>
        <v>69</v>
      </c>
      <c r="Q256">
        <f t="shared" si="33"/>
        <v>21</v>
      </c>
      <c r="R256" t="b">
        <f>IFERROR(VLOOKUP(A256,'uppn åk6 uppn åk9'!$A$4:$D$600,1,FALSE)&lt;&gt;"",FALSE)</f>
        <v>1</v>
      </c>
      <c r="S256">
        <f>IFERROR(VLOOKUP(A256,'uppn åk6 uppn åk9'!$A$4:$D$600,2,FALSE),0)</f>
        <v>740</v>
      </c>
      <c r="T256">
        <f>IFERROR(VLOOKUP(A256,'uppn åk6 uppn åk9'!$A$4:$D$600,3,FALSE),0)</f>
        <v>30</v>
      </c>
      <c r="U256">
        <f t="shared" si="34"/>
        <v>740</v>
      </c>
      <c r="V256">
        <f t="shared" si="35"/>
        <v>30</v>
      </c>
    </row>
    <row r="257" spans="1:22" x14ac:dyDescent="0.3">
      <c r="A257" s="10" t="s">
        <v>230</v>
      </c>
      <c r="B257" s="49" t="b">
        <f t="shared" si="27"/>
        <v>0</v>
      </c>
      <c r="C257" t="b">
        <f>IFERROR(VLOOKUP(A257,'ej uppn åk6 ej uppn åk9'!$A$4:$D$525,1,FALSE)&lt;&gt;"",FALSE)</f>
        <v>1</v>
      </c>
      <c r="D257">
        <f>IFERROR(VLOOKUP(A257,'ej uppn åk6 ej uppn åk9'!$A$4:$D$525,2,FALSE),0)</f>
        <v>11</v>
      </c>
      <c r="E257">
        <f>IFERROR(VLOOKUP(A257,'ej uppn åk6 ej uppn åk9'!$A$4:$D$525,3,FALSE),0)</f>
        <v>999</v>
      </c>
      <c r="F257">
        <f t="shared" si="28"/>
        <v>11</v>
      </c>
      <c r="G257">
        <f t="shared" si="29"/>
        <v>0</v>
      </c>
      <c r="H257" t="b">
        <f>IFERROR(VLOOKUP(A257,'ej uppn åk6 uppn åk9'!$A$4:$D$525,1,FALSE)&lt;&gt;"",FALSE)</f>
        <v>1</v>
      </c>
      <c r="I257">
        <f>IFERROR(VLOOKUP(A257,'ej uppn åk6 uppn åk9'!$A$4:$D$525,2,FALSE),0)</f>
        <v>999</v>
      </c>
      <c r="J257">
        <f>IFERROR(VLOOKUP(A257,'ej uppn åk6 uppn åk9'!$A$4:$D$525,3,FALSE),0)</f>
        <v>999</v>
      </c>
      <c r="K257">
        <f t="shared" si="30"/>
        <v>0</v>
      </c>
      <c r="L257">
        <f t="shared" si="31"/>
        <v>0</v>
      </c>
      <c r="M257" t="b">
        <f>IFERROR(VLOOKUP(A257,'uppn åk6 ej uppn åk9'!$A$4:$D$525,1,FALSE)&lt;&gt;"",FALSE)</f>
        <v>1</v>
      </c>
      <c r="N257">
        <f>IFERROR(VLOOKUP(A257,'uppn åk6 ej uppn åk9'!$A$4:$D$525,2,FALSE),0)</f>
        <v>999</v>
      </c>
      <c r="O257">
        <f>IFERROR(VLOOKUP(A257,'uppn åk6 ej uppn åk9'!$A$4:$D$525,3,FALSE),0)</f>
        <v>999</v>
      </c>
      <c r="P257">
        <f t="shared" si="32"/>
        <v>0</v>
      </c>
      <c r="Q257">
        <f t="shared" si="33"/>
        <v>0</v>
      </c>
      <c r="R257" t="b">
        <f>IFERROR(VLOOKUP(A257,'uppn åk6 uppn åk9'!$A$4:$D$600,1,FALSE)&lt;&gt;"",FALSE)</f>
        <v>1</v>
      </c>
      <c r="S257">
        <f>IFERROR(VLOOKUP(A257,'uppn åk6 uppn åk9'!$A$4:$D$600,2,FALSE),0)</f>
        <v>63</v>
      </c>
      <c r="T257">
        <f>IFERROR(VLOOKUP(A257,'uppn åk6 uppn åk9'!$A$4:$D$600,3,FALSE),0)</f>
        <v>999</v>
      </c>
      <c r="U257">
        <f t="shared" si="34"/>
        <v>63</v>
      </c>
      <c r="V257">
        <f t="shared" si="35"/>
        <v>0</v>
      </c>
    </row>
    <row r="258" spans="1:22" x14ac:dyDescent="0.3">
      <c r="A258" s="10" t="s">
        <v>231</v>
      </c>
      <c r="B258" s="49" t="b">
        <f t="shared" si="27"/>
        <v>0</v>
      </c>
      <c r="C258" t="b">
        <f>IFERROR(VLOOKUP(A258,'ej uppn åk6 ej uppn åk9'!$A$4:$D$525,1,FALSE)&lt;&gt;"",FALSE)</f>
        <v>1</v>
      </c>
      <c r="D258">
        <f>IFERROR(VLOOKUP(A258,'ej uppn åk6 ej uppn åk9'!$A$4:$D$525,2,FALSE),0)</f>
        <v>32</v>
      </c>
      <c r="E258">
        <f>IFERROR(VLOOKUP(A258,'ej uppn åk6 ej uppn åk9'!$A$4:$D$525,3,FALSE),0)</f>
        <v>16</v>
      </c>
      <c r="F258">
        <f t="shared" si="28"/>
        <v>32</v>
      </c>
      <c r="G258">
        <f t="shared" si="29"/>
        <v>16</v>
      </c>
      <c r="H258" t="b">
        <f>IFERROR(VLOOKUP(A258,'ej uppn åk6 uppn åk9'!$A$4:$D$525,1,FALSE)&lt;&gt;"",FALSE)</f>
        <v>1</v>
      </c>
      <c r="I258">
        <f>IFERROR(VLOOKUP(A258,'ej uppn åk6 uppn åk9'!$A$4:$D$525,2,FALSE),0)</f>
        <v>19</v>
      </c>
      <c r="J258">
        <f>IFERROR(VLOOKUP(A258,'ej uppn åk6 uppn åk9'!$A$4:$D$525,3,FALSE),0)</f>
        <v>999</v>
      </c>
      <c r="K258">
        <f t="shared" si="30"/>
        <v>19</v>
      </c>
      <c r="L258">
        <f t="shared" si="31"/>
        <v>0</v>
      </c>
      <c r="M258" t="b">
        <f>IFERROR(VLOOKUP(A258,'uppn åk6 ej uppn åk9'!$A$4:$D$525,1,FALSE)&lt;&gt;"",FALSE)</f>
        <v>1</v>
      </c>
      <c r="N258">
        <f>IFERROR(VLOOKUP(A258,'uppn åk6 ej uppn åk9'!$A$4:$D$525,2,FALSE),0)</f>
        <v>40</v>
      </c>
      <c r="O258">
        <f>IFERROR(VLOOKUP(A258,'uppn åk6 ej uppn åk9'!$A$4:$D$525,3,FALSE),0)</f>
        <v>15</v>
      </c>
      <c r="P258">
        <f t="shared" si="32"/>
        <v>40</v>
      </c>
      <c r="Q258">
        <f t="shared" si="33"/>
        <v>15</v>
      </c>
      <c r="R258" t="b">
        <f>IFERROR(VLOOKUP(A258,'uppn åk6 uppn åk9'!$A$4:$D$600,1,FALSE)&lt;&gt;"",FALSE)</f>
        <v>1</v>
      </c>
      <c r="S258">
        <f>IFERROR(VLOOKUP(A258,'uppn åk6 uppn åk9'!$A$4:$D$600,2,FALSE),0)</f>
        <v>322</v>
      </c>
      <c r="T258">
        <f>IFERROR(VLOOKUP(A258,'uppn åk6 uppn åk9'!$A$4:$D$600,3,FALSE),0)</f>
        <v>999</v>
      </c>
      <c r="U258">
        <f t="shared" si="34"/>
        <v>322</v>
      </c>
      <c r="V258">
        <f t="shared" si="35"/>
        <v>0</v>
      </c>
    </row>
    <row r="259" spans="1:22" x14ac:dyDescent="0.3">
      <c r="A259" s="10" t="s">
        <v>232</v>
      </c>
      <c r="B259" s="49" t="b">
        <f t="shared" si="27"/>
        <v>0</v>
      </c>
      <c r="C259" t="b">
        <f>IFERROR(VLOOKUP(A259,'ej uppn åk6 ej uppn åk9'!$A$4:$D$525,1,FALSE)&lt;&gt;"",FALSE)</f>
        <v>1</v>
      </c>
      <c r="D259">
        <f>IFERROR(VLOOKUP(A259,'ej uppn åk6 ej uppn åk9'!$A$4:$D$525,2,FALSE),0)</f>
        <v>999</v>
      </c>
      <c r="E259">
        <f>IFERROR(VLOOKUP(A259,'ej uppn åk6 ej uppn åk9'!$A$4:$D$525,3,FALSE),0)</f>
        <v>999</v>
      </c>
      <c r="F259">
        <f t="shared" si="28"/>
        <v>0</v>
      </c>
      <c r="G259">
        <f t="shared" si="29"/>
        <v>0</v>
      </c>
      <c r="H259" t="b">
        <f>IFERROR(VLOOKUP(A259,'ej uppn åk6 uppn åk9'!$A$4:$D$525,1,FALSE)&lt;&gt;"",FALSE)</f>
        <v>1</v>
      </c>
      <c r="I259">
        <f>IFERROR(VLOOKUP(A259,'ej uppn åk6 uppn åk9'!$A$4:$D$525,2,FALSE),0)</f>
        <v>999</v>
      </c>
      <c r="J259">
        <f>IFERROR(VLOOKUP(A259,'ej uppn åk6 uppn åk9'!$A$4:$D$525,3,FALSE),0)</f>
        <v>999</v>
      </c>
      <c r="K259">
        <f t="shared" si="30"/>
        <v>0</v>
      </c>
      <c r="L259">
        <f t="shared" si="31"/>
        <v>0</v>
      </c>
      <c r="M259" t="b">
        <f>IFERROR(VLOOKUP(A259,'uppn åk6 ej uppn åk9'!$A$4:$D$525,1,FALSE)&lt;&gt;"",FALSE)</f>
        <v>1</v>
      </c>
      <c r="N259">
        <f>IFERROR(VLOOKUP(A259,'uppn åk6 ej uppn åk9'!$A$4:$D$525,2,FALSE),0)</f>
        <v>13</v>
      </c>
      <c r="O259">
        <f>IFERROR(VLOOKUP(A259,'uppn åk6 ej uppn åk9'!$A$4:$D$525,3,FALSE),0)</f>
        <v>999</v>
      </c>
      <c r="P259">
        <f t="shared" si="32"/>
        <v>13</v>
      </c>
      <c r="Q259">
        <f t="shared" si="33"/>
        <v>0</v>
      </c>
      <c r="R259" t="b">
        <f>IFERROR(VLOOKUP(A259,'uppn åk6 uppn åk9'!$A$4:$D$600,1,FALSE)&lt;&gt;"",FALSE)</f>
        <v>1</v>
      </c>
      <c r="S259">
        <f>IFERROR(VLOOKUP(A259,'uppn åk6 uppn åk9'!$A$4:$D$600,2,FALSE),0)</f>
        <v>24</v>
      </c>
      <c r="T259">
        <f>IFERROR(VLOOKUP(A259,'uppn åk6 uppn åk9'!$A$4:$D$600,3,FALSE),0)</f>
        <v>0</v>
      </c>
      <c r="U259">
        <f t="shared" si="34"/>
        <v>24</v>
      </c>
      <c r="V259">
        <f t="shared" si="35"/>
        <v>0</v>
      </c>
    </row>
    <row r="260" spans="1:22" x14ac:dyDescent="0.3">
      <c r="A260" s="10" t="s">
        <v>233</v>
      </c>
      <c r="B260" s="49" t="b">
        <f t="shared" si="27"/>
        <v>0</v>
      </c>
      <c r="C260" t="b">
        <f>IFERROR(VLOOKUP(A260,'ej uppn åk6 ej uppn åk9'!$A$4:$D$525,1,FALSE)&lt;&gt;"",FALSE)</f>
        <v>1</v>
      </c>
      <c r="D260">
        <f>IFERROR(VLOOKUP(A260,'ej uppn åk6 ej uppn åk9'!$A$4:$D$525,2,FALSE),0)</f>
        <v>81</v>
      </c>
      <c r="E260">
        <f>IFERROR(VLOOKUP(A260,'ej uppn åk6 ej uppn åk9'!$A$4:$D$525,3,FALSE),0)</f>
        <v>58</v>
      </c>
      <c r="F260">
        <f t="shared" si="28"/>
        <v>81</v>
      </c>
      <c r="G260">
        <f t="shared" si="29"/>
        <v>58</v>
      </c>
      <c r="H260" t="b">
        <f>IFERROR(VLOOKUP(A260,'ej uppn åk6 uppn åk9'!$A$4:$D$525,1,FALSE)&lt;&gt;"",FALSE)</f>
        <v>1</v>
      </c>
      <c r="I260">
        <f>IFERROR(VLOOKUP(A260,'ej uppn åk6 uppn åk9'!$A$4:$D$525,2,FALSE),0)</f>
        <v>130</v>
      </c>
      <c r="J260">
        <f>IFERROR(VLOOKUP(A260,'ej uppn åk6 uppn åk9'!$A$4:$D$525,3,FALSE),0)</f>
        <v>36</v>
      </c>
      <c r="K260">
        <f t="shared" si="30"/>
        <v>130</v>
      </c>
      <c r="L260">
        <f t="shared" si="31"/>
        <v>36</v>
      </c>
      <c r="M260" t="b">
        <f>IFERROR(VLOOKUP(A260,'uppn åk6 ej uppn åk9'!$A$4:$D$525,1,FALSE)&lt;&gt;"",FALSE)</f>
        <v>1</v>
      </c>
      <c r="N260">
        <f>IFERROR(VLOOKUP(A260,'uppn åk6 ej uppn åk9'!$A$4:$D$525,2,FALSE),0)</f>
        <v>80</v>
      </c>
      <c r="O260">
        <f>IFERROR(VLOOKUP(A260,'uppn åk6 ej uppn åk9'!$A$4:$D$525,3,FALSE),0)</f>
        <v>28</v>
      </c>
      <c r="P260">
        <f t="shared" si="32"/>
        <v>80</v>
      </c>
      <c r="Q260">
        <f t="shared" si="33"/>
        <v>28</v>
      </c>
      <c r="R260" t="b">
        <f>IFERROR(VLOOKUP(A260,'uppn åk6 uppn åk9'!$A$4:$D$600,1,FALSE)&lt;&gt;"",FALSE)</f>
        <v>1</v>
      </c>
      <c r="S260">
        <f>IFERROR(VLOOKUP(A260,'uppn åk6 uppn åk9'!$A$4:$D$600,2,FALSE),0)</f>
        <v>1882</v>
      </c>
      <c r="T260">
        <f>IFERROR(VLOOKUP(A260,'uppn åk6 uppn åk9'!$A$4:$D$600,3,FALSE),0)</f>
        <v>96</v>
      </c>
      <c r="U260">
        <f t="shared" si="34"/>
        <v>1882</v>
      </c>
      <c r="V260">
        <f t="shared" si="35"/>
        <v>96</v>
      </c>
    </row>
    <row r="261" spans="1:22" x14ac:dyDescent="0.3">
      <c r="A261" s="10" t="s">
        <v>237</v>
      </c>
      <c r="B261" s="49" t="b">
        <f t="shared" si="27"/>
        <v>0</v>
      </c>
      <c r="C261" t="b">
        <f>IFERROR(VLOOKUP(A261,'ej uppn åk6 ej uppn åk9'!$A$4:$D$525,1,FALSE)&lt;&gt;"",FALSE)</f>
        <v>1</v>
      </c>
      <c r="D261">
        <f>IFERROR(VLOOKUP(A261,'ej uppn åk6 ej uppn åk9'!$A$4:$D$525,2,FALSE),0)</f>
        <v>16</v>
      </c>
      <c r="E261">
        <f>IFERROR(VLOOKUP(A261,'ej uppn åk6 ej uppn åk9'!$A$4:$D$525,3,FALSE),0)</f>
        <v>999</v>
      </c>
      <c r="F261">
        <f t="shared" si="28"/>
        <v>16</v>
      </c>
      <c r="G261">
        <f t="shared" si="29"/>
        <v>0</v>
      </c>
      <c r="H261" t="b">
        <f>IFERROR(VLOOKUP(A261,'ej uppn åk6 uppn åk9'!$A$4:$D$525,1,FALSE)&lt;&gt;"",FALSE)</f>
        <v>1</v>
      </c>
      <c r="I261">
        <f>IFERROR(VLOOKUP(A261,'ej uppn åk6 uppn åk9'!$A$4:$D$525,2,FALSE),0)</f>
        <v>999</v>
      </c>
      <c r="J261">
        <f>IFERROR(VLOOKUP(A261,'ej uppn åk6 uppn åk9'!$A$4:$D$525,3,FALSE),0)</f>
        <v>999</v>
      </c>
      <c r="K261">
        <f t="shared" si="30"/>
        <v>0</v>
      </c>
      <c r="L261">
        <f t="shared" si="31"/>
        <v>0</v>
      </c>
      <c r="M261" t="b">
        <f>IFERROR(VLOOKUP(A261,'uppn åk6 ej uppn åk9'!$A$4:$D$525,1,FALSE)&lt;&gt;"",FALSE)</f>
        <v>1</v>
      </c>
      <c r="N261">
        <f>IFERROR(VLOOKUP(A261,'uppn åk6 ej uppn åk9'!$A$4:$D$525,2,FALSE),0)</f>
        <v>25</v>
      </c>
      <c r="O261">
        <f>IFERROR(VLOOKUP(A261,'uppn åk6 ej uppn åk9'!$A$4:$D$525,3,FALSE),0)</f>
        <v>0</v>
      </c>
      <c r="P261">
        <f t="shared" si="32"/>
        <v>25</v>
      </c>
      <c r="Q261">
        <f t="shared" si="33"/>
        <v>0</v>
      </c>
      <c r="R261" t="b">
        <f>IFERROR(VLOOKUP(A261,'uppn åk6 uppn åk9'!$A$4:$D$600,1,FALSE)&lt;&gt;"",FALSE)</f>
        <v>1</v>
      </c>
      <c r="S261">
        <f>IFERROR(VLOOKUP(A261,'uppn åk6 uppn åk9'!$A$4:$D$600,2,FALSE),0)</f>
        <v>228</v>
      </c>
      <c r="T261">
        <f>IFERROR(VLOOKUP(A261,'uppn åk6 uppn åk9'!$A$4:$D$600,3,FALSE),0)</f>
        <v>999</v>
      </c>
      <c r="U261">
        <f t="shared" si="34"/>
        <v>228</v>
      </c>
      <c r="V261">
        <f t="shared" si="35"/>
        <v>0</v>
      </c>
    </row>
    <row r="262" spans="1:22" x14ac:dyDescent="0.3">
      <c r="A262" s="10" t="s">
        <v>238</v>
      </c>
      <c r="B262" s="49" t="b">
        <f t="shared" ref="B262:B325" si="36">OR(E262=".",G262=".",J262=".",L262=".")</f>
        <v>0</v>
      </c>
      <c r="C262" t="b">
        <f>IFERROR(VLOOKUP(A262,'ej uppn åk6 ej uppn åk9'!$A$4:$D$525,1,FALSE)&lt;&gt;"",FALSE)</f>
        <v>1</v>
      </c>
      <c r="D262">
        <f>IFERROR(VLOOKUP(A262,'ej uppn åk6 ej uppn åk9'!$A$4:$D$525,2,FALSE),0)</f>
        <v>33</v>
      </c>
      <c r="E262">
        <f>IFERROR(VLOOKUP(A262,'ej uppn åk6 ej uppn åk9'!$A$4:$D$525,3,FALSE),0)</f>
        <v>999</v>
      </c>
      <c r="F262">
        <f t="shared" ref="F262:F325" si="37">IF(D262=999,0,D262)</f>
        <v>33</v>
      </c>
      <c r="G262">
        <f t="shared" ref="G262:G325" si="38">IF(E262=999,0,E262)</f>
        <v>0</v>
      </c>
      <c r="H262" t="b">
        <f>IFERROR(VLOOKUP(A262,'ej uppn åk6 uppn åk9'!$A$4:$D$525,1,FALSE)&lt;&gt;"",FALSE)</f>
        <v>1</v>
      </c>
      <c r="I262">
        <f>IFERROR(VLOOKUP(A262,'ej uppn åk6 uppn åk9'!$A$4:$D$525,2,FALSE),0)</f>
        <v>29</v>
      </c>
      <c r="J262">
        <f>IFERROR(VLOOKUP(A262,'ej uppn åk6 uppn åk9'!$A$4:$D$525,3,FALSE),0)</f>
        <v>999</v>
      </c>
      <c r="K262">
        <f t="shared" ref="K262:K325" si="39">IF(I262=999,0,I262)</f>
        <v>29</v>
      </c>
      <c r="L262">
        <f t="shared" ref="L262:L325" si="40">IF(J262=999,0,J262)</f>
        <v>0</v>
      </c>
      <c r="M262" t="b">
        <f>IFERROR(VLOOKUP(A262,'uppn åk6 ej uppn åk9'!$A$4:$D$525,1,FALSE)&lt;&gt;"",FALSE)</f>
        <v>1</v>
      </c>
      <c r="N262">
        <f>IFERROR(VLOOKUP(A262,'uppn åk6 ej uppn åk9'!$A$4:$D$525,2,FALSE),0)</f>
        <v>21</v>
      </c>
      <c r="O262">
        <f>IFERROR(VLOOKUP(A262,'uppn åk6 ej uppn åk9'!$A$4:$D$525,3,FALSE),0)</f>
        <v>0</v>
      </c>
      <c r="P262">
        <f t="shared" ref="P262:P325" si="41">IF(N262=999,0,N262)</f>
        <v>21</v>
      </c>
      <c r="Q262">
        <f t="shared" ref="Q262:Q325" si="42">IF(O262=999,0,O262)</f>
        <v>0</v>
      </c>
      <c r="R262" t="b">
        <f>IFERROR(VLOOKUP(A262,'uppn åk6 uppn åk9'!$A$4:$D$600,1,FALSE)&lt;&gt;"",FALSE)</f>
        <v>1</v>
      </c>
      <c r="S262">
        <f>IFERROR(VLOOKUP(A262,'uppn åk6 uppn åk9'!$A$4:$D$600,2,FALSE),0)</f>
        <v>147</v>
      </c>
      <c r="T262">
        <f>IFERROR(VLOOKUP(A262,'uppn åk6 uppn åk9'!$A$4:$D$600,3,FALSE),0)</f>
        <v>999</v>
      </c>
      <c r="U262">
        <f t="shared" ref="U262:U325" si="43">IF(S262=999,0,S262)</f>
        <v>147</v>
      </c>
      <c r="V262">
        <f t="shared" ref="V262:V325" si="44">IF(T262=999,0,T262)</f>
        <v>0</v>
      </c>
    </row>
    <row r="263" spans="1:22" x14ac:dyDescent="0.3">
      <c r="A263" s="10" t="s">
        <v>620</v>
      </c>
      <c r="B263" s="49" t="b">
        <f t="shared" si="36"/>
        <v>0</v>
      </c>
      <c r="C263" t="b">
        <f>IFERROR(VLOOKUP(A263,'ej uppn åk6 ej uppn åk9'!$A$4:$D$525,1,FALSE)&lt;&gt;"",FALSE)</f>
        <v>0</v>
      </c>
      <c r="D263">
        <f>IFERROR(VLOOKUP(A263,'ej uppn åk6 ej uppn åk9'!$A$4:$D$525,2,FALSE),0)</f>
        <v>0</v>
      </c>
      <c r="E263">
        <f>IFERROR(VLOOKUP(A263,'ej uppn åk6 ej uppn åk9'!$A$4:$D$525,3,FALSE),0)</f>
        <v>0</v>
      </c>
      <c r="F263">
        <f t="shared" si="37"/>
        <v>0</v>
      </c>
      <c r="G263">
        <f t="shared" si="38"/>
        <v>0</v>
      </c>
      <c r="H263" t="b">
        <f>IFERROR(VLOOKUP(A263,'ej uppn åk6 uppn åk9'!$A$4:$D$525,1,FALSE)&lt;&gt;"",FALSE)</f>
        <v>0</v>
      </c>
      <c r="I263">
        <f>IFERROR(VLOOKUP(A263,'ej uppn åk6 uppn åk9'!$A$4:$D$525,2,FALSE),0)</f>
        <v>0</v>
      </c>
      <c r="J263">
        <f>IFERROR(VLOOKUP(A263,'ej uppn åk6 uppn åk9'!$A$4:$D$525,3,FALSE),0)</f>
        <v>0</v>
      </c>
      <c r="K263">
        <f t="shared" si="39"/>
        <v>0</v>
      </c>
      <c r="L263">
        <f t="shared" si="40"/>
        <v>0</v>
      </c>
      <c r="M263" t="b">
        <f>IFERROR(VLOOKUP(A263,'uppn åk6 ej uppn åk9'!$A$4:$D$525,1,FALSE)&lt;&gt;"",FALSE)</f>
        <v>0</v>
      </c>
      <c r="N263">
        <f>IFERROR(VLOOKUP(A263,'uppn åk6 ej uppn åk9'!$A$4:$D$525,2,FALSE),0)</f>
        <v>0</v>
      </c>
      <c r="O263">
        <f>IFERROR(VLOOKUP(A263,'uppn åk6 ej uppn åk9'!$A$4:$D$525,3,FALSE),0)</f>
        <v>0</v>
      </c>
      <c r="P263">
        <f t="shared" si="41"/>
        <v>0</v>
      </c>
      <c r="Q263">
        <f t="shared" si="42"/>
        <v>0</v>
      </c>
      <c r="R263" t="b">
        <f>IFERROR(VLOOKUP(A263,'uppn åk6 uppn åk9'!$A$4:$D$600,1,FALSE)&lt;&gt;"",FALSE)</f>
        <v>1</v>
      </c>
      <c r="S263">
        <f>IFERROR(VLOOKUP(A263,'uppn åk6 uppn åk9'!$A$4:$D$600,2,FALSE),0)</f>
        <v>999</v>
      </c>
      <c r="T263">
        <f>IFERROR(VLOOKUP(A263,'uppn åk6 uppn åk9'!$A$4:$D$600,3,FALSE),0)</f>
        <v>999</v>
      </c>
      <c r="U263">
        <f t="shared" si="43"/>
        <v>0</v>
      </c>
      <c r="V263">
        <f t="shared" si="44"/>
        <v>0</v>
      </c>
    </row>
    <row r="264" spans="1:22" x14ac:dyDescent="0.3">
      <c r="A264" s="10" t="s">
        <v>239</v>
      </c>
      <c r="B264" s="49" t="b">
        <f t="shared" si="36"/>
        <v>0</v>
      </c>
      <c r="C264" t="b">
        <f>IFERROR(VLOOKUP(A264,'ej uppn åk6 ej uppn åk9'!$A$4:$D$525,1,FALSE)&lt;&gt;"",FALSE)</f>
        <v>1</v>
      </c>
      <c r="D264">
        <f>IFERROR(VLOOKUP(A264,'ej uppn åk6 ej uppn åk9'!$A$4:$D$525,2,FALSE),0)</f>
        <v>28</v>
      </c>
      <c r="E264">
        <f>IFERROR(VLOOKUP(A264,'ej uppn åk6 ej uppn åk9'!$A$4:$D$525,3,FALSE),0)</f>
        <v>999</v>
      </c>
      <c r="F264">
        <f t="shared" si="37"/>
        <v>28</v>
      </c>
      <c r="G264">
        <f t="shared" si="38"/>
        <v>0</v>
      </c>
      <c r="H264" t="b">
        <f>IFERROR(VLOOKUP(A264,'ej uppn åk6 uppn åk9'!$A$4:$D$525,1,FALSE)&lt;&gt;"",FALSE)</f>
        <v>1</v>
      </c>
      <c r="I264">
        <f>IFERROR(VLOOKUP(A264,'ej uppn åk6 uppn åk9'!$A$4:$D$525,2,FALSE),0)</f>
        <v>999</v>
      </c>
      <c r="J264">
        <f>IFERROR(VLOOKUP(A264,'ej uppn åk6 uppn åk9'!$A$4:$D$525,3,FALSE),0)</f>
        <v>999</v>
      </c>
      <c r="K264">
        <f t="shared" si="39"/>
        <v>0</v>
      </c>
      <c r="L264">
        <f t="shared" si="40"/>
        <v>0</v>
      </c>
      <c r="M264" t="b">
        <f>IFERROR(VLOOKUP(A264,'uppn åk6 ej uppn åk9'!$A$4:$D$525,1,FALSE)&lt;&gt;"",FALSE)</f>
        <v>1</v>
      </c>
      <c r="N264">
        <f>IFERROR(VLOOKUP(A264,'uppn åk6 ej uppn åk9'!$A$4:$D$525,2,FALSE),0)</f>
        <v>23</v>
      </c>
      <c r="O264">
        <f>IFERROR(VLOOKUP(A264,'uppn åk6 ej uppn åk9'!$A$4:$D$525,3,FALSE),0)</f>
        <v>0</v>
      </c>
      <c r="P264">
        <f t="shared" si="41"/>
        <v>23</v>
      </c>
      <c r="Q264">
        <f t="shared" si="42"/>
        <v>0</v>
      </c>
      <c r="R264" t="b">
        <f>IFERROR(VLOOKUP(A264,'uppn åk6 uppn åk9'!$A$4:$D$600,1,FALSE)&lt;&gt;"",FALSE)</f>
        <v>1</v>
      </c>
      <c r="S264">
        <f>IFERROR(VLOOKUP(A264,'uppn åk6 uppn åk9'!$A$4:$D$600,2,FALSE),0)</f>
        <v>172</v>
      </c>
      <c r="T264">
        <f>IFERROR(VLOOKUP(A264,'uppn åk6 uppn åk9'!$A$4:$D$600,3,FALSE),0)</f>
        <v>0</v>
      </c>
      <c r="U264">
        <f t="shared" si="43"/>
        <v>172</v>
      </c>
      <c r="V264">
        <f t="shared" si="44"/>
        <v>0</v>
      </c>
    </row>
    <row r="265" spans="1:22" x14ac:dyDescent="0.3">
      <c r="A265" s="10" t="s">
        <v>265</v>
      </c>
      <c r="B265" s="49" t="b">
        <f t="shared" si="36"/>
        <v>0</v>
      </c>
      <c r="C265" t="b">
        <f>IFERROR(VLOOKUP(A265,'ej uppn åk6 ej uppn åk9'!$A$4:$D$525,1,FALSE)&lt;&gt;"",FALSE)</f>
        <v>1</v>
      </c>
      <c r="D265">
        <f>IFERROR(VLOOKUP(A265,'ej uppn åk6 ej uppn åk9'!$A$4:$D$525,2,FALSE),0)</f>
        <v>999</v>
      </c>
      <c r="E265">
        <f>IFERROR(VLOOKUP(A265,'ej uppn åk6 ej uppn åk9'!$A$4:$D$525,3,FALSE),0)</f>
        <v>999</v>
      </c>
      <c r="F265">
        <f t="shared" si="37"/>
        <v>0</v>
      </c>
      <c r="G265">
        <f t="shared" si="38"/>
        <v>0</v>
      </c>
      <c r="H265" t="b">
        <f>IFERROR(VLOOKUP(A265,'ej uppn åk6 uppn åk9'!$A$4:$D$525,1,FALSE)&lt;&gt;"",FALSE)</f>
        <v>0</v>
      </c>
      <c r="I265">
        <f>IFERROR(VLOOKUP(A265,'ej uppn åk6 uppn åk9'!$A$4:$D$525,2,FALSE),0)</f>
        <v>0</v>
      </c>
      <c r="J265">
        <f>IFERROR(VLOOKUP(A265,'ej uppn åk6 uppn åk9'!$A$4:$D$525,3,FALSE),0)</f>
        <v>0</v>
      </c>
      <c r="K265">
        <f t="shared" si="39"/>
        <v>0</v>
      </c>
      <c r="L265">
        <f t="shared" si="40"/>
        <v>0</v>
      </c>
      <c r="M265" t="b">
        <f>IFERROR(VLOOKUP(A265,'uppn åk6 ej uppn åk9'!$A$4:$D$525,1,FALSE)&lt;&gt;"",FALSE)</f>
        <v>1</v>
      </c>
      <c r="N265">
        <f>IFERROR(VLOOKUP(A265,'uppn åk6 ej uppn åk9'!$A$4:$D$525,2,FALSE),0)</f>
        <v>999</v>
      </c>
      <c r="O265">
        <f>IFERROR(VLOOKUP(A265,'uppn åk6 ej uppn åk9'!$A$4:$D$525,3,FALSE),0)</f>
        <v>999</v>
      </c>
      <c r="P265">
        <f t="shared" si="41"/>
        <v>0</v>
      </c>
      <c r="Q265">
        <f t="shared" si="42"/>
        <v>0</v>
      </c>
      <c r="R265" t="b">
        <f>IFERROR(VLOOKUP(A265,'uppn åk6 uppn åk9'!$A$4:$D$600,1,FALSE)&lt;&gt;"",FALSE)</f>
        <v>1</v>
      </c>
      <c r="S265">
        <f>IFERROR(VLOOKUP(A265,'uppn åk6 uppn åk9'!$A$4:$D$600,2,FALSE),0)</f>
        <v>999</v>
      </c>
      <c r="T265">
        <f>IFERROR(VLOOKUP(A265,'uppn åk6 uppn åk9'!$A$4:$D$600,3,FALSE),0)</f>
        <v>999</v>
      </c>
      <c r="U265">
        <f t="shared" si="43"/>
        <v>0</v>
      </c>
      <c r="V265">
        <f t="shared" si="44"/>
        <v>0</v>
      </c>
    </row>
    <row r="266" spans="1:22" x14ac:dyDescent="0.3">
      <c r="A266" s="10" t="s">
        <v>240</v>
      </c>
      <c r="B266" s="49" t="b">
        <f t="shared" si="36"/>
        <v>0</v>
      </c>
      <c r="C266" t="b">
        <f>IFERROR(VLOOKUP(A266,'ej uppn åk6 ej uppn åk9'!$A$4:$D$525,1,FALSE)&lt;&gt;"",FALSE)</f>
        <v>1</v>
      </c>
      <c r="D266">
        <f>IFERROR(VLOOKUP(A266,'ej uppn åk6 ej uppn åk9'!$A$4:$D$525,2,FALSE),0)</f>
        <v>65</v>
      </c>
      <c r="E266">
        <f>IFERROR(VLOOKUP(A266,'ej uppn åk6 ej uppn åk9'!$A$4:$D$525,3,FALSE),0)</f>
        <v>41</v>
      </c>
      <c r="F266">
        <f t="shared" si="37"/>
        <v>65</v>
      </c>
      <c r="G266">
        <f t="shared" si="38"/>
        <v>41</v>
      </c>
      <c r="H266" t="b">
        <f>IFERROR(VLOOKUP(A266,'ej uppn åk6 uppn åk9'!$A$4:$D$525,1,FALSE)&lt;&gt;"",FALSE)</f>
        <v>1</v>
      </c>
      <c r="I266">
        <f>IFERROR(VLOOKUP(A266,'ej uppn åk6 uppn åk9'!$A$4:$D$525,2,FALSE),0)</f>
        <v>28</v>
      </c>
      <c r="J266">
        <f>IFERROR(VLOOKUP(A266,'ej uppn åk6 uppn åk9'!$A$4:$D$525,3,FALSE),0)</f>
        <v>999</v>
      </c>
      <c r="K266">
        <f t="shared" si="39"/>
        <v>28</v>
      </c>
      <c r="L266">
        <f t="shared" si="40"/>
        <v>0</v>
      </c>
      <c r="M266" t="b">
        <f>IFERROR(VLOOKUP(A266,'uppn åk6 ej uppn åk9'!$A$4:$D$525,1,FALSE)&lt;&gt;"",FALSE)</f>
        <v>1</v>
      </c>
      <c r="N266">
        <f>IFERROR(VLOOKUP(A266,'uppn åk6 ej uppn åk9'!$A$4:$D$525,2,FALSE),0)</f>
        <v>33</v>
      </c>
      <c r="O266">
        <f>IFERROR(VLOOKUP(A266,'uppn åk6 ej uppn åk9'!$A$4:$D$525,3,FALSE),0)</f>
        <v>999</v>
      </c>
      <c r="P266">
        <f t="shared" si="41"/>
        <v>33</v>
      </c>
      <c r="Q266">
        <f t="shared" si="42"/>
        <v>0</v>
      </c>
      <c r="R266" t="b">
        <f>IFERROR(VLOOKUP(A266,'uppn åk6 uppn åk9'!$A$4:$D$600,1,FALSE)&lt;&gt;"",FALSE)</f>
        <v>1</v>
      </c>
      <c r="S266">
        <f>IFERROR(VLOOKUP(A266,'uppn åk6 uppn åk9'!$A$4:$D$600,2,FALSE),0)</f>
        <v>209</v>
      </c>
      <c r="T266">
        <f>IFERROR(VLOOKUP(A266,'uppn åk6 uppn åk9'!$A$4:$D$600,3,FALSE),0)</f>
        <v>999</v>
      </c>
      <c r="U266">
        <f t="shared" si="43"/>
        <v>209</v>
      </c>
      <c r="V266">
        <f t="shared" si="44"/>
        <v>0</v>
      </c>
    </row>
    <row r="267" spans="1:22" x14ac:dyDescent="0.3">
      <c r="A267" s="10" t="s">
        <v>241</v>
      </c>
      <c r="B267" s="49" t="b">
        <f t="shared" si="36"/>
        <v>0</v>
      </c>
      <c r="C267" t="b">
        <f>IFERROR(VLOOKUP(A267,'ej uppn åk6 ej uppn åk9'!$A$4:$D$525,1,FALSE)&lt;&gt;"",FALSE)</f>
        <v>1</v>
      </c>
      <c r="D267">
        <f>IFERROR(VLOOKUP(A267,'ej uppn åk6 ej uppn åk9'!$A$4:$D$525,2,FALSE),0)</f>
        <v>999</v>
      </c>
      <c r="E267">
        <f>IFERROR(VLOOKUP(A267,'ej uppn åk6 ej uppn åk9'!$A$4:$D$525,3,FALSE),0)</f>
        <v>999</v>
      </c>
      <c r="F267">
        <f t="shared" si="37"/>
        <v>0</v>
      </c>
      <c r="G267">
        <f t="shared" si="38"/>
        <v>0</v>
      </c>
      <c r="H267" t="b">
        <f>IFERROR(VLOOKUP(A267,'ej uppn åk6 uppn åk9'!$A$4:$D$525,1,FALSE)&lt;&gt;"",FALSE)</f>
        <v>1</v>
      </c>
      <c r="I267">
        <f>IFERROR(VLOOKUP(A267,'ej uppn åk6 uppn åk9'!$A$4:$D$525,2,FALSE),0)</f>
        <v>999</v>
      </c>
      <c r="J267">
        <f>IFERROR(VLOOKUP(A267,'ej uppn åk6 uppn åk9'!$A$4:$D$525,3,FALSE),0)</f>
        <v>999</v>
      </c>
      <c r="K267">
        <f t="shared" si="39"/>
        <v>0</v>
      </c>
      <c r="L267">
        <f t="shared" si="40"/>
        <v>0</v>
      </c>
      <c r="M267" t="b">
        <f>IFERROR(VLOOKUP(A267,'uppn åk6 ej uppn åk9'!$A$4:$D$525,1,FALSE)&lt;&gt;"",FALSE)</f>
        <v>0</v>
      </c>
      <c r="N267">
        <f>IFERROR(VLOOKUP(A267,'uppn åk6 ej uppn åk9'!$A$4:$D$525,2,FALSE),0)</f>
        <v>0</v>
      </c>
      <c r="O267">
        <f>IFERROR(VLOOKUP(A267,'uppn åk6 ej uppn åk9'!$A$4:$D$525,3,FALSE),0)</f>
        <v>0</v>
      </c>
      <c r="P267">
        <f t="shared" si="41"/>
        <v>0</v>
      </c>
      <c r="Q267">
        <f t="shared" si="42"/>
        <v>0</v>
      </c>
      <c r="R267" t="b">
        <f>IFERROR(VLOOKUP(A267,'uppn åk6 uppn åk9'!$A$4:$D$600,1,FALSE)&lt;&gt;"",FALSE)</f>
        <v>1</v>
      </c>
      <c r="S267">
        <f>IFERROR(VLOOKUP(A267,'uppn åk6 uppn åk9'!$A$4:$D$600,2,FALSE),0)</f>
        <v>19</v>
      </c>
      <c r="T267">
        <f>IFERROR(VLOOKUP(A267,'uppn åk6 uppn åk9'!$A$4:$D$600,3,FALSE),0)</f>
        <v>999</v>
      </c>
      <c r="U267">
        <f t="shared" si="43"/>
        <v>19</v>
      </c>
      <c r="V267">
        <f t="shared" si="44"/>
        <v>0</v>
      </c>
    </row>
    <row r="268" spans="1:22" x14ac:dyDescent="0.3">
      <c r="A268" s="10" t="s">
        <v>242</v>
      </c>
      <c r="B268" s="49" t="b">
        <f t="shared" si="36"/>
        <v>0</v>
      </c>
      <c r="C268" t="b">
        <f>IFERROR(VLOOKUP(A268,'ej uppn åk6 ej uppn åk9'!$A$4:$D$525,1,FALSE)&lt;&gt;"",FALSE)</f>
        <v>1</v>
      </c>
      <c r="D268">
        <f>IFERROR(VLOOKUP(A268,'ej uppn åk6 ej uppn åk9'!$A$4:$D$525,2,FALSE),0)</f>
        <v>999</v>
      </c>
      <c r="E268">
        <f>IFERROR(VLOOKUP(A268,'ej uppn åk6 ej uppn åk9'!$A$4:$D$525,3,FALSE),0)</f>
        <v>999</v>
      </c>
      <c r="F268">
        <f t="shared" si="37"/>
        <v>0</v>
      </c>
      <c r="G268">
        <f t="shared" si="38"/>
        <v>0</v>
      </c>
      <c r="H268" t="b">
        <f>IFERROR(VLOOKUP(A268,'ej uppn åk6 uppn åk9'!$A$4:$D$525,1,FALSE)&lt;&gt;"",FALSE)</f>
        <v>1</v>
      </c>
      <c r="I268">
        <f>IFERROR(VLOOKUP(A268,'ej uppn åk6 uppn åk9'!$A$4:$D$525,2,FALSE),0)</f>
        <v>999</v>
      </c>
      <c r="J268">
        <f>IFERROR(VLOOKUP(A268,'ej uppn åk6 uppn åk9'!$A$4:$D$525,3,FALSE),0)</f>
        <v>999</v>
      </c>
      <c r="K268">
        <f t="shared" si="39"/>
        <v>0</v>
      </c>
      <c r="L268">
        <f t="shared" si="40"/>
        <v>0</v>
      </c>
      <c r="M268" t="b">
        <f>IFERROR(VLOOKUP(A268,'uppn åk6 ej uppn åk9'!$A$4:$D$525,1,FALSE)&lt;&gt;"",FALSE)</f>
        <v>1</v>
      </c>
      <c r="N268">
        <f>IFERROR(VLOOKUP(A268,'uppn åk6 ej uppn åk9'!$A$4:$D$525,2,FALSE),0)</f>
        <v>10</v>
      </c>
      <c r="O268">
        <f>IFERROR(VLOOKUP(A268,'uppn åk6 ej uppn åk9'!$A$4:$D$525,3,FALSE),0)</f>
        <v>999</v>
      </c>
      <c r="P268">
        <f t="shared" si="41"/>
        <v>10</v>
      </c>
      <c r="Q268">
        <f t="shared" si="42"/>
        <v>0</v>
      </c>
      <c r="R268" t="b">
        <f>IFERROR(VLOOKUP(A268,'uppn åk6 uppn åk9'!$A$4:$D$600,1,FALSE)&lt;&gt;"",FALSE)</f>
        <v>1</v>
      </c>
      <c r="S268">
        <f>IFERROR(VLOOKUP(A268,'uppn åk6 uppn åk9'!$A$4:$D$600,2,FALSE),0)</f>
        <v>32</v>
      </c>
      <c r="T268">
        <f>IFERROR(VLOOKUP(A268,'uppn åk6 uppn åk9'!$A$4:$D$600,3,FALSE),0)</f>
        <v>0</v>
      </c>
      <c r="U268">
        <f t="shared" si="43"/>
        <v>32</v>
      </c>
      <c r="V268">
        <f t="shared" si="44"/>
        <v>0</v>
      </c>
    </row>
    <row r="269" spans="1:22" x14ac:dyDescent="0.3">
      <c r="A269" s="10" t="s">
        <v>243</v>
      </c>
      <c r="B269" s="49" t="b">
        <f t="shared" si="36"/>
        <v>0</v>
      </c>
      <c r="C269" t="b">
        <f>IFERROR(VLOOKUP(A269,'ej uppn åk6 ej uppn åk9'!$A$4:$D$525,1,FALSE)&lt;&gt;"",FALSE)</f>
        <v>1</v>
      </c>
      <c r="D269">
        <f>IFERROR(VLOOKUP(A269,'ej uppn åk6 ej uppn åk9'!$A$4:$D$525,2,FALSE),0)</f>
        <v>999</v>
      </c>
      <c r="E269">
        <f>IFERROR(VLOOKUP(A269,'ej uppn åk6 ej uppn åk9'!$A$4:$D$525,3,FALSE),0)</f>
        <v>999</v>
      </c>
      <c r="F269">
        <f t="shared" si="37"/>
        <v>0</v>
      </c>
      <c r="G269">
        <f t="shared" si="38"/>
        <v>0</v>
      </c>
      <c r="H269" t="b">
        <f>IFERROR(VLOOKUP(A269,'ej uppn åk6 uppn åk9'!$A$4:$D$525,1,FALSE)&lt;&gt;"",FALSE)</f>
        <v>1</v>
      </c>
      <c r="I269">
        <f>IFERROR(VLOOKUP(A269,'ej uppn åk6 uppn åk9'!$A$4:$D$525,2,FALSE),0)</f>
        <v>999</v>
      </c>
      <c r="J269">
        <f>IFERROR(VLOOKUP(A269,'ej uppn åk6 uppn åk9'!$A$4:$D$525,3,FALSE),0)</f>
        <v>999</v>
      </c>
      <c r="K269">
        <f t="shared" si="39"/>
        <v>0</v>
      </c>
      <c r="L269">
        <f t="shared" si="40"/>
        <v>0</v>
      </c>
      <c r="M269" t="b">
        <f>IFERROR(VLOOKUP(A269,'uppn åk6 ej uppn åk9'!$A$4:$D$525,1,FALSE)&lt;&gt;"",FALSE)</f>
        <v>0</v>
      </c>
      <c r="N269">
        <f>IFERROR(VLOOKUP(A269,'uppn åk6 ej uppn åk9'!$A$4:$D$525,2,FALSE),0)</f>
        <v>0</v>
      </c>
      <c r="O269">
        <f>IFERROR(VLOOKUP(A269,'uppn åk6 ej uppn åk9'!$A$4:$D$525,3,FALSE),0)</f>
        <v>0</v>
      </c>
      <c r="P269">
        <f t="shared" si="41"/>
        <v>0</v>
      </c>
      <c r="Q269">
        <f t="shared" si="42"/>
        <v>0</v>
      </c>
      <c r="R269" t="b">
        <f>IFERROR(VLOOKUP(A269,'uppn åk6 uppn åk9'!$A$4:$D$600,1,FALSE)&lt;&gt;"",FALSE)</f>
        <v>0</v>
      </c>
      <c r="S269">
        <f>IFERROR(VLOOKUP(A269,'uppn åk6 uppn åk9'!$A$4:$D$600,2,FALSE),0)</f>
        <v>0</v>
      </c>
      <c r="T269">
        <f>IFERROR(VLOOKUP(A269,'uppn åk6 uppn åk9'!$A$4:$D$600,3,FALSE),0)</f>
        <v>0</v>
      </c>
      <c r="U269">
        <f t="shared" si="43"/>
        <v>0</v>
      </c>
      <c r="V269">
        <f t="shared" si="44"/>
        <v>0</v>
      </c>
    </row>
    <row r="270" spans="1:22" x14ac:dyDescent="0.3">
      <c r="A270" s="10" t="s">
        <v>244</v>
      </c>
      <c r="B270" s="49" t="b">
        <f t="shared" si="36"/>
        <v>0</v>
      </c>
      <c r="C270" t="b">
        <f>IFERROR(VLOOKUP(A270,'ej uppn åk6 ej uppn åk9'!$A$4:$D$525,1,FALSE)&lt;&gt;"",FALSE)</f>
        <v>1</v>
      </c>
      <c r="D270">
        <f>IFERROR(VLOOKUP(A270,'ej uppn åk6 ej uppn åk9'!$A$4:$D$525,2,FALSE),0)</f>
        <v>999</v>
      </c>
      <c r="E270">
        <f>IFERROR(VLOOKUP(A270,'ej uppn åk6 ej uppn åk9'!$A$4:$D$525,3,FALSE),0)</f>
        <v>999</v>
      </c>
      <c r="F270">
        <f t="shared" si="37"/>
        <v>0</v>
      </c>
      <c r="G270">
        <f t="shared" si="38"/>
        <v>0</v>
      </c>
      <c r="H270" t="b">
        <f>IFERROR(VLOOKUP(A270,'ej uppn åk6 uppn åk9'!$A$4:$D$525,1,FALSE)&lt;&gt;"",FALSE)</f>
        <v>1</v>
      </c>
      <c r="I270">
        <f>IFERROR(VLOOKUP(A270,'ej uppn åk6 uppn åk9'!$A$4:$D$525,2,FALSE),0)</f>
        <v>999</v>
      </c>
      <c r="J270">
        <f>IFERROR(VLOOKUP(A270,'ej uppn åk6 uppn åk9'!$A$4:$D$525,3,FALSE),0)</f>
        <v>999</v>
      </c>
      <c r="K270">
        <f t="shared" si="39"/>
        <v>0</v>
      </c>
      <c r="L270">
        <f t="shared" si="40"/>
        <v>0</v>
      </c>
      <c r="M270" t="b">
        <f>IFERROR(VLOOKUP(A270,'uppn åk6 ej uppn åk9'!$A$4:$D$525,1,FALSE)&lt;&gt;"",FALSE)</f>
        <v>0</v>
      </c>
      <c r="N270">
        <f>IFERROR(VLOOKUP(A270,'uppn åk6 ej uppn åk9'!$A$4:$D$525,2,FALSE),0)</f>
        <v>0</v>
      </c>
      <c r="O270">
        <f>IFERROR(VLOOKUP(A270,'uppn åk6 ej uppn åk9'!$A$4:$D$525,3,FALSE),0)</f>
        <v>0</v>
      </c>
      <c r="P270">
        <f t="shared" si="41"/>
        <v>0</v>
      </c>
      <c r="Q270">
        <f t="shared" si="42"/>
        <v>0</v>
      </c>
      <c r="R270" t="b">
        <f>IFERROR(VLOOKUP(A270,'uppn åk6 uppn åk9'!$A$4:$D$600,1,FALSE)&lt;&gt;"",FALSE)</f>
        <v>1</v>
      </c>
      <c r="S270">
        <f>IFERROR(VLOOKUP(A270,'uppn åk6 uppn åk9'!$A$4:$D$600,2,FALSE),0)</f>
        <v>52</v>
      </c>
      <c r="T270">
        <f>IFERROR(VLOOKUP(A270,'uppn åk6 uppn åk9'!$A$4:$D$600,3,FALSE),0)</f>
        <v>999</v>
      </c>
      <c r="U270">
        <f t="shared" si="43"/>
        <v>52</v>
      </c>
      <c r="V270">
        <f t="shared" si="44"/>
        <v>0</v>
      </c>
    </row>
    <row r="271" spans="1:22" x14ac:dyDescent="0.3">
      <c r="A271" s="10" t="s">
        <v>245</v>
      </c>
      <c r="B271" s="49" t="b">
        <f t="shared" si="36"/>
        <v>0</v>
      </c>
      <c r="C271" t="b">
        <f>IFERROR(VLOOKUP(A271,'ej uppn åk6 ej uppn åk9'!$A$4:$D$525,1,FALSE)&lt;&gt;"",FALSE)</f>
        <v>1</v>
      </c>
      <c r="D271">
        <f>IFERROR(VLOOKUP(A271,'ej uppn åk6 ej uppn åk9'!$A$4:$D$525,2,FALSE),0)</f>
        <v>12</v>
      </c>
      <c r="E271">
        <f>IFERROR(VLOOKUP(A271,'ej uppn åk6 ej uppn åk9'!$A$4:$D$525,3,FALSE),0)</f>
        <v>11</v>
      </c>
      <c r="F271">
        <f t="shared" si="37"/>
        <v>12</v>
      </c>
      <c r="G271">
        <f t="shared" si="38"/>
        <v>11</v>
      </c>
      <c r="H271" t="b">
        <f>IFERROR(VLOOKUP(A271,'ej uppn åk6 uppn åk9'!$A$4:$D$525,1,FALSE)&lt;&gt;"",FALSE)</f>
        <v>1</v>
      </c>
      <c r="I271">
        <f>IFERROR(VLOOKUP(A271,'ej uppn åk6 uppn åk9'!$A$4:$D$525,2,FALSE),0)</f>
        <v>10</v>
      </c>
      <c r="J271">
        <f>IFERROR(VLOOKUP(A271,'ej uppn åk6 uppn åk9'!$A$4:$D$525,3,FALSE),0)</f>
        <v>999</v>
      </c>
      <c r="K271">
        <f t="shared" si="39"/>
        <v>10</v>
      </c>
      <c r="L271">
        <f t="shared" si="40"/>
        <v>0</v>
      </c>
      <c r="M271" t="b">
        <f>IFERROR(VLOOKUP(A271,'uppn åk6 ej uppn åk9'!$A$4:$D$525,1,FALSE)&lt;&gt;"",FALSE)</f>
        <v>1</v>
      </c>
      <c r="N271">
        <f>IFERROR(VLOOKUP(A271,'uppn åk6 ej uppn åk9'!$A$4:$D$525,2,FALSE),0)</f>
        <v>14</v>
      </c>
      <c r="O271">
        <f>IFERROR(VLOOKUP(A271,'uppn åk6 ej uppn åk9'!$A$4:$D$525,3,FALSE),0)</f>
        <v>999</v>
      </c>
      <c r="P271">
        <f t="shared" si="41"/>
        <v>14</v>
      </c>
      <c r="Q271">
        <f t="shared" si="42"/>
        <v>0</v>
      </c>
      <c r="R271" t="b">
        <f>IFERROR(VLOOKUP(A271,'uppn åk6 uppn åk9'!$A$4:$D$600,1,FALSE)&lt;&gt;"",FALSE)</f>
        <v>1</v>
      </c>
      <c r="S271">
        <f>IFERROR(VLOOKUP(A271,'uppn åk6 uppn åk9'!$A$4:$D$600,2,FALSE),0)</f>
        <v>109</v>
      </c>
      <c r="T271">
        <f>IFERROR(VLOOKUP(A271,'uppn åk6 uppn åk9'!$A$4:$D$600,3,FALSE),0)</f>
        <v>999</v>
      </c>
      <c r="U271">
        <f t="shared" si="43"/>
        <v>109</v>
      </c>
      <c r="V271">
        <f t="shared" si="44"/>
        <v>0</v>
      </c>
    </row>
    <row r="272" spans="1:22" x14ac:dyDescent="0.3">
      <c r="A272" s="10" t="s">
        <v>246</v>
      </c>
      <c r="B272" s="49" t="b">
        <f t="shared" si="36"/>
        <v>0</v>
      </c>
      <c r="C272" t="b">
        <f>IFERROR(VLOOKUP(A272,'ej uppn åk6 ej uppn åk9'!$A$4:$D$525,1,FALSE)&lt;&gt;"",FALSE)</f>
        <v>1</v>
      </c>
      <c r="D272">
        <f>IFERROR(VLOOKUP(A272,'ej uppn åk6 ej uppn åk9'!$A$4:$D$525,2,FALSE),0)</f>
        <v>999</v>
      </c>
      <c r="E272">
        <f>IFERROR(VLOOKUP(A272,'ej uppn åk6 ej uppn åk9'!$A$4:$D$525,3,FALSE),0)</f>
        <v>999</v>
      </c>
      <c r="F272">
        <f t="shared" si="37"/>
        <v>0</v>
      </c>
      <c r="G272">
        <f t="shared" si="38"/>
        <v>0</v>
      </c>
      <c r="H272" t="b">
        <f>IFERROR(VLOOKUP(A272,'ej uppn åk6 uppn åk9'!$A$4:$D$525,1,FALSE)&lt;&gt;"",FALSE)</f>
        <v>1</v>
      </c>
      <c r="I272">
        <f>IFERROR(VLOOKUP(A272,'ej uppn åk6 uppn åk9'!$A$4:$D$525,2,FALSE),0)</f>
        <v>999</v>
      </c>
      <c r="J272">
        <f>IFERROR(VLOOKUP(A272,'ej uppn åk6 uppn åk9'!$A$4:$D$525,3,FALSE),0)</f>
        <v>999</v>
      </c>
      <c r="K272">
        <f t="shared" si="39"/>
        <v>0</v>
      </c>
      <c r="L272">
        <f t="shared" si="40"/>
        <v>0</v>
      </c>
      <c r="M272" t="b">
        <f>IFERROR(VLOOKUP(A272,'uppn åk6 ej uppn åk9'!$A$4:$D$525,1,FALSE)&lt;&gt;"",FALSE)</f>
        <v>0</v>
      </c>
      <c r="N272">
        <f>IFERROR(VLOOKUP(A272,'uppn åk6 ej uppn åk9'!$A$4:$D$525,2,FALSE),0)</f>
        <v>0</v>
      </c>
      <c r="O272">
        <f>IFERROR(VLOOKUP(A272,'uppn åk6 ej uppn åk9'!$A$4:$D$525,3,FALSE),0)</f>
        <v>0</v>
      </c>
      <c r="P272">
        <f t="shared" si="41"/>
        <v>0</v>
      </c>
      <c r="Q272">
        <f t="shared" si="42"/>
        <v>0</v>
      </c>
      <c r="R272" t="b">
        <f>IFERROR(VLOOKUP(A272,'uppn åk6 uppn åk9'!$A$4:$D$600,1,FALSE)&lt;&gt;"",FALSE)</f>
        <v>1</v>
      </c>
      <c r="S272">
        <f>IFERROR(VLOOKUP(A272,'uppn åk6 uppn åk9'!$A$4:$D$600,2,FALSE),0)</f>
        <v>49</v>
      </c>
      <c r="T272">
        <f>IFERROR(VLOOKUP(A272,'uppn åk6 uppn åk9'!$A$4:$D$600,3,FALSE),0)</f>
        <v>999</v>
      </c>
      <c r="U272">
        <f t="shared" si="43"/>
        <v>49</v>
      </c>
      <c r="V272">
        <f t="shared" si="44"/>
        <v>0</v>
      </c>
    </row>
    <row r="273" spans="1:22" x14ac:dyDescent="0.3">
      <c r="A273" s="10" t="s">
        <v>247</v>
      </c>
      <c r="B273" s="49" t="b">
        <f t="shared" si="36"/>
        <v>0</v>
      </c>
      <c r="C273" t="b">
        <f>IFERROR(VLOOKUP(A273,'ej uppn åk6 ej uppn åk9'!$A$4:$D$525,1,FALSE)&lt;&gt;"",FALSE)</f>
        <v>1</v>
      </c>
      <c r="D273">
        <f>IFERROR(VLOOKUP(A273,'ej uppn åk6 ej uppn åk9'!$A$4:$D$525,2,FALSE),0)</f>
        <v>45</v>
      </c>
      <c r="E273">
        <f>IFERROR(VLOOKUP(A273,'ej uppn åk6 ej uppn åk9'!$A$4:$D$525,3,FALSE),0)</f>
        <v>30</v>
      </c>
      <c r="F273">
        <f t="shared" si="37"/>
        <v>45</v>
      </c>
      <c r="G273">
        <f t="shared" si="38"/>
        <v>30</v>
      </c>
      <c r="H273" t="b">
        <f>IFERROR(VLOOKUP(A273,'ej uppn åk6 uppn åk9'!$A$4:$D$525,1,FALSE)&lt;&gt;"",FALSE)</f>
        <v>1</v>
      </c>
      <c r="I273">
        <f>IFERROR(VLOOKUP(A273,'ej uppn åk6 uppn åk9'!$A$4:$D$525,2,FALSE),0)</f>
        <v>50</v>
      </c>
      <c r="J273">
        <f>IFERROR(VLOOKUP(A273,'ej uppn åk6 uppn åk9'!$A$4:$D$525,3,FALSE),0)</f>
        <v>17</v>
      </c>
      <c r="K273">
        <f t="shared" si="39"/>
        <v>50</v>
      </c>
      <c r="L273">
        <f t="shared" si="40"/>
        <v>17</v>
      </c>
      <c r="M273" t="b">
        <f>IFERROR(VLOOKUP(A273,'uppn åk6 ej uppn åk9'!$A$4:$D$525,1,FALSE)&lt;&gt;"",FALSE)</f>
        <v>1</v>
      </c>
      <c r="N273">
        <f>IFERROR(VLOOKUP(A273,'uppn åk6 ej uppn åk9'!$A$4:$D$525,2,FALSE),0)</f>
        <v>40</v>
      </c>
      <c r="O273">
        <f>IFERROR(VLOOKUP(A273,'uppn åk6 ej uppn åk9'!$A$4:$D$525,3,FALSE),0)</f>
        <v>999</v>
      </c>
      <c r="P273">
        <f t="shared" si="41"/>
        <v>40</v>
      </c>
      <c r="Q273">
        <f t="shared" si="42"/>
        <v>0</v>
      </c>
      <c r="R273" t="b">
        <f>IFERROR(VLOOKUP(A273,'uppn åk6 uppn åk9'!$A$4:$D$600,1,FALSE)&lt;&gt;"",FALSE)</f>
        <v>1</v>
      </c>
      <c r="S273">
        <f>IFERROR(VLOOKUP(A273,'uppn åk6 uppn åk9'!$A$4:$D$600,2,FALSE),0)</f>
        <v>352</v>
      </c>
      <c r="T273">
        <f>IFERROR(VLOOKUP(A273,'uppn åk6 uppn åk9'!$A$4:$D$600,3,FALSE),0)</f>
        <v>999</v>
      </c>
      <c r="U273">
        <f t="shared" si="43"/>
        <v>352</v>
      </c>
      <c r="V273">
        <f t="shared" si="44"/>
        <v>0</v>
      </c>
    </row>
    <row r="274" spans="1:22" x14ac:dyDescent="0.3">
      <c r="A274" s="10" t="s">
        <v>248</v>
      </c>
      <c r="B274" s="49" t="b">
        <f t="shared" si="36"/>
        <v>0</v>
      </c>
      <c r="C274" t="b">
        <f>IFERROR(VLOOKUP(A274,'ej uppn åk6 ej uppn åk9'!$A$4:$D$525,1,FALSE)&lt;&gt;"",FALSE)</f>
        <v>1</v>
      </c>
      <c r="D274">
        <f>IFERROR(VLOOKUP(A274,'ej uppn åk6 ej uppn åk9'!$A$4:$D$525,2,FALSE),0)</f>
        <v>14</v>
      </c>
      <c r="E274">
        <f>IFERROR(VLOOKUP(A274,'ej uppn åk6 ej uppn åk9'!$A$4:$D$525,3,FALSE),0)</f>
        <v>13</v>
      </c>
      <c r="F274">
        <f t="shared" si="37"/>
        <v>14</v>
      </c>
      <c r="G274">
        <f t="shared" si="38"/>
        <v>13</v>
      </c>
      <c r="H274" t="b">
        <f>IFERROR(VLOOKUP(A274,'ej uppn åk6 uppn åk9'!$A$4:$D$525,1,FALSE)&lt;&gt;"",FALSE)</f>
        <v>1</v>
      </c>
      <c r="I274">
        <f>IFERROR(VLOOKUP(A274,'ej uppn åk6 uppn åk9'!$A$4:$D$525,2,FALSE),0)</f>
        <v>999</v>
      </c>
      <c r="J274">
        <f>IFERROR(VLOOKUP(A274,'ej uppn åk6 uppn åk9'!$A$4:$D$525,3,FALSE),0)</f>
        <v>999</v>
      </c>
      <c r="K274">
        <f t="shared" si="39"/>
        <v>0</v>
      </c>
      <c r="L274">
        <f t="shared" si="40"/>
        <v>0</v>
      </c>
      <c r="M274" t="b">
        <f>IFERROR(VLOOKUP(A274,'uppn åk6 ej uppn åk9'!$A$4:$D$525,1,FALSE)&lt;&gt;"",FALSE)</f>
        <v>1</v>
      </c>
      <c r="N274">
        <f>IFERROR(VLOOKUP(A274,'uppn åk6 ej uppn åk9'!$A$4:$D$525,2,FALSE),0)</f>
        <v>999</v>
      </c>
      <c r="O274">
        <f>IFERROR(VLOOKUP(A274,'uppn åk6 ej uppn åk9'!$A$4:$D$525,3,FALSE),0)</f>
        <v>999</v>
      </c>
      <c r="P274">
        <f t="shared" si="41"/>
        <v>0</v>
      </c>
      <c r="Q274">
        <f t="shared" si="42"/>
        <v>0</v>
      </c>
      <c r="R274" t="b">
        <f>IFERROR(VLOOKUP(A274,'uppn åk6 uppn åk9'!$A$4:$D$600,1,FALSE)&lt;&gt;"",FALSE)</f>
        <v>1</v>
      </c>
      <c r="S274">
        <f>IFERROR(VLOOKUP(A274,'uppn åk6 uppn åk9'!$A$4:$D$600,2,FALSE),0)</f>
        <v>59</v>
      </c>
      <c r="T274">
        <f>IFERROR(VLOOKUP(A274,'uppn åk6 uppn åk9'!$A$4:$D$600,3,FALSE),0)</f>
        <v>999</v>
      </c>
      <c r="U274">
        <f t="shared" si="43"/>
        <v>59</v>
      </c>
      <c r="V274">
        <f t="shared" si="44"/>
        <v>0</v>
      </c>
    </row>
    <row r="275" spans="1:22" x14ac:dyDescent="0.3">
      <c r="A275" s="10" t="s">
        <v>266</v>
      </c>
      <c r="B275" s="49" t="b">
        <f t="shared" si="36"/>
        <v>1</v>
      </c>
      <c r="C275" t="b">
        <f>IFERROR(VLOOKUP(A275,'ej uppn åk6 ej uppn åk9'!$A$4:$D$525,1,FALSE)&lt;&gt;"",FALSE)</f>
        <v>1</v>
      </c>
      <c r="D275">
        <f>IFERROR(VLOOKUP(A275,'ej uppn åk6 ej uppn åk9'!$A$4:$D$525,2,FALSE),0)</f>
        <v>0</v>
      </c>
      <c r="E275" t="str">
        <f>IFERROR(VLOOKUP(A275,'ej uppn åk6 ej uppn åk9'!$A$4:$D$525,3,FALSE),0)</f>
        <v>.</v>
      </c>
      <c r="F275">
        <f t="shared" si="37"/>
        <v>0</v>
      </c>
      <c r="G275" t="str">
        <f t="shared" si="38"/>
        <v>.</v>
      </c>
      <c r="H275" t="b">
        <f>IFERROR(VLOOKUP(A275,'ej uppn åk6 uppn åk9'!$A$4:$D$525,1,FALSE)&lt;&gt;"",FALSE)</f>
        <v>1</v>
      </c>
      <c r="I275">
        <f>IFERROR(VLOOKUP(A275,'ej uppn åk6 uppn åk9'!$A$4:$D$525,2,FALSE),0)</f>
        <v>0</v>
      </c>
      <c r="J275" t="str">
        <f>IFERROR(VLOOKUP(A275,'ej uppn åk6 uppn åk9'!$A$4:$D$525,3,FALSE),0)</f>
        <v>.</v>
      </c>
      <c r="K275">
        <f t="shared" si="39"/>
        <v>0</v>
      </c>
      <c r="L275" t="str">
        <f t="shared" si="40"/>
        <v>.</v>
      </c>
      <c r="M275" t="b">
        <f>IFERROR(VLOOKUP(A275,'uppn åk6 ej uppn åk9'!$A$4:$D$525,1,FALSE)&lt;&gt;"",FALSE)</f>
        <v>0</v>
      </c>
      <c r="N275">
        <f>IFERROR(VLOOKUP(A275,'uppn åk6 ej uppn åk9'!$A$4:$D$525,2,FALSE),0)</f>
        <v>0</v>
      </c>
      <c r="O275">
        <f>IFERROR(VLOOKUP(A275,'uppn åk6 ej uppn åk9'!$A$4:$D$525,3,FALSE),0)</f>
        <v>0</v>
      </c>
      <c r="P275">
        <f t="shared" si="41"/>
        <v>0</v>
      </c>
      <c r="Q275">
        <f t="shared" si="42"/>
        <v>0</v>
      </c>
      <c r="R275" t="b">
        <f>IFERROR(VLOOKUP(A275,'uppn åk6 uppn åk9'!$A$4:$D$600,1,FALSE)&lt;&gt;"",FALSE)</f>
        <v>1</v>
      </c>
      <c r="S275">
        <f>IFERROR(VLOOKUP(A275,'uppn åk6 uppn åk9'!$A$4:$D$600,2,FALSE),0)</f>
        <v>999</v>
      </c>
      <c r="T275">
        <f>IFERROR(VLOOKUP(A275,'uppn åk6 uppn åk9'!$A$4:$D$600,3,FALSE),0)</f>
        <v>999</v>
      </c>
      <c r="U275">
        <f t="shared" si="43"/>
        <v>0</v>
      </c>
      <c r="V275">
        <f t="shared" si="44"/>
        <v>0</v>
      </c>
    </row>
    <row r="276" spans="1:22" x14ac:dyDescent="0.3">
      <c r="A276" s="10" t="s">
        <v>249</v>
      </c>
      <c r="B276" s="49" t="b">
        <f t="shared" si="36"/>
        <v>0</v>
      </c>
      <c r="C276" t="b">
        <f>IFERROR(VLOOKUP(A276,'ej uppn åk6 ej uppn åk9'!$A$4:$D$525,1,FALSE)&lt;&gt;"",FALSE)</f>
        <v>1</v>
      </c>
      <c r="D276">
        <f>IFERROR(VLOOKUP(A276,'ej uppn åk6 ej uppn åk9'!$A$4:$D$525,2,FALSE),0)</f>
        <v>13</v>
      </c>
      <c r="E276">
        <f>IFERROR(VLOOKUP(A276,'ej uppn åk6 ej uppn åk9'!$A$4:$D$525,3,FALSE),0)</f>
        <v>13</v>
      </c>
      <c r="F276">
        <f t="shared" si="37"/>
        <v>13</v>
      </c>
      <c r="G276">
        <f t="shared" si="38"/>
        <v>13</v>
      </c>
      <c r="H276" t="b">
        <f>IFERROR(VLOOKUP(A276,'ej uppn åk6 uppn åk9'!$A$4:$D$525,1,FALSE)&lt;&gt;"",FALSE)</f>
        <v>1</v>
      </c>
      <c r="I276">
        <f>IFERROR(VLOOKUP(A276,'ej uppn åk6 uppn åk9'!$A$4:$D$525,2,FALSE),0)</f>
        <v>15</v>
      </c>
      <c r="J276">
        <f>IFERROR(VLOOKUP(A276,'ej uppn åk6 uppn åk9'!$A$4:$D$525,3,FALSE),0)</f>
        <v>999</v>
      </c>
      <c r="K276">
        <f t="shared" si="39"/>
        <v>15</v>
      </c>
      <c r="L276">
        <f t="shared" si="40"/>
        <v>0</v>
      </c>
      <c r="M276" t="b">
        <f>IFERROR(VLOOKUP(A276,'uppn åk6 ej uppn åk9'!$A$4:$D$525,1,FALSE)&lt;&gt;"",FALSE)</f>
        <v>1</v>
      </c>
      <c r="N276">
        <f>IFERROR(VLOOKUP(A276,'uppn åk6 ej uppn åk9'!$A$4:$D$525,2,FALSE),0)</f>
        <v>999</v>
      </c>
      <c r="O276">
        <f>IFERROR(VLOOKUP(A276,'uppn åk6 ej uppn åk9'!$A$4:$D$525,3,FALSE),0)</f>
        <v>999</v>
      </c>
      <c r="P276">
        <f t="shared" si="41"/>
        <v>0</v>
      </c>
      <c r="Q276">
        <f t="shared" si="42"/>
        <v>0</v>
      </c>
      <c r="R276" t="b">
        <f>IFERROR(VLOOKUP(A276,'uppn åk6 uppn åk9'!$A$4:$D$600,1,FALSE)&lt;&gt;"",FALSE)</f>
        <v>1</v>
      </c>
      <c r="S276">
        <f>IFERROR(VLOOKUP(A276,'uppn åk6 uppn åk9'!$A$4:$D$600,2,FALSE),0)</f>
        <v>351</v>
      </c>
      <c r="T276">
        <f>IFERROR(VLOOKUP(A276,'uppn åk6 uppn åk9'!$A$4:$D$600,3,FALSE),0)</f>
        <v>30</v>
      </c>
      <c r="U276">
        <f t="shared" si="43"/>
        <v>351</v>
      </c>
      <c r="V276">
        <f t="shared" si="44"/>
        <v>30</v>
      </c>
    </row>
    <row r="277" spans="1:22" x14ac:dyDescent="0.3">
      <c r="A277" s="10" t="s">
        <v>558</v>
      </c>
      <c r="B277" s="49" t="b">
        <f t="shared" si="36"/>
        <v>0</v>
      </c>
      <c r="C277" t="b">
        <f>IFERROR(VLOOKUP(A277,'ej uppn åk6 ej uppn åk9'!$A$4:$D$525,1,FALSE)&lt;&gt;"",FALSE)</f>
        <v>0</v>
      </c>
      <c r="D277">
        <f>IFERROR(VLOOKUP(A277,'ej uppn åk6 ej uppn åk9'!$A$4:$D$525,2,FALSE),0)</f>
        <v>0</v>
      </c>
      <c r="E277">
        <f>IFERROR(VLOOKUP(A277,'ej uppn åk6 ej uppn åk9'!$A$4:$D$525,3,FALSE),0)</f>
        <v>0</v>
      </c>
      <c r="F277">
        <f t="shared" si="37"/>
        <v>0</v>
      </c>
      <c r="G277">
        <f t="shared" si="38"/>
        <v>0</v>
      </c>
      <c r="H277" t="b">
        <f>IFERROR(VLOOKUP(A277,'ej uppn åk6 uppn åk9'!$A$4:$D$525,1,FALSE)&lt;&gt;"",FALSE)</f>
        <v>1</v>
      </c>
      <c r="I277">
        <f>IFERROR(VLOOKUP(A277,'ej uppn åk6 uppn åk9'!$A$4:$D$525,2,FALSE),0)</f>
        <v>999</v>
      </c>
      <c r="J277">
        <f>IFERROR(VLOOKUP(A277,'ej uppn åk6 uppn åk9'!$A$4:$D$525,3,FALSE),0)</f>
        <v>999</v>
      </c>
      <c r="K277">
        <f t="shared" si="39"/>
        <v>0</v>
      </c>
      <c r="L277">
        <f t="shared" si="40"/>
        <v>0</v>
      </c>
      <c r="M277" t="b">
        <f>IFERROR(VLOOKUP(A277,'uppn åk6 ej uppn åk9'!$A$4:$D$525,1,FALSE)&lt;&gt;"",FALSE)</f>
        <v>1</v>
      </c>
      <c r="N277">
        <f>IFERROR(VLOOKUP(A277,'uppn åk6 ej uppn åk9'!$A$4:$D$525,2,FALSE),0)</f>
        <v>999</v>
      </c>
      <c r="O277">
        <f>IFERROR(VLOOKUP(A277,'uppn åk6 ej uppn åk9'!$A$4:$D$525,3,FALSE),0)</f>
        <v>999</v>
      </c>
      <c r="P277">
        <f t="shared" si="41"/>
        <v>0</v>
      </c>
      <c r="Q277">
        <f t="shared" si="42"/>
        <v>0</v>
      </c>
      <c r="R277" t="b">
        <f>IFERROR(VLOOKUP(A277,'uppn åk6 uppn åk9'!$A$4:$D$600,1,FALSE)&lt;&gt;"",FALSE)</f>
        <v>1</v>
      </c>
      <c r="S277">
        <f>IFERROR(VLOOKUP(A277,'uppn åk6 uppn åk9'!$A$4:$D$600,2,FALSE),0)</f>
        <v>46</v>
      </c>
      <c r="T277">
        <f>IFERROR(VLOOKUP(A277,'uppn åk6 uppn åk9'!$A$4:$D$600,3,FALSE),0)</f>
        <v>999</v>
      </c>
      <c r="U277">
        <f t="shared" si="43"/>
        <v>46</v>
      </c>
      <c r="V277">
        <f t="shared" si="44"/>
        <v>0</v>
      </c>
    </row>
    <row r="278" spans="1:22" x14ac:dyDescent="0.3">
      <c r="A278" s="10" t="s">
        <v>250</v>
      </c>
      <c r="B278" s="49" t="b">
        <f t="shared" si="36"/>
        <v>0</v>
      </c>
      <c r="C278" t="b">
        <f>IFERROR(VLOOKUP(A278,'ej uppn åk6 ej uppn åk9'!$A$4:$D$525,1,FALSE)&lt;&gt;"",FALSE)</f>
        <v>1</v>
      </c>
      <c r="D278">
        <f>IFERROR(VLOOKUP(A278,'ej uppn åk6 ej uppn åk9'!$A$4:$D$525,2,FALSE),0)</f>
        <v>23</v>
      </c>
      <c r="E278">
        <f>IFERROR(VLOOKUP(A278,'ej uppn åk6 ej uppn åk9'!$A$4:$D$525,3,FALSE),0)</f>
        <v>11</v>
      </c>
      <c r="F278">
        <f t="shared" si="37"/>
        <v>23</v>
      </c>
      <c r="G278">
        <f t="shared" si="38"/>
        <v>11</v>
      </c>
      <c r="H278" t="b">
        <f>IFERROR(VLOOKUP(A278,'ej uppn åk6 uppn åk9'!$A$4:$D$525,1,FALSE)&lt;&gt;"",FALSE)</f>
        <v>1</v>
      </c>
      <c r="I278">
        <f>IFERROR(VLOOKUP(A278,'ej uppn åk6 uppn åk9'!$A$4:$D$525,2,FALSE),0)</f>
        <v>35</v>
      </c>
      <c r="J278">
        <f>IFERROR(VLOOKUP(A278,'ej uppn åk6 uppn åk9'!$A$4:$D$525,3,FALSE),0)</f>
        <v>999</v>
      </c>
      <c r="K278">
        <f t="shared" si="39"/>
        <v>35</v>
      </c>
      <c r="L278">
        <f t="shared" si="40"/>
        <v>0</v>
      </c>
      <c r="M278" t="b">
        <f>IFERROR(VLOOKUP(A278,'uppn åk6 ej uppn åk9'!$A$4:$D$525,1,FALSE)&lt;&gt;"",FALSE)</f>
        <v>1</v>
      </c>
      <c r="N278">
        <f>IFERROR(VLOOKUP(A278,'uppn åk6 ej uppn åk9'!$A$4:$D$525,2,FALSE),0)</f>
        <v>33</v>
      </c>
      <c r="O278">
        <f>IFERROR(VLOOKUP(A278,'uppn åk6 ej uppn åk9'!$A$4:$D$525,3,FALSE),0)</f>
        <v>999</v>
      </c>
      <c r="P278">
        <f t="shared" si="41"/>
        <v>33</v>
      </c>
      <c r="Q278">
        <f t="shared" si="42"/>
        <v>0</v>
      </c>
      <c r="R278" t="b">
        <f>IFERROR(VLOOKUP(A278,'uppn åk6 uppn åk9'!$A$4:$D$600,1,FALSE)&lt;&gt;"",FALSE)</f>
        <v>1</v>
      </c>
      <c r="S278">
        <f>IFERROR(VLOOKUP(A278,'uppn åk6 uppn åk9'!$A$4:$D$600,2,FALSE),0)</f>
        <v>272</v>
      </c>
      <c r="T278">
        <f>IFERROR(VLOOKUP(A278,'uppn åk6 uppn åk9'!$A$4:$D$600,3,FALSE),0)</f>
        <v>999</v>
      </c>
      <c r="U278">
        <f t="shared" si="43"/>
        <v>272</v>
      </c>
      <c r="V278">
        <f t="shared" si="44"/>
        <v>0</v>
      </c>
    </row>
    <row r="279" spans="1:22" x14ac:dyDescent="0.3">
      <c r="A279" s="10" t="s">
        <v>251</v>
      </c>
      <c r="B279" s="49" t="b">
        <f t="shared" si="36"/>
        <v>0</v>
      </c>
      <c r="C279" t="b">
        <f>IFERROR(VLOOKUP(A279,'ej uppn åk6 ej uppn åk9'!$A$4:$D$525,1,FALSE)&lt;&gt;"",FALSE)</f>
        <v>1</v>
      </c>
      <c r="D279">
        <f>IFERROR(VLOOKUP(A279,'ej uppn åk6 ej uppn åk9'!$A$4:$D$525,2,FALSE),0)</f>
        <v>20</v>
      </c>
      <c r="E279">
        <f>IFERROR(VLOOKUP(A279,'ej uppn åk6 ej uppn åk9'!$A$4:$D$525,3,FALSE),0)</f>
        <v>999</v>
      </c>
      <c r="F279">
        <f t="shared" si="37"/>
        <v>20</v>
      </c>
      <c r="G279">
        <f t="shared" si="38"/>
        <v>0</v>
      </c>
      <c r="H279" t="b">
        <f>IFERROR(VLOOKUP(A279,'ej uppn åk6 uppn åk9'!$A$4:$D$525,1,FALSE)&lt;&gt;"",FALSE)</f>
        <v>1</v>
      </c>
      <c r="I279">
        <f>IFERROR(VLOOKUP(A279,'ej uppn åk6 uppn åk9'!$A$4:$D$525,2,FALSE),0)</f>
        <v>999</v>
      </c>
      <c r="J279">
        <f>IFERROR(VLOOKUP(A279,'ej uppn åk6 uppn åk9'!$A$4:$D$525,3,FALSE),0)</f>
        <v>999</v>
      </c>
      <c r="K279">
        <f t="shared" si="39"/>
        <v>0</v>
      </c>
      <c r="L279">
        <f t="shared" si="40"/>
        <v>0</v>
      </c>
      <c r="M279" t="b">
        <f>IFERROR(VLOOKUP(A279,'uppn åk6 ej uppn åk9'!$A$4:$D$525,1,FALSE)&lt;&gt;"",FALSE)</f>
        <v>1</v>
      </c>
      <c r="N279">
        <f>IFERROR(VLOOKUP(A279,'uppn åk6 ej uppn åk9'!$A$4:$D$525,2,FALSE),0)</f>
        <v>999</v>
      </c>
      <c r="O279">
        <f>IFERROR(VLOOKUP(A279,'uppn åk6 ej uppn åk9'!$A$4:$D$525,3,FALSE),0)</f>
        <v>999</v>
      </c>
      <c r="P279">
        <f t="shared" si="41"/>
        <v>0</v>
      </c>
      <c r="Q279">
        <f t="shared" si="42"/>
        <v>0</v>
      </c>
      <c r="R279" t="b">
        <f>IFERROR(VLOOKUP(A279,'uppn åk6 uppn åk9'!$A$4:$D$600,1,FALSE)&lt;&gt;"",FALSE)</f>
        <v>1</v>
      </c>
      <c r="S279">
        <f>IFERROR(VLOOKUP(A279,'uppn åk6 uppn åk9'!$A$4:$D$600,2,FALSE),0)</f>
        <v>52</v>
      </c>
      <c r="T279">
        <f>IFERROR(VLOOKUP(A279,'uppn åk6 uppn åk9'!$A$4:$D$600,3,FALSE),0)</f>
        <v>0</v>
      </c>
      <c r="U279">
        <f t="shared" si="43"/>
        <v>52</v>
      </c>
      <c r="V279">
        <f t="shared" si="44"/>
        <v>0</v>
      </c>
    </row>
    <row r="280" spans="1:22" x14ac:dyDescent="0.3">
      <c r="A280" s="10" t="s">
        <v>252</v>
      </c>
      <c r="B280" s="49" t="b">
        <f t="shared" si="36"/>
        <v>0</v>
      </c>
      <c r="C280" t="b">
        <f>IFERROR(VLOOKUP(A280,'ej uppn åk6 ej uppn åk9'!$A$4:$D$525,1,FALSE)&lt;&gt;"",FALSE)</f>
        <v>1</v>
      </c>
      <c r="D280">
        <f>IFERROR(VLOOKUP(A280,'ej uppn åk6 ej uppn åk9'!$A$4:$D$525,2,FALSE),0)</f>
        <v>36</v>
      </c>
      <c r="E280">
        <f>IFERROR(VLOOKUP(A280,'ej uppn åk6 ej uppn åk9'!$A$4:$D$525,3,FALSE),0)</f>
        <v>19</v>
      </c>
      <c r="F280">
        <f t="shared" si="37"/>
        <v>36</v>
      </c>
      <c r="G280">
        <f t="shared" si="38"/>
        <v>19</v>
      </c>
      <c r="H280" t="b">
        <f>IFERROR(VLOOKUP(A280,'ej uppn åk6 uppn åk9'!$A$4:$D$525,1,FALSE)&lt;&gt;"",FALSE)</f>
        <v>1</v>
      </c>
      <c r="I280">
        <f>IFERROR(VLOOKUP(A280,'ej uppn åk6 uppn åk9'!$A$4:$D$525,2,FALSE),0)</f>
        <v>999</v>
      </c>
      <c r="J280">
        <f>IFERROR(VLOOKUP(A280,'ej uppn åk6 uppn åk9'!$A$4:$D$525,3,FALSE),0)</f>
        <v>999</v>
      </c>
      <c r="K280">
        <f t="shared" si="39"/>
        <v>0</v>
      </c>
      <c r="L280">
        <f t="shared" si="40"/>
        <v>0</v>
      </c>
      <c r="M280" t="b">
        <f>IFERROR(VLOOKUP(A280,'uppn åk6 ej uppn åk9'!$A$4:$D$525,1,FALSE)&lt;&gt;"",FALSE)</f>
        <v>1</v>
      </c>
      <c r="N280">
        <f>IFERROR(VLOOKUP(A280,'uppn åk6 ej uppn åk9'!$A$4:$D$525,2,FALSE),0)</f>
        <v>16</v>
      </c>
      <c r="O280">
        <f>IFERROR(VLOOKUP(A280,'uppn åk6 ej uppn åk9'!$A$4:$D$525,3,FALSE),0)</f>
        <v>999</v>
      </c>
      <c r="P280">
        <f t="shared" si="41"/>
        <v>16</v>
      </c>
      <c r="Q280">
        <f t="shared" si="42"/>
        <v>0</v>
      </c>
      <c r="R280" t="b">
        <f>IFERROR(VLOOKUP(A280,'uppn åk6 uppn åk9'!$A$4:$D$600,1,FALSE)&lt;&gt;"",FALSE)</f>
        <v>1</v>
      </c>
      <c r="S280">
        <f>IFERROR(VLOOKUP(A280,'uppn åk6 uppn åk9'!$A$4:$D$600,2,FALSE),0)</f>
        <v>99</v>
      </c>
      <c r="T280">
        <f>IFERROR(VLOOKUP(A280,'uppn åk6 uppn åk9'!$A$4:$D$600,3,FALSE),0)</f>
        <v>999</v>
      </c>
      <c r="U280">
        <f t="shared" si="43"/>
        <v>99</v>
      </c>
      <c r="V280">
        <f t="shared" si="44"/>
        <v>0</v>
      </c>
    </row>
    <row r="281" spans="1:22" x14ac:dyDescent="0.3">
      <c r="A281" s="10" t="s">
        <v>253</v>
      </c>
      <c r="B281" s="49" t="b">
        <f t="shared" si="36"/>
        <v>0</v>
      </c>
      <c r="C281" t="b">
        <f>IFERROR(VLOOKUP(A281,'ej uppn åk6 ej uppn åk9'!$A$4:$D$525,1,FALSE)&lt;&gt;"",FALSE)</f>
        <v>1</v>
      </c>
      <c r="D281">
        <f>IFERROR(VLOOKUP(A281,'ej uppn åk6 ej uppn åk9'!$A$4:$D$525,2,FALSE),0)</f>
        <v>139</v>
      </c>
      <c r="E281">
        <f>IFERROR(VLOOKUP(A281,'ej uppn åk6 ej uppn åk9'!$A$4:$D$525,3,FALSE),0)</f>
        <v>103</v>
      </c>
      <c r="F281">
        <f t="shared" si="37"/>
        <v>139</v>
      </c>
      <c r="G281">
        <f t="shared" si="38"/>
        <v>103</v>
      </c>
      <c r="H281" t="b">
        <f>IFERROR(VLOOKUP(A281,'ej uppn åk6 uppn åk9'!$A$4:$D$525,1,FALSE)&lt;&gt;"",FALSE)</f>
        <v>1</v>
      </c>
      <c r="I281">
        <f>IFERROR(VLOOKUP(A281,'ej uppn åk6 uppn åk9'!$A$4:$D$525,2,FALSE),0)</f>
        <v>87</v>
      </c>
      <c r="J281">
        <f>IFERROR(VLOOKUP(A281,'ej uppn åk6 uppn åk9'!$A$4:$D$525,3,FALSE),0)</f>
        <v>28</v>
      </c>
      <c r="K281">
        <f t="shared" si="39"/>
        <v>87</v>
      </c>
      <c r="L281">
        <f t="shared" si="40"/>
        <v>28</v>
      </c>
      <c r="M281" t="b">
        <f>IFERROR(VLOOKUP(A281,'uppn åk6 ej uppn åk9'!$A$4:$D$525,1,FALSE)&lt;&gt;"",FALSE)</f>
        <v>1</v>
      </c>
      <c r="N281">
        <f>IFERROR(VLOOKUP(A281,'uppn åk6 ej uppn åk9'!$A$4:$D$525,2,FALSE),0)</f>
        <v>65</v>
      </c>
      <c r="O281">
        <f>IFERROR(VLOOKUP(A281,'uppn åk6 ej uppn åk9'!$A$4:$D$525,3,FALSE),0)</f>
        <v>22</v>
      </c>
      <c r="P281">
        <f t="shared" si="41"/>
        <v>65</v>
      </c>
      <c r="Q281">
        <f t="shared" si="42"/>
        <v>22</v>
      </c>
      <c r="R281" t="b">
        <f>IFERROR(VLOOKUP(A281,'uppn åk6 uppn åk9'!$A$4:$D$600,1,FALSE)&lt;&gt;"",FALSE)</f>
        <v>1</v>
      </c>
      <c r="S281">
        <f>IFERROR(VLOOKUP(A281,'uppn åk6 uppn åk9'!$A$4:$D$600,2,FALSE),0)</f>
        <v>747</v>
      </c>
      <c r="T281">
        <f>IFERROR(VLOOKUP(A281,'uppn åk6 uppn åk9'!$A$4:$D$600,3,FALSE),0)</f>
        <v>40</v>
      </c>
      <c r="U281">
        <f t="shared" si="43"/>
        <v>747</v>
      </c>
      <c r="V281">
        <f t="shared" si="44"/>
        <v>40</v>
      </c>
    </row>
    <row r="282" spans="1:22" x14ac:dyDescent="0.3">
      <c r="A282" s="10" t="s">
        <v>254</v>
      </c>
      <c r="B282" s="49" t="b">
        <f t="shared" si="36"/>
        <v>0</v>
      </c>
      <c r="C282" t="b">
        <f>IFERROR(VLOOKUP(A282,'ej uppn åk6 ej uppn åk9'!$A$4:$D$525,1,FALSE)&lt;&gt;"",FALSE)</f>
        <v>1</v>
      </c>
      <c r="D282">
        <f>IFERROR(VLOOKUP(A282,'ej uppn åk6 ej uppn åk9'!$A$4:$D$525,2,FALSE),0)</f>
        <v>24</v>
      </c>
      <c r="E282">
        <f>IFERROR(VLOOKUP(A282,'ej uppn åk6 ej uppn åk9'!$A$4:$D$525,3,FALSE),0)</f>
        <v>10</v>
      </c>
      <c r="F282">
        <f t="shared" si="37"/>
        <v>24</v>
      </c>
      <c r="G282">
        <f t="shared" si="38"/>
        <v>10</v>
      </c>
      <c r="H282" t="b">
        <f>IFERROR(VLOOKUP(A282,'ej uppn åk6 uppn åk9'!$A$4:$D$525,1,FALSE)&lt;&gt;"",FALSE)</f>
        <v>1</v>
      </c>
      <c r="I282">
        <f>IFERROR(VLOOKUP(A282,'ej uppn åk6 uppn åk9'!$A$4:$D$525,2,FALSE),0)</f>
        <v>18</v>
      </c>
      <c r="J282">
        <f>IFERROR(VLOOKUP(A282,'ej uppn åk6 uppn åk9'!$A$4:$D$525,3,FALSE),0)</f>
        <v>999</v>
      </c>
      <c r="K282">
        <f t="shared" si="39"/>
        <v>18</v>
      </c>
      <c r="L282">
        <f t="shared" si="40"/>
        <v>0</v>
      </c>
      <c r="M282" t="b">
        <f>IFERROR(VLOOKUP(A282,'uppn åk6 ej uppn åk9'!$A$4:$D$525,1,FALSE)&lt;&gt;"",FALSE)</f>
        <v>1</v>
      </c>
      <c r="N282">
        <f>IFERROR(VLOOKUP(A282,'uppn åk6 ej uppn åk9'!$A$4:$D$525,2,FALSE),0)</f>
        <v>19</v>
      </c>
      <c r="O282">
        <f>IFERROR(VLOOKUP(A282,'uppn åk6 ej uppn åk9'!$A$4:$D$525,3,FALSE),0)</f>
        <v>999</v>
      </c>
      <c r="P282">
        <f t="shared" si="41"/>
        <v>19</v>
      </c>
      <c r="Q282">
        <f t="shared" si="42"/>
        <v>0</v>
      </c>
      <c r="R282" t="b">
        <f>IFERROR(VLOOKUP(A282,'uppn åk6 uppn åk9'!$A$4:$D$600,1,FALSE)&lt;&gt;"",FALSE)</f>
        <v>1</v>
      </c>
      <c r="S282">
        <f>IFERROR(VLOOKUP(A282,'uppn åk6 uppn åk9'!$A$4:$D$600,2,FALSE),0)</f>
        <v>168</v>
      </c>
      <c r="T282">
        <f>IFERROR(VLOOKUP(A282,'uppn åk6 uppn åk9'!$A$4:$D$600,3,FALSE),0)</f>
        <v>999</v>
      </c>
      <c r="U282">
        <f t="shared" si="43"/>
        <v>168</v>
      </c>
      <c r="V282">
        <f t="shared" si="44"/>
        <v>0</v>
      </c>
    </row>
    <row r="283" spans="1:22" x14ac:dyDescent="0.3">
      <c r="A283" s="10" t="s">
        <v>255</v>
      </c>
      <c r="B283" s="49" t="b">
        <f t="shared" si="36"/>
        <v>0</v>
      </c>
      <c r="C283" t="b">
        <f>IFERROR(VLOOKUP(A283,'ej uppn åk6 ej uppn åk9'!$A$4:$D$525,1,FALSE)&lt;&gt;"",FALSE)</f>
        <v>1</v>
      </c>
      <c r="D283">
        <f>IFERROR(VLOOKUP(A283,'ej uppn åk6 ej uppn åk9'!$A$4:$D$525,2,FALSE),0)</f>
        <v>21</v>
      </c>
      <c r="E283">
        <f>IFERROR(VLOOKUP(A283,'ej uppn åk6 ej uppn åk9'!$A$4:$D$525,3,FALSE),0)</f>
        <v>999</v>
      </c>
      <c r="F283">
        <f t="shared" si="37"/>
        <v>21</v>
      </c>
      <c r="G283">
        <f t="shared" si="38"/>
        <v>0</v>
      </c>
      <c r="H283" t="b">
        <f>IFERROR(VLOOKUP(A283,'ej uppn åk6 uppn åk9'!$A$4:$D$525,1,FALSE)&lt;&gt;"",FALSE)</f>
        <v>1</v>
      </c>
      <c r="I283">
        <f>IFERROR(VLOOKUP(A283,'ej uppn åk6 uppn åk9'!$A$4:$D$525,2,FALSE),0)</f>
        <v>23</v>
      </c>
      <c r="J283">
        <f>IFERROR(VLOOKUP(A283,'ej uppn åk6 uppn åk9'!$A$4:$D$525,3,FALSE),0)</f>
        <v>999</v>
      </c>
      <c r="K283">
        <f t="shared" si="39"/>
        <v>23</v>
      </c>
      <c r="L283">
        <f t="shared" si="40"/>
        <v>0</v>
      </c>
      <c r="M283" t="b">
        <f>IFERROR(VLOOKUP(A283,'uppn åk6 ej uppn åk9'!$A$4:$D$525,1,FALSE)&lt;&gt;"",FALSE)</f>
        <v>1</v>
      </c>
      <c r="N283">
        <f>IFERROR(VLOOKUP(A283,'uppn åk6 ej uppn åk9'!$A$4:$D$525,2,FALSE),0)</f>
        <v>999</v>
      </c>
      <c r="O283">
        <f>IFERROR(VLOOKUP(A283,'uppn åk6 ej uppn åk9'!$A$4:$D$525,3,FALSE),0)</f>
        <v>999</v>
      </c>
      <c r="P283">
        <f t="shared" si="41"/>
        <v>0</v>
      </c>
      <c r="Q283">
        <f t="shared" si="42"/>
        <v>0</v>
      </c>
      <c r="R283" t="b">
        <f>IFERROR(VLOOKUP(A283,'uppn åk6 uppn åk9'!$A$4:$D$600,1,FALSE)&lt;&gt;"",FALSE)</f>
        <v>1</v>
      </c>
      <c r="S283">
        <f>IFERROR(VLOOKUP(A283,'uppn åk6 uppn åk9'!$A$4:$D$600,2,FALSE),0)</f>
        <v>89</v>
      </c>
      <c r="T283">
        <f>IFERROR(VLOOKUP(A283,'uppn åk6 uppn åk9'!$A$4:$D$600,3,FALSE),0)</f>
        <v>0</v>
      </c>
      <c r="U283">
        <f t="shared" si="43"/>
        <v>89</v>
      </c>
      <c r="V283">
        <f t="shared" si="44"/>
        <v>0</v>
      </c>
    </row>
    <row r="284" spans="1:22" x14ac:dyDescent="0.3">
      <c r="A284" s="10" t="s">
        <v>256</v>
      </c>
      <c r="B284" s="49" t="b">
        <f t="shared" si="36"/>
        <v>0</v>
      </c>
      <c r="C284" t="b">
        <f>IFERROR(VLOOKUP(A284,'ej uppn åk6 ej uppn åk9'!$A$4:$D$525,1,FALSE)&lt;&gt;"",FALSE)</f>
        <v>1</v>
      </c>
      <c r="D284">
        <f>IFERROR(VLOOKUP(A284,'ej uppn åk6 ej uppn åk9'!$A$4:$D$525,2,FALSE),0)</f>
        <v>10</v>
      </c>
      <c r="E284">
        <f>IFERROR(VLOOKUP(A284,'ej uppn åk6 ej uppn åk9'!$A$4:$D$525,3,FALSE),0)</f>
        <v>999</v>
      </c>
      <c r="F284">
        <f t="shared" si="37"/>
        <v>10</v>
      </c>
      <c r="G284">
        <f t="shared" si="38"/>
        <v>0</v>
      </c>
      <c r="H284" t="b">
        <f>IFERROR(VLOOKUP(A284,'ej uppn åk6 uppn åk9'!$A$4:$D$525,1,FALSE)&lt;&gt;"",FALSE)</f>
        <v>1</v>
      </c>
      <c r="I284">
        <f>IFERROR(VLOOKUP(A284,'ej uppn åk6 uppn åk9'!$A$4:$D$525,2,FALSE),0)</f>
        <v>999</v>
      </c>
      <c r="J284">
        <f>IFERROR(VLOOKUP(A284,'ej uppn åk6 uppn åk9'!$A$4:$D$525,3,FALSE),0)</f>
        <v>999</v>
      </c>
      <c r="K284">
        <f t="shared" si="39"/>
        <v>0</v>
      </c>
      <c r="L284">
        <f t="shared" si="40"/>
        <v>0</v>
      </c>
      <c r="M284" t="b">
        <f>IFERROR(VLOOKUP(A284,'uppn åk6 ej uppn åk9'!$A$4:$D$525,1,FALSE)&lt;&gt;"",FALSE)</f>
        <v>1</v>
      </c>
      <c r="N284">
        <f>IFERROR(VLOOKUP(A284,'uppn åk6 ej uppn åk9'!$A$4:$D$525,2,FALSE),0)</f>
        <v>999</v>
      </c>
      <c r="O284">
        <f>IFERROR(VLOOKUP(A284,'uppn åk6 ej uppn åk9'!$A$4:$D$525,3,FALSE),0)</f>
        <v>999</v>
      </c>
      <c r="P284">
        <f t="shared" si="41"/>
        <v>0</v>
      </c>
      <c r="Q284">
        <f t="shared" si="42"/>
        <v>0</v>
      </c>
      <c r="R284" t="b">
        <f>IFERROR(VLOOKUP(A284,'uppn åk6 uppn åk9'!$A$4:$D$600,1,FALSE)&lt;&gt;"",FALSE)</f>
        <v>1</v>
      </c>
      <c r="S284">
        <f>IFERROR(VLOOKUP(A284,'uppn åk6 uppn åk9'!$A$4:$D$600,2,FALSE),0)</f>
        <v>20</v>
      </c>
      <c r="T284">
        <f>IFERROR(VLOOKUP(A284,'uppn åk6 uppn åk9'!$A$4:$D$600,3,FALSE),0)</f>
        <v>0</v>
      </c>
      <c r="U284">
        <f t="shared" si="43"/>
        <v>20</v>
      </c>
      <c r="V284">
        <f t="shared" si="44"/>
        <v>0</v>
      </c>
    </row>
    <row r="285" spans="1:22" x14ac:dyDescent="0.3">
      <c r="A285" s="10" t="s">
        <v>257</v>
      </c>
      <c r="B285" s="49" t="b">
        <f t="shared" si="36"/>
        <v>0</v>
      </c>
      <c r="C285" t="b">
        <f>IFERROR(VLOOKUP(A285,'ej uppn åk6 ej uppn åk9'!$A$4:$D$525,1,FALSE)&lt;&gt;"",FALSE)</f>
        <v>1</v>
      </c>
      <c r="D285">
        <f>IFERROR(VLOOKUP(A285,'ej uppn åk6 ej uppn åk9'!$A$4:$D$525,2,FALSE),0)</f>
        <v>999</v>
      </c>
      <c r="E285">
        <f>IFERROR(VLOOKUP(A285,'ej uppn åk6 ej uppn åk9'!$A$4:$D$525,3,FALSE),0)</f>
        <v>999</v>
      </c>
      <c r="F285">
        <f t="shared" si="37"/>
        <v>0</v>
      </c>
      <c r="G285">
        <f t="shared" si="38"/>
        <v>0</v>
      </c>
      <c r="H285" t="b">
        <f>IFERROR(VLOOKUP(A285,'ej uppn åk6 uppn åk9'!$A$4:$D$525,1,FALSE)&lt;&gt;"",FALSE)</f>
        <v>1</v>
      </c>
      <c r="I285">
        <f>IFERROR(VLOOKUP(A285,'ej uppn åk6 uppn åk9'!$A$4:$D$525,2,FALSE),0)</f>
        <v>999</v>
      </c>
      <c r="J285">
        <f>IFERROR(VLOOKUP(A285,'ej uppn åk6 uppn åk9'!$A$4:$D$525,3,FALSE),0)</f>
        <v>999</v>
      </c>
      <c r="K285">
        <f t="shared" si="39"/>
        <v>0</v>
      </c>
      <c r="L285">
        <f t="shared" si="40"/>
        <v>0</v>
      </c>
      <c r="M285" t="b">
        <f>IFERROR(VLOOKUP(A285,'uppn åk6 ej uppn åk9'!$A$4:$D$525,1,FALSE)&lt;&gt;"",FALSE)</f>
        <v>1</v>
      </c>
      <c r="N285">
        <f>IFERROR(VLOOKUP(A285,'uppn åk6 ej uppn åk9'!$A$4:$D$525,2,FALSE),0)</f>
        <v>0</v>
      </c>
      <c r="O285" t="str">
        <f>IFERROR(VLOOKUP(A285,'uppn åk6 ej uppn åk9'!$A$4:$D$525,3,FALSE),0)</f>
        <v>.</v>
      </c>
      <c r="P285">
        <f t="shared" si="41"/>
        <v>0</v>
      </c>
      <c r="Q285" t="str">
        <f t="shared" si="42"/>
        <v>.</v>
      </c>
      <c r="R285" t="b">
        <f>IFERROR(VLOOKUP(A285,'uppn åk6 uppn åk9'!$A$4:$D$600,1,FALSE)&lt;&gt;"",FALSE)</f>
        <v>1</v>
      </c>
      <c r="S285">
        <f>IFERROR(VLOOKUP(A285,'uppn åk6 uppn åk9'!$A$4:$D$600,2,FALSE),0)</f>
        <v>999</v>
      </c>
      <c r="T285">
        <f>IFERROR(VLOOKUP(A285,'uppn åk6 uppn åk9'!$A$4:$D$600,3,FALSE),0)</f>
        <v>999</v>
      </c>
      <c r="U285">
        <f t="shared" si="43"/>
        <v>0</v>
      </c>
      <c r="V285">
        <f t="shared" si="44"/>
        <v>0</v>
      </c>
    </row>
    <row r="286" spans="1:22" x14ac:dyDescent="0.3">
      <c r="A286" s="10" t="s">
        <v>258</v>
      </c>
      <c r="B286" s="49" t="b">
        <f t="shared" si="36"/>
        <v>0</v>
      </c>
      <c r="C286" t="b">
        <f>IFERROR(VLOOKUP(A286,'ej uppn åk6 ej uppn åk9'!$A$4:$D$525,1,FALSE)&lt;&gt;"",FALSE)</f>
        <v>1</v>
      </c>
      <c r="D286">
        <f>IFERROR(VLOOKUP(A286,'ej uppn åk6 ej uppn åk9'!$A$4:$D$525,2,FALSE),0)</f>
        <v>999</v>
      </c>
      <c r="E286">
        <f>IFERROR(VLOOKUP(A286,'ej uppn åk6 ej uppn åk9'!$A$4:$D$525,3,FALSE),0)</f>
        <v>999</v>
      </c>
      <c r="F286">
        <f t="shared" si="37"/>
        <v>0</v>
      </c>
      <c r="G286">
        <f t="shared" si="38"/>
        <v>0</v>
      </c>
      <c r="H286" t="b">
        <f>IFERROR(VLOOKUP(A286,'ej uppn åk6 uppn åk9'!$A$4:$D$525,1,FALSE)&lt;&gt;"",FALSE)</f>
        <v>1</v>
      </c>
      <c r="I286">
        <f>IFERROR(VLOOKUP(A286,'ej uppn åk6 uppn åk9'!$A$4:$D$525,2,FALSE),0)</f>
        <v>999</v>
      </c>
      <c r="J286">
        <f>IFERROR(VLOOKUP(A286,'ej uppn åk6 uppn åk9'!$A$4:$D$525,3,FALSE),0)</f>
        <v>999</v>
      </c>
      <c r="K286">
        <f t="shared" si="39"/>
        <v>0</v>
      </c>
      <c r="L286">
        <f t="shared" si="40"/>
        <v>0</v>
      </c>
      <c r="M286" t="b">
        <f>IFERROR(VLOOKUP(A286,'uppn åk6 ej uppn åk9'!$A$4:$D$525,1,FALSE)&lt;&gt;"",FALSE)</f>
        <v>1</v>
      </c>
      <c r="N286">
        <f>IFERROR(VLOOKUP(A286,'uppn åk6 ej uppn åk9'!$A$4:$D$525,2,FALSE),0)</f>
        <v>999</v>
      </c>
      <c r="O286">
        <f>IFERROR(VLOOKUP(A286,'uppn åk6 ej uppn åk9'!$A$4:$D$525,3,FALSE),0)</f>
        <v>999</v>
      </c>
      <c r="P286">
        <f t="shared" si="41"/>
        <v>0</v>
      </c>
      <c r="Q286">
        <f t="shared" si="42"/>
        <v>0</v>
      </c>
      <c r="R286" t="b">
        <f>IFERROR(VLOOKUP(A286,'uppn åk6 uppn åk9'!$A$4:$D$600,1,FALSE)&lt;&gt;"",FALSE)</f>
        <v>1</v>
      </c>
      <c r="S286">
        <f>IFERROR(VLOOKUP(A286,'uppn åk6 uppn åk9'!$A$4:$D$600,2,FALSE),0)</f>
        <v>245</v>
      </c>
      <c r="T286">
        <f>IFERROR(VLOOKUP(A286,'uppn åk6 uppn åk9'!$A$4:$D$600,3,FALSE),0)</f>
        <v>999</v>
      </c>
      <c r="U286">
        <f t="shared" si="43"/>
        <v>245</v>
      </c>
      <c r="V286">
        <f t="shared" si="44"/>
        <v>0</v>
      </c>
    </row>
    <row r="287" spans="1:22" x14ac:dyDescent="0.3">
      <c r="A287" s="10" t="s">
        <v>259</v>
      </c>
      <c r="B287" s="49" t="b">
        <f t="shared" si="36"/>
        <v>0</v>
      </c>
      <c r="C287" t="b">
        <f>IFERROR(VLOOKUP(A287,'ej uppn åk6 ej uppn åk9'!$A$4:$D$525,1,FALSE)&lt;&gt;"",FALSE)</f>
        <v>1</v>
      </c>
      <c r="D287">
        <f>IFERROR(VLOOKUP(A287,'ej uppn åk6 ej uppn åk9'!$A$4:$D$525,2,FALSE),0)</f>
        <v>999</v>
      </c>
      <c r="E287">
        <f>IFERROR(VLOOKUP(A287,'ej uppn åk6 ej uppn åk9'!$A$4:$D$525,3,FALSE),0)</f>
        <v>999</v>
      </c>
      <c r="F287">
        <f t="shared" si="37"/>
        <v>0</v>
      </c>
      <c r="G287">
        <f t="shared" si="38"/>
        <v>0</v>
      </c>
      <c r="H287" t="b">
        <f>IFERROR(VLOOKUP(A287,'ej uppn åk6 uppn åk9'!$A$4:$D$525,1,FALSE)&lt;&gt;"",FALSE)</f>
        <v>0</v>
      </c>
      <c r="I287">
        <f>IFERROR(VLOOKUP(A287,'ej uppn åk6 uppn åk9'!$A$4:$D$525,2,FALSE),0)</f>
        <v>0</v>
      </c>
      <c r="J287">
        <f>IFERROR(VLOOKUP(A287,'ej uppn åk6 uppn åk9'!$A$4:$D$525,3,FALSE),0)</f>
        <v>0</v>
      </c>
      <c r="K287">
        <f t="shared" si="39"/>
        <v>0</v>
      </c>
      <c r="L287">
        <f t="shared" si="40"/>
        <v>0</v>
      </c>
      <c r="M287" t="b">
        <f>IFERROR(VLOOKUP(A287,'uppn åk6 ej uppn åk9'!$A$4:$D$525,1,FALSE)&lt;&gt;"",FALSE)</f>
        <v>0</v>
      </c>
      <c r="N287">
        <f>IFERROR(VLOOKUP(A287,'uppn åk6 ej uppn åk9'!$A$4:$D$525,2,FALSE),0)</f>
        <v>0</v>
      </c>
      <c r="O287">
        <f>IFERROR(VLOOKUP(A287,'uppn åk6 ej uppn åk9'!$A$4:$D$525,3,FALSE),0)</f>
        <v>0</v>
      </c>
      <c r="P287">
        <f t="shared" si="41"/>
        <v>0</v>
      </c>
      <c r="Q287">
        <f t="shared" si="42"/>
        <v>0</v>
      </c>
      <c r="R287" t="b">
        <f>IFERROR(VLOOKUP(A287,'uppn åk6 uppn åk9'!$A$4:$D$600,1,FALSE)&lt;&gt;"",FALSE)</f>
        <v>1</v>
      </c>
      <c r="S287">
        <f>IFERROR(VLOOKUP(A287,'uppn åk6 uppn åk9'!$A$4:$D$600,2,FALSE),0)</f>
        <v>18</v>
      </c>
      <c r="T287">
        <f>IFERROR(VLOOKUP(A287,'uppn åk6 uppn åk9'!$A$4:$D$600,3,FALSE),0)</f>
        <v>999</v>
      </c>
      <c r="U287">
        <f t="shared" si="43"/>
        <v>18</v>
      </c>
      <c r="V287">
        <f t="shared" si="44"/>
        <v>0</v>
      </c>
    </row>
    <row r="288" spans="1:22" x14ac:dyDescent="0.3">
      <c r="A288" s="10" t="s">
        <v>260</v>
      </c>
      <c r="B288" s="49" t="b">
        <f t="shared" si="36"/>
        <v>0</v>
      </c>
      <c r="C288" t="b">
        <f>IFERROR(VLOOKUP(A288,'ej uppn åk6 ej uppn åk9'!$A$4:$D$525,1,FALSE)&lt;&gt;"",FALSE)</f>
        <v>1</v>
      </c>
      <c r="D288">
        <f>IFERROR(VLOOKUP(A288,'ej uppn åk6 ej uppn åk9'!$A$4:$D$525,2,FALSE),0)</f>
        <v>38</v>
      </c>
      <c r="E288">
        <f>IFERROR(VLOOKUP(A288,'ej uppn åk6 ej uppn åk9'!$A$4:$D$525,3,FALSE),0)</f>
        <v>21</v>
      </c>
      <c r="F288">
        <f t="shared" si="37"/>
        <v>38</v>
      </c>
      <c r="G288">
        <f t="shared" si="38"/>
        <v>21</v>
      </c>
      <c r="H288" t="b">
        <f>IFERROR(VLOOKUP(A288,'ej uppn åk6 uppn åk9'!$A$4:$D$525,1,FALSE)&lt;&gt;"",FALSE)</f>
        <v>1</v>
      </c>
      <c r="I288">
        <f>IFERROR(VLOOKUP(A288,'ej uppn åk6 uppn åk9'!$A$4:$D$525,2,FALSE),0)</f>
        <v>25</v>
      </c>
      <c r="J288">
        <f>IFERROR(VLOOKUP(A288,'ej uppn åk6 uppn åk9'!$A$4:$D$525,3,FALSE),0)</f>
        <v>999</v>
      </c>
      <c r="K288">
        <f t="shared" si="39"/>
        <v>25</v>
      </c>
      <c r="L288">
        <f t="shared" si="40"/>
        <v>0</v>
      </c>
      <c r="M288" t="b">
        <f>IFERROR(VLOOKUP(A288,'uppn åk6 ej uppn åk9'!$A$4:$D$525,1,FALSE)&lt;&gt;"",FALSE)</f>
        <v>1</v>
      </c>
      <c r="N288">
        <f>IFERROR(VLOOKUP(A288,'uppn åk6 ej uppn åk9'!$A$4:$D$525,2,FALSE),0)</f>
        <v>18</v>
      </c>
      <c r="O288">
        <f>IFERROR(VLOOKUP(A288,'uppn åk6 ej uppn åk9'!$A$4:$D$525,3,FALSE),0)</f>
        <v>999</v>
      </c>
      <c r="P288">
        <f t="shared" si="41"/>
        <v>18</v>
      </c>
      <c r="Q288">
        <f t="shared" si="42"/>
        <v>0</v>
      </c>
      <c r="R288" t="b">
        <f>IFERROR(VLOOKUP(A288,'uppn åk6 uppn åk9'!$A$4:$D$600,1,FALSE)&lt;&gt;"",FALSE)</f>
        <v>1</v>
      </c>
      <c r="S288">
        <f>IFERROR(VLOOKUP(A288,'uppn åk6 uppn åk9'!$A$4:$D$600,2,FALSE),0)</f>
        <v>157</v>
      </c>
      <c r="T288">
        <f>IFERROR(VLOOKUP(A288,'uppn åk6 uppn åk9'!$A$4:$D$600,3,FALSE),0)</f>
        <v>999</v>
      </c>
      <c r="U288">
        <f t="shared" si="43"/>
        <v>157</v>
      </c>
      <c r="V288">
        <f t="shared" si="44"/>
        <v>0</v>
      </c>
    </row>
    <row r="289" spans="1:22" x14ac:dyDescent="0.3">
      <c r="A289" s="10" t="s">
        <v>261</v>
      </c>
      <c r="B289" s="49" t="b">
        <f t="shared" si="36"/>
        <v>0</v>
      </c>
      <c r="C289" t="b">
        <f>IFERROR(VLOOKUP(A289,'ej uppn åk6 ej uppn åk9'!$A$4:$D$525,1,FALSE)&lt;&gt;"",FALSE)</f>
        <v>1</v>
      </c>
      <c r="D289">
        <f>IFERROR(VLOOKUP(A289,'ej uppn åk6 ej uppn åk9'!$A$4:$D$525,2,FALSE),0)</f>
        <v>31</v>
      </c>
      <c r="E289">
        <f>IFERROR(VLOOKUP(A289,'ej uppn åk6 ej uppn åk9'!$A$4:$D$525,3,FALSE),0)</f>
        <v>18</v>
      </c>
      <c r="F289">
        <f t="shared" si="37"/>
        <v>31</v>
      </c>
      <c r="G289">
        <f t="shared" si="38"/>
        <v>18</v>
      </c>
      <c r="H289" t="b">
        <f>IFERROR(VLOOKUP(A289,'ej uppn åk6 uppn åk9'!$A$4:$D$525,1,FALSE)&lt;&gt;"",FALSE)</f>
        <v>1</v>
      </c>
      <c r="I289">
        <f>IFERROR(VLOOKUP(A289,'ej uppn åk6 uppn åk9'!$A$4:$D$525,2,FALSE),0)</f>
        <v>26</v>
      </c>
      <c r="J289">
        <f>IFERROR(VLOOKUP(A289,'ej uppn åk6 uppn åk9'!$A$4:$D$525,3,FALSE),0)</f>
        <v>999</v>
      </c>
      <c r="K289">
        <f t="shared" si="39"/>
        <v>26</v>
      </c>
      <c r="L289">
        <f t="shared" si="40"/>
        <v>0</v>
      </c>
      <c r="M289" t="b">
        <f>IFERROR(VLOOKUP(A289,'uppn åk6 ej uppn åk9'!$A$4:$D$525,1,FALSE)&lt;&gt;"",FALSE)</f>
        <v>1</v>
      </c>
      <c r="N289">
        <f>IFERROR(VLOOKUP(A289,'uppn åk6 ej uppn åk9'!$A$4:$D$525,2,FALSE),0)</f>
        <v>61</v>
      </c>
      <c r="O289">
        <f>IFERROR(VLOOKUP(A289,'uppn åk6 ej uppn åk9'!$A$4:$D$525,3,FALSE),0)</f>
        <v>19</v>
      </c>
      <c r="P289">
        <f t="shared" si="41"/>
        <v>61</v>
      </c>
      <c r="Q289">
        <f t="shared" si="42"/>
        <v>19</v>
      </c>
      <c r="R289" t="b">
        <f>IFERROR(VLOOKUP(A289,'uppn åk6 uppn åk9'!$A$4:$D$600,1,FALSE)&lt;&gt;"",FALSE)</f>
        <v>1</v>
      </c>
      <c r="S289">
        <f>IFERROR(VLOOKUP(A289,'uppn åk6 uppn åk9'!$A$4:$D$600,2,FALSE),0)</f>
        <v>504</v>
      </c>
      <c r="T289">
        <f>IFERROR(VLOOKUP(A289,'uppn åk6 uppn åk9'!$A$4:$D$600,3,FALSE),0)</f>
        <v>25</v>
      </c>
      <c r="U289">
        <f t="shared" si="43"/>
        <v>504</v>
      </c>
      <c r="V289">
        <f t="shared" si="44"/>
        <v>25</v>
      </c>
    </row>
    <row r="290" spans="1:22" x14ac:dyDescent="0.3">
      <c r="A290" s="10" t="s">
        <v>262</v>
      </c>
      <c r="B290" s="49" t="b">
        <f t="shared" si="36"/>
        <v>0</v>
      </c>
      <c r="C290" t="b">
        <f>IFERROR(VLOOKUP(A290,'ej uppn åk6 ej uppn åk9'!$A$4:$D$525,1,FALSE)&lt;&gt;"",FALSE)</f>
        <v>1</v>
      </c>
      <c r="D290">
        <f>IFERROR(VLOOKUP(A290,'ej uppn åk6 ej uppn åk9'!$A$4:$D$525,2,FALSE),0)</f>
        <v>47</v>
      </c>
      <c r="E290">
        <f>IFERROR(VLOOKUP(A290,'ej uppn åk6 ej uppn åk9'!$A$4:$D$525,3,FALSE),0)</f>
        <v>23</v>
      </c>
      <c r="F290">
        <f t="shared" si="37"/>
        <v>47</v>
      </c>
      <c r="G290">
        <f t="shared" si="38"/>
        <v>23</v>
      </c>
      <c r="H290" t="b">
        <f>IFERROR(VLOOKUP(A290,'ej uppn åk6 uppn åk9'!$A$4:$D$525,1,FALSE)&lt;&gt;"",FALSE)</f>
        <v>1</v>
      </c>
      <c r="I290">
        <f>IFERROR(VLOOKUP(A290,'ej uppn åk6 uppn åk9'!$A$4:$D$525,2,FALSE),0)</f>
        <v>50</v>
      </c>
      <c r="J290">
        <f>IFERROR(VLOOKUP(A290,'ej uppn åk6 uppn åk9'!$A$4:$D$525,3,FALSE),0)</f>
        <v>13</v>
      </c>
      <c r="K290">
        <f t="shared" si="39"/>
        <v>50</v>
      </c>
      <c r="L290">
        <f t="shared" si="40"/>
        <v>13</v>
      </c>
      <c r="M290" t="b">
        <f>IFERROR(VLOOKUP(A290,'uppn åk6 ej uppn åk9'!$A$4:$D$525,1,FALSE)&lt;&gt;"",FALSE)</f>
        <v>1</v>
      </c>
      <c r="N290">
        <f>IFERROR(VLOOKUP(A290,'uppn åk6 ej uppn åk9'!$A$4:$D$525,2,FALSE),0)</f>
        <v>40</v>
      </c>
      <c r="O290">
        <f>IFERROR(VLOOKUP(A290,'uppn åk6 ej uppn åk9'!$A$4:$D$525,3,FALSE),0)</f>
        <v>999</v>
      </c>
      <c r="P290">
        <f t="shared" si="41"/>
        <v>40</v>
      </c>
      <c r="Q290">
        <f t="shared" si="42"/>
        <v>0</v>
      </c>
      <c r="R290" t="b">
        <f>IFERROR(VLOOKUP(A290,'uppn åk6 uppn åk9'!$A$4:$D$600,1,FALSE)&lt;&gt;"",FALSE)</f>
        <v>1</v>
      </c>
      <c r="S290">
        <f>IFERROR(VLOOKUP(A290,'uppn åk6 uppn åk9'!$A$4:$D$600,2,FALSE),0)</f>
        <v>801</v>
      </c>
      <c r="T290">
        <f>IFERROR(VLOOKUP(A290,'uppn åk6 uppn åk9'!$A$4:$D$600,3,FALSE),0)</f>
        <v>17</v>
      </c>
      <c r="U290">
        <f t="shared" si="43"/>
        <v>801</v>
      </c>
      <c r="V290">
        <f t="shared" si="44"/>
        <v>17</v>
      </c>
    </row>
    <row r="291" spans="1:22" x14ac:dyDescent="0.3">
      <c r="A291" s="10" t="s">
        <v>263</v>
      </c>
      <c r="B291" s="49" t="b">
        <f t="shared" si="36"/>
        <v>0</v>
      </c>
      <c r="C291" t="b">
        <f>IFERROR(VLOOKUP(A291,'ej uppn åk6 ej uppn åk9'!$A$4:$D$525,1,FALSE)&lt;&gt;"",FALSE)</f>
        <v>1</v>
      </c>
      <c r="D291">
        <f>IFERROR(VLOOKUP(A291,'ej uppn åk6 ej uppn åk9'!$A$4:$D$525,2,FALSE),0)</f>
        <v>14</v>
      </c>
      <c r="E291">
        <f>IFERROR(VLOOKUP(A291,'ej uppn åk6 ej uppn åk9'!$A$4:$D$525,3,FALSE),0)</f>
        <v>999</v>
      </c>
      <c r="F291">
        <f t="shared" si="37"/>
        <v>14</v>
      </c>
      <c r="G291">
        <f t="shared" si="38"/>
        <v>0</v>
      </c>
      <c r="H291" t="b">
        <f>IFERROR(VLOOKUP(A291,'ej uppn åk6 uppn åk9'!$A$4:$D$525,1,FALSE)&lt;&gt;"",FALSE)</f>
        <v>1</v>
      </c>
      <c r="I291">
        <f>IFERROR(VLOOKUP(A291,'ej uppn åk6 uppn åk9'!$A$4:$D$525,2,FALSE),0)</f>
        <v>15</v>
      </c>
      <c r="J291">
        <f>IFERROR(VLOOKUP(A291,'ej uppn åk6 uppn åk9'!$A$4:$D$525,3,FALSE),0)</f>
        <v>999</v>
      </c>
      <c r="K291">
        <f t="shared" si="39"/>
        <v>15</v>
      </c>
      <c r="L291">
        <f t="shared" si="40"/>
        <v>0</v>
      </c>
      <c r="M291" t="b">
        <f>IFERROR(VLOOKUP(A291,'uppn åk6 ej uppn åk9'!$A$4:$D$525,1,FALSE)&lt;&gt;"",FALSE)</f>
        <v>1</v>
      </c>
      <c r="N291">
        <f>IFERROR(VLOOKUP(A291,'uppn åk6 ej uppn åk9'!$A$4:$D$525,2,FALSE),0)</f>
        <v>16</v>
      </c>
      <c r="O291">
        <f>IFERROR(VLOOKUP(A291,'uppn åk6 ej uppn åk9'!$A$4:$D$525,3,FALSE),0)</f>
        <v>999</v>
      </c>
      <c r="P291">
        <f t="shared" si="41"/>
        <v>16</v>
      </c>
      <c r="Q291">
        <f t="shared" si="42"/>
        <v>0</v>
      </c>
      <c r="R291" t="b">
        <f>IFERROR(VLOOKUP(A291,'uppn åk6 uppn åk9'!$A$4:$D$600,1,FALSE)&lt;&gt;"",FALSE)</f>
        <v>1</v>
      </c>
      <c r="S291">
        <f>IFERROR(VLOOKUP(A291,'uppn åk6 uppn åk9'!$A$4:$D$600,2,FALSE),0)</f>
        <v>81</v>
      </c>
      <c r="T291">
        <f>IFERROR(VLOOKUP(A291,'uppn åk6 uppn åk9'!$A$4:$D$600,3,FALSE),0)</f>
        <v>0</v>
      </c>
      <c r="U291">
        <f t="shared" si="43"/>
        <v>81</v>
      </c>
      <c r="V291">
        <f t="shared" si="44"/>
        <v>0</v>
      </c>
    </row>
    <row r="292" spans="1:22" x14ac:dyDescent="0.3">
      <c r="A292" s="10" t="s">
        <v>264</v>
      </c>
      <c r="B292" s="49" t="b">
        <f t="shared" si="36"/>
        <v>0</v>
      </c>
      <c r="C292" t="b">
        <f>IFERROR(VLOOKUP(A292,'ej uppn åk6 ej uppn åk9'!$A$4:$D$525,1,FALSE)&lt;&gt;"",FALSE)</f>
        <v>1</v>
      </c>
      <c r="D292">
        <f>IFERROR(VLOOKUP(A292,'ej uppn åk6 ej uppn åk9'!$A$4:$D$525,2,FALSE),0)</f>
        <v>17</v>
      </c>
      <c r="E292">
        <f>IFERROR(VLOOKUP(A292,'ej uppn åk6 ej uppn åk9'!$A$4:$D$525,3,FALSE),0)</f>
        <v>999</v>
      </c>
      <c r="F292">
        <f t="shared" si="37"/>
        <v>17</v>
      </c>
      <c r="G292">
        <f t="shared" si="38"/>
        <v>0</v>
      </c>
      <c r="H292" t="b">
        <f>IFERROR(VLOOKUP(A292,'ej uppn åk6 uppn åk9'!$A$4:$D$525,1,FALSE)&lt;&gt;"",FALSE)</f>
        <v>1</v>
      </c>
      <c r="I292">
        <f>IFERROR(VLOOKUP(A292,'ej uppn åk6 uppn åk9'!$A$4:$D$525,2,FALSE),0)</f>
        <v>999</v>
      </c>
      <c r="J292">
        <f>IFERROR(VLOOKUP(A292,'ej uppn åk6 uppn åk9'!$A$4:$D$525,3,FALSE),0)</f>
        <v>999</v>
      </c>
      <c r="K292">
        <f t="shared" si="39"/>
        <v>0</v>
      </c>
      <c r="L292">
        <f t="shared" si="40"/>
        <v>0</v>
      </c>
      <c r="M292" t="b">
        <f>IFERROR(VLOOKUP(A292,'uppn åk6 ej uppn åk9'!$A$4:$D$525,1,FALSE)&lt;&gt;"",FALSE)</f>
        <v>1</v>
      </c>
      <c r="N292">
        <f>IFERROR(VLOOKUP(A292,'uppn åk6 ej uppn åk9'!$A$4:$D$525,2,FALSE),0)</f>
        <v>19</v>
      </c>
      <c r="O292">
        <f>IFERROR(VLOOKUP(A292,'uppn åk6 ej uppn åk9'!$A$4:$D$525,3,FALSE),0)</f>
        <v>999</v>
      </c>
      <c r="P292">
        <f t="shared" si="41"/>
        <v>19</v>
      </c>
      <c r="Q292">
        <f t="shared" si="42"/>
        <v>0</v>
      </c>
      <c r="R292" t="b">
        <f>IFERROR(VLOOKUP(A292,'uppn åk6 uppn åk9'!$A$4:$D$600,1,FALSE)&lt;&gt;"",FALSE)</f>
        <v>1</v>
      </c>
      <c r="S292">
        <f>IFERROR(VLOOKUP(A292,'uppn åk6 uppn åk9'!$A$4:$D$600,2,FALSE),0)</f>
        <v>104</v>
      </c>
      <c r="T292">
        <f>IFERROR(VLOOKUP(A292,'uppn åk6 uppn åk9'!$A$4:$D$600,3,FALSE),0)</f>
        <v>999</v>
      </c>
      <c r="U292">
        <f t="shared" si="43"/>
        <v>104</v>
      </c>
      <c r="V292">
        <f t="shared" si="44"/>
        <v>0</v>
      </c>
    </row>
    <row r="293" spans="1:22" x14ac:dyDescent="0.3">
      <c r="A293" s="10" t="s">
        <v>268</v>
      </c>
      <c r="B293" s="49" t="b">
        <f t="shared" si="36"/>
        <v>0</v>
      </c>
      <c r="C293" t="b">
        <f>IFERROR(VLOOKUP(A293,'ej uppn åk6 ej uppn åk9'!$A$4:$D$525,1,FALSE)&lt;&gt;"",FALSE)</f>
        <v>1</v>
      </c>
      <c r="D293">
        <f>IFERROR(VLOOKUP(A293,'ej uppn åk6 ej uppn åk9'!$A$4:$D$525,2,FALSE),0)</f>
        <v>999</v>
      </c>
      <c r="E293">
        <f>IFERROR(VLOOKUP(A293,'ej uppn åk6 ej uppn åk9'!$A$4:$D$525,3,FALSE),0)</f>
        <v>999</v>
      </c>
      <c r="F293">
        <f t="shared" si="37"/>
        <v>0</v>
      </c>
      <c r="G293">
        <f t="shared" si="38"/>
        <v>0</v>
      </c>
      <c r="H293" t="b">
        <f>IFERROR(VLOOKUP(A293,'ej uppn åk6 uppn åk9'!$A$4:$D$525,1,FALSE)&lt;&gt;"",FALSE)</f>
        <v>1</v>
      </c>
      <c r="I293">
        <f>IFERROR(VLOOKUP(A293,'ej uppn åk6 uppn åk9'!$A$4:$D$525,2,FALSE),0)</f>
        <v>999</v>
      </c>
      <c r="J293">
        <f>IFERROR(VLOOKUP(A293,'ej uppn åk6 uppn åk9'!$A$4:$D$525,3,FALSE),0)</f>
        <v>999</v>
      </c>
      <c r="K293">
        <f t="shared" si="39"/>
        <v>0</v>
      </c>
      <c r="L293">
        <f t="shared" si="40"/>
        <v>0</v>
      </c>
      <c r="M293" t="b">
        <f>IFERROR(VLOOKUP(A293,'uppn åk6 ej uppn åk9'!$A$4:$D$525,1,FALSE)&lt;&gt;"",FALSE)</f>
        <v>0</v>
      </c>
      <c r="N293">
        <f>IFERROR(VLOOKUP(A293,'uppn åk6 ej uppn åk9'!$A$4:$D$525,2,FALSE),0)</f>
        <v>0</v>
      </c>
      <c r="O293">
        <f>IFERROR(VLOOKUP(A293,'uppn åk6 ej uppn åk9'!$A$4:$D$525,3,FALSE),0)</f>
        <v>0</v>
      </c>
      <c r="P293">
        <f t="shared" si="41"/>
        <v>0</v>
      </c>
      <c r="Q293">
        <f t="shared" si="42"/>
        <v>0</v>
      </c>
      <c r="R293" t="b">
        <f>IFERROR(VLOOKUP(A293,'uppn åk6 uppn åk9'!$A$4:$D$600,1,FALSE)&lt;&gt;"",FALSE)</f>
        <v>1</v>
      </c>
      <c r="S293">
        <f>IFERROR(VLOOKUP(A293,'uppn åk6 uppn åk9'!$A$4:$D$600,2,FALSE),0)</f>
        <v>44</v>
      </c>
      <c r="T293">
        <f>IFERROR(VLOOKUP(A293,'uppn åk6 uppn åk9'!$A$4:$D$600,3,FALSE),0)</f>
        <v>999</v>
      </c>
      <c r="U293">
        <f t="shared" si="43"/>
        <v>44</v>
      </c>
      <c r="V293">
        <f t="shared" si="44"/>
        <v>0</v>
      </c>
    </row>
    <row r="294" spans="1:22" x14ac:dyDescent="0.3">
      <c r="A294" s="10" t="s">
        <v>269</v>
      </c>
      <c r="B294" s="49" t="b">
        <f t="shared" si="36"/>
        <v>0</v>
      </c>
      <c r="C294" t="b">
        <f>IFERROR(VLOOKUP(A294,'ej uppn åk6 ej uppn åk9'!$A$4:$D$525,1,FALSE)&lt;&gt;"",FALSE)</f>
        <v>1</v>
      </c>
      <c r="D294">
        <f>IFERROR(VLOOKUP(A294,'ej uppn åk6 ej uppn åk9'!$A$4:$D$525,2,FALSE),0)</f>
        <v>17</v>
      </c>
      <c r="E294">
        <f>IFERROR(VLOOKUP(A294,'ej uppn åk6 ej uppn åk9'!$A$4:$D$525,3,FALSE),0)</f>
        <v>999</v>
      </c>
      <c r="F294">
        <f t="shared" si="37"/>
        <v>17</v>
      </c>
      <c r="G294">
        <f t="shared" si="38"/>
        <v>0</v>
      </c>
      <c r="H294" t="b">
        <f>IFERROR(VLOOKUP(A294,'ej uppn åk6 uppn åk9'!$A$4:$D$525,1,FALSE)&lt;&gt;"",FALSE)</f>
        <v>1</v>
      </c>
      <c r="I294">
        <f>IFERROR(VLOOKUP(A294,'ej uppn åk6 uppn åk9'!$A$4:$D$525,2,FALSE),0)</f>
        <v>16</v>
      </c>
      <c r="J294">
        <f>IFERROR(VLOOKUP(A294,'ej uppn åk6 uppn åk9'!$A$4:$D$525,3,FALSE),0)</f>
        <v>999</v>
      </c>
      <c r="K294">
        <f t="shared" si="39"/>
        <v>16</v>
      </c>
      <c r="L294">
        <f t="shared" si="40"/>
        <v>0</v>
      </c>
      <c r="M294" t="b">
        <f>IFERROR(VLOOKUP(A294,'uppn åk6 ej uppn åk9'!$A$4:$D$525,1,FALSE)&lt;&gt;"",FALSE)</f>
        <v>1</v>
      </c>
      <c r="N294">
        <f>IFERROR(VLOOKUP(A294,'uppn åk6 ej uppn åk9'!$A$4:$D$525,2,FALSE),0)</f>
        <v>15</v>
      </c>
      <c r="O294">
        <f>IFERROR(VLOOKUP(A294,'uppn åk6 ej uppn åk9'!$A$4:$D$525,3,FALSE),0)</f>
        <v>999</v>
      </c>
      <c r="P294">
        <f t="shared" si="41"/>
        <v>15</v>
      </c>
      <c r="Q294">
        <f t="shared" si="42"/>
        <v>0</v>
      </c>
      <c r="R294" t="b">
        <f>IFERROR(VLOOKUP(A294,'uppn åk6 uppn åk9'!$A$4:$D$600,1,FALSE)&lt;&gt;"",FALSE)</f>
        <v>1</v>
      </c>
      <c r="S294">
        <f>IFERROR(VLOOKUP(A294,'uppn åk6 uppn åk9'!$A$4:$D$600,2,FALSE),0)</f>
        <v>60</v>
      </c>
      <c r="T294">
        <f>IFERROR(VLOOKUP(A294,'uppn åk6 uppn åk9'!$A$4:$D$600,3,FALSE),0)</f>
        <v>999</v>
      </c>
      <c r="U294">
        <f t="shared" si="43"/>
        <v>60</v>
      </c>
      <c r="V294">
        <f t="shared" si="44"/>
        <v>0</v>
      </c>
    </row>
    <row r="295" spans="1:22" x14ac:dyDescent="0.3">
      <c r="A295" s="10" t="s">
        <v>270</v>
      </c>
      <c r="B295" s="49" t="b">
        <f t="shared" si="36"/>
        <v>0</v>
      </c>
      <c r="C295" t="b">
        <f>IFERROR(VLOOKUP(A295,'ej uppn åk6 ej uppn åk9'!$A$4:$D$525,1,FALSE)&lt;&gt;"",FALSE)</f>
        <v>1</v>
      </c>
      <c r="D295">
        <f>IFERROR(VLOOKUP(A295,'ej uppn åk6 ej uppn åk9'!$A$4:$D$525,2,FALSE),0)</f>
        <v>999</v>
      </c>
      <c r="E295">
        <f>IFERROR(VLOOKUP(A295,'ej uppn åk6 ej uppn åk9'!$A$4:$D$525,3,FALSE),0)</f>
        <v>999</v>
      </c>
      <c r="F295">
        <f t="shared" si="37"/>
        <v>0</v>
      </c>
      <c r="G295">
        <f t="shared" si="38"/>
        <v>0</v>
      </c>
      <c r="H295" t="b">
        <f>IFERROR(VLOOKUP(A295,'ej uppn åk6 uppn åk9'!$A$4:$D$525,1,FALSE)&lt;&gt;"",FALSE)</f>
        <v>1</v>
      </c>
      <c r="I295">
        <f>IFERROR(VLOOKUP(A295,'ej uppn åk6 uppn åk9'!$A$4:$D$525,2,FALSE),0)</f>
        <v>999</v>
      </c>
      <c r="J295">
        <f>IFERROR(VLOOKUP(A295,'ej uppn åk6 uppn åk9'!$A$4:$D$525,3,FALSE),0)</f>
        <v>999</v>
      </c>
      <c r="K295">
        <f t="shared" si="39"/>
        <v>0</v>
      </c>
      <c r="L295">
        <f t="shared" si="40"/>
        <v>0</v>
      </c>
      <c r="M295" t="b">
        <f>IFERROR(VLOOKUP(A295,'uppn åk6 ej uppn åk9'!$A$4:$D$525,1,FALSE)&lt;&gt;"",FALSE)</f>
        <v>1</v>
      </c>
      <c r="N295">
        <f>IFERROR(VLOOKUP(A295,'uppn åk6 ej uppn åk9'!$A$4:$D$525,2,FALSE),0)</f>
        <v>999</v>
      </c>
      <c r="O295">
        <f>IFERROR(VLOOKUP(A295,'uppn åk6 ej uppn åk9'!$A$4:$D$525,3,FALSE),0)</f>
        <v>999</v>
      </c>
      <c r="P295">
        <f t="shared" si="41"/>
        <v>0</v>
      </c>
      <c r="Q295">
        <f t="shared" si="42"/>
        <v>0</v>
      </c>
      <c r="R295" t="b">
        <f>IFERROR(VLOOKUP(A295,'uppn åk6 uppn åk9'!$A$4:$D$600,1,FALSE)&lt;&gt;"",FALSE)</f>
        <v>1</v>
      </c>
      <c r="S295">
        <f>IFERROR(VLOOKUP(A295,'uppn åk6 uppn åk9'!$A$4:$D$600,2,FALSE),0)</f>
        <v>15</v>
      </c>
      <c r="T295">
        <f>IFERROR(VLOOKUP(A295,'uppn åk6 uppn åk9'!$A$4:$D$600,3,FALSE),0)</f>
        <v>0</v>
      </c>
      <c r="U295">
        <f t="shared" si="43"/>
        <v>15</v>
      </c>
      <c r="V295">
        <f t="shared" si="44"/>
        <v>0</v>
      </c>
    </row>
    <row r="296" spans="1:22" x14ac:dyDescent="0.3">
      <c r="A296" s="10" t="s">
        <v>267</v>
      </c>
      <c r="B296" s="49" t="b">
        <f t="shared" si="36"/>
        <v>0</v>
      </c>
      <c r="C296" t="b">
        <f>IFERROR(VLOOKUP(A296,'ej uppn åk6 ej uppn åk9'!$A$4:$D$525,1,FALSE)&lt;&gt;"",FALSE)</f>
        <v>1</v>
      </c>
      <c r="D296">
        <f>IFERROR(VLOOKUP(A296,'ej uppn åk6 ej uppn åk9'!$A$4:$D$525,2,FALSE),0)</f>
        <v>999</v>
      </c>
      <c r="E296">
        <f>IFERROR(VLOOKUP(A296,'ej uppn åk6 ej uppn åk9'!$A$4:$D$525,3,FALSE),0)</f>
        <v>999</v>
      </c>
      <c r="F296">
        <f t="shared" si="37"/>
        <v>0</v>
      </c>
      <c r="G296">
        <f t="shared" si="38"/>
        <v>0</v>
      </c>
      <c r="H296" t="b">
        <f>IFERROR(VLOOKUP(A296,'ej uppn åk6 uppn åk9'!$A$4:$D$525,1,FALSE)&lt;&gt;"",FALSE)</f>
        <v>1</v>
      </c>
      <c r="I296">
        <f>IFERROR(VLOOKUP(A296,'ej uppn åk6 uppn åk9'!$A$4:$D$525,2,FALSE),0)</f>
        <v>999</v>
      </c>
      <c r="J296">
        <f>IFERROR(VLOOKUP(A296,'ej uppn åk6 uppn åk9'!$A$4:$D$525,3,FALSE),0)</f>
        <v>999</v>
      </c>
      <c r="K296">
        <f t="shared" si="39"/>
        <v>0</v>
      </c>
      <c r="L296">
        <f t="shared" si="40"/>
        <v>0</v>
      </c>
      <c r="M296" t="b">
        <f>IFERROR(VLOOKUP(A296,'uppn åk6 ej uppn åk9'!$A$4:$D$525,1,FALSE)&lt;&gt;"",FALSE)</f>
        <v>1</v>
      </c>
      <c r="N296">
        <f>IFERROR(VLOOKUP(A296,'uppn åk6 ej uppn åk9'!$A$4:$D$525,2,FALSE),0)</f>
        <v>999</v>
      </c>
      <c r="O296">
        <f>IFERROR(VLOOKUP(A296,'uppn åk6 ej uppn åk9'!$A$4:$D$525,3,FALSE),0)</f>
        <v>999</v>
      </c>
      <c r="P296">
        <f t="shared" si="41"/>
        <v>0</v>
      </c>
      <c r="Q296">
        <f t="shared" si="42"/>
        <v>0</v>
      </c>
      <c r="R296" t="b">
        <f>IFERROR(VLOOKUP(A296,'uppn åk6 uppn åk9'!$A$4:$D$600,1,FALSE)&lt;&gt;"",FALSE)</f>
        <v>1</v>
      </c>
      <c r="S296">
        <f>IFERROR(VLOOKUP(A296,'uppn åk6 uppn åk9'!$A$4:$D$600,2,FALSE),0)</f>
        <v>28</v>
      </c>
      <c r="T296">
        <f>IFERROR(VLOOKUP(A296,'uppn åk6 uppn åk9'!$A$4:$D$600,3,FALSE),0)</f>
        <v>999</v>
      </c>
      <c r="U296">
        <f t="shared" si="43"/>
        <v>28</v>
      </c>
      <c r="V296">
        <f t="shared" si="44"/>
        <v>0</v>
      </c>
    </row>
    <row r="297" spans="1:22" x14ac:dyDescent="0.3">
      <c r="A297" s="10" t="s">
        <v>559</v>
      </c>
      <c r="B297" s="49" t="b">
        <f t="shared" si="36"/>
        <v>0</v>
      </c>
      <c r="C297" t="b">
        <f>IFERROR(VLOOKUP(A297,'ej uppn åk6 ej uppn åk9'!$A$4:$D$525,1,FALSE)&lt;&gt;"",FALSE)</f>
        <v>0</v>
      </c>
      <c r="D297">
        <f>IFERROR(VLOOKUP(A297,'ej uppn åk6 ej uppn åk9'!$A$4:$D$525,2,FALSE),0)</f>
        <v>0</v>
      </c>
      <c r="E297">
        <f>IFERROR(VLOOKUP(A297,'ej uppn åk6 ej uppn åk9'!$A$4:$D$525,3,FALSE),0)</f>
        <v>0</v>
      </c>
      <c r="F297">
        <f t="shared" si="37"/>
        <v>0</v>
      </c>
      <c r="G297">
        <f t="shared" si="38"/>
        <v>0</v>
      </c>
      <c r="H297" t="b">
        <f>IFERROR(VLOOKUP(A297,'ej uppn åk6 uppn åk9'!$A$4:$D$525,1,FALSE)&lt;&gt;"",FALSE)</f>
        <v>1</v>
      </c>
      <c r="I297">
        <f>IFERROR(VLOOKUP(A297,'ej uppn åk6 uppn åk9'!$A$4:$D$525,2,FALSE),0)</f>
        <v>999</v>
      </c>
      <c r="J297">
        <f>IFERROR(VLOOKUP(A297,'ej uppn åk6 uppn åk9'!$A$4:$D$525,3,FALSE),0)</f>
        <v>999</v>
      </c>
      <c r="K297">
        <f t="shared" si="39"/>
        <v>0</v>
      </c>
      <c r="L297">
        <f t="shared" si="40"/>
        <v>0</v>
      </c>
      <c r="M297" t="b">
        <f>IFERROR(VLOOKUP(A297,'uppn åk6 ej uppn åk9'!$A$4:$D$525,1,FALSE)&lt;&gt;"",FALSE)</f>
        <v>0</v>
      </c>
      <c r="N297">
        <f>IFERROR(VLOOKUP(A297,'uppn åk6 ej uppn åk9'!$A$4:$D$525,2,FALSE),0)</f>
        <v>0</v>
      </c>
      <c r="O297">
        <f>IFERROR(VLOOKUP(A297,'uppn åk6 ej uppn åk9'!$A$4:$D$525,3,FALSE),0)</f>
        <v>0</v>
      </c>
      <c r="P297">
        <f t="shared" si="41"/>
        <v>0</v>
      </c>
      <c r="Q297">
        <f t="shared" si="42"/>
        <v>0</v>
      </c>
      <c r="R297" t="b">
        <f>IFERROR(VLOOKUP(A297,'uppn åk6 uppn åk9'!$A$4:$D$600,1,FALSE)&lt;&gt;"",FALSE)</f>
        <v>1</v>
      </c>
      <c r="S297">
        <f>IFERROR(VLOOKUP(A297,'uppn åk6 uppn åk9'!$A$4:$D$600,2,FALSE),0)</f>
        <v>999</v>
      </c>
      <c r="T297">
        <f>IFERROR(VLOOKUP(A297,'uppn åk6 uppn åk9'!$A$4:$D$600,3,FALSE),0)</f>
        <v>999</v>
      </c>
      <c r="U297">
        <f t="shared" si="43"/>
        <v>0</v>
      </c>
      <c r="V297">
        <f t="shared" si="44"/>
        <v>0</v>
      </c>
    </row>
    <row r="298" spans="1:22" x14ac:dyDescent="0.3">
      <c r="A298" s="10" t="s">
        <v>288</v>
      </c>
      <c r="B298" s="49" t="b">
        <f t="shared" si="36"/>
        <v>0</v>
      </c>
      <c r="C298" t="b">
        <f>IFERROR(VLOOKUP(A298,'ej uppn åk6 ej uppn åk9'!$A$4:$D$525,1,FALSE)&lt;&gt;"",FALSE)</f>
        <v>1</v>
      </c>
      <c r="D298">
        <f>IFERROR(VLOOKUP(A298,'ej uppn åk6 ej uppn åk9'!$A$4:$D$525,2,FALSE),0)</f>
        <v>43</v>
      </c>
      <c r="E298">
        <f>IFERROR(VLOOKUP(A298,'ej uppn åk6 ej uppn åk9'!$A$4:$D$525,3,FALSE),0)</f>
        <v>43</v>
      </c>
      <c r="F298">
        <f t="shared" si="37"/>
        <v>43</v>
      </c>
      <c r="G298">
        <f t="shared" si="38"/>
        <v>43</v>
      </c>
      <c r="H298" t="b">
        <f>IFERROR(VLOOKUP(A298,'ej uppn åk6 uppn åk9'!$A$4:$D$525,1,FALSE)&lt;&gt;"",FALSE)</f>
        <v>1</v>
      </c>
      <c r="I298">
        <f>IFERROR(VLOOKUP(A298,'ej uppn åk6 uppn åk9'!$A$4:$D$525,2,FALSE),0)</f>
        <v>999</v>
      </c>
      <c r="J298">
        <f>IFERROR(VLOOKUP(A298,'ej uppn åk6 uppn åk9'!$A$4:$D$525,3,FALSE),0)</f>
        <v>999</v>
      </c>
      <c r="K298">
        <f t="shared" si="39"/>
        <v>0</v>
      </c>
      <c r="L298">
        <f t="shared" si="40"/>
        <v>0</v>
      </c>
      <c r="M298" t="b">
        <f>IFERROR(VLOOKUP(A298,'uppn åk6 ej uppn åk9'!$A$4:$D$525,1,FALSE)&lt;&gt;"",FALSE)</f>
        <v>1</v>
      </c>
      <c r="N298">
        <f>IFERROR(VLOOKUP(A298,'uppn åk6 ej uppn åk9'!$A$4:$D$525,2,FALSE),0)</f>
        <v>18</v>
      </c>
      <c r="O298">
        <f>IFERROR(VLOOKUP(A298,'uppn åk6 ej uppn åk9'!$A$4:$D$525,3,FALSE),0)</f>
        <v>12</v>
      </c>
      <c r="P298">
        <f t="shared" si="41"/>
        <v>18</v>
      </c>
      <c r="Q298">
        <f t="shared" si="42"/>
        <v>12</v>
      </c>
      <c r="R298" t="b">
        <f>IFERROR(VLOOKUP(A298,'uppn åk6 uppn åk9'!$A$4:$D$600,1,FALSE)&lt;&gt;"",FALSE)</f>
        <v>0</v>
      </c>
      <c r="S298">
        <f>IFERROR(VLOOKUP(A298,'uppn åk6 uppn åk9'!$A$4:$D$600,2,FALSE),0)</f>
        <v>0</v>
      </c>
      <c r="T298">
        <f>IFERROR(VLOOKUP(A298,'uppn åk6 uppn åk9'!$A$4:$D$600,3,FALSE),0)</f>
        <v>0</v>
      </c>
      <c r="U298">
        <f t="shared" si="43"/>
        <v>0</v>
      </c>
      <c r="V298">
        <f t="shared" si="44"/>
        <v>0</v>
      </c>
    </row>
    <row r="299" spans="1:22" x14ac:dyDescent="0.3">
      <c r="A299" s="10" t="s">
        <v>289</v>
      </c>
      <c r="B299" s="49" t="b">
        <f t="shared" si="36"/>
        <v>0</v>
      </c>
      <c r="C299" t="b">
        <f>IFERROR(VLOOKUP(A299,'ej uppn åk6 ej uppn åk9'!$A$4:$D$525,1,FALSE)&lt;&gt;"",FALSE)</f>
        <v>1</v>
      </c>
      <c r="D299">
        <f>IFERROR(VLOOKUP(A299,'ej uppn åk6 ej uppn åk9'!$A$4:$D$525,2,FALSE),0)</f>
        <v>999</v>
      </c>
      <c r="E299">
        <f>IFERROR(VLOOKUP(A299,'ej uppn åk6 ej uppn åk9'!$A$4:$D$525,3,FALSE),0)</f>
        <v>999</v>
      </c>
      <c r="F299">
        <f t="shared" si="37"/>
        <v>0</v>
      </c>
      <c r="G299">
        <f t="shared" si="38"/>
        <v>0</v>
      </c>
      <c r="H299" t="b">
        <f>IFERROR(VLOOKUP(A299,'ej uppn åk6 uppn åk9'!$A$4:$D$525,1,FALSE)&lt;&gt;"",FALSE)</f>
        <v>1</v>
      </c>
      <c r="I299">
        <f>IFERROR(VLOOKUP(A299,'ej uppn åk6 uppn åk9'!$A$4:$D$525,2,FALSE),0)</f>
        <v>999</v>
      </c>
      <c r="J299">
        <f>IFERROR(VLOOKUP(A299,'ej uppn åk6 uppn åk9'!$A$4:$D$525,3,FALSE),0)</f>
        <v>999</v>
      </c>
      <c r="K299">
        <f t="shared" si="39"/>
        <v>0</v>
      </c>
      <c r="L299">
        <f t="shared" si="40"/>
        <v>0</v>
      </c>
      <c r="M299" t="b">
        <f>IFERROR(VLOOKUP(A299,'uppn åk6 ej uppn åk9'!$A$4:$D$525,1,FALSE)&lt;&gt;"",FALSE)</f>
        <v>0</v>
      </c>
      <c r="N299">
        <f>IFERROR(VLOOKUP(A299,'uppn åk6 ej uppn åk9'!$A$4:$D$525,2,FALSE),0)</f>
        <v>0</v>
      </c>
      <c r="O299">
        <f>IFERROR(VLOOKUP(A299,'uppn åk6 ej uppn åk9'!$A$4:$D$525,3,FALSE),0)</f>
        <v>0</v>
      </c>
      <c r="P299">
        <f t="shared" si="41"/>
        <v>0</v>
      </c>
      <c r="Q299">
        <f t="shared" si="42"/>
        <v>0</v>
      </c>
      <c r="R299" t="b">
        <f>IFERROR(VLOOKUP(A299,'uppn åk6 uppn åk9'!$A$4:$D$600,1,FALSE)&lt;&gt;"",FALSE)</f>
        <v>1</v>
      </c>
      <c r="S299">
        <f>IFERROR(VLOOKUP(A299,'uppn åk6 uppn åk9'!$A$4:$D$600,2,FALSE),0)</f>
        <v>10</v>
      </c>
      <c r="T299">
        <f>IFERROR(VLOOKUP(A299,'uppn åk6 uppn åk9'!$A$4:$D$600,3,FALSE),0)</f>
        <v>0</v>
      </c>
      <c r="U299">
        <f t="shared" si="43"/>
        <v>10</v>
      </c>
      <c r="V299">
        <f t="shared" si="44"/>
        <v>0</v>
      </c>
    </row>
    <row r="300" spans="1:22" x14ac:dyDescent="0.3">
      <c r="A300" s="10" t="s">
        <v>560</v>
      </c>
      <c r="B300" s="49" t="b">
        <f t="shared" si="36"/>
        <v>0</v>
      </c>
      <c r="C300" t="b">
        <f>IFERROR(VLOOKUP(A300,'ej uppn åk6 ej uppn åk9'!$A$4:$D$525,1,FALSE)&lt;&gt;"",FALSE)</f>
        <v>0</v>
      </c>
      <c r="D300">
        <f>IFERROR(VLOOKUP(A300,'ej uppn åk6 ej uppn åk9'!$A$4:$D$525,2,FALSE),0)</f>
        <v>0</v>
      </c>
      <c r="E300">
        <f>IFERROR(VLOOKUP(A300,'ej uppn åk6 ej uppn åk9'!$A$4:$D$525,3,FALSE),0)</f>
        <v>0</v>
      </c>
      <c r="F300">
        <f t="shared" si="37"/>
        <v>0</v>
      </c>
      <c r="G300">
        <f t="shared" si="38"/>
        <v>0</v>
      </c>
      <c r="H300" t="b">
        <f>IFERROR(VLOOKUP(A300,'ej uppn åk6 uppn åk9'!$A$4:$D$525,1,FALSE)&lt;&gt;"",FALSE)</f>
        <v>1</v>
      </c>
      <c r="I300">
        <f>IFERROR(VLOOKUP(A300,'ej uppn åk6 uppn åk9'!$A$4:$D$525,2,FALSE),0)</f>
        <v>999</v>
      </c>
      <c r="J300">
        <f>IFERROR(VLOOKUP(A300,'ej uppn åk6 uppn åk9'!$A$4:$D$525,3,FALSE),0)</f>
        <v>999</v>
      </c>
      <c r="K300">
        <f t="shared" si="39"/>
        <v>0</v>
      </c>
      <c r="L300">
        <f t="shared" si="40"/>
        <v>0</v>
      </c>
      <c r="M300" t="b">
        <f>IFERROR(VLOOKUP(A300,'uppn åk6 ej uppn åk9'!$A$4:$D$525,1,FALSE)&lt;&gt;"",FALSE)</f>
        <v>1</v>
      </c>
      <c r="N300">
        <f>IFERROR(VLOOKUP(A300,'uppn åk6 ej uppn åk9'!$A$4:$D$525,2,FALSE),0)</f>
        <v>999</v>
      </c>
      <c r="O300">
        <f>IFERROR(VLOOKUP(A300,'uppn åk6 ej uppn åk9'!$A$4:$D$525,3,FALSE),0)</f>
        <v>999</v>
      </c>
      <c r="P300">
        <f t="shared" si="41"/>
        <v>0</v>
      </c>
      <c r="Q300">
        <f t="shared" si="42"/>
        <v>0</v>
      </c>
      <c r="R300" t="b">
        <f>IFERROR(VLOOKUP(A300,'uppn åk6 uppn åk9'!$A$4:$D$600,1,FALSE)&lt;&gt;"",FALSE)</f>
        <v>1</v>
      </c>
      <c r="S300">
        <f>IFERROR(VLOOKUP(A300,'uppn åk6 uppn åk9'!$A$4:$D$600,2,FALSE),0)</f>
        <v>999</v>
      </c>
      <c r="T300">
        <f>IFERROR(VLOOKUP(A300,'uppn åk6 uppn åk9'!$A$4:$D$600,3,FALSE),0)</f>
        <v>999</v>
      </c>
      <c r="U300">
        <f t="shared" si="43"/>
        <v>0</v>
      </c>
      <c r="V300">
        <f t="shared" si="44"/>
        <v>0</v>
      </c>
    </row>
    <row r="301" spans="1:22" x14ac:dyDescent="0.3">
      <c r="A301" s="10" t="s">
        <v>561</v>
      </c>
      <c r="B301" s="49" t="b">
        <f t="shared" si="36"/>
        <v>0</v>
      </c>
      <c r="C301" t="b">
        <f>IFERROR(VLOOKUP(A301,'ej uppn åk6 ej uppn åk9'!$A$4:$D$525,1,FALSE)&lt;&gt;"",FALSE)</f>
        <v>0</v>
      </c>
      <c r="D301">
        <f>IFERROR(VLOOKUP(A301,'ej uppn åk6 ej uppn åk9'!$A$4:$D$525,2,FALSE),0)</f>
        <v>0</v>
      </c>
      <c r="E301">
        <f>IFERROR(VLOOKUP(A301,'ej uppn åk6 ej uppn åk9'!$A$4:$D$525,3,FALSE),0)</f>
        <v>0</v>
      </c>
      <c r="F301">
        <f t="shared" si="37"/>
        <v>0</v>
      </c>
      <c r="G301">
        <f t="shared" si="38"/>
        <v>0</v>
      </c>
      <c r="H301" t="b">
        <f>IFERROR(VLOOKUP(A301,'ej uppn åk6 uppn åk9'!$A$4:$D$525,1,FALSE)&lt;&gt;"",FALSE)</f>
        <v>1</v>
      </c>
      <c r="I301">
        <f>IFERROR(VLOOKUP(A301,'ej uppn åk6 uppn åk9'!$A$4:$D$525,2,FALSE),0)</f>
        <v>999</v>
      </c>
      <c r="J301">
        <f>IFERROR(VLOOKUP(A301,'ej uppn åk6 uppn åk9'!$A$4:$D$525,3,FALSE),0)</f>
        <v>999</v>
      </c>
      <c r="K301">
        <f t="shared" si="39"/>
        <v>0</v>
      </c>
      <c r="L301">
        <f t="shared" si="40"/>
        <v>0</v>
      </c>
      <c r="M301" t="b">
        <f>IFERROR(VLOOKUP(A301,'uppn åk6 ej uppn åk9'!$A$4:$D$525,1,FALSE)&lt;&gt;"",FALSE)</f>
        <v>0</v>
      </c>
      <c r="N301">
        <f>IFERROR(VLOOKUP(A301,'uppn åk6 ej uppn åk9'!$A$4:$D$525,2,FALSE),0)</f>
        <v>0</v>
      </c>
      <c r="O301">
        <f>IFERROR(VLOOKUP(A301,'uppn åk6 ej uppn åk9'!$A$4:$D$525,3,FALSE),0)</f>
        <v>0</v>
      </c>
      <c r="P301">
        <f t="shared" si="41"/>
        <v>0</v>
      </c>
      <c r="Q301">
        <f t="shared" si="42"/>
        <v>0</v>
      </c>
      <c r="R301" t="b">
        <f>IFERROR(VLOOKUP(A301,'uppn åk6 uppn åk9'!$A$4:$D$600,1,FALSE)&lt;&gt;"",FALSE)</f>
        <v>1</v>
      </c>
      <c r="S301">
        <f>IFERROR(VLOOKUP(A301,'uppn åk6 uppn åk9'!$A$4:$D$600,2,FALSE),0)</f>
        <v>19</v>
      </c>
      <c r="T301">
        <f>IFERROR(VLOOKUP(A301,'uppn åk6 uppn åk9'!$A$4:$D$600,3,FALSE),0)</f>
        <v>0</v>
      </c>
      <c r="U301">
        <f t="shared" si="43"/>
        <v>19</v>
      </c>
      <c r="V301">
        <f t="shared" si="44"/>
        <v>0</v>
      </c>
    </row>
    <row r="302" spans="1:22" x14ac:dyDescent="0.3">
      <c r="A302" s="10" t="s">
        <v>271</v>
      </c>
      <c r="B302" s="49" t="b">
        <f t="shared" si="36"/>
        <v>0</v>
      </c>
      <c r="C302" t="b">
        <f>IFERROR(VLOOKUP(A302,'ej uppn åk6 ej uppn åk9'!$A$4:$D$525,1,FALSE)&lt;&gt;"",FALSE)</f>
        <v>1</v>
      </c>
      <c r="D302">
        <f>IFERROR(VLOOKUP(A302,'ej uppn åk6 ej uppn åk9'!$A$4:$D$525,2,FALSE),0)</f>
        <v>443</v>
      </c>
      <c r="E302">
        <f>IFERROR(VLOOKUP(A302,'ej uppn åk6 ej uppn åk9'!$A$4:$D$525,3,FALSE),0)</f>
        <v>145</v>
      </c>
      <c r="F302">
        <f t="shared" si="37"/>
        <v>443</v>
      </c>
      <c r="G302">
        <f t="shared" si="38"/>
        <v>145</v>
      </c>
      <c r="H302" t="b">
        <f>IFERROR(VLOOKUP(A302,'ej uppn åk6 uppn åk9'!$A$4:$D$525,1,FALSE)&lt;&gt;"",FALSE)</f>
        <v>1</v>
      </c>
      <c r="I302">
        <f>IFERROR(VLOOKUP(A302,'ej uppn åk6 uppn åk9'!$A$4:$D$525,2,FALSE),0)</f>
        <v>305</v>
      </c>
      <c r="J302">
        <f>IFERROR(VLOOKUP(A302,'ej uppn åk6 uppn åk9'!$A$4:$D$525,3,FALSE),0)</f>
        <v>49</v>
      </c>
      <c r="K302">
        <f t="shared" si="39"/>
        <v>305</v>
      </c>
      <c r="L302">
        <f t="shared" si="40"/>
        <v>49</v>
      </c>
      <c r="M302" t="b">
        <f>IFERROR(VLOOKUP(A302,'uppn åk6 ej uppn åk9'!$A$4:$D$525,1,FALSE)&lt;&gt;"",FALSE)</f>
        <v>1</v>
      </c>
      <c r="N302">
        <f>IFERROR(VLOOKUP(A302,'uppn åk6 ej uppn åk9'!$A$4:$D$525,2,FALSE),0)</f>
        <v>146</v>
      </c>
      <c r="O302">
        <f>IFERROR(VLOOKUP(A302,'uppn åk6 ej uppn åk9'!$A$4:$D$525,3,FALSE),0)</f>
        <v>11</v>
      </c>
      <c r="P302">
        <f t="shared" si="41"/>
        <v>146</v>
      </c>
      <c r="Q302">
        <f t="shared" si="42"/>
        <v>11</v>
      </c>
      <c r="R302" t="b">
        <f>IFERROR(VLOOKUP(A302,'uppn åk6 uppn åk9'!$A$4:$D$600,1,FALSE)&lt;&gt;"",FALSE)</f>
        <v>1</v>
      </c>
      <c r="S302">
        <f>IFERROR(VLOOKUP(A302,'uppn åk6 uppn åk9'!$A$4:$D$600,2,FALSE),0)</f>
        <v>1077</v>
      </c>
      <c r="T302">
        <f>IFERROR(VLOOKUP(A302,'uppn åk6 uppn åk9'!$A$4:$D$600,3,FALSE),0)</f>
        <v>25</v>
      </c>
      <c r="U302">
        <f t="shared" si="43"/>
        <v>1077</v>
      </c>
      <c r="V302">
        <f t="shared" si="44"/>
        <v>25</v>
      </c>
    </row>
    <row r="303" spans="1:22" x14ac:dyDescent="0.3">
      <c r="A303" s="10" t="s">
        <v>272</v>
      </c>
      <c r="B303" s="49" t="b">
        <f t="shared" si="36"/>
        <v>0</v>
      </c>
      <c r="C303" t="b">
        <f>IFERROR(VLOOKUP(A303,'ej uppn åk6 ej uppn åk9'!$A$4:$D$525,1,FALSE)&lt;&gt;"",FALSE)</f>
        <v>1</v>
      </c>
      <c r="D303">
        <f>IFERROR(VLOOKUP(A303,'ej uppn åk6 ej uppn åk9'!$A$4:$D$525,2,FALSE),0)</f>
        <v>999</v>
      </c>
      <c r="E303">
        <f>IFERROR(VLOOKUP(A303,'ej uppn åk6 ej uppn åk9'!$A$4:$D$525,3,FALSE),0)</f>
        <v>999</v>
      </c>
      <c r="F303">
        <f t="shared" si="37"/>
        <v>0</v>
      </c>
      <c r="G303">
        <f t="shared" si="38"/>
        <v>0</v>
      </c>
      <c r="H303" t="b">
        <f>IFERROR(VLOOKUP(A303,'ej uppn åk6 uppn åk9'!$A$4:$D$525,1,FALSE)&lt;&gt;"",FALSE)</f>
        <v>1</v>
      </c>
      <c r="I303">
        <f>IFERROR(VLOOKUP(A303,'ej uppn åk6 uppn åk9'!$A$4:$D$525,2,FALSE),0)</f>
        <v>999</v>
      </c>
      <c r="J303">
        <f>IFERROR(VLOOKUP(A303,'ej uppn åk6 uppn åk9'!$A$4:$D$525,3,FALSE),0)</f>
        <v>999</v>
      </c>
      <c r="K303">
        <f t="shared" si="39"/>
        <v>0</v>
      </c>
      <c r="L303">
        <f t="shared" si="40"/>
        <v>0</v>
      </c>
      <c r="M303" t="b">
        <f>IFERROR(VLOOKUP(A303,'uppn åk6 ej uppn åk9'!$A$4:$D$525,1,FALSE)&lt;&gt;"",FALSE)</f>
        <v>1</v>
      </c>
      <c r="N303">
        <f>IFERROR(VLOOKUP(A303,'uppn åk6 ej uppn åk9'!$A$4:$D$525,2,FALSE),0)</f>
        <v>999</v>
      </c>
      <c r="O303">
        <f>IFERROR(VLOOKUP(A303,'uppn åk6 ej uppn åk9'!$A$4:$D$525,3,FALSE),0)</f>
        <v>999</v>
      </c>
      <c r="P303">
        <f t="shared" si="41"/>
        <v>0</v>
      </c>
      <c r="Q303">
        <f t="shared" si="42"/>
        <v>0</v>
      </c>
      <c r="R303" t="b">
        <f>IFERROR(VLOOKUP(A303,'uppn åk6 uppn åk9'!$A$4:$D$600,1,FALSE)&lt;&gt;"",FALSE)</f>
        <v>1</v>
      </c>
      <c r="S303">
        <f>IFERROR(VLOOKUP(A303,'uppn åk6 uppn åk9'!$A$4:$D$600,2,FALSE),0)</f>
        <v>76</v>
      </c>
      <c r="T303">
        <f>IFERROR(VLOOKUP(A303,'uppn åk6 uppn åk9'!$A$4:$D$600,3,FALSE),0)</f>
        <v>0</v>
      </c>
      <c r="U303">
        <f t="shared" si="43"/>
        <v>76</v>
      </c>
      <c r="V303">
        <f t="shared" si="44"/>
        <v>0</v>
      </c>
    </row>
    <row r="304" spans="1:22" x14ac:dyDescent="0.3">
      <c r="A304" s="10" t="s">
        <v>273</v>
      </c>
      <c r="B304" s="49" t="b">
        <f t="shared" si="36"/>
        <v>0</v>
      </c>
      <c r="C304" t="b">
        <f>IFERROR(VLOOKUP(A304,'ej uppn åk6 ej uppn åk9'!$A$4:$D$525,1,FALSE)&lt;&gt;"",FALSE)</f>
        <v>1</v>
      </c>
      <c r="D304">
        <f>IFERROR(VLOOKUP(A304,'ej uppn åk6 ej uppn åk9'!$A$4:$D$525,2,FALSE),0)</f>
        <v>999</v>
      </c>
      <c r="E304">
        <f>IFERROR(VLOOKUP(A304,'ej uppn åk6 ej uppn åk9'!$A$4:$D$525,3,FALSE),0)</f>
        <v>999</v>
      </c>
      <c r="F304">
        <f t="shared" si="37"/>
        <v>0</v>
      </c>
      <c r="G304">
        <f t="shared" si="38"/>
        <v>0</v>
      </c>
      <c r="H304" t="b">
        <f>IFERROR(VLOOKUP(A304,'ej uppn åk6 uppn åk9'!$A$4:$D$525,1,FALSE)&lt;&gt;"",FALSE)</f>
        <v>1</v>
      </c>
      <c r="I304">
        <f>IFERROR(VLOOKUP(A304,'ej uppn åk6 uppn åk9'!$A$4:$D$525,2,FALSE),0)</f>
        <v>999</v>
      </c>
      <c r="J304">
        <f>IFERROR(VLOOKUP(A304,'ej uppn åk6 uppn åk9'!$A$4:$D$525,3,FALSE),0)</f>
        <v>999</v>
      </c>
      <c r="K304">
        <f t="shared" si="39"/>
        <v>0</v>
      </c>
      <c r="L304">
        <f t="shared" si="40"/>
        <v>0</v>
      </c>
      <c r="M304" t="b">
        <f>IFERROR(VLOOKUP(A304,'uppn åk6 ej uppn åk9'!$A$4:$D$525,1,FALSE)&lt;&gt;"",FALSE)</f>
        <v>1</v>
      </c>
      <c r="N304">
        <f>IFERROR(VLOOKUP(A304,'uppn åk6 ej uppn åk9'!$A$4:$D$525,2,FALSE),0)</f>
        <v>999</v>
      </c>
      <c r="O304">
        <f>IFERROR(VLOOKUP(A304,'uppn åk6 ej uppn åk9'!$A$4:$D$525,3,FALSE),0)</f>
        <v>999</v>
      </c>
      <c r="P304">
        <f t="shared" si="41"/>
        <v>0</v>
      </c>
      <c r="Q304">
        <f t="shared" si="42"/>
        <v>0</v>
      </c>
      <c r="R304" t="b">
        <f>IFERROR(VLOOKUP(A304,'uppn åk6 uppn åk9'!$A$4:$D$600,1,FALSE)&lt;&gt;"",FALSE)</f>
        <v>1</v>
      </c>
      <c r="S304">
        <f>IFERROR(VLOOKUP(A304,'uppn åk6 uppn åk9'!$A$4:$D$600,2,FALSE),0)</f>
        <v>24</v>
      </c>
      <c r="T304">
        <f>IFERROR(VLOOKUP(A304,'uppn åk6 uppn åk9'!$A$4:$D$600,3,FALSE),0)</f>
        <v>0</v>
      </c>
      <c r="U304">
        <f t="shared" si="43"/>
        <v>24</v>
      </c>
      <c r="V304">
        <f t="shared" si="44"/>
        <v>0</v>
      </c>
    </row>
    <row r="305" spans="1:22" x14ac:dyDescent="0.3">
      <c r="A305" s="10" t="s">
        <v>274</v>
      </c>
      <c r="B305" s="49" t="b">
        <f t="shared" si="36"/>
        <v>0</v>
      </c>
      <c r="C305" t="b">
        <f>IFERROR(VLOOKUP(A305,'ej uppn åk6 ej uppn åk9'!$A$4:$D$525,1,FALSE)&lt;&gt;"",FALSE)</f>
        <v>1</v>
      </c>
      <c r="D305">
        <f>IFERROR(VLOOKUP(A305,'ej uppn åk6 ej uppn åk9'!$A$4:$D$525,2,FALSE),0)</f>
        <v>19</v>
      </c>
      <c r="E305">
        <f>IFERROR(VLOOKUP(A305,'ej uppn åk6 ej uppn åk9'!$A$4:$D$525,3,FALSE),0)</f>
        <v>16</v>
      </c>
      <c r="F305">
        <f t="shared" si="37"/>
        <v>19</v>
      </c>
      <c r="G305">
        <f t="shared" si="38"/>
        <v>16</v>
      </c>
      <c r="H305" t="b">
        <f>IFERROR(VLOOKUP(A305,'ej uppn åk6 uppn åk9'!$A$4:$D$525,1,FALSE)&lt;&gt;"",FALSE)</f>
        <v>1</v>
      </c>
      <c r="I305">
        <f>IFERROR(VLOOKUP(A305,'ej uppn åk6 uppn åk9'!$A$4:$D$525,2,FALSE),0)</f>
        <v>999</v>
      </c>
      <c r="J305">
        <f>IFERROR(VLOOKUP(A305,'ej uppn åk6 uppn åk9'!$A$4:$D$525,3,FALSE),0)</f>
        <v>999</v>
      </c>
      <c r="K305">
        <f t="shared" si="39"/>
        <v>0</v>
      </c>
      <c r="L305">
        <f t="shared" si="40"/>
        <v>0</v>
      </c>
      <c r="M305" t="b">
        <f>IFERROR(VLOOKUP(A305,'uppn åk6 ej uppn åk9'!$A$4:$D$525,1,FALSE)&lt;&gt;"",FALSE)</f>
        <v>1</v>
      </c>
      <c r="N305">
        <f>IFERROR(VLOOKUP(A305,'uppn åk6 ej uppn åk9'!$A$4:$D$525,2,FALSE),0)</f>
        <v>21</v>
      </c>
      <c r="O305">
        <f>IFERROR(VLOOKUP(A305,'uppn åk6 ej uppn åk9'!$A$4:$D$525,3,FALSE),0)</f>
        <v>999</v>
      </c>
      <c r="P305">
        <f t="shared" si="41"/>
        <v>21</v>
      </c>
      <c r="Q305">
        <f t="shared" si="42"/>
        <v>0</v>
      </c>
      <c r="R305" t="b">
        <f>IFERROR(VLOOKUP(A305,'uppn åk6 uppn åk9'!$A$4:$D$600,1,FALSE)&lt;&gt;"",FALSE)</f>
        <v>1</v>
      </c>
      <c r="S305">
        <f>IFERROR(VLOOKUP(A305,'uppn åk6 uppn åk9'!$A$4:$D$600,2,FALSE),0)</f>
        <v>118</v>
      </c>
      <c r="T305">
        <f>IFERROR(VLOOKUP(A305,'uppn åk6 uppn åk9'!$A$4:$D$600,3,FALSE),0)</f>
        <v>999</v>
      </c>
      <c r="U305">
        <f t="shared" si="43"/>
        <v>118</v>
      </c>
      <c r="V305">
        <f t="shared" si="44"/>
        <v>0</v>
      </c>
    </row>
    <row r="306" spans="1:22" x14ac:dyDescent="0.3">
      <c r="A306" s="10" t="s">
        <v>275</v>
      </c>
      <c r="B306" s="49" t="b">
        <f t="shared" si="36"/>
        <v>0</v>
      </c>
      <c r="C306" t="b">
        <f>IFERROR(VLOOKUP(A306,'ej uppn åk6 ej uppn åk9'!$A$4:$D$525,1,FALSE)&lt;&gt;"",FALSE)</f>
        <v>1</v>
      </c>
      <c r="D306">
        <f>IFERROR(VLOOKUP(A306,'ej uppn åk6 ej uppn åk9'!$A$4:$D$525,2,FALSE),0)</f>
        <v>16</v>
      </c>
      <c r="E306">
        <f>IFERROR(VLOOKUP(A306,'ej uppn åk6 ej uppn åk9'!$A$4:$D$525,3,FALSE),0)</f>
        <v>999</v>
      </c>
      <c r="F306">
        <f t="shared" si="37"/>
        <v>16</v>
      </c>
      <c r="G306">
        <f t="shared" si="38"/>
        <v>0</v>
      </c>
      <c r="H306" t="b">
        <f>IFERROR(VLOOKUP(A306,'ej uppn åk6 uppn åk9'!$A$4:$D$525,1,FALSE)&lt;&gt;"",FALSE)</f>
        <v>1</v>
      </c>
      <c r="I306">
        <f>IFERROR(VLOOKUP(A306,'ej uppn åk6 uppn åk9'!$A$4:$D$525,2,FALSE),0)</f>
        <v>999</v>
      </c>
      <c r="J306">
        <f>IFERROR(VLOOKUP(A306,'ej uppn åk6 uppn åk9'!$A$4:$D$525,3,FALSE),0)</f>
        <v>999</v>
      </c>
      <c r="K306">
        <f t="shared" si="39"/>
        <v>0</v>
      </c>
      <c r="L306">
        <f t="shared" si="40"/>
        <v>0</v>
      </c>
      <c r="M306" t="b">
        <f>IFERROR(VLOOKUP(A306,'uppn åk6 ej uppn åk9'!$A$4:$D$525,1,FALSE)&lt;&gt;"",FALSE)</f>
        <v>1</v>
      </c>
      <c r="N306">
        <f>IFERROR(VLOOKUP(A306,'uppn åk6 ej uppn åk9'!$A$4:$D$525,2,FALSE),0)</f>
        <v>999</v>
      </c>
      <c r="O306">
        <f>IFERROR(VLOOKUP(A306,'uppn åk6 ej uppn åk9'!$A$4:$D$525,3,FALSE),0)</f>
        <v>999</v>
      </c>
      <c r="P306">
        <f t="shared" si="41"/>
        <v>0</v>
      </c>
      <c r="Q306">
        <f t="shared" si="42"/>
        <v>0</v>
      </c>
      <c r="R306" t="b">
        <f>IFERROR(VLOOKUP(A306,'uppn åk6 uppn åk9'!$A$4:$D$600,1,FALSE)&lt;&gt;"",FALSE)</f>
        <v>1</v>
      </c>
      <c r="S306">
        <f>IFERROR(VLOOKUP(A306,'uppn åk6 uppn åk9'!$A$4:$D$600,2,FALSE),0)</f>
        <v>72</v>
      </c>
      <c r="T306">
        <f>IFERROR(VLOOKUP(A306,'uppn åk6 uppn åk9'!$A$4:$D$600,3,FALSE),0)</f>
        <v>0</v>
      </c>
      <c r="U306">
        <f t="shared" si="43"/>
        <v>72</v>
      </c>
      <c r="V306">
        <f t="shared" si="44"/>
        <v>0</v>
      </c>
    </row>
    <row r="307" spans="1:22" x14ac:dyDescent="0.3">
      <c r="A307" s="10" t="s">
        <v>276</v>
      </c>
      <c r="B307" s="49" t="b">
        <f t="shared" si="36"/>
        <v>0</v>
      </c>
      <c r="C307" t="b">
        <f>IFERROR(VLOOKUP(A307,'ej uppn åk6 ej uppn åk9'!$A$4:$D$525,1,FALSE)&lt;&gt;"",FALSE)</f>
        <v>1</v>
      </c>
      <c r="D307">
        <f>IFERROR(VLOOKUP(A307,'ej uppn åk6 ej uppn åk9'!$A$4:$D$525,2,FALSE),0)</f>
        <v>27</v>
      </c>
      <c r="E307">
        <f>IFERROR(VLOOKUP(A307,'ej uppn åk6 ej uppn åk9'!$A$4:$D$525,3,FALSE),0)</f>
        <v>14</v>
      </c>
      <c r="F307">
        <f t="shared" si="37"/>
        <v>27</v>
      </c>
      <c r="G307">
        <f t="shared" si="38"/>
        <v>14</v>
      </c>
      <c r="H307" t="b">
        <f>IFERROR(VLOOKUP(A307,'ej uppn åk6 uppn åk9'!$A$4:$D$525,1,FALSE)&lt;&gt;"",FALSE)</f>
        <v>1</v>
      </c>
      <c r="I307">
        <f>IFERROR(VLOOKUP(A307,'ej uppn åk6 uppn åk9'!$A$4:$D$525,2,FALSE),0)</f>
        <v>21</v>
      </c>
      <c r="J307">
        <f>IFERROR(VLOOKUP(A307,'ej uppn åk6 uppn åk9'!$A$4:$D$525,3,FALSE),0)</f>
        <v>999</v>
      </c>
      <c r="K307">
        <f t="shared" si="39"/>
        <v>21</v>
      </c>
      <c r="L307">
        <f t="shared" si="40"/>
        <v>0</v>
      </c>
      <c r="M307" t="b">
        <f>IFERROR(VLOOKUP(A307,'uppn åk6 ej uppn åk9'!$A$4:$D$525,1,FALSE)&lt;&gt;"",FALSE)</f>
        <v>1</v>
      </c>
      <c r="N307">
        <f>IFERROR(VLOOKUP(A307,'uppn åk6 ej uppn åk9'!$A$4:$D$525,2,FALSE),0)</f>
        <v>28</v>
      </c>
      <c r="O307">
        <f>IFERROR(VLOOKUP(A307,'uppn åk6 ej uppn åk9'!$A$4:$D$525,3,FALSE),0)</f>
        <v>999</v>
      </c>
      <c r="P307">
        <f t="shared" si="41"/>
        <v>28</v>
      </c>
      <c r="Q307">
        <f t="shared" si="42"/>
        <v>0</v>
      </c>
      <c r="R307" t="b">
        <f>IFERROR(VLOOKUP(A307,'uppn åk6 uppn åk9'!$A$4:$D$600,1,FALSE)&lt;&gt;"",FALSE)</f>
        <v>1</v>
      </c>
      <c r="S307">
        <f>IFERROR(VLOOKUP(A307,'uppn åk6 uppn åk9'!$A$4:$D$600,2,FALSE),0)</f>
        <v>223</v>
      </c>
      <c r="T307">
        <f>IFERROR(VLOOKUP(A307,'uppn åk6 uppn åk9'!$A$4:$D$600,3,FALSE),0)</f>
        <v>999</v>
      </c>
      <c r="U307">
        <f t="shared" si="43"/>
        <v>223</v>
      </c>
      <c r="V307">
        <f t="shared" si="44"/>
        <v>0</v>
      </c>
    </row>
    <row r="308" spans="1:22" x14ac:dyDescent="0.3">
      <c r="A308" s="10" t="s">
        <v>277</v>
      </c>
      <c r="B308" s="49" t="b">
        <f t="shared" si="36"/>
        <v>0</v>
      </c>
      <c r="C308" t="b">
        <f>IFERROR(VLOOKUP(A308,'ej uppn åk6 ej uppn åk9'!$A$4:$D$525,1,FALSE)&lt;&gt;"",FALSE)</f>
        <v>1</v>
      </c>
      <c r="D308">
        <f>IFERROR(VLOOKUP(A308,'ej uppn åk6 ej uppn åk9'!$A$4:$D$525,2,FALSE),0)</f>
        <v>13</v>
      </c>
      <c r="E308">
        <f>IFERROR(VLOOKUP(A308,'ej uppn åk6 ej uppn åk9'!$A$4:$D$525,3,FALSE),0)</f>
        <v>999</v>
      </c>
      <c r="F308">
        <f t="shared" si="37"/>
        <v>13</v>
      </c>
      <c r="G308">
        <f t="shared" si="38"/>
        <v>0</v>
      </c>
      <c r="H308" t="b">
        <f>IFERROR(VLOOKUP(A308,'ej uppn åk6 uppn åk9'!$A$4:$D$525,1,FALSE)&lt;&gt;"",FALSE)</f>
        <v>1</v>
      </c>
      <c r="I308">
        <f>IFERROR(VLOOKUP(A308,'ej uppn åk6 uppn åk9'!$A$4:$D$525,2,FALSE),0)</f>
        <v>12</v>
      </c>
      <c r="J308">
        <f>IFERROR(VLOOKUP(A308,'ej uppn åk6 uppn åk9'!$A$4:$D$525,3,FALSE),0)</f>
        <v>0</v>
      </c>
      <c r="K308">
        <f t="shared" si="39"/>
        <v>12</v>
      </c>
      <c r="L308">
        <f t="shared" si="40"/>
        <v>0</v>
      </c>
      <c r="M308" t="b">
        <f>IFERROR(VLOOKUP(A308,'uppn åk6 ej uppn åk9'!$A$4:$D$525,1,FALSE)&lt;&gt;"",FALSE)</f>
        <v>1</v>
      </c>
      <c r="N308">
        <f>IFERROR(VLOOKUP(A308,'uppn åk6 ej uppn åk9'!$A$4:$D$525,2,FALSE),0)</f>
        <v>13</v>
      </c>
      <c r="O308">
        <f>IFERROR(VLOOKUP(A308,'uppn åk6 ej uppn åk9'!$A$4:$D$525,3,FALSE),0)</f>
        <v>999</v>
      </c>
      <c r="P308">
        <f t="shared" si="41"/>
        <v>13</v>
      </c>
      <c r="Q308">
        <f t="shared" si="42"/>
        <v>0</v>
      </c>
      <c r="R308" t="b">
        <f>IFERROR(VLOOKUP(A308,'uppn åk6 uppn åk9'!$A$4:$D$600,1,FALSE)&lt;&gt;"",FALSE)</f>
        <v>1</v>
      </c>
      <c r="S308">
        <f>IFERROR(VLOOKUP(A308,'uppn åk6 uppn åk9'!$A$4:$D$600,2,FALSE),0)</f>
        <v>157</v>
      </c>
      <c r="T308">
        <f>IFERROR(VLOOKUP(A308,'uppn åk6 uppn åk9'!$A$4:$D$600,3,FALSE),0)</f>
        <v>999</v>
      </c>
      <c r="U308">
        <f t="shared" si="43"/>
        <v>157</v>
      </c>
      <c r="V308">
        <f t="shared" si="44"/>
        <v>0</v>
      </c>
    </row>
    <row r="309" spans="1:22" x14ac:dyDescent="0.3">
      <c r="A309" s="10" t="s">
        <v>278</v>
      </c>
      <c r="B309" s="49" t="b">
        <f t="shared" si="36"/>
        <v>0</v>
      </c>
      <c r="C309" t="b">
        <f>IFERROR(VLOOKUP(A309,'ej uppn åk6 ej uppn åk9'!$A$4:$D$525,1,FALSE)&lt;&gt;"",FALSE)</f>
        <v>1</v>
      </c>
      <c r="D309">
        <f>IFERROR(VLOOKUP(A309,'ej uppn åk6 ej uppn åk9'!$A$4:$D$525,2,FALSE),0)</f>
        <v>999</v>
      </c>
      <c r="E309">
        <f>IFERROR(VLOOKUP(A309,'ej uppn åk6 ej uppn åk9'!$A$4:$D$525,3,FALSE),0)</f>
        <v>999</v>
      </c>
      <c r="F309">
        <f t="shared" si="37"/>
        <v>0</v>
      </c>
      <c r="G309">
        <f t="shared" si="38"/>
        <v>0</v>
      </c>
      <c r="H309" t="b">
        <f>IFERROR(VLOOKUP(A309,'ej uppn åk6 uppn åk9'!$A$4:$D$525,1,FALSE)&lt;&gt;"",FALSE)</f>
        <v>1</v>
      </c>
      <c r="I309">
        <f>IFERROR(VLOOKUP(A309,'ej uppn åk6 uppn åk9'!$A$4:$D$525,2,FALSE),0)</f>
        <v>999</v>
      </c>
      <c r="J309">
        <f>IFERROR(VLOOKUP(A309,'ej uppn åk6 uppn åk9'!$A$4:$D$525,3,FALSE),0)</f>
        <v>999</v>
      </c>
      <c r="K309">
        <f t="shared" si="39"/>
        <v>0</v>
      </c>
      <c r="L309">
        <f t="shared" si="40"/>
        <v>0</v>
      </c>
      <c r="M309" t="b">
        <f>IFERROR(VLOOKUP(A309,'uppn åk6 ej uppn åk9'!$A$4:$D$525,1,FALSE)&lt;&gt;"",FALSE)</f>
        <v>1</v>
      </c>
      <c r="N309">
        <f>IFERROR(VLOOKUP(A309,'uppn åk6 ej uppn åk9'!$A$4:$D$525,2,FALSE),0)</f>
        <v>13</v>
      </c>
      <c r="O309">
        <f>IFERROR(VLOOKUP(A309,'uppn åk6 ej uppn åk9'!$A$4:$D$525,3,FALSE),0)</f>
        <v>999</v>
      </c>
      <c r="P309">
        <f t="shared" si="41"/>
        <v>13</v>
      </c>
      <c r="Q309">
        <f t="shared" si="42"/>
        <v>0</v>
      </c>
      <c r="R309" t="b">
        <f>IFERROR(VLOOKUP(A309,'uppn åk6 uppn åk9'!$A$4:$D$600,1,FALSE)&lt;&gt;"",FALSE)</f>
        <v>1</v>
      </c>
      <c r="S309">
        <f>IFERROR(VLOOKUP(A309,'uppn åk6 uppn åk9'!$A$4:$D$600,2,FALSE),0)</f>
        <v>57</v>
      </c>
      <c r="T309">
        <f>IFERROR(VLOOKUP(A309,'uppn åk6 uppn åk9'!$A$4:$D$600,3,FALSE),0)</f>
        <v>999</v>
      </c>
      <c r="U309">
        <f t="shared" si="43"/>
        <v>57</v>
      </c>
      <c r="V309">
        <f t="shared" si="44"/>
        <v>0</v>
      </c>
    </row>
    <row r="310" spans="1:22" x14ac:dyDescent="0.3">
      <c r="A310" s="10" t="s">
        <v>562</v>
      </c>
      <c r="B310" s="49" t="b">
        <f t="shared" si="36"/>
        <v>0</v>
      </c>
      <c r="C310" t="b">
        <f>IFERROR(VLOOKUP(A310,'ej uppn åk6 ej uppn åk9'!$A$4:$D$525,1,FALSE)&lt;&gt;"",FALSE)</f>
        <v>0</v>
      </c>
      <c r="D310">
        <f>IFERROR(VLOOKUP(A310,'ej uppn åk6 ej uppn åk9'!$A$4:$D$525,2,FALSE),0)</f>
        <v>0</v>
      </c>
      <c r="E310">
        <f>IFERROR(VLOOKUP(A310,'ej uppn åk6 ej uppn åk9'!$A$4:$D$525,3,FALSE),0)</f>
        <v>0</v>
      </c>
      <c r="F310">
        <f t="shared" si="37"/>
        <v>0</v>
      </c>
      <c r="G310">
        <f t="shared" si="38"/>
        <v>0</v>
      </c>
      <c r="H310" t="b">
        <f>IFERROR(VLOOKUP(A310,'ej uppn åk6 uppn åk9'!$A$4:$D$525,1,FALSE)&lt;&gt;"",FALSE)</f>
        <v>1</v>
      </c>
      <c r="I310">
        <f>IFERROR(VLOOKUP(A310,'ej uppn åk6 uppn åk9'!$A$4:$D$525,2,FALSE),0)</f>
        <v>999</v>
      </c>
      <c r="J310">
        <f>IFERROR(VLOOKUP(A310,'ej uppn åk6 uppn åk9'!$A$4:$D$525,3,FALSE),0)</f>
        <v>999</v>
      </c>
      <c r="K310">
        <f t="shared" si="39"/>
        <v>0</v>
      </c>
      <c r="L310">
        <f t="shared" si="40"/>
        <v>0</v>
      </c>
      <c r="M310" t="b">
        <f>IFERROR(VLOOKUP(A310,'uppn åk6 ej uppn åk9'!$A$4:$D$525,1,FALSE)&lt;&gt;"",FALSE)</f>
        <v>0</v>
      </c>
      <c r="N310">
        <f>IFERROR(VLOOKUP(A310,'uppn åk6 ej uppn åk9'!$A$4:$D$525,2,FALSE),0)</f>
        <v>0</v>
      </c>
      <c r="O310">
        <f>IFERROR(VLOOKUP(A310,'uppn åk6 ej uppn åk9'!$A$4:$D$525,3,FALSE),0)</f>
        <v>0</v>
      </c>
      <c r="P310">
        <f t="shared" si="41"/>
        <v>0</v>
      </c>
      <c r="Q310">
        <f t="shared" si="42"/>
        <v>0</v>
      </c>
      <c r="R310" t="b">
        <f>IFERROR(VLOOKUP(A310,'uppn åk6 uppn åk9'!$A$4:$D$600,1,FALSE)&lt;&gt;"",FALSE)</f>
        <v>1</v>
      </c>
      <c r="S310">
        <f>IFERROR(VLOOKUP(A310,'uppn åk6 uppn åk9'!$A$4:$D$600,2,FALSE),0)</f>
        <v>15</v>
      </c>
      <c r="T310">
        <f>IFERROR(VLOOKUP(A310,'uppn åk6 uppn åk9'!$A$4:$D$600,3,FALSE),0)</f>
        <v>0</v>
      </c>
      <c r="U310">
        <f t="shared" si="43"/>
        <v>15</v>
      </c>
      <c r="V310">
        <f t="shared" si="44"/>
        <v>0</v>
      </c>
    </row>
    <row r="311" spans="1:22" x14ac:dyDescent="0.3">
      <c r="A311" s="10" t="s">
        <v>290</v>
      </c>
      <c r="B311" s="49" t="b">
        <f t="shared" si="36"/>
        <v>0</v>
      </c>
      <c r="C311" t="b">
        <f>IFERROR(VLOOKUP(A311,'ej uppn åk6 ej uppn åk9'!$A$4:$D$525,1,FALSE)&lt;&gt;"",FALSE)</f>
        <v>1</v>
      </c>
      <c r="D311">
        <f>IFERROR(VLOOKUP(A311,'ej uppn åk6 ej uppn åk9'!$A$4:$D$525,2,FALSE),0)</f>
        <v>999</v>
      </c>
      <c r="E311">
        <f>IFERROR(VLOOKUP(A311,'ej uppn åk6 ej uppn åk9'!$A$4:$D$525,3,FALSE),0)</f>
        <v>999</v>
      </c>
      <c r="F311">
        <f t="shared" si="37"/>
        <v>0</v>
      </c>
      <c r="G311">
        <f t="shared" si="38"/>
        <v>0</v>
      </c>
      <c r="H311" t="b">
        <f>IFERROR(VLOOKUP(A311,'ej uppn åk6 uppn åk9'!$A$4:$D$525,1,FALSE)&lt;&gt;"",FALSE)</f>
        <v>0</v>
      </c>
      <c r="I311">
        <f>IFERROR(VLOOKUP(A311,'ej uppn åk6 uppn åk9'!$A$4:$D$525,2,FALSE),0)</f>
        <v>0</v>
      </c>
      <c r="J311">
        <f>IFERROR(VLOOKUP(A311,'ej uppn åk6 uppn åk9'!$A$4:$D$525,3,FALSE),0)</f>
        <v>0</v>
      </c>
      <c r="K311">
        <f t="shared" si="39"/>
        <v>0</v>
      </c>
      <c r="L311">
        <f t="shared" si="40"/>
        <v>0</v>
      </c>
      <c r="M311" t="b">
        <f>IFERROR(VLOOKUP(A311,'uppn åk6 ej uppn åk9'!$A$4:$D$525,1,FALSE)&lt;&gt;"",FALSE)</f>
        <v>0</v>
      </c>
      <c r="N311">
        <f>IFERROR(VLOOKUP(A311,'uppn åk6 ej uppn åk9'!$A$4:$D$525,2,FALSE),0)</f>
        <v>0</v>
      </c>
      <c r="O311">
        <f>IFERROR(VLOOKUP(A311,'uppn åk6 ej uppn åk9'!$A$4:$D$525,3,FALSE),0)</f>
        <v>0</v>
      </c>
      <c r="P311">
        <f t="shared" si="41"/>
        <v>0</v>
      </c>
      <c r="Q311">
        <f t="shared" si="42"/>
        <v>0</v>
      </c>
      <c r="R311" t="b">
        <f>IFERROR(VLOOKUP(A311,'uppn åk6 uppn åk9'!$A$4:$D$600,1,FALSE)&lt;&gt;"",FALSE)</f>
        <v>0</v>
      </c>
      <c r="S311">
        <f>IFERROR(VLOOKUP(A311,'uppn åk6 uppn åk9'!$A$4:$D$600,2,FALSE),0)</f>
        <v>0</v>
      </c>
      <c r="T311">
        <f>IFERROR(VLOOKUP(A311,'uppn åk6 uppn åk9'!$A$4:$D$600,3,FALSE),0)</f>
        <v>0</v>
      </c>
      <c r="U311">
        <f t="shared" si="43"/>
        <v>0</v>
      </c>
      <c r="V311">
        <f t="shared" si="44"/>
        <v>0</v>
      </c>
    </row>
    <row r="312" spans="1:22" x14ac:dyDescent="0.3">
      <c r="A312" s="10" t="s">
        <v>279</v>
      </c>
      <c r="B312" s="49" t="b">
        <f t="shared" si="36"/>
        <v>0</v>
      </c>
      <c r="C312" t="b">
        <f>IFERROR(VLOOKUP(A312,'ej uppn åk6 ej uppn åk9'!$A$4:$D$525,1,FALSE)&lt;&gt;"",FALSE)</f>
        <v>1</v>
      </c>
      <c r="D312">
        <f>IFERROR(VLOOKUP(A312,'ej uppn åk6 ej uppn åk9'!$A$4:$D$525,2,FALSE),0)</f>
        <v>999</v>
      </c>
      <c r="E312">
        <f>IFERROR(VLOOKUP(A312,'ej uppn åk6 ej uppn åk9'!$A$4:$D$525,3,FALSE),0)</f>
        <v>999</v>
      </c>
      <c r="F312">
        <f t="shared" si="37"/>
        <v>0</v>
      </c>
      <c r="G312">
        <f t="shared" si="38"/>
        <v>0</v>
      </c>
      <c r="H312" t="b">
        <f>IFERROR(VLOOKUP(A312,'ej uppn åk6 uppn åk9'!$A$4:$D$525,1,FALSE)&lt;&gt;"",FALSE)</f>
        <v>1</v>
      </c>
      <c r="I312">
        <f>IFERROR(VLOOKUP(A312,'ej uppn åk6 uppn åk9'!$A$4:$D$525,2,FALSE),0)</f>
        <v>999</v>
      </c>
      <c r="J312">
        <f>IFERROR(VLOOKUP(A312,'ej uppn åk6 uppn åk9'!$A$4:$D$525,3,FALSE),0)</f>
        <v>999</v>
      </c>
      <c r="K312">
        <f t="shared" si="39"/>
        <v>0</v>
      </c>
      <c r="L312">
        <f t="shared" si="40"/>
        <v>0</v>
      </c>
      <c r="M312" t="b">
        <f>IFERROR(VLOOKUP(A312,'uppn åk6 ej uppn åk9'!$A$4:$D$525,1,FALSE)&lt;&gt;"",FALSE)</f>
        <v>1</v>
      </c>
      <c r="N312">
        <f>IFERROR(VLOOKUP(A312,'uppn åk6 ej uppn åk9'!$A$4:$D$525,2,FALSE),0)</f>
        <v>999</v>
      </c>
      <c r="O312">
        <f>IFERROR(VLOOKUP(A312,'uppn åk6 ej uppn åk9'!$A$4:$D$525,3,FALSE),0)</f>
        <v>999</v>
      </c>
      <c r="P312">
        <f t="shared" si="41"/>
        <v>0</v>
      </c>
      <c r="Q312">
        <f t="shared" si="42"/>
        <v>0</v>
      </c>
      <c r="R312" t="b">
        <f>IFERROR(VLOOKUP(A312,'uppn åk6 uppn åk9'!$A$4:$D$600,1,FALSE)&lt;&gt;"",FALSE)</f>
        <v>1</v>
      </c>
      <c r="S312">
        <f>IFERROR(VLOOKUP(A312,'uppn åk6 uppn åk9'!$A$4:$D$600,2,FALSE),0)</f>
        <v>79</v>
      </c>
      <c r="T312">
        <f>IFERROR(VLOOKUP(A312,'uppn åk6 uppn åk9'!$A$4:$D$600,3,FALSE),0)</f>
        <v>0</v>
      </c>
      <c r="U312">
        <f t="shared" si="43"/>
        <v>79</v>
      </c>
      <c r="V312">
        <f t="shared" si="44"/>
        <v>0</v>
      </c>
    </row>
    <row r="313" spans="1:22" x14ac:dyDescent="0.3">
      <c r="A313" s="10" t="s">
        <v>280</v>
      </c>
      <c r="B313" s="49" t="b">
        <f t="shared" si="36"/>
        <v>0</v>
      </c>
      <c r="C313" t="b">
        <f>IFERROR(VLOOKUP(A313,'ej uppn åk6 ej uppn åk9'!$A$4:$D$525,1,FALSE)&lt;&gt;"",FALSE)</f>
        <v>1</v>
      </c>
      <c r="D313">
        <f>IFERROR(VLOOKUP(A313,'ej uppn åk6 ej uppn åk9'!$A$4:$D$525,2,FALSE),0)</f>
        <v>45</v>
      </c>
      <c r="E313">
        <f>IFERROR(VLOOKUP(A313,'ej uppn åk6 ej uppn åk9'!$A$4:$D$525,3,FALSE),0)</f>
        <v>19</v>
      </c>
      <c r="F313">
        <f t="shared" si="37"/>
        <v>45</v>
      </c>
      <c r="G313">
        <f t="shared" si="38"/>
        <v>19</v>
      </c>
      <c r="H313" t="b">
        <f>IFERROR(VLOOKUP(A313,'ej uppn åk6 uppn åk9'!$A$4:$D$525,1,FALSE)&lt;&gt;"",FALSE)</f>
        <v>1</v>
      </c>
      <c r="I313">
        <f>IFERROR(VLOOKUP(A313,'ej uppn åk6 uppn åk9'!$A$4:$D$525,2,FALSE),0)</f>
        <v>22</v>
      </c>
      <c r="J313">
        <f>IFERROR(VLOOKUP(A313,'ej uppn åk6 uppn åk9'!$A$4:$D$525,3,FALSE),0)</f>
        <v>999</v>
      </c>
      <c r="K313">
        <f t="shared" si="39"/>
        <v>22</v>
      </c>
      <c r="L313">
        <f t="shared" si="40"/>
        <v>0</v>
      </c>
      <c r="M313" t="b">
        <f>IFERROR(VLOOKUP(A313,'uppn åk6 ej uppn åk9'!$A$4:$D$525,1,FALSE)&lt;&gt;"",FALSE)</f>
        <v>1</v>
      </c>
      <c r="N313">
        <f>IFERROR(VLOOKUP(A313,'uppn åk6 ej uppn åk9'!$A$4:$D$525,2,FALSE),0)</f>
        <v>16</v>
      </c>
      <c r="O313">
        <f>IFERROR(VLOOKUP(A313,'uppn åk6 ej uppn åk9'!$A$4:$D$525,3,FALSE),0)</f>
        <v>999</v>
      </c>
      <c r="P313">
        <f t="shared" si="41"/>
        <v>16</v>
      </c>
      <c r="Q313">
        <f t="shared" si="42"/>
        <v>0</v>
      </c>
      <c r="R313" t="b">
        <f>IFERROR(VLOOKUP(A313,'uppn åk6 uppn åk9'!$A$4:$D$600,1,FALSE)&lt;&gt;"",FALSE)</f>
        <v>1</v>
      </c>
      <c r="S313">
        <f>IFERROR(VLOOKUP(A313,'uppn åk6 uppn åk9'!$A$4:$D$600,2,FALSE),0)</f>
        <v>157</v>
      </c>
      <c r="T313">
        <f>IFERROR(VLOOKUP(A313,'uppn åk6 uppn åk9'!$A$4:$D$600,3,FALSE),0)</f>
        <v>999</v>
      </c>
      <c r="U313">
        <f t="shared" si="43"/>
        <v>157</v>
      </c>
      <c r="V313">
        <f t="shared" si="44"/>
        <v>0</v>
      </c>
    </row>
    <row r="314" spans="1:22" x14ac:dyDescent="0.3">
      <c r="A314" s="10" t="s">
        <v>281</v>
      </c>
      <c r="B314" s="49" t="b">
        <f t="shared" si="36"/>
        <v>0</v>
      </c>
      <c r="C314" t="b">
        <f>IFERROR(VLOOKUP(A314,'ej uppn åk6 ej uppn åk9'!$A$4:$D$525,1,FALSE)&lt;&gt;"",FALSE)</f>
        <v>1</v>
      </c>
      <c r="D314">
        <f>IFERROR(VLOOKUP(A314,'ej uppn åk6 ej uppn åk9'!$A$4:$D$525,2,FALSE),0)</f>
        <v>999</v>
      </c>
      <c r="E314">
        <f>IFERROR(VLOOKUP(A314,'ej uppn åk6 ej uppn åk9'!$A$4:$D$525,3,FALSE),0)</f>
        <v>999</v>
      </c>
      <c r="F314">
        <f t="shared" si="37"/>
        <v>0</v>
      </c>
      <c r="G314">
        <f t="shared" si="38"/>
        <v>0</v>
      </c>
      <c r="H314" t="b">
        <f>IFERROR(VLOOKUP(A314,'ej uppn åk6 uppn åk9'!$A$4:$D$525,1,FALSE)&lt;&gt;"",FALSE)</f>
        <v>1</v>
      </c>
      <c r="I314">
        <f>IFERROR(VLOOKUP(A314,'ej uppn åk6 uppn åk9'!$A$4:$D$525,2,FALSE),0)</f>
        <v>999</v>
      </c>
      <c r="J314">
        <f>IFERROR(VLOOKUP(A314,'ej uppn åk6 uppn åk9'!$A$4:$D$525,3,FALSE),0)</f>
        <v>999</v>
      </c>
      <c r="K314">
        <f t="shared" si="39"/>
        <v>0</v>
      </c>
      <c r="L314">
        <f t="shared" si="40"/>
        <v>0</v>
      </c>
      <c r="M314" t="b">
        <f>IFERROR(VLOOKUP(A314,'uppn åk6 ej uppn åk9'!$A$4:$D$525,1,FALSE)&lt;&gt;"",FALSE)</f>
        <v>1</v>
      </c>
      <c r="N314">
        <f>IFERROR(VLOOKUP(A314,'uppn åk6 ej uppn åk9'!$A$4:$D$525,2,FALSE),0)</f>
        <v>999</v>
      </c>
      <c r="O314">
        <f>IFERROR(VLOOKUP(A314,'uppn åk6 ej uppn åk9'!$A$4:$D$525,3,FALSE),0)</f>
        <v>999</v>
      </c>
      <c r="P314">
        <f t="shared" si="41"/>
        <v>0</v>
      </c>
      <c r="Q314">
        <f t="shared" si="42"/>
        <v>0</v>
      </c>
      <c r="R314" t="b">
        <f>IFERROR(VLOOKUP(A314,'uppn åk6 uppn åk9'!$A$4:$D$600,1,FALSE)&lt;&gt;"",FALSE)</f>
        <v>1</v>
      </c>
      <c r="S314">
        <f>IFERROR(VLOOKUP(A314,'uppn åk6 uppn åk9'!$A$4:$D$600,2,FALSE),0)</f>
        <v>10</v>
      </c>
      <c r="T314">
        <f>IFERROR(VLOOKUP(A314,'uppn åk6 uppn åk9'!$A$4:$D$600,3,FALSE),0)</f>
        <v>0</v>
      </c>
      <c r="U314">
        <f t="shared" si="43"/>
        <v>10</v>
      </c>
      <c r="V314">
        <f t="shared" si="44"/>
        <v>0</v>
      </c>
    </row>
    <row r="315" spans="1:22" x14ac:dyDescent="0.3">
      <c r="A315" s="10" t="s">
        <v>621</v>
      </c>
      <c r="B315" s="49" t="b">
        <f t="shared" si="36"/>
        <v>0</v>
      </c>
      <c r="C315" t="b">
        <f>IFERROR(VLOOKUP(A315,'ej uppn åk6 ej uppn åk9'!$A$4:$D$525,1,FALSE)&lt;&gt;"",FALSE)</f>
        <v>0</v>
      </c>
      <c r="D315">
        <f>IFERROR(VLOOKUP(A315,'ej uppn åk6 ej uppn åk9'!$A$4:$D$525,2,FALSE),0)</f>
        <v>0</v>
      </c>
      <c r="E315">
        <f>IFERROR(VLOOKUP(A315,'ej uppn åk6 ej uppn åk9'!$A$4:$D$525,3,FALSE),0)</f>
        <v>0</v>
      </c>
      <c r="F315">
        <f t="shared" si="37"/>
        <v>0</v>
      </c>
      <c r="G315">
        <f t="shared" si="38"/>
        <v>0</v>
      </c>
      <c r="H315" t="b">
        <f>IFERROR(VLOOKUP(A315,'ej uppn åk6 uppn åk9'!$A$4:$D$525,1,FALSE)&lt;&gt;"",FALSE)</f>
        <v>0</v>
      </c>
      <c r="I315">
        <f>IFERROR(VLOOKUP(A315,'ej uppn åk6 uppn åk9'!$A$4:$D$525,2,FALSE),0)</f>
        <v>0</v>
      </c>
      <c r="J315">
        <f>IFERROR(VLOOKUP(A315,'ej uppn åk6 uppn åk9'!$A$4:$D$525,3,FALSE),0)</f>
        <v>0</v>
      </c>
      <c r="K315">
        <f t="shared" si="39"/>
        <v>0</v>
      </c>
      <c r="L315">
        <f t="shared" si="40"/>
        <v>0</v>
      </c>
      <c r="M315" t="b">
        <f>IFERROR(VLOOKUP(A315,'uppn åk6 ej uppn åk9'!$A$4:$D$525,1,FALSE)&lt;&gt;"",FALSE)</f>
        <v>0</v>
      </c>
      <c r="N315">
        <f>IFERROR(VLOOKUP(A315,'uppn åk6 ej uppn åk9'!$A$4:$D$525,2,FALSE),0)</f>
        <v>0</v>
      </c>
      <c r="O315">
        <f>IFERROR(VLOOKUP(A315,'uppn åk6 ej uppn åk9'!$A$4:$D$525,3,FALSE),0)</f>
        <v>0</v>
      </c>
      <c r="P315">
        <f t="shared" si="41"/>
        <v>0</v>
      </c>
      <c r="Q315">
        <f t="shared" si="42"/>
        <v>0</v>
      </c>
      <c r="R315" t="b">
        <f>IFERROR(VLOOKUP(A315,'uppn åk6 uppn åk9'!$A$4:$D$600,1,FALSE)&lt;&gt;"",FALSE)</f>
        <v>1</v>
      </c>
      <c r="S315">
        <f>IFERROR(VLOOKUP(A315,'uppn åk6 uppn åk9'!$A$4:$D$600,2,FALSE),0)</f>
        <v>28</v>
      </c>
      <c r="T315">
        <f>IFERROR(VLOOKUP(A315,'uppn åk6 uppn åk9'!$A$4:$D$600,3,FALSE),0)</f>
        <v>999</v>
      </c>
      <c r="U315">
        <f t="shared" si="43"/>
        <v>28</v>
      </c>
      <c r="V315">
        <f t="shared" si="44"/>
        <v>0</v>
      </c>
    </row>
    <row r="316" spans="1:22" x14ac:dyDescent="0.3">
      <c r="A316" s="10" t="s">
        <v>291</v>
      </c>
      <c r="B316" s="49" t="b">
        <f t="shared" si="36"/>
        <v>0</v>
      </c>
      <c r="C316" t="b">
        <f>IFERROR(VLOOKUP(A316,'ej uppn åk6 ej uppn åk9'!$A$4:$D$525,1,FALSE)&lt;&gt;"",FALSE)</f>
        <v>1</v>
      </c>
      <c r="D316">
        <f>IFERROR(VLOOKUP(A316,'ej uppn åk6 ej uppn åk9'!$A$4:$D$525,2,FALSE),0)</f>
        <v>999</v>
      </c>
      <c r="E316">
        <f>IFERROR(VLOOKUP(A316,'ej uppn åk6 ej uppn åk9'!$A$4:$D$525,3,FALSE),0)</f>
        <v>999</v>
      </c>
      <c r="F316">
        <f t="shared" si="37"/>
        <v>0</v>
      </c>
      <c r="G316">
        <f t="shared" si="38"/>
        <v>0</v>
      </c>
      <c r="H316" t="b">
        <f>IFERROR(VLOOKUP(A316,'ej uppn åk6 uppn åk9'!$A$4:$D$525,1,FALSE)&lt;&gt;"",FALSE)</f>
        <v>0</v>
      </c>
      <c r="I316">
        <f>IFERROR(VLOOKUP(A316,'ej uppn åk6 uppn åk9'!$A$4:$D$525,2,FALSE),0)</f>
        <v>0</v>
      </c>
      <c r="J316">
        <f>IFERROR(VLOOKUP(A316,'ej uppn åk6 uppn åk9'!$A$4:$D$525,3,FALSE),0)</f>
        <v>0</v>
      </c>
      <c r="K316">
        <f t="shared" si="39"/>
        <v>0</v>
      </c>
      <c r="L316">
        <f t="shared" si="40"/>
        <v>0</v>
      </c>
      <c r="M316" t="b">
        <f>IFERROR(VLOOKUP(A316,'uppn åk6 ej uppn åk9'!$A$4:$D$525,1,FALSE)&lt;&gt;"",FALSE)</f>
        <v>1</v>
      </c>
      <c r="N316">
        <f>IFERROR(VLOOKUP(A316,'uppn åk6 ej uppn åk9'!$A$4:$D$525,2,FALSE),0)</f>
        <v>999</v>
      </c>
      <c r="O316">
        <f>IFERROR(VLOOKUP(A316,'uppn åk6 ej uppn åk9'!$A$4:$D$525,3,FALSE),0)</f>
        <v>999</v>
      </c>
      <c r="P316">
        <f t="shared" si="41"/>
        <v>0</v>
      </c>
      <c r="Q316">
        <f t="shared" si="42"/>
        <v>0</v>
      </c>
      <c r="R316" t="b">
        <f>IFERROR(VLOOKUP(A316,'uppn åk6 uppn åk9'!$A$4:$D$600,1,FALSE)&lt;&gt;"",FALSE)</f>
        <v>1</v>
      </c>
      <c r="S316">
        <f>IFERROR(VLOOKUP(A316,'uppn åk6 uppn åk9'!$A$4:$D$600,2,FALSE),0)</f>
        <v>11</v>
      </c>
      <c r="T316">
        <f>IFERROR(VLOOKUP(A316,'uppn åk6 uppn åk9'!$A$4:$D$600,3,FALSE),0)</f>
        <v>0</v>
      </c>
      <c r="U316">
        <f t="shared" si="43"/>
        <v>11</v>
      </c>
      <c r="V316">
        <f t="shared" si="44"/>
        <v>0</v>
      </c>
    </row>
    <row r="317" spans="1:22" x14ac:dyDescent="0.3">
      <c r="A317" s="10" t="s">
        <v>563</v>
      </c>
      <c r="B317" s="49" t="b">
        <f t="shared" si="36"/>
        <v>0</v>
      </c>
      <c r="C317" t="b">
        <f>IFERROR(VLOOKUP(A317,'ej uppn åk6 ej uppn åk9'!$A$4:$D$525,1,FALSE)&lt;&gt;"",FALSE)</f>
        <v>0</v>
      </c>
      <c r="D317">
        <f>IFERROR(VLOOKUP(A317,'ej uppn åk6 ej uppn åk9'!$A$4:$D$525,2,FALSE),0)</f>
        <v>0</v>
      </c>
      <c r="E317">
        <f>IFERROR(VLOOKUP(A317,'ej uppn åk6 ej uppn åk9'!$A$4:$D$525,3,FALSE),0)</f>
        <v>0</v>
      </c>
      <c r="F317">
        <f t="shared" si="37"/>
        <v>0</v>
      </c>
      <c r="G317">
        <f t="shared" si="38"/>
        <v>0</v>
      </c>
      <c r="H317" t="b">
        <f>IFERROR(VLOOKUP(A317,'ej uppn åk6 uppn åk9'!$A$4:$D$525,1,FALSE)&lt;&gt;"",FALSE)</f>
        <v>1</v>
      </c>
      <c r="I317">
        <f>IFERROR(VLOOKUP(A317,'ej uppn åk6 uppn åk9'!$A$4:$D$525,2,FALSE),0)</f>
        <v>999</v>
      </c>
      <c r="J317">
        <f>IFERROR(VLOOKUP(A317,'ej uppn åk6 uppn åk9'!$A$4:$D$525,3,FALSE),0)</f>
        <v>999</v>
      </c>
      <c r="K317">
        <f t="shared" si="39"/>
        <v>0</v>
      </c>
      <c r="L317">
        <f t="shared" si="40"/>
        <v>0</v>
      </c>
      <c r="M317" t="b">
        <f>IFERROR(VLOOKUP(A317,'uppn åk6 ej uppn åk9'!$A$4:$D$525,1,FALSE)&lt;&gt;"",FALSE)</f>
        <v>1</v>
      </c>
      <c r="N317">
        <f>IFERROR(VLOOKUP(A317,'uppn åk6 ej uppn åk9'!$A$4:$D$525,2,FALSE),0)</f>
        <v>999</v>
      </c>
      <c r="O317">
        <f>IFERROR(VLOOKUP(A317,'uppn åk6 ej uppn åk9'!$A$4:$D$525,3,FALSE),0)</f>
        <v>999</v>
      </c>
      <c r="P317">
        <f t="shared" si="41"/>
        <v>0</v>
      </c>
      <c r="Q317">
        <f t="shared" si="42"/>
        <v>0</v>
      </c>
      <c r="R317" t="b">
        <f>IFERROR(VLOOKUP(A317,'uppn åk6 uppn åk9'!$A$4:$D$600,1,FALSE)&lt;&gt;"",FALSE)</f>
        <v>1</v>
      </c>
      <c r="S317">
        <f>IFERROR(VLOOKUP(A317,'uppn åk6 uppn åk9'!$A$4:$D$600,2,FALSE),0)</f>
        <v>15</v>
      </c>
      <c r="T317">
        <f>IFERROR(VLOOKUP(A317,'uppn åk6 uppn åk9'!$A$4:$D$600,3,FALSE),0)</f>
        <v>999</v>
      </c>
      <c r="U317">
        <f t="shared" si="43"/>
        <v>15</v>
      </c>
      <c r="V317">
        <f t="shared" si="44"/>
        <v>0</v>
      </c>
    </row>
    <row r="318" spans="1:22" x14ac:dyDescent="0.3">
      <c r="A318" s="10" t="s">
        <v>292</v>
      </c>
      <c r="B318" s="49" t="b">
        <f t="shared" si="36"/>
        <v>0</v>
      </c>
      <c r="C318" t="b">
        <f>IFERROR(VLOOKUP(A318,'ej uppn åk6 ej uppn åk9'!$A$4:$D$525,1,FALSE)&lt;&gt;"",FALSE)</f>
        <v>1</v>
      </c>
      <c r="D318">
        <f>IFERROR(VLOOKUP(A318,'ej uppn åk6 ej uppn åk9'!$A$4:$D$525,2,FALSE),0)</f>
        <v>999</v>
      </c>
      <c r="E318">
        <f>IFERROR(VLOOKUP(A318,'ej uppn åk6 ej uppn åk9'!$A$4:$D$525,3,FALSE),0)</f>
        <v>999</v>
      </c>
      <c r="F318">
        <f t="shared" si="37"/>
        <v>0</v>
      </c>
      <c r="G318">
        <f t="shared" si="38"/>
        <v>0</v>
      </c>
      <c r="H318" t="b">
        <f>IFERROR(VLOOKUP(A318,'ej uppn åk6 uppn åk9'!$A$4:$D$525,1,FALSE)&lt;&gt;"",FALSE)</f>
        <v>0</v>
      </c>
      <c r="I318">
        <f>IFERROR(VLOOKUP(A318,'ej uppn åk6 uppn åk9'!$A$4:$D$525,2,FALSE),0)</f>
        <v>0</v>
      </c>
      <c r="J318">
        <f>IFERROR(VLOOKUP(A318,'ej uppn åk6 uppn åk9'!$A$4:$D$525,3,FALSE),0)</f>
        <v>0</v>
      </c>
      <c r="K318">
        <f t="shared" si="39"/>
        <v>0</v>
      </c>
      <c r="L318">
        <f t="shared" si="40"/>
        <v>0</v>
      </c>
      <c r="M318" t="b">
        <f>IFERROR(VLOOKUP(A318,'uppn åk6 ej uppn åk9'!$A$4:$D$525,1,FALSE)&lt;&gt;"",FALSE)</f>
        <v>1</v>
      </c>
      <c r="N318">
        <f>IFERROR(VLOOKUP(A318,'uppn åk6 ej uppn åk9'!$A$4:$D$525,2,FALSE),0)</f>
        <v>999</v>
      </c>
      <c r="O318">
        <f>IFERROR(VLOOKUP(A318,'uppn åk6 ej uppn åk9'!$A$4:$D$525,3,FALSE),0)</f>
        <v>999</v>
      </c>
      <c r="P318">
        <f t="shared" si="41"/>
        <v>0</v>
      </c>
      <c r="Q318">
        <f t="shared" si="42"/>
        <v>0</v>
      </c>
      <c r="R318" t="b">
        <f>IFERROR(VLOOKUP(A318,'uppn åk6 uppn åk9'!$A$4:$D$600,1,FALSE)&lt;&gt;"",FALSE)</f>
        <v>1</v>
      </c>
      <c r="S318">
        <f>IFERROR(VLOOKUP(A318,'uppn åk6 uppn åk9'!$A$4:$D$600,2,FALSE),0)</f>
        <v>999</v>
      </c>
      <c r="T318">
        <f>IFERROR(VLOOKUP(A318,'uppn åk6 uppn åk9'!$A$4:$D$600,3,FALSE),0)</f>
        <v>999</v>
      </c>
      <c r="U318">
        <f t="shared" si="43"/>
        <v>0</v>
      </c>
      <c r="V318">
        <f t="shared" si="44"/>
        <v>0</v>
      </c>
    </row>
    <row r="319" spans="1:22" x14ac:dyDescent="0.3">
      <c r="A319" s="10" t="s">
        <v>602</v>
      </c>
      <c r="B319" s="49" t="b">
        <f t="shared" si="36"/>
        <v>0</v>
      </c>
      <c r="C319" t="b">
        <f>IFERROR(VLOOKUP(A319,'ej uppn åk6 ej uppn åk9'!$A$4:$D$525,1,FALSE)&lt;&gt;"",FALSE)</f>
        <v>0</v>
      </c>
      <c r="D319">
        <f>IFERROR(VLOOKUP(A319,'ej uppn åk6 ej uppn åk9'!$A$4:$D$525,2,FALSE),0)</f>
        <v>0</v>
      </c>
      <c r="E319">
        <f>IFERROR(VLOOKUP(A319,'ej uppn åk6 ej uppn åk9'!$A$4:$D$525,3,FALSE),0)</f>
        <v>0</v>
      </c>
      <c r="F319">
        <f t="shared" si="37"/>
        <v>0</v>
      </c>
      <c r="G319">
        <f t="shared" si="38"/>
        <v>0</v>
      </c>
      <c r="H319" t="b">
        <f>IFERROR(VLOOKUP(A319,'ej uppn åk6 uppn åk9'!$A$4:$D$525,1,FALSE)&lt;&gt;"",FALSE)</f>
        <v>0</v>
      </c>
      <c r="I319">
        <f>IFERROR(VLOOKUP(A319,'ej uppn åk6 uppn åk9'!$A$4:$D$525,2,FALSE),0)</f>
        <v>0</v>
      </c>
      <c r="J319">
        <f>IFERROR(VLOOKUP(A319,'ej uppn åk6 uppn åk9'!$A$4:$D$525,3,FALSE),0)</f>
        <v>0</v>
      </c>
      <c r="K319">
        <f t="shared" si="39"/>
        <v>0</v>
      </c>
      <c r="L319">
        <f t="shared" si="40"/>
        <v>0</v>
      </c>
      <c r="M319" t="b">
        <f>IFERROR(VLOOKUP(A319,'uppn åk6 ej uppn åk9'!$A$4:$D$525,1,FALSE)&lt;&gt;"",FALSE)</f>
        <v>1</v>
      </c>
      <c r="N319">
        <f>IFERROR(VLOOKUP(A319,'uppn åk6 ej uppn åk9'!$A$4:$D$525,2,FALSE),0)</f>
        <v>999</v>
      </c>
      <c r="O319">
        <f>IFERROR(VLOOKUP(A319,'uppn åk6 ej uppn åk9'!$A$4:$D$525,3,FALSE),0)</f>
        <v>999</v>
      </c>
      <c r="P319">
        <f t="shared" si="41"/>
        <v>0</v>
      </c>
      <c r="Q319">
        <f t="shared" si="42"/>
        <v>0</v>
      </c>
      <c r="R319" t="b">
        <f>IFERROR(VLOOKUP(A319,'uppn åk6 uppn åk9'!$A$4:$D$600,1,FALSE)&lt;&gt;"",FALSE)</f>
        <v>1</v>
      </c>
      <c r="S319">
        <f>IFERROR(VLOOKUP(A319,'uppn åk6 uppn åk9'!$A$4:$D$600,2,FALSE),0)</f>
        <v>23</v>
      </c>
      <c r="T319">
        <f>IFERROR(VLOOKUP(A319,'uppn åk6 uppn åk9'!$A$4:$D$600,3,FALSE),0)</f>
        <v>0</v>
      </c>
      <c r="U319">
        <f t="shared" si="43"/>
        <v>23</v>
      </c>
      <c r="V319">
        <f t="shared" si="44"/>
        <v>0</v>
      </c>
    </row>
    <row r="320" spans="1:22" x14ac:dyDescent="0.3">
      <c r="A320" s="10" t="s">
        <v>623</v>
      </c>
      <c r="B320" s="49" t="b">
        <f t="shared" si="36"/>
        <v>0</v>
      </c>
      <c r="C320" t="b">
        <f>IFERROR(VLOOKUP(A320,'ej uppn åk6 ej uppn åk9'!$A$4:$D$525,1,FALSE)&lt;&gt;"",FALSE)</f>
        <v>0</v>
      </c>
      <c r="D320">
        <f>IFERROR(VLOOKUP(A320,'ej uppn åk6 ej uppn åk9'!$A$4:$D$525,2,FALSE),0)</f>
        <v>0</v>
      </c>
      <c r="E320">
        <f>IFERROR(VLOOKUP(A320,'ej uppn åk6 ej uppn åk9'!$A$4:$D$525,3,FALSE),0)</f>
        <v>0</v>
      </c>
      <c r="F320">
        <f t="shared" si="37"/>
        <v>0</v>
      </c>
      <c r="G320">
        <f t="shared" si="38"/>
        <v>0</v>
      </c>
      <c r="H320" t="b">
        <f>IFERROR(VLOOKUP(A320,'ej uppn åk6 uppn åk9'!$A$4:$D$525,1,FALSE)&lt;&gt;"",FALSE)</f>
        <v>0</v>
      </c>
      <c r="I320">
        <f>IFERROR(VLOOKUP(A320,'ej uppn åk6 uppn åk9'!$A$4:$D$525,2,FALSE),0)</f>
        <v>0</v>
      </c>
      <c r="J320">
        <f>IFERROR(VLOOKUP(A320,'ej uppn åk6 uppn åk9'!$A$4:$D$525,3,FALSE),0)</f>
        <v>0</v>
      </c>
      <c r="K320">
        <f t="shared" si="39"/>
        <v>0</v>
      </c>
      <c r="L320">
        <f t="shared" si="40"/>
        <v>0</v>
      </c>
      <c r="M320" t="b">
        <f>IFERROR(VLOOKUP(A320,'uppn åk6 ej uppn åk9'!$A$4:$D$525,1,FALSE)&lt;&gt;"",FALSE)</f>
        <v>0</v>
      </c>
      <c r="N320">
        <f>IFERROR(VLOOKUP(A320,'uppn åk6 ej uppn åk9'!$A$4:$D$525,2,FALSE),0)</f>
        <v>0</v>
      </c>
      <c r="O320">
        <f>IFERROR(VLOOKUP(A320,'uppn åk6 ej uppn åk9'!$A$4:$D$525,3,FALSE),0)</f>
        <v>0</v>
      </c>
      <c r="P320">
        <f t="shared" si="41"/>
        <v>0</v>
      </c>
      <c r="Q320">
        <f t="shared" si="42"/>
        <v>0</v>
      </c>
      <c r="R320" t="b">
        <f>IFERROR(VLOOKUP(A320,'uppn åk6 uppn åk9'!$A$4:$D$600,1,FALSE)&lt;&gt;"",FALSE)</f>
        <v>1</v>
      </c>
      <c r="S320">
        <f>IFERROR(VLOOKUP(A320,'uppn åk6 uppn åk9'!$A$4:$D$600,2,FALSE),0)</f>
        <v>999</v>
      </c>
      <c r="T320">
        <f>IFERROR(VLOOKUP(A320,'uppn åk6 uppn åk9'!$A$4:$D$600,3,FALSE),0)</f>
        <v>999</v>
      </c>
      <c r="U320">
        <f t="shared" si="43"/>
        <v>0</v>
      </c>
      <c r="V320">
        <f t="shared" si="44"/>
        <v>0</v>
      </c>
    </row>
    <row r="321" spans="1:22" x14ac:dyDescent="0.3">
      <c r="A321" s="10" t="s">
        <v>282</v>
      </c>
      <c r="B321" s="49" t="b">
        <f t="shared" si="36"/>
        <v>0</v>
      </c>
      <c r="C321" t="b">
        <f>IFERROR(VLOOKUP(A321,'ej uppn åk6 ej uppn åk9'!$A$4:$D$525,1,FALSE)&lt;&gt;"",FALSE)</f>
        <v>1</v>
      </c>
      <c r="D321">
        <f>IFERROR(VLOOKUP(A321,'ej uppn åk6 ej uppn åk9'!$A$4:$D$525,2,FALSE),0)</f>
        <v>999</v>
      </c>
      <c r="E321">
        <f>IFERROR(VLOOKUP(A321,'ej uppn åk6 ej uppn åk9'!$A$4:$D$525,3,FALSE),0)</f>
        <v>999</v>
      </c>
      <c r="F321">
        <f t="shared" si="37"/>
        <v>0</v>
      </c>
      <c r="G321">
        <f t="shared" si="38"/>
        <v>0</v>
      </c>
      <c r="H321" t="b">
        <f>IFERROR(VLOOKUP(A321,'ej uppn åk6 uppn åk9'!$A$4:$D$525,1,FALSE)&lt;&gt;"",FALSE)</f>
        <v>1</v>
      </c>
      <c r="I321">
        <f>IFERROR(VLOOKUP(A321,'ej uppn åk6 uppn åk9'!$A$4:$D$525,2,FALSE),0)</f>
        <v>999</v>
      </c>
      <c r="J321">
        <f>IFERROR(VLOOKUP(A321,'ej uppn åk6 uppn åk9'!$A$4:$D$525,3,FALSE),0)</f>
        <v>999</v>
      </c>
      <c r="K321">
        <f t="shared" si="39"/>
        <v>0</v>
      </c>
      <c r="L321">
        <f t="shared" si="40"/>
        <v>0</v>
      </c>
      <c r="M321" t="b">
        <f>IFERROR(VLOOKUP(A321,'uppn åk6 ej uppn åk9'!$A$4:$D$525,1,FALSE)&lt;&gt;"",FALSE)</f>
        <v>0</v>
      </c>
      <c r="N321">
        <f>IFERROR(VLOOKUP(A321,'uppn åk6 ej uppn åk9'!$A$4:$D$525,2,FALSE),0)</f>
        <v>0</v>
      </c>
      <c r="O321">
        <f>IFERROR(VLOOKUP(A321,'uppn åk6 ej uppn åk9'!$A$4:$D$525,3,FALSE),0)</f>
        <v>0</v>
      </c>
      <c r="P321">
        <f t="shared" si="41"/>
        <v>0</v>
      </c>
      <c r="Q321">
        <f t="shared" si="42"/>
        <v>0</v>
      </c>
      <c r="R321" t="b">
        <f>IFERROR(VLOOKUP(A321,'uppn åk6 uppn åk9'!$A$4:$D$600,1,FALSE)&lt;&gt;"",FALSE)</f>
        <v>1</v>
      </c>
      <c r="S321">
        <f>IFERROR(VLOOKUP(A321,'uppn åk6 uppn åk9'!$A$4:$D$600,2,FALSE),0)</f>
        <v>12</v>
      </c>
      <c r="T321">
        <f>IFERROR(VLOOKUP(A321,'uppn åk6 uppn åk9'!$A$4:$D$600,3,FALSE),0)</f>
        <v>999</v>
      </c>
      <c r="U321">
        <f t="shared" si="43"/>
        <v>12</v>
      </c>
      <c r="V321">
        <f t="shared" si="44"/>
        <v>0</v>
      </c>
    </row>
    <row r="322" spans="1:22" x14ac:dyDescent="0.3">
      <c r="A322" s="10" t="s">
        <v>564</v>
      </c>
      <c r="B322" s="49" t="b">
        <f t="shared" si="36"/>
        <v>0</v>
      </c>
      <c r="C322" t="b">
        <f>IFERROR(VLOOKUP(A322,'ej uppn åk6 ej uppn åk9'!$A$4:$D$525,1,FALSE)&lt;&gt;"",FALSE)</f>
        <v>0</v>
      </c>
      <c r="D322">
        <f>IFERROR(VLOOKUP(A322,'ej uppn åk6 ej uppn åk9'!$A$4:$D$525,2,FALSE),0)</f>
        <v>0</v>
      </c>
      <c r="E322">
        <f>IFERROR(VLOOKUP(A322,'ej uppn åk6 ej uppn åk9'!$A$4:$D$525,3,FALSE),0)</f>
        <v>0</v>
      </c>
      <c r="F322">
        <f t="shared" si="37"/>
        <v>0</v>
      </c>
      <c r="G322">
        <f t="shared" si="38"/>
        <v>0</v>
      </c>
      <c r="H322" t="b">
        <f>IFERROR(VLOOKUP(A322,'ej uppn åk6 uppn åk9'!$A$4:$D$525,1,FALSE)&lt;&gt;"",FALSE)</f>
        <v>1</v>
      </c>
      <c r="I322">
        <f>IFERROR(VLOOKUP(A322,'ej uppn åk6 uppn åk9'!$A$4:$D$525,2,FALSE),0)</f>
        <v>999</v>
      </c>
      <c r="J322">
        <f>IFERROR(VLOOKUP(A322,'ej uppn åk6 uppn åk9'!$A$4:$D$525,3,FALSE),0)</f>
        <v>999</v>
      </c>
      <c r="K322">
        <f t="shared" si="39"/>
        <v>0</v>
      </c>
      <c r="L322">
        <f t="shared" si="40"/>
        <v>0</v>
      </c>
      <c r="M322" t="b">
        <f>IFERROR(VLOOKUP(A322,'uppn åk6 ej uppn åk9'!$A$4:$D$525,1,FALSE)&lt;&gt;"",FALSE)</f>
        <v>1</v>
      </c>
      <c r="N322">
        <f>IFERROR(VLOOKUP(A322,'uppn åk6 ej uppn åk9'!$A$4:$D$525,2,FALSE),0)</f>
        <v>999</v>
      </c>
      <c r="O322">
        <f>IFERROR(VLOOKUP(A322,'uppn åk6 ej uppn åk9'!$A$4:$D$525,3,FALSE),0)</f>
        <v>999</v>
      </c>
      <c r="P322">
        <f t="shared" si="41"/>
        <v>0</v>
      </c>
      <c r="Q322">
        <f t="shared" si="42"/>
        <v>0</v>
      </c>
      <c r="R322" t="b">
        <f>IFERROR(VLOOKUP(A322,'uppn åk6 uppn åk9'!$A$4:$D$600,1,FALSE)&lt;&gt;"",FALSE)</f>
        <v>1</v>
      </c>
      <c r="S322">
        <f>IFERROR(VLOOKUP(A322,'uppn åk6 uppn åk9'!$A$4:$D$600,2,FALSE),0)</f>
        <v>999</v>
      </c>
      <c r="T322">
        <f>IFERROR(VLOOKUP(A322,'uppn åk6 uppn åk9'!$A$4:$D$600,3,FALSE),0)</f>
        <v>999</v>
      </c>
      <c r="U322">
        <f t="shared" si="43"/>
        <v>0</v>
      </c>
      <c r="V322">
        <f t="shared" si="44"/>
        <v>0</v>
      </c>
    </row>
    <row r="323" spans="1:22" x14ac:dyDescent="0.3">
      <c r="A323" s="10" t="s">
        <v>293</v>
      </c>
      <c r="B323" s="49" t="b">
        <f t="shared" si="36"/>
        <v>0</v>
      </c>
      <c r="C323" t="b">
        <f>IFERROR(VLOOKUP(A323,'ej uppn åk6 ej uppn åk9'!$A$4:$D$525,1,FALSE)&lt;&gt;"",FALSE)</f>
        <v>1</v>
      </c>
      <c r="D323">
        <f>IFERROR(VLOOKUP(A323,'ej uppn åk6 ej uppn åk9'!$A$4:$D$525,2,FALSE),0)</f>
        <v>999</v>
      </c>
      <c r="E323">
        <f>IFERROR(VLOOKUP(A323,'ej uppn åk6 ej uppn åk9'!$A$4:$D$525,3,FALSE),0)</f>
        <v>999</v>
      </c>
      <c r="F323">
        <f t="shared" si="37"/>
        <v>0</v>
      </c>
      <c r="G323">
        <f t="shared" si="38"/>
        <v>0</v>
      </c>
      <c r="H323" t="b">
        <f>IFERROR(VLOOKUP(A323,'ej uppn åk6 uppn åk9'!$A$4:$D$525,1,FALSE)&lt;&gt;"",FALSE)</f>
        <v>1</v>
      </c>
      <c r="I323">
        <f>IFERROR(VLOOKUP(A323,'ej uppn åk6 uppn åk9'!$A$4:$D$525,2,FALSE),0)</f>
        <v>999</v>
      </c>
      <c r="J323">
        <f>IFERROR(VLOOKUP(A323,'ej uppn åk6 uppn åk9'!$A$4:$D$525,3,FALSE),0)</f>
        <v>999</v>
      </c>
      <c r="K323">
        <f t="shared" si="39"/>
        <v>0</v>
      </c>
      <c r="L323">
        <f t="shared" si="40"/>
        <v>0</v>
      </c>
      <c r="M323" t="b">
        <f>IFERROR(VLOOKUP(A323,'uppn åk6 ej uppn åk9'!$A$4:$D$525,1,FALSE)&lt;&gt;"",FALSE)</f>
        <v>1</v>
      </c>
      <c r="N323">
        <f>IFERROR(VLOOKUP(A323,'uppn åk6 ej uppn åk9'!$A$4:$D$525,2,FALSE),0)</f>
        <v>999</v>
      </c>
      <c r="O323">
        <f>IFERROR(VLOOKUP(A323,'uppn åk6 ej uppn åk9'!$A$4:$D$525,3,FALSE),0)</f>
        <v>999</v>
      </c>
      <c r="P323">
        <f t="shared" si="41"/>
        <v>0</v>
      </c>
      <c r="Q323">
        <f t="shared" si="42"/>
        <v>0</v>
      </c>
      <c r="R323" t="b">
        <f>IFERROR(VLOOKUP(A323,'uppn åk6 uppn åk9'!$A$4:$D$600,1,FALSE)&lt;&gt;"",FALSE)</f>
        <v>1</v>
      </c>
      <c r="S323">
        <f>IFERROR(VLOOKUP(A323,'uppn åk6 uppn åk9'!$A$4:$D$600,2,FALSE),0)</f>
        <v>20</v>
      </c>
      <c r="T323">
        <f>IFERROR(VLOOKUP(A323,'uppn åk6 uppn åk9'!$A$4:$D$600,3,FALSE),0)</f>
        <v>0</v>
      </c>
      <c r="U323">
        <f t="shared" si="43"/>
        <v>20</v>
      </c>
      <c r="V323">
        <f t="shared" si="44"/>
        <v>0</v>
      </c>
    </row>
    <row r="324" spans="1:22" x14ac:dyDescent="0.3">
      <c r="A324" s="10" t="s">
        <v>622</v>
      </c>
      <c r="B324" s="49" t="b">
        <f t="shared" si="36"/>
        <v>0</v>
      </c>
      <c r="C324" t="b">
        <f>IFERROR(VLOOKUP(A324,'ej uppn åk6 ej uppn åk9'!$A$4:$D$525,1,FALSE)&lt;&gt;"",FALSE)</f>
        <v>0</v>
      </c>
      <c r="D324">
        <f>IFERROR(VLOOKUP(A324,'ej uppn åk6 ej uppn åk9'!$A$4:$D$525,2,FALSE),0)</f>
        <v>0</v>
      </c>
      <c r="E324">
        <f>IFERROR(VLOOKUP(A324,'ej uppn åk6 ej uppn åk9'!$A$4:$D$525,3,FALSE),0)</f>
        <v>0</v>
      </c>
      <c r="F324">
        <f t="shared" si="37"/>
        <v>0</v>
      </c>
      <c r="G324">
        <f t="shared" si="38"/>
        <v>0</v>
      </c>
      <c r="H324" t="b">
        <f>IFERROR(VLOOKUP(A324,'ej uppn åk6 uppn åk9'!$A$4:$D$525,1,FALSE)&lt;&gt;"",FALSE)</f>
        <v>0</v>
      </c>
      <c r="I324">
        <f>IFERROR(VLOOKUP(A324,'ej uppn åk6 uppn åk9'!$A$4:$D$525,2,FALSE),0)</f>
        <v>0</v>
      </c>
      <c r="J324">
        <f>IFERROR(VLOOKUP(A324,'ej uppn åk6 uppn åk9'!$A$4:$D$525,3,FALSE),0)</f>
        <v>0</v>
      </c>
      <c r="K324">
        <f t="shared" si="39"/>
        <v>0</v>
      </c>
      <c r="L324">
        <f t="shared" si="40"/>
        <v>0</v>
      </c>
      <c r="M324" t="b">
        <f>IFERROR(VLOOKUP(A324,'uppn åk6 ej uppn åk9'!$A$4:$D$525,1,FALSE)&lt;&gt;"",FALSE)</f>
        <v>0</v>
      </c>
      <c r="N324">
        <f>IFERROR(VLOOKUP(A324,'uppn åk6 ej uppn åk9'!$A$4:$D$525,2,FALSE),0)</f>
        <v>0</v>
      </c>
      <c r="O324">
        <f>IFERROR(VLOOKUP(A324,'uppn åk6 ej uppn åk9'!$A$4:$D$525,3,FALSE),0)</f>
        <v>0</v>
      </c>
      <c r="P324">
        <f t="shared" si="41"/>
        <v>0</v>
      </c>
      <c r="Q324">
        <f t="shared" si="42"/>
        <v>0</v>
      </c>
      <c r="R324" t="b">
        <f>IFERROR(VLOOKUP(A324,'uppn åk6 uppn åk9'!$A$4:$D$600,1,FALSE)&lt;&gt;"",FALSE)</f>
        <v>1</v>
      </c>
      <c r="S324">
        <f>IFERROR(VLOOKUP(A324,'uppn åk6 uppn åk9'!$A$4:$D$600,2,FALSE),0)</f>
        <v>19</v>
      </c>
      <c r="T324">
        <f>IFERROR(VLOOKUP(A324,'uppn åk6 uppn åk9'!$A$4:$D$600,3,FALSE),0)</f>
        <v>999</v>
      </c>
      <c r="U324">
        <f t="shared" si="43"/>
        <v>19</v>
      </c>
      <c r="V324">
        <f t="shared" si="44"/>
        <v>0</v>
      </c>
    </row>
    <row r="325" spans="1:22" x14ac:dyDescent="0.3">
      <c r="A325" s="10" t="s">
        <v>565</v>
      </c>
      <c r="B325" s="49" t="b">
        <f t="shared" si="36"/>
        <v>0</v>
      </c>
      <c r="C325" t="b">
        <f>IFERROR(VLOOKUP(A325,'ej uppn åk6 ej uppn åk9'!$A$4:$D$525,1,FALSE)&lt;&gt;"",FALSE)</f>
        <v>0</v>
      </c>
      <c r="D325">
        <f>IFERROR(VLOOKUP(A325,'ej uppn åk6 ej uppn åk9'!$A$4:$D$525,2,FALSE),0)</f>
        <v>0</v>
      </c>
      <c r="E325">
        <f>IFERROR(VLOOKUP(A325,'ej uppn åk6 ej uppn åk9'!$A$4:$D$525,3,FALSE),0)</f>
        <v>0</v>
      </c>
      <c r="F325">
        <f t="shared" si="37"/>
        <v>0</v>
      </c>
      <c r="G325">
        <f t="shared" si="38"/>
        <v>0</v>
      </c>
      <c r="H325" t="b">
        <f>IFERROR(VLOOKUP(A325,'ej uppn åk6 uppn åk9'!$A$4:$D$525,1,FALSE)&lt;&gt;"",FALSE)</f>
        <v>1</v>
      </c>
      <c r="I325">
        <f>IFERROR(VLOOKUP(A325,'ej uppn åk6 uppn åk9'!$A$4:$D$525,2,FALSE),0)</f>
        <v>999</v>
      </c>
      <c r="J325">
        <f>IFERROR(VLOOKUP(A325,'ej uppn åk6 uppn åk9'!$A$4:$D$525,3,FALSE),0)</f>
        <v>999</v>
      </c>
      <c r="K325">
        <f t="shared" si="39"/>
        <v>0</v>
      </c>
      <c r="L325">
        <f t="shared" si="40"/>
        <v>0</v>
      </c>
      <c r="M325" t="b">
        <f>IFERROR(VLOOKUP(A325,'uppn åk6 ej uppn åk9'!$A$4:$D$525,1,FALSE)&lt;&gt;"",FALSE)</f>
        <v>0</v>
      </c>
      <c r="N325">
        <f>IFERROR(VLOOKUP(A325,'uppn åk6 ej uppn åk9'!$A$4:$D$525,2,FALSE),0)</f>
        <v>0</v>
      </c>
      <c r="O325">
        <f>IFERROR(VLOOKUP(A325,'uppn åk6 ej uppn åk9'!$A$4:$D$525,3,FALSE),0)</f>
        <v>0</v>
      </c>
      <c r="P325">
        <f t="shared" si="41"/>
        <v>0</v>
      </c>
      <c r="Q325">
        <f t="shared" si="42"/>
        <v>0</v>
      </c>
      <c r="R325" t="b">
        <f>IFERROR(VLOOKUP(A325,'uppn åk6 uppn åk9'!$A$4:$D$600,1,FALSE)&lt;&gt;"",FALSE)</f>
        <v>1</v>
      </c>
      <c r="S325">
        <f>IFERROR(VLOOKUP(A325,'uppn åk6 uppn åk9'!$A$4:$D$600,2,FALSE),0)</f>
        <v>999</v>
      </c>
      <c r="T325">
        <f>IFERROR(VLOOKUP(A325,'uppn åk6 uppn åk9'!$A$4:$D$600,3,FALSE),0)</f>
        <v>999</v>
      </c>
      <c r="U325">
        <f t="shared" si="43"/>
        <v>0</v>
      </c>
      <c r="V325">
        <f t="shared" si="44"/>
        <v>0</v>
      </c>
    </row>
    <row r="326" spans="1:22" x14ac:dyDescent="0.3">
      <c r="A326" s="10" t="s">
        <v>283</v>
      </c>
      <c r="B326" s="49" t="b">
        <f t="shared" ref="B326:B389" si="45">OR(E326=".",G326=".",J326=".",L326=".")</f>
        <v>0</v>
      </c>
      <c r="C326" t="b">
        <f>IFERROR(VLOOKUP(A326,'ej uppn åk6 ej uppn åk9'!$A$4:$D$525,1,FALSE)&lt;&gt;"",FALSE)</f>
        <v>1</v>
      </c>
      <c r="D326">
        <f>IFERROR(VLOOKUP(A326,'ej uppn åk6 ej uppn åk9'!$A$4:$D$525,2,FALSE),0)</f>
        <v>22</v>
      </c>
      <c r="E326">
        <f>IFERROR(VLOOKUP(A326,'ej uppn åk6 ej uppn åk9'!$A$4:$D$525,3,FALSE),0)</f>
        <v>12</v>
      </c>
      <c r="F326">
        <f t="shared" ref="F326:F389" si="46">IF(D326=999,0,D326)</f>
        <v>22</v>
      </c>
      <c r="G326">
        <f t="shared" ref="G326:G389" si="47">IF(E326=999,0,E326)</f>
        <v>12</v>
      </c>
      <c r="H326" t="b">
        <f>IFERROR(VLOOKUP(A326,'ej uppn åk6 uppn åk9'!$A$4:$D$525,1,FALSE)&lt;&gt;"",FALSE)</f>
        <v>1</v>
      </c>
      <c r="I326">
        <f>IFERROR(VLOOKUP(A326,'ej uppn åk6 uppn åk9'!$A$4:$D$525,2,FALSE),0)</f>
        <v>13</v>
      </c>
      <c r="J326">
        <f>IFERROR(VLOOKUP(A326,'ej uppn åk6 uppn åk9'!$A$4:$D$525,3,FALSE),0)</f>
        <v>999</v>
      </c>
      <c r="K326">
        <f t="shared" ref="K326:K389" si="48">IF(I326=999,0,I326)</f>
        <v>13</v>
      </c>
      <c r="L326">
        <f t="shared" ref="L326:L389" si="49">IF(J326=999,0,J326)</f>
        <v>0</v>
      </c>
      <c r="M326" t="b">
        <f>IFERROR(VLOOKUP(A326,'uppn åk6 ej uppn åk9'!$A$4:$D$525,1,FALSE)&lt;&gt;"",FALSE)</f>
        <v>1</v>
      </c>
      <c r="N326">
        <f>IFERROR(VLOOKUP(A326,'uppn åk6 ej uppn åk9'!$A$4:$D$525,2,FALSE),0)</f>
        <v>20</v>
      </c>
      <c r="O326">
        <f>IFERROR(VLOOKUP(A326,'uppn åk6 ej uppn åk9'!$A$4:$D$525,3,FALSE),0)</f>
        <v>999</v>
      </c>
      <c r="P326">
        <f t="shared" ref="P326:P389" si="50">IF(N326=999,0,N326)</f>
        <v>20</v>
      </c>
      <c r="Q326">
        <f t="shared" ref="Q326:Q389" si="51">IF(O326=999,0,O326)</f>
        <v>0</v>
      </c>
      <c r="R326" t="b">
        <f>IFERROR(VLOOKUP(A326,'uppn åk6 uppn åk9'!$A$4:$D$600,1,FALSE)&lt;&gt;"",FALSE)</f>
        <v>1</v>
      </c>
      <c r="S326">
        <f>IFERROR(VLOOKUP(A326,'uppn åk6 uppn åk9'!$A$4:$D$600,2,FALSE),0)</f>
        <v>132</v>
      </c>
      <c r="T326">
        <f>IFERROR(VLOOKUP(A326,'uppn åk6 uppn åk9'!$A$4:$D$600,3,FALSE),0)</f>
        <v>999</v>
      </c>
      <c r="U326">
        <f t="shared" ref="U326:U389" si="52">IF(S326=999,0,S326)</f>
        <v>132</v>
      </c>
      <c r="V326">
        <f t="shared" ref="V326:V389" si="53">IF(T326=999,0,T326)</f>
        <v>0</v>
      </c>
    </row>
    <row r="327" spans="1:22" x14ac:dyDescent="0.3">
      <c r="A327" s="10" t="s">
        <v>284</v>
      </c>
      <c r="B327" s="49" t="b">
        <f t="shared" si="45"/>
        <v>0</v>
      </c>
      <c r="C327" t="b">
        <f>IFERROR(VLOOKUP(A327,'ej uppn åk6 ej uppn åk9'!$A$4:$D$525,1,FALSE)&lt;&gt;"",FALSE)</f>
        <v>1</v>
      </c>
      <c r="D327">
        <f>IFERROR(VLOOKUP(A327,'ej uppn åk6 ej uppn åk9'!$A$4:$D$525,2,FALSE),0)</f>
        <v>43</v>
      </c>
      <c r="E327">
        <f>IFERROR(VLOOKUP(A327,'ej uppn åk6 ej uppn åk9'!$A$4:$D$525,3,FALSE),0)</f>
        <v>27</v>
      </c>
      <c r="F327">
        <f t="shared" si="46"/>
        <v>43</v>
      </c>
      <c r="G327">
        <f t="shared" si="47"/>
        <v>27</v>
      </c>
      <c r="H327" t="b">
        <f>IFERROR(VLOOKUP(A327,'ej uppn åk6 uppn åk9'!$A$4:$D$525,1,FALSE)&lt;&gt;"",FALSE)</f>
        <v>1</v>
      </c>
      <c r="I327">
        <f>IFERROR(VLOOKUP(A327,'ej uppn åk6 uppn åk9'!$A$4:$D$525,2,FALSE),0)</f>
        <v>21</v>
      </c>
      <c r="J327">
        <f>IFERROR(VLOOKUP(A327,'ej uppn åk6 uppn åk9'!$A$4:$D$525,3,FALSE),0)</f>
        <v>999</v>
      </c>
      <c r="K327">
        <f t="shared" si="48"/>
        <v>21</v>
      </c>
      <c r="L327">
        <f t="shared" si="49"/>
        <v>0</v>
      </c>
      <c r="M327" t="b">
        <f>IFERROR(VLOOKUP(A327,'uppn åk6 ej uppn åk9'!$A$4:$D$525,1,FALSE)&lt;&gt;"",FALSE)</f>
        <v>1</v>
      </c>
      <c r="N327">
        <f>IFERROR(VLOOKUP(A327,'uppn åk6 ej uppn åk9'!$A$4:$D$525,2,FALSE),0)</f>
        <v>37</v>
      </c>
      <c r="O327">
        <f>IFERROR(VLOOKUP(A327,'uppn åk6 ej uppn åk9'!$A$4:$D$525,3,FALSE),0)</f>
        <v>999</v>
      </c>
      <c r="P327">
        <f t="shared" si="50"/>
        <v>37</v>
      </c>
      <c r="Q327">
        <f t="shared" si="51"/>
        <v>0</v>
      </c>
      <c r="R327" t="b">
        <f>IFERROR(VLOOKUP(A327,'uppn åk6 uppn åk9'!$A$4:$D$600,1,FALSE)&lt;&gt;"",FALSE)</f>
        <v>1</v>
      </c>
      <c r="S327">
        <f>IFERROR(VLOOKUP(A327,'uppn åk6 uppn åk9'!$A$4:$D$600,2,FALSE),0)</f>
        <v>235</v>
      </c>
      <c r="T327">
        <f>IFERROR(VLOOKUP(A327,'uppn åk6 uppn åk9'!$A$4:$D$600,3,FALSE),0)</f>
        <v>999</v>
      </c>
      <c r="U327">
        <f t="shared" si="52"/>
        <v>235</v>
      </c>
      <c r="V327">
        <f t="shared" si="53"/>
        <v>0</v>
      </c>
    </row>
    <row r="328" spans="1:22" x14ac:dyDescent="0.3">
      <c r="A328" s="10" t="s">
        <v>285</v>
      </c>
      <c r="B328" s="49" t="b">
        <f t="shared" si="45"/>
        <v>0</v>
      </c>
      <c r="C328" t="b">
        <f>IFERROR(VLOOKUP(A328,'ej uppn åk6 ej uppn åk9'!$A$4:$D$525,1,FALSE)&lt;&gt;"",FALSE)</f>
        <v>1</v>
      </c>
      <c r="D328">
        <f>IFERROR(VLOOKUP(A328,'ej uppn åk6 ej uppn åk9'!$A$4:$D$525,2,FALSE),0)</f>
        <v>999</v>
      </c>
      <c r="E328">
        <f>IFERROR(VLOOKUP(A328,'ej uppn åk6 ej uppn åk9'!$A$4:$D$525,3,FALSE),0)</f>
        <v>999</v>
      </c>
      <c r="F328">
        <f t="shared" si="46"/>
        <v>0</v>
      </c>
      <c r="G328">
        <f t="shared" si="47"/>
        <v>0</v>
      </c>
      <c r="H328" t="b">
        <f>IFERROR(VLOOKUP(A328,'ej uppn åk6 uppn åk9'!$A$4:$D$525,1,FALSE)&lt;&gt;"",FALSE)</f>
        <v>1</v>
      </c>
      <c r="I328">
        <f>IFERROR(VLOOKUP(A328,'ej uppn åk6 uppn åk9'!$A$4:$D$525,2,FALSE),0)</f>
        <v>999</v>
      </c>
      <c r="J328">
        <f>IFERROR(VLOOKUP(A328,'ej uppn åk6 uppn åk9'!$A$4:$D$525,3,FALSE),0)</f>
        <v>999</v>
      </c>
      <c r="K328">
        <f t="shared" si="48"/>
        <v>0</v>
      </c>
      <c r="L328">
        <f t="shared" si="49"/>
        <v>0</v>
      </c>
      <c r="M328" t="b">
        <f>IFERROR(VLOOKUP(A328,'uppn åk6 ej uppn åk9'!$A$4:$D$525,1,FALSE)&lt;&gt;"",FALSE)</f>
        <v>1</v>
      </c>
      <c r="N328">
        <f>IFERROR(VLOOKUP(A328,'uppn åk6 ej uppn åk9'!$A$4:$D$525,2,FALSE),0)</f>
        <v>999</v>
      </c>
      <c r="O328">
        <f>IFERROR(VLOOKUP(A328,'uppn åk6 ej uppn åk9'!$A$4:$D$525,3,FALSE),0)</f>
        <v>999</v>
      </c>
      <c r="P328">
        <f t="shared" si="50"/>
        <v>0</v>
      </c>
      <c r="Q328">
        <f t="shared" si="51"/>
        <v>0</v>
      </c>
      <c r="R328" t="b">
        <f>IFERROR(VLOOKUP(A328,'uppn åk6 uppn åk9'!$A$4:$D$600,1,FALSE)&lt;&gt;"",FALSE)</f>
        <v>1</v>
      </c>
      <c r="S328">
        <f>IFERROR(VLOOKUP(A328,'uppn åk6 uppn åk9'!$A$4:$D$600,2,FALSE),0)</f>
        <v>58</v>
      </c>
      <c r="T328">
        <f>IFERROR(VLOOKUP(A328,'uppn åk6 uppn åk9'!$A$4:$D$600,3,FALSE),0)</f>
        <v>999</v>
      </c>
      <c r="U328">
        <f t="shared" si="52"/>
        <v>58</v>
      </c>
      <c r="V328">
        <f t="shared" si="53"/>
        <v>0</v>
      </c>
    </row>
    <row r="329" spans="1:22" x14ac:dyDescent="0.3">
      <c r="A329" s="10" t="s">
        <v>286</v>
      </c>
      <c r="B329" s="49" t="b">
        <f t="shared" si="45"/>
        <v>0</v>
      </c>
      <c r="C329" t="b">
        <f>IFERROR(VLOOKUP(A329,'ej uppn åk6 ej uppn åk9'!$A$4:$D$525,1,FALSE)&lt;&gt;"",FALSE)</f>
        <v>1</v>
      </c>
      <c r="D329">
        <f>IFERROR(VLOOKUP(A329,'ej uppn åk6 ej uppn åk9'!$A$4:$D$525,2,FALSE),0)</f>
        <v>14</v>
      </c>
      <c r="E329">
        <f>IFERROR(VLOOKUP(A329,'ej uppn åk6 ej uppn åk9'!$A$4:$D$525,3,FALSE),0)</f>
        <v>999</v>
      </c>
      <c r="F329">
        <f t="shared" si="46"/>
        <v>14</v>
      </c>
      <c r="G329">
        <f t="shared" si="47"/>
        <v>0</v>
      </c>
      <c r="H329" t="b">
        <f>IFERROR(VLOOKUP(A329,'ej uppn åk6 uppn åk9'!$A$4:$D$525,1,FALSE)&lt;&gt;"",FALSE)</f>
        <v>1</v>
      </c>
      <c r="I329">
        <f>IFERROR(VLOOKUP(A329,'ej uppn åk6 uppn åk9'!$A$4:$D$525,2,FALSE),0)</f>
        <v>999</v>
      </c>
      <c r="J329">
        <f>IFERROR(VLOOKUP(A329,'ej uppn åk6 uppn åk9'!$A$4:$D$525,3,FALSE),0)</f>
        <v>999</v>
      </c>
      <c r="K329">
        <f t="shared" si="48"/>
        <v>0</v>
      </c>
      <c r="L329">
        <f t="shared" si="49"/>
        <v>0</v>
      </c>
      <c r="M329" t="b">
        <f>IFERROR(VLOOKUP(A329,'uppn åk6 ej uppn åk9'!$A$4:$D$525,1,FALSE)&lt;&gt;"",FALSE)</f>
        <v>1</v>
      </c>
      <c r="N329">
        <f>IFERROR(VLOOKUP(A329,'uppn åk6 ej uppn åk9'!$A$4:$D$525,2,FALSE),0)</f>
        <v>14</v>
      </c>
      <c r="O329">
        <f>IFERROR(VLOOKUP(A329,'uppn åk6 ej uppn åk9'!$A$4:$D$525,3,FALSE),0)</f>
        <v>999</v>
      </c>
      <c r="P329">
        <f t="shared" si="50"/>
        <v>14</v>
      </c>
      <c r="Q329">
        <f t="shared" si="51"/>
        <v>0</v>
      </c>
      <c r="R329" t="b">
        <f>IFERROR(VLOOKUP(A329,'uppn åk6 uppn åk9'!$A$4:$D$600,1,FALSE)&lt;&gt;"",FALSE)</f>
        <v>1</v>
      </c>
      <c r="S329">
        <f>IFERROR(VLOOKUP(A329,'uppn åk6 uppn åk9'!$A$4:$D$600,2,FALSE),0)</f>
        <v>60</v>
      </c>
      <c r="T329">
        <f>IFERROR(VLOOKUP(A329,'uppn åk6 uppn åk9'!$A$4:$D$600,3,FALSE),0)</f>
        <v>0</v>
      </c>
      <c r="U329">
        <f t="shared" si="52"/>
        <v>60</v>
      </c>
      <c r="V329">
        <f t="shared" si="53"/>
        <v>0</v>
      </c>
    </row>
    <row r="330" spans="1:22" x14ac:dyDescent="0.3">
      <c r="A330" s="10" t="s">
        <v>287</v>
      </c>
      <c r="B330" s="49" t="b">
        <f t="shared" si="45"/>
        <v>0</v>
      </c>
      <c r="C330" t="b">
        <f>IFERROR(VLOOKUP(A330,'ej uppn åk6 ej uppn åk9'!$A$4:$D$525,1,FALSE)&lt;&gt;"",FALSE)</f>
        <v>1</v>
      </c>
      <c r="D330">
        <f>IFERROR(VLOOKUP(A330,'ej uppn åk6 ej uppn åk9'!$A$4:$D$525,2,FALSE),0)</f>
        <v>999</v>
      </c>
      <c r="E330">
        <f>IFERROR(VLOOKUP(A330,'ej uppn åk6 ej uppn åk9'!$A$4:$D$525,3,FALSE),0)</f>
        <v>999</v>
      </c>
      <c r="F330">
        <f t="shared" si="46"/>
        <v>0</v>
      </c>
      <c r="G330">
        <f t="shared" si="47"/>
        <v>0</v>
      </c>
      <c r="H330" t="b">
        <f>IFERROR(VLOOKUP(A330,'ej uppn åk6 uppn åk9'!$A$4:$D$525,1,FALSE)&lt;&gt;"",FALSE)</f>
        <v>1</v>
      </c>
      <c r="I330">
        <f>IFERROR(VLOOKUP(A330,'ej uppn åk6 uppn åk9'!$A$4:$D$525,2,FALSE),0)</f>
        <v>999</v>
      </c>
      <c r="J330">
        <f>IFERROR(VLOOKUP(A330,'ej uppn åk6 uppn åk9'!$A$4:$D$525,3,FALSE),0)</f>
        <v>999</v>
      </c>
      <c r="K330">
        <f t="shared" si="48"/>
        <v>0</v>
      </c>
      <c r="L330">
        <f t="shared" si="49"/>
        <v>0</v>
      </c>
      <c r="M330" t="b">
        <f>IFERROR(VLOOKUP(A330,'uppn åk6 ej uppn åk9'!$A$4:$D$525,1,FALSE)&lt;&gt;"",FALSE)</f>
        <v>1</v>
      </c>
      <c r="N330">
        <f>IFERROR(VLOOKUP(A330,'uppn åk6 ej uppn åk9'!$A$4:$D$525,2,FALSE),0)</f>
        <v>999</v>
      </c>
      <c r="O330">
        <f>IFERROR(VLOOKUP(A330,'uppn åk6 ej uppn åk9'!$A$4:$D$525,3,FALSE),0)</f>
        <v>999</v>
      </c>
      <c r="P330">
        <f t="shared" si="50"/>
        <v>0</v>
      </c>
      <c r="Q330">
        <f t="shared" si="51"/>
        <v>0</v>
      </c>
      <c r="R330" t="b">
        <f>IFERROR(VLOOKUP(A330,'uppn åk6 uppn åk9'!$A$4:$D$600,1,FALSE)&lt;&gt;"",FALSE)</f>
        <v>1</v>
      </c>
      <c r="S330">
        <f>IFERROR(VLOOKUP(A330,'uppn åk6 uppn åk9'!$A$4:$D$600,2,FALSE),0)</f>
        <v>18</v>
      </c>
      <c r="T330">
        <f>IFERROR(VLOOKUP(A330,'uppn åk6 uppn åk9'!$A$4:$D$600,3,FALSE),0)</f>
        <v>999</v>
      </c>
      <c r="U330">
        <f t="shared" si="52"/>
        <v>18</v>
      </c>
      <c r="V330">
        <f t="shared" si="53"/>
        <v>0</v>
      </c>
    </row>
    <row r="331" spans="1:22" x14ac:dyDescent="0.3">
      <c r="A331" s="10" t="s">
        <v>566</v>
      </c>
      <c r="B331" s="49" t="b">
        <f t="shared" si="45"/>
        <v>0</v>
      </c>
      <c r="C331" t="b">
        <f>IFERROR(VLOOKUP(A331,'ej uppn åk6 ej uppn åk9'!$A$4:$D$525,1,FALSE)&lt;&gt;"",FALSE)</f>
        <v>0</v>
      </c>
      <c r="D331">
        <f>IFERROR(VLOOKUP(A331,'ej uppn åk6 ej uppn åk9'!$A$4:$D$525,2,FALSE),0)</f>
        <v>0</v>
      </c>
      <c r="E331">
        <f>IFERROR(VLOOKUP(A331,'ej uppn åk6 ej uppn åk9'!$A$4:$D$525,3,FALSE),0)</f>
        <v>0</v>
      </c>
      <c r="F331">
        <f t="shared" si="46"/>
        <v>0</v>
      </c>
      <c r="G331">
        <f t="shared" si="47"/>
        <v>0</v>
      </c>
      <c r="H331" t="b">
        <f>IFERROR(VLOOKUP(A331,'ej uppn åk6 uppn åk9'!$A$4:$D$525,1,FALSE)&lt;&gt;"",FALSE)</f>
        <v>1</v>
      </c>
      <c r="I331">
        <f>IFERROR(VLOOKUP(A331,'ej uppn åk6 uppn åk9'!$A$4:$D$525,2,FALSE),0)</f>
        <v>999</v>
      </c>
      <c r="J331">
        <f>IFERROR(VLOOKUP(A331,'ej uppn åk6 uppn åk9'!$A$4:$D$525,3,FALSE),0)</f>
        <v>999</v>
      </c>
      <c r="K331">
        <f t="shared" si="48"/>
        <v>0</v>
      </c>
      <c r="L331">
        <f t="shared" si="49"/>
        <v>0</v>
      </c>
      <c r="M331" t="b">
        <f>IFERROR(VLOOKUP(A331,'uppn åk6 ej uppn åk9'!$A$4:$D$525,1,FALSE)&lt;&gt;"",FALSE)</f>
        <v>1</v>
      </c>
      <c r="N331">
        <f>IFERROR(VLOOKUP(A331,'uppn åk6 ej uppn åk9'!$A$4:$D$525,2,FALSE),0)</f>
        <v>999</v>
      </c>
      <c r="O331">
        <f>IFERROR(VLOOKUP(A331,'uppn åk6 ej uppn åk9'!$A$4:$D$525,3,FALSE),0)</f>
        <v>999</v>
      </c>
      <c r="P331">
        <f t="shared" si="50"/>
        <v>0</v>
      </c>
      <c r="Q331">
        <f t="shared" si="51"/>
        <v>0</v>
      </c>
      <c r="R331" t="b">
        <f>IFERROR(VLOOKUP(A331,'uppn åk6 uppn åk9'!$A$4:$D$600,1,FALSE)&lt;&gt;"",FALSE)</f>
        <v>1</v>
      </c>
      <c r="S331">
        <f>IFERROR(VLOOKUP(A331,'uppn åk6 uppn åk9'!$A$4:$D$600,2,FALSE),0)</f>
        <v>26</v>
      </c>
      <c r="T331">
        <f>IFERROR(VLOOKUP(A331,'uppn åk6 uppn åk9'!$A$4:$D$600,3,FALSE),0)</f>
        <v>999</v>
      </c>
      <c r="U331">
        <f t="shared" si="52"/>
        <v>26</v>
      </c>
      <c r="V331">
        <f t="shared" si="53"/>
        <v>0</v>
      </c>
    </row>
    <row r="332" spans="1:22" x14ac:dyDescent="0.3">
      <c r="A332" s="10" t="s">
        <v>294</v>
      </c>
      <c r="B332" s="49" t="b">
        <f t="shared" si="45"/>
        <v>0</v>
      </c>
      <c r="C332" t="b">
        <f>IFERROR(VLOOKUP(A332,'ej uppn åk6 ej uppn åk9'!$A$4:$D$525,1,FALSE)&lt;&gt;"",FALSE)</f>
        <v>1</v>
      </c>
      <c r="D332">
        <f>IFERROR(VLOOKUP(A332,'ej uppn åk6 ej uppn åk9'!$A$4:$D$525,2,FALSE),0)</f>
        <v>999</v>
      </c>
      <c r="E332">
        <f>IFERROR(VLOOKUP(A332,'ej uppn åk6 ej uppn åk9'!$A$4:$D$525,3,FALSE),0)</f>
        <v>999</v>
      </c>
      <c r="F332">
        <f t="shared" si="46"/>
        <v>0</v>
      </c>
      <c r="G332">
        <f t="shared" si="47"/>
        <v>0</v>
      </c>
      <c r="H332" t="b">
        <f>IFERROR(VLOOKUP(A332,'ej uppn åk6 uppn åk9'!$A$4:$D$525,1,FALSE)&lt;&gt;"",FALSE)</f>
        <v>0</v>
      </c>
      <c r="I332">
        <f>IFERROR(VLOOKUP(A332,'ej uppn åk6 uppn åk9'!$A$4:$D$525,2,FALSE),0)</f>
        <v>0</v>
      </c>
      <c r="J332">
        <f>IFERROR(VLOOKUP(A332,'ej uppn åk6 uppn åk9'!$A$4:$D$525,3,FALSE),0)</f>
        <v>0</v>
      </c>
      <c r="K332">
        <f t="shared" si="48"/>
        <v>0</v>
      </c>
      <c r="L332">
        <f t="shared" si="49"/>
        <v>0</v>
      </c>
      <c r="M332" t="b">
        <f>IFERROR(VLOOKUP(A332,'uppn åk6 ej uppn åk9'!$A$4:$D$525,1,FALSE)&lt;&gt;"",FALSE)</f>
        <v>0</v>
      </c>
      <c r="N332">
        <f>IFERROR(VLOOKUP(A332,'uppn åk6 ej uppn åk9'!$A$4:$D$525,2,FALSE),0)</f>
        <v>0</v>
      </c>
      <c r="O332">
        <f>IFERROR(VLOOKUP(A332,'uppn åk6 ej uppn åk9'!$A$4:$D$525,3,FALSE),0)</f>
        <v>0</v>
      </c>
      <c r="P332">
        <f t="shared" si="50"/>
        <v>0</v>
      </c>
      <c r="Q332">
        <f t="shared" si="51"/>
        <v>0</v>
      </c>
      <c r="R332" t="b">
        <f>IFERROR(VLOOKUP(A332,'uppn åk6 uppn åk9'!$A$4:$D$600,1,FALSE)&lt;&gt;"",FALSE)</f>
        <v>1</v>
      </c>
      <c r="S332">
        <f>IFERROR(VLOOKUP(A332,'uppn åk6 uppn åk9'!$A$4:$D$600,2,FALSE),0)</f>
        <v>31</v>
      </c>
      <c r="T332">
        <f>IFERROR(VLOOKUP(A332,'uppn åk6 uppn åk9'!$A$4:$D$600,3,FALSE),0)</f>
        <v>999</v>
      </c>
      <c r="U332">
        <f t="shared" si="52"/>
        <v>31</v>
      </c>
      <c r="V332">
        <f t="shared" si="53"/>
        <v>0</v>
      </c>
    </row>
    <row r="333" spans="1:22" x14ac:dyDescent="0.3">
      <c r="A333" s="10" t="s">
        <v>295</v>
      </c>
      <c r="B333" s="49" t="b">
        <f t="shared" si="45"/>
        <v>0</v>
      </c>
      <c r="C333" t="b">
        <f>IFERROR(VLOOKUP(A333,'ej uppn åk6 ej uppn åk9'!$A$4:$D$525,1,FALSE)&lt;&gt;"",FALSE)</f>
        <v>1</v>
      </c>
      <c r="D333">
        <f>IFERROR(VLOOKUP(A333,'ej uppn åk6 ej uppn åk9'!$A$4:$D$525,2,FALSE),0)</f>
        <v>47</v>
      </c>
      <c r="E333">
        <f>IFERROR(VLOOKUP(A333,'ej uppn åk6 ej uppn åk9'!$A$4:$D$525,3,FALSE),0)</f>
        <v>19</v>
      </c>
      <c r="F333">
        <f t="shared" si="46"/>
        <v>47</v>
      </c>
      <c r="G333">
        <f t="shared" si="47"/>
        <v>19</v>
      </c>
      <c r="H333" t="b">
        <f>IFERROR(VLOOKUP(A333,'ej uppn åk6 uppn åk9'!$A$4:$D$525,1,FALSE)&lt;&gt;"",FALSE)</f>
        <v>1</v>
      </c>
      <c r="I333">
        <f>IFERROR(VLOOKUP(A333,'ej uppn åk6 uppn åk9'!$A$4:$D$525,2,FALSE),0)</f>
        <v>33</v>
      </c>
      <c r="J333">
        <f>IFERROR(VLOOKUP(A333,'ej uppn åk6 uppn åk9'!$A$4:$D$525,3,FALSE),0)</f>
        <v>999</v>
      </c>
      <c r="K333">
        <f t="shared" si="48"/>
        <v>33</v>
      </c>
      <c r="L333">
        <f t="shared" si="49"/>
        <v>0</v>
      </c>
      <c r="M333" t="b">
        <f>IFERROR(VLOOKUP(A333,'uppn åk6 ej uppn åk9'!$A$4:$D$525,1,FALSE)&lt;&gt;"",FALSE)</f>
        <v>1</v>
      </c>
      <c r="N333">
        <f>IFERROR(VLOOKUP(A333,'uppn åk6 ej uppn åk9'!$A$4:$D$525,2,FALSE),0)</f>
        <v>37</v>
      </c>
      <c r="O333">
        <f>IFERROR(VLOOKUP(A333,'uppn åk6 ej uppn åk9'!$A$4:$D$525,3,FALSE),0)</f>
        <v>999</v>
      </c>
      <c r="P333">
        <f t="shared" si="50"/>
        <v>37</v>
      </c>
      <c r="Q333">
        <f t="shared" si="51"/>
        <v>0</v>
      </c>
      <c r="R333" t="b">
        <f>IFERROR(VLOOKUP(A333,'uppn åk6 uppn åk9'!$A$4:$D$600,1,FALSE)&lt;&gt;"",FALSE)</f>
        <v>1</v>
      </c>
      <c r="S333">
        <f>IFERROR(VLOOKUP(A333,'uppn åk6 uppn åk9'!$A$4:$D$600,2,FALSE),0)</f>
        <v>432</v>
      </c>
      <c r="T333">
        <f>IFERROR(VLOOKUP(A333,'uppn åk6 uppn åk9'!$A$4:$D$600,3,FALSE),0)</f>
        <v>999</v>
      </c>
      <c r="U333">
        <f t="shared" si="52"/>
        <v>432</v>
      </c>
      <c r="V333">
        <f t="shared" si="53"/>
        <v>0</v>
      </c>
    </row>
    <row r="334" spans="1:22" x14ac:dyDescent="0.3">
      <c r="A334" s="10" t="s">
        <v>296</v>
      </c>
      <c r="B334" s="49" t="b">
        <f t="shared" si="45"/>
        <v>0</v>
      </c>
      <c r="C334" t="b">
        <f>IFERROR(VLOOKUP(A334,'ej uppn åk6 ej uppn åk9'!$A$4:$D$525,1,FALSE)&lt;&gt;"",FALSE)</f>
        <v>1</v>
      </c>
      <c r="D334">
        <f>IFERROR(VLOOKUP(A334,'ej uppn åk6 ej uppn åk9'!$A$4:$D$525,2,FALSE),0)</f>
        <v>25</v>
      </c>
      <c r="E334">
        <f>IFERROR(VLOOKUP(A334,'ej uppn åk6 ej uppn åk9'!$A$4:$D$525,3,FALSE),0)</f>
        <v>15</v>
      </c>
      <c r="F334">
        <f t="shared" si="46"/>
        <v>25</v>
      </c>
      <c r="G334">
        <f t="shared" si="47"/>
        <v>15</v>
      </c>
      <c r="H334" t="b">
        <f>IFERROR(VLOOKUP(A334,'ej uppn åk6 uppn åk9'!$A$4:$D$525,1,FALSE)&lt;&gt;"",FALSE)</f>
        <v>1</v>
      </c>
      <c r="I334">
        <f>IFERROR(VLOOKUP(A334,'ej uppn åk6 uppn åk9'!$A$4:$D$525,2,FALSE),0)</f>
        <v>999</v>
      </c>
      <c r="J334">
        <f>IFERROR(VLOOKUP(A334,'ej uppn åk6 uppn åk9'!$A$4:$D$525,3,FALSE),0)</f>
        <v>999</v>
      </c>
      <c r="K334">
        <f t="shared" si="48"/>
        <v>0</v>
      </c>
      <c r="L334">
        <f t="shared" si="49"/>
        <v>0</v>
      </c>
      <c r="M334" t="b">
        <f>IFERROR(VLOOKUP(A334,'uppn åk6 ej uppn åk9'!$A$4:$D$525,1,FALSE)&lt;&gt;"",FALSE)</f>
        <v>1</v>
      </c>
      <c r="N334">
        <f>IFERROR(VLOOKUP(A334,'uppn åk6 ej uppn åk9'!$A$4:$D$525,2,FALSE),0)</f>
        <v>22</v>
      </c>
      <c r="O334">
        <f>IFERROR(VLOOKUP(A334,'uppn åk6 ej uppn åk9'!$A$4:$D$525,3,FALSE),0)</f>
        <v>999</v>
      </c>
      <c r="P334">
        <f t="shared" si="50"/>
        <v>22</v>
      </c>
      <c r="Q334">
        <f t="shared" si="51"/>
        <v>0</v>
      </c>
      <c r="R334" t="b">
        <f>IFERROR(VLOOKUP(A334,'uppn åk6 uppn åk9'!$A$4:$D$600,1,FALSE)&lt;&gt;"",FALSE)</f>
        <v>1</v>
      </c>
      <c r="S334">
        <f>IFERROR(VLOOKUP(A334,'uppn åk6 uppn åk9'!$A$4:$D$600,2,FALSE),0)</f>
        <v>79</v>
      </c>
      <c r="T334">
        <f>IFERROR(VLOOKUP(A334,'uppn åk6 uppn åk9'!$A$4:$D$600,3,FALSE),0)</f>
        <v>999</v>
      </c>
      <c r="U334">
        <f t="shared" si="52"/>
        <v>79</v>
      </c>
      <c r="V334">
        <f t="shared" si="53"/>
        <v>0</v>
      </c>
    </row>
    <row r="335" spans="1:22" x14ac:dyDescent="0.3">
      <c r="A335" s="10" t="s">
        <v>297</v>
      </c>
      <c r="B335" s="49" t="b">
        <f t="shared" si="45"/>
        <v>0</v>
      </c>
      <c r="C335" t="b">
        <f>IFERROR(VLOOKUP(A335,'ej uppn åk6 ej uppn åk9'!$A$4:$D$525,1,FALSE)&lt;&gt;"",FALSE)</f>
        <v>1</v>
      </c>
      <c r="D335">
        <f>IFERROR(VLOOKUP(A335,'ej uppn åk6 ej uppn åk9'!$A$4:$D$525,2,FALSE),0)</f>
        <v>999</v>
      </c>
      <c r="E335">
        <f>IFERROR(VLOOKUP(A335,'ej uppn åk6 ej uppn åk9'!$A$4:$D$525,3,FALSE),0)</f>
        <v>999</v>
      </c>
      <c r="F335">
        <f t="shared" si="46"/>
        <v>0</v>
      </c>
      <c r="G335">
        <f t="shared" si="47"/>
        <v>0</v>
      </c>
      <c r="H335" t="b">
        <f>IFERROR(VLOOKUP(A335,'ej uppn åk6 uppn åk9'!$A$4:$D$525,1,FALSE)&lt;&gt;"",FALSE)</f>
        <v>1</v>
      </c>
      <c r="I335">
        <f>IFERROR(VLOOKUP(A335,'ej uppn åk6 uppn åk9'!$A$4:$D$525,2,FALSE),0)</f>
        <v>13</v>
      </c>
      <c r="J335">
        <f>IFERROR(VLOOKUP(A335,'ej uppn åk6 uppn åk9'!$A$4:$D$525,3,FALSE),0)</f>
        <v>999</v>
      </c>
      <c r="K335">
        <f t="shared" si="48"/>
        <v>13</v>
      </c>
      <c r="L335">
        <f t="shared" si="49"/>
        <v>0</v>
      </c>
      <c r="M335" t="b">
        <f>IFERROR(VLOOKUP(A335,'uppn åk6 ej uppn åk9'!$A$4:$D$525,1,FALSE)&lt;&gt;"",FALSE)</f>
        <v>1</v>
      </c>
      <c r="N335">
        <f>IFERROR(VLOOKUP(A335,'uppn åk6 ej uppn åk9'!$A$4:$D$525,2,FALSE),0)</f>
        <v>999</v>
      </c>
      <c r="O335">
        <f>IFERROR(VLOOKUP(A335,'uppn åk6 ej uppn åk9'!$A$4:$D$525,3,FALSE),0)</f>
        <v>999</v>
      </c>
      <c r="P335">
        <f t="shared" si="50"/>
        <v>0</v>
      </c>
      <c r="Q335">
        <f t="shared" si="51"/>
        <v>0</v>
      </c>
      <c r="R335" t="b">
        <f>IFERROR(VLOOKUP(A335,'uppn åk6 uppn åk9'!$A$4:$D$600,1,FALSE)&lt;&gt;"",FALSE)</f>
        <v>1</v>
      </c>
      <c r="S335">
        <f>IFERROR(VLOOKUP(A335,'uppn åk6 uppn åk9'!$A$4:$D$600,2,FALSE),0)</f>
        <v>88</v>
      </c>
      <c r="T335">
        <f>IFERROR(VLOOKUP(A335,'uppn åk6 uppn åk9'!$A$4:$D$600,3,FALSE),0)</f>
        <v>0</v>
      </c>
      <c r="U335">
        <f t="shared" si="52"/>
        <v>88</v>
      </c>
      <c r="V335">
        <f t="shared" si="53"/>
        <v>0</v>
      </c>
    </row>
    <row r="336" spans="1:22" x14ac:dyDescent="0.3">
      <c r="A336" s="10" t="s">
        <v>298</v>
      </c>
      <c r="B336" s="49" t="b">
        <f t="shared" si="45"/>
        <v>0</v>
      </c>
      <c r="C336" t="b">
        <f>IFERROR(VLOOKUP(A336,'ej uppn åk6 ej uppn åk9'!$A$4:$D$525,1,FALSE)&lt;&gt;"",FALSE)</f>
        <v>1</v>
      </c>
      <c r="D336">
        <f>IFERROR(VLOOKUP(A336,'ej uppn åk6 ej uppn åk9'!$A$4:$D$525,2,FALSE),0)</f>
        <v>38</v>
      </c>
      <c r="E336">
        <f>IFERROR(VLOOKUP(A336,'ej uppn åk6 ej uppn åk9'!$A$4:$D$525,3,FALSE),0)</f>
        <v>29</v>
      </c>
      <c r="F336">
        <f t="shared" si="46"/>
        <v>38</v>
      </c>
      <c r="G336">
        <f t="shared" si="47"/>
        <v>29</v>
      </c>
      <c r="H336" t="b">
        <f>IFERROR(VLOOKUP(A336,'ej uppn åk6 uppn åk9'!$A$4:$D$525,1,FALSE)&lt;&gt;"",FALSE)</f>
        <v>1</v>
      </c>
      <c r="I336">
        <f>IFERROR(VLOOKUP(A336,'ej uppn åk6 uppn åk9'!$A$4:$D$525,2,FALSE),0)</f>
        <v>33</v>
      </c>
      <c r="J336">
        <f>IFERROR(VLOOKUP(A336,'ej uppn åk6 uppn åk9'!$A$4:$D$525,3,FALSE),0)</f>
        <v>13</v>
      </c>
      <c r="K336">
        <f t="shared" si="48"/>
        <v>33</v>
      </c>
      <c r="L336">
        <f t="shared" si="49"/>
        <v>13</v>
      </c>
      <c r="M336" t="b">
        <f>IFERROR(VLOOKUP(A336,'uppn åk6 ej uppn åk9'!$A$4:$D$525,1,FALSE)&lt;&gt;"",FALSE)</f>
        <v>1</v>
      </c>
      <c r="N336">
        <f>IFERROR(VLOOKUP(A336,'uppn åk6 ej uppn åk9'!$A$4:$D$525,2,FALSE),0)</f>
        <v>30</v>
      </c>
      <c r="O336">
        <f>IFERROR(VLOOKUP(A336,'uppn åk6 ej uppn åk9'!$A$4:$D$525,3,FALSE),0)</f>
        <v>999</v>
      </c>
      <c r="P336">
        <f t="shared" si="50"/>
        <v>30</v>
      </c>
      <c r="Q336">
        <f t="shared" si="51"/>
        <v>0</v>
      </c>
      <c r="R336" t="b">
        <f>IFERROR(VLOOKUP(A336,'uppn åk6 uppn åk9'!$A$4:$D$600,1,FALSE)&lt;&gt;"",FALSE)</f>
        <v>1</v>
      </c>
      <c r="S336">
        <f>IFERROR(VLOOKUP(A336,'uppn åk6 uppn åk9'!$A$4:$D$600,2,FALSE),0)</f>
        <v>589</v>
      </c>
      <c r="T336">
        <f>IFERROR(VLOOKUP(A336,'uppn åk6 uppn åk9'!$A$4:$D$600,3,FALSE),0)</f>
        <v>26</v>
      </c>
      <c r="U336">
        <f t="shared" si="52"/>
        <v>589</v>
      </c>
      <c r="V336">
        <f t="shared" si="53"/>
        <v>26</v>
      </c>
    </row>
    <row r="337" spans="1:22" x14ac:dyDescent="0.3">
      <c r="A337" s="10" t="s">
        <v>313</v>
      </c>
      <c r="B337" s="49" t="b">
        <f t="shared" si="45"/>
        <v>0</v>
      </c>
      <c r="C337" t="b">
        <f>IFERROR(VLOOKUP(A337,'ej uppn åk6 ej uppn åk9'!$A$4:$D$525,1,FALSE)&lt;&gt;"",FALSE)</f>
        <v>1</v>
      </c>
      <c r="D337">
        <f>IFERROR(VLOOKUP(A337,'ej uppn åk6 ej uppn åk9'!$A$4:$D$525,2,FALSE),0)</f>
        <v>999</v>
      </c>
      <c r="E337">
        <f>IFERROR(VLOOKUP(A337,'ej uppn åk6 ej uppn åk9'!$A$4:$D$525,3,FALSE),0)</f>
        <v>999</v>
      </c>
      <c r="F337">
        <f t="shared" si="46"/>
        <v>0</v>
      </c>
      <c r="G337">
        <f t="shared" si="47"/>
        <v>0</v>
      </c>
      <c r="H337" t="b">
        <f>IFERROR(VLOOKUP(A337,'ej uppn åk6 uppn åk9'!$A$4:$D$525,1,FALSE)&lt;&gt;"",FALSE)</f>
        <v>1</v>
      </c>
      <c r="I337">
        <f>IFERROR(VLOOKUP(A337,'ej uppn åk6 uppn åk9'!$A$4:$D$525,2,FALSE),0)</f>
        <v>999</v>
      </c>
      <c r="J337">
        <f>IFERROR(VLOOKUP(A337,'ej uppn åk6 uppn åk9'!$A$4:$D$525,3,FALSE),0)</f>
        <v>999</v>
      </c>
      <c r="K337">
        <f t="shared" si="48"/>
        <v>0</v>
      </c>
      <c r="L337">
        <f t="shared" si="49"/>
        <v>0</v>
      </c>
      <c r="M337" t="b">
        <f>IFERROR(VLOOKUP(A337,'uppn åk6 ej uppn åk9'!$A$4:$D$525,1,FALSE)&lt;&gt;"",FALSE)</f>
        <v>1</v>
      </c>
      <c r="N337">
        <f>IFERROR(VLOOKUP(A337,'uppn åk6 ej uppn åk9'!$A$4:$D$525,2,FALSE),0)</f>
        <v>999</v>
      </c>
      <c r="O337">
        <f>IFERROR(VLOOKUP(A337,'uppn åk6 ej uppn åk9'!$A$4:$D$525,3,FALSE),0)</f>
        <v>999</v>
      </c>
      <c r="P337">
        <f t="shared" si="50"/>
        <v>0</v>
      </c>
      <c r="Q337">
        <f t="shared" si="51"/>
        <v>0</v>
      </c>
      <c r="R337" t="b">
        <f>IFERROR(VLOOKUP(A337,'uppn åk6 uppn åk9'!$A$4:$D$600,1,FALSE)&lt;&gt;"",FALSE)</f>
        <v>1</v>
      </c>
      <c r="S337">
        <f>IFERROR(VLOOKUP(A337,'uppn åk6 uppn åk9'!$A$4:$D$600,2,FALSE),0)</f>
        <v>16</v>
      </c>
      <c r="T337">
        <f>IFERROR(VLOOKUP(A337,'uppn åk6 uppn åk9'!$A$4:$D$600,3,FALSE),0)</f>
        <v>999</v>
      </c>
      <c r="U337">
        <f t="shared" si="52"/>
        <v>16</v>
      </c>
      <c r="V337">
        <f t="shared" si="53"/>
        <v>0</v>
      </c>
    </row>
    <row r="338" spans="1:22" x14ac:dyDescent="0.3">
      <c r="A338" s="10" t="s">
        <v>299</v>
      </c>
      <c r="B338" s="49" t="b">
        <f t="shared" si="45"/>
        <v>0</v>
      </c>
      <c r="C338" t="b">
        <f>IFERROR(VLOOKUP(A338,'ej uppn åk6 ej uppn åk9'!$A$4:$D$525,1,FALSE)&lt;&gt;"",FALSE)</f>
        <v>1</v>
      </c>
      <c r="D338">
        <f>IFERROR(VLOOKUP(A338,'ej uppn åk6 ej uppn åk9'!$A$4:$D$525,2,FALSE),0)</f>
        <v>14</v>
      </c>
      <c r="E338">
        <f>IFERROR(VLOOKUP(A338,'ej uppn åk6 ej uppn åk9'!$A$4:$D$525,3,FALSE),0)</f>
        <v>999</v>
      </c>
      <c r="F338">
        <f t="shared" si="46"/>
        <v>14</v>
      </c>
      <c r="G338">
        <f t="shared" si="47"/>
        <v>0</v>
      </c>
      <c r="H338" t="b">
        <f>IFERROR(VLOOKUP(A338,'ej uppn åk6 uppn åk9'!$A$4:$D$525,1,FALSE)&lt;&gt;"",FALSE)</f>
        <v>1</v>
      </c>
      <c r="I338">
        <f>IFERROR(VLOOKUP(A338,'ej uppn åk6 uppn åk9'!$A$4:$D$525,2,FALSE),0)</f>
        <v>999</v>
      </c>
      <c r="J338">
        <f>IFERROR(VLOOKUP(A338,'ej uppn åk6 uppn åk9'!$A$4:$D$525,3,FALSE),0)</f>
        <v>999</v>
      </c>
      <c r="K338">
        <f t="shared" si="48"/>
        <v>0</v>
      </c>
      <c r="L338">
        <f t="shared" si="49"/>
        <v>0</v>
      </c>
      <c r="M338" t="b">
        <f>IFERROR(VLOOKUP(A338,'uppn åk6 ej uppn åk9'!$A$4:$D$525,1,FALSE)&lt;&gt;"",FALSE)</f>
        <v>1</v>
      </c>
      <c r="N338">
        <f>IFERROR(VLOOKUP(A338,'uppn åk6 ej uppn åk9'!$A$4:$D$525,2,FALSE),0)</f>
        <v>11</v>
      </c>
      <c r="O338">
        <f>IFERROR(VLOOKUP(A338,'uppn åk6 ej uppn åk9'!$A$4:$D$525,3,FALSE),0)</f>
        <v>999</v>
      </c>
      <c r="P338">
        <f t="shared" si="50"/>
        <v>11</v>
      </c>
      <c r="Q338">
        <f t="shared" si="51"/>
        <v>0</v>
      </c>
      <c r="R338" t="b">
        <f>IFERROR(VLOOKUP(A338,'uppn åk6 uppn åk9'!$A$4:$D$600,1,FALSE)&lt;&gt;"",FALSE)</f>
        <v>1</v>
      </c>
      <c r="S338">
        <f>IFERROR(VLOOKUP(A338,'uppn åk6 uppn åk9'!$A$4:$D$600,2,FALSE),0)</f>
        <v>66</v>
      </c>
      <c r="T338">
        <f>IFERROR(VLOOKUP(A338,'uppn åk6 uppn åk9'!$A$4:$D$600,3,FALSE),0)</f>
        <v>0</v>
      </c>
      <c r="U338">
        <f t="shared" si="52"/>
        <v>66</v>
      </c>
      <c r="V338">
        <f t="shared" si="53"/>
        <v>0</v>
      </c>
    </row>
    <row r="339" spans="1:22" x14ac:dyDescent="0.3">
      <c r="A339" s="10" t="s">
        <v>300</v>
      </c>
      <c r="B339" s="49" t="b">
        <f t="shared" si="45"/>
        <v>0</v>
      </c>
      <c r="C339" t="b">
        <f>IFERROR(VLOOKUP(A339,'ej uppn åk6 ej uppn åk9'!$A$4:$D$525,1,FALSE)&lt;&gt;"",FALSE)</f>
        <v>1</v>
      </c>
      <c r="D339">
        <f>IFERROR(VLOOKUP(A339,'ej uppn åk6 ej uppn åk9'!$A$4:$D$525,2,FALSE),0)</f>
        <v>999</v>
      </c>
      <c r="E339">
        <f>IFERROR(VLOOKUP(A339,'ej uppn åk6 ej uppn åk9'!$A$4:$D$525,3,FALSE),0)</f>
        <v>999</v>
      </c>
      <c r="F339">
        <f t="shared" si="46"/>
        <v>0</v>
      </c>
      <c r="G339">
        <f t="shared" si="47"/>
        <v>0</v>
      </c>
      <c r="H339" t="b">
        <f>IFERROR(VLOOKUP(A339,'ej uppn åk6 uppn åk9'!$A$4:$D$525,1,FALSE)&lt;&gt;"",FALSE)</f>
        <v>1</v>
      </c>
      <c r="I339">
        <f>IFERROR(VLOOKUP(A339,'ej uppn åk6 uppn åk9'!$A$4:$D$525,2,FALSE),0)</f>
        <v>999</v>
      </c>
      <c r="J339">
        <f>IFERROR(VLOOKUP(A339,'ej uppn åk6 uppn åk9'!$A$4:$D$525,3,FALSE),0)</f>
        <v>999</v>
      </c>
      <c r="K339">
        <f t="shared" si="48"/>
        <v>0</v>
      </c>
      <c r="L339">
        <f t="shared" si="49"/>
        <v>0</v>
      </c>
      <c r="M339" t="b">
        <f>IFERROR(VLOOKUP(A339,'uppn åk6 ej uppn åk9'!$A$4:$D$525,1,FALSE)&lt;&gt;"",FALSE)</f>
        <v>1</v>
      </c>
      <c r="N339">
        <f>IFERROR(VLOOKUP(A339,'uppn åk6 ej uppn åk9'!$A$4:$D$525,2,FALSE),0)</f>
        <v>999</v>
      </c>
      <c r="O339">
        <f>IFERROR(VLOOKUP(A339,'uppn åk6 ej uppn åk9'!$A$4:$D$525,3,FALSE),0)</f>
        <v>999</v>
      </c>
      <c r="P339">
        <f t="shared" si="50"/>
        <v>0</v>
      </c>
      <c r="Q339">
        <f t="shared" si="51"/>
        <v>0</v>
      </c>
      <c r="R339" t="b">
        <f>IFERROR(VLOOKUP(A339,'uppn åk6 uppn åk9'!$A$4:$D$600,1,FALSE)&lt;&gt;"",FALSE)</f>
        <v>1</v>
      </c>
      <c r="S339">
        <f>IFERROR(VLOOKUP(A339,'uppn åk6 uppn åk9'!$A$4:$D$600,2,FALSE),0)</f>
        <v>23</v>
      </c>
      <c r="T339">
        <f>IFERROR(VLOOKUP(A339,'uppn åk6 uppn åk9'!$A$4:$D$600,3,FALSE),0)</f>
        <v>0</v>
      </c>
      <c r="U339">
        <f t="shared" si="52"/>
        <v>23</v>
      </c>
      <c r="V339">
        <f t="shared" si="53"/>
        <v>0</v>
      </c>
    </row>
    <row r="340" spans="1:22" x14ac:dyDescent="0.3">
      <c r="A340" s="10" t="s">
        <v>301</v>
      </c>
      <c r="B340" s="49" t="b">
        <f t="shared" si="45"/>
        <v>0</v>
      </c>
      <c r="C340" t="b">
        <f>IFERROR(VLOOKUP(A340,'ej uppn åk6 ej uppn åk9'!$A$4:$D$525,1,FALSE)&lt;&gt;"",FALSE)</f>
        <v>1</v>
      </c>
      <c r="D340">
        <f>IFERROR(VLOOKUP(A340,'ej uppn åk6 ej uppn åk9'!$A$4:$D$525,2,FALSE),0)</f>
        <v>999</v>
      </c>
      <c r="E340">
        <f>IFERROR(VLOOKUP(A340,'ej uppn åk6 ej uppn åk9'!$A$4:$D$525,3,FALSE),0)</f>
        <v>999</v>
      </c>
      <c r="F340">
        <f t="shared" si="46"/>
        <v>0</v>
      </c>
      <c r="G340">
        <f t="shared" si="47"/>
        <v>0</v>
      </c>
      <c r="H340" t="b">
        <f>IFERROR(VLOOKUP(A340,'ej uppn åk6 uppn åk9'!$A$4:$D$525,1,FALSE)&lt;&gt;"",FALSE)</f>
        <v>1</v>
      </c>
      <c r="I340">
        <f>IFERROR(VLOOKUP(A340,'ej uppn åk6 uppn åk9'!$A$4:$D$525,2,FALSE),0)</f>
        <v>999</v>
      </c>
      <c r="J340">
        <f>IFERROR(VLOOKUP(A340,'ej uppn åk6 uppn åk9'!$A$4:$D$525,3,FALSE),0)</f>
        <v>999</v>
      </c>
      <c r="K340">
        <f t="shared" si="48"/>
        <v>0</v>
      </c>
      <c r="L340">
        <f t="shared" si="49"/>
        <v>0</v>
      </c>
      <c r="M340" t="b">
        <f>IFERROR(VLOOKUP(A340,'uppn åk6 ej uppn åk9'!$A$4:$D$525,1,FALSE)&lt;&gt;"",FALSE)</f>
        <v>1</v>
      </c>
      <c r="N340">
        <f>IFERROR(VLOOKUP(A340,'uppn åk6 ej uppn åk9'!$A$4:$D$525,2,FALSE),0)</f>
        <v>999</v>
      </c>
      <c r="O340">
        <f>IFERROR(VLOOKUP(A340,'uppn åk6 ej uppn åk9'!$A$4:$D$525,3,FALSE),0)</f>
        <v>999</v>
      </c>
      <c r="P340">
        <f t="shared" si="50"/>
        <v>0</v>
      </c>
      <c r="Q340">
        <f t="shared" si="51"/>
        <v>0</v>
      </c>
      <c r="R340" t="b">
        <f>IFERROR(VLOOKUP(A340,'uppn åk6 uppn åk9'!$A$4:$D$600,1,FALSE)&lt;&gt;"",FALSE)</f>
        <v>1</v>
      </c>
      <c r="S340">
        <f>IFERROR(VLOOKUP(A340,'uppn åk6 uppn åk9'!$A$4:$D$600,2,FALSE),0)</f>
        <v>19</v>
      </c>
      <c r="T340">
        <f>IFERROR(VLOOKUP(A340,'uppn åk6 uppn åk9'!$A$4:$D$600,3,FALSE),0)</f>
        <v>0</v>
      </c>
      <c r="U340">
        <f t="shared" si="52"/>
        <v>19</v>
      </c>
      <c r="V340">
        <f t="shared" si="53"/>
        <v>0</v>
      </c>
    </row>
    <row r="341" spans="1:22" x14ac:dyDescent="0.3">
      <c r="A341" s="10" t="s">
        <v>302</v>
      </c>
      <c r="B341" s="49" t="b">
        <f t="shared" si="45"/>
        <v>0</v>
      </c>
      <c r="C341" t="b">
        <f>IFERROR(VLOOKUP(A341,'ej uppn åk6 ej uppn åk9'!$A$4:$D$525,1,FALSE)&lt;&gt;"",FALSE)</f>
        <v>1</v>
      </c>
      <c r="D341">
        <f>IFERROR(VLOOKUP(A341,'ej uppn åk6 ej uppn åk9'!$A$4:$D$525,2,FALSE),0)</f>
        <v>999</v>
      </c>
      <c r="E341">
        <f>IFERROR(VLOOKUP(A341,'ej uppn åk6 ej uppn åk9'!$A$4:$D$525,3,FALSE),0)</f>
        <v>999</v>
      </c>
      <c r="F341">
        <f t="shared" si="46"/>
        <v>0</v>
      </c>
      <c r="G341">
        <f t="shared" si="47"/>
        <v>0</v>
      </c>
      <c r="H341" t="b">
        <f>IFERROR(VLOOKUP(A341,'ej uppn åk6 uppn åk9'!$A$4:$D$525,1,FALSE)&lt;&gt;"",FALSE)</f>
        <v>1</v>
      </c>
      <c r="I341">
        <f>IFERROR(VLOOKUP(A341,'ej uppn åk6 uppn åk9'!$A$4:$D$525,2,FALSE),0)</f>
        <v>999</v>
      </c>
      <c r="J341">
        <f>IFERROR(VLOOKUP(A341,'ej uppn åk6 uppn åk9'!$A$4:$D$525,3,FALSE),0)</f>
        <v>999</v>
      </c>
      <c r="K341">
        <f t="shared" si="48"/>
        <v>0</v>
      </c>
      <c r="L341">
        <f t="shared" si="49"/>
        <v>0</v>
      </c>
      <c r="M341" t="b">
        <f>IFERROR(VLOOKUP(A341,'uppn åk6 ej uppn åk9'!$A$4:$D$525,1,FALSE)&lt;&gt;"",FALSE)</f>
        <v>1</v>
      </c>
      <c r="N341">
        <f>IFERROR(VLOOKUP(A341,'uppn åk6 ej uppn åk9'!$A$4:$D$525,2,FALSE),0)</f>
        <v>999</v>
      </c>
      <c r="O341">
        <f>IFERROR(VLOOKUP(A341,'uppn åk6 ej uppn åk9'!$A$4:$D$525,3,FALSE),0)</f>
        <v>999</v>
      </c>
      <c r="P341">
        <f t="shared" si="50"/>
        <v>0</v>
      </c>
      <c r="Q341">
        <f t="shared" si="51"/>
        <v>0</v>
      </c>
      <c r="R341" t="b">
        <f>IFERROR(VLOOKUP(A341,'uppn åk6 uppn åk9'!$A$4:$D$600,1,FALSE)&lt;&gt;"",FALSE)</f>
        <v>1</v>
      </c>
      <c r="S341">
        <f>IFERROR(VLOOKUP(A341,'uppn åk6 uppn åk9'!$A$4:$D$600,2,FALSE),0)</f>
        <v>48</v>
      </c>
      <c r="T341">
        <f>IFERROR(VLOOKUP(A341,'uppn åk6 uppn åk9'!$A$4:$D$600,3,FALSE),0)</f>
        <v>0</v>
      </c>
      <c r="U341">
        <f t="shared" si="52"/>
        <v>48</v>
      </c>
      <c r="V341">
        <f t="shared" si="53"/>
        <v>0</v>
      </c>
    </row>
    <row r="342" spans="1:22" x14ac:dyDescent="0.3">
      <c r="A342" s="10" t="s">
        <v>303</v>
      </c>
      <c r="B342" s="49" t="b">
        <f t="shared" si="45"/>
        <v>0</v>
      </c>
      <c r="C342" t="b">
        <f>IFERROR(VLOOKUP(A342,'ej uppn åk6 ej uppn åk9'!$A$4:$D$525,1,FALSE)&lt;&gt;"",FALSE)</f>
        <v>1</v>
      </c>
      <c r="D342">
        <f>IFERROR(VLOOKUP(A342,'ej uppn åk6 ej uppn åk9'!$A$4:$D$525,2,FALSE),0)</f>
        <v>176</v>
      </c>
      <c r="E342">
        <f>IFERROR(VLOOKUP(A342,'ej uppn åk6 ej uppn åk9'!$A$4:$D$525,3,FALSE),0)</f>
        <v>85</v>
      </c>
      <c r="F342">
        <f t="shared" si="46"/>
        <v>176</v>
      </c>
      <c r="G342">
        <f t="shared" si="47"/>
        <v>85</v>
      </c>
      <c r="H342" t="b">
        <f>IFERROR(VLOOKUP(A342,'ej uppn åk6 uppn åk9'!$A$4:$D$525,1,FALSE)&lt;&gt;"",FALSE)</f>
        <v>1</v>
      </c>
      <c r="I342">
        <f>IFERROR(VLOOKUP(A342,'ej uppn åk6 uppn åk9'!$A$4:$D$525,2,FALSE),0)</f>
        <v>96</v>
      </c>
      <c r="J342">
        <f>IFERROR(VLOOKUP(A342,'ej uppn åk6 uppn åk9'!$A$4:$D$525,3,FALSE),0)</f>
        <v>23</v>
      </c>
      <c r="K342">
        <f t="shared" si="48"/>
        <v>96</v>
      </c>
      <c r="L342">
        <f t="shared" si="49"/>
        <v>23</v>
      </c>
      <c r="M342" t="b">
        <f>IFERROR(VLOOKUP(A342,'uppn åk6 ej uppn åk9'!$A$4:$D$525,1,FALSE)&lt;&gt;"",FALSE)</f>
        <v>1</v>
      </c>
      <c r="N342">
        <f>IFERROR(VLOOKUP(A342,'uppn åk6 ej uppn åk9'!$A$4:$D$525,2,FALSE),0)</f>
        <v>97</v>
      </c>
      <c r="O342">
        <f>IFERROR(VLOOKUP(A342,'uppn åk6 ej uppn åk9'!$A$4:$D$525,3,FALSE),0)</f>
        <v>26</v>
      </c>
      <c r="P342">
        <f t="shared" si="50"/>
        <v>97</v>
      </c>
      <c r="Q342">
        <f t="shared" si="51"/>
        <v>26</v>
      </c>
      <c r="R342" t="b">
        <f>IFERROR(VLOOKUP(A342,'uppn åk6 uppn åk9'!$A$4:$D$600,1,FALSE)&lt;&gt;"",FALSE)</f>
        <v>1</v>
      </c>
      <c r="S342">
        <f>IFERROR(VLOOKUP(A342,'uppn åk6 uppn åk9'!$A$4:$D$600,2,FALSE),0)</f>
        <v>549</v>
      </c>
      <c r="T342">
        <f>IFERROR(VLOOKUP(A342,'uppn åk6 uppn åk9'!$A$4:$D$600,3,FALSE),0)</f>
        <v>26</v>
      </c>
      <c r="U342">
        <f t="shared" si="52"/>
        <v>549</v>
      </c>
      <c r="V342">
        <f t="shared" si="53"/>
        <v>26</v>
      </c>
    </row>
    <row r="343" spans="1:22" x14ac:dyDescent="0.3">
      <c r="A343" s="10" t="s">
        <v>304</v>
      </c>
      <c r="B343" s="49" t="b">
        <f t="shared" si="45"/>
        <v>0</v>
      </c>
      <c r="C343" t="b">
        <f>IFERROR(VLOOKUP(A343,'ej uppn åk6 ej uppn åk9'!$A$4:$D$525,1,FALSE)&lt;&gt;"",FALSE)</f>
        <v>1</v>
      </c>
      <c r="D343">
        <f>IFERROR(VLOOKUP(A343,'ej uppn åk6 ej uppn åk9'!$A$4:$D$525,2,FALSE),0)</f>
        <v>41</v>
      </c>
      <c r="E343">
        <f>IFERROR(VLOOKUP(A343,'ej uppn åk6 ej uppn åk9'!$A$4:$D$525,3,FALSE),0)</f>
        <v>25</v>
      </c>
      <c r="F343">
        <f t="shared" si="46"/>
        <v>41</v>
      </c>
      <c r="G343">
        <f t="shared" si="47"/>
        <v>25</v>
      </c>
      <c r="H343" t="b">
        <f>IFERROR(VLOOKUP(A343,'ej uppn åk6 uppn åk9'!$A$4:$D$525,1,FALSE)&lt;&gt;"",FALSE)</f>
        <v>1</v>
      </c>
      <c r="I343">
        <f>IFERROR(VLOOKUP(A343,'ej uppn åk6 uppn åk9'!$A$4:$D$525,2,FALSE),0)</f>
        <v>36</v>
      </c>
      <c r="J343">
        <f>IFERROR(VLOOKUP(A343,'ej uppn åk6 uppn åk9'!$A$4:$D$525,3,FALSE),0)</f>
        <v>13</v>
      </c>
      <c r="K343">
        <f t="shared" si="48"/>
        <v>36</v>
      </c>
      <c r="L343">
        <f t="shared" si="49"/>
        <v>13</v>
      </c>
      <c r="M343" t="b">
        <f>IFERROR(VLOOKUP(A343,'uppn åk6 ej uppn åk9'!$A$4:$D$525,1,FALSE)&lt;&gt;"",FALSE)</f>
        <v>1</v>
      </c>
      <c r="N343">
        <f>IFERROR(VLOOKUP(A343,'uppn åk6 ej uppn åk9'!$A$4:$D$525,2,FALSE),0)</f>
        <v>43</v>
      </c>
      <c r="O343">
        <f>IFERROR(VLOOKUP(A343,'uppn åk6 ej uppn åk9'!$A$4:$D$525,3,FALSE),0)</f>
        <v>999</v>
      </c>
      <c r="P343">
        <f t="shared" si="50"/>
        <v>43</v>
      </c>
      <c r="Q343">
        <f t="shared" si="51"/>
        <v>0</v>
      </c>
      <c r="R343" t="b">
        <f>IFERROR(VLOOKUP(A343,'uppn åk6 uppn åk9'!$A$4:$D$600,1,FALSE)&lt;&gt;"",FALSE)</f>
        <v>1</v>
      </c>
      <c r="S343">
        <f>IFERROR(VLOOKUP(A343,'uppn åk6 uppn åk9'!$A$4:$D$600,2,FALSE),0)</f>
        <v>337</v>
      </c>
      <c r="T343">
        <f>IFERROR(VLOOKUP(A343,'uppn åk6 uppn åk9'!$A$4:$D$600,3,FALSE),0)</f>
        <v>12</v>
      </c>
      <c r="U343">
        <f t="shared" si="52"/>
        <v>337</v>
      </c>
      <c r="V343">
        <f t="shared" si="53"/>
        <v>12</v>
      </c>
    </row>
    <row r="344" spans="1:22" x14ac:dyDescent="0.3">
      <c r="A344" s="10" t="s">
        <v>314</v>
      </c>
      <c r="B344" s="49" t="b">
        <f t="shared" si="45"/>
        <v>0</v>
      </c>
      <c r="C344" t="b">
        <f>IFERROR(VLOOKUP(A344,'ej uppn åk6 ej uppn åk9'!$A$4:$D$525,1,FALSE)&lt;&gt;"",FALSE)</f>
        <v>1</v>
      </c>
      <c r="D344">
        <f>IFERROR(VLOOKUP(A344,'ej uppn åk6 ej uppn åk9'!$A$4:$D$525,2,FALSE),0)</f>
        <v>999</v>
      </c>
      <c r="E344">
        <f>IFERROR(VLOOKUP(A344,'ej uppn åk6 ej uppn åk9'!$A$4:$D$525,3,FALSE),0)</f>
        <v>999</v>
      </c>
      <c r="F344">
        <f t="shared" si="46"/>
        <v>0</v>
      </c>
      <c r="G344">
        <f t="shared" si="47"/>
        <v>0</v>
      </c>
      <c r="H344" t="b">
        <f>IFERROR(VLOOKUP(A344,'ej uppn åk6 uppn åk9'!$A$4:$D$525,1,FALSE)&lt;&gt;"",FALSE)</f>
        <v>1</v>
      </c>
      <c r="I344">
        <f>IFERROR(VLOOKUP(A344,'ej uppn åk6 uppn åk9'!$A$4:$D$525,2,FALSE),0)</f>
        <v>999</v>
      </c>
      <c r="J344">
        <f>IFERROR(VLOOKUP(A344,'ej uppn åk6 uppn åk9'!$A$4:$D$525,3,FALSE),0)</f>
        <v>999</v>
      </c>
      <c r="K344">
        <f t="shared" si="48"/>
        <v>0</v>
      </c>
      <c r="L344">
        <f t="shared" si="49"/>
        <v>0</v>
      </c>
      <c r="M344" t="b">
        <f>IFERROR(VLOOKUP(A344,'uppn åk6 ej uppn åk9'!$A$4:$D$525,1,FALSE)&lt;&gt;"",FALSE)</f>
        <v>1</v>
      </c>
      <c r="N344">
        <f>IFERROR(VLOOKUP(A344,'uppn åk6 ej uppn åk9'!$A$4:$D$525,2,FALSE),0)</f>
        <v>999</v>
      </c>
      <c r="O344">
        <f>IFERROR(VLOOKUP(A344,'uppn åk6 ej uppn åk9'!$A$4:$D$525,3,FALSE),0)</f>
        <v>999</v>
      </c>
      <c r="P344">
        <f t="shared" si="50"/>
        <v>0</v>
      </c>
      <c r="Q344">
        <f t="shared" si="51"/>
        <v>0</v>
      </c>
      <c r="R344" t="b">
        <f>IFERROR(VLOOKUP(A344,'uppn åk6 uppn åk9'!$A$4:$D$600,1,FALSE)&lt;&gt;"",FALSE)</f>
        <v>1</v>
      </c>
      <c r="S344">
        <f>IFERROR(VLOOKUP(A344,'uppn åk6 uppn åk9'!$A$4:$D$600,2,FALSE),0)</f>
        <v>45</v>
      </c>
      <c r="T344">
        <f>IFERROR(VLOOKUP(A344,'uppn åk6 uppn åk9'!$A$4:$D$600,3,FALSE),0)</f>
        <v>0</v>
      </c>
      <c r="U344">
        <f t="shared" si="52"/>
        <v>45</v>
      </c>
      <c r="V344">
        <f t="shared" si="53"/>
        <v>0</v>
      </c>
    </row>
    <row r="345" spans="1:22" x14ac:dyDescent="0.3">
      <c r="A345" s="10" t="s">
        <v>305</v>
      </c>
      <c r="B345" s="49" t="b">
        <f t="shared" si="45"/>
        <v>0</v>
      </c>
      <c r="C345" t="b">
        <f>IFERROR(VLOOKUP(A345,'ej uppn åk6 ej uppn åk9'!$A$4:$D$525,1,FALSE)&lt;&gt;"",FALSE)</f>
        <v>1</v>
      </c>
      <c r="D345">
        <f>IFERROR(VLOOKUP(A345,'ej uppn åk6 ej uppn åk9'!$A$4:$D$525,2,FALSE),0)</f>
        <v>999</v>
      </c>
      <c r="E345">
        <f>IFERROR(VLOOKUP(A345,'ej uppn åk6 ej uppn åk9'!$A$4:$D$525,3,FALSE),0)</f>
        <v>999</v>
      </c>
      <c r="F345">
        <f t="shared" si="46"/>
        <v>0</v>
      </c>
      <c r="G345">
        <f t="shared" si="47"/>
        <v>0</v>
      </c>
      <c r="H345" t="b">
        <f>IFERROR(VLOOKUP(A345,'ej uppn åk6 uppn åk9'!$A$4:$D$525,1,FALSE)&lt;&gt;"",FALSE)</f>
        <v>1</v>
      </c>
      <c r="I345">
        <f>IFERROR(VLOOKUP(A345,'ej uppn åk6 uppn åk9'!$A$4:$D$525,2,FALSE),0)</f>
        <v>999</v>
      </c>
      <c r="J345">
        <f>IFERROR(VLOOKUP(A345,'ej uppn åk6 uppn åk9'!$A$4:$D$525,3,FALSE),0)</f>
        <v>999</v>
      </c>
      <c r="K345">
        <f t="shared" si="48"/>
        <v>0</v>
      </c>
      <c r="L345">
        <f t="shared" si="49"/>
        <v>0</v>
      </c>
      <c r="M345" t="b">
        <f>IFERROR(VLOOKUP(A345,'uppn åk6 ej uppn åk9'!$A$4:$D$525,1,FALSE)&lt;&gt;"",FALSE)</f>
        <v>1</v>
      </c>
      <c r="N345">
        <f>IFERROR(VLOOKUP(A345,'uppn åk6 ej uppn åk9'!$A$4:$D$525,2,FALSE),0)</f>
        <v>999</v>
      </c>
      <c r="O345">
        <f>IFERROR(VLOOKUP(A345,'uppn åk6 ej uppn åk9'!$A$4:$D$525,3,FALSE),0)</f>
        <v>999</v>
      </c>
      <c r="P345">
        <f t="shared" si="50"/>
        <v>0</v>
      </c>
      <c r="Q345">
        <f t="shared" si="51"/>
        <v>0</v>
      </c>
      <c r="R345" t="b">
        <f>IFERROR(VLOOKUP(A345,'uppn åk6 uppn åk9'!$A$4:$D$600,1,FALSE)&lt;&gt;"",FALSE)</f>
        <v>1</v>
      </c>
      <c r="S345">
        <f>IFERROR(VLOOKUP(A345,'uppn åk6 uppn åk9'!$A$4:$D$600,2,FALSE),0)</f>
        <v>24</v>
      </c>
      <c r="T345">
        <f>IFERROR(VLOOKUP(A345,'uppn åk6 uppn åk9'!$A$4:$D$600,3,FALSE),0)</f>
        <v>0</v>
      </c>
      <c r="U345">
        <f t="shared" si="52"/>
        <v>24</v>
      </c>
      <c r="V345">
        <f t="shared" si="53"/>
        <v>0</v>
      </c>
    </row>
    <row r="346" spans="1:22" x14ac:dyDescent="0.3">
      <c r="A346" s="10" t="s">
        <v>306</v>
      </c>
      <c r="B346" s="49" t="b">
        <f t="shared" si="45"/>
        <v>0</v>
      </c>
      <c r="C346" t="b">
        <f>IFERROR(VLOOKUP(A346,'ej uppn åk6 ej uppn åk9'!$A$4:$D$525,1,FALSE)&lt;&gt;"",FALSE)</f>
        <v>1</v>
      </c>
      <c r="D346">
        <f>IFERROR(VLOOKUP(A346,'ej uppn åk6 ej uppn åk9'!$A$4:$D$525,2,FALSE),0)</f>
        <v>999</v>
      </c>
      <c r="E346">
        <f>IFERROR(VLOOKUP(A346,'ej uppn åk6 ej uppn åk9'!$A$4:$D$525,3,FALSE),0)</f>
        <v>999</v>
      </c>
      <c r="F346">
        <f t="shared" si="46"/>
        <v>0</v>
      </c>
      <c r="G346">
        <f t="shared" si="47"/>
        <v>0</v>
      </c>
      <c r="H346" t="b">
        <f>IFERROR(VLOOKUP(A346,'ej uppn åk6 uppn åk9'!$A$4:$D$525,1,FALSE)&lt;&gt;"",FALSE)</f>
        <v>1</v>
      </c>
      <c r="I346">
        <f>IFERROR(VLOOKUP(A346,'ej uppn åk6 uppn åk9'!$A$4:$D$525,2,FALSE),0)</f>
        <v>999</v>
      </c>
      <c r="J346">
        <f>IFERROR(VLOOKUP(A346,'ej uppn åk6 uppn åk9'!$A$4:$D$525,3,FALSE),0)</f>
        <v>999</v>
      </c>
      <c r="K346">
        <f t="shared" si="48"/>
        <v>0</v>
      </c>
      <c r="L346">
        <f t="shared" si="49"/>
        <v>0</v>
      </c>
      <c r="M346" t="b">
        <f>IFERROR(VLOOKUP(A346,'uppn åk6 ej uppn åk9'!$A$4:$D$525,1,FALSE)&lt;&gt;"",FALSE)</f>
        <v>0</v>
      </c>
      <c r="N346">
        <f>IFERROR(VLOOKUP(A346,'uppn åk6 ej uppn åk9'!$A$4:$D$525,2,FALSE),0)</f>
        <v>0</v>
      </c>
      <c r="O346">
        <f>IFERROR(VLOOKUP(A346,'uppn åk6 ej uppn åk9'!$A$4:$D$525,3,FALSE),0)</f>
        <v>0</v>
      </c>
      <c r="P346">
        <f t="shared" si="50"/>
        <v>0</v>
      </c>
      <c r="Q346">
        <f t="shared" si="51"/>
        <v>0</v>
      </c>
      <c r="R346" t="b">
        <f>IFERROR(VLOOKUP(A346,'uppn åk6 uppn åk9'!$A$4:$D$600,1,FALSE)&lt;&gt;"",FALSE)</f>
        <v>1</v>
      </c>
      <c r="S346">
        <f>IFERROR(VLOOKUP(A346,'uppn åk6 uppn åk9'!$A$4:$D$600,2,FALSE),0)</f>
        <v>12</v>
      </c>
      <c r="T346">
        <f>IFERROR(VLOOKUP(A346,'uppn åk6 uppn åk9'!$A$4:$D$600,3,FALSE),0)</f>
        <v>0</v>
      </c>
      <c r="U346">
        <f t="shared" si="52"/>
        <v>12</v>
      </c>
      <c r="V346">
        <f t="shared" si="53"/>
        <v>0</v>
      </c>
    </row>
    <row r="347" spans="1:22" x14ac:dyDescent="0.3">
      <c r="A347" s="10" t="s">
        <v>315</v>
      </c>
      <c r="B347" s="49" t="b">
        <f t="shared" si="45"/>
        <v>0</v>
      </c>
      <c r="C347" t="b">
        <f>IFERROR(VLOOKUP(A347,'ej uppn åk6 ej uppn åk9'!$A$4:$D$525,1,FALSE)&lt;&gt;"",FALSE)</f>
        <v>1</v>
      </c>
      <c r="D347">
        <f>IFERROR(VLOOKUP(A347,'ej uppn åk6 ej uppn åk9'!$A$4:$D$525,2,FALSE),0)</f>
        <v>999</v>
      </c>
      <c r="E347">
        <f>IFERROR(VLOOKUP(A347,'ej uppn åk6 ej uppn åk9'!$A$4:$D$525,3,FALSE),0)</f>
        <v>999</v>
      </c>
      <c r="F347">
        <f t="shared" si="46"/>
        <v>0</v>
      </c>
      <c r="G347">
        <f t="shared" si="47"/>
        <v>0</v>
      </c>
      <c r="H347" t="b">
        <f>IFERROR(VLOOKUP(A347,'ej uppn åk6 uppn åk9'!$A$4:$D$525,1,FALSE)&lt;&gt;"",FALSE)</f>
        <v>1</v>
      </c>
      <c r="I347">
        <f>IFERROR(VLOOKUP(A347,'ej uppn åk6 uppn åk9'!$A$4:$D$525,2,FALSE),0)</f>
        <v>999</v>
      </c>
      <c r="J347">
        <f>IFERROR(VLOOKUP(A347,'ej uppn åk6 uppn åk9'!$A$4:$D$525,3,FALSE),0)</f>
        <v>999</v>
      </c>
      <c r="K347">
        <f t="shared" si="48"/>
        <v>0</v>
      </c>
      <c r="L347">
        <f t="shared" si="49"/>
        <v>0</v>
      </c>
      <c r="M347" t="b">
        <f>IFERROR(VLOOKUP(A347,'uppn åk6 ej uppn åk9'!$A$4:$D$525,1,FALSE)&lt;&gt;"",FALSE)</f>
        <v>1</v>
      </c>
      <c r="N347">
        <f>IFERROR(VLOOKUP(A347,'uppn åk6 ej uppn åk9'!$A$4:$D$525,2,FALSE),0)</f>
        <v>999</v>
      </c>
      <c r="O347">
        <f>IFERROR(VLOOKUP(A347,'uppn åk6 ej uppn åk9'!$A$4:$D$525,3,FALSE),0)</f>
        <v>999</v>
      </c>
      <c r="P347">
        <f t="shared" si="50"/>
        <v>0</v>
      </c>
      <c r="Q347">
        <f t="shared" si="51"/>
        <v>0</v>
      </c>
      <c r="R347" t="b">
        <f>IFERROR(VLOOKUP(A347,'uppn åk6 uppn åk9'!$A$4:$D$600,1,FALSE)&lt;&gt;"",FALSE)</f>
        <v>1</v>
      </c>
      <c r="S347">
        <f>IFERROR(VLOOKUP(A347,'uppn åk6 uppn åk9'!$A$4:$D$600,2,FALSE),0)</f>
        <v>72</v>
      </c>
      <c r="T347">
        <f>IFERROR(VLOOKUP(A347,'uppn åk6 uppn åk9'!$A$4:$D$600,3,FALSE),0)</f>
        <v>999</v>
      </c>
      <c r="U347">
        <f t="shared" si="52"/>
        <v>72</v>
      </c>
      <c r="V347">
        <f t="shared" si="53"/>
        <v>0</v>
      </c>
    </row>
    <row r="348" spans="1:22" x14ac:dyDescent="0.3">
      <c r="A348" s="10" t="s">
        <v>307</v>
      </c>
      <c r="B348" s="49" t="b">
        <f t="shared" si="45"/>
        <v>0</v>
      </c>
      <c r="C348" t="b">
        <f>IFERROR(VLOOKUP(A348,'ej uppn åk6 ej uppn åk9'!$A$4:$D$525,1,FALSE)&lt;&gt;"",FALSE)</f>
        <v>1</v>
      </c>
      <c r="D348">
        <f>IFERROR(VLOOKUP(A348,'ej uppn åk6 ej uppn åk9'!$A$4:$D$525,2,FALSE),0)</f>
        <v>999</v>
      </c>
      <c r="E348">
        <f>IFERROR(VLOOKUP(A348,'ej uppn åk6 ej uppn åk9'!$A$4:$D$525,3,FALSE),0)</f>
        <v>999</v>
      </c>
      <c r="F348">
        <f t="shared" si="46"/>
        <v>0</v>
      </c>
      <c r="G348">
        <f t="shared" si="47"/>
        <v>0</v>
      </c>
      <c r="H348" t="b">
        <f>IFERROR(VLOOKUP(A348,'ej uppn åk6 uppn åk9'!$A$4:$D$525,1,FALSE)&lt;&gt;"",FALSE)</f>
        <v>1</v>
      </c>
      <c r="I348">
        <f>IFERROR(VLOOKUP(A348,'ej uppn åk6 uppn åk9'!$A$4:$D$525,2,FALSE),0)</f>
        <v>999</v>
      </c>
      <c r="J348">
        <f>IFERROR(VLOOKUP(A348,'ej uppn åk6 uppn åk9'!$A$4:$D$525,3,FALSE),0)</f>
        <v>999</v>
      </c>
      <c r="K348">
        <f t="shared" si="48"/>
        <v>0</v>
      </c>
      <c r="L348">
        <f t="shared" si="49"/>
        <v>0</v>
      </c>
      <c r="M348" t="b">
        <f>IFERROR(VLOOKUP(A348,'uppn åk6 ej uppn åk9'!$A$4:$D$525,1,FALSE)&lt;&gt;"",FALSE)</f>
        <v>1</v>
      </c>
      <c r="N348">
        <f>IFERROR(VLOOKUP(A348,'uppn åk6 ej uppn åk9'!$A$4:$D$525,2,FALSE),0)</f>
        <v>14</v>
      </c>
      <c r="O348">
        <f>IFERROR(VLOOKUP(A348,'uppn åk6 ej uppn åk9'!$A$4:$D$525,3,FALSE),0)</f>
        <v>999</v>
      </c>
      <c r="P348">
        <f t="shared" si="50"/>
        <v>14</v>
      </c>
      <c r="Q348">
        <f t="shared" si="51"/>
        <v>0</v>
      </c>
      <c r="R348" t="b">
        <f>IFERROR(VLOOKUP(A348,'uppn åk6 uppn åk9'!$A$4:$D$600,1,FALSE)&lt;&gt;"",FALSE)</f>
        <v>1</v>
      </c>
      <c r="S348">
        <f>IFERROR(VLOOKUP(A348,'uppn åk6 uppn åk9'!$A$4:$D$600,2,FALSE),0)</f>
        <v>154</v>
      </c>
      <c r="T348">
        <f>IFERROR(VLOOKUP(A348,'uppn åk6 uppn åk9'!$A$4:$D$600,3,FALSE),0)</f>
        <v>999</v>
      </c>
      <c r="U348">
        <f t="shared" si="52"/>
        <v>154</v>
      </c>
      <c r="V348">
        <f t="shared" si="53"/>
        <v>0</v>
      </c>
    </row>
    <row r="349" spans="1:22" x14ac:dyDescent="0.3">
      <c r="A349" s="10" t="s">
        <v>308</v>
      </c>
      <c r="B349" s="49" t="b">
        <f t="shared" si="45"/>
        <v>0</v>
      </c>
      <c r="C349" t="b">
        <f>IFERROR(VLOOKUP(A349,'ej uppn åk6 ej uppn åk9'!$A$4:$D$525,1,FALSE)&lt;&gt;"",FALSE)</f>
        <v>1</v>
      </c>
      <c r="D349">
        <f>IFERROR(VLOOKUP(A349,'ej uppn åk6 ej uppn åk9'!$A$4:$D$525,2,FALSE),0)</f>
        <v>999</v>
      </c>
      <c r="E349">
        <f>IFERROR(VLOOKUP(A349,'ej uppn åk6 ej uppn åk9'!$A$4:$D$525,3,FALSE),0)</f>
        <v>999</v>
      </c>
      <c r="F349">
        <f t="shared" si="46"/>
        <v>0</v>
      </c>
      <c r="G349">
        <f t="shared" si="47"/>
        <v>0</v>
      </c>
      <c r="H349" t="b">
        <f>IFERROR(VLOOKUP(A349,'ej uppn åk6 uppn åk9'!$A$4:$D$525,1,FALSE)&lt;&gt;"",FALSE)</f>
        <v>1</v>
      </c>
      <c r="I349">
        <f>IFERROR(VLOOKUP(A349,'ej uppn åk6 uppn åk9'!$A$4:$D$525,2,FALSE),0)</f>
        <v>999</v>
      </c>
      <c r="J349">
        <f>IFERROR(VLOOKUP(A349,'ej uppn åk6 uppn åk9'!$A$4:$D$525,3,FALSE),0)</f>
        <v>999</v>
      </c>
      <c r="K349">
        <f t="shared" si="48"/>
        <v>0</v>
      </c>
      <c r="L349">
        <f t="shared" si="49"/>
        <v>0</v>
      </c>
      <c r="M349" t="b">
        <f>IFERROR(VLOOKUP(A349,'uppn åk6 ej uppn åk9'!$A$4:$D$525,1,FALSE)&lt;&gt;"",FALSE)</f>
        <v>1</v>
      </c>
      <c r="N349">
        <f>IFERROR(VLOOKUP(A349,'uppn åk6 ej uppn åk9'!$A$4:$D$525,2,FALSE),0)</f>
        <v>999</v>
      </c>
      <c r="O349">
        <f>IFERROR(VLOOKUP(A349,'uppn åk6 ej uppn åk9'!$A$4:$D$525,3,FALSE),0)</f>
        <v>999</v>
      </c>
      <c r="P349">
        <f t="shared" si="50"/>
        <v>0</v>
      </c>
      <c r="Q349">
        <f t="shared" si="51"/>
        <v>0</v>
      </c>
      <c r="R349" t="b">
        <f>IFERROR(VLOOKUP(A349,'uppn åk6 uppn åk9'!$A$4:$D$600,1,FALSE)&lt;&gt;"",FALSE)</f>
        <v>1</v>
      </c>
      <c r="S349">
        <f>IFERROR(VLOOKUP(A349,'uppn åk6 uppn åk9'!$A$4:$D$600,2,FALSE),0)</f>
        <v>42</v>
      </c>
      <c r="T349">
        <f>IFERROR(VLOOKUP(A349,'uppn åk6 uppn åk9'!$A$4:$D$600,3,FALSE),0)</f>
        <v>999</v>
      </c>
      <c r="U349">
        <f t="shared" si="52"/>
        <v>42</v>
      </c>
      <c r="V349">
        <f t="shared" si="53"/>
        <v>0</v>
      </c>
    </row>
    <row r="350" spans="1:22" x14ac:dyDescent="0.3">
      <c r="A350" s="10" t="s">
        <v>567</v>
      </c>
      <c r="B350" s="49" t="b">
        <f t="shared" si="45"/>
        <v>0</v>
      </c>
      <c r="C350" t="b">
        <f>IFERROR(VLOOKUP(A350,'ej uppn åk6 ej uppn åk9'!$A$4:$D$525,1,FALSE)&lt;&gt;"",FALSE)</f>
        <v>0</v>
      </c>
      <c r="D350">
        <f>IFERROR(VLOOKUP(A350,'ej uppn åk6 ej uppn åk9'!$A$4:$D$525,2,FALSE),0)</f>
        <v>0</v>
      </c>
      <c r="E350">
        <f>IFERROR(VLOOKUP(A350,'ej uppn åk6 ej uppn åk9'!$A$4:$D$525,3,FALSE),0)</f>
        <v>0</v>
      </c>
      <c r="F350">
        <f t="shared" si="46"/>
        <v>0</v>
      </c>
      <c r="G350">
        <f t="shared" si="47"/>
        <v>0</v>
      </c>
      <c r="H350" t="b">
        <f>IFERROR(VLOOKUP(A350,'ej uppn åk6 uppn åk9'!$A$4:$D$525,1,FALSE)&lt;&gt;"",FALSE)</f>
        <v>1</v>
      </c>
      <c r="I350">
        <f>IFERROR(VLOOKUP(A350,'ej uppn åk6 uppn åk9'!$A$4:$D$525,2,FALSE),0)</f>
        <v>999</v>
      </c>
      <c r="J350">
        <f>IFERROR(VLOOKUP(A350,'ej uppn åk6 uppn åk9'!$A$4:$D$525,3,FALSE),0)</f>
        <v>999</v>
      </c>
      <c r="K350">
        <f t="shared" si="48"/>
        <v>0</v>
      </c>
      <c r="L350">
        <f t="shared" si="49"/>
        <v>0</v>
      </c>
      <c r="M350" t="b">
        <f>IFERROR(VLOOKUP(A350,'uppn åk6 ej uppn åk9'!$A$4:$D$525,1,FALSE)&lt;&gt;"",FALSE)</f>
        <v>1</v>
      </c>
      <c r="N350">
        <f>IFERROR(VLOOKUP(A350,'uppn åk6 ej uppn åk9'!$A$4:$D$525,2,FALSE),0)</f>
        <v>999</v>
      </c>
      <c r="O350">
        <f>IFERROR(VLOOKUP(A350,'uppn åk6 ej uppn åk9'!$A$4:$D$525,3,FALSE),0)</f>
        <v>999</v>
      </c>
      <c r="P350">
        <f t="shared" si="50"/>
        <v>0</v>
      </c>
      <c r="Q350">
        <f t="shared" si="51"/>
        <v>0</v>
      </c>
      <c r="R350" t="b">
        <f>IFERROR(VLOOKUP(A350,'uppn åk6 uppn åk9'!$A$4:$D$600,1,FALSE)&lt;&gt;"",FALSE)</f>
        <v>1</v>
      </c>
      <c r="S350">
        <f>IFERROR(VLOOKUP(A350,'uppn åk6 uppn åk9'!$A$4:$D$600,2,FALSE),0)</f>
        <v>19</v>
      </c>
      <c r="T350">
        <f>IFERROR(VLOOKUP(A350,'uppn åk6 uppn åk9'!$A$4:$D$600,3,FALSE),0)</f>
        <v>0</v>
      </c>
      <c r="U350">
        <f t="shared" si="52"/>
        <v>19</v>
      </c>
      <c r="V350">
        <f t="shared" si="53"/>
        <v>0</v>
      </c>
    </row>
    <row r="351" spans="1:22" x14ac:dyDescent="0.3">
      <c r="A351" s="10" t="s">
        <v>309</v>
      </c>
      <c r="B351" s="49" t="b">
        <f t="shared" si="45"/>
        <v>0</v>
      </c>
      <c r="C351" t="b">
        <f>IFERROR(VLOOKUP(A351,'ej uppn åk6 ej uppn åk9'!$A$4:$D$525,1,FALSE)&lt;&gt;"",FALSE)</f>
        <v>1</v>
      </c>
      <c r="D351">
        <f>IFERROR(VLOOKUP(A351,'ej uppn åk6 ej uppn åk9'!$A$4:$D$525,2,FALSE),0)</f>
        <v>21</v>
      </c>
      <c r="E351">
        <f>IFERROR(VLOOKUP(A351,'ej uppn åk6 ej uppn åk9'!$A$4:$D$525,3,FALSE),0)</f>
        <v>17</v>
      </c>
      <c r="F351">
        <f t="shared" si="46"/>
        <v>21</v>
      </c>
      <c r="G351">
        <f t="shared" si="47"/>
        <v>17</v>
      </c>
      <c r="H351" t="b">
        <f>IFERROR(VLOOKUP(A351,'ej uppn åk6 uppn åk9'!$A$4:$D$525,1,FALSE)&lt;&gt;"",FALSE)</f>
        <v>1</v>
      </c>
      <c r="I351">
        <f>IFERROR(VLOOKUP(A351,'ej uppn åk6 uppn åk9'!$A$4:$D$525,2,FALSE),0)</f>
        <v>10</v>
      </c>
      <c r="J351">
        <f>IFERROR(VLOOKUP(A351,'ej uppn åk6 uppn åk9'!$A$4:$D$525,3,FALSE),0)</f>
        <v>999</v>
      </c>
      <c r="K351">
        <f t="shared" si="48"/>
        <v>10</v>
      </c>
      <c r="L351">
        <f t="shared" si="49"/>
        <v>0</v>
      </c>
      <c r="M351" t="b">
        <f>IFERROR(VLOOKUP(A351,'uppn åk6 ej uppn åk9'!$A$4:$D$525,1,FALSE)&lt;&gt;"",FALSE)</f>
        <v>1</v>
      </c>
      <c r="N351">
        <f>IFERROR(VLOOKUP(A351,'uppn åk6 ej uppn åk9'!$A$4:$D$525,2,FALSE),0)</f>
        <v>21</v>
      </c>
      <c r="O351">
        <f>IFERROR(VLOOKUP(A351,'uppn åk6 ej uppn åk9'!$A$4:$D$525,3,FALSE),0)</f>
        <v>999</v>
      </c>
      <c r="P351">
        <f t="shared" si="50"/>
        <v>21</v>
      </c>
      <c r="Q351">
        <f t="shared" si="51"/>
        <v>0</v>
      </c>
      <c r="R351" t="b">
        <f>IFERROR(VLOOKUP(A351,'uppn åk6 uppn åk9'!$A$4:$D$600,1,FALSE)&lt;&gt;"",FALSE)</f>
        <v>1</v>
      </c>
      <c r="S351">
        <f>IFERROR(VLOOKUP(A351,'uppn åk6 uppn åk9'!$A$4:$D$600,2,FALSE),0)</f>
        <v>135</v>
      </c>
      <c r="T351">
        <f>IFERROR(VLOOKUP(A351,'uppn åk6 uppn åk9'!$A$4:$D$600,3,FALSE),0)</f>
        <v>999</v>
      </c>
      <c r="U351">
        <f t="shared" si="52"/>
        <v>135</v>
      </c>
      <c r="V351">
        <f t="shared" si="53"/>
        <v>0</v>
      </c>
    </row>
    <row r="352" spans="1:22" x14ac:dyDescent="0.3">
      <c r="A352" s="10" t="s">
        <v>568</v>
      </c>
      <c r="B352" s="49" t="b">
        <f t="shared" si="45"/>
        <v>0</v>
      </c>
      <c r="C352" t="b">
        <f>IFERROR(VLOOKUP(A352,'ej uppn åk6 ej uppn åk9'!$A$4:$D$525,1,FALSE)&lt;&gt;"",FALSE)</f>
        <v>0</v>
      </c>
      <c r="D352">
        <f>IFERROR(VLOOKUP(A352,'ej uppn åk6 ej uppn åk9'!$A$4:$D$525,2,FALSE),0)</f>
        <v>0</v>
      </c>
      <c r="E352">
        <f>IFERROR(VLOOKUP(A352,'ej uppn åk6 ej uppn åk9'!$A$4:$D$525,3,FALSE),0)</f>
        <v>0</v>
      </c>
      <c r="F352">
        <f t="shared" si="46"/>
        <v>0</v>
      </c>
      <c r="G352">
        <f t="shared" si="47"/>
        <v>0</v>
      </c>
      <c r="H352" t="b">
        <f>IFERROR(VLOOKUP(A352,'ej uppn åk6 uppn åk9'!$A$4:$D$525,1,FALSE)&lt;&gt;"",FALSE)</f>
        <v>1</v>
      </c>
      <c r="I352">
        <f>IFERROR(VLOOKUP(A352,'ej uppn åk6 uppn åk9'!$A$4:$D$525,2,FALSE),0)</f>
        <v>999</v>
      </c>
      <c r="J352">
        <f>IFERROR(VLOOKUP(A352,'ej uppn åk6 uppn åk9'!$A$4:$D$525,3,FALSE),0)</f>
        <v>999</v>
      </c>
      <c r="K352">
        <f t="shared" si="48"/>
        <v>0</v>
      </c>
      <c r="L352">
        <f t="shared" si="49"/>
        <v>0</v>
      </c>
      <c r="M352" t="b">
        <f>IFERROR(VLOOKUP(A352,'uppn åk6 ej uppn åk9'!$A$4:$D$525,1,FALSE)&lt;&gt;"",FALSE)</f>
        <v>0</v>
      </c>
      <c r="N352">
        <f>IFERROR(VLOOKUP(A352,'uppn åk6 ej uppn åk9'!$A$4:$D$525,2,FALSE),0)</f>
        <v>0</v>
      </c>
      <c r="O352">
        <f>IFERROR(VLOOKUP(A352,'uppn åk6 ej uppn åk9'!$A$4:$D$525,3,FALSE),0)</f>
        <v>0</v>
      </c>
      <c r="P352">
        <f t="shared" si="50"/>
        <v>0</v>
      </c>
      <c r="Q352">
        <f t="shared" si="51"/>
        <v>0</v>
      </c>
      <c r="R352" t="b">
        <f>IFERROR(VLOOKUP(A352,'uppn åk6 uppn åk9'!$A$4:$D$600,1,FALSE)&lt;&gt;"",FALSE)</f>
        <v>1</v>
      </c>
      <c r="S352">
        <f>IFERROR(VLOOKUP(A352,'uppn åk6 uppn åk9'!$A$4:$D$600,2,FALSE),0)</f>
        <v>23</v>
      </c>
      <c r="T352">
        <f>IFERROR(VLOOKUP(A352,'uppn åk6 uppn åk9'!$A$4:$D$600,3,FALSE),0)</f>
        <v>999</v>
      </c>
      <c r="U352">
        <f t="shared" si="52"/>
        <v>23</v>
      </c>
      <c r="V352">
        <f t="shared" si="53"/>
        <v>0</v>
      </c>
    </row>
    <row r="353" spans="1:22" x14ac:dyDescent="0.3">
      <c r="A353" s="10" t="s">
        <v>569</v>
      </c>
      <c r="B353" s="49" t="b">
        <f t="shared" si="45"/>
        <v>1</v>
      </c>
      <c r="C353" t="b">
        <f>IFERROR(VLOOKUP(A353,'ej uppn åk6 ej uppn åk9'!$A$4:$D$525,1,FALSE)&lt;&gt;"",FALSE)</f>
        <v>0</v>
      </c>
      <c r="D353">
        <f>IFERROR(VLOOKUP(A353,'ej uppn åk6 ej uppn åk9'!$A$4:$D$525,2,FALSE),0)</f>
        <v>0</v>
      </c>
      <c r="E353">
        <f>IFERROR(VLOOKUP(A353,'ej uppn åk6 ej uppn åk9'!$A$4:$D$525,3,FALSE),0)</f>
        <v>0</v>
      </c>
      <c r="F353">
        <f t="shared" si="46"/>
        <v>0</v>
      </c>
      <c r="G353">
        <f t="shared" si="47"/>
        <v>0</v>
      </c>
      <c r="H353" t="b">
        <f>IFERROR(VLOOKUP(A353,'ej uppn åk6 uppn åk9'!$A$4:$D$525,1,FALSE)&lt;&gt;"",FALSE)</f>
        <v>1</v>
      </c>
      <c r="I353">
        <f>IFERROR(VLOOKUP(A353,'ej uppn åk6 uppn åk9'!$A$4:$D$525,2,FALSE),0)</f>
        <v>0</v>
      </c>
      <c r="J353" t="str">
        <f>IFERROR(VLOOKUP(A353,'ej uppn åk6 uppn åk9'!$A$4:$D$525,3,FALSE),0)</f>
        <v>.</v>
      </c>
      <c r="K353">
        <f t="shared" si="48"/>
        <v>0</v>
      </c>
      <c r="L353" t="str">
        <f t="shared" si="49"/>
        <v>.</v>
      </c>
      <c r="M353" t="b">
        <f>IFERROR(VLOOKUP(A353,'uppn åk6 ej uppn åk9'!$A$4:$D$525,1,FALSE)&lt;&gt;"",FALSE)</f>
        <v>0</v>
      </c>
      <c r="N353">
        <f>IFERROR(VLOOKUP(A353,'uppn åk6 ej uppn åk9'!$A$4:$D$525,2,FALSE),0)</f>
        <v>0</v>
      </c>
      <c r="O353">
        <f>IFERROR(VLOOKUP(A353,'uppn åk6 ej uppn åk9'!$A$4:$D$525,3,FALSE),0)</f>
        <v>0</v>
      </c>
      <c r="P353">
        <f t="shared" si="50"/>
        <v>0</v>
      </c>
      <c r="Q353">
        <f t="shared" si="51"/>
        <v>0</v>
      </c>
      <c r="R353" t="b">
        <f>IFERROR(VLOOKUP(A353,'uppn åk6 uppn åk9'!$A$4:$D$600,1,FALSE)&lt;&gt;"",FALSE)</f>
        <v>1</v>
      </c>
      <c r="S353">
        <f>IFERROR(VLOOKUP(A353,'uppn åk6 uppn åk9'!$A$4:$D$600,2,FALSE),0)</f>
        <v>999</v>
      </c>
      <c r="T353">
        <f>IFERROR(VLOOKUP(A353,'uppn åk6 uppn åk9'!$A$4:$D$600,3,FALSE),0)</f>
        <v>999</v>
      </c>
      <c r="U353">
        <f t="shared" si="52"/>
        <v>0</v>
      </c>
      <c r="V353">
        <f t="shared" si="53"/>
        <v>0</v>
      </c>
    </row>
    <row r="354" spans="1:22" x14ac:dyDescent="0.3">
      <c r="A354" s="10" t="s">
        <v>316</v>
      </c>
      <c r="B354" s="49" t="b">
        <f t="shared" si="45"/>
        <v>0</v>
      </c>
      <c r="C354" t="b">
        <f>IFERROR(VLOOKUP(A354,'ej uppn åk6 ej uppn åk9'!$A$4:$D$525,1,FALSE)&lt;&gt;"",FALSE)</f>
        <v>1</v>
      </c>
      <c r="D354">
        <f>IFERROR(VLOOKUP(A354,'ej uppn åk6 ej uppn åk9'!$A$4:$D$525,2,FALSE),0)</f>
        <v>999</v>
      </c>
      <c r="E354">
        <f>IFERROR(VLOOKUP(A354,'ej uppn åk6 ej uppn åk9'!$A$4:$D$525,3,FALSE),0)</f>
        <v>999</v>
      </c>
      <c r="F354">
        <f t="shared" si="46"/>
        <v>0</v>
      </c>
      <c r="G354">
        <f t="shared" si="47"/>
        <v>0</v>
      </c>
      <c r="H354" t="b">
        <f>IFERROR(VLOOKUP(A354,'ej uppn åk6 uppn åk9'!$A$4:$D$525,1,FALSE)&lt;&gt;"",FALSE)</f>
        <v>0</v>
      </c>
      <c r="I354">
        <f>IFERROR(VLOOKUP(A354,'ej uppn åk6 uppn åk9'!$A$4:$D$525,2,FALSE),0)</f>
        <v>0</v>
      </c>
      <c r="J354">
        <f>IFERROR(VLOOKUP(A354,'ej uppn åk6 uppn åk9'!$A$4:$D$525,3,FALSE),0)</f>
        <v>0</v>
      </c>
      <c r="K354">
        <f t="shared" si="48"/>
        <v>0</v>
      </c>
      <c r="L354">
        <f t="shared" si="49"/>
        <v>0</v>
      </c>
      <c r="M354" t="b">
        <f>IFERROR(VLOOKUP(A354,'uppn åk6 ej uppn åk9'!$A$4:$D$525,1,FALSE)&lt;&gt;"",FALSE)</f>
        <v>1</v>
      </c>
      <c r="N354">
        <f>IFERROR(VLOOKUP(A354,'uppn åk6 ej uppn åk9'!$A$4:$D$525,2,FALSE),0)</f>
        <v>999</v>
      </c>
      <c r="O354">
        <f>IFERROR(VLOOKUP(A354,'uppn åk6 ej uppn åk9'!$A$4:$D$525,3,FALSE),0)</f>
        <v>999</v>
      </c>
      <c r="P354">
        <f t="shared" si="50"/>
        <v>0</v>
      </c>
      <c r="Q354">
        <f t="shared" si="51"/>
        <v>0</v>
      </c>
      <c r="R354" t="b">
        <f>IFERROR(VLOOKUP(A354,'uppn åk6 uppn åk9'!$A$4:$D$600,1,FALSE)&lt;&gt;"",FALSE)</f>
        <v>1</v>
      </c>
      <c r="S354">
        <f>IFERROR(VLOOKUP(A354,'uppn åk6 uppn åk9'!$A$4:$D$600,2,FALSE),0)</f>
        <v>999</v>
      </c>
      <c r="T354">
        <f>IFERROR(VLOOKUP(A354,'uppn åk6 uppn åk9'!$A$4:$D$600,3,FALSE),0)</f>
        <v>999</v>
      </c>
      <c r="U354">
        <f t="shared" si="52"/>
        <v>0</v>
      </c>
      <c r="V354">
        <f t="shared" si="53"/>
        <v>0</v>
      </c>
    </row>
    <row r="355" spans="1:22" x14ac:dyDescent="0.3">
      <c r="A355" s="10" t="s">
        <v>310</v>
      </c>
      <c r="B355" s="49" t="b">
        <f t="shared" si="45"/>
        <v>0</v>
      </c>
      <c r="C355" t="b">
        <f>IFERROR(VLOOKUP(A355,'ej uppn åk6 ej uppn åk9'!$A$4:$D$525,1,FALSE)&lt;&gt;"",FALSE)</f>
        <v>1</v>
      </c>
      <c r="D355">
        <f>IFERROR(VLOOKUP(A355,'ej uppn åk6 ej uppn åk9'!$A$4:$D$525,2,FALSE),0)</f>
        <v>999</v>
      </c>
      <c r="E355">
        <f>IFERROR(VLOOKUP(A355,'ej uppn åk6 ej uppn åk9'!$A$4:$D$525,3,FALSE),0)</f>
        <v>999</v>
      </c>
      <c r="F355">
        <f t="shared" si="46"/>
        <v>0</v>
      </c>
      <c r="G355">
        <f t="shared" si="47"/>
        <v>0</v>
      </c>
      <c r="H355" t="b">
        <f>IFERROR(VLOOKUP(A355,'ej uppn åk6 uppn åk9'!$A$4:$D$525,1,FALSE)&lt;&gt;"",FALSE)</f>
        <v>1</v>
      </c>
      <c r="I355">
        <f>IFERROR(VLOOKUP(A355,'ej uppn åk6 uppn åk9'!$A$4:$D$525,2,FALSE),0)</f>
        <v>19</v>
      </c>
      <c r="J355">
        <f>IFERROR(VLOOKUP(A355,'ej uppn åk6 uppn åk9'!$A$4:$D$525,3,FALSE),0)</f>
        <v>999</v>
      </c>
      <c r="K355">
        <f t="shared" si="48"/>
        <v>19</v>
      </c>
      <c r="L355">
        <f t="shared" si="49"/>
        <v>0</v>
      </c>
      <c r="M355" t="b">
        <f>IFERROR(VLOOKUP(A355,'uppn åk6 ej uppn åk9'!$A$4:$D$525,1,FALSE)&lt;&gt;"",FALSE)</f>
        <v>1</v>
      </c>
      <c r="N355">
        <f>IFERROR(VLOOKUP(A355,'uppn åk6 ej uppn åk9'!$A$4:$D$525,2,FALSE),0)</f>
        <v>999</v>
      </c>
      <c r="O355">
        <f>IFERROR(VLOOKUP(A355,'uppn åk6 ej uppn åk9'!$A$4:$D$525,3,FALSE),0)</f>
        <v>999</v>
      </c>
      <c r="P355">
        <f t="shared" si="50"/>
        <v>0</v>
      </c>
      <c r="Q355">
        <f t="shared" si="51"/>
        <v>0</v>
      </c>
      <c r="R355" t="b">
        <f>IFERROR(VLOOKUP(A355,'uppn åk6 uppn åk9'!$A$4:$D$600,1,FALSE)&lt;&gt;"",FALSE)</f>
        <v>1</v>
      </c>
      <c r="S355">
        <f>IFERROR(VLOOKUP(A355,'uppn åk6 uppn åk9'!$A$4:$D$600,2,FALSE),0)</f>
        <v>110</v>
      </c>
      <c r="T355">
        <f>IFERROR(VLOOKUP(A355,'uppn åk6 uppn åk9'!$A$4:$D$600,3,FALSE),0)</f>
        <v>999</v>
      </c>
      <c r="U355">
        <f t="shared" si="52"/>
        <v>110</v>
      </c>
      <c r="V355">
        <f t="shared" si="53"/>
        <v>0</v>
      </c>
    </row>
    <row r="356" spans="1:22" x14ac:dyDescent="0.3">
      <c r="A356" s="10" t="s">
        <v>311</v>
      </c>
      <c r="B356" s="49" t="b">
        <f t="shared" si="45"/>
        <v>0</v>
      </c>
      <c r="C356" t="b">
        <f>IFERROR(VLOOKUP(A356,'ej uppn åk6 ej uppn åk9'!$A$4:$D$525,1,FALSE)&lt;&gt;"",FALSE)</f>
        <v>1</v>
      </c>
      <c r="D356">
        <f>IFERROR(VLOOKUP(A356,'ej uppn åk6 ej uppn åk9'!$A$4:$D$525,2,FALSE),0)</f>
        <v>48</v>
      </c>
      <c r="E356">
        <f>IFERROR(VLOOKUP(A356,'ej uppn åk6 ej uppn åk9'!$A$4:$D$525,3,FALSE),0)</f>
        <v>999</v>
      </c>
      <c r="F356">
        <f t="shared" si="46"/>
        <v>48</v>
      </c>
      <c r="G356">
        <f t="shared" si="47"/>
        <v>0</v>
      </c>
      <c r="H356" t="b">
        <f>IFERROR(VLOOKUP(A356,'ej uppn åk6 uppn åk9'!$A$4:$D$525,1,FALSE)&lt;&gt;"",FALSE)</f>
        <v>1</v>
      </c>
      <c r="I356">
        <f>IFERROR(VLOOKUP(A356,'ej uppn åk6 uppn åk9'!$A$4:$D$525,2,FALSE),0)</f>
        <v>21</v>
      </c>
      <c r="J356">
        <f>IFERROR(VLOOKUP(A356,'ej uppn åk6 uppn åk9'!$A$4:$D$525,3,FALSE),0)</f>
        <v>0</v>
      </c>
      <c r="K356">
        <f t="shared" si="48"/>
        <v>21</v>
      </c>
      <c r="L356">
        <f t="shared" si="49"/>
        <v>0</v>
      </c>
      <c r="M356" t="b">
        <f>IFERROR(VLOOKUP(A356,'uppn åk6 ej uppn åk9'!$A$4:$D$525,1,FALSE)&lt;&gt;"",FALSE)</f>
        <v>1</v>
      </c>
      <c r="N356">
        <f>IFERROR(VLOOKUP(A356,'uppn åk6 ej uppn åk9'!$A$4:$D$525,2,FALSE),0)</f>
        <v>66</v>
      </c>
      <c r="O356">
        <f>IFERROR(VLOOKUP(A356,'uppn åk6 ej uppn åk9'!$A$4:$D$525,3,FALSE),0)</f>
        <v>999</v>
      </c>
      <c r="P356">
        <f t="shared" si="50"/>
        <v>66</v>
      </c>
      <c r="Q356">
        <f t="shared" si="51"/>
        <v>0</v>
      </c>
      <c r="R356" t="b">
        <f>IFERROR(VLOOKUP(A356,'uppn åk6 uppn åk9'!$A$4:$D$600,1,FALSE)&lt;&gt;"",FALSE)</f>
        <v>1</v>
      </c>
      <c r="S356">
        <f>IFERROR(VLOOKUP(A356,'uppn åk6 uppn åk9'!$A$4:$D$600,2,FALSE),0)</f>
        <v>269</v>
      </c>
      <c r="T356">
        <f>IFERROR(VLOOKUP(A356,'uppn åk6 uppn åk9'!$A$4:$D$600,3,FALSE),0)</f>
        <v>999</v>
      </c>
      <c r="U356">
        <f t="shared" si="52"/>
        <v>269</v>
      </c>
      <c r="V356">
        <f t="shared" si="53"/>
        <v>0</v>
      </c>
    </row>
    <row r="357" spans="1:22" x14ac:dyDescent="0.3">
      <c r="A357" s="10" t="s">
        <v>312</v>
      </c>
      <c r="B357" s="49" t="b">
        <f t="shared" si="45"/>
        <v>0</v>
      </c>
      <c r="C357" t="b">
        <f>IFERROR(VLOOKUP(A357,'ej uppn åk6 ej uppn åk9'!$A$4:$D$525,1,FALSE)&lt;&gt;"",FALSE)</f>
        <v>1</v>
      </c>
      <c r="D357">
        <f>IFERROR(VLOOKUP(A357,'ej uppn åk6 ej uppn åk9'!$A$4:$D$525,2,FALSE),0)</f>
        <v>27</v>
      </c>
      <c r="E357">
        <f>IFERROR(VLOOKUP(A357,'ej uppn åk6 ej uppn åk9'!$A$4:$D$525,3,FALSE),0)</f>
        <v>16</v>
      </c>
      <c r="F357">
        <f t="shared" si="46"/>
        <v>27</v>
      </c>
      <c r="G357">
        <f t="shared" si="47"/>
        <v>16</v>
      </c>
      <c r="H357" t="b">
        <f>IFERROR(VLOOKUP(A357,'ej uppn åk6 uppn åk9'!$A$4:$D$525,1,FALSE)&lt;&gt;"",FALSE)</f>
        <v>1</v>
      </c>
      <c r="I357">
        <f>IFERROR(VLOOKUP(A357,'ej uppn åk6 uppn åk9'!$A$4:$D$525,2,FALSE),0)</f>
        <v>23</v>
      </c>
      <c r="J357">
        <f>IFERROR(VLOOKUP(A357,'ej uppn åk6 uppn åk9'!$A$4:$D$525,3,FALSE),0)</f>
        <v>999</v>
      </c>
      <c r="K357">
        <f t="shared" si="48"/>
        <v>23</v>
      </c>
      <c r="L357">
        <f t="shared" si="49"/>
        <v>0</v>
      </c>
      <c r="M357" t="b">
        <f>IFERROR(VLOOKUP(A357,'uppn åk6 ej uppn åk9'!$A$4:$D$525,1,FALSE)&lt;&gt;"",FALSE)</f>
        <v>1</v>
      </c>
      <c r="N357">
        <f>IFERROR(VLOOKUP(A357,'uppn åk6 ej uppn åk9'!$A$4:$D$525,2,FALSE),0)</f>
        <v>29</v>
      </c>
      <c r="O357">
        <f>IFERROR(VLOOKUP(A357,'uppn åk6 ej uppn åk9'!$A$4:$D$525,3,FALSE),0)</f>
        <v>999</v>
      </c>
      <c r="P357">
        <f t="shared" si="50"/>
        <v>29</v>
      </c>
      <c r="Q357">
        <f t="shared" si="51"/>
        <v>0</v>
      </c>
      <c r="R357" t="b">
        <f>IFERROR(VLOOKUP(A357,'uppn åk6 uppn åk9'!$A$4:$D$600,1,FALSE)&lt;&gt;"",FALSE)</f>
        <v>1</v>
      </c>
      <c r="S357">
        <f>IFERROR(VLOOKUP(A357,'uppn åk6 uppn åk9'!$A$4:$D$600,2,FALSE),0)</f>
        <v>169</v>
      </c>
      <c r="T357">
        <f>IFERROR(VLOOKUP(A357,'uppn åk6 uppn åk9'!$A$4:$D$600,3,FALSE),0)</f>
        <v>12</v>
      </c>
      <c r="U357">
        <f t="shared" si="52"/>
        <v>169</v>
      </c>
      <c r="V357">
        <f t="shared" si="53"/>
        <v>12</v>
      </c>
    </row>
    <row r="358" spans="1:22" x14ac:dyDescent="0.3">
      <c r="A358" s="10" t="s">
        <v>317</v>
      </c>
      <c r="B358" s="49" t="b">
        <f t="shared" si="45"/>
        <v>0</v>
      </c>
      <c r="C358" t="b">
        <f>IFERROR(VLOOKUP(A358,'ej uppn åk6 ej uppn åk9'!$A$4:$D$525,1,FALSE)&lt;&gt;"",FALSE)</f>
        <v>1</v>
      </c>
      <c r="D358">
        <f>IFERROR(VLOOKUP(A358,'ej uppn åk6 ej uppn åk9'!$A$4:$D$525,2,FALSE),0)</f>
        <v>999</v>
      </c>
      <c r="E358">
        <f>IFERROR(VLOOKUP(A358,'ej uppn åk6 ej uppn åk9'!$A$4:$D$525,3,FALSE),0)</f>
        <v>999</v>
      </c>
      <c r="F358">
        <f t="shared" si="46"/>
        <v>0</v>
      </c>
      <c r="G358">
        <f t="shared" si="47"/>
        <v>0</v>
      </c>
      <c r="H358" t="b">
        <f>IFERROR(VLOOKUP(A358,'ej uppn åk6 uppn åk9'!$A$4:$D$525,1,FALSE)&lt;&gt;"",FALSE)</f>
        <v>1</v>
      </c>
      <c r="I358">
        <f>IFERROR(VLOOKUP(A358,'ej uppn åk6 uppn åk9'!$A$4:$D$525,2,FALSE),0)</f>
        <v>999</v>
      </c>
      <c r="J358">
        <f>IFERROR(VLOOKUP(A358,'ej uppn åk6 uppn åk9'!$A$4:$D$525,3,FALSE),0)</f>
        <v>999</v>
      </c>
      <c r="K358">
        <f t="shared" si="48"/>
        <v>0</v>
      </c>
      <c r="L358">
        <f t="shared" si="49"/>
        <v>0</v>
      </c>
      <c r="M358" t="b">
        <f>IFERROR(VLOOKUP(A358,'uppn åk6 ej uppn åk9'!$A$4:$D$525,1,FALSE)&lt;&gt;"",FALSE)</f>
        <v>1</v>
      </c>
      <c r="N358">
        <f>IFERROR(VLOOKUP(A358,'uppn åk6 ej uppn åk9'!$A$4:$D$525,2,FALSE),0)</f>
        <v>999</v>
      </c>
      <c r="O358">
        <f>IFERROR(VLOOKUP(A358,'uppn åk6 ej uppn åk9'!$A$4:$D$525,3,FALSE),0)</f>
        <v>999</v>
      </c>
      <c r="P358">
        <f t="shared" si="50"/>
        <v>0</v>
      </c>
      <c r="Q358">
        <f t="shared" si="51"/>
        <v>0</v>
      </c>
      <c r="R358" t="b">
        <f>IFERROR(VLOOKUP(A358,'uppn åk6 uppn åk9'!$A$4:$D$600,1,FALSE)&lt;&gt;"",FALSE)</f>
        <v>1</v>
      </c>
      <c r="S358">
        <f>IFERROR(VLOOKUP(A358,'uppn åk6 uppn åk9'!$A$4:$D$600,2,FALSE),0)</f>
        <v>999</v>
      </c>
      <c r="T358">
        <f>IFERROR(VLOOKUP(A358,'uppn åk6 uppn åk9'!$A$4:$D$600,3,FALSE),0)</f>
        <v>999</v>
      </c>
      <c r="U358">
        <f t="shared" si="52"/>
        <v>0</v>
      </c>
      <c r="V358">
        <f t="shared" si="53"/>
        <v>0</v>
      </c>
    </row>
    <row r="359" spans="1:22" x14ac:dyDescent="0.3">
      <c r="A359" s="10" t="s">
        <v>570</v>
      </c>
      <c r="B359" s="49" t="b">
        <f t="shared" si="45"/>
        <v>0</v>
      </c>
      <c r="C359" t="b">
        <f>IFERROR(VLOOKUP(A359,'ej uppn åk6 ej uppn åk9'!$A$4:$D$525,1,FALSE)&lt;&gt;"",FALSE)</f>
        <v>0</v>
      </c>
      <c r="D359">
        <f>IFERROR(VLOOKUP(A359,'ej uppn åk6 ej uppn åk9'!$A$4:$D$525,2,FALSE),0)</f>
        <v>0</v>
      </c>
      <c r="E359">
        <f>IFERROR(VLOOKUP(A359,'ej uppn åk6 ej uppn åk9'!$A$4:$D$525,3,FALSE),0)</f>
        <v>0</v>
      </c>
      <c r="F359">
        <f t="shared" si="46"/>
        <v>0</v>
      </c>
      <c r="G359">
        <f t="shared" si="47"/>
        <v>0</v>
      </c>
      <c r="H359" t="b">
        <f>IFERROR(VLOOKUP(A359,'ej uppn åk6 uppn åk9'!$A$4:$D$525,1,FALSE)&lt;&gt;"",FALSE)</f>
        <v>1</v>
      </c>
      <c r="I359">
        <f>IFERROR(VLOOKUP(A359,'ej uppn åk6 uppn åk9'!$A$4:$D$525,2,FALSE),0)</f>
        <v>999</v>
      </c>
      <c r="J359">
        <f>IFERROR(VLOOKUP(A359,'ej uppn åk6 uppn åk9'!$A$4:$D$525,3,FALSE),0)</f>
        <v>999</v>
      </c>
      <c r="K359">
        <f t="shared" si="48"/>
        <v>0</v>
      </c>
      <c r="L359">
        <f t="shared" si="49"/>
        <v>0</v>
      </c>
      <c r="M359" t="b">
        <f>IFERROR(VLOOKUP(A359,'uppn åk6 ej uppn åk9'!$A$4:$D$525,1,FALSE)&lt;&gt;"",FALSE)</f>
        <v>1</v>
      </c>
      <c r="N359">
        <f>IFERROR(VLOOKUP(A359,'uppn åk6 ej uppn åk9'!$A$4:$D$525,2,FALSE),0)</f>
        <v>999</v>
      </c>
      <c r="O359">
        <f>IFERROR(VLOOKUP(A359,'uppn åk6 ej uppn åk9'!$A$4:$D$525,3,FALSE),0)</f>
        <v>999</v>
      </c>
      <c r="P359">
        <f t="shared" si="50"/>
        <v>0</v>
      </c>
      <c r="Q359">
        <f t="shared" si="51"/>
        <v>0</v>
      </c>
      <c r="R359" t="b">
        <f>IFERROR(VLOOKUP(A359,'uppn åk6 uppn åk9'!$A$4:$D$600,1,FALSE)&lt;&gt;"",FALSE)</f>
        <v>1</v>
      </c>
      <c r="S359">
        <f>IFERROR(VLOOKUP(A359,'uppn åk6 uppn åk9'!$A$4:$D$600,2,FALSE),0)</f>
        <v>999</v>
      </c>
      <c r="T359">
        <f>IFERROR(VLOOKUP(A359,'uppn åk6 uppn åk9'!$A$4:$D$600,3,FALSE),0)</f>
        <v>999</v>
      </c>
      <c r="U359">
        <f t="shared" si="52"/>
        <v>0</v>
      </c>
      <c r="V359">
        <f t="shared" si="53"/>
        <v>0</v>
      </c>
    </row>
    <row r="360" spans="1:22" x14ac:dyDescent="0.3">
      <c r="A360" s="10" t="s">
        <v>318</v>
      </c>
      <c r="B360" s="49" t="b">
        <f t="shared" si="45"/>
        <v>0</v>
      </c>
      <c r="C360" t="b">
        <f>IFERROR(VLOOKUP(A360,'ej uppn åk6 ej uppn åk9'!$A$4:$D$525,1,FALSE)&lt;&gt;"",FALSE)</f>
        <v>1</v>
      </c>
      <c r="D360">
        <f>IFERROR(VLOOKUP(A360,'ej uppn åk6 ej uppn åk9'!$A$4:$D$525,2,FALSE),0)</f>
        <v>49</v>
      </c>
      <c r="E360">
        <f>IFERROR(VLOOKUP(A360,'ej uppn åk6 ej uppn åk9'!$A$4:$D$525,3,FALSE),0)</f>
        <v>17</v>
      </c>
      <c r="F360">
        <f t="shared" si="46"/>
        <v>49</v>
      </c>
      <c r="G360">
        <f t="shared" si="47"/>
        <v>17</v>
      </c>
      <c r="H360" t="b">
        <f>IFERROR(VLOOKUP(A360,'ej uppn åk6 uppn åk9'!$A$4:$D$525,1,FALSE)&lt;&gt;"",FALSE)</f>
        <v>1</v>
      </c>
      <c r="I360">
        <f>IFERROR(VLOOKUP(A360,'ej uppn åk6 uppn åk9'!$A$4:$D$525,2,FALSE),0)</f>
        <v>26</v>
      </c>
      <c r="J360">
        <f>IFERROR(VLOOKUP(A360,'ej uppn åk6 uppn åk9'!$A$4:$D$525,3,FALSE),0)</f>
        <v>999</v>
      </c>
      <c r="K360">
        <f t="shared" si="48"/>
        <v>26</v>
      </c>
      <c r="L360">
        <f t="shared" si="49"/>
        <v>0</v>
      </c>
      <c r="M360" t="b">
        <f>IFERROR(VLOOKUP(A360,'uppn åk6 ej uppn åk9'!$A$4:$D$525,1,FALSE)&lt;&gt;"",FALSE)</f>
        <v>1</v>
      </c>
      <c r="N360">
        <f>IFERROR(VLOOKUP(A360,'uppn åk6 ej uppn åk9'!$A$4:$D$525,2,FALSE),0)</f>
        <v>31</v>
      </c>
      <c r="O360">
        <f>IFERROR(VLOOKUP(A360,'uppn åk6 ej uppn åk9'!$A$4:$D$525,3,FALSE),0)</f>
        <v>999</v>
      </c>
      <c r="P360">
        <f t="shared" si="50"/>
        <v>31</v>
      </c>
      <c r="Q360">
        <f t="shared" si="51"/>
        <v>0</v>
      </c>
      <c r="R360" t="b">
        <f>IFERROR(VLOOKUP(A360,'uppn åk6 uppn åk9'!$A$4:$D$600,1,FALSE)&lt;&gt;"",FALSE)</f>
        <v>1</v>
      </c>
      <c r="S360">
        <f>IFERROR(VLOOKUP(A360,'uppn åk6 uppn åk9'!$A$4:$D$600,2,FALSE),0)</f>
        <v>203</v>
      </c>
      <c r="T360">
        <f>IFERROR(VLOOKUP(A360,'uppn åk6 uppn åk9'!$A$4:$D$600,3,FALSE),0)</f>
        <v>999</v>
      </c>
      <c r="U360">
        <f t="shared" si="52"/>
        <v>203</v>
      </c>
      <c r="V360">
        <f t="shared" si="53"/>
        <v>0</v>
      </c>
    </row>
    <row r="361" spans="1:22" x14ac:dyDescent="0.3">
      <c r="A361" s="10" t="s">
        <v>319</v>
      </c>
      <c r="B361" s="49" t="b">
        <f t="shared" si="45"/>
        <v>0</v>
      </c>
      <c r="C361" t="b">
        <f>IFERROR(VLOOKUP(A361,'ej uppn åk6 ej uppn åk9'!$A$4:$D$525,1,FALSE)&lt;&gt;"",FALSE)</f>
        <v>1</v>
      </c>
      <c r="D361">
        <f>IFERROR(VLOOKUP(A361,'ej uppn åk6 ej uppn åk9'!$A$4:$D$525,2,FALSE),0)</f>
        <v>999</v>
      </c>
      <c r="E361">
        <f>IFERROR(VLOOKUP(A361,'ej uppn åk6 ej uppn åk9'!$A$4:$D$525,3,FALSE),0)</f>
        <v>999</v>
      </c>
      <c r="F361">
        <f t="shared" si="46"/>
        <v>0</v>
      </c>
      <c r="G361">
        <f t="shared" si="47"/>
        <v>0</v>
      </c>
      <c r="H361" t="b">
        <f>IFERROR(VLOOKUP(A361,'ej uppn åk6 uppn åk9'!$A$4:$D$525,1,FALSE)&lt;&gt;"",FALSE)</f>
        <v>1</v>
      </c>
      <c r="I361">
        <f>IFERROR(VLOOKUP(A361,'ej uppn åk6 uppn åk9'!$A$4:$D$525,2,FALSE),0)</f>
        <v>999</v>
      </c>
      <c r="J361">
        <f>IFERROR(VLOOKUP(A361,'ej uppn åk6 uppn åk9'!$A$4:$D$525,3,FALSE),0)</f>
        <v>999</v>
      </c>
      <c r="K361">
        <f t="shared" si="48"/>
        <v>0</v>
      </c>
      <c r="L361">
        <f t="shared" si="49"/>
        <v>0</v>
      </c>
      <c r="M361" t="b">
        <f>IFERROR(VLOOKUP(A361,'uppn åk6 ej uppn åk9'!$A$4:$D$525,1,FALSE)&lt;&gt;"",FALSE)</f>
        <v>1</v>
      </c>
      <c r="N361">
        <f>IFERROR(VLOOKUP(A361,'uppn åk6 ej uppn åk9'!$A$4:$D$525,2,FALSE),0)</f>
        <v>999</v>
      </c>
      <c r="O361">
        <f>IFERROR(VLOOKUP(A361,'uppn åk6 ej uppn åk9'!$A$4:$D$525,3,FALSE),0)</f>
        <v>999</v>
      </c>
      <c r="P361">
        <f t="shared" si="50"/>
        <v>0</v>
      </c>
      <c r="Q361">
        <f t="shared" si="51"/>
        <v>0</v>
      </c>
      <c r="R361" t="b">
        <f>IFERROR(VLOOKUP(A361,'uppn åk6 uppn åk9'!$A$4:$D$600,1,FALSE)&lt;&gt;"",FALSE)</f>
        <v>1</v>
      </c>
      <c r="S361">
        <f>IFERROR(VLOOKUP(A361,'uppn åk6 uppn åk9'!$A$4:$D$600,2,FALSE),0)</f>
        <v>34</v>
      </c>
      <c r="T361">
        <f>IFERROR(VLOOKUP(A361,'uppn åk6 uppn åk9'!$A$4:$D$600,3,FALSE),0)</f>
        <v>999</v>
      </c>
      <c r="U361">
        <f t="shared" si="52"/>
        <v>34</v>
      </c>
      <c r="V361">
        <f t="shared" si="53"/>
        <v>0</v>
      </c>
    </row>
    <row r="362" spans="1:22" x14ac:dyDescent="0.3">
      <c r="A362" s="10" t="s">
        <v>320</v>
      </c>
      <c r="B362" s="49" t="b">
        <f t="shared" si="45"/>
        <v>0</v>
      </c>
      <c r="C362" t="b">
        <f>IFERROR(VLOOKUP(A362,'ej uppn åk6 ej uppn åk9'!$A$4:$D$525,1,FALSE)&lt;&gt;"",FALSE)</f>
        <v>1</v>
      </c>
      <c r="D362">
        <f>IFERROR(VLOOKUP(A362,'ej uppn åk6 ej uppn åk9'!$A$4:$D$525,2,FALSE),0)</f>
        <v>999</v>
      </c>
      <c r="E362">
        <f>IFERROR(VLOOKUP(A362,'ej uppn åk6 ej uppn åk9'!$A$4:$D$525,3,FALSE),0)</f>
        <v>999</v>
      </c>
      <c r="F362">
        <f t="shared" si="46"/>
        <v>0</v>
      </c>
      <c r="G362">
        <f t="shared" si="47"/>
        <v>0</v>
      </c>
      <c r="H362" t="b">
        <f>IFERROR(VLOOKUP(A362,'ej uppn åk6 uppn åk9'!$A$4:$D$525,1,FALSE)&lt;&gt;"",FALSE)</f>
        <v>1</v>
      </c>
      <c r="I362">
        <f>IFERROR(VLOOKUP(A362,'ej uppn åk6 uppn åk9'!$A$4:$D$525,2,FALSE),0)</f>
        <v>999</v>
      </c>
      <c r="J362">
        <f>IFERROR(VLOOKUP(A362,'ej uppn åk6 uppn åk9'!$A$4:$D$525,3,FALSE),0)</f>
        <v>999</v>
      </c>
      <c r="K362">
        <f t="shared" si="48"/>
        <v>0</v>
      </c>
      <c r="L362">
        <f t="shared" si="49"/>
        <v>0</v>
      </c>
      <c r="M362" t="b">
        <f>IFERROR(VLOOKUP(A362,'uppn åk6 ej uppn åk9'!$A$4:$D$525,1,FALSE)&lt;&gt;"",FALSE)</f>
        <v>1</v>
      </c>
      <c r="N362">
        <f>IFERROR(VLOOKUP(A362,'uppn åk6 ej uppn åk9'!$A$4:$D$525,2,FALSE),0)</f>
        <v>999</v>
      </c>
      <c r="O362">
        <f>IFERROR(VLOOKUP(A362,'uppn åk6 ej uppn åk9'!$A$4:$D$525,3,FALSE),0)</f>
        <v>999</v>
      </c>
      <c r="P362">
        <f t="shared" si="50"/>
        <v>0</v>
      </c>
      <c r="Q362">
        <f t="shared" si="51"/>
        <v>0</v>
      </c>
      <c r="R362" t="b">
        <f>IFERROR(VLOOKUP(A362,'uppn åk6 uppn åk9'!$A$4:$D$600,1,FALSE)&lt;&gt;"",FALSE)</f>
        <v>1</v>
      </c>
      <c r="S362">
        <f>IFERROR(VLOOKUP(A362,'uppn åk6 uppn åk9'!$A$4:$D$600,2,FALSE),0)</f>
        <v>10</v>
      </c>
      <c r="T362">
        <f>IFERROR(VLOOKUP(A362,'uppn åk6 uppn åk9'!$A$4:$D$600,3,FALSE),0)</f>
        <v>0</v>
      </c>
      <c r="U362">
        <f t="shared" si="52"/>
        <v>10</v>
      </c>
      <c r="V362">
        <f t="shared" si="53"/>
        <v>0</v>
      </c>
    </row>
    <row r="363" spans="1:22" x14ac:dyDescent="0.3">
      <c r="A363" s="10" t="s">
        <v>321</v>
      </c>
      <c r="B363" s="49" t="b">
        <f t="shared" si="45"/>
        <v>0</v>
      </c>
      <c r="C363" t="b">
        <f>IFERROR(VLOOKUP(A363,'ej uppn åk6 ej uppn åk9'!$A$4:$D$525,1,FALSE)&lt;&gt;"",FALSE)</f>
        <v>1</v>
      </c>
      <c r="D363">
        <f>IFERROR(VLOOKUP(A363,'ej uppn åk6 ej uppn åk9'!$A$4:$D$525,2,FALSE),0)</f>
        <v>999</v>
      </c>
      <c r="E363">
        <f>IFERROR(VLOOKUP(A363,'ej uppn åk6 ej uppn åk9'!$A$4:$D$525,3,FALSE),0)</f>
        <v>999</v>
      </c>
      <c r="F363">
        <f t="shared" si="46"/>
        <v>0</v>
      </c>
      <c r="G363">
        <f t="shared" si="47"/>
        <v>0</v>
      </c>
      <c r="H363" t="b">
        <f>IFERROR(VLOOKUP(A363,'ej uppn åk6 uppn åk9'!$A$4:$D$525,1,FALSE)&lt;&gt;"",FALSE)</f>
        <v>1</v>
      </c>
      <c r="I363">
        <f>IFERROR(VLOOKUP(A363,'ej uppn åk6 uppn åk9'!$A$4:$D$525,2,FALSE),0)</f>
        <v>999</v>
      </c>
      <c r="J363">
        <f>IFERROR(VLOOKUP(A363,'ej uppn åk6 uppn åk9'!$A$4:$D$525,3,FALSE),0)</f>
        <v>999</v>
      </c>
      <c r="K363">
        <f t="shared" si="48"/>
        <v>0</v>
      </c>
      <c r="L363">
        <f t="shared" si="49"/>
        <v>0</v>
      </c>
      <c r="M363" t="b">
        <f>IFERROR(VLOOKUP(A363,'uppn åk6 ej uppn åk9'!$A$4:$D$525,1,FALSE)&lt;&gt;"",FALSE)</f>
        <v>1</v>
      </c>
      <c r="N363">
        <f>IFERROR(VLOOKUP(A363,'uppn åk6 ej uppn åk9'!$A$4:$D$525,2,FALSE),0)</f>
        <v>13</v>
      </c>
      <c r="O363">
        <f>IFERROR(VLOOKUP(A363,'uppn åk6 ej uppn åk9'!$A$4:$D$525,3,FALSE),0)</f>
        <v>999</v>
      </c>
      <c r="P363">
        <f t="shared" si="50"/>
        <v>13</v>
      </c>
      <c r="Q363">
        <f t="shared" si="51"/>
        <v>0</v>
      </c>
      <c r="R363" t="b">
        <f>IFERROR(VLOOKUP(A363,'uppn åk6 uppn åk9'!$A$4:$D$600,1,FALSE)&lt;&gt;"",FALSE)</f>
        <v>1</v>
      </c>
      <c r="S363">
        <f>IFERROR(VLOOKUP(A363,'uppn åk6 uppn åk9'!$A$4:$D$600,2,FALSE),0)</f>
        <v>86</v>
      </c>
      <c r="T363">
        <f>IFERROR(VLOOKUP(A363,'uppn åk6 uppn åk9'!$A$4:$D$600,3,FALSE),0)</f>
        <v>0</v>
      </c>
      <c r="U363">
        <f t="shared" si="52"/>
        <v>86</v>
      </c>
      <c r="V363">
        <f t="shared" si="53"/>
        <v>0</v>
      </c>
    </row>
    <row r="364" spans="1:22" x14ac:dyDescent="0.3">
      <c r="A364" s="10" t="s">
        <v>322</v>
      </c>
      <c r="B364" s="49" t="b">
        <f t="shared" si="45"/>
        <v>0</v>
      </c>
      <c r="C364" t="b">
        <f>IFERROR(VLOOKUP(A364,'ej uppn åk6 ej uppn åk9'!$A$4:$D$525,1,FALSE)&lt;&gt;"",FALSE)</f>
        <v>1</v>
      </c>
      <c r="D364">
        <f>IFERROR(VLOOKUP(A364,'ej uppn åk6 ej uppn åk9'!$A$4:$D$525,2,FALSE),0)</f>
        <v>999</v>
      </c>
      <c r="E364">
        <f>IFERROR(VLOOKUP(A364,'ej uppn åk6 ej uppn åk9'!$A$4:$D$525,3,FALSE),0)</f>
        <v>999</v>
      </c>
      <c r="F364">
        <f t="shared" si="46"/>
        <v>0</v>
      </c>
      <c r="G364">
        <f t="shared" si="47"/>
        <v>0</v>
      </c>
      <c r="H364" t="b">
        <f>IFERROR(VLOOKUP(A364,'ej uppn åk6 uppn åk9'!$A$4:$D$525,1,FALSE)&lt;&gt;"",FALSE)</f>
        <v>1</v>
      </c>
      <c r="I364">
        <f>IFERROR(VLOOKUP(A364,'ej uppn åk6 uppn åk9'!$A$4:$D$525,2,FALSE),0)</f>
        <v>999</v>
      </c>
      <c r="J364">
        <f>IFERROR(VLOOKUP(A364,'ej uppn åk6 uppn åk9'!$A$4:$D$525,3,FALSE),0)</f>
        <v>999</v>
      </c>
      <c r="K364">
        <f t="shared" si="48"/>
        <v>0</v>
      </c>
      <c r="L364">
        <f t="shared" si="49"/>
        <v>0</v>
      </c>
      <c r="M364" t="b">
        <f>IFERROR(VLOOKUP(A364,'uppn åk6 ej uppn åk9'!$A$4:$D$525,1,FALSE)&lt;&gt;"",FALSE)</f>
        <v>1</v>
      </c>
      <c r="N364">
        <f>IFERROR(VLOOKUP(A364,'uppn åk6 ej uppn åk9'!$A$4:$D$525,2,FALSE),0)</f>
        <v>999</v>
      </c>
      <c r="O364">
        <f>IFERROR(VLOOKUP(A364,'uppn åk6 ej uppn åk9'!$A$4:$D$525,3,FALSE),0)</f>
        <v>999</v>
      </c>
      <c r="P364">
        <f t="shared" si="50"/>
        <v>0</v>
      </c>
      <c r="Q364">
        <f t="shared" si="51"/>
        <v>0</v>
      </c>
      <c r="R364" t="b">
        <f>IFERROR(VLOOKUP(A364,'uppn åk6 uppn åk9'!$A$4:$D$600,1,FALSE)&lt;&gt;"",FALSE)</f>
        <v>1</v>
      </c>
      <c r="S364">
        <f>IFERROR(VLOOKUP(A364,'uppn åk6 uppn åk9'!$A$4:$D$600,2,FALSE),0)</f>
        <v>26</v>
      </c>
      <c r="T364">
        <f>IFERROR(VLOOKUP(A364,'uppn åk6 uppn åk9'!$A$4:$D$600,3,FALSE),0)</f>
        <v>999</v>
      </c>
      <c r="U364">
        <f t="shared" si="52"/>
        <v>26</v>
      </c>
      <c r="V364">
        <f t="shared" si="53"/>
        <v>0</v>
      </c>
    </row>
    <row r="365" spans="1:22" x14ac:dyDescent="0.3">
      <c r="A365" s="10" t="s">
        <v>323</v>
      </c>
      <c r="B365" s="49" t="b">
        <f t="shared" si="45"/>
        <v>0</v>
      </c>
      <c r="C365" t="b">
        <f>IFERROR(VLOOKUP(A365,'ej uppn åk6 ej uppn åk9'!$A$4:$D$525,1,FALSE)&lt;&gt;"",FALSE)</f>
        <v>1</v>
      </c>
      <c r="D365">
        <f>IFERROR(VLOOKUP(A365,'ej uppn åk6 ej uppn åk9'!$A$4:$D$525,2,FALSE),0)</f>
        <v>999</v>
      </c>
      <c r="E365">
        <f>IFERROR(VLOOKUP(A365,'ej uppn åk6 ej uppn åk9'!$A$4:$D$525,3,FALSE),0)</f>
        <v>999</v>
      </c>
      <c r="F365">
        <f t="shared" si="46"/>
        <v>0</v>
      </c>
      <c r="G365">
        <f t="shared" si="47"/>
        <v>0</v>
      </c>
      <c r="H365" t="b">
        <f>IFERROR(VLOOKUP(A365,'ej uppn åk6 uppn åk9'!$A$4:$D$525,1,FALSE)&lt;&gt;"",FALSE)</f>
        <v>1</v>
      </c>
      <c r="I365">
        <f>IFERROR(VLOOKUP(A365,'ej uppn åk6 uppn åk9'!$A$4:$D$525,2,FALSE),0)</f>
        <v>999</v>
      </c>
      <c r="J365">
        <f>IFERROR(VLOOKUP(A365,'ej uppn åk6 uppn åk9'!$A$4:$D$525,3,FALSE),0)</f>
        <v>999</v>
      </c>
      <c r="K365">
        <f t="shared" si="48"/>
        <v>0</v>
      </c>
      <c r="L365">
        <f t="shared" si="49"/>
        <v>0</v>
      </c>
      <c r="M365" t="b">
        <f>IFERROR(VLOOKUP(A365,'uppn åk6 ej uppn åk9'!$A$4:$D$525,1,FALSE)&lt;&gt;"",FALSE)</f>
        <v>1</v>
      </c>
      <c r="N365">
        <f>IFERROR(VLOOKUP(A365,'uppn åk6 ej uppn åk9'!$A$4:$D$525,2,FALSE),0)</f>
        <v>999</v>
      </c>
      <c r="O365">
        <f>IFERROR(VLOOKUP(A365,'uppn åk6 ej uppn åk9'!$A$4:$D$525,3,FALSE),0)</f>
        <v>999</v>
      </c>
      <c r="P365">
        <f t="shared" si="50"/>
        <v>0</v>
      </c>
      <c r="Q365">
        <f t="shared" si="51"/>
        <v>0</v>
      </c>
      <c r="R365" t="b">
        <f>IFERROR(VLOOKUP(A365,'uppn åk6 uppn åk9'!$A$4:$D$600,1,FALSE)&lt;&gt;"",FALSE)</f>
        <v>1</v>
      </c>
      <c r="S365">
        <f>IFERROR(VLOOKUP(A365,'uppn åk6 uppn åk9'!$A$4:$D$600,2,FALSE),0)</f>
        <v>48</v>
      </c>
      <c r="T365">
        <f>IFERROR(VLOOKUP(A365,'uppn åk6 uppn åk9'!$A$4:$D$600,3,FALSE),0)</f>
        <v>999</v>
      </c>
      <c r="U365">
        <f t="shared" si="52"/>
        <v>48</v>
      </c>
      <c r="V365">
        <f t="shared" si="53"/>
        <v>0</v>
      </c>
    </row>
    <row r="366" spans="1:22" x14ac:dyDescent="0.3">
      <c r="A366" s="10" t="s">
        <v>324</v>
      </c>
      <c r="B366" s="49" t="b">
        <f t="shared" si="45"/>
        <v>0</v>
      </c>
      <c r="C366" t="b">
        <f>IFERROR(VLOOKUP(A366,'ej uppn åk6 ej uppn åk9'!$A$4:$D$525,1,FALSE)&lt;&gt;"",FALSE)</f>
        <v>1</v>
      </c>
      <c r="D366">
        <f>IFERROR(VLOOKUP(A366,'ej uppn åk6 ej uppn åk9'!$A$4:$D$525,2,FALSE),0)</f>
        <v>13</v>
      </c>
      <c r="E366">
        <f>IFERROR(VLOOKUP(A366,'ej uppn åk6 ej uppn åk9'!$A$4:$D$525,3,FALSE),0)</f>
        <v>999</v>
      </c>
      <c r="F366">
        <f t="shared" si="46"/>
        <v>13</v>
      </c>
      <c r="G366">
        <f t="shared" si="47"/>
        <v>0</v>
      </c>
      <c r="H366" t="b">
        <f>IFERROR(VLOOKUP(A366,'ej uppn åk6 uppn åk9'!$A$4:$D$525,1,FALSE)&lt;&gt;"",FALSE)</f>
        <v>1</v>
      </c>
      <c r="I366">
        <f>IFERROR(VLOOKUP(A366,'ej uppn åk6 uppn åk9'!$A$4:$D$525,2,FALSE),0)</f>
        <v>10</v>
      </c>
      <c r="J366">
        <f>IFERROR(VLOOKUP(A366,'ej uppn åk6 uppn åk9'!$A$4:$D$525,3,FALSE),0)</f>
        <v>999</v>
      </c>
      <c r="K366">
        <f t="shared" si="48"/>
        <v>10</v>
      </c>
      <c r="L366">
        <f t="shared" si="49"/>
        <v>0</v>
      </c>
      <c r="M366" t="b">
        <f>IFERROR(VLOOKUP(A366,'uppn åk6 ej uppn åk9'!$A$4:$D$525,1,FALSE)&lt;&gt;"",FALSE)</f>
        <v>1</v>
      </c>
      <c r="N366">
        <f>IFERROR(VLOOKUP(A366,'uppn åk6 ej uppn åk9'!$A$4:$D$525,2,FALSE),0)</f>
        <v>999</v>
      </c>
      <c r="O366">
        <f>IFERROR(VLOOKUP(A366,'uppn åk6 ej uppn åk9'!$A$4:$D$525,3,FALSE),0)</f>
        <v>999</v>
      </c>
      <c r="P366">
        <f t="shared" si="50"/>
        <v>0</v>
      </c>
      <c r="Q366">
        <f t="shared" si="51"/>
        <v>0</v>
      </c>
      <c r="R366" t="b">
        <f>IFERROR(VLOOKUP(A366,'uppn åk6 uppn åk9'!$A$4:$D$600,1,FALSE)&lt;&gt;"",FALSE)</f>
        <v>1</v>
      </c>
      <c r="S366">
        <f>IFERROR(VLOOKUP(A366,'uppn åk6 uppn åk9'!$A$4:$D$600,2,FALSE),0)</f>
        <v>114</v>
      </c>
      <c r="T366">
        <f>IFERROR(VLOOKUP(A366,'uppn åk6 uppn åk9'!$A$4:$D$600,3,FALSE),0)</f>
        <v>0</v>
      </c>
      <c r="U366">
        <f t="shared" si="52"/>
        <v>114</v>
      </c>
      <c r="V366">
        <f t="shared" si="53"/>
        <v>0</v>
      </c>
    </row>
    <row r="367" spans="1:22" x14ac:dyDescent="0.3">
      <c r="A367" s="10" t="s">
        <v>325</v>
      </c>
      <c r="B367" s="49" t="b">
        <f t="shared" si="45"/>
        <v>0</v>
      </c>
      <c r="C367" t="b">
        <f>IFERROR(VLOOKUP(A367,'ej uppn åk6 ej uppn åk9'!$A$4:$D$525,1,FALSE)&lt;&gt;"",FALSE)</f>
        <v>1</v>
      </c>
      <c r="D367">
        <f>IFERROR(VLOOKUP(A367,'ej uppn åk6 ej uppn åk9'!$A$4:$D$525,2,FALSE),0)</f>
        <v>14</v>
      </c>
      <c r="E367">
        <f>IFERROR(VLOOKUP(A367,'ej uppn åk6 ej uppn åk9'!$A$4:$D$525,3,FALSE),0)</f>
        <v>999</v>
      </c>
      <c r="F367">
        <f t="shared" si="46"/>
        <v>14</v>
      </c>
      <c r="G367">
        <f t="shared" si="47"/>
        <v>0</v>
      </c>
      <c r="H367" t="b">
        <f>IFERROR(VLOOKUP(A367,'ej uppn åk6 uppn åk9'!$A$4:$D$525,1,FALSE)&lt;&gt;"",FALSE)</f>
        <v>1</v>
      </c>
      <c r="I367">
        <f>IFERROR(VLOOKUP(A367,'ej uppn åk6 uppn åk9'!$A$4:$D$525,2,FALSE),0)</f>
        <v>29</v>
      </c>
      <c r="J367">
        <f>IFERROR(VLOOKUP(A367,'ej uppn åk6 uppn åk9'!$A$4:$D$525,3,FALSE),0)</f>
        <v>999</v>
      </c>
      <c r="K367">
        <f t="shared" si="48"/>
        <v>29</v>
      </c>
      <c r="L367">
        <f t="shared" si="49"/>
        <v>0</v>
      </c>
      <c r="M367" t="b">
        <f>IFERROR(VLOOKUP(A367,'uppn åk6 ej uppn åk9'!$A$4:$D$525,1,FALSE)&lt;&gt;"",FALSE)</f>
        <v>1</v>
      </c>
      <c r="N367">
        <f>IFERROR(VLOOKUP(A367,'uppn åk6 ej uppn åk9'!$A$4:$D$525,2,FALSE),0)</f>
        <v>13</v>
      </c>
      <c r="O367">
        <f>IFERROR(VLOOKUP(A367,'uppn åk6 ej uppn åk9'!$A$4:$D$525,3,FALSE),0)</f>
        <v>999</v>
      </c>
      <c r="P367">
        <f t="shared" si="50"/>
        <v>13</v>
      </c>
      <c r="Q367">
        <f t="shared" si="51"/>
        <v>0</v>
      </c>
      <c r="R367" t="b">
        <f>IFERROR(VLOOKUP(A367,'uppn åk6 uppn åk9'!$A$4:$D$600,1,FALSE)&lt;&gt;"",FALSE)</f>
        <v>1</v>
      </c>
      <c r="S367">
        <f>IFERROR(VLOOKUP(A367,'uppn åk6 uppn åk9'!$A$4:$D$600,2,FALSE),0)</f>
        <v>59</v>
      </c>
      <c r="T367">
        <f>IFERROR(VLOOKUP(A367,'uppn åk6 uppn åk9'!$A$4:$D$600,3,FALSE),0)</f>
        <v>999</v>
      </c>
      <c r="U367">
        <f t="shared" si="52"/>
        <v>59</v>
      </c>
      <c r="V367">
        <f t="shared" si="53"/>
        <v>0</v>
      </c>
    </row>
    <row r="368" spans="1:22" x14ac:dyDescent="0.3">
      <c r="A368" s="10" t="s">
        <v>326</v>
      </c>
      <c r="B368" s="49" t="b">
        <f t="shared" si="45"/>
        <v>0</v>
      </c>
      <c r="C368" t="b">
        <f>IFERROR(VLOOKUP(A368,'ej uppn åk6 ej uppn åk9'!$A$4:$D$525,1,FALSE)&lt;&gt;"",FALSE)</f>
        <v>1</v>
      </c>
      <c r="D368">
        <f>IFERROR(VLOOKUP(A368,'ej uppn åk6 ej uppn åk9'!$A$4:$D$525,2,FALSE),0)</f>
        <v>30</v>
      </c>
      <c r="E368">
        <f>IFERROR(VLOOKUP(A368,'ej uppn åk6 ej uppn åk9'!$A$4:$D$525,3,FALSE),0)</f>
        <v>14</v>
      </c>
      <c r="F368">
        <f t="shared" si="46"/>
        <v>30</v>
      </c>
      <c r="G368">
        <f t="shared" si="47"/>
        <v>14</v>
      </c>
      <c r="H368" t="b">
        <f>IFERROR(VLOOKUP(A368,'ej uppn åk6 uppn åk9'!$A$4:$D$525,1,FALSE)&lt;&gt;"",FALSE)</f>
        <v>1</v>
      </c>
      <c r="I368">
        <f>IFERROR(VLOOKUP(A368,'ej uppn åk6 uppn åk9'!$A$4:$D$525,2,FALSE),0)</f>
        <v>21</v>
      </c>
      <c r="J368">
        <f>IFERROR(VLOOKUP(A368,'ej uppn åk6 uppn åk9'!$A$4:$D$525,3,FALSE),0)</f>
        <v>999</v>
      </c>
      <c r="K368">
        <f t="shared" si="48"/>
        <v>21</v>
      </c>
      <c r="L368">
        <f t="shared" si="49"/>
        <v>0</v>
      </c>
      <c r="M368" t="b">
        <f>IFERROR(VLOOKUP(A368,'uppn åk6 ej uppn åk9'!$A$4:$D$525,1,FALSE)&lt;&gt;"",FALSE)</f>
        <v>1</v>
      </c>
      <c r="N368">
        <f>IFERROR(VLOOKUP(A368,'uppn åk6 ej uppn åk9'!$A$4:$D$525,2,FALSE),0)</f>
        <v>23</v>
      </c>
      <c r="O368">
        <f>IFERROR(VLOOKUP(A368,'uppn åk6 ej uppn åk9'!$A$4:$D$525,3,FALSE),0)</f>
        <v>999</v>
      </c>
      <c r="P368">
        <f t="shared" si="50"/>
        <v>23</v>
      </c>
      <c r="Q368">
        <f t="shared" si="51"/>
        <v>0</v>
      </c>
      <c r="R368" t="b">
        <f>IFERROR(VLOOKUP(A368,'uppn åk6 uppn åk9'!$A$4:$D$600,1,FALSE)&lt;&gt;"",FALSE)</f>
        <v>1</v>
      </c>
      <c r="S368">
        <f>IFERROR(VLOOKUP(A368,'uppn åk6 uppn åk9'!$A$4:$D$600,2,FALSE),0)</f>
        <v>207</v>
      </c>
      <c r="T368">
        <f>IFERROR(VLOOKUP(A368,'uppn åk6 uppn åk9'!$A$4:$D$600,3,FALSE),0)</f>
        <v>12</v>
      </c>
      <c r="U368">
        <f t="shared" si="52"/>
        <v>207</v>
      </c>
      <c r="V368">
        <f t="shared" si="53"/>
        <v>12</v>
      </c>
    </row>
    <row r="369" spans="1:22" x14ac:dyDescent="0.3">
      <c r="A369" s="10" t="s">
        <v>327</v>
      </c>
      <c r="B369" s="49" t="b">
        <f t="shared" si="45"/>
        <v>0</v>
      </c>
      <c r="C369" t="b">
        <f>IFERROR(VLOOKUP(A369,'ej uppn åk6 ej uppn åk9'!$A$4:$D$525,1,FALSE)&lt;&gt;"",FALSE)</f>
        <v>1</v>
      </c>
      <c r="D369">
        <f>IFERROR(VLOOKUP(A369,'ej uppn åk6 ej uppn åk9'!$A$4:$D$525,2,FALSE),0)</f>
        <v>11</v>
      </c>
      <c r="E369">
        <f>IFERROR(VLOOKUP(A369,'ej uppn åk6 ej uppn åk9'!$A$4:$D$525,3,FALSE),0)</f>
        <v>999</v>
      </c>
      <c r="F369">
        <f t="shared" si="46"/>
        <v>11</v>
      </c>
      <c r="G369">
        <f t="shared" si="47"/>
        <v>0</v>
      </c>
      <c r="H369" t="b">
        <f>IFERROR(VLOOKUP(A369,'ej uppn åk6 uppn åk9'!$A$4:$D$525,1,FALSE)&lt;&gt;"",FALSE)</f>
        <v>1</v>
      </c>
      <c r="I369">
        <f>IFERROR(VLOOKUP(A369,'ej uppn åk6 uppn åk9'!$A$4:$D$525,2,FALSE),0)</f>
        <v>999</v>
      </c>
      <c r="J369">
        <f>IFERROR(VLOOKUP(A369,'ej uppn åk6 uppn åk9'!$A$4:$D$525,3,FALSE),0)</f>
        <v>999</v>
      </c>
      <c r="K369">
        <f t="shared" si="48"/>
        <v>0</v>
      </c>
      <c r="L369">
        <f t="shared" si="49"/>
        <v>0</v>
      </c>
      <c r="M369" t="b">
        <f>IFERROR(VLOOKUP(A369,'uppn åk6 ej uppn åk9'!$A$4:$D$525,1,FALSE)&lt;&gt;"",FALSE)</f>
        <v>1</v>
      </c>
      <c r="N369">
        <f>IFERROR(VLOOKUP(A369,'uppn åk6 ej uppn åk9'!$A$4:$D$525,2,FALSE),0)</f>
        <v>15</v>
      </c>
      <c r="O369">
        <f>IFERROR(VLOOKUP(A369,'uppn åk6 ej uppn åk9'!$A$4:$D$525,3,FALSE),0)</f>
        <v>999</v>
      </c>
      <c r="P369">
        <f t="shared" si="50"/>
        <v>15</v>
      </c>
      <c r="Q369">
        <f t="shared" si="51"/>
        <v>0</v>
      </c>
      <c r="R369" t="b">
        <f>IFERROR(VLOOKUP(A369,'uppn åk6 uppn åk9'!$A$4:$D$600,1,FALSE)&lt;&gt;"",FALSE)</f>
        <v>1</v>
      </c>
      <c r="S369">
        <f>IFERROR(VLOOKUP(A369,'uppn åk6 uppn åk9'!$A$4:$D$600,2,FALSE),0)</f>
        <v>82</v>
      </c>
      <c r="T369">
        <f>IFERROR(VLOOKUP(A369,'uppn åk6 uppn åk9'!$A$4:$D$600,3,FALSE),0)</f>
        <v>999</v>
      </c>
      <c r="U369">
        <f t="shared" si="52"/>
        <v>82</v>
      </c>
      <c r="V369">
        <f t="shared" si="53"/>
        <v>0</v>
      </c>
    </row>
    <row r="370" spans="1:22" x14ac:dyDescent="0.3">
      <c r="A370" s="10" t="s">
        <v>328</v>
      </c>
      <c r="B370" s="49" t="b">
        <f t="shared" si="45"/>
        <v>0</v>
      </c>
      <c r="C370" t="b">
        <f>IFERROR(VLOOKUP(A370,'ej uppn åk6 ej uppn åk9'!$A$4:$D$525,1,FALSE)&lt;&gt;"",FALSE)</f>
        <v>1</v>
      </c>
      <c r="D370">
        <f>IFERROR(VLOOKUP(A370,'ej uppn åk6 ej uppn åk9'!$A$4:$D$525,2,FALSE),0)</f>
        <v>999</v>
      </c>
      <c r="E370">
        <f>IFERROR(VLOOKUP(A370,'ej uppn åk6 ej uppn åk9'!$A$4:$D$525,3,FALSE),0)</f>
        <v>999</v>
      </c>
      <c r="F370">
        <f t="shared" si="46"/>
        <v>0</v>
      </c>
      <c r="G370">
        <f t="shared" si="47"/>
        <v>0</v>
      </c>
      <c r="H370" t="b">
        <f>IFERROR(VLOOKUP(A370,'ej uppn åk6 uppn åk9'!$A$4:$D$525,1,FALSE)&lt;&gt;"",FALSE)</f>
        <v>1</v>
      </c>
      <c r="I370">
        <f>IFERROR(VLOOKUP(A370,'ej uppn åk6 uppn åk9'!$A$4:$D$525,2,FALSE),0)</f>
        <v>12</v>
      </c>
      <c r="J370">
        <f>IFERROR(VLOOKUP(A370,'ej uppn åk6 uppn åk9'!$A$4:$D$525,3,FALSE),0)</f>
        <v>0</v>
      </c>
      <c r="K370">
        <f t="shared" si="48"/>
        <v>12</v>
      </c>
      <c r="L370">
        <f t="shared" si="49"/>
        <v>0</v>
      </c>
      <c r="M370" t="b">
        <f>IFERROR(VLOOKUP(A370,'uppn åk6 ej uppn åk9'!$A$4:$D$525,1,FALSE)&lt;&gt;"",FALSE)</f>
        <v>1</v>
      </c>
      <c r="N370">
        <f>IFERROR(VLOOKUP(A370,'uppn åk6 ej uppn åk9'!$A$4:$D$525,2,FALSE),0)</f>
        <v>999</v>
      </c>
      <c r="O370">
        <f>IFERROR(VLOOKUP(A370,'uppn åk6 ej uppn åk9'!$A$4:$D$525,3,FALSE),0)</f>
        <v>999</v>
      </c>
      <c r="P370">
        <f t="shared" si="50"/>
        <v>0</v>
      </c>
      <c r="Q370">
        <f t="shared" si="51"/>
        <v>0</v>
      </c>
      <c r="R370" t="b">
        <f>IFERROR(VLOOKUP(A370,'uppn åk6 uppn åk9'!$A$4:$D$600,1,FALSE)&lt;&gt;"",FALSE)</f>
        <v>1</v>
      </c>
      <c r="S370">
        <f>IFERROR(VLOOKUP(A370,'uppn åk6 uppn åk9'!$A$4:$D$600,2,FALSE),0)</f>
        <v>48</v>
      </c>
      <c r="T370">
        <f>IFERROR(VLOOKUP(A370,'uppn åk6 uppn åk9'!$A$4:$D$600,3,FALSE),0)</f>
        <v>0</v>
      </c>
      <c r="U370">
        <f t="shared" si="52"/>
        <v>48</v>
      </c>
      <c r="V370">
        <f t="shared" si="53"/>
        <v>0</v>
      </c>
    </row>
    <row r="371" spans="1:22" x14ac:dyDescent="0.3">
      <c r="A371" s="10" t="s">
        <v>329</v>
      </c>
      <c r="B371" s="49" t="b">
        <f t="shared" si="45"/>
        <v>0</v>
      </c>
      <c r="C371" t="b">
        <f>IFERROR(VLOOKUP(A371,'ej uppn åk6 ej uppn åk9'!$A$4:$D$525,1,FALSE)&lt;&gt;"",FALSE)</f>
        <v>1</v>
      </c>
      <c r="D371">
        <f>IFERROR(VLOOKUP(A371,'ej uppn åk6 ej uppn åk9'!$A$4:$D$525,2,FALSE),0)</f>
        <v>999</v>
      </c>
      <c r="E371">
        <f>IFERROR(VLOOKUP(A371,'ej uppn åk6 ej uppn åk9'!$A$4:$D$525,3,FALSE),0)</f>
        <v>999</v>
      </c>
      <c r="F371">
        <f t="shared" si="46"/>
        <v>0</v>
      </c>
      <c r="G371">
        <f t="shared" si="47"/>
        <v>0</v>
      </c>
      <c r="H371" t="b">
        <f>IFERROR(VLOOKUP(A371,'ej uppn åk6 uppn åk9'!$A$4:$D$525,1,FALSE)&lt;&gt;"",FALSE)</f>
        <v>1</v>
      </c>
      <c r="I371">
        <f>IFERROR(VLOOKUP(A371,'ej uppn åk6 uppn åk9'!$A$4:$D$525,2,FALSE),0)</f>
        <v>999</v>
      </c>
      <c r="J371">
        <f>IFERROR(VLOOKUP(A371,'ej uppn åk6 uppn åk9'!$A$4:$D$525,3,FALSE),0)</f>
        <v>999</v>
      </c>
      <c r="K371">
        <f t="shared" si="48"/>
        <v>0</v>
      </c>
      <c r="L371">
        <f t="shared" si="49"/>
        <v>0</v>
      </c>
      <c r="M371" t="b">
        <f>IFERROR(VLOOKUP(A371,'uppn åk6 ej uppn åk9'!$A$4:$D$525,1,FALSE)&lt;&gt;"",FALSE)</f>
        <v>1</v>
      </c>
      <c r="N371">
        <f>IFERROR(VLOOKUP(A371,'uppn åk6 ej uppn åk9'!$A$4:$D$525,2,FALSE),0)</f>
        <v>999</v>
      </c>
      <c r="O371">
        <f>IFERROR(VLOOKUP(A371,'uppn åk6 ej uppn åk9'!$A$4:$D$525,3,FALSE),0)</f>
        <v>999</v>
      </c>
      <c r="P371">
        <f t="shared" si="50"/>
        <v>0</v>
      </c>
      <c r="Q371">
        <f t="shared" si="51"/>
        <v>0</v>
      </c>
      <c r="R371" t="b">
        <f>IFERROR(VLOOKUP(A371,'uppn åk6 uppn åk9'!$A$4:$D$600,1,FALSE)&lt;&gt;"",FALSE)</f>
        <v>1</v>
      </c>
      <c r="S371">
        <f>IFERROR(VLOOKUP(A371,'uppn åk6 uppn åk9'!$A$4:$D$600,2,FALSE),0)</f>
        <v>29</v>
      </c>
      <c r="T371">
        <f>IFERROR(VLOOKUP(A371,'uppn åk6 uppn åk9'!$A$4:$D$600,3,FALSE),0)</f>
        <v>999</v>
      </c>
      <c r="U371">
        <f t="shared" si="52"/>
        <v>29</v>
      </c>
      <c r="V371">
        <f t="shared" si="53"/>
        <v>0</v>
      </c>
    </row>
    <row r="372" spans="1:22" x14ac:dyDescent="0.3">
      <c r="A372" s="10" t="s">
        <v>330</v>
      </c>
      <c r="B372" s="49" t="b">
        <f t="shared" si="45"/>
        <v>0</v>
      </c>
      <c r="C372" t="b">
        <f>IFERROR(VLOOKUP(A372,'ej uppn åk6 ej uppn åk9'!$A$4:$D$525,1,FALSE)&lt;&gt;"",FALSE)</f>
        <v>1</v>
      </c>
      <c r="D372">
        <f>IFERROR(VLOOKUP(A372,'ej uppn åk6 ej uppn åk9'!$A$4:$D$525,2,FALSE),0)</f>
        <v>29</v>
      </c>
      <c r="E372">
        <f>IFERROR(VLOOKUP(A372,'ej uppn åk6 ej uppn åk9'!$A$4:$D$525,3,FALSE),0)</f>
        <v>14</v>
      </c>
      <c r="F372">
        <f t="shared" si="46"/>
        <v>29</v>
      </c>
      <c r="G372">
        <f t="shared" si="47"/>
        <v>14</v>
      </c>
      <c r="H372" t="b">
        <f>IFERROR(VLOOKUP(A372,'ej uppn åk6 uppn åk9'!$A$4:$D$525,1,FALSE)&lt;&gt;"",FALSE)</f>
        <v>1</v>
      </c>
      <c r="I372">
        <f>IFERROR(VLOOKUP(A372,'ej uppn åk6 uppn åk9'!$A$4:$D$525,2,FALSE),0)</f>
        <v>32</v>
      </c>
      <c r="J372">
        <f>IFERROR(VLOOKUP(A372,'ej uppn åk6 uppn åk9'!$A$4:$D$525,3,FALSE),0)</f>
        <v>999</v>
      </c>
      <c r="K372">
        <f t="shared" si="48"/>
        <v>32</v>
      </c>
      <c r="L372">
        <f t="shared" si="49"/>
        <v>0</v>
      </c>
      <c r="M372" t="b">
        <f>IFERROR(VLOOKUP(A372,'uppn åk6 ej uppn åk9'!$A$4:$D$525,1,FALSE)&lt;&gt;"",FALSE)</f>
        <v>1</v>
      </c>
      <c r="N372">
        <f>IFERROR(VLOOKUP(A372,'uppn åk6 ej uppn åk9'!$A$4:$D$525,2,FALSE),0)</f>
        <v>26</v>
      </c>
      <c r="O372">
        <f>IFERROR(VLOOKUP(A372,'uppn åk6 ej uppn åk9'!$A$4:$D$525,3,FALSE),0)</f>
        <v>999</v>
      </c>
      <c r="P372">
        <f t="shared" si="50"/>
        <v>26</v>
      </c>
      <c r="Q372">
        <f t="shared" si="51"/>
        <v>0</v>
      </c>
      <c r="R372" t="b">
        <f>IFERROR(VLOOKUP(A372,'uppn åk6 uppn åk9'!$A$4:$D$600,1,FALSE)&lt;&gt;"",FALSE)</f>
        <v>1</v>
      </c>
      <c r="S372">
        <f>IFERROR(VLOOKUP(A372,'uppn åk6 uppn åk9'!$A$4:$D$600,2,FALSE),0)</f>
        <v>315</v>
      </c>
      <c r="T372">
        <f>IFERROR(VLOOKUP(A372,'uppn åk6 uppn åk9'!$A$4:$D$600,3,FALSE),0)</f>
        <v>999</v>
      </c>
      <c r="U372">
        <f t="shared" si="52"/>
        <v>315</v>
      </c>
      <c r="V372">
        <f t="shared" si="53"/>
        <v>0</v>
      </c>
    </row>
    <row r="373" spans="1:22" x14ac:dyDescent="0.3">
      <c r="A373" s="10" t="s">
        <v>331</v>
      </c>
      <c r="B373" s="49" t="b">
        <f t="shared" si="45"/>
        <v>0</v>
      </c>
      <c r="C373" t="b">
        <f>IFERROR(VLOOKUP(A373,'ej uppn åk6 ej uppn åk9'!$A$4:$D$525,1,FALSE)&lt;&gt;"",FALSE)</f>
        <v>1</v>
      </c>
      <c r="D373">
        <f>IFERROR(VLOOKUP(A373,'ej uppn åk6 ej uppn åk9'!$A$4:$D$525,2,FALSE),0)</f>
        <v>12</v>
      </c>
      <c r="E373">
        <f>IFERROR(VLOOKUP(A373,'ej uppn åk6 ej uppn åk9'!$A$4:$D$525,3,FALSE),0)</f>
        <v>10</v>
      </c>
      <c r="F373">
        <f t="shared" si="46"/>
        <v>12</v>
      </c>
      <c r="G373">
        <f t="shared" si="47"/>
        <v>10</v>
      </c>
      <c r="H373" t="b">
        <f>IFERROR(VLOOKUP(A373,'ej uppn åk6 uppn åk9'!$A$4:$D$525,1,FALSE)&lt;&gt;"",FALSE)</f>
        <v>1</v>
      </c>
      <c r="I373">
        <f>IFERROR(VLOOKUP(A373,'ej uppn åk6 uppn åk9'!$A$4:$D$525,2,FALSE),0)</f>
        <v>999</v>
      </c>
      <c r="J373">
        <f>IFERROR(VLOOKUP(A373,'ej uppn åk6 uppn åk9'!$A$4:$D$525,3,FALSE),0)</f>
        <v>999</v>
      </c>
      <c r="K373">
        <f t="shared" si="48"/>
        <v>0</v>
      </c>
      <c r="L373">
        <f t="shared" si="49"/>
        <v>0</v>
      </c>
      <c r="M373" t="b">
        <f>IFERROR(VLOOKUP(A373,'uppn åk6 ej uppn åk9'!$A$4:$D$525,1,FALSE)&lt;&gt;"",FALSE)</f>
        <v>1</v>
      </c>
      <c r="N373">
        <f>IFERROR(VLOOKUP(A373,'uppn åk6 ej uppn åk9'!$A$4:$D$525,2,FALSE),0)</f>
        <v>999</v>
      </c>
      <c r="O373">
        <f>IFERROR(VLOOKUP(A373,'uppn åk6 ej uppn åk9'!$A$4:$D$525,3,FALSE),0)</f>
        <v>999</v>
      </c>
      <c r="P373">
        <f t="shared" si="50"/>
        <v>0</v>
      </c>
      <c r="Q373">
        <f t="shared" si="51"/>
        <v>0</v>
      </c>
      <c r="R373" t="b">
        <f>IFERROR(VLOOKUP(A373,'uppn åk6 uppn åk9'!$A$4:$D$600,1,FALSE)&lt;&gt;"",FALSE)</f>
        <v>1</v>
      </c>
      <c r="S373">
        <f>IFERROR(VLOOKUP(A373,'uppn åk6 uppn åk9'!$A$4:$D$600,2,FALSE),0)</f>
        <v>34</v>
      </c>
      <c r="T373">
        <f>IFERROR(VLOOKUP(A373,'uppn åk6 uppn åk9'!$A$4:$D$600,3,FALSE),0)</f>
        <v>999</v>
      </c>
      <c r="U373">
        <f t="shared" si="52"/>
        <v>34</v>
      </c>
      <c r="V373">
        <f t="shared" si="53"/>
        <v>0</v>
      </c>
    </row>
    <row r="374" spans="1:22" x14ac:dyDescent="0.3">
      <c r="A374" s="10" t="s">
        <v>624</v>
      </c>
      <c r="B374" s="49" t="b">
        <f t="shared" si="45"/>
        <v>0</v>
      </c>
      <c r="C374" t="b">
        <f>IFERROR(VLOOKUP(A374,'ej uppn åk6 ej uppn åk9'!$A$4:$D$525,1,FALSE)&lt;&gt;"",FALSE)</f>
        <v>0</v>
      </c>
      <c r="D374">
        <f>IFERROR(VLOOKUP(A374,'ej uppn åk6 ej uppn åk9'!$A$4:$D$525,2,FALSE),0)</f>
        <v>0</v>
      </c>
      <c r="E374">
        <f>IFERROR(VLOOKUP(A374,'ej uppn åk6 ej uppn åk9'!$A$4:$D$525,3,FALSE),0)</f>
        <v>0</v>
      </c>
      <c r="F374">
        <f t="shared" si="46"/>
        <v>0</v>
      </c>
      <c r="G374">
        <f t="shared" si="47"/>
        <v>0</v>
      </c>
      <c r="H374" t="b">
        <f>IFERROR(VLOOKUP(A374,'ej uppn åk6 uppn åk9'!$A$4:$D$525,1,FALSE)&lt;&gt;"",FALSE)</f>
        <v>0</v>
      </c>
      <c r="I374">
        <f>IFERROR(VLOOKUP(A374,'ej uppn åk6 uppn åk9'!$A$4:$D$525,2,FALSE),0)</f>
        <v>0</v>
      </c>
      <c r="J374">
        <f>IFERROR(VLOOKUP(A374,'ej uppn åk6 uppn åk9'!$A$4:$D$525,3,FALSE),0)</f>
        <v>0</v>
      </c>
      <c r="K374">
        <f t="shared" si="48"/>
        <v>0</v>
      </c>
      <c r="L374">
        <f t="shared" si="49"/>
        <v>0</v>
      </c>
      <c r="M374" t="b">
        <f>IFERROR(VLOOKUP(A374,'uppn åk6 ej uppn åk9'!$A$4:$D$525,1,FALSE)&lt;&gt;"",FALSE)</f>
        <v>0</v>
      </c>
      <c r="N374">
        <f>IFERROR(VLOOKUP(A374,'uppn åk6 ej uppn åk9'!$A$4:$D$525,2,FALSE),0)</f>
        <v>0</v>
      </c>
      <c r="O374">
        <f>IFERROR(VLOOKUP(A374,'uppn åk6 ej uppn åk9'!$A$4:$D$525,3,FALSE),0)</f>
        <v>0</v>
      </c>
      <c r="P374">
        <f t="shared" si="50"/>
        <v>0</v>
      </c>
      <c r="Q374">
        <f t="shared" si="51"/>
        <v>0</v>
      </c>
      <c r="R374" t="b">
        <f>IFERROR(VLOOKUP(A374,'uppn åk6 uppn åk9'!$A$4:$D$600,1,FALSE)&lt;&gt;"",FALSE)</f>
        <v>1</v>
      </c>
      <c r="S374">
        <f>IFERROR(VLOOKUP(A374,'uppn åk6 uppn åk9'!$A$4:$D$600,2,FALSE),0)</f>
        <v>999</v>
      </c>
      <c r="T374">
        <f>IFERROR(VLOOKUP(A374,'uppn åk6 uppn åk9'!$A$4:$D$600,3,FALSE),0)</f>
        <v>999</v>
      </c>
      <c r="U374">
        <f t="shared" si="52"/>
        <v>0</v>
      </c>
      <c r="V374">
        <f t="shared" si="53"/>
        <v>0</v>
      </c>
    </row>
    <row r="375" spans="1:22" x14ac:dyDescent="0.3">
      <c r="A375" s="10" t="s">
        <v>332</v>
      </c>
      <c r="B375" s="49" t="b">
        <f t="shared" si="45"/>
        <v>0</v>
      </c>
      <c r="C375" t="b">
        <f>IFERROR(VLOOKUP(A375,'ej uppn åk6 ej uppn åk9'!$A$4:$D$525,1,FALSE)&lt;&gt;"",FALSE)</f>
        <v>1</v>
      </c>
      <c r="D375">
        <f>IFERROR(VLOOKUP(A375,'ej uppn åk6 ej uppn åk9'!$A$4:$D$525,2,FALSE),0)</f>
        <v>33</v>
      </c>
      <c r="E375">
        <f>IFERROR(VLOOKUP(A375,'ej uppn åk6 ej uppn åk9'!$A$4:$D$525,3,FALSE),0)</f>
        <v>25</v>
      </c>
      <c r="F375">
        <f t="shared" si="46"/>
        <v>33</v>
      </c>
      <c r="G375">
        <f t="shared" si="47"/>
        <v>25</v>
      </c>
      <c r="H375" t="b">
        <f>IFERROR(VLOOKUP(A375,'ej uppn åk6 uppn åk9'!$A$4:$D$525,1,FALSE)&lt;&gt;"",FALSE)</f>
        <v>1</v>
      </c>
      <c r="I375">
        <f>IFERROR(VLOOKUP(A375,'ej uppn åk6 uppn åk9'!$A$4:$D$525,2,FALSE),0)</f>
        <v>20</v>
      </c>
      <c r="J375">
        <f>IFERROR(VLOOKUP(A375,'ej uppn åk6 uppn åk9'!$A$4:$D$525,3,FALSE),0)</f>
        <v>13</v>
      </c>
      <c r="K375">
        <f t="shared" si="48"/>
        <v>20</v>
      </c>
      <c r="L375">
        <f t="shared" si="49"/>
        <v>13</v>
      </c>
      <c r="M375" t="b">
        <f>IFERROR(VLOOKUP(A375,'uppn åk6 ej uppn åk9'!$A$4:$D$525,1,FALSE)&lt;&gt;"",FALSE)</f>
        <v>1</v>
      </c>
      <c r="N375">
        <f>IFERROR(VLOOKUP(A375,'uppn åk6 ej uppn åk9'!$A$4:$D$525,2,FALSE),0)</f>
        <v>28</v>
      </c>
      <c r="O375">
        <f>IFERROR(VLOOKUP(A375,'uppn åk6 ej uppn åk9'!$A$4:$D$525,3,FALSE),0)</f>
        <v>999</v>
      </c>
      <c r="P375">
        <f t="shared" si="50"/>
        <v>28</v>
      </c>
      <c r="Q375">
        <f t="shared" si="51"/>
        <v>0</v>
      </c>
      <c r="R375" t="b">
        <f>IFERROR(VLOOKUP(A375,'uppn åk6 uppn åk9'!$A$4:$D$600,1,FALSE)&lt;&gt;"",FALSE)</f>
        <v>1</v>
      </c>
      <c r="S375">
        <f>IFERROR(VLOOKUP(A375,'uppn åk6 uppn åk9'!$A$4:$D$600,2,FALSE),0)</f>
        <v>381</v>
      </c>
      <c r="T375">
        <f>IFERROR(VLOOKUP(A375,'uppn åk6 uppn åk9'!$A$4:$D$600,3,FALSE),0)</f>
        <v>13</v>
      </c>
      <c r="U375">
        <f t="shared" si="52"/>
        <v>381</v>
      </c>
      <c r="V375">
        <f t="shared" si="53"/>
        <v>13</v>
      </c>
    </row>
    <row r="376" spans="1:22" x14ac:dyDescent="0.3">
      <c r="A376" s="10" t="s">
        <v>625</v>
      </c>
      <c r="B376" s="49" t="b">
        <f t="shared" si="45"/>
        <v>0</v>
      </c>
      <c r="C376" t="b">
        <f>IFERROR(VLOOKUP(A376,'ej uppn åk6 ej uppn åk9'!$A$4:$D$525,1,FALSE)&lt;&gt;"",FALSE)</f>
        <v>0</v>
      </c>
      <c r="D376">
        <f>IFERROR(VLOOKUP(A376,'ej uppn åk6 ej uppn åk9'!$A$4:$D$525,2,FALSE),0)</f>
        <v>0</v>
      </c>
      <c r="E376">
        <f>IFERROR(VLOOKUP(A376,'ej uppn åk6 ej uppn åk9'!$A$4:$D$525,3,FALSE),0)</f>
        <v>0</v>
      </c>
      <c r="F376">
        <f t="shared" si="46"/>
        <v>0</v>
      </c>
      <c r="G376">
        <f t="shared" si="47"/>
        <v>0</v>
      </c>
      <c r="H376" t="b">
        <f>IFERROR(VLOOKUP(A376,'ej uppn åk6 uppn åk9'!$A$4:$D$525,1,FALSE)&lt;&gt;"",FALSE)</f>
        <v>0</v>
      </c>
      <c r="I376">
        <f>IFERROR(VLOOKUP(A376,'ej uppn åk6 uppn åk9'!$A$4:$D$525,2,FALSE),0)</f>
        <v>0</v>
      </c>
      <c r="J376">
        <f>IFERROR(VLOOKUP(A376,'ej uppn åk6 uppn åk9'!$A$4:$D$525,3,FALSE),0)</f>
        <v>0</v>
      </c>
      <c r="K376">
        <f t="shared" si="48"/>
        <v>0</v>
      </c>
      <c r="L376">
        <f t="shared" si="49"/>
        <v>0</v>
      </c>
      <c r="M376" t="b">
        <f>IFERROR(VLOOKUP(A376,'uppn åk6 ej uppn åk9'!$A$4:$D$525,1,FALSE)&lt;&gt;"",FALSE)</f>
        <v>0</v>
      </c>
      <c r="N376">
        <f>IFERROR(VLOOKUP(A376,'uppn åk6 ej uppn åk9'!$A$4:$D$525,2,FALSE),0)</f>
        <v>0</v>
      </c>
      <c r="O376">
        <f>IFERROR(VLOOKUP(A376,'uppn åk6 ej uppn åk9'!$A$4:$D$525,3,FALSE),0)</f>
        <v>0</v>
      </c>
      <c r="P376">
        <f t="shared" si="50"/>
        <v>0</v>
      </c>
      <c r="Q376">
        <f t="shared" si="51"/>
        <v>0</v>
      </c>
      <c r="R376" t="b">
        <f>IFERROR(VLOOKUP(A376,'uppn åk6 uppn åk9'!$A$4:$D$600,1,FALSE)&lt;&gt;"",FALSE)</f>
        <v>1</v>
      </c>
      <c r="S376">
        <f>IFERROR(VLOOKUP(A376,'uppn åk6 uppn åk9'!$A$4:$D$600,2,FALSE),0)</f>
        <v>27</v>
      </c>
      <c r="T376">
        <f>IFERROR(VLOOKUP(A376,'uppn åk6 uppn åk9'!$A$4:$D$600,3,FALSE),0)</f>
        <v>999</v>
      </c>
      <c r="U376">
        <f t="shared" si="52"/>
        <v>27</v>
      </c>
      <c r="V376">
        <f t="shared" si="53"/>
        <v>0</v>
      </c>
    </row>
    <row r="377" spans="1:22" x14ac:dyDescent="0.3">
      <c r="A377" s="10" t="s">
        <v>333</v>
      </c>
      <c r="B377" s="49" t="b">
        <f t="shared" si="45"/>
        <v>0</v>
      </c>
      <c r="C377" t="b">
        <f>IFERROR(VLOOKUP(A377,'ej uppn åk6 ej uppn åk9'!$A$4:$D$525,1,FALSE)&lt;&gt;"",FALSE)</f>
        <v>1</v>
      </c>
      <c r="D377">
        <f>IFERROR(VLOOKUP(A377,'ej uppn åk6 ej uppn åk9'!$A$4:$D$525,2,FALSE),0)</f>
        <v>10</v>
      </c>
      <c r="E377">
        <f>IFERROR(VLOOKUP(A377,'ej uppn åk6 ej uppn åk9'!$A$4:$D$525,3,FALSE),0)</f>
        <v>10</v>
      </c>
      <c r="F377">
        <f t="shared" si="46"/>
        <v>10</v>
      </c>
      <c r="G377">
        <f t="shared" si="47"/>
        <v>10</v>
      </c>
      <c r="H377" t="b">
        <f>IFERROR(VLOOKUP(A377,'ej uppn åk6 uppn åk9'!$A$4:$D$525,1,FALSE)&lt;&gt;"",FALSE)</f>
        <v>1</v>
      </c>
      <c r="I377">
        <f>IFERROR(VLOOKUP(A377,'ej uppn åk6 uppn åk9'!$A$4:$D$525,2,FALSE),0)</f>
        <v>999</v>
      </c>
      <c r="J377">
        <f>IFERROR(VLOOKUP(A377,'ej uppn åk6 uppn åk9'!$A$4:$D$525,3,FALSE),0)</f>
        <v>999</v>
      </c>
      <c r="K377">
        <f t="shared" si="48"/>
        <v>0</v>
      </c>
      <c r="L377">
        <f t="shared" si="49"/>
        <v>0</v>
      </c>
      <c r="M377" t="b">
        <f>IFERROR(VLOOKUP(A377,'uppn åk6 ej uppn åk9'!$A$4:$D$525,1,FALSE)&lt;&gt;"",FALSE)</f>
        <v>1</v>
      </c>
      <c r="N377">
        <f>IFERROR(VLOOKUP(A377,'uppn åk6 ej uppn åk9'!$A$4:$D$525,2,FALSE),0)</f>
        <v>999</v>
      </c>
      <c r="O377">
        <f>IFERROR(VLOOKUP(A377,'uppn åk6 ej uppn åk9'!$A$4:$D$525,3,FALSE),0)</f>
        <v>999</v>
      </c>
      <c r="P377">
        <f t="shared" si="50"/>
        <v>0</v>
      </c>
      <c r="Q377">
        <f t="shared" si="51"/>
        <v>0</v>
      </c>
      <c r="R377" t="b">
        <f>IFERROR(VLOOKUP(A377,'uppn åk6 uppn åk9'!$A$4:$D$600,1,FALSE)&lt;&gt;"",FALSE)</f>
        <v>1</v>
      </c>
      <c r="S377">
        <f>IFERROR(VLOOKUP(A377,'uppn åk6 uppn åk9'!$A$4:$D$600,2,FALSE),0)</f>
        <v>999</v>
      </c>
      <c r="T377">
        <f>IFERROR(VLOOKUP(A377,'uppn åk6 uppn åk9'!$A$4:$D$600,3,FALSE),0)</f>
        <v>999</v>
      </c>
      <c r="U377">
        <f t="shared" si="52"/>
        <v>0</v>
      </c>
      <c r="V377">
        <f t="shared" si="53"/>
        <v>0</v>
      </c>
    </row>
    <row r="378" spans="1:22" x14ac:dyDescent="0.3">
      <c r="A378" s="10" t="s">
        <v>335</v>
      </c>
      <c r="B378" s="49" t="b">
        <f t="shared" si="45"/>
        <v>0</v>
      </c>
      <c r="C378" t="b">
        <f>IFERROR(VLOOKUP(A378,'ej uppn åk6 ej uppn åk9'!$A$4:$D$525,1,FALSE)&lt;&gt;"",FALSE)</f>
        <v>1</v>
      </c>
      <c r="D378">
        <f>IFERROR(VLOOKUP(A378,'ej uppn åk6 ej uppn åk9'!$A$4:$D$525,2,FALSE),0)</f>
        <v>11</v>
      </c>
      <c r="E378">
        <f>IFERROR(VLOOKUP(A378,'ej uppn åk6 ej uppn åk9'!$A$4:$D$525,3,FALSE),0)</f>
        <v>999</v>
      </c>
      <c r="F378">
        <f t="shared" si="46"/>
        <v>11</v>
      </c>
      <c r="G378">
        <f t="shared" si="47"/>
        <v>0</v>
      </c>
      <c r="H378" t="b">
        <f>IFERROR(VLOOKUP(A378,'ej uppn åk6 uppn åk9'!$A$4:$D$525,1,FALSE)&lt;&gt;"",FALSE)</f>
        <v>1</v>
      </c>
      <c r="I378">
        <f>IFERROR(VLOOKUP(A378,'ej uppn åk6 uppn åk9'!$A$4:$D$525,2,FALSE),0)</f>
        <v>999</v>
      </c>
      <c r="J378">
        <f>IFERROR(VLOOKUP(A378,'ej uppn åk6 uppn åk9'!$A$4:$D$525,3,FALSE),0)</f>
        <v>999</v>
      </c>
      <c r="K378">
        <f t="shared" si="48"/>
        <v>0</v>
      </c>
      <c r="L378">
        <f t="shared" si="49"/>
        <v>0</v>
      </c>
      <c r="M378" t="b">
        <f>IFERROR(VLOOKUP(A378,'uppn åk6 ej uppn åk9'!$A$4:$D$525,1,FALSE)&lt;&gt;"",FALSE)</f>
        <v>1</v>
      </c>
      <c r="N378">
        <f>IFERROR(VLOOKUP(A378,'uppn åk6 ej uppn åk9'!$A$4:$D$525,2,FALSE),0)</f>
        <v>16</v>
      </c>
      <c r="O378">
        <f>IFERROR(VLOOKUP(A378,'uppn åk6 ej uppn åk9'!$A$4:$D$525,3,FALSE),0)</f>
        <v>0</v>
      </c>
      <c r="P378">
        <f t="shared" si="50"/>
        <v>16</v>
      </c>
      <c r="Q378">
        <f t="shared" si="51"/>
        <v>0</v>
      </c>
      <c r="R378" t="b">
        <f>IFERROR(VLOOKUP(A378,'uppn åk6 uppn åk9'!$A$4:$D$600,1,FALSE)&lt;&gt;"",FALSE)</f>
        <v>1</v>
      </c>
      <c r="S378">
        <f>IFERROR(VLOOKUP(A378,'uppn åk6 uppn åk9'!$A$4:$D$600,2,FALSE),0)</f>
        <v>30</v>
      </c>
      <c r="T378">
        <f>IFERROR(VLOOKUP(A378,'uppn åk6 uppn åk9'!$A$4:$D$600,3,FALSE),0)</f>
        <v>0</v>
      </c>
      <c r="U378">
        <f t="shared" si="52"/>
        <v>30</v>
      </c>
      <c r="V378">
        <f t="shared" si="53"/>
        <v>0</v>
      </c>
    </row>
    <row r="379" spans="1:22" x14ac:dyDescent="0.3">
      <c r="A379" s="10" t="s">
        <v>336</v>
      </c>
      <c r="B379" s="49" t="b">
        <f t="shared" si="45"/>
        <v>0</v>
      </c>
      <c r="C379" t="b">
        <f>IFERROR(VLOOKUP(A379,'ej uppn åk6 ej uppn åk9'!$A$4:$D$525,1,FALSE)&lt;&gt;"",FALSE)</f>
        <v>1</v>
      </c>
      <c r="D379">
        <f>IFERROR(VLOOKUP(A379,'ej uppn åk6 ej uppn åk9'!$A$4:$D$525,2,FALSE),0)</f>
        <v>30</v>
      </c>
      <c r="E379">
        <f>IFERROR(VLOOKUP(A379,'ej uppn åk6 ej uppn åk9'!$A$4:$D$525,3,FALSE),0)</f>
        <v>17</v>
      </c>
      <c r="F379">
        <f t="shared" si="46"/>
        <v>30</v>
      </c>
      <c r="G379">
        <f t="shared" si="47"/>
        <v>17</v>
      </c>
      <c r="H379" t="b">
        <f>IFERROR(VLOOKUP(A379,'ej uppn åk6 uppn åk9'!$A$4:$D$525,1,FALSE)&lt;&gt;"",FALSE)</f>
        <v>1</v>
      </c>
      <c r="I379">
        <f>IFERROR(VLOOKUP(A379,'ej uppn åk6 uppn åk9'!$A$4:$D$525,2,FALSE),0)</f>
        <v>29</v>
      </c>
      <c r="J379">
        <f>IFERROR(VLOOKUP(A379,'ej uppn åk6 uppn åk9'!$A$4:$D$525,3,FALSE),0)</f>
        <v>999</v>
      </c>
      <c r="K379">
        <f t="shared" si="48"/>
        <v>29</v>
      </c>
      <c r="L379">
        <f t="shared" si="49"/>
        <v>0</v>
      </c>
      <c r="M379" t="b">
        <f>IFERROR(VLOOKUP(A379,'uppn åk6 ej uppn åk9'!$A$4:$D$525,1,FALSE)&lt;&gt;"",FALSE)</f>
        <v>1</v>
      </c>
      <c r="N379">
        <f>IFERROR(VLOOKUP(A379,'uppn åk6 ej uppn åk9'!$A$4:$D$525,2,FALSE),0)</f>
        <v>20</v>
      </c>
      <c r="O379">
        <f>IFERROR(VLOOKUP(A379,'uppn åk6 ej uppn åk9'!$A$4:$D$525,3,FALSE),0)</f>
        <v>999</v>
      </c>
      <c r="P379">
        <f t="shared" si="50"/>
        <v>20</v>
      </c>
      <c r="Q379">
        <f t="shared" si="51"/>
        <v>0</v>
      </c>
      <c r="R379" t="b">
        <f>IFERROR(VLOOKUP(A379,'uppn åk6 uppn åk9'!$A$4:$D$600,1,FALSE)&lt;&gt;"",FALSE)</f>
        <v>1</v>
      </c>
      <c r="S379">
        <f>IFERROR(VLOOKUP(A379,'uppn åk6 uppn åk9'!$A$4:$D$600,2,FALSE),0)</f>
        <v>156</v>
      </c>
      <c r="T379">
        <f>IFERROR(VLOOKUP(A379,'uppn åk6 uppn åk9'!$A$4:$D$600,3,FALSE),0)</f>
        <v>999</v>
      </c>
      <c r="U379">
        <f t="shared" si="52"/>
        <v>156</v>
      </c>
      <c r="V379">
        <f t="shared" si="53"/>
        <v>0</v>
      </c>
    </row>
    <row r="380" spans="1:22" x14ac:dyDescent="0.3">
      <c r="A380" s="10" t="s">
        <v>626</v>
      </c>
      <c r="B380" s="49" t="b">
        <f t="shared" si="45"/>
        <v>0</v>
      </c>
      <c r="C380" t="b">
        <f>IFERROR(VLOOKUP(A380,'ej uppn åk6 ej uppn åk9'!$A$4:$D$525,1,FALSE)&lt;&gt;"",FALSE)</f>
        <v>0</v>
      </c>
      <c r="D380">
        <f>IFERROR(VLOOKUP(A380,'ej uppn åk6 ej uppn åk9'!$A$4:$D$525,2,FALSE),0)</f>
        <v>0</v>
      </c>
      <c r="E380">
        <f>IFERROR(VLOOKUP(A380,'ej uppn åk6 ej uppn åk9'!$A$4:$D$525,3,FALSE),0)</f>
        <v>0</v>
      </c>
      <c r="F380">
        <f t="shared" si="46"/>
        <v>0</v>
      </c>
      <c r="G380">
        <f t="shared" si="47"/>
        <v>0</v>
      </c>
      <c r="H380" t="b">
        <f>IFERROR(VLOOKUP(A380,'ej uppn åk6 uppn åk9'!$A$4:$D$525,1,FALSE)&lt;&gt;"",FALSE)</f>
        <v>0</v>
      </c>
      <c r="I380">
        <f>IFERROR(VLOOKUP(A380,'ej uppn åk6 uppn åk9'!$A$4:$D$525,2,FALSE),0)</f>
        <v>0</v>
      </c>
      <c r="J380">
        <f>IFERROR(VLOOKUP(A380,'ej uppn åk6 uppn åk9'!$A$4:$D$525,3,FALSE),0)</f>
        <v>0</v>
      </c>
      <c r="K380">
        <f t="shared" si="48"/>
        <v>0</v>
      </c>
      <c r="L380">
        <f t="shared" si="49"/>
        <v>0</v>
      </c>
      <c r="M380" t="b">
        <f>IFERROR(VLOOKUP(A380,'uppn åk6 ej uppn åk9'!$A$4:$D$525,1,FALSE)&lt;&gt;"",FALSE)</f>
        <v>0</v>
      </c>
      <c r="N380">
        <f>IFERROR(VLOOKUP(A380,'uppn åk6 ej uppn åk9'!$A$4:$D$525,2,FALSE),0)</f>
        <v>0</v>
      </c>
      <c r="O380">
        <f>IFERROR(VLOOKUP(A380,'uppn åk6 ej uppn åk9'!$A$4:$D$525,3,FALSE),0)</f>
        <v>0</v>
      </c>
      <c r="P380">
        <f t="shared" si="50"/>
        <v>0</v>
      </c>
      <c r="Q380">
        <f t="shared" si="51"/>
        <v>0</v>
      </c>
      <c r="R380" t="b">
        <f>IFERROR(VLOOKUP(A380,'uppn åk6 uppn åk9'!$A$4:$D$600,1,FALSE)&lt;&gt;"",FALSE)</f>
        <v>1</v>
      </c>
      <c r="S380">
        <f>IFERROR(VLOOKUP(A380,'uppn åk6 uppn åk9'!$A$4:$D$600,2,FALSE),0)</f>
        <v>11</v>
      </c>
      <c r="T380">
        <f>IFERROR(VLOOKUP(A380,'uppn åk6 uppn åk9'!$A$4:$D$600,3,FALSE),0)</f>
        <v>999</v>
      </c>
      <c r="U380">
        <f t="shared" si="52"/>
        <v>11</v>
      </c>
      <c r="V380">
        <f t="shared" si="53"/>
        <v>0</v>
      </c>
    </row>
    <row r="381" spans="1:22" x14ac:dyDescent="0.3">
      <c r="A381" s="10" t="s">
        <v>334</v>
      </c>
      <c r="B381" s="49" t="b">
        <f t="shared" si="45"/>
        <v>0</v>
      </c>
      <c r="C381" t="b">
        <f>IFERROR(VLOOKUP(A381,'ej uppn åk6 ej uppn åk9'!$A$4:$D$525,1,FALSE)&lt;&gt;"",FALSE)</f>
        <v>1</v>
      </c>
      <c r="D381">
        <f>IFERROR(VLOOKUP(A381,'ej uppn åk6 ej uppn åk9'!$A$4:$D$525,2,FALSE),0)</f>
        <v>82</v>
      </c>
      <c r="E381">
        <f>IFERROR(VLOOKUP(A381,'ej uppn åk6 ej uppn åk9'!$A$4:$D$525,3,FALSE),0)</f>
        <v>19</v>
      </c>
      <c r="F381">
        <f t="shared" si="46"/>
        <v>82</v>
      </c>
      <c r="G381">
        <f t="shared" si="47"/>
        <v>19</v>
      </c>
      <c r="H381" t="b">
        <f>IFERROR(VLOOKUP(A381,'ej uppn åk6 uppn åk9'!$A$4:$D$525,1,FALSE)&lt;&gt;"",FALSE)</f>
        <v>1</v>
      </c>
      <c r="I381">
        <f>IFERROR(VLOOKUP(A381,'ej uppn åk6 uppn åk9'!$A$4:$D$525,2,FALSE),0)</f>
        <v>97</v>
      </c>
      <c r="J381">
        <f>IFERROR(VLOOKUP(A381,'ej uppn åk6 uppn åk9'!$A$4:$D$525,3,FALSE),0)</f>
        <v>21</v>
      </c>
      <c r="K381">
        <f t="shared" si="48"/>
        <v>97</v>
      </c>
      <c r="L381">
        <f t="shared" si="49"/>
        <v>21</v>
      </c>
      <c r="M381" t="b">
        <f>IFERROR(VLOOKUP(A381,'uppn åk6 ej uppn åk9'!$A$4:$D$525,1,FALSE)&lt;&gt;"",FALSE)</f>
        <v>1</v>
      </c>
      <c r="N381">
        <f>IFERROR(VLOOKUP(A381,'uppn åk6 ej uppn åk9'!$A$4:$D$525,2,FALSE),0)</f>
        <v>81</v>
      </c>
      <c r="O381">
        <f>IFERROR(VLOOKUP(A381,'uppn åk6 ej uppn åk9'!$A$4:$D$525,3,FALSE),0)</f>
        <v>11</v>
      </c>
      <c r="P381">
        <f t="shared" si="50"/>
        <v>81</v>
      </c>
      <c r="Q381">
        <f t="shared" si="51"/>
        <v>11</v>
      </c>
      <c r="R381" t="b">
        <f>IFERROR(VLOOKUP(A381,'uppn åk6 uppn åk9'!$A$4:$D$600,1,FALSE)&lt;&gt;"",FALSE)</f>
        <v>1</v>
      </c>
      <c r="S381">
        <f>IFERROR(VLOOKUP(A381,'uppn åk6 uppn åk9'!$A$4:$D$600,2,FALSE),0)</f>
        <v>955</v>
      </c>
      <c r="T381">
        <f>IFERROR(VLOOKUP(A381,'uppn åk6 uppn åk9'!$A$4:$D$600,3,FALSE),0)</f>
        <v>14</v>
      </c>
      <c r="U381">
        <f t="shared" si="52"/>
        <v>955</v>
      </c>
      <c r="V381">
        <f t="shared" si="53"/>
        <v>14</v>
      </c>
    </row>
    <row r="382" spans="1:22" x14ac:dyDescent="0.3">
      <c r="A382" s="10" t="s">
        <v>337</v>
      </c>
      <c r="B382" s="49" t="b">
        <f t="shared" si="45"/>
        <v>0</v>
      </c>
      <c r="C382" t="b">
        <f>IFERROR(VLOOKUP(A382,'ej uppn åk6 ej uppn åk9'!$A$4:$D$525,1,FALSE)&lt;&gt;"",FALSE)</f>
        <v>1</v>
      </c>
      <c r="D382">
        <f>IFERROR(VLOOKUP(A382,'ej uppn åk6 ej uppn åk9'!$A$4:$D$525,2,FALSE),0)</f>
        <v>999</v>
      </c>
      <c r="E382">
        <f>IFERROR(VLOOKUP(A382,'ej uppn åk6 ej uppn åk9'!$A$4:$D$525,3,FALSE),0)</f>
        <v>999</v>
      </c>
      <c r="F382">
        <f t="shared" si="46"/>
        <v>0</v>
      </c>
      <c r="G382">
        <f t="shared" si="47"/>
        <v>0</v>
      </c>
      <c r="H382" t="b">
        <f>IFERROR(VLOOKUP(A382,'ej uppn åk6 uppn åk9'!$A$4:$D$525,1,FALSE)&lt;&gt;"",FALSE)</f>
        <v>1</v>
      </c>
      <c r="I382">
        <f>IFERROR(VLOOKUP(A382,'ej uppn åk6 uppn åk9'!$A$4:$D$525,2,FALSE),0)</f>
        <v>999</v>
      </c>
      <c r="J382">
        <f>IFERROR(VLOOKUP(A382,'ej uppn åk6 uppn åk9'!$A$4:$D$525,3,FALSE),0)</f>
        <v>999</v>
      </c>
      <c r="K382">
        <f t="shared" si="48"/>
        <v>0</v>
      </c>
      <c r="L382">
        <f t="shared" si="49"/>
        <v>0</v>
      </c>
      <c r="M382" t="b">
        <f>IFERROR(VLOOKUP(A382,'uppn åk6 ej uppn åk9'!$A$4:$D$525,1,FALSE)&lt;&gt;"",FALSE)</f>
        <v>1</v>
      </c>
      <c r="N382">
        <f>IFERROR(VLOOKUP(A382,'uppn åk6 ej uppn åk9'!$A$4:$D$525,2,FALSE),0)</f>
        <v>999</v>
      </c>
      <c r="O382">
        <f>IFERROR(VLOOKUP(A382,'uppn åk6 ej uppn åk9'!$A$4:$D$525,3,FALSE),0)</f>
        <v>999</v>
      </c>
      <c r="P382">
        <f t="shared" si="50"/>
        <v>0</v>
      </c>
      <c r="Q382">
        <f t="shared" si="51"/>
        <v>0</v>
      </c>
      <c r="R382" t="b">
        <f>IFERROR(VLOOKUP(A382,'uppn åk6 uppn åk9'!$A$4:$D$600,1,FALSE)&lt;&gt;"",FALSE)</f>
        <v>1</v>
      </c>
      <c r="S382">
        <f>IFERROR(VLOOKUP(A382,'uppn åk6 uppn åk9'!$A$4:$D$600,2,FALSE),0)</f>
        <v>32</v>
      </c>
      <c r="T382">
        <f>IFERROR(VLOOKUP(A382,'uppn åk6 uppn åk9'!$A$4:$D$600,3,FALSE),0)</f>
        <v>999</v>
      </c>
      <c r="U382">
        <f t="shared" si="52"/>
        <v>32</v>
      </c>
      <c r="V382">
        <f t="shared" si="53"/>
        <v>0</v>
      </c>
    </row>
    <row r="383" spans="1:22" x14ac:dyDescent="0.3">
      <c r="A383" s="10" t="s">
        <v>342</v>
      </c>
      <c r="B383" s="49" t="b">
        <f t="shared" si="45"/>
        <v>0</v>
      </c>
      <c r="C383" t="b">
        <f>IFERROR(VLOOKUP(A383,'ej uppn åk6 ej uppn åk9'!$A$4:$D$525,1,FALSE)&lt;&gt;"",FALSE)</f>
        <v>1</v>
      </c>
      <c r="D383">
        <f>IFERROR(VLOOKUP(A383,'ej uppn åk6 ej uppn åk9'!$A$4:$D$525,2,FALSE),0)</f>
        <v>999</v>
      </c>
      <c r="E383">
        <f>IFERROR(VLOOKUP(A383,'ej uppn åk6 ej uppn åk9'!$A$4:$D$525,3,FALSE),0)</f>
        <v>999</v>
      </c>
      <c r="F383">
        <f t="shared" si="46"/>
        <v>0</v>
      </c>
      <c r="G383">
        <f t="shared" si="47"/>
        <v>0</v>
      </c>
      <c r="H383" t="b">
        <f>IFERROR(VLOOKUP(A383,'ej uppn åk6 uppn åk9'!$A$4:$D$525,1,FALSE)&lt;&gt;"",FALSE)</f>
        <v>1</v>
      </c>
      <c r="I383">
        <f>IFERROR(VLOOKUP(A383,'ej uppn åk6 uppn åk9'!$A$4:$D$525,2,FALSE),0)</f>
        <v>999</v>
      </c>
      <c r="J383">
        <f>IFERROR(VLOOKUP(A383,'ej uppn åk6 uppn åk9'!$A$4:$D$525,3,FALSE),0)</f>
        <v>999</v>
      </c>
      <c r="K383">
        <f t="shared" si="48"/>
        <v>0</v>
      </c>
      <c r="L383">
        <f t="shared" si="49"/>
        <v>0</v>
      </c>
      <c r="M383" t="b">
        <f>IFERROR(VLOOKUP(A383,'uppn åk6 ej uppn åk9'!$A$4:$D$525,1,FALSE)&lt;&gt;"",FALSE)</f>
        <v>1</v>
      </c>
      <c r="N383">
        <f>IFERROR(VLOOKUP(A383,'uppn åk6 ej uppn åk9'!$A$4:$D$525,2,FALSE),0)</f>
        <v>11</v>
      </c>
      <c r="O383">
        <f>IFERROR(VLOOKUP(A383,'uppn åk6 ej uppn åk9'!$A$4:$D$525,3,FALSE),0)</f>
        <v>0</v>
      </c>
      <c r="P383">
        <f t="shared" si="50"/>
        <v>11</v>
      </c>
      <c r="Q383">
        <f t="shared" si="51"/>
        <v>0</v>
      </c>
      <c r="R383" t="b">
        <f>IFERROR(VLOOKUP(A383,'uppn åk6 uppn åk9'!$A$4:$D$600,1,FALSE)&lt;&gt;"",FALSE)</f>
        <v>1</v>
      </c>
      <c r="S383">
        <f>IFERROR(VLOOKUP(A383,'uppn åk6 uppn åk9'!$A$4:$D$600,2,FALSE),0)</f>
        <v>73</v>
      </c>
      <c r="T383">
        <f>IFERROR(VLOOKUP(A383,'uppn åk6 uppn åk9'!$A$4:$D$600,3,FALSE),0)</f>
        <v>999</v>
      </c>
      <c r="U383">
        <f t="shared" si="52"/>
        <v>73</v>
      </c>
      <c r="V383">
        <f t="shared" si="53"/>
        <v>0</v>
      </c>
    </row>
    <row r="384" spans="1:22" x14ac:dyDescent="0.3">
      <c r="A384" s="10" t="s">
        <v>338</v>
      </c>
      <c r="B384" s="49" t="b">
        <f t="shared" si="45"/>
        <v>0</v>
      </c>
      <c r="C384" t="b">
        <f>IFERROR(VLOOKUP(A384,'ej uppn åk6 ej uppn åk9'!$A$4:$D$525,1,FALSE)&lt;&gt;"",FALSE)</f>
        <v>1</v>
      </c>
      <c r="D384">
        <f>IFERROR(VLOOKUP(A384,'ej uppn åk6 ej uppn åk9'!$A$4:$D$525,2,FALSE),0)</f>
        <v>10</v>
      </c>
      <c r="E384">
        <f>IFERROR(VLOOKUP(A384,'ej uppn åk6 ej uppn åk9'!$A$4:$D$525,3,FALSE),0)</f>
        <v>999</v>
      </c>
      <c r="F384">
        <f t="shared" si="46"/>
        <v>10</v>
      </c>
      <c r="G384">
        <f t="shared" si="47"/>
        <v>0</v>
      </c>
      <c r="H384" t="b">
        <f>IFERROR(VLOOKUP(A384,'ej uppn åk6 uppn åk9'!$A$4:$D$525,1,FALSE)&lt;&gt;"",FALSE)</f>
        <v>1</v>
      </c>
      <c r="I384">
        <f>IFERROR(VLOOKUP(A384,'ej uppn åk6 uppn åk9'!$A$4:$D$525,2,FALSE),0)</f>
        <v>999</v>
      </c>
      <c r="J384">
        <f>IFERROR(VLOOKUP(A384,'ej uppn åk6 uppn åk9'!$A$4:$D$525,3,FALSE),0)</f>
        <v>999</v>
      </c>
      <c r="K384">
        <f t="shared" si="48"/>
        <v>0</v>
      </c>
      <c r="L384">
        <f t="shared" si="49"/>
        <v>0</v>
      </c>
      <c r="M384" t="b">
        <f>IFERROR(VLOOKUP(A384,'uppn åk6 ej uppn åk9'!$A$4:$D$525,1,FALSE)&lt;&gt;"",FALSE)</f>
        <v>1</v>
      </c>
      <c r="N384">
        <f>IFERROR(VLOOKUP(A384,'uppn åk6 ej uppn åk9'!$A$4:$D$525,2,FALSE),0)</f>
        <v>999</v>
      </c>
      <c r="O384">
        <f>IFERROR(VLOOKUP(A384,'uppn åk6 ej uppn åk9'!$A$4:$D$525,3,FALSE),0)</f>
        <v>999</v>
      </c>
      <c r="P384">
        <f t="shared" si="50"/>
        <v>0</v>
      </c>
      <c r="Q384">
        <f t="shared" si="51"/>
        <v>0</v>
      </c>
      <c r="R384" t="b">
        <f>IFERROR(VLOOKUP(A384,'uppn åk6 uppn åk9'!$A$4:$D$600,1,FALSE)&lt;&gt;"",FALSE)</f>
        <v>1</v>
      </c>
      <c r="S384">
        <f>IFERROR(VLOOKUP(A384,'uppn åk6 uppn åk9'!$A$4:$D$600,2,FALSE),0)</f>
        <v>33</v>
      </c>
      <c r="T384">
        <f>IFERROR(VLOOKUP(A384,'uppn åk6 uppn åk9'!$A$4:$D$600,3,FALSE),0)</f>
        <v>0</v>
      </c>
      <c r="U384">
        <f t="shared" si="52"/>
        <v>33</v>
      </c>
      <c r="V384">
        <f t="shared" si="53"/>
        <v>0</v>
      </c>
    </row>
    <row r="385" spans="1:22" x14ac:dyDescent="0.3">
      <c r="A385" s="10" t="s">
        <v>339</v>
      </c>
      <c r="B385" s="49" t="b">
        <f t="shared" si="45"/>
        <v>0</v>
      </c>
      <c r="C385" t="b">
        <f>IFERROR(VLOOKUP(A385,'ej uppn åk6 ej uppn åk9'!$A$4:$D$525,1,FALSE)&lt;&gt;"",FALSE)</f>
        <v>1</v>
      </c>
      <c r="D385">
        <f>IFERROR(VLOOKUP(A385,'ej uppn åk6 ej uppn åk9'!$A$4:$D$525,2,FALSE),0)</f>
        <v>26</v>
      </c>
      <c r="E385">
        <f>IFERROR(VLOOKUP(A385,'ej uppn åk6 ej uppn åk9'!$A$4:$D$525,3,FALSE),0)</f>
        <v>16</v>
      </c>
      <c r="F385">
        <f t="shared" si="46"/>
        <v>26</v>
      </c>
      <c r="G385">
        <f t="shared" si="47"/>
        <v>16</v>
      </c>
      <c r="H385" t="b">
        <f>IFERROR(VLOOKUP(A385,'ej uppn åk6 uppn åk9'!$A$4:$D$525,1,FALSE)&lt;&gt;"",FALSE)</f>
        <v>1</v>
      </c>
      <c r="I385">
        <f>IFERROR(VLOOKUP(A385,'ej uppn åk6 uppn åk9'!$A$4:$D$525,2,FALSE),0)</f>
        <v>17</v>
      </c>
      <c r="J385">
        <f>IFERROR(VLOOKUP(A385,'ej uppn åk6 uppn åk9'!$A$4:$D$525,3,FALSE),0)</f>
        <v>999</v>
      </c>
      <c r="K385">
        <f t="shared" si="48"/>
        <v>17</v>
      </c>
      <c r="L385">
        <f t="shared" si="49"/>
        <v>0</v>
      </c>
      <c r="M385" t="b">
        <f>IFERROR(VLOOKUP(A385,'uppn åk6 ej uppn åk9'!$A$4:$D$525,1,FALSE)&lt;&gt;"",FALSE)</f>
        <v>1</v>
      </c>
      <c r="N385">
        <f>IFERROR(VLOOKUP(A385,'uppn åk6 ej uppn åk9'!$A$4:$D$525,2,FALSE),0)</f>
        <v>18</v>
      </c>
      <c r="O385">
        <f>IFERROR(VLOOKUP(A385,'uppn åk6 ej uppn åk9'!$A$4:$D$525,3,FALSE),0)</f>
        <v>999</v>
      </c>
      <c r="P385">
        <f t="shared" si="50"/>
        <v>18</v>
      </c>
      <c r="Q385">
        <f t="shared" si="51"/>
        <v>0</v>
      </c>
      <c r="R385" t="b">
        <f>IFERROR(VLOOKUP(A385,'uppn åk6 uppn åk9'!$A$4:$D$600,1,FALSE)&lt;&gt;"",FALSE)</f>
        <v>1</v>
      </c>
      <c r="S385">
        <f>IFERROR(VLOOKUP(A385,'uppn åk6 uppn åk9'!$A$4:$D$600,2,FALSE),0)</f>
        <v>167</v>
      </c>
      <c r="T385">
        <f>IFERROR(VLOOKUP(A385,'uppn åk6 uppn åk9'!$A$4:$D$600,3,FALSE),0)</f>
        <v>999</v>
      </c>
      <c r="U385">
        <f t="shared" si="52"/>
        <v>167</v>
      </c>
      <c r="V385">
        <f t="shared" si="53"/>
        <v>0</v>
      </c>
    </row>
    <row r="386" spans="1:22" x14ac:dyDescent="0.3">
      <c r="A386" s="10" t="s">
        <v>343</v>
      </c>
      <c r="B386" s="49" t="b">
        <f t="shared" si="45"/>
        <v>0</v>
      </c>
      <c r="C386" t="b">
        <f>IFERROR(VLOOKUP(A386,'ej uppn åk6 ej uppn åk9'!$A$4:$D$525,1,FALSE)&lt;&gt;"",FALSE)</f>
        <v>1</v>
      </c>
      <c r="D386">
        <f>IFERROR(VLOOKUP(A386,'ej uppn åk6 ej uppn åk9'!$A$4:$D$525,2,FALSE),0)</f>
        <v>999</v>
      </c>
      <c r="E386">
        <f>IFERROR(VLOOKUP(A386,'ej uppn åk6 ej uppn åk9'!$A$4:$D$525,3,FALSE),0)</f>
        <v>999</v>
      </c>
      <c r="F386">
        <f t="shared" si="46"/>
        <v>0</v>
      </c>
      <c r="G386">
        <f t="shared" si="47"/>
        <v>0</v>
      </c>
      <c r="H386" t="b">
        <f>IFERROR(VLOOKUP(A386,'ej uppn åk6 uppn åk9'!$A$4:$D$525,1,FALSE)&lt;&gt;"",FALSE)</f>
        <v>0</v>
      </c>
      <c r="I386">
        <f>IFERROR(VLOOKUP(A386,'ej uppn åk6 uppn åk9'!$A$4:$D$525,2,FALSE),0)</f>
        <v>0</v>
      </c>
      <c r="J386">
        <f>IFERROR(VLOOKUP(A386,'ej uppn åk6 uppn åk9'!$A$4:$D$525,3,FALSE),0)</f>
        <v>0</v>
      </c>
      <c r="K386">
        <f t="shared" si="48"/>
        <v>0</v>
      </c>
      <c r="L386">
        <f t="shared" si="49"/>
        <v>0</v>
      </c>
      <c r="M386" t="b">
        <f>IFERROR(VLOOKUP(A386,'uppn åk6 ej uppn åk9'!$A$4:$D$525,1,FALSE)&lt;&gt;"",FALSE)</f>
        <v>0</v>
      </c>
      <c r="N386">
        <f>IFERROR(VLOOKUP(A386,'uppn åk6 ej uppn åk9'!$A$4:$D$525,2,FALSE),0)</f>
        <v>0</v>
      </c>
      <c r="O386">
        <f>IFERROR(VLOOKUP(A386,'uppn åk6 ej uppn åk9'!$A$4:$D$525,3,FALSE),0)</f>
        <v>0</v>
      </c>
      <c r="P386">
        <f t="shared" si="50"/>
        <v>0</v>
      </c>
      <c r="Q386">
        <f t="shared" si="51"/>
        <v>0</v>
      </c>
      <c r="R386" t="b">
        <f>IFERROR(VLOOKUP(A386,'uppn åk6 uppn åk9'!$A$4:$D$600,1,FALSE)&lt;&gt;"",FALSE)</f>
        <v>0</v>
      </c>
      <c r="S386">
        <f>IFERROR(VLOOKUP(A386,'uppn åk6 uppn åk9'!$A$4:$D$600,2,FALSE),0)</f>
        <v>0</v>
      </c>
      <c r="T386">
        <f>IFERROR(VLOOKUP(A386,'uppn åk6 uppn åk9'!$A$4:$D$600,3,FALSE),0)</f>
        <v>0</v>
      </c>
      <c r="U386">
        <f t="shared" si="52"/>
        <v>0</v>
      </c>
      <c r="V386">
        <f t="shared" si="53"/>
        <v>0</v>
      </c>
    </row>
    <row r="387" spans="1:22" x14ac:dyDescent="0.3">
      <c r="A387" s="10" t="s">
        <v>340</v>
      </c>
      <c r="B387" s="49" t="b">
        <f t="shared" si="45"/>
        <v>1</v>
      </c>
      <c r="C387" t="b">
        <f>IFERROR(VLOOKUP(A387,'ej uppn åk6 ej uppn åk9'!$A$4:$D$525,1,FALSE)&lt;&gt;"",FALSE)</f>
        <v>1</v>
      </c>
      <c r="D387">
        <f>IFERROR(VLOOKUP(A387,'ej uppn åk6 ej uppn åk9'!$A$4:$D$525,2,FALSE),0)</f>
        <v>999</v>
      </c>
      <c r="E387">
        <f>IFERROR(VLOOKUP(A387,'ej uppn åk6 ej uppn åk9'!$A$4:$D$525,3,FALSE),0)</f>
        <v>999</v>
      </c>
      <c r="F387">
        <f t="shared" si="46"/>
        <v>0</v>
      </c>
      <c r="G387">
        <f t="shared" si="47"/>
        <v>0</v>
      </c>
      <c r="H387" t="b">
        <f>IFERROR(VLOOKUP(A387,'ej uppn åk6 uppn åk9'!$A$4:$D$525,1,FALSE)&lt;&gt;"",FALSE)</f>
        <v>1</v>
      </c>
      <c r="I387">
        <f>IFERROR(VLOOKUP(A387,'ej uppn åk6 uppn åk9'!$A$4:$D$525,2,FALSE),0)</f>
        <v>0</v>
      </c>
      <c r="J387" t="str">
        <f>IFERROR(VLOOKUP(A387,'ej uppn åk6 uppn åk9'!$A$4:$D$525,3,FALSE),0)</f>
        <v>.</v>
      </c>
      <c r="K387">
        <f t="shared" si="48"/>
        <v>0</v>
      </c>
      <c r="L387" t="str">
        <f t="shared" si="49"/>
        <v>.</v>
      </c>
      <c r="M387" t="b">
        <f>IFERROR(VLOOKUP(A387,'uppn åk6 ej uppn åk9'!$A$4:$D$525,1,FALSE)&lt;&gt;"",FALSE)</f>
        <v>0</v>
      </c>
      <c r="N387">
        <f>IFERROR(VLOOKUP(A387,'uppn åk6 ej uppn åk9'!$A$4:$D$525,2,FALSE),0)</f>
        <v>0</v>
      </c>
      <c r="O387">
        <f>IFERROR(VLOOKUP(A387,'uppn åk6 ej uppn åk9'!$A$4:$D$525,3,FALSE),0)</f>
        <v>0</v>
      </c>
      <c r="P387">
        <f t="shared" si="50"/>
        <v>0</v>
      </c>
      <c r="Q387">
        <f t="shared" si="51"/>
        <v>0</v>
      </c>
      <c r="R387" t="b">
        <f>IFERROR(VLOOKUP(A387,'uppn åk6 uppn åk9'!$A$4:$D$600,1,FALSE)&lt;&gt;"",FALSE)</f>
        <v>1</v>
      </c>
      <c r="S387">
        <f>IFERROR(VLOOKUP(A387,'uppn åk6 uppn åk9'!$A$4:$D$600,2,FALSE),0)</f>
        <v>999</v>
      </c>
      <c r="T387">
        <f>IFERROR(VLOOKUP(A387,'uppn åk6 uppn åk9'!$A$4:$D$600,3,FALSE),0)</f>
        <v>999</v>
      </c>
      <c r="U387">
        <f t="shared" si="52"/>
        <v>0</v>
      </c>
      <c r="V387">
        <f t="shared" si="53"/>
        <v>0</v>
      </c>
    </row>
    <row r="388" spans="1:22" x14ac:dyDescent="0.3">
      <c r="A388" s="10" t="s">
        <v>341</v>
      </c>
      <c r="B388" s="49" t="b">
        <f t="shared" si="45"/>
        <v>0</v>
      </c>
      <c r="C388" t="b">
        <f>IFERROR(VLOOKUP(A388,'ej uppn åk6 ej uppn åk9'!$A$4:$D$525,1,FALSE)&lt;&gt;"",FALSE)</f>
        <v>1</v>
      </c>
      <c r="D388">
        <f>IFERROR(VLOOKUP(A388,'ej uppn åk6 ej uppn åk9'!$A$4:$D$525,2,FALSE),0)</f>
        <v>999</v>
      </c>
      <c r="E388">
        <f>IFERROR(VLOOKUP(A388,'ej uppn åk6 ej uppn åk9'!$A$4:$D$525,3,FALSE),0)</f>
        <v>999</v>
      </c>
      <c r="F388">
        <f t="shared" si="46"/>
        <v>0</v>
      </c>
      <c r="G388">
        <f t="shared" si="47"/>
        <v>0</v>
      </c>
      <c r="H388" t="b">
        <f>IFERROR(VLOOKUP(A388,'ej uppn åk6 uppn åk9'!$A$4:$D$525,1,FALSE)&lt;&gt;"",FALSE)</f>
        <v>0</v>
      </c>
      <c r="I388">
        <f>IFERROR(VLOOKUP(A388,'ej uppn åk6 uppn åk9'!$A$4:$D$525,2,FALSE),0)</f>
        <v>0</v>
      </c>
      <c r="J388">
        <f>IFERROR(VLOOKUP(A388,'ej uppn åk6 uppn åk9'!$A$4:$D$525,3,FALSE),0)</f>
        <v>0</v>
      </c>
      <c r="K388">
        <f t="shared" si="48"/>
        <v>0</v>
      </c>
      <c r="L388">
        <f t="shared" si="49"/>
        <v>0</v>
      </c>
      <c r="M388" t="b">
        <f>IFERROR(VLOOKUP(A388,'uppn åk6 ej uppn åk9'!$A$4:$D$525,1,FALSE)&lt;&gt;"",FALSE)</f>
        <v>1</v>
      </c>
      <c r="N388">
        <f>IFERROR(VLOOKUP(A388,'uppn åk6 ej uppn åk9'!$A$4:$D$525,2,FALSE),0)</f>
        <v>999</v>
      </c>
      <c r="O388">
        <f>IFERROR(VLOOKUP(A388,'uppn åk6 ej uppn åk9'!$A$4:$D$525,3,FALSE),0)</f>
        <v>999</v>
      </c>
      <c r="P388">
        <f t="shared" si="50"/>
        <v>0</v>
      </c>
      <c r="Q388">
        <f t="shared" si="51"/>
        <v>0</v>
      </c>
      <c r="R388" t="b">
        <f>IFERROR(VLOOKUP(A388,'uppn åk6 uppn åk9'!$A$4:$D$600,1,FALSE)&lt;&gt;"",FALSE)</f>
        <v>1</v>
      </c>
      <c r="S388">
        <f>IFERROR(VLOOKUP(A388,'uppn åk6 uppn åk9'!$A$4:$D$600,2,FALSE),0)</f>
        <v>18</v>
      </c>
      <c r="T388">
        <f>IFERROR(VLOOKUP(A388,'uppn åk6 uppn åk9'!$A$4:$D$600,3,FALSE),0)</f>
        <v>0</v>
      </c>
      <c r="U388">
        <f t="shared" si="52"/>
        <v>18</v>
      </c>
      <c r="V388">
        <f t="shared" si="53"/>
        <v>0</v>
      </c>
    </row>
    <row r="389" spans="1:22" x14ac:dyDescent="0.3">
      <c r="A389" s="10" t="s">
        <v>344</v>
      </c>
      <c r="B389" s="49" t="b">
        <f t="shared" si="45"/>
        <v>0</v>
      </c>
      <c r="C389" t="b">
        <f>IFERROR(VLOOKUP(A389,'ej uppn åk6 ej uppn åk9'!$A$4:$D$525,1,FALSE)&lt;&gt;"",FALSE)</f>
        <v>1</v>
      </c>
      <c r="D389">
        <f>IFERROR(VLOOKUP(A389,'ej uppn åk6 ej uppn åk9'!$A$4:$D$525,2,FALSE),0)</f>
        <v>999</v>
      </c>
      <c r="E389">
        <f>IFERROR(VLOOKUP(A389,'ej uppn åk6 ej uppn åk9'!$A$4:$D$525,3,FALSE),0)</f>
        <v>999</v>
      </c>
      <c r="F389">
        <f t="shared" si="46"/>
        <v>0</v>
      </c>
      <c r="G389">
        <f t="shared" si="47"/>
        <v>0</v>
      </c>
      <c r="H389" t="b">
        <f>IFERROR(VLOOKUP(A389,'ej uppn åk6 uppn åk9'!$A$4:$D$525,1,FALSE)&lt;&gt;"",FALSE)</f>
        <v>1</v>
      </c>
      <c r="I389">
        <f>IFERROR(VLOOKUP(A389,'ej uppn åk6 uppn åk9'!$A$4:$D$525,2,FALSE),0)</f>
        <v>10</v>
      </c>
      <c r="J389">
        <f>IFERROR(VLOOKUP(A389,'ej uppn åk6 uppn åk9'!$A$4:$D$525,3,FALSE),0)</f>
        <v>999</v>
      </c>
      <c r="K389">
        <f t="shared" si="48"/>
        <v>10</v>
      </c>
      <c r="L389">
        <f t="shared" si="49"/>
        <v>0</v>
      </c>
      <c r="M389" t="b">
        <f>IFERROR(VLOOKUP(A389,'uppn åk6 ej uppn åk9'!$A$4:$D$525,1,FALSE)&lt;&gt;"",FALSE)</f>
        <v>1</v>
      </c>
      <c r="N389">
        <f>IFERROR(VLOOKUP(A389,'uppn åk6 ej uppn åk9'!$A$4:$D$525,2,FALSE),0)</f>
        <v>999</v>
      </c>
      <c r="O389">
        <f>IFERROR(VLOOKUP(A389,'uppn åk6 ej uppn åk9'!$A$4:$D$525,3,FALSE),0)</f>
        <v>999</v>
      </c>
      <c r="P389">
        <f t="shared" si="50"/>
        <v>0</v>
      </c>
      <c r="Q389">
        <f t="shared" si="51"/>
        <v>0</v>
      </c>
      <c r="R389" t="b">
        <f>IFERROR(VLOOKUP(A389,'uppn åk6 uppn åk9'!$A$4:$D$600,1,FALSE)&lt;&gt;"",FALSE)</f>
        <v>1</v>
      </c>
      <c r="S389">
        <f>IFERROR(VLOOKUP(A389,'uppn åk6 uppn åk9'!$A$4:$D$600,2,FALSE),0)</f>
        <v>78</v>
      </c>
      <c r="T389">
        <f>IFERROR(VLOOKUP(A389,'uppn åk6 uppn åk9'!$A$4:$D$600,3,FALSE),0)</f>
        <v>14</v>
      </c>
      <c r="U389">
        <f t="shared" si="52"/>
        <v>78</v>
      </c>
      <c r="V389">
        <f t="shared" si="53"/>
        <v>14</v>
      </c>
    </row>
    <row r="390" spans="1:22" x14ac:dyDescent="0.3">
      <c r="A390" s="10" t="s">
        <v>345</v>
      </c>
      <c r="B390" s="49" t="b">
        <f t="shared" ref="B390:B453" si="54">OR(E390=".",G390=".",J390=".",L390=".")</f>
        <v>0</v>
      </c>
      <c r="C390" t="b">
        <f>IFERROR(VLOOKUP(A390,'ej uppn åk6 ej uppn åk9'!$A$4:$D$525,1,FALSE)&lt;&gt;"",FALSE)</f>
        <v>1</v>
      </c>
      <c r="D390">
        <f>IFERROR(VLOOKUP(A390,'ej uppn åk6 ej uppn åk9'!$A$4:$D$525,2,FALSE),0)</f>
        <v>15</v>
      </c>
      <c r="E390">
        <f>IFERROR(VLOOKUP(A390,'ej uppn åk6 ej uppn åk9'!$A$4:$D$525,3,FALSE),0)</f>
        <v>999</v>
      </c>
      <c r="F390">
        <f t="shared" ref="F390:F453" si="55">IF(D390=999,0,D390)</f>
        <v>15</v>
      </c>
      <c r="G390">
        <f t="shared" ref="G390:G453" si="56">IF(E390=999,0,E390)</f>
        <v>0</v>
      </c>
      <c r="H390" t="b">
        <f>IFERROR(VLOOKUP(A390,'ej uppn åk6 uppn åk9'!$A$4:$D$525,1,FALSE)&lt;&gt;"",FALSE)</f>
        <v>1</v>
      </c>
      <c r="I390">
        <f>IFERROR(VLOOKUP(A390,'ej uppn åk6 uppn åk9'!$A$4:$D$525,2,FALSE),0)</f>
        <v>15</v>
      </c>
      <c r="J390">
        <f>IFERROR(VLOOKUP(A390,'ej uppn åk6 uppn åk9'!$A$4:$D$525,3,FALSE),0)</f>
        <v>999</v>
      </c>
      <c r="K390">
        <f t="shared" ref="K390:K453" si="57">IF(I390=999,0,I390)</f>
        <v>15</v>
      </c>
      <c r="L390">
        <f t="shared" ref="L390:L453" si="58">IF(J390=999,0,J390)</f>
        <v>0</v>
      </c>
      <c r="M390" t="b">
        <f>IFERROR(VLOOKUP(A390,'uppn åk6 ej uppn åk9'!$A$4:$D$525,1,FALSE)&lt;&gt;"",FALSE)</f>
        <v>1</v>
      </c>
      <c r="N390">
        <f>IFERROR(VLOOKUP(A390,'uppn åk6 ej uppn åk9'!$A$4:$D$525,2,FALSE),0)</f>
        <v>28</v>
      </c>
      <c r="O390">
        <f>IFERROR(VLOOKUP(A390,'uppn åk6 ej uppn åk9'!$A$4:$D$525,3,FALSE),0)</f>
        <v>999</v>
      </c>
      <c r="P390">
        <f t="shared" ref="P390:P453" si="59">IF(N390=999,0,N390)</f>
        <v>28</v>
      </c>
      <c r="Q390">
        <f t="shared" ref="Q390:Q453" si="60">IF(O390=999,0,O390)</f>
        <v>0</v>
      </c>
      <c r="R390" t="b">
        <f>IFERROR(VLOOKUP(A390,'uppn åk6 uppn åk9'!$A$4:$D$600,1,FALSE)&lt;&gt;"",FALSE)</f>
        <v>1</v>
      </c>
      <c r="S390">
        <f>IFERROR(VLOOKUP(A390,'uppn åk6 uppn åk9'!$A$4:$D$600,2,FALSE),0)</f>
        <v>118</v>
      </c>
      <c r="T390">
        <f>IFERROR(VLOOKUP(A390,'uppn åk6 uppn åk9'!$A$4:$D$600,3,FALSE),0)</f>
        <v>999</v>
      </c>
      <c r="U390">
        <f t="shared" ref="U390:U453" si="61">IF(S390=999,0,S390)</f>
        <v>118</v>
      </c>
      <c r="V390">
        <f t="shared" ref="V390:V453" si="62">IF(T390=999,0,T390)</f>
        <v>0</v>
      </c>
    </row>
    <row r="391" spans="1:22" x14ac:dyDescent="0.3">
      <c r="A391" s="10" t="s">
        <v>346</v>
      </c>
      <c r="B391" s="49" t="b">
        <f t="shared" si="54"/>
        <v>0</v>
      </c>
      <c r="C391" t="b">
        <f>IFERROR(VLOOKUP(A391,'ej uppn åk6 ej uppn åk9'!$A$4:$D$525,1,FALSE)&lt;&gt;"",FALSE)</f>
        <v>1</v>
      </c>
      <c r="D391">
        <f>IFERROR(VLOOKUP(A391,'ej uppn åk6 ej uppn åk9'!$A$4:$D$525,2,FALSE),0)</f>
        <v>999</v>
      </c>
      <c r="E391">
        <f>IFERROR(VLOOKUP(A391,'ej uppn åk6 ej uppn åk9'!$A$4:$D$525,3,FALSE),0)</f>
        <v>999</v>
      </c>
      <c r="F391">
        <f t="shared" si="55"/>
        <v>0</v>
      </c>
      <c r="G391">
        <f t="shared" si="56"/>
        <v>0</v>
      </c>
      <c r="H391" t="b">
        <f>IFERROR(VLOOKUP(A391,'ej uppn åk6 uppn åk9'!$A$4:$D$525,1,FALSE)&lt;&gt;"",FALSE)</f>
        <v>1</v>
      </c>
      <c r="I391">
        <f>IFERROR(VLOOKUP(A391,'ej uppn åk6 uppn åk9'!$A$4:$D$525,2,FALSE),0)</f>
        <v>16</v>
      </c>
      <c r="J391">
        <f>IFERROR(VLOOKUP(A391,'ej uppn åk6 uppn åk9'!$A$4:$D$525,3,FALSE),0)</f>
        <v>999</v>
      </c>
      <c r="K391">
        <f t="shared" si="57"/>
        <v>16</v>
      </c>
      <c r="L391">
        <f t="shared" si="58"/>
        <v>0</v>
      </c>
      <c r="M391" t="b">
        <f>IFERROR(VLOOKUP(A391,'uppn åk6 ej uppn åk9'!$A$4:$D$525,1,FALSE)&lt;&gt;"",FALSE)</f>
        <v>1</v>
      </c>
      <c r="N391">
        <f>IFERROR(VLOOKUP(A391,'uppn åk6 ej uppn åk9'!$A$4:$D$525,2,FALSE),0)</f>
        <v>999</v>
      </c>
      <c r="O391">
        <f>IFERROR(VLOOKUP(A391,'uppn åk6 ej uppn åk9'!$A$4:$D$525,3,FALSE),0)</f>
        <v>999</v>
      </c>
      <c r="P391">
        <f t="shared" si="59"/>
        <v>0</v>
      </c>
      <c r="Q391">
        <f t="shared" si="60"/>
        <v>0</v>
      </c>
      <c r="R391" t="b">
        <f>IFERROR(VLOOKUP(A391,'uppn åk6 uppn åk9'!$A$4:$D$600,1,FALSE)&lt;&gt;"",FALSE)</f>
        <v>1</v>
      </c>
      <c r="S391">
        <f>IFERROR(VLOOKUP(A391,'uppn åk6 uppn åk9'!$A$4:$D$600,2,FALSE),0)</f>
        <v>133</v>
      </c>
      <c r="T391">
        <f>IFERROR(VLOOKUP(A391,'uppn åk6 uppn åk9'!$A$4:$D$600,3,FALSE),0)</f>
        <v>999</v>
      </c>
      <c r="U391">
        <f t="shared" si="61"/>
        <v>133</v>
      </c>
      <c r="V391">
        <f t="shared" si="62"/>
        <v>0</v>
      </c>
    </row>
    <row r="392" spans="1:22" x14ac:dyDescent="0.3">
      <c r="A392" s="10" t="s">
        <v>347</v>
      </c>
      <c r="B392" s="49" t="b">
        <f t="shared" si="54"/>
        <v>0</v>
      </c>
      <c r="C392" t="b">
        <f>IFERROR(VLOOKUP(A392,'ej uppn åk6 ej uppn åk9'!$A$4:$D$525,1,FALSE)&lt;&gt;"",FALSE)</f>
        <v>1</v>
      </c>
      <c r="D392">
        <f>IFERROR(VLOOKUP(A392,'ej uppn åk6 ej uppn åk9'!$A$4:$D$525,2,FALSE),0)</f>
        <v>999</v>
      </c>
      <c r="E392">
        <f>IFERROR(VLOOKUP(A392,'ej uppn åk6 ej uppn åk9'!$A$4:$D$525,3,FALSE),0)</f>
        <v>999</v>
      </c>
      <c r="F392">
        <f t="shared" si="55"/>
        <v>0</v>
      </c>
      <c r="G392">
        <f t="shared" si="56"/>
        <v>0</v>
      </c>
      <c r="H392" t="b">
        <f>IFERROR(VLOOKUP(A392,'ej uppn åk6 uppn åk9'!$A$4:$D$525,1,FALSE)&lt;&gt;"",FALSE)</f>
        <v>1</v>
      </c>
      <c r="I392">
        <f>IFERROR(VLOOKUP(A392,'ej uppn åk6 uppn åk9'!$A$4:$D$525,2,FALSE),0)</f>
        <v>999</v>
      </c>
      <c r="J392">
        <f>IFERROR(VLOOKUP(A392,'ej uppn åk6 uppn åk9'!$A$4:$D$525,3,FALSE),0)</f>
        <v>999</v>
      </c>
      <c r="K392">
        <f t="shared" si="57"/>
        <v>0</v>
      </c>
      <c r="L392">
        <f t="shared" si="58"/>
        <v>0</v>
      </c>
      <c r="M392" t="b">
        <f>IFERROR(VLOOKUP(A392,'uppn åk6 ej uppn åk9'!$A$4:$D$525,1,FALSE)&lt;&gt;"",FALSE)</f>
        <v>1</v>
      </c>
      <c r="N392">
        <f>IFERROR(VLOOKUP(A392,'uppn åk6 ej uppn åk9'!$A$4:$D$525,2,FALSE),0)</f>
        <v>999</v>
      </c>
      <c r="O392">
        <f>IFERROR(VLOOKUP(A392,'uppn åk6 ej uppn åk9'!$A$4:$D$525,3,FALSE),0)</f>
        <v>999</v>
      </c>
      <c r="P392">
        <f t="shared" si="59"/>
        <v>0</v>
      </c>
      <c r="Q392">
        <f t="shared" si="60"/>
        <v>0</v>
      </c>
      <c r="R392" t="b">
        <f>IFERROR(VLOOKUP(A392,'uppn åk6 uppn åk9'!$A$4:$D$600,1,FALSE)&lt;&gt;"",FALSE)</f>
        <v>1</v>
      </c>
      <c r="S392">
        <f>IFERROR(VLOOKUP(A392,'uppn åk6 uppn åk9'!$A$4:$D$600,2,FALSE),0)</f>
        <v>35</v>
      </c>
      <c r="T392">
        <f>IFERROR(VLOOKUP(A392,'uppn åk6 uppn åk9'!$A$4:$D$600,3,FALSE),0)</f>
        <v>999</v>
      </c>
      <c r="U392">
        <f t="shared" si="61"/>
        <v>35</v>
      </c>
      <c r="V392">
        <f t="shared" si="62"/>
        <v>0</v>
      </c>
    </row>
    <row r="393" spans="1:22" x14ac:dyDescent="0.3">
      <c r="A393" s="10" t="s">
        <v>423</v>
      </c>
      <c r="B393" s="49" t="b">
        <f t="shared" si="54"/>
        <v>0</v>
      </c>
      <c r="C393" t="b">
        <f>IFERROR(VLOOKUP(A393,'ej uppn åk6 ej uppn åk9'!$A$4:$D$525,1,FALSE)&lt;&gt;"",FALSE)</f>
        <v>1</v>
      </c>
      <c r="D393">
        <f>IFERROR(VLOOKUP(A393,'ej uppn åk6 ej uppn åk9'!$A$4:$D$525,2,FALSE),0)</f>
        <v>999</v>
      </c>
      <c r="E393">
        <f>IFERROR(VLOOKUP(A393,'ej uppn åk6 ej uppn åk9'!$A$4:$D$525,3,FALSE),0)</f>
        <v>999</v>
      </c>
      <c r="F393">
        <f t="shared" si="55"/>
        <v>0</v>
      </c>
      <c r="G393">
        <f t="shared" si="56"/>
        <v>0</v>
      </c>
      <c r="H393" t="b">
        <f>IFERROR(VLOOKUP(A393,'ej uppn åk6 uppn åk9'!$A$4:$D$525,1,FALSE)&lt;&gt;"",FALSE)</f>
        <v>1</v>
      </c>
      <c r="I393">
        <f>IFERROR(VLOOKUP(A393,'ej uppn åk6 uppn åk9'!$A$4:$D$525,2,FALSE),0)</f>
        <v>999</v>
      </c>
      <c r="J393">
        <f>IFERROR(VLOOKUP(A393,'ej uppn åk6 uppn åk9'!$A$4:$D$525,3,FALSE),0)</f>
        <v>999</v>
      </c>
      <c r="K393">
        <f t="shared" si="57"/>
        <v>0</v>
      </c>
      <c r="L393">
        <f t="shared" si="58"/>
        <v>0</v>
      </c>
      <c r="M393" t="b">
        <f>IFERROR(VLOOKUP(A393,'uppn åk6 ej uppn åk9'!$A$4:$D$525,1,FALSE)&lt;&gt;"",FALSE)</f>
        <v>1</v>
      </c>
      <c r="N393">
        <f>IFERROR(VLOOKUP(A393,'uppn åk6 ej uppn åk9'!$A$4:$D$525,2,FALSE),0)</f>
        <v>999</v>
      </c>
      <c r="O393">
        <f>IFERROR(VLOOKUP(A393,'uppn åk6 ej uppn åk9'!$A$4:$D$525,3,FALSE),0)</f>
        <v>999</v>
      </c>
      <c r="P393">
        <f t="shared" si="59"/>
        <v>0</v>
      </c>
      <c r="Q393">
        <f t="shared" si="60"/>
        <v>0</v>
      </c>
      <c r="R393" t="b">
        <f>IFERROR(VLOOKUP(A393,'uppn åk6 uppn åk9'!$A$4:$D$600,1,FALSE)&lt;&gt;"",FALSE)</f>
        <v>1</v>
      </c>
      <c r="S393">
        <f>IFERROR(VLOOKUP(A393,'uppn åk6 uppn åk9'!$A$4:$D$600,2,FALSE),0)</f>
        <v>16</v>
      </c>
      <c r="T393">
        <f>IFERROR(VLOOKUP(A393,'uppn åk6 uppn åk9'!$A$4:$D$600,3,FALSE),0)</f>
        <v>0</v>
      </c>
      <c r="U393">
        <f t="shared" si="61"/>
        <v>16</v>
      </c>
      <c r="V393">
        <f t="shared" si="62"/>
        <v>0</v>
      </c>
    </row>
    <row r="394" spans="1:22" x14ac:dyDescent="0.3">
      <c r="A394" s="10" t="s">
        <v>348</v>
      </c>
      <c r="B394" s="49" t="b">
        <f t="shared" si="54"/>
        <v>0</v>
      </c>
      <c r="C394" t="b">
        <f>IFERROR(VLOOKUP(A394,'ej uppn åk6 ej uppn åk9'!$A$4:$D$525,1,FALSE)&lt;&gt;"",FALSE)</f>
        <v>1</v>
      </c>
      <c r="D394">
        <f>IFERROR(VLOOKUP(A394,'ej uppn åk6 ej uppn åk9'!$A$4:$D$525,2,FALSE),0)</f>
        <v>55</v>
      </c>
      <c r="E394">
        <f>IFERROR(VLOOKUP(A394,'ej uppn åk6 ej uppn åk9'!$A$4:$D$525,3,FALSE),0)</f>
        <v>26</v>
      </c>
      <c r="F394">
        <f t="shared" si="55"/>
        <v>55</v>
      </c>
      <c r="G394">
        <f t="shared" si="56"/>
        <v>26</v>
      </c>
      <c r="H394" t="b">
        <f>IFERROR(VLOOKUP(A394,'ej uppn åk6 uppn åk9'!$A$4:$D$525,1,FALSE)&lt;&gt;"",FALSE)</f>
        <v>1</v>
      </c>
      <c r="I394">
        <f>IFERROR(VLOOKUP(A394,'ej uppn åk6 uppn åk9'!$A$4:$D$525,2,FALSE),0)</f>
        <v>31</v>
      </c>
      <c r="J394">
        <f>IFERROR(VLOOKUP(A394,'ej uppn åk6 uppn åk9'!$A$4:$D$525,3,FALSE),0)</f>
        <v>999</v>
      </c>
      <c r="K394">
        <f t="shared" si="57"/>
        <v>31</v>
      </c>
      <c r="L394">
        <f t="shared" si="58"/>
        <v>0</v>
      </c>
      <c r="M394" t="b">
        <f>IFERROR(VLOOKUP(A394,'uppn åk6 ej uppn åk9'!$A$4:$D$525,1,FALSE)&lt;&gt;"",FALSE)</f>
        <v>1</v>
      </c>
      <c r="N394">
        <f>IFERROR(VLOOKUP(A394,'uppn åk6 ej uppn åk9'!$A$4:$D$525,2,FALSE),0)</f>
        <v>47</v>
      </c>
      <c r="O394">
        <f>IFERROR(VLOOKUP(A394,'uppn åk6 ej uppn åk9'!$A$4:$D$525,3,FALSE),0)</f>
        <v>999</v>
      </c>
      <c r="P394">
        <f t="shared" si="59"/>
        <v>47</v>
      </c>
      <c r="Q394">
        <f t="shared" si="60"/>
        <v>0</v>
      </c>
      <c r="R394" t="b">
        <f>IFERROR(VLOOKUP(A394,'uppn åk6 uppn åk9'!$A$4:$D$600,1,FALSE)&lt;&gt;"",FALSE)</f>
        <v>1</v>
      </c>
      <c r="S394">
        <f>IFERROR(VLOOKUP(A394,'uppn åk6 uppn åk9'!$A$4:$D$600,2,FALSE),0)</f>
        <v>188</v>
      </c>
      <c r="T394">
        <f>IFERROR(VLOOKUP(A394,'uppn åk6 uppn åk9'!$A$4:$D$600,3,FALSE),0)</f>
        <v>999</v>
      </c>
      <c r="U394">
        <f t="shared" si="61"/>
        <v>188</v>
      </c>
      <c r="V394">
        <f t="shared" si="62"/>
        <v>0</v>
      </c>
    </row>
    <row r="395" spans="1:22" x14ac:dyDescent="0.3">
      <c r="A395" s="10" t="s">
        <v>349</v>
      </c>
      <c r="B395" s="49" t="b">
        <f t="shared" si="54"/>
        <v>0</v>
      </c>
      <c r="C395" t="b">
        <f>IFERROR(VLOOKUP(A395,'ej uppn åk6 ej uppn åk9'!$A$4:$D$525,1,FALSE)&lt;&gt;"",FALSE)</f>
        <v>1</v>
      </c>
      <c r="D395">
        <f>IFERROR(VLOOKUP(A395,'ej uppn åk6 ej uppn åk9'!$A$4:$D$525,2,FALSE),0)</f>
        <v>999</v>
      </c>
      <c r="E395">
        <f>IFERROR(VLOOKUP(A395,'ej uppn åk6 ej uppn åk9'!$A$4:$D$525,3,FALSE),0)</f>
        <v>999</v>
      </c>
      <c r="F395">
        <f t="shared" si="55"/>
        <v>0</v>
      </c>
      <c r="G395">
        <f t="shared" si="56"/>
        <v>0</v>
      </c>
      <c r="H395" t="b">
        <f>IFERROR(VLOOKUP(A395,'ej uppn åk6 uppn åk9'!$A$4:$D$525,1,FALSE)&lt;&gt;"",FALSE)</f>
        <v>1</v>
      </c>
      <c r="I395">
        <f>IFERROR(VLOOKUP(A395,'ej uppn åk6 uppn åk9'!$A$4:$D$525,2,FALSE),0)</f>
        <v>999</v>
      </c>
      <c r="J395">
        <f>IFERROR(VLOOKUP(A395,'ej uppn åk6 uppn åk9'!$A$4:$D$525,3,FALSE),0)</f>
        <v>999</v>
      </c>
      <c r="K395">
        <f t="shared" si="57"/>
        <v>0</v>
      </c>
      <c r="L395">
        <f t="shared" si="58"/>
        <v>0</v>
      </c>
      <c r="M395" t="b">
        <f>IFERROR(VLOOKUP(A395,'uppn åk6 ej uppn åk9'!$A$4:$D$525,1,FALSE)&lt;&gt;"",FALSE)</f>
        <v>1</v>
      </c>
      <c r="N395">
        <f>IFERROR(VLOOKUP(A395,'uppn åk6 ej uppn åk9'!$A$4:$D$525,2,FALSE),0)</f>
        <v>999</v>
      </c>
      <c r="O395">
        <f>IFERROR(VLOOKUP(A395,'uppn åk6 ej uppn åk9'!$A$4:$D$525,3,FALSE),0)</f>
        <v>999</v>
      </c>
      <c r="P395">
        <f t="shared" si="59"/>
        <v>0</v>
      </c>
      <c r="Q395">
        <f t="shared" si="60"/>
        <v>0</v>
      </c>
      <c r="R395" t="b">
        <f>IFERROR(VLOOKUP(A395,'uppn åk6 uppn åk9'!$A$4:$D$600,1,FALSE)&lt;&gt;"",FALSE)</f>
        <v>1</v>
      </c>
      <c r="S395">
        <f>IFERROR(VLOOKUP(A395,'uppn åk6 uppn åk9'!$A$4:$D$600,2,FALSE),0)</f>
        <v>17</v>
      </c>
      <c r="T395">
        <f>IFERROR(VLOOKUP(A395,'uppn åk6 uppn åk9'!$A$4:$D$600,3,FALSE),0)</f>
        <v>0</v>
      </c>
      <c r="U395">
        <f t="shared" si="61"/>
        <v>17</v>
      </c>
      <c r="V395">
        <f t="shared" si="62"/>
        <v>0</v>
      </c>
    </row>
    <row r="396" spans="1:22" x14ac:dyDescent="0.3">
      <c r="A396" s="10" t="s">
        <v>350</v>
      </c>
      <c r="B396" s="49" t="b">
        <f t="shared" si="54"/>
        <v>1</v>
      </c>
      <c r="C396" t="b">
        <f>IFERROR(VLOOKUP(A396,'ej uppn åk6 ej uppn åk9'!$A$4:$D$525,1,FALSE)&lt;&gt;"",FALSE)</f>
        <v>1</v>
      </c>
      <c r="D396">
        <f>IFERROR(VLOOKUP(A396,'ej uppn åk6 ej uppn åk9'!$A$4:$D$525,2,FALSE),0)</f>
        <v>999</v>
      </c>
      <c r="E396">
        <f>IFERROR(VLOOKUP(A396,'ej uppn åk6 ej uppn åk9'!$A$4:$D$525,3,FALSE),0)</f>
        <v>999</v>
      </c>
      <c r="F396">
        <f t="shared" si="55"/>
        <v>0</v>
      </c>
      <c r="G396">
        <f t="shared" si="56"/>
        <v>0</v>
      </c>
      <c r="H396" t="b">
        <f>IFERROR(VLOOKUP(A396,'ej uppn åk6 uppn åk9'!$A$4:$D$525,1,FALSE)&lt;&gt;"",FALSE)</f>
        <v>1</v>
      </c>
      <c r="I396">
        <f>IFERROR(VLOOKUP(A396,'ej uppn åk6 uppn åk9'!$A$4:$D$525,2,FALSE),0)</f>
        <v>0</v>
      </c>
      <c r="J396" t="str">
        <f>IFERROR(VLOOKUP(A396,'ej uppn åk6 uppn åk9'!$A$4:$D$525,3,FALSE),0)</f>
        <v>.</v>
      </c>
      <c r="K396">
        <f t="shared" si="57"/>
        <v>0</v>
      </c>
      <c r="L396" t="str">
        <f t="shared" si="58"/>
        <v>.</v>
      </c>
      <c r="M396" t="b">
        <f>IFERROR(VLOOKUP(A396,'uppn åk6 ej uppn åk9'!$A$4:$D$525,1,FALSE)&lt;&gt;"",FALSE)</f>
        <v>0</v>
      </c>
      <c r="N396">
        <f>IFERROR(VLOOKUP(A396,'uppn åk6 ej uppn åk9'!$A$4:$D$525,2,FALSE),0)</f>
        <v>0</v>
      </c>
      <c r="O396">
        <f>IFERROR(VLOOKUP(A396,'uppn åk6 ej uppn åk9'!$A$4:$D$525,3,FALSE),0)</f>
        <v>0</v>
      </c>
      <c r="P396">
        <f t="shared" si="59"/>
        <v>0</v>
      </c>
      <c r="Q396">
        <f t="shared" si="60"/>
        <v>0</v>
      </c>
      <c r="R396" t="b">
        <f>IFERROR(VLOOKUP(A396,'uppn åk6 uppn åk9'!$A$4:$D$600,1,FALSE)&lt;&gt;"",FALSE)</f>
        <v>1</v>
      </c>
      <c r="S396">
        <f>IFERROR(VLOOKUP(A396,'uppn åk6 uppn åk9'!$A$4:$D$600,2,FALSE),0)</f>
        <v>999</v>
      </c>
      <c r="T396">
        <f>IFERROR(VLOOKUP(A396,'uppn åk6 uppn åk9'!$A$4:$D$600,3,FALSE),0)</f>
        <v>999</v>
      </c>
      <c r="U396">
        <f t="shared" si="61"/>
        <v>0</v>
      </c>
      <c r="V396">
        <f t="shared" si="62"/>
        <v>0</v>
      </c>
    </row>
    <row r="397" spans="1:22" x14ac:dyDescent="0.3">
      <c r="A397" s="10" t="s">
        <v>584</v>
      </c>
      <c r="B397" s="49" t="b">
        <f t="shared" si="54"/>
        <v>0</v>
      </c>
      <c r="C397" t="b">
        <f>IFERROR(VLOOKUP(A397,'ej uppn åk6 ej uppn åk9'!$A$4:$D$525,1,FALSE)&lt;&gt;"",FALSE)</f>
        <v>0</v>
      </c>
      <c r="D397">
        <f>IFERROR(VLOOKUP(A397,'ej uppn åk6 ej uppn åk9'!$A$4:$D$525,2,FALSE),0)</f>
        <v>0</v>
      </c>
      <c r="E397">
        <f>IFERROR(VLOOKUP(A397,'ej uppn åk6 ej uppn åk9'!$A$4:$D$525,3,FALSE),0)</f>
        <v>0</v>
      </c>
      <c r="F397">
        <f t="shared" si="55"/>
        <v>0</v>
      </c>
      <c r="G397">
        <f t="shared" si="56"/>
        <v>0</v>
      </c>
      <c r="H397" t="b">
        <f>IFERROR(VLOOKUP(A397,'ej uppn åk6 uppn åk9'!$A$4:$D$525,1,FALSE)&lt;&gt;"",FALSE)</f>
        <v>1</v>
      </c>
      <c r="I397">
        <f>IFERROR(VLOOKUP(A397,'ej uppn åk6 uppn åk9'!$A$4:$D$525,2,FALSE),0)</f>
        <v>999</v>
      </c>
      <c r="J397">
        <f>IFERROR(VLOOKUP(A397,'ej uppn åk6 uppn åk9'!$A$4:$D$525,3,FALSE),0)</f>
        <v>999</v>
      </c>
      <c r="K397">
        <f t="shared" si="57"/>
        <v>0</v>
      </c>
      <c r="L397">
        <f t="shared" si="58"/>
        <v>0</v>
      </c>
      <c r="M397" t="b">
        <f>IFERROR(VLOOKUP(A397,'uppn åk6 ej uppn åk9'!$A$4:$D$525,1,FALSE)&lt;&gt;"",FALSE)</f>
        <v>1</v>
      </c>
      <c r="N397">
        <f>IFERROR(VLOOKUP(A397,'uppn åk6 ej uppn åk9'!$A$4:$D$525,2,FALSE),0)</f>
        <v>999</v>
      </c>
      <c r="O397">
        <f>IFERROR(VLOOKUP(A397,'uppn åk6 ej uppn åk9'!$A$4:$D$525,3,FALSE),0)</f>
        <v>999</v>
      </c>
      <c r="P397">
        <f t="shared" si="59"/>
        <v>0</v>
      </c>
      <c r="Q397">
        <f t="shared" si="60"/>
        <v>0</v>
      </c>
      <c r="R397" t="b">
        <f>IFERROR(VLOOKUP(A397,'uppn åk6 uppn åk9'!$A$4:$D$600,1,FALSE)&lt;&gt;"",FALSE)</f>
        <v>1</v>
      </c>
      <c r="S397">
        <f>IFERROR(VLOOKUP(A397,'uppn åk6 uppn åk9'!$A$4:$D$600,2,FALSE),0)</f>
        <v>56</v>
      </c>
      <c r="T397">
        <f>IFERROR(VLOOKUP(A397,'uppn åk6 uppn åk9'!$A$4:$D$600,3,FALSE),0)</f>
        <v>999</v>
      </c>
      <c r="U397">
        <f t="shared" si="61"/>
        <v>56</v>
      </c>
      <c r="V397">
        <f t="shared" si="62"/>
        <v>0</v>
      </c>
    </row>
    <row r="398" spans="1:22" x14ac:dyDescent="0.3">
      <c r="A398" s="10" t="s">
        <v>351</v>
      </c>
      <c r="B398" s="49" t="b">
        <f t="shared" si="54"/>
        <v>0</v>
      </c>
      <c r="C398" t="b">
        <f>IFERROR(VLOOKUP(A398,'ej uppn åk6 ej uppn åk9'!$A$4:$D$525,1,FALSE)&lt;&gt;"",FALSE)</f>
        <v>1</v>
      </c>
      <c r="D398">
        <f>IFERROR(VLOOKUP(A398,'ej uppn åk6 ej uppn åk9'!$A$4:$D$525,2,FALSE),0)</f>
        <v>33</v>
      </c>
      <c r="E398">
        <f>IFERROR(VLOOKUP(A398,'ej uppn åk6 ej uppn åk9'!$A$4:$D$525,3,FALSE),0)</f>
        <v>10</v>
      </c>
      <c r="F398">
        <f t="shared" si="55"/>
        <v>33</v>
      </c>
      <c r="G398">
        <f t="shared" si="56"/>
        <v>10</v>
      </c>
      <c r="H398" t="b">
        <f>IFERROR(VLOOKUP(A398,'ej uppn åk6 uppn åk9'!$A$4:$D$525,1,FALSE)&lt;&gt;"",FALSE)</f>
        <v>1</v>
      </c>
      <c r="I398">
        <f>IFERROR(VLOOKUP(A398,'ej uppn åk6 uppn åk9'!$A$4:$D$525,2,FALSE),0)</f>
        <v>28</v>
      </c>
      <c r="J398">
        <f>IFERROR(VLOOKUP(A398,'ej uppn åk6 uppn åk9'!$A$4:$D$525,3,FALSE),0)</f>
        <v>999</v>
      </c>
      <c r="K398">
        <f t="shared" si="57"/>
        <v>28</v>
      </c>
      <c r="L398">
        <f t="shared" si="58"/>
        <v>0</v>
      </c>
      <c r="M398" t="b">
        <f>IFERROR(VLOOKUP(A398,'uppn åk6 ej uppn åk9'!$A$4:$D$525,1,FALSE)&lt;&gt;"",FALSE)</f>
        <v>1</v>
      </c>
      <c r="N398">
        <f>IFERROR(VLOOKUP(A398,'uppn åk6 ej uppn åk9'!$A$4:$D$525,2,FALSE),0)</f>
        <v>15</v>
      </c>
      <c r="O398">
        <f>IFERROR(VLOOKUP(A398,'uppn åk6 ej uppn åk9'!$A$4:$D$525,3,FALSE),0)</f>
        <v>999</v>
      </c>
      <c r="P398">
        <f t="shared" si="59"/>
        <v>15</v>
      </c>
      <c r="Q398">
        <f t="shared" si="60"/>
        <v>0</v>
      </c>
      <c r="R398" t="b">
        <f>IFERROR(VLOOKUP(A398,'uppn åk6 uppn åk9'!$A$4:$D$600,1,FALSE)&lt;&gt;"",FALSE)</f>
        <v>1</v>
      </c>
      <c r="S398">
        <f>IFERROR(VLOOKUP(A398,'uppn åk6 uppn åk9'!$A$4:$D$600,2,FALSE),0)</f>
        <v>203</v>
      </c>
      <c r="T398">
        <f>IFERROR(VLOOKUP(A398,'uppn åk6 uppn åk9'!$A$4:$D$600,3,FALSE),0)</f>
        <v>999</v>
      </c>
      <c r="U398">
        <f t="shared" si="61"/>
        <v>203</v>
      </c>
      <c r="V398">
        <f t="shared" si="62"/>
        <v>0</v>
      </c>
    </row>
    <row r="399" spans="1:22" x14ac:dyDescent="0.3">
      <c r="A399" s="10" t="s">
        <v>603</v>
      </c>
      <c r="B399" s="49" t="b">
        <f t="shared" si="54"/>
        <v>0</v>
      </c>
      <c r="C399" t="b">
        <f>IFERROR(VLOOKUP(A399,'ej uppn åk6 ej uppn åk9'!$A$4:$D$525,1,FALSE)&lt;&gt;"",FALSE)</f>
        <v>0</v>
      </c>
      <c r="D399">
        <f>IFERROR(VLOOKUP(A399,'ej uppn åk6 ej uppn åk9'!$A$4:$D$525,2,FALSE),0)</f>
        <v>0</v>
      </c>
      <c r="E399">
        <f>IFERROR(VLOOKUP(A399,'ej uppn åk6 ej uppn åk9'!$A$4:$D$525,3,FALSE),0)</f>
        <v>0</v>
      </c>
      <c r="F399">
        <f t="shared" si="55"/>
        <v>0</v>
      </c>
      <c r="G399">
        <f t="shared" si="56"/>
        <v>0</v>
      </c>
      <c r="H399" t="b">
        <f>IFERROR(VLOOKUP(A399,'ej uppn åk6 uppn åk9'!$A$4:$D$525,1,FALSE)&lt;&gt;"",FALSE)</f>
        <v>0</v>
      </c>
      <c r="I399">
        <f>IFERROR(VLOOKUP(A399,'ej uppn åk6 uppn åk9'!$A$4:$D$525,2,FALSE),0)</f>
        <v>0</v>
      </c>
      <c r="J399">
        <f>IFERROR(VLOOKUP(A399,'ej uppn åk6 uppn åk9'!$A$4:$D$525,3,FALSE),0)</f>
        <v>0</v>
      </c>
      <c r="K399">
        <f t="shared" si="57"/>
        <v>0</v>
      </c>
      <c r="L399">
        <f t="shared" si="58"/>
        <v>0</v>
      </c>
      <c r="M399" t="b">
        <f>IFERROR(VLOOKUP(A399,'uppn åk6 ej uppn åk9'!$A$4:$D$525,1,FALSE)&lt;&gt;"",FALSE)</f>
        <v>1</v>
      </c>
      <c r="N399">
        <f>IFERROR(VLOOKUP(A399,'uppn åk6 ej uppn åk9'!$A$4:$D$525,2,FALSE),0)</f>
        <v>999</v>
      </c>
      <c r="O399">
        <f>IFERROR(VLOOKUP(A399,'uppn åk6 ej uppn åk9'!$A$4:$D$525,3,FALSE),0)</f>
        <v>999</v>
      </c>
      <c r="P399">
        <f t="shared" si="59"/>
        <v>0</v>
      </c>
      <c r="Q399">
        <f t="shared" si="60"/>
        <v>0</v>
      </c>
      <c r="R399" t="b">
        <f>IFERROR(VLOOKUP(A399,'uppn åk6 uppn åk9'!$A$4:$D$600,1,FALSE)&lt;&gt;"",FALSE)</f>
        <v>1</v>
      </c>
      <c r="S399">
        <f>IFERROR(VLOOKUP(A399,'uppn åk6 uppn åk9'!$A$4:$D$600,2,FALSE),0)</f>
        <v>42</v>
      </c>
      <c r="T399">
        <f>IFERROR(VLOOKUP(A399,'uppn åk6 uppn åk9'!$A$4:$D$600,3,FALSE),0)</f>
        <v>999</v>
      </c>
      <c r="U399">
        <f t="shared" si="61"/>
        <v>42</v>
      </c>
      <c r="V399">
        <f t="shared" si="62"/>
        <v>0</v>
      </c>
    </row>
    <row r="400" spans="1:22" x14ac:dyDescent="0.3">
      <c r="A400" s="10" t="s">
        <v>352</v>
      </c>
      <c r="B400" s="49" t="b">
        <f t="shared" si="54"/>
        <v>0</v>
      </c>
      <c r="C400" t="b">
        <f>IFERROR(VLOOKUP(A400,'ej uppn åk6 ej uppn åk9'!$A$4:$D$525,1,FALSE)&lt;&gt;"",FALSE)</f>
        <v>1</v>
      </c>
      <c r="D400">
        <f>IFERROR(VLOOKUP(A400,'ej uppn åk6 ej uppn åk9'!$A$4:$D$525,2,FALSE),0)</f>
        <v>999</v>
      </c>
      <c r="E400">
        <f>IFERROR(VLOOKUP(A400,'ej uppn åk6 ej uppn åk9'!$A$4:$D$525,3,FALSE),0)</f>
        <v>999</v>
      </c>
      <c r="F400">
        <f t="shared" si="55"/>
        <v>0</v>
      </c>
      <c r="G400">
        <f t="shared" si="56"/>
        <v>0</v>
      </c>
      <c r="H400" t="b">
        <f>IFERROR(VLOOKUP(A400,'ej uppn åk6 uppn åk9'!$A$4:$D$525,1,FALSE)&lt;&gt;"",FALSE)</f>
        <v>1</v>
      </c>
      <c r="I400">
        <f>IFERROR(VLOOKUP(A400,'ej uppn åk6 uppn åk9'!$A$4:$D$525,2,FALSE),0)</f>
        <v>16</v>
      </c>
      <c r="J400">
        <f>IFERROR(VLOOKUP(A400,'ej uppn åk6 uppn åk9'!$A$4:$D$525,3,FALSE),0)</f>
        <v>999</v>
      </c>
      <c r="K400">
        <f t="shared" si="57"/>
        <v>16</v>
      </c>
      <c r="L400">
        <f t="shared" si="58"/>
        <v>0</v>
      </c>
      <c r="M400" t="b">
        <f>IFERROR(VLOOKUP(A400,'uppn åk6 ej uppn åk9'!$A$4:$D$525,1,FALSE)&lt;&gt;"",FALSE)</f>
        <v>1</v>
      </c>
      <c r="N400">
        <f>IFERROR(VLOOKUP(A400,'uppn åk6 ej uppn åk9'!$A$4:$D$525,2,FALSE),0)</f>
        <v>999</v>
      </c>
      <c r="O400">
        <f>IFERROR(VLOOKUP(A400,'uppn åk6 ej uppn åk9'!$A$4:$D$525,3,FALSE),0)</f>
        <v>999</v>
      </c>
      <c r="P400">
        <f t="shared" si="59"/>
        <v>0</v>
      </c>
      <c r="Q400">
        <f t="shared" si="60"/>
        <v>0</v>
      </c>
      <c r="R400" t="b">
        <f>IFERROR(VLOOKUP(A400,'uppn åk6 uppn åk9'!$A$4:$D$600,1,FALSE)&lt;&gt;"",FALSE)</f>
        <v>1</v>
      </c>
      <c r="S400">
        <f>IFERROR(VLOOKUP(A400,'uppn åk6 uppn åk9'!$A$4:$D$600,2,FALSE),0)</f>
        <v>82</v>
      </c>
      <c r="T400">
        <f>IFERROR(VLOOKUP(A400,'uppn åk6 uppn åk9'!$A$4:$D$600,3,FALSE),0)</f>
        <v>999</v>
      </c>
      <c r="U400">
        <f t="shared" si="61"/>
        <v>82</v>
      </c>
      <c r="V400">
        <f t="shared" si="62"/>
        <v>0</v>
      </c>
    </row>
    <row r="401" spans="1:22" x14ac:dyDescent="0.3">
      <c r="A401" s="10" t="s">
        <v>353</v>
      </c>
      <c r="B401" s="49" t="b">
        <f t="shared" si="54"/>
        <v>0</v>
      </c>
      <c r="C401" t="b">
        <f>IFERROR(VLOOKUP(A401,'ej uppn åk6 ej uppn åk9'!$A$4:$D$525,1,FALSE)&lt;&gt;"",FALSE)</f>
        <v>1</v>
      </c>
      <c r="D401">
        <f>IFERROR(VLOOKUP(A401,'ej uppn åk6 ej uppn åk9'!$A$4:$D$525,2,FALSE),0)</f>
        <v>19</v>
      </c>
      <c r="E401">
        <f>IFERROR(VLOOKUP(A401,'ej uppn åk6 ej uppn åk9'!$A$4:$D$525,3,FALSE),0)</f>
        <v>999</v>
      </c>
      <c r="F401">
        <f t="shared" si="55"/>
        <v>19</v>
      </c>
      <c r="G401">
        <f t="shared" si="56"/>
        <v>0</v>
      </c>
      <c r="H401" t="b">
        <f>IFERROR(VLOOKUP(A401,'ej uppn åk6 uppn åk9'!$A$4:$D$525,1,FALSE)&lt;&gt;"",FALSE)</f>
        <v>1</v>
      </c>
      <c r="I401">
        <f>IFERROR(VLOOKUP(A401,'ej uppn åk6 uppn åk9'!$A$4:$D$525,2,FALSE),0)</f>
        <v>999</v>
      </c>
      <c r="J401">
        <f>IFERROR(VLOOKUP(A401,'ej uppn åk6 uppn åk9'!$A$4:$D$525,3,FALSE),0)</f>
        <v>999</v>
      </c>
      <c r="K401">
        <f t="shared" si="57"/>
        <v>0</v>
      </c>
      <c r="L401">
        <f t="shared" si="58"/>
        <v>0</v>
      </c>
      <c r="M401" t="b">
        <f>IFERROR(VLOOKUP(A401,'uppn åk6 ej uppn åk9'!$A$4:$D$525,1,FALSE)&lt;&gt;"",FALSE)</f>
        <v>1</v>
      </c>
      <c r="N401">
        <f>IFERROR(VLOOKUP(A401,'uppn åk6 ej uppn åk9'!$A$4:$D$525,2,FALSE),0)</f>
        <v>999</v>
      </c>
      <c r="O401">
        <f>IFERROR(VLOOKUP(A401,'uppn åk6 ej uppn åk9'!$A$4:$D$525,3,FALSE),0)</f>
        <v>999</v>
      </c>
      <c r="P401">
        <f t="shared" si="59"/>
        <v>0</v>
      </c>
      <c r="Q401">
        <f t="shared" si="60"/>
        <v>0</v>
      </c>
      <c r="R401" t="b">
        <f>IFERROR(VLOOKUP(A401,'uppn åk6 uppn åk9'!$A$4:$D$600,1,FALSE)&lt;&gt;"",FALSE)</f>
        <v>1</v>
      </c>
      <c r="S401">
        <f>IFERROR(VLOOKUP(A401,'uppn åk6 uppn åk9'!$A$4:$D$600,2,FALSE),0)</f>
        <v>107</v>
      </c>
      <c r="T401">
        <f>IFERROR(VLOOKUP(A401,'uppn åk6 uppn åk9'!$A$4:$D$600,3,FALSE),0)</f>
        <v>999</v>
      </c>
      <c r="U401">
        <f t="shared" si="61"/>
        <v>107</v>
      </c>
      <c r="V401">
        <f t="shared" si="62"/>
        <v>0</v>
      </c>
    </row>
    <row r="402" spans="1:22" x14ac:dyDescent="0.3">
      <c r="A402" s="10" t="s">
        <v>627</v>
      </c>
      <c r="B402" s="49" t="b">
        <f t="shared" si="54"/>
        <v>0</v>
      </c>
      <c r="C402" t="b">
        <f>IFERROR(VLOOKUP(A402,'ej uppn åk6 ej uppn åk9'!$A$4:$D$525,1,FALSE)&lt;&gt;"",FALSE)</f>
        <v>0</v>
      </c>
      <c r="D402">
        <f>IFERROR(VLOOKUP(A402,'ej uppn åk6 ej uppn åk9'!$A$4:$D$525,2,FALSE),0)</f>
        <v>0</v>
      </c>
      <c r="E402">
        <f>IFERROR(VLOOKUP(A402,'ej uppn åk6 ej uppn åk9'!$A$4:$D$525,3,FALSE),0)</f>
        <v>0</v>
      </c>
      <c r="F402">
        <f t="shared" si="55"/>
        <v>0</v>
      </c>
      <c r="G402">
        <f t="shared" si="56"/>
        <v>0</v>
      </c>
      <c r="H402" t="b">
        <f>IFERROR(VLOOKUP(A402,'ej uppn åk6 uppn åk9'!$A$4:$D$525,1,FALSE)&lt;&gt;"",FALSE)</f>
        <v>0</v>
      </c>
      <c r="I402">
        <f>IFERROR(VLOOKUP(A402,'ej uppn åk6 uppn åk9'!$A$4:$D$525,2,FALSE),0)</f>
        <v>0</v>
      </c>
      <c r="J402">
        <f>IFERROR(VLOOKUP(A402,'ej uppn åk6 uppn åk9'!$A$4:$D$525,3,FALSE),0)</f>
        <v>0</v>
      </c>
      <c r="K402">
        <f t="shared" si="57"/>
        <v>0</v>
      </c>
      <c r="L402">
        <f t="shared" si="58"/>
        <v>0</v>
      </c>
      <c r="M402" t="b">
        <f>IFERROR(VLOOKUP(A402,'uppn åk6 ej uppn åk9'!$A$4:$D$525,1,FALSE)&lt;&gt;"",FALSE)</f>
        <v>0</v>
      </c>
      <c r="N402">
        <f>IFERROR(VLOOKUP(A402,'uppn åk6 ej uppn åk9'!$A$4:$D$525,2,FALSE),0)</f>
        <v>0</v>
      </c>
      <c r="O402">
        <f>IFERROR(VLOOKUP(A402,'uppn åk6 ej uppn åk9'!$A$4:$D$525,3,FALSE),0)</f>
        <v>0</v>
      </c>
      <c r="P402">
        <f t="shared" si="59"/>
        <v>0</v>
      </c>
      <c r="Q402">
        <f t="shared" si="60"/>
        <v>0</v>
      </c>
      <c r="R402" t="b">
        <f>IFERROR(VLOOKUP(A402,'uppn åk6 uppn åk9'!$A$4:$D$600,1,FALSE)&lt;&gt;"",FALSE)</f>
        <v>1</v>
      </c>
      <c r="S402">
        <f>IFERROR(VLOOKUP(A402,'uppn åk6 uppn åk9'!$A$4:$D$600,2,FALSE),0)</f>
        <v>11</v>
      </c>
      <c r="T402">
        <f>IFERROR(VLOOKUP(A402,'uppn åk6 uppn åk9'!$A$4:$D$600,3,FALSE),0)</f>
        <v>999</v>
      </c>
      <c r="U402">
        <f t="shared" si="61"/>
        <v>11</v>
      </c>
      <c r="V402">
        <f t="shared" si="62"/>
        <v>0</v>
      </c>
    </row>
    <row r="403" spans="1:22" x14ac:dyDescent="0.3">
      <c r="A403" s="10" t="s">
        <v>354</v>
      </c>
      <c r="B403" s="49" t="b">
        <f t="shared" si="54"/>
        <v>0</v>
      </c>
      <c r="C403" t="b">
        <f>IFERROR(VLOOKUP(A403,'ej uppn åk6 ej uppn åk9'!$A$4:$D$525,1,FALSE)&lt;&gt;"",FALSE)</f>
        <v>1</v>
      </c>
      <c r="D403">
        <f>IFERROR(VLOOKUP(A403,'ej uppn åk6 ej uppn åk9'!$A$4:$D$525,2,FALSE),0)</f>
        <v>26</v>
      </c>
      <c r="E403">
        <f>IFERROR(VLOOKUP(A403,'ej uppn åk6 ej uppn åk9'!$A$4:$D$525,3,FALSE),0)</f>
        <v>999</v>
      </c>
      <c r="F403">
        <f t="shared" si="55"/>
        <v>26</v>
      </c>
      <c r="G403">
        <f t="shared" si="56"/>
        <v>0</v>
      </c>
      <c r="H403" t="b">
        <f>IFERROR(VLOOKUP(A403,'ej uppn åk6 uppn åk9'!$A$4:$D$525,1,FALSE)&lt;&gt;"",FALSE)</f>
        <v>1</v>
      </c>
      <c r="I403">
        <f>IFERROR(VLOOKUP(A403,'ej uppn åk6 uppn åk9'!$A$4:$D$525,2,FALSE),0)</f>
        <v>14</v>
      </c>
      <c r="J403">
        <f>IFERROR(VLOOKUP(A403,'ej uppn åk6 uppn åk9'!$A$4:$D$525,3,FALSE),0)</f>
        <v>999</v>
      </c>
      <c r="K403">
        <f t="shared" si="57"/>
        <v>14</v>
      </c>
      <c r="L403">
        <f t="shared" si="58"/>
        <v>0</v>
      </c>
      <c r="M403" t="b">
        <f>IFERROR(VLOOKUP(A403,'uppn åk6 ej uppn åk9'!$A$4:$D$525,1,FALSE)&lt;&gt;"",FALSE)</f>
        <v>1</v>
      </c>
      <c r="N403">
        <f>IFERROR(VLOOKUP(A403,'uppn åk6 ej uppn åk9'!$A$4:$D$525,2,FALSE),0)</f>
        <v>16</v>
      </c>
      <c r="O403">
        <f>IFERROR(VLOOKUP(A403,'uppn åk6 ej uppn åk9'!$A$4:$D$525,3,FALSE),0)</f>
        <v>999</v>
      </c>
      <c r="P403">
        <f t="shared" si="59"/>
        <v>16</v>
      </c>
      <c r="Q403">
        <f t="shared" si="60"/>
        <v>0</v>
      </c>
      <c r="R403" t="b">
        <f>IFERROR(VLOOKUP(A403,'uppn åk6 uppn åk9'!$A$4:$D$600,1,FALSE)&lt;&gt;"",FALSE)</f>
        <v>1</v>
      </c>
      <c r="S403">
        <f>IFERROR(VLOOKUP(A403,'uppn åk6 uppn åk9'!$A$4:$D$600,2,FALSE),0)</f>
        <v>112</v>
      </c>
      <c r="T403">
        <f>IFERROR(VLOOKUP(A403,'uppn åk6 uppn åk9'!$A$4:$D$600,3,FALSE),0)</f>
        <v>999</v>
      </c>
      <c r="U403">
        <f t="shared" si="61"/>
        <v>112</v>
      </c>
      <c r="V403">
        <f t="shared" si="62"/>
        <v>0</v>
      </c>
    </row>
    <row r="404" spans="1:22" x14ac:dyDescent="0.3">
      <c r="A404" s="10" t="s">
        <v>355</v>
      </c>
      <c r="B404" s="49" t="b">
        <f t="shared" si="54"/>
        <v>0</v>
      </c>
      <c r="C404" t="b">
        <f>IFERROR(VLOOKUP(A404,'ej uppn åk6 ej uppn åk9'!$A$4:$D$525,1,FALSE)&lt;&gt;"",FALSE)</f>
        <v>1</v>
      </c>
      <c r="D404">
        <f>IFERROR(VLOOKUP(A404,'ej uppn åk6 ej uppn åk9'!$A$4:$D$525,2,FALSE),0)</f>
        <v>75</v>
      </c>
      <c r="E404">
        <f>IFERROR(VLOOKUP(A404,'ej uppn åk6 ej uppn åk9'!$A$4:$D$525,3,FALSE),0)</f>
        <v>47</v>
      </c>
      <c r="F404">
        <f t="shared" si="55"/>
        <v>75</v>
      </c>
      <c r="G404">
        <f t="shared" si="56"/>
        <v>47</v>
      </c>
      <c r="H404" t="b">
        <f>IFERROR(VLOOKUP(A404,'ej uppn åk6 uppn åk9'!$A$4:$D$525,1,FALSE)&lt;&gt;"",FALSE)</f>
        <v>1</v>
      </c>
      <c r="I404">
        <f>IFERROR(VLOOKUP(A404,'ej uppn åk6 uppn åk9'!$A$4:$D$525,2,FALSE),0)</f>
        <v>62</v>
      </c>
      <c r="J404">
        <f>IFERROR(VLOOKUP(A404,'ej uppn åk6 uppn åk9'!$A$4:$D$525,3,FALSE),0)</f>
        <v>13</v>
      </c>
      <c r="K404">
        <f t="shared" si="57"/>
        <v>62</v>
      </c>
      <c r="L404">
        <f t="shared" si="58"/>
        <v>13</v>
      </c>
      <c r="M404" t="b">
        <f>IFERROR(VLOOKUP(A404,'uppn åk6 ej uppn åk9'!$A$4:$D$525,1,FALSE)&lt;&gt;"",FALSE)</f>
        <v>1</v>
      </c>
      <c r="N404">
        <f>IFERROR(VLOOKUP(A404,'uppn åk6 ej uppn åk9'!$A$4:$D$525,2,FALSE),0)</f>
        <v>52</v>
      </c>
      <c r="O404">
        <f>IFERROR(VLOOKUP(A404,'uppn åk6 ej uppn åk9'!$A$4:$D$525,3,FALSE),0)</f>
        <v>999</v>
      </c>
      <c r="P404">
        <f t="shared" si="59"/>
        <v>52</v>
      </c>
      <c r="Q404">
        <f t="shared" si="60"/>
        <v>0</v>
      </c>
      <c r="R404" t="b">
        <f>IFERROR(VLOOKUP(A404,'uppn åk6 uppn åk9'!$A$4:$D$600,1,FALSE)&lt;&gt;"",FALSE)</f>
        <v>1</v>
      </c>
      <c r="S404">
        <f>IFERROR(VLOOKUP(A404,'uppn åk6 uppn åk9'!$A$4:$D$600,2,FALSE),0)</f>
        <v>521</v>
      </c>
      <c r="T404">
        <f>IFERROR(VLOOKUP(A404,'uppn åk6 uppn åk9'!$A$4:$D$600,3,FALSE),0)</f>
        <v>999</v>
      </c>
      <c r="U404">
        <f t="shared" si="61"/>
        <v>521</v>
      </c>
      <c r="V404">
        <f t="shared" si="62"/>
        <v>0</v>
      </c>
    </row>
    <row r="405" spans="1:22" x14ac:dyDescent="0.3">
      <c r="A405" s="10" t="s">
        <v>356</v>
      </c>
      <c r="B405" s="49" t="b">
        <f t="shared" si="54"/>
        <v>1</v>
      </c>
      <c r="C405" t="b">
        <f>IFERROR(VLOOKUP(A405,'ej uppn åk6 ej uppn åk9'!$A$4:$D$525,1,FALSE)&lt;&gt;"",FALSE)</f>
        <v>1</v>
      </c>
      <c r="D405">
        <f>IFERROR(VLOOKUP(A405,'ej uppn åk6 ej uppn åk9'!$A$4:$D$525,2,FALSE),0)</f>
        <v>999</v>
      </c>
      <c r="E405">
        <f>IFERROR(VLOOKUP(A405,'ej uppn åk6 ej uppn åk9'!$A$4:$D$525,3,FALSE),0)</f>
        <v>999</v>
      </c>
      <c r="F405">
        <f t="shared" si="55"/>
        <v>0</v>
      </c>
      <c r="G405">
        <f t="shared" si="56"/>
        <v>0</v>
      </c>
      <c r="H405" t="b">
        <f>IFERROR(VLOOKUP(A405,'ej uppn åk6 uppn åk9'!$A$4:$D$525,1,FALSE)&lt;&gt;"",FALSE)</f>
        <v>1</v>
      </c>
      <c r="I405">
        <f>IFERROR(VLOOKUP(A405,'ej uppn åk6 uppn åk9'!$A$4:$D$525,2,FALSE),0)</f>
        <v>0</v>
      </c>
      <c r="J405" t="str">
        <f>IFERROR(VLOOKUP(A405,'ej uppn åk6 uppn åk9'!$A$4:$D$525,3,FALSE),0)</f>
        <v>.</v>
      </c>
      <c r="K405">
        <f t="shared" si="57"/>
        <v>0</v>
      </c>
      <c r="L405" t="str">
        <f t="shared" si="58"/>
        <v>.</v>
      </c>
      <c r="M405" t="b">
        <f>IFERROR(VLOOKUP(A405,'uppn åk6 ej uppn åk9'!$A$4:$D$525,1,FALSE)&lt;&gt;"",FALSE)</f>
        <v>1</v>
      </c>
      <c r="N405">
        <f>IFERROR(VLOOKUP(A405,'uppn åk6 ej uppn åk9'!$A$4:$D$525,2,FALSE),0)</f>
        <v>0</v>
      </c>
      <c r="O405" t="str">
        <f>IFERROR(VLOOKUP(A405,'uppn åk6 ej uppn åk9'!$A$4:$D$525,3,FALSE),0)</f>
        <v>.</v>
      </c>
      <c r="P405">
        <f t="shared" si="59"/>
        <v>0</v>
      </c>
      <c r="Q405" t="str">
        <f t="shared" si="60"/>
        <v>.</v>
      </c>
      <c r="R405" t="b">
        <f>IFERROR(VLOOKUP(A405,'uppn åk6 uppn åk9'!$A$4:$D$600,1,FALSE)&lt;&gt;"",FALSE)</f>
        <v>1</v>
      </c>
      <c r="S405">
        <f>IFERROR(VLOOKUP(A405,'uppn åk6 uppn åk9'!$A$4:$D$600,2,FALSE),0)</f>
        <v>999</v>
      </c>
      <c r="T405">
        <f>IFERROR(VLOOKUP(A405,'uppn åk6 uppn åk9'!$A$4:$D$600,3,FALSE),0)</f>
        <v>999</v>
      </c>
      <c r="U405">
        <f t="shared" si="61"/>
        <v>0</v>
      </c>
      <c r="V405">
        <f t="shared" si="62"/>
        <v>0</v>
      </c>
    </row>
    <row r="406" spans="1:22" x14ac:dyDescent="0.3">
      <c r="A406" s="10" t="s">
        <v>357</v>
      </c>
      <c r="B406" s="49" t="b">
        <f t="shared" si="54"/>
        <v>0</v>
      </c>
      <c r="C406" t="b">
        <f>IFERROR(VLOOKUP(A406,'ej uppn åk6 ej uppn åk9'!$A$4:$D$525,1,FALSE)&lt;&gt;"",FALSE)</f>
        <v>1</v>
      </c>
      <c r="D406">
        <f>IFERROR(VLOOKUP(A406,'ej uppn åk6 ej uppn åk9'!$A$4:$D$525,2,FALSE),0)</f>
        <v>999</v>
      </c>
      <c r="E406">
        <f>IFERROR(VLOOKUP(A406,'ej uppn åk6 ej uppn åk9'!$A$4:$D$525,3,FALSE),0)</f>
        <v>999</v>
      </c>
      <c r="F406">
        <f t="shared" si="55"/>
        <v>0</v>
      </c>
      <c r="G406">
        <f t="shared" si="56"/>
        <v>0</v>
      </c>
      <c r="H406" t="b">
        <f>IFERROR(VLOOKUP(A406,'ej uppn åk6 uppn åk9'!$A$4:$D$525,1,FALSE)&lt;&gt;"",FALSE)</f>
        <v>1</v>
      </c>
      <c r="I406">
        <f>IFERROR(VLOOKUP(A406,'ej uppn åk6 uppn åk9'!$A$4:$D$525,2,FALSE),0)</f>
        <v>999</v>
      </c>
      <c r="J406">
        <f>IFERROR(VLOOKUP(A406,'ej uppn åk6 uppn åk9'!$A$4:$D$525,3,FALSE),0)</f>
        <v>999</v>
      </c>
      <c r="K406">
        <f t="shared" si="57"/>
        <v>0</v>
      </c>
      <c r="L406">
        <f t="shared" si="58"/>
        <v>0</v>
      </c>
      <c r="M406" t="b">
        <f>IFERROR(VLOOKUP(A406,'uppn åk6 ej uppn åk9'!$A$4:$D$525,1,FALSE)&lt;&gt;"",FALSE)</f>
        <v>1</v>
      </c>
      <c r="N406">
        <f>IFERROR(VLOOKUP(A406,'uppn åk6 ej uppn åk9'!$A$4:$D$525,2,FALSE),0)</f>
        <v>999</v>
      </c>
      <c r="O406">
        <f>IFERROR(VLOOKUP(A406,'uppn åk6 ej uppn åk9'!$A$4:$D$525,3,FALSE),0)</f>
        <v>999</v>
      </c>
      <c r="P406">
        <f t="shared" si="59"/>
        <v>0</v>
      </c>
      <c r="Q406">
        <f t="shared" si="60"/>
        <v>0</v>
      </c>
      <c r="R406" t="b">
        <f>IFERROR(VLOOKUP(A406,'uppn åk6 uppn åk9'!$A$4:$D$600,1,FALSE)&lt;&gt;"",FALSE)</f>
        <v>1</v>
      </c>
      <c r="S406">
        <f>IFERROR(VLOOKUP(A406,'uppn åk6 uppn åk9'!$A$4:$D$600,2,FALSE),0)</f>
        <v>13</v>
      </c>
      <c r="T406">
        <f>IFERROR(VLOOKUP(A406,'uppn åk6 uppn åk9'!$A$4:$D$600,3,FALSE),0)</f>
        <v>0</v>
      </c>
      <c r="U406">
        <f t="shared" si="61"/>
        <v>13</v>
      </c>
      <c r="V406">
        <f t="shared" si="62"/>
        <v>0</v>
      </c>
    </row>
    <row r="407" spans="1:22" x14ac:dyDescent="0.3">
      <c r="A407" s="10" t="s">
        <v>604</v>
      </c>
      <c r="B407" s="49" t="b">
        <f t="shared" si="54"/>
        <v>0</v>
      </c>
      <c r="C407" t="b">
        <f>IFERROR(VLOOKUP(A407,'ej uppn åk6 ej uppn åk9'!$A$4:$D$525,1,FALSE)&lt;&gt;"",FALSE)</f>
        <v>0</v>
      </c>
      <c r="D407">
        <f>IFERROR(VLOOKUP(A407,'ej uppn åk6 ej uppn åk9'!$A$4:$D$525,2,FALSE),0)</f>
        <v>0</v>
      </c>
      <c r="E407">
        <f>IFERROR(VLOOKUP(A407,'ej uppn åk6 ej uppn åk9'!$A$4:$D$525,3,FALSE),0)</f>
        <v>0</v>
      </c>
      <c r="F407">
        <f t="shared" si="55"/>
        <v>0</v>
      </c>
      <c r="G407">
        <f t="shared" si="56"/>
        <v>0</v>
      </c>
      <c r="H407" t="b">
        <f>IFERROR(VLOOKUP(A407,'ej uppn åk6 uppn åk9'!$A$4:$D$525,1,FALSE)&lt;&gt;"",FALSE)</f>
        <v>0</v>
      </c>
      <c r="I407">
        <f>IFERROR(VLOOKUP(A407,'ej uppn åk6 uppn åk9'!$A$4:$D$525,2,FALSE),0)</f>
        <v>0</v>
      </c>
      <c r="J407">
        <f>IFERROR(VLOOKUP(A407,'ej uppn åk6 uppn åk9'!$A$4:$D$525,3,FALSE),0)</f>
        <v>0</v>
      </c>
      <c r="K407">
        <f t="shared" si="57"/>
        <v>0</v>
      </c>
      <c r="L407">
        <f t="shared" si="58"/>
        <v>0</v>
      </c>
      <c r="M407" t="b">
        <f>IFERROR(VLOOKUP(A407,'uppn åk6 ej uppn åk9'!$A$4:$D$525,1,FALSE)&lt;&gt;"",FALSE)</f>
        <v>1</v>
      </c>
      <c r="N407">
        <f>IFERROR(VLOOKUP(A407,'uppn åk6 ej uppn åk9'!$A$4:$D$525,2,FALSE),0)</f>
        <v>999</v>
      </c>
      <c r="O407">
        <f>IFERROR(VLOOKUP(A407,'uppn åk6 ej uppn åk9'!$A$4:$D$525,3,FALSE),0)</f>
        <v>999</v>
      </c>
      <c r="P407">
        <f t="shared" si="59"/>
        <v>0</v>
      </c>
      <c r="Q407">
        <f t="shared" si="60"/>
        <v>0</v>
      </c>
      <c r="R407" t="b">
        <f>IFERROR(VLOOKUP(A407,'uppn åk6 uppn åk9'!$A$4:$D$600,1,FALSE)&lt;&gt;"",FALSE)</f>
        <v>0</v>
      </c>
      <c r="S407">
        <f>IFERROR(VLOOKUP(A407,'uppn åk6 uppn åk9'!$A$4:$D$600,2,FALSE),0)</f>
        <v>0</v>
      </c>
      <c r="T407">
        <f>IFERROR(VLOOKUP(A407,'uppn åk6 uppn åk9'!$A$4:$D$600,3,FALSE),0)</f>
        <v>0</v>
      </c>
      <c r="U407">
        <f t="shared" si="61"/>
        <v>0</v>
      </c>
      <c r="V407">
        <f t="shared" si="62"/>
        <v>0</v>
      </c>
    </row>
    <row r="408" spans="1:22" x14ac:dyDescent="0.3">
      <c r="A408" s="10" t="s">
        <v>358</v>
      </c>
      <c r="B408" s="49" t="b">
        <f t="shared" si="54"/>
        <v>0</v>
      </c>
      <c r="C408" t="b">
        <f>IFERROR(VLOOKUP(A408,'ej uppn åk6 ej uppn åk9'!$A$4:$D$525,1,FALSE)&lt;&gt;"",FALSE)</f>
        <v>1</v>
      </c>
      <c r="D408">
        <f>IFERROR(VLOOKUP(A408,'ej uppn åk6 ej uppn åk9'!$A$4:$D$525,2,FALSE),0)</f>
        <v>999</v>
      </c>
      <c r="E408">
        <f>IFERROR(VLOOKUP(A408,'ej uppn åk6 ej uppn åk9'!$A$4:$D$525,3,FALSE),0)</f>
        <v>999</v>
      </c>
      <c r="F408">
        <f t="shared" si="55"/>
        <v>0</v>
      </c>
      <c r="G408">
        <f t="shared" si="56"/>
        <v>0</v>
      </c>
      <c r="H408" t="b">
        <f>IFERROR(VLOOKUP(A408,'ej uppn åk6 uppn åk9'!$A$4:$D$525,1,FALSE)&lt;&gt;"",FALSE)</f>
        <v>0</v>
      </c>
      <c r="I408">
        <f>IFERROR(VLOOKUP(A408,'ej uppn åk6 uppn åk9'!$A$4:$D$525,2,FALSE),0)</f>
        <v>0</v>
      </c>
      <c r="J408">
        <f>IFERROR(VLOOKUP(A408,'ej uppn åk6 uppn åk9'!$A$4:$D$525,3,FALSE),0)</f>
        <v>0</v>
      </c>
      <c r="K408">
        <f t="shared" si="57"/>
        <v>0</v>
      </c>
      <c r="L408">
        <f t="shared" si="58"/>
        <v>0</v>
      </c>
      <c r="M408" t="b">
        <f>IFERROR(VLOOKUP(A408,'uppn åk6 ej uppn åk9'!$A$4:$D$525,1,FALSE)&lt;&gt;"",FALSE)</f>
        <v>1</v>
      </c>
      <c r="N408">
        <f>IFERROR(VLOOKUP(A408,'uppn åk6 ej uppn åk9'!$A$4:$D$525,2,FALSE),0)</f>
        <v>999</v>
      </c>
      <c r="O408">
        <f>IFERROR(VLOOKUP(A408,'uppn åk6 ej uppn åk9'!$A$4:$D$525,3,FALSE),0)</f>
        <v>999</v>
      </c>
      <c r="P408">
        <f t="shared" si="59"/>
        <v>0</v>
      </c>
      <c r="Q408">
        <f t="shared" si="60"/>
        <v>0</v>
      </c>
      <c r="R408" t="b">
        <f>IFERROR(VLOOKUP(A408,'uppn åk6 uppn åk9'!$A$4:$D$600,1,FALSE)&lt;&gt;"",FALSE)</f>
        <v>1</v>
      </c>
      <c r="S408">
        <f>IFERROR(VLOOKUP(A408,'uppn åk6 uppn åk9'!$A$4:$D$600,2,FALSE),0)</f>
        <v>999</v>
      </c>
      <c r="T408">
        <f>IFERROR(VLOOKUP(A408,'uppn åk6 uppn åk9'!$A$4:$D$600,3,FALSE),0)</f>
        <v>999</v>
      </c>
      <c r="U408">
        <f t="shared" si="61"/>
        <v>0</v>
      </c>
      <c r="V408">
        <f t="shared" si="62"/>
        <v>0</v>
      </c>
    </row>
    <row r="409" spans="1:22" x14ac:dyDescent="0.3">
      <c r="A409" s="10" t="s">
        <v>359</v>
      </c>
      <c r="B409" s="49" t="b">
        <f t="shared" si="54"/>
        <v>0</v>
      </c>
      <c r="C409" t="b">
        <f>IFERROR(VLOOKUP(A409,'ej uppn åk6 ej uppn åk9'!$A$4:$D$525,1,FALSE)&lt;&gt;"",FALSE)</f>
        <v>1</v>
      </c>
      <c r="D409">
        <f>IFERROR(VLOOKUP(A409,'ej uppn åk6 ej uppn åk9'!$A$4:$D$525,2,FALSE),0)</f>
        <v>999</v>
      </c>
      <c r="E409">
        <f>IFERROR(VLOOKUP(A409,'ej uppn åk6 ej uppn åk9'!$A$4:$D$525,3,FALSE),0)</f>
        <v>999</v>
      </c>
      <c r="F409">
        <f t="shared" si="55"/>
        <v>0</v>
      </c>
      <c r="G409">
        <f t="shared" si="56"/>
        <v>0</v>
      </c>
      <c r="H409" t="b">
        <f>IFERROR(VLOOKUP(A409,'ej uppn åk6 uppn åk9'!$A$4:$D$525,1,FALSE)&lt;&gt;"",FALSE)</f>
        <v>1</v>
      </c>
      <c r="I409">
        <f>IFERROR(VLOOKUP(A409,'ej uppn åk6 uppn åk9'!$A$4:$D$525,2,FALSE),0)</f>
        <v>999</v>
      </c>
      <c r="J409">
        <f>IFERROR(VLOOKUP(A409,'ej uppn åk6 uppn åk9'!$A$4:$D$525,3,FALSE),0)</f>
        <v>999</v>
      </c>
      <c r="K409">
        <f t="shared" si="57"/>
        <v>0</v>
      </c>
      <c r="L409">
        <f t="shared" si="58"/>
        <v>0</v>
      </c>
      <c r="M409" t="b">
        <f>IFERROR(VLOOKUP(A409,'uppn åk6 ej uppn åk9'!$A$4:$D$525,1,FALSE)&lt;&gt;"",FALSE)</f>
        <v>1</v>
      </c>
      <c r="N409">
        <f>IFERROR(VLOOKUP(A409,'uppn åk6 ej uppn åk9'!$A$4:$D$525,2,FALSE),0)</f>
        <v>999</v>
      </c>
      <c r="O409">
        <f>IFERROR(VLOOKUP(A409,'uppn åk6 ej uppn åk9'!$A$4:$D$525,3,FALSE),0)</f>
        <v>999</v>
      </c>
      <c r="P409">
        <f t="shared" si="59"/>
        <v>0</v>
      </c>
      <c r="Q409">
        <f t="shared" si="60"/>
        <v>0</v>
      </c>
      <c r="R409" t="b">
        <f>IFERROR(VLOOKUP(A409,'uppn åk6 uppn åk9'!$A$4:$D$600,1,FALSE)&lt;&gt;"",FALSE)</f>
        <v>1</v>
      </c>
      <c r="S409">
        <f>IFERROR(VLOOKUP(A409,'uppn åk6 uppn åk9'!$A$4:$D$600,2,FALSE),0)</f>
        <v>999</v>
      </c>
      <c r="T409">
        <f>IFERROR(VLOOKUP(A409,'uppn åk6 uppn åk9'!$A$4:$D$600,3,FALSE),0)</f>
        <v>999</v>
      </c>
      <c r="U409">
        <f t="shared" si="61"/>
        <v>0</v>
      </c>
      <c r="V409">
        <f t="shared" si="62"/>
        <v>0</v>
      </c>
    </row>
    <row r="410" spans="1:22" x14ac:dyDescent="0.3">
      <c r="A410" s="10" t="s">
        <v>360</v>
      </c>
      <c r="B410" s="49" t="b">
        <f t="shared" si="54"/>
        <v>0</v>
      </c>
      <c r="C410" t="b">
        <f>IFERROR(VLOOKUP(A410,'ej uppn åk6 ej uppn åk9'!$A$4:$D$525,1,FALSE)&lt;&gt;"",FALSE)</f>
        <v>1</v>
      </c>
      <c r="D410">
        <f>IFERROR(VLOOKUP(A410,'ej uppn åk6 ej uppn åk9'!$A$4:$D$525,2,FALSE),0)</f>
        <v>999</v>
      </c>
      <c r="E410">
        <f>IFERROR(VLOOKUP(A410,'ej uppn åk6 ej uppn åk9'!$A$4:$D$525,3,FALSE),0)</f>
        <v>999</v>
      </c>
      <c r="F410">
        <f t="shared" si="55"/>
        <v>0</v>
      </c>
      <c r="G410">
        <f t="shared" si="56"/>
        <v>0</v>
      </c>
      <c r="H410" t="b">
        <f>IFERROR(VLOOKUP(A410,'ej uppn åk6 uppn åk9'!$A$4:$D$525,1,FALSE)&lt;&gt;"",FALSE)</f>
        <v>0</v>
      </c>
      <c r="I410">
        <f>IFERROR(VLOOKUP(A410,'ej uppn åk6 uppn åk9'!$A$4:$D$525,2,FALSE),0)</f>
        <v>0</v>
      </c>
      <c r="J410">
        <f>IFERROR(VLOOKUP(A410,'ej uppn åk6 uppn åk9'!$A$4:$D$525,3,FALSE),0)</f>
        <v>0</v>
      </c>
      <c r="K410">
        <f t="shared" si="57"/>
        <v>0</v>
      </c>
      <c r="L410">
        <f t="shared" si="58"/>
        <v>0</v>
      </c>
      <c r="M410" t="b">
        <f>IFERROR(VLOOKUP(A410,'uppn åk6 ej uppn åk9'!$A$4:$D$525,1,FALSE)&lt;&gt;"",FALSE)</f>
        <v>0</v>
      </c>
      <c r="N410">
        <f>IFERROR(VLOOKUP(A410,'uppn åk6 ej uppn åk9'!$A$4:$D$525,2,FALSE),0)</f>
        <v>0</v>
      </c>
      <c r="O410">
        <f>IFERROR(VLOOKUP(A410,'uppn åk6 ej uppn åk9'!$A$4:$D$525,3,FALSE),0)</f>
        <v>0</v>
      </c>
      <c r="P410">
        <f t="shared" si="59"/>
        <v>0</v>
      </c>
      <c r="Q410">
        <f t="shared" si="60"/>
        <v>0</v>
      </c>
      <c r="R410" t="b">
        <f>IFERROR(VLOOKUP(A410,'uppn åk6 uppn åk9'!$A$4:$D$600,1,FALSE)&lt;&gt;"",FALSE)</f>
        <v>0</v>
      </c>
      <c r="S410">
        <f>IFERROR(VLOOKUP(A410,'uppn åk6 uppn åk9'!$A$4:$D$600,2,FALSE),0)</f>
        <v>0</v>
      </c>
      <c r="T410">
        <f>IFERROR(VLOOKUP(A410,'uppn åk6 uppn åk9'!$A$4:$D$600,3,FALSE),0)</f>
        <v>0</v>
      </c>
      <c r="U410">
        <f t="shared" si="61"/>
        <v>0</v>
      </c>
      <c r="V410">
        <f t="shared" si="62"/>
        <v>0</v>
      </c>
    </row>
    <row r="411" spans="1:22" x14ac:dyDescent="0.3">
      <c r="A411" s="10" t="s">
        <v>361</v>
      </c>
      <c r="B411" s="49" t="b">
        <f t="shared" si="54"/>
        <v>0</v>
      </c>
      <c r="C411" t="b">
        <f>IFERROR(VLOOKUP(A411,'ej uppn åk6 ej uppn åk9'!$A$4:$D$525,1,FALSE)&lt;&gt;"",FALSE)</f>
        <v>1</v>
      </c>
      <c r="D411">
        <f>IFERROR(VLOOKUP(A411,'ej uppn åk6 ej uppn åk9'!$A$4:$D$525,2,FALSE),0)</f>
        <v>999</v>
      </c>
      <c r="E411">
        <f>IFERROR(VLOOKUP(A411,'ej uppn åk6 ej uppn åk9'!$A$4:$D$525,3,FALSE),0)</f>
        <v>999</v>
      </c>
      <c r="F411">
        <f t="shared" si="55"/>
        <v>0</v>
      </c>
      <c r="G411">
        <f t="shared" si="56"/>
        <v>0</v>
      </c>
      <c r="H411" t="b">
        <f>IFERROR(VLOOKUP(A411,'ej uppn åk6 uppn åk9'!$A$4:$D$525,1,FALSE)&lt;&gt;"",FALSE)</f>
        <v>1</v>
      </c>
      <c r="I411">
        <f>IFERROR(VLOOKUP(A411,'ej uppn åk6 uppn åk9'!$A$4:$D$525,2,FALSE),0)</f>
        <v>999</v>
      </c>
      <c r="J411">
        <f>IFERROR(VLOOKUP(A411,'ej uppn åk6 uppn åk9'!$A$4:$D$525,3,FALSE),0)</f>
        <v>999</v>
      </c>
      <c r="K411">
        <f t="shared" si="57"/>
        <v>0</v>
      </c>
      <c r="L411">
        <f t="shared" si="58"/>
        <v>0</v>
      </c>
      <c r="M411" t="b">
        <f>IFERROR(VLOOKUP(A411,'uppn åk6 ej uppn åk9'!$A$4:$D$525,1,FALSE)&lt;&gt;"",FALSE)</f>
        <v>1</v>
      </c>
      <c r="N411">
        <f>IFERROR(VLOOKUP(A411,'uppn åk6 ej uppn åk9'!$A$4:$D$525,2,FALSE),0)</f>
        <v>15</v>
      </c>
      <c r="O411">
        <f>IFERROR(VLOOKUP(A411,'uppn åk6 ej uppn åk9'!$A$4:$D$525,3,FALSE),0)</f>
        <v>999</v>
      </c>
      <c r="P411">
        <f t="shared" si="59"/>
        <v>15</v>
      </c>
      <c r="Q411">
        <f t="shared" si="60"/>
        <v>0</v>
      </c>
      <c r="R411" t="b">
        <f>IFERROR(VLOOKUP(A411,'uppn åk6 uppn åk9'!$A$4:$D$600,1,FALSE)&lt;&gt;"",FALSE)</f>
        <v>1</v>
      </c>
      <c r="S411">
        <f>IFERROR(VLOOKUP(A411,'uppn åk6 uppn åk9'!$A$4:$D$600,2,FALSE),0)</f>
        <v>131</v>
      </c>
      <c r="T411">
        <f>IFERROR(VLOOKUP(A411,'uppn åk6 uppn åk9'!$A$4:$D$600,3,FALSE),0)</f>
        <v>999</v>
      </c>
      <c r="U411">
        <f t="shared" si="61"/>
        <v>131</v>
      </c>
      <c r="V411">
        <f t="shared" si="62"/>
        <v>0</v>
      </c>
    </row>
    <row r="412" spans="1:22" x14ac:dyDescent="0.3">
      <c r="A412" s="10" t="s">
        <v>362</v>
      </c>
      <c r="B412" s="49" t="b">
        <f t="shared" si="54"/>
        <v>0</v>
      </c>
      <c r="C412" t="b">
        <f>IFERROR(VLOOKUP(A412,'ej uppn åk6 ej uppn åk9'!$A$4:$D$525,1,FALSE)&lt;&gt;"",FALSE)</f>
        <v>1</v>
      </c>
      <c r="D412">
        <f>IFERROR(VLOOKUP(A412,'ej uppn åk6 ej uppn åk9'!$A$4:$D$525,2,FALSE),0)</f>
        <v>999</v>
      </c>
      <c r="E412">
        <f>IFERROR(VLOOKUP(A412,'ej uppn åk6 ej uppn åk9'!$A$4:$D$525,3,FALSE),0)</f>
        <v>999</v>
      </c>
      <c r="F412">
        <f t="shared" si="55"/>
        <v>0</v>
      </c>
      <c r="G412">
        <f t="shared" si="56"/>
        <v>0</v>
      </c>
      <c r="H412" t="b">
        <f>IFERROR(VLOOKUP(A412,'ej uppn åk6 uppn åk9'!$A$4:$D$525,1,FALSE)&lt;&gt;"",FALSE)</f>
        <v>1</v>
      </c>
      <c r="I412">
        <f>IFERROR(VLOOKUP(A412,'ej uppn åk6 uppn åk9'!$A$4:$D$525,2,FALSE),0)</f>
        <v>999</v>
      </c>
      <c r="J412">
        <f>IFERROR(VLOOKUP(A412,'ej uppn åk6 uppn åk9'!$A$4:$D$525,3,FALSE),0)</f>
        <v>999</v>
      </c>
      <c r="K412">
        <f t="shared" si="57"/>
        <v>0</v>
      </c>
      <c r="L412">
        <f t="shared" si="58"/>
        <v>0</v>
      </c>
      <c r="M412" t="b">
        <f>IFERROR(VLOOKUP(A412,'uppn åk6 ej uppn åk9'!$A$4:$D$525,1,FALSE)&lt;&gt;"",FALSE)</f>
        <v>1</v>
      </c>
      <c r="N412">
        <f>IFERROR(VLOOKUP(A412,'uppn åk6 ej uppn åk9'!$A$4:$D$525,2,FALSE),0)</f>
        <v>999</v>
      </c>
      <c r="O412">
        <f>IFERROR(VLOOKUP(A412,'uppn åk6 ej uppn åk9'!$A$4:$D$525,3,FALSE),0)</f>
        <v>999</v>
      </c>
      <c r="P412">
        <f t="shared" si="59"/>
        <v>0</v>
      </c>
      <c r="Q412">
        <f t="shared" si="60"/>
        <v>0</v>
      </c>
      <c r="R412" t="b">
        <f>IFERROR(VLOOKUP(A412,'uppn åk6 uppn åk9'!$A$4:$D$600,1,FALSE)&lt;&gt;"",FALSE)</f>
        <v>1</v>
      </c>
      <c r="S412">
        <f>IFERROR(VLOOKUP(A412,'uppn åk6 uppn åk9'!$A$4:$D$600,2,FALSE),0)</f>
        <v>35</v>
      </c>
      <c r="T412">
        <f>IFERROR(VLOOKUP(A412,'uppn åk6 uppn åk9'!$A$4:$D$600,3,FALSE),0)</f>
        <v>999</v>
      </c>
      <c r="U412">
        <f t="shared" si="61"/>
        <v>35</v>
      </c>
      <c r="V412">
        <f t="shared" si="62"/>
        <v>0</v>
      </c>
    </row>
    <row r="413" spans="1:22" x14ac:dyDescent="0.3">
      <c r="A413" s="10" t="s">
        <v>363</v>
      </c>
      <c r="B413" s="49" t="b">
        <f t="shared" si="54"/>
        <v>0</v>
      </c>
      <c r="C413" t="b">
        <f>IFERROR(VLOOKUP(A413,'ej uppn åk6 ej uppn åk9'!$A$4:$D$525,1,FALSE)&lt;&gt;"",FALSE)</f>
        <v>1</v>
      </c>
      <c r="D413">
        <f>IFERROR(VLOOKUP(A413,'ej uppn åk6 ej uppn åk9'!$A$4:$D$525,2,FALSE),0)</f>
        <v>49</v>
      </c>
      <c r="E413">
        <f>IFERROR(VLOOKUP(A413,'ej uppn åk6 ej uppn åk9'!$A$4:$D$525,3,FALSE),0)</f>
        <v>28</v>
      </c>
      <c r="F413">
        <f t="shared" si="55"/>
        <v>49</v>
      </c>
      <c r="G413">
        <f t="shared" si="56"/>
        <v>28</v>
      </c>
      <c r="H413" t="b">
        <f>IFERROR(VLOOKUP(A413,'ej uppn åk6 uppn åk9'!$A$4:$D$525,1,FALSE)&lt;&gt;"",FALSE)</f>
        <v>1</v>
      </c>
      <c r="I413">
        <f>IFERROR(VLOOKUP(A413,'ej uppn åk6 uppn åk9'!$A$4:$D$525,2,FALSE),0)</f>
        <v>22</v>
      </c>
      <c r="J413">
        <f>IFERROR(VLOOKUP(A413,'ej uppn åk6 uppn åk9'!$A$4:$D$525,3,FALSE),0)</f>
        <v>999</v>
      </c>
      <c r="K413">
        <f t="shared" si="57"/>
        <v>22</v>
      </c>
      <c r="L413">
        <f t="shared" si="58"/>
        <v>0</v>
      </c>
      <c r="M413" t="b">
        <f>IFERROR(VLOOKUP(A413,'uppn åk6 ej uppn åk9'!$A$4:$D$525,1,FALSE)&lt;&gt;"",FALSE)</f>
        <v>1</v>
      </c>
      <c r="N413">
        <f>IFERROR(VLOOKUP(A413,'uppn åk6 ej uppn åk9'!$A$4:$D$525,2,FALSE),0)</f>
        <v>51</v>
      </c>
      <c r="O413">
        <f>IFERROR(VLOOKUP(A413,'uppn åk6 ej uppn åk9'!$A$4:$D$525,3,FALSE),0)</f>
        <v>11</v>
      </c>
      <c r="P413">
        <f t="shared" si="59"/>
        <v>51</v>
      </c>
      <c r="Q413">
        <f t="shared" si="60"/>
        <v>11</v>
      </c>
      <c r="R413" t="b">
        <f>IFERROR(VLOOKUP(A413,'uppn åk6 uppn åk9'!$A$4:$D$600,1,FALSE)&lt;&gt;"",FALSE)</f>
        <v>1</v>
      </c>
      <c r="S413">
        <f>IFERROR(VLOOKUP(A413,'uppn åk6 uppn åk9'!$A$4:$D$600,2,FALSE),0)</f>
        <v>384</v>
      </c>
      <c r="T413">
        <f>IFERROR(VLOOKUP(A413,'uppn åk6 uppn åk9'!$A$4:$D$600,3,FALSE),0)</f>
        <v>999</v>
      </c>
      <c r="U413">
        <f t="shared" si="61"/>
        <v>384</v>
      </c>
      <c r="V413">
        <f t="shared" si="62"/>
        <v>0</v>
      </c>
    </row>
    <row r="414" spans="1:22" x14ac:dyDescent="0.3">
      <c r="A414" s="10" t="s">
        <v>364</v>
      </c>
      <c r="B414" s="49" t="b">
        <f t="shared" si="54"/>
        <v>0</v>
      </c>
      <c r="C414" t="b">
        <f>IFERROR(VLOOKUP(A414,'ej uppn åk6 ej uppn åk9'!$A$4:$D$525,1,FALSE)&lt;&gt;"",FALSE)</f>
        <v>1</v>
      </c>
      <c r="D414">
        <f>IFERROR(VLOOKUP(A414,'ej uppn åk6 ej uppn åk9'!$A$4:$D$525,2,FALSE),0)</f>
        <v>11</v>
      </c>
      <c r="E414">
        <f>IFERROR(VLOOKUP(A414,'ej uppn åk6 ej uppn åk9'!$A$4:$D$525,3,FALSE),0)</f>
        <v>999</v>
      </c>
      <c r="F414">
        <f t="shared" si="55"/>
        <v>11</v>
      </c>
      <c r="G414">
        <f t="shared" si="56"/>
        <v>0</v>
      </c>
      <c r="H414" t="b">
        <f>IFERROR(VLOOKUP(A414,'ej uppn åk6 uppn åk9'!$A$4:$D$525,1,FALSE)&lt;&gt;"",FALSE)</f>
        <v>1</v>
      </c>
      <c r="I414">
        <f>IFERROR(VLOOKUP(A414,'ej uppn åk6 uppn åk9'!$A$4:$D$525,2,FALSE),0)</f>
        <v>13</v>
      </c>
      <c r="J414">
        <f>IFERROR(VLOOKUP(A414,'ej uppn åk6 uppn åk9'!$A$4:$D$525,3,FALSE),0)</f>
        <v>999</v>
      </c>
      <c r="K414">
        <f t="shared" si="57"/>
        <v>13</v>
      </c>
      <c r="L414">
        <f t="shared" si="58"/>
        <v>0</v>
      </c>
      <c r="M414" t="b">
        <f>IFERROR(VLOOKUP(A414,'uppn åk6 ej uppn åk9'!$A$4:$D$525,1,FALSE)&lt;&gt;"",FALSE)</f>
        <v>1</v>
      </c>
      <c r="N414">
        <f>IFERROR(VLOOKUP(A414,'uppn åk6 ej uppn åk9'!$A$4:$D$525,2,FALSE),0)</f>
        <v>10</v>
      </c>
      <c r="O414">
        <f>IFERROR(VLOOKUP(A414,'uppn åk6 ej uppn åk9'!$A$4:$D$525,3,FALSE),0)</f>
        <v>0</v>
      </c>
      <c r="P414">
        <f t="shared" si="59"/>
        <v>10</v>
      </c>
      <c r="Q414">
        <f t="shared" si="60"/>
        <v>0</v>
      </c>
      <c r="R414" t="b">
        <f>IFERROR(VLOOKUP(A414,'uppn åk6 uppn åk9'!$A$4:$D$600,1,FALSE)&lt;&gt;"",FALSE)</f>
        <v>1</v>
      </c>
      <c r="S414">
        <f>IFERROR(VLOOKUP(A414,'uppn åk6 uppn åk9'!$A$4:$D$600,2,FALSE),0)</f>
        <v>40</v>
      </c>
      <c r="T414">
        <f>IFERROR(VLOOKUP(A414,'uppn åk6 uppn åk9'!$A$4:$D$600,3,FALSE),0)</f>
        <v>999</v>
      </c>
      <c r="U414">
        <f t="shared" si="61"/>
        <v>40</v>
      </c>
      <c r="V414">
        <f t="shared" si="62"/>
        <v>0</v>
      </c>
    </row>
    <row r="415" spans="1:22" x14ac:dyDescent="0.3">
      <c r="A415" s="10" t="s">
        <v>365</v>
      </c>
      <c r="B415" s="49" t="b">
        <f t="shared" si="54"/>
        <v>0</v>
      </c>
      <c r="C415" t="b">
        <f>IFERROR(VLOOKUP(A415,'ej uppn åk6 ej uppn åk9'!$A$4:$D$525,1,FALSE)&lt;&gt;"",FALSE)</f>
        <v>1</v>
      </c>
      <c r="D415">
        <f>IFERROR(VLOOKUP(A415,'ej uppn åk6 ej uppn åk9'!$A$4:$D$525,2,FALSE),0)</f>
        <v>25</v>
      </c>
      <c r="E415">
        <f>IFERROR(VLOOKUP(A415,'ej uppn åk6 ej uppn åk9'!$A$4:$D$525,3,FALSE),0)</f>
        <v>18</v>
      </c>
      <c r="F415">
        <f t="shared" si="55"/>
        <v>25</v>
      </c>
      <c r="G415">
        <f t="shared" si="56"/>
        <v>18</v>
      </c>
      <c r="H415" t="b">
        <f>IFERROR(VLOOKUP(A415,'ej uppn åk6 uppn åk9'!$A$4:$D$525,1,FALSE)&lt;&gt;"",FALSE)</f>
        <v>1</v>
      </c>
      <c r="I415">
        <f>IFERROR(VLOOKUP(A415,'ej uppn åk6 uppn åk9'!$A$4:$D$525,2,FALSE),0)</f>
        <v>14</v>
      </c>
      <c r="J415">
        <f>IFERROR(VLOOKUP(A415,'ej uppn åk6 uppn åk9'!$A$4:$D$525,3,FALSE),0)</f>
        <v>999</v>
      </c>
      <c r="K415">
        <f t="shared" si="57"/>
        <v>14</v>
      </c>
      <c r="L415">
        <f t="shared" si="58"/>
        <v>0</v>
      </c>
      <c r="M415" t="b">
        <f>IFERROR(VLOOKUP(A415,'uppn åk6 ej uppn åk9'!$A$4:$D$525,1,FALSE)&lt;&gt;"",FALSE)</f>
        <v>1</v>
      </c>
      <c r="N415">
        <f>IFERROR(VLOOKUP(A415,'uppn åk6 ej uppn åk9'!$A$4:$D$525,2,FALSE),0)</f>
        <v>29</v>
      </c>
      <c r="O415">
        <f>IFERROR(VLOOKUP(A415,'uppn åk6 ej uppn åk9'!$A$4:$D$525,3,FALSE),0)</f>
        <v>999</v>
      </c>
      <c r="P415">
        <f t="shared" si="59"/>
        <v>29</v>
      </c>
      <c r="Q415">
        <f t="shared" si="60"/>
        <v>0</v>
      </c>
      <c r="R415" t="b">
        <f>IFERROR(VLOOKUP(A415,'uppn åk6 uppn åk9'!$A$4:$D$600,1,FALSE)&lt;&gt;"",FALSE)</f>
        <v>1</v>
      </c>
      <c r="S415">
        <f>IFERROR(VLOOKUP(A415,'uppn åk6 uppn åk9'!$A$4:$D$600,2,FALSE),0)</f>
        <v>139</v>
      </c>
      <c r="T415">
        <f>IFERROR(VLOOKUP(A415,'uppn åk6 uppn åk9'!$A$4:$D$600,3,FALSE),0)</f>
        <v>999</v>
      </c>
      <c r="U415">
        <f t="shared" si="61"/>
        <v>139</v>
      </c>
      <c r="V415">
        <f t="shared" si="62"/>
        <v>0</v>
      </c>
    </row>
    <row r="416" spans="1:22" x14ac:dyDescent="0.3">
      <c r="A416" s="10" t="s">
        <v>366</v>
      </c>
      <c r="B416" s="49" t="b">
        <f t="shared" si="54"/>
        <v>0</v>
      </c>
      <c r="C416" t="b">
        <f>IFERROR(VLOOKUP(A416,'ej uppn åk6 ej uppn åk9'!$A$4:$D$525,1,FALSE)&lt;&gt;"",FALSE)</f>
        <v>1</v>
      </c>
      <c r="D416">
        <f>IFERROR(VLOOKUP(A416,'ej uppn åk6 ej uppn åk9'!$A$4:$D$525,2,FALSE),0)</f>
        <v>42</v>
      </c>
      <c r="E416">
        <f>IFERROR(VLOOKUP(A416,'ej uppn åk6 ej uppn åk9'!$A$4:$D$525,3,FALSE),0)</f>
        <v>27</v>
      </c>
      <c r="F416">
        <f t="shared" si="55"/>
        <v>42</v>
      </c>
      <c r="G416">
        <f t="shared" si="56"/>
        <v>27</v>
      </c>
      <c r="H416" t="b">
        <f>IFERROR(VLOOKUP(A416,'ej uppn åk6 uppn åk9'!$A$4:$D$525,1,FALSE)&lt;&gt;"",FALSE)</f>
        <v>1</v>
      </c>
      <c r="I416">
        <f>IFERROR(VLOOKUP(A416,'ej uppn åk6 uppn åk9'!$A$4:$D$525,2,FALSE),0)</f>
        <v>38</v>
      </c>
      <c r="J416">
        <f>IFERROR(VLOOKUP(A416,'ej uppn åk6 uppn åk9'!$A$4:$D$525,3,FALSE),0)</f>
        <v>17</v>
      </c>
      <c r="K416">
        <f t="shared" si="57"/>
        <v>38</v>
      </c>
      <c r="L416">
        <f t="shared" si="58"/>
        <v>17</v>
      </c>
      <c r="M416" t="b">
        <f>IFERROR(VLOOKUP(A416,'uppn åk6 ej uppn åk9'!$A$4:$D$525,1,FALSE)&lt;&gt;"",FALSE)</f>
        <v>1</v>
      </c>
      <c r="N416">
        <f>IFERROR(VLOOKUP(A416,'uppn åk6 ej uppn åk9'!$A$4:$D$525,2,FALSE),0)</f>
        <v>32</v>
      </c>
      <c r="O416">
        <f>IFERROR(VLOOKUP(A416,'uppn åk6 ej uppn åk9'!$A$4:$D$525,3,FALSE),0)</f>
        <v>999</v>
      </c>
      <c r="P416">
        <f t="shared" si="59"/>
        <v>32</v>
      </c>
      <c r="Q416">
        <f t="shared" si="60"/>
        <v>0</v>
      </c>
      <c r="R416" t="b">
        <f>IFERROR(VLOOKUP(A416,'uppn åk6 uppn åk9'!$A$4:$D$600,1,FALSE)&lt;&gt;"",FALSE)</f>
        <v>1</v>
      </c>
      <c r="S416">
        <f>IFERROR(VLOOKUP(A416,'uppn åk6 uppn åk9'!$A$4:$D$600,2,FALSE),0)</f>
        <v>535</v>
      </c>
      <c r="T416">
        <f>IFERROR(VLOOKUP(A416,'uppn åk6 uppn åk9'!$A$4:$D$600,3,FALSE),0)</f>
        <v>29</v>
      </c>
      <c r="U416">
        <f t="shared" si="61"/>
        <v>535</v>
      </c>
      <c r="V416">
        <f t="shared" si="62"/>
        <v>29</v>
      </c>
    </row>
    <row r="417" spans="1:22" x14ac:dyDescent="0.3">
      <c r="A417" s="10" t="s">
        <v>367</v>
      </c>
      <c r="B417" s="49" t="b">
        <f t="shared" si="54"/>
        <v>0</v>
      </c>
      <c r="C417" t="b">
        <f>IFERROR(VLOOKUP(A417,'ej uppn åk6 ej uppn åk9'!$A$4:$D$525,1,FALSE)&lt;&gt;"",FALSE)</f>
        <v>1</v>
      </c>
      <c r="D417">
        <f>IFERROR(VLOOKUP(A417,'ej uppn åk6 ej uppn åk9'!$A$4:$D$525,2,FALSE),0)</f>
        <v>33</v>
      </c>
      <c r="E417">
        <f>IFERROR(VLOOKUP(A417,'ej uppn åk6 ej uppn åk9'!$A$4:$D$525,3,FALSE),0)</f>
        <v>20</v>
      </c>
      <c r="F417">
        <f t="shared" si="55"/>
        <v>33</v>
      </c>
      <c r="G417">
        <f t="shared" si="56"/>
        <v>20</v>
      </c>
      <c r="H417" t="b">
        <f>IFERROR(VLOOKUP(A417,'ej uppn åk6 uppn åk9'!$A$4:$D$525,1,FALSE)&lt;&gt;"",FALSE)</f>
        <v>1</v>
      </c>
      <c r="I417">
        <f>IFERROR(VLOOKUP(A417,'ej uppn åk6 uppn åk9'!$A$4:$D$525,2,FALSE),0)</f>
        <v>31</v>
      </c>
      <c r="J417">
        <f>IFERROR(VLOOKUP(A417,'ej uppn åk6 uppn åk9'!$A$4:$D$525,3,FALSE),0)</f>
        <v>999</v>
      </c>
      <c r="K417">
        <f t="shared" si="57"/>
        <v>31</v>
      </c>
      <c r="L417">
        <f t="shared" si="58"/>
        <v>0</v>
      </c>
      <c r="M417" t="b">
        <f>IFERROR(VLOOKUP(A417,'uppn åk6 ej uppn åk9'!$A$4:$D$525,1,FALSE)&lt;&gt;"",FALSE)</f>
        <v>1</v>
      </c>
      <c r="N417">
        <f>IFERROR(VLOOKUP(A417,'uppn åk6 ej uppn åk9'!$A$4:$D$525,2,FALSE),0)</f>
        <v>25</v>
      </c>
      <c r="O417">
        <f>IFERROR(VLOOKUP(A417,'uppn åk6 ej uppn åk9'!$A$4:$D$525,3,FALSE),0)</f>
        <v>999</v>
      </c>
      <c r="P417">
        <f t="shared" si="59"/>
        <v>25</v>
      </c>
      <c r="Q417">
        <f t="shared" si="60"/>
        <v>0</v>
      </c>
      <c r="R417" t="b">
        <f>IFERROR(VLOOKUP(A417,'uppn åk6 uppn åk9'!$A$4:$D$600,1,FALSE)&lt;&gt;"",FALSE)</f>
        <v>1</v>
      </c>
      <c r="S417">
        <f>IFERROR(VLOOKUP(A417,'uppn åk6 uppn åk9'!$A$4:$D$600,2,FALSE),0)</f>
        <v>167</v>
      </c>
      <c r="T417">
        <f>IFERROR(VLOOKUP(A417,'uppn åk6 uppn åk9'!$A$4:$D$600,3,FALSE),0)</f>
        <v>999</v>
      </c>
      <c r="U417">
        <f t="shared" si="61"/>
        <v>167</v>
      </c>
      <c r="V417">
        <f t="shared" si="62"/>
        <v>0</v>
      </c>
    </row>
    <row r="418" spans="1:22" x14ac:dyDescent="0.3">
      <c r="A418" s="10" t="s">
        <v>368</v>
      </c>
      <c r="B418" s="49" t="b">
        <f t="shared" si="54"/>
        <v>0</v>
      </c>
      <c r="C418" t="b">
        <f>IFERROR(VLOOKUP(A418,'ej uppn åk6 ej uppn åk9'!$A$4:$D$525,1,FALSE)&lt;&gt;"",FALSE)</f>
        <v>1</v>
      </c>
      <c r="D418">
        <f>IFERROR(VLOOKUP(A418,'ej uppn åk6 ej uppn åk9'!$A$4:$D$525,2,FALSE),0)</f>
        <v>999</v>
      </c>
      <c r="E418">
        <f>IFERROR(VLOOKUP(A418,'ej uppn åk6 ej uppn åk9'!$A$4:$D$525,3,FALSE),0)</f>
        <v>999</v>
      </c>
      <c r="F418">
        <f t="shared" si="55"/>
        <v>0</v>
      </c>
      <c r="G418">
        <f t="shared" si="56"/>
        <v>0</v>
      </c>
      <c r="H418" t="b">
        <f>IFERROR(VLOOKUP(A418,'ej uppn åk6 uppn åk9'!$A$4:$D$525,1,FALSE)&lt;&gt;"",FALSE)</f>
        <v>1</v>
      </c>
      <c r="I418">
        <f>IFERROR(VLOOKUP(A418,'ej uppn åk6 uppn åk9'!$A$4:$D$525,2,FALSE),0)</f>
        <v>999</v>
      </c>
      <c r="J418">
        <f>IFERROR(VLOOKUP(A418,'ej uppn åk6 uppn åk9'!$A$4:$D$525,3,FALSE),0)</f>
        <v>999</v>
      </c>
      <c r="K418">
        <f t="shared" si="57"/>
        <v>0</v>
      </c>
      <c r="L418">
        <f t="shared" si="58"/>
        <v>0</v>
      </c>
      <c r="M418" t="b">
        <f>IFERROR(VLOOKUP(A418,'uppn åk6 ej uppn åk9'!$A$4:$D$525,1,FALSE)&lt;&gt;"",FALSE)</f>
        <v>1</v>
      </c>
      <c r="N418">
        <f>IFERROR(VLOOKUP(A418,'uppn åk6 ej uppn åk9'!$A$4:$D$525,2,FALSE),0)</f>
        <v>999</v>
      </c>
      <c r="O418">
        <f>IFERROR(VLOOKUP(A418,'uppn åk6 ej uppn åk9'!$A$4:$D$525,3,FALSE),0)</f>
        <v>999</v>
      </c>
      <c r="P418">
        <f t="shared" si="59"/>
        <v>0</v>
      </c>
      <c r="Q418">
        <f t="shared" si="60"/>
        <v>0</v>
      </c>
      <c r="R418" t="b">
        <f>IFERROR(VLOOKUP(A418,'uppn åk6 uppn åk9'!$A$4:$D$600,1,FALSE)&lt;&gt;"",FALSE)</f>
        <v>1</v>
      </c>
      <c r="S418">
        <f>IFERROR(VLOOKUP(A418,'uppn åk6 uppn åk9'!$A$4:$D$600,2,FALSE),0)</f>
        <v>23</v>
      </c>
      <c r="T418">
        <f>IFERROR(VLOOKUP(A418,'uppn åk6 uppn åk9'!$A$4:$D$600,3,FALSE),0)</f>
        <v>0</v>
      </c>
      <c r="U418">
        <f t="shared" si="61"/>
        <v>23</v>
      </c>
      <c r="V418">
        <f t="shared" si="62"/>
        <v>0</v>
      </c>
    </row>
    <row r="419" spans="1:22" x14ac:dyDescent="0.3">
      <c r="A419" s="10" t="s">
        <v>369</v>
      </c>
      <c r="B419" s="49" t="b">
        <f t="shared" si="54"/>
        <v>0</v>
      </c>
      <c r="C419" t="b">
        <f>IFERROR(VLOOKUP(A419,'ej uppn åk6 ej uppn åk9'!$A$4:$D$525,1,FALSE)&lt;&gt;"",FALSE)</f>
        <v>1</v>
      </c>
      <c r="D419">
        <f>IFERROR(VLOOKUP(A419,'ej uppn åk6 ej uppn åk9'!$A$4:$D$525,2,FALSE),0)</f>
        <v>10</v>
      </c>
      <c r="E419">
        <f>IFERROR(VLOOKUP(A419,'ej uppn åk6 ej uppn åk9'!$A$4:$D$525,3,FALSE),0)</f>
        <v>999</v>
      </c>
      <c r="F419">
        <f t="shared" si="55"/>
        <v>10</v>
      </c>
      <c r="G419">
        <f t="shared" si="56"/>
        <v>0</v>
      </c>
      <c r="H419" t="b">
        <f>IFERROR(VLOOKUP(A419,'ej uppn åk6 uppn åk9'!$A$4:$D$525,1,FALSE)&lt;&gt;"",FALSE)</f>
        <v>1</v>
      </c>
      <c r="I419">
        <f>IFERROR(VLOOKUP(A419,'ej uppn åk6 uppn åk9'!$A$4:$D$525,2,FALSE),0)</f>
        <v>999</v>
      </c>
      <c r="J419">
        <f>IFERROR(VLOOKUP(A419,'ej uppn åk6 uppn åk9'!$A$4:$D$525,3,FALSE),0)</f>
        <v>999</v>
      </c>
      <c r="K419">
        <f t="shared" si="57"/>
        <v>0</v>
      </c>
      <c r="L419">
        <f t="shared" si="58"/>
        <v>0</v>
      </c>
      <c r="M419" t="b">
        <f>IFERROR(VLOOKUP(A419,'uppn åk6 ej uppn åk9'!$A$4:$D$525,1,FALSE)&lt;&gt;"",FALSE)</f>
        <v>1</v>
      </c>
      <c r="N419">
        <f>IFERROR(VLOOKUP(A419,'uppn åk6 ej uppn åk9'!$A$4:$D$525,2,FALSE),0)</f>
        <v>999</v>
      </c>
      <c r="O419">
        <f>IFERROR(VLOOKUP(A419,'uppn åk6 ej uppn åk9'!$A$4:$D$525,3,FALSE),0)</f>
        <v>999</v>
      </c>
      <c r="P419">
        <f t="shared" si="59"/>
        <v>0</v>
      </c>
      <c r="Q419">
        <f t="shared" si="60"/>
        <v>0</v>
      </c>
      <c r="R419" t="b">
        <f>IFERROR(VLOOKUP(A419,'uppn åk6 uppn åk9'!$A$4:$D$600,1,FALSE)&lt;&gt;"",FALSE)</f>
        <v>1</v>
      </c>
      <c r="S419">
        <f>IFERROR(VLOOKUP(A419,'uppn åk6 uppn åk9'!$A$4:$D$600,2,FALSE),0)</f>
        <v>58</v>
      </c>
      <c r="T419">
        <f>IFERROR(VLOOKUP(A419,'uppn åk6 uppn åk9'!$A$4:$D$600,3,FALSE),0)</f>
        <v>999</v>
      </c>
      <c r="U419">
        <f t="shared" si="61"/>
        <v>58</v>
      </c>
      <c r="V419">
        <f t="shared" si="62"/>
        <v>0</v>
      </c>
    </row>
    <row r="420" spans="1:22" x14ac:dyDescent="0.3">
      <c r="A420" s="10" t="s">
        <v>571</v>
      </c>
      <c r="B420" s="49" t="b">
        <f t="shared" si="54"/>
        <v>0</v>
      </c>
      <c r="C420" t="b">
        <f>IFERROR(VLOOKUP(A420,'ej uppn åk6 ej uppn åk9'!$A$4:$D$525,1,FALSE)&lt;&gt;"",FALSE)</f>
        <v>0</v>
      </c>
      <c r="D420">
        <f>IFERROR(VLOOKUP(A420,'ej uppn åk6 ej uppn åk9'!$A$4:$D$525,2,FALSE),0)</f>
        <v>0</v>
      </c>
      <c r="E420">
        <f>IFERROR(VLOOKUP(A420,'ej uppn åk6 ej uppn åk9'!$A$4:$D$525,3,FALSE),0)</f>
        <v>0</v>
      </c>
      <c r="F420">
        <f t="shared" si="55"/>
        <v>0</v>
      </c>
      <c r="G420">
        <f t="shared" si="56"/>
        <v>0</v>
      </c>
      <c r="H420" t="b">
        <f>IFERROR(VLOOKUP(A420,'ej uppn åk6 uppn åk9'!$A$4:$D$525,1,FALSE)&lt;&gt;"",FALSE)</f>
        <v>1</v>
      </c>
      <c r="I420">
        <f>IFERROR(VLOOKUP(A420,'ej uppn åk6 uppn åk9'!$A$4:$D$525,2,FALSE),0)</f>
        <v>999</v>
      </c>
      <c r="J420">
        <f>IFERROR(VLOOKUP(A420,'ej uppn åk6 uppn åk9'!$A$4:$D$525,3,FALSE),0)</f>
        <v>999</v>
      </c>
      <c r="K420">
        <f t="shared" si="57"/>
        <v>0</v>
      </c>
      <c r="L420">
        <f t="shared" si="58"/>
        <v>0</v>
      </c>
      <c r="M420" t="b">
        <f>IFERROR(VLOOKUP(A420,'uppn åk6 ej uppn åk9'!$A$4:$D$525,1,FALSE)&lt;&gt;"",FALSE)</f>
        <v>1</v>
      </c>
      <c r="N420">
        <f>IFERROR(VLOOKUP(A420,'uppn åk6 ej uppn åk9'!$A$4:$D$525,2,FALSE),0)</f>
        <v>999</v>
      </c>
      <c r="O420">
        <f>IFERROR(VLOOKUP(A420,'uppn åk6 ej uppn åk9'!$A$4:$D$525,3,FALSE),0)</f>
        <v>999</v>
      </c>
      <c r="P420">
        <f t="shared" si="59"/>
        <v>0</v>
      </c>
      <c r="Q420">
        <f t="shared" si="60"/>
        <v>0</v>
      </c>
      <c r="R420" t="b">
        <f>IFERROR(VLOOKUP(A420,'uppn åk6 uppn åk9'!$A$4:$D$600,1,FALSE)&lt;&gt;"",FALSE)</f>
        <v>1</v>
      </c>
      <c r="S420">
        <f>IFERROR(VLOOKUP(A420,'uppn åk6 uppn åk9'!$A$4:$D$600,2,FALSE),0)</f>
        <v>999</v>
      </c>
      <c r="T420">
        <f>IFERROR(VLOOKUP(A420,'uppn åk6 uppn åk9'!$A$4:$D$600,3,FALSE),0)</f>
        <v>999</v>
      </c>
      <c r="U420">
        <f t="shared" si="61"/>
        <v>0</v>
      </c>
      <c r="V420">
        <f t="shared" si="62"/>
        <v>0</v>
      </c>
    </row>
    <row r="421" spans="1:22" x14ac:dyDescent="0.3">
      <c r="A421" s="10" t="s">
        <v>370</v>
      </c>
      <c r="B421" s="49" t="b">
        <f t="shared" si="54"/>
        <v>0</v>
      </c>
      <c r="C421" t="b">
        <f>IFERROR(VLOOKUP(A421,'ej uppn åk6 ej uppn åk9'!$A$4:$D$525,1,FALSE)&lt;&gt;"",FALSE)</f>
        <v>1</v>
      </c>
      <c r="D421">
        <f>IFERROR(VLOOKUP(A421,'ej uppn åk6 ej uppn åk9'!$A$4:$D$525,2,FALSE),0)</f>
        <v>30</v>
      </c>
      <c r="E421">
        <f>IFERROR(VLOOKUP(A421,'ej uppn åk6 ej uppn åk9'!$A$4:$D$525,3,FALSE),0)</f>
        <v>23</v>
      </c>
      <c r="F421">
        <f t="shared" si="55"/>
        <v>30</v>
      </c>
      <c r="G421">
        <f t="shared" si="56"/>
        <v>23</v>
      </c>
      <c r="H421" t="b">
        <f>IFERROR(VLOOKUP(A421,'ej uppn åk6 uppn åk9'!$A$4:$D$525,1,FALSE)&lt;&gt;"",FALSE)</f>
        <v>1</v>
      </c>
      <c r="I421">
        <f>IFERROR(VLOOKUP(A421,'ej uppn åk6 uppn åk9'!$A$4:$D$525,2,FALSE),0)</f>
        <v>24</v>
      </c>
      <c r="J421">
        <f>IFERROR(VLOOKUP(A421,'ej uppn åk6 uppn åk9'!$A$4:$D$525,3,FALSE),0)</f>
        <v>999</v>
      </c>
      <c r="K421">
        <f t="shared" si="57"/>
        <v>24</v>
      </c>
      <c r="L421">
        <f t="shared" si="58"/>
        <v>0</v>
      </c>
      <c r="M421" t="b">
        <f>IFERROR(VLOOKUP(A421,'uppn åk6 ej uppn åk9'!$A$4:$D$525,1,FALSE)&lt;&gt;"",FALSE)</f>
        <v>1</v>
      </c>
      <c r="N421">
        <f>IFERROR(VLOOKUP(A421,'uppn åk6 ej uppn åk9'!$A$4:$D$525,2,FALSE),0)</f>
        <v>17</v>
      </c>
      <c r="O421">
        <f>IFERROR(VLOOKUP(A421,'uppn åk6 ej uppn åk9'!$A$4:$D$525,3,FALSE),0)</f>
        <v>999</v>
      </c>
      <c r="P421">
        <f t="shared" si="59"/>
        <v>17</v>
      </c>
      <c r="Q421">
        <f t="shared" si="60"/>
        <v>0</v>
      </c>
      <c r="R421" t="b">
        <f>IFERROR(VLOOKUP(A421,'uppn åk6 uppn åk9'!$A$4:$D$600,1,FALSE)&lt;&gt;"",FALSE)</f>
        <v>1</v>
      </c>
      <c r="S421">
        <f>IFERROR(VLOOKUP(A421,'uppn åk6 uppn åk9'!$A$4:$D$600,2,FALSE),0)</f>
        <v>219</v>
      </c>
      <c r="T421">
        <f>IFERROR(VLOOKUP(A421,'uppn åk6 uppn åk9'!$A$4:$D$600,3,FALSE),0)</f>
        <v>10</v>
      </c>
      <c r="U421">
        <f t="shared" si="61"/>
        <v>219</v>
      </c>
      <c r="V421">
        <f t="shared" si="62"/>
        <v>10</v>
      </c>
    </row>
    <row r="422" spans="1:22" x14ac:dyDescent="0.3">
      <c r="A422" s="10" t="s">
        <v>572</v>
      </c>
      <c r="B422" s="49" t="b">
        <f t="shared" si="54"/>
        <v>0</v>
      </c>
      <c r="C422" t="b">
        <f>IFERROR(VLOOKUP(A422,'ej uppn åk6 ej uppn åk9'!$A$4:$D$525,1,FALSE)&lt;&gt;"",FALSE)</f>
        <v>0</v>
      </c>
      <c r="D422">
        <f>IFERROR(VLOOKUP(A422,'ej uppn åk6 ej uppn åk9'!$A$4:$D$525,2,FALSE),0)</f>
        <v>0</v>
      </c>
      <c r="E422">
        <f>IFERROR(VLOOKUP(A422,'ej uppn åk6 ej uppn åk9'!$A$4:$D$525,3,FALSE),0)</f>
        <v>0</v>
      </c>
      <c r="F422">
        <f t="shared" si="55"/>
        <v>0</v>
      </c>
      <c r="G422">
        <f t="shared" si="56"/>
        <v>0</v>
      </c>
      <c r="H422" t="b">
        <f>IFERROR(VLOOKUP(A422,'ej uppn åk6 uppn åk9'!$A$4:$D$525,1,FALSE)&lt;&gt;"",FALSE)</f>
        <v>1</v>
      </c>
      <c r="I422">
        <f>IFERROR(VLOOKUP(A422,'ej uppn åk6 uppn åk9'!$A$4:$D$525,2,FALSE),0)</f>
        <v>999</v>
      </c>
      <c r="J422">
        <f>IFERROR(VLOOKUP(A422,'ej uppn åk6 uppn åk9'!$A$4:$D$525,3,FALSE),0)</f>
        <v>999</v>
      </c>
      <c r="K422">
        <f t="shared" si="57"/>
        <v>0</v>
      </c>
      <c r="L422">
        <f t="shared" si="58"/>
        <v>0</v>
      </c>
      <c r="M422" t="b">
        <f>IFERROR(VLOOKUP(A422,'uppn åk6 ej uppn åk9'!$A$4:$D$525,1,FALSE)&lt;&gt;"",FALSE)</f>
        <v>0</v>
      </c>
      <c r="N422">
        <f>IFERROR(VLOOKUP(A422,'uppn åk6 ej uppn åk9'!$A$4:$D$525,2,FALSE),0)</f>
        <v>0</v>
      </c>
      <c r="O422">
        <f>IFERROR(VLOOKUP(A422,'uppn åk6 ej uppn åk9'!$A$4:$D$525,3,FALSE),0)</f>
        <v>0</v>
      </c>
      <c r="P422">
        <f t="shared" si="59"/>
        <v>0</v>
      </c>
      <c r="Q422">
        <f t="shared" si="60"/>
        <v>0</v>
      </c>
      <c r="R422" t="b">
        <f>IFERROR(VLOOKUP(A422,'uppn åk6 uppn åk9'!$A$4:$D$600,1,FALSE)&lt;&gt;"",FALSE)</f>
        <v>1</v>
      </c>
      <c r="S422">
        <f>IFERROR(VLOOKUP(A422,'uppn åk6 uppn åk9'!$A$4:$D$600,2,FALSE),0)</f>
        <v>10</v>
      </c>
      <c r="T422">
        <f>IFERROR(VLOOKUP(A422,'uppn åk6 uppn åk9'!$A$4:$D$600,3,FALSE),0)</f>
        <v>0</v>
      </c>
      <c r="U422">
        <f t="shared" si="61"/>
        <v>10</v>
      </c>
      <c r="V422">
        <f t="shared" si="62"/>
        <v>0</v>
      </c>
    </row>
    <row r="423" spans="1:22" x14ac:dyDescent="0.3">
      <c r="A423" s="10" t="s">
        <v>371</v>
      </c>
      <c r="B423" s="49" t="b">
        <f t="shared" si="54"/>
        <v>0</v>
      </c>
      <c r="C423" t="b">
        <f>IFERROR(VLOOKUP(A423,'ej uppn åk6 ej uppn åk9'!$A$4:$D$525,1,FALSE)&lt;&gt;"",FALSE)</f>
        <v>1</v>
      </c>
      <c r="D423">
        <f>IFERROR(VLOOKUP(A423,'ej uppn åk6 ej uppn åk9'!$A$4:$D$525,2,FALSE),0)</f>
        <v>999</v>
      </c>
      <c r="E423">
        <f>IFERROR(VLOOKUP(A423,'ej uppn åk6 ej uppn åk9'!$A$4:$D$525,3,FALSE),0)</f>
        <v>999</v>
      </c>
      <c r="F423">
        <f t="shared" si="55"/>
        <v>0</v>
      </c>
      <c r="G423">
        <f t="shared" si="56"/>
        <v>0</v>
      </c>
      <c r="H423" t="b">
        <f>IFERROR(VLOOKUP(A423,'ej uppn åk6 uppn åk9'!$A$4:$D$525,1,FALSE)&lt;&gt;"",FALSE)</f>
        <v>0</v>
      </c>
      <c r="I423">
        <f>IFERROR(VLOOKUP(A423,'ej uppn åk6 uppn åk9'!$A$4:$D$525,2,FALSE),0)</f>
        <v>0</v>
      </c>
      <c r="J423">
        <f>IFERROR(VLOOKUP(A423,'ej uppn åk6 uppn åk9'!$A$4:$D$525,3,FALSE),0)</f>
        <v>0</v>
      </c>
      <c r="K423">
        <f t="shared" si="57"/>
        <v>0</v>
      </c>
      <c r="L423">
        <f t="shared" si="58"/>
        <v>0</v>
      </c>
      <c r="M423" t="b">
        <f>IFERROR(VLOOKUP(A423,'uppn åk6 ej uppn åk9'!$A$4:$D$525,1,FALSE)&lt;&gt;"",FALSE)</f>
        <v>1</v>
      </c>
      <c r="N423">
        <f>IFERROR(VLOOKUP(A423,'uppn åk6 ej uppn åk9'!$A$4:$D$525,2,FALSE),0)</f>
        <v>999</v>
      </c>
      <c r="O423">
        <f>IFERROR(VLOOKUP(A423,'uppn åk6 ej uppn åk9'!$A$4:$D$525,3,FALSE),0)</f>
        <v>999</v>
      </c>
      <c r="P423">
        <f t="shared" si="59"/>
        <v>0</v>
      </c>
      <c r="Q423">
        <f t="shared" si="60"/>
        <v>0</v>
      </c>
      <c r="R423" t="b">
        <f>IFERROR(VLOOKUP(A423,'uppn åk6 uppn åk9'!$A$4:$D$600,1,FALSE)&lt;&gt;"",FALSE)</f>
        <v>1</v>
      </c>
      <c r="S423">
        <f>IFERROR(VLOOKUP(A423,'uppn åk6 uppn åk9'!$A$4:$D$600,2,FALSE),0)</f>
        <v>999</v>
      </c>
      <c r="T423">
        <f>IFERROR(VLOOKUP(A423,'uppn åk6 uppn åk9'!$A$4:$D$600,3,FALSE),0)</f>
        <v>999</v>
      </c>
      <c r="U423">
        <f t="shared" si="61"/>
        <v>0</v>
      </c>
      <c r="V423">
        <f t="shared" si="62"/>
        <v>0</v>
      </c>
    </row>
    <row r="424" spans="1:22" x14ac:dyDescent="0.3">
      <c r="A424" s="10" t="s">
        <v>372</v>
      </c>
      <c r="B424" s="49" t="b">
        <f t="shared" si="54"/>
        <v>0</v>
      </c>
      <c r="C424" t="b">
        <f>IFERROR(VLOOKUP(A424,'ej uppn åk6 ej uppn åk9'!$A$4:$D$525,1,FALSE)&lt;&gt;"",FALSE)</f>
        <v>1</v>
      </c>
      <c r="D424">
        <f>IFERROR(VLOOKUP(A424,'ej uppn åk6 ej uppn åk9'!$A$4:$D$525,2,FALSE),0)</f>
        <v>27</v>
      </c>
      <c r="E424">
        <f>IFERROR(VLOOKUP(A424,'ej uppn åk6 ej uppn åk9'!$A$4:$D$525,3,FALSE),0)</f>
        <v>21</v>
      </c>
      <c r="F424">
        <f t="shared" si="55"/>
        <v>27</v>
      </c>
      <c r="G424">
        <f t="shared" si="56"/>
        <v>21</v>
      </c>
      <c r="H424" t="b">
        <f>IFERROR(VLOOKUP(A424,'ej uppn åk6 uppn åk9'!$A$4:$D$525,1,FALSE)&lt;&gt;"",FALSE)</f>
        <v>1</v>
      </c>
      <c r="I424">
        <f>IFERROR(VLOOKUP(A424,'ej uppn åk6 uppn åk9'!$A$4:$D$525,2,FALSE),0)</f>
        <v>20</v>
      </c>
      <c r="J424">
        <f>IFERROR(VLOOKUP(A424,'ej uppn åk6 uppn åk9'!$A$4:$D$525,3,FALSE),0)</f>
        <v>999</v>
      </c>
      <c r="K424">
        <f t="shared" si="57"/>
        <v>20</v>
      </c>
      <c r="L424">
        <f t="shared" si="58"/>
        <v>0</v>
      </c>
      <c r="M424" t="b">
        <f>IFERROR(VLOOKUP(A424,'uppn åk6 ej uppn åk9'!$A$4:$D$525,1,FALSE)&lt;&gt;"",FALSE)</f>
        <v>1</v>
      </c>
      <c r="N424">
        <f>IFERROR(VLOOKUP(A424,'uppn åk6 ej uppn åk9'!$A$4:$D$525,2,FALSE),0)</f>
        <v>24</v>
      </c>
      <c r="O424">
        <f>IFERROR(VLOOKUP(A424,'uppn åk6 ej uppn åk9'!$A$4:$D$525,3,FALSE),0)</f>
        <v>999</v>
      </c>
      <c r="P424">
        <f t="shared" si="59"/>
        <v>24</v>
      </c>
      <c r="Q424">
        <f t="shared" si="60"/>
        <v>0</v>
      </c>
      <c r="R424" t="b">
        <f>IFERROR(VLOOKUP(A424,'uppn åk6 uppn åk9'!$A$4:$D$600,1,FALSE)&lt;&gt;"",FALSE)</f>
        <v>1</v>
      </c>
      <c r="S424">
        <f>IFERROR(VLOOKUP(A424,'uppn åk6 uppn åk9'!$A$4:$D$600,2,FALSE),0)</f>
        <v>185</v>
      </c>
      <c r="T424">
        <f>IFERROR(VLOOKUP(A424,'uppn åk6 uppn åk9'!$A$4:$D$600,3,FALSE),0)</f>
        <v>999</v>
      </c>
      <c r="U424">
        <f t="shared" si="61"/>
        <v>185</v>
      </c>
      <c r="V424">
        <f t="shared" si="62"/>
        <v>0</v>
      </c>
    </row>
    <row r="425" spans="1:22" x14ac:dyDescent="0.3">
      <c r="A425" s="10" t="s">
        <v>373</v>
      </c>
      <c r="B425" s="49" t="b">
        <f t="shared" si="54"/>
        <v>0</v>
      </c>
      <c r="C425" t="b">
        <f>IFERROR(VLOOKUP(A425,'ej uppn åk6 ej uppn åk9'!$A$4:$D$525,1,FALSE)&lt;&gt;"",FALSE)</f>
        <v>1</v>
      </c>
      <c r="D425">
        <f>IFERROR(VLOOKUP(A425,'ej uppn åk6 ej uppn åk9'!$A$4:$D$525,2,FALSE),0)</f>
        <v>999</v>
      </c>
      <c r="E425">
        <f>IFERROR(VLOOKUP(A425,'ej uppn åk6 ej uppn åk9'!$A$4:$D$525,3,FALSE),0)</f>
        <v>999</v>
      </c>
      <c r="F425">
        <f t="shared" si="55"/>
        <v>0</v>
      </c>
      <c r="G425">
        <f t="shared" si="56"/>
        <v>0</v>
      </c>
      <c r="H425" t="b">
        <f>IFERROR(VLOOKUP(A425,'ej uppn åk6 uppn åk9'!$A$4:$D$525,1,FALSE)&lt;&gt;"",FALSE)</f>
        <v>1</v>
      </c>
      <c r="I425">
        <f>IFERROR(VLOOKUP(A425,'ej uppn åk6 uppn åk9'!$A$4:$D$525,2,FALSE),0)</f>
        <v>999</v>
      </c>
      <c r="J425">
        <f>IFERROR(VLOOKUP(A425,'ej uppn åk6 uppn åk9'!$A$4:$D$525,3,FALSE),0)</f>
        <v>999</v>
      </c>
      <c r="K425">
        <f t="shared" si="57"/>
        <v>0</v>
      </c>
      <c r="L425">
        <f t="shared" si="58"/>
        <v>0</v>
      </c>
      <c r="M425" t="b">
        <f>IFERROR(VLOOKUP(A425,'uppn åk6 ej uppn åk9'!$A$4:$D$525,1,FALSE)&lt;&gt;"",FALSE)</f>
        <v>1</v>
      </c>
      <c r="N425">
        <f>IFERROR(VLOOKUP(A425,'uppn åk6 ej uppn åk9'!$A$4:$D$525,2,FALSE),0)</f>
        <v>999</v>
      </c>
      <c r="O425">
        <f>IFERROR(VLOOKUP(A425,'uppn åk6 ej uppn åk9'!$A$4:$D$525,3,FALSE),0)</f>
        <v>999</v>
      </c>
      <c r="P425">
        <f t="shared" si="59"/>
        <v>0</v>
      </c>
      <c r="Q425">
        <f t="shared" si="60"/>
        <v>0</v>
      </c>
      <c r="R425" t="b">
        <f>IFERROR(VLOOKUP(A425,'uppn åk6 uppn åk9'!$A$4:$D$600,1,FALSE)&lt;&gt;"",FALSE)</f>
        <v>1</v>
      </c>
      <c r="S425">
        <f>IFERROR(VLOOKUP(A425,'uppn åk6 uppn åk9'!$A$4:$D$600,2,FALSE),0)</f>
        <v>999</v>
      </c>
      <c r="T425">
        <f>IFERROR(VLOOKUP(A425,'uppn åk6 uppn åk9'!$A$4:$D$600,3,FALSE),0)</f>
        <v>999</v>
      </c>
      <c r="U425">
        <f t="shared" si="61"/>
        <v>0</v>
      </c>
      <c r="V425">
        <f t="shared" si="62"/>
        <v>0</v>
      </c>
    </row>
    <row r="426" spans="1:22" x14ac:dyDescent="0.3">
      <c r="A426" s="10" t="s">
        <v>628</v>
      </c>
      <c r="B426" s="49" t="b">
        <f t="shared" si="54"/>
        <v>0</v>
      </c>
      <c r="C426" t="b">
        <f>IFERROR(VLOOKUP(A426,'ej uppn åk6 ej uppn åk9'!$A$4:$D$525,1,FALSE)&lt;&gt;"",FALSE)</f>
        <v>0</v>
      </c>
      <c r="D426">
        <f>IFERROR(VLOOKUP(A426,'ej uppn åk6 ej uppn åk9'!$A$4:$D$525,2,FALSE),0)</f>
        <v>0</v>
      </c>
      <c r="E426">
        <f>IFERROR(VLOOKUP(A426,'ej uppn åk6 ej uppn åk9'!$A$4:$D$525,3,FALSE),0)</f>
        <v>0</v>
      </c>
      <c r="F426">
        <f t="shared" si="55"/>
        <v>0</v>
      </c>
      <c r="G426">
        <f t="shared" si="56"/>
        <v>0</v>
      </c>
      <c r="H426" t="b">
        <f>IFERROR(VLOOKUP(A426,'ej uppn åk6 uppn åk9'!$A$4:$D$525,1,FALSE)&lt;&gt;"",FALSE)</f>
        <v>0</v>
      </c>
      <c r="I426">
        <f>IFERROR(VLOOKUP(A426,'ej uppn åk6 uppn åk9'!$A$4:$D$525,2,FALSE),0)</f>
        <v>0</v>
      </c>
      <c r="J426">
        <f>IFERROR(VLOOKUP(A426,'ej uppn åk6 uppn åk9'!$A$4:$D$525,3,FALSE),0)</f>
        <v>0</v>
      </c>
      <c r="K426">
        <f t="shared" si="57"/>
        <v>0</v>
      </c>
      <c r="L426">
        <f t="shared" si="58"/>
        <v>0</v>
      </c>
      <c r="M426" t="b">
        <f>IFERROR(VLOOKUP(A426,'uppn åk6 ej uppn åk9'!$A$4:$D$525,1,FALSE)&lt;&gt;"",FALSE)</f>
        <v>0</v>
      </c>
      <c r="N426">
        <f>IFERROR(VLOOKUP(A426,'uppn åk6 ej uppn åk9'!$A$4:$D$525,2,FALSE),0)</f>
        <v>0</v>
      </c>
      <c r="O426">
        <f>IFERROR(VLOOKUP(A426,'uppn åk6 ej uppn åk9'!$A$4:$D$525,3,FALSE),0)</f>
        <v>0</v>
      </c>
      <c r="P426">
        <f t="shared" si="59"/>
        <v>0</v>
      </c>
      <c r="Q426">
        <f t="shared" si="60"/>
        <v>0</v>
      </c>
      <c r="R426" t="b">
        <f>IFERROR(VLOOKUP(A426,'uppn åk6 uppn åk9'!$A$4:$D$600,1,FALSE)&lt;&gt;"",FALSE)</f>
        <v>1</v>
      </c>
      <c r="S426">
        <f>IFERROR(VLOOKUP(A426,'uppn åk6 uppn åk9'!$A$4:$D$600,2,FALSE),0)</f>
        <v>999</v>
      </c>
      <c r="T426">
        <f>IFERROR(VLOOKUP(A426,'uppn åk6 uppn åk9'!$A$4:$D$600,3,FALSE),0)</f>
        <v>999</v>
      </c>
      <c r="U426">
        <f t="shared" si="61"/>
        <v>0</v>
      </c>
      <c r="V426">
        <f t="shared" si="62"/>
        <v>0</v>
      </c>
    </row>
    <row r="427" spans="1:22" x14ac:dyDescent="0.3">
      <c r="A427" s="10" t="s">
        <v>374</v>
      </c>
      <c r="B427" s="49" t="b">
        <f t="shared" si="54"/>
        <v>0</v>
      </c>
      <c r="C427" t="b">
        <f>IFERROR(VLOOKUP(A427,'ej uppn åk6 ej uppn åk9'!$A$4:$D$525,1,FALSE)&lt;&gt;"",FALSE)</f>
        <v>1</v>
      </c>
      <c r="D427">
        <f>IFERROR(VLOOKUP(A427,'ej uppn åk6 ej uppn åk9'!$A$4:$D$525,2,FALSE),0)</f>
        <v>999</v>
      </c>
      <c r="E427">
        <f>IFERROR(VLOOKUP(A427,'ej uppn åk6 ej uppn åk9'!$A$4:$D$525,3,FALSE),0)</f>
        <v>999</v>
      </c>
      <c r="F427">
        <f t="shared" si="55"/>
        <v>0</v>
      </c>
      <c r="G427">
        <f t="shared" si="56"/>
        <v>0</v>
      </c>
      <c r="H427" t="b">
        <f>IFERROR(VLOOKUP(A427,'ej uppn åk6 uppn åk9'!$A$4:$D$525,1,FALSE)&lt;&gt;"",FALSE)</f>
        <v>0</v>
      </c>
      <c r="I427">
        <f>IFERROR(VLOOKUP(A427,'ej uppn åk6 uppn åk9'!$A$4:$D$525,2,FALSE),0)</f>
        <v>0</v>
      </c>
      <c r="J427">
        <f>IFERROR(VLOOKUP(A427,'ej uppn åk6 uppn åk9'!$A$4:$D$525,3,FALSE),0)</f>
        <v>0</v>
      </c>
      <c r="K427">
        <f t="shared" si="57"/>
        <v>0</v>
      </c>
      <c r="L427">
        <f t="shared" si="58"/>
        <v>0</v>
      </c>
      <c r="M427" t="b">
        <f>IFERROR(VLOOKUP(A427,'uppn åk6 ej uppn åk9'!$A$4:$D$525,1,FALSE)&lt;&gt;"",FALSE)</f>
        <v>0</v>
      </c>
      <c r="N427">
        <f>IFERROR(VLOOKUP(A427,'uppn åk6 ej uppn åk9'!$A$4:$D$525,2,FALSE),0)</f>
        <v>0</v>
      </c>
      <c r="O427">
        <f>IFERROR(VLOOKUP(A427,'uppn åk6 ej uppn åk9'!$A$4:$D$525,3,FALSE),0)</f>
        <v>0</v>
      </c>
      <c r="P427">
        <f t="shared" si="59"/>
        <v>0</v>
      </c>
      <c r="Q427">
        <f t="shared" si="60"/>
        <v>0</v>
      </c>
      <c r="R427" t="b">
        <f>IFERROR(VLOOKUP(A427,'uppn åk6 uppn åk9'!$A$4:$D$600,1,FALSE)&lt;&gt;"",FALSE)</f>
        <v>1</v>
      </c>
      <c r="S427">
        <f>IFERROR(VLOOKUP(A427,'uppn åk6 uppn åk9'!$A$4:$D$600,2,FALSE),0)</f>
        <v>999</v>
      </c>
      <c r="T427">
        <f>IFERROR(VLOOKUP(A427,'uppn åk6 uppn åk9'!$A$4:$D$600,3,FALSE),0)</f>
        <v>999</v>
      </c>
      <c r="U427">
        <f t="shared" si="61"/>
        <v>0</v>
      </c>
      <c r="V427">
        <f t="shared" si="62"/>
        <v>0</v>
      </c>
    </row>
    <row r="428" spans="1:22" x14ac:dyDescent="0.3">
      <c r="A428" s="10" t="s">
        <v>375</v>
      </c>
      <c r="B428" s="49" t="b">
        <f t="shared" si="54"/>
        <v>1</v>
      </c>
      <c r="C428" t="b">
        <f>IFERROR(VLOOKUP(A428,'ej uppn åk6 ej uppn åk9'!$A$4:$D$525,1,FALSE)&lt;&gt;"",FALSE)</f>
        <v>1</v>
      </c>
      <c r="D428">
        <f>IFERROR(VLOOKUP(A428,'ej uppn åk6 ej uppn åk9'!$A$4:$D$525,2,FALSE),0)</f>
        <v>999</v>
      </c>
      <c r="E428">
        <f>IFERROR(VLOOKUP(A428,'ej uppn åk6 ej uppn åk9'!$A$4:$D$525,3,FALSE),0)</f>
        <v>999</v>
      </c>
      <c r="F428">
        <f t="shared" si="55"/>
        <v>0</v>
      </c>
      <c r="G428">
        <f t="shared" si="56"/>
        <v>0</v>
      </c>
      <c r="H428" t="b">
        <f>IFERROR(VLOOKUP(A428,'ej uppn åk6 uppn åk9'!$A$4:$D$525,1,FALSE)&lt;&gt;"",FALSE)</f>
        <v>1</v>
      </c>
      <c r="I428">
        <f>IFERROR(VLOOKUP(A428,'ej uppn åk6 uppn åk9'!$A$4:$D$525,2,FALSE),0)</f>
        <v>0</v>
      </c>
      <c r="J428" t="str">
        <f>IFERROR(VLOOKUP(A428,'ej uppn åk6 uppn åk9'!$A$4:$D$525,3,FALSE),0)</f>
        <v>.</v>
      </c>
      <c r="K428">
        <f t="shared" si="57"/>
        <v>0</v>
      </c>
      <c r="L428" t="str">
        <f t="shared" si="58"/>
        <v>.</v>
      </c>
      <c r="M428" t="b">
        <f>IFERROR(VLOOKUP(A428,'uppn åk6 ej uppn åk9'!$A$4:$D$525,1,FALSE)&lt;&gt;"",FALSE)</f>
        <v>1</v>
      </c>
      <c r="N428">
        <f>IFERROR(VLOOKUP(A428,'uppn åk6 ej uppn åk9'!$A$4:$D$525,2,FALSE),0)</f>
        <v>999</v>
      </c>
      <c r="O428">
        <f>IFERROR(VLOOKUP(A428,'uppn åk6 ej uppn åk9'!$A$4:$D$525,3,FALSE),0)</f>
        <v>999</v>
      </c>
      <c r="P428">
        <f t="shared" si="59"/>
        <v>0</v>
      </c>
      <c r="Q428">
        <f t="shared" si="60"/>
        <v>0</v>
      </c>
      <c r="R428" t="b">
        <f>IFERROR(VLOOKUP(A428,'uppn åk6 uppn åk9'!$A$4:$D$600,1,FALSE)&lt;&gt;"",FALSE)</f>
        <v>1</v>
      </c>
      <c r="S428">
        <f>IFERROR(VLOOKUP(A428,'uppn åk6 uppn åk9'!$A$4:$D$600,2,FALSE),0)</f>
        <v>999</v>
      </c>
      <c r="T428">
        <f>IFERROR(VLOOKUP(A428,'uppn åk6 uppn åk9'!$A$4:$D$600,3,FALSE),0)</f>
        <v>999</v>
      </c>
      <c r="U428">
        <f t="shared" si="61"/>
        <v>0</v>
      </c>
      <c r="V428">
        <f t="shared" si="62"/>
        <v>0</v>
      </c>
    </row>
    <row r="429" spans="1:22" x14ac:dyDescent="0.3">
      <c r="A429" s="10" t="s">
        <v>573</v>
      </c>
      <c r="B429" s="49" t="b">
        <f t="shared" si="54"/>
        <v>1</v>
      </c>
      <c r="C429" t="b">
        <f>IFERROR(VLOOKUP(A429,'ej uppn åk6 ej uppn åk9'!$A$4:$D$525,1,FALSE)&lt;&gt;"",FALSE)</f>
        <v>0</v>
      </c>
      <c r="D429">
        <f>IFERROR(VLOOKUP(A429,'ej uppn åk6 ej uppn åk9'!$A$4:$D$525,2,FALSE),0)</f>
        <v>0</v>
      </c>
      <c r="E429">
        <f>IFERROR(VLOOKUP(A429,'ej uppn åk6 ej uppn åk9'!$A$4:$D$525,3,FALSE),0)</f>
        <v>0</v>
      </c>
      <c r="F429">
        <f t="shared" si="55"/>
        <v>0</v>
      </c>
      <c r="G429">
        <f t="shared" si="56"/>
        <v>0</v>
      </c>
      <c r="H429" t="b">
        <f>IFERROR(VLOOKUP(A429,'ej uppn åk6 uppn åk9'!$A$4:$D$525,1,FALSE)&lt;&gt;"",FALSE)</f>
        <v>1</v>
      </c>
      <c r="I429">
        <f>IFERROR(VLOOKUP(A429,'ej uppn åk6 uppn åk9'!$A$4:$D$525,2,FALSE),0)</f>
        <v>0</v>
      </c>
      <c r="J429" t="str">
        <f>IFERROR(VLOOKUP(A429,'ej uppn åk6 uppn åk9'!$A$4:$D$525,3,FALSE),0)</f>
        <v>.</v>
      </c>
      <c r="K429">
        <f t="shared" si="57"/>
        <v>0</v>
      </c>
      <c r="L429" t="str">
        <f t="shared" si="58"/>
        <v>.</v>
      </c>
      <c r="M429" t="b">
        <f>IFERROR(VLOOKUP(A429,'uppn åk6 ej uppn åk9'!$A$4:$D$525,1,FALSE)&lt;&gt;"",FALSE)</f>
        <v>0</v>
      </c>
      <c r="N429">
        <f>IFERROR(VLOOKUP(A429,'uppn åk6 ej uppn åk9'!$A$4:$D$525,2,FALSE),0)</f>
        <v>0</v>
      </c>
      <c r="O429">
        <f>IFERROR(VLOOKUP(A429,'uppn åk6 ej uppn åk9'!$A$4:$D$525,3,FALSE),0)</f>
        <v>0</v>
      </c>
      <c r="P429">
        <f t="shared" si="59"/>
        <v>0</v>
      </c>
      <c r="Q429">
        <f t="shared" si="60"/>
        <v>0</v>
      </c>
      <c r="R429" t="b">
        <f>IFERROR(VLOOKUP(A429,'uppn åk6 uppn åk9'!$A$4:$D$600,1,FALSE)&lt;&gt;"",FALSE)</f>
        <v>1</v>
      </c>
      <c r="S429">
        <f>IFERROR(VLOOKUP(A429,'uppn åk6 uppn åk9'!$A$4:$D$600,2,FALSE),0)</f>
        <v>999</v>
      </c>
      <c r="T429">
        <f>IFERROR(VLOOKUP(A429,'uppn åk6 uppn åk9'!$A$4:$D$600,3,FALSE),0)</f>
        <v>999</v>
      </c>
      <c r="U429">
        <f t="shared" si="61"/>
        <v>0</v>
      </c>
      <c r="V429">
        <f t="shared" si="62"/>
        <v>0</v>
      </c>
    </row>
    <row r="430" spans="1:22" x14ac:dyDescent="0.3">
      <c r="A430" s="10" t="s">
        <v>376</v>
      </c>
      <c r="B430" s="49" t="b">
        <f t="shared" si="54"/>
        <v>0</v>
      </c>
      <c r="C430" t="b">
        <f>IFERROR(VLOOKUP(A430,'ej uppn åk6 ej uppn åk9'!$A$4:$D$525,1,FALSE)&lt;&gt;"",FALSE)</f>
        <v>1</v>
      </c>
      <c r="D430">
        <f>IFERROR(VLOOKUP(A430,'ej uppn åk6 ej uppn åk9'!$A$4:$D$525,2,FALSE),0)</f>
        <v>999</v>
      </c>
      <c r="E430">
        <f>IFERROR(VLOOKUP(A430,'ej uppn åk6 ej uppn åk9'!$A$4:$D$525,3,FALSE),0)</f>
        <v>999</v>
      </c>
      <c r="F430">
        <f t="shared" si="55"/>
        <v>0</v>
      </c>
      <c r="G430">
        <f t="shared" si="56"/>
        <v>0</v>
      </c>
      <c r="H430" t="b">
        <f>IFERROR(VLOOKUP(A430,'ej uppn åk6 uppn åk9'!$A$4:$D$525,1,FALSE)&lt;&gt;"",FALSE)</f>
        <v>1</v>
      </c>
      <c r="I430">
        <f>IFERROR(VLOOKUP(A430,'ej uppn åk6 uppn åk9'!$A$4:$D$525,2,FALSE),0)</f>
        <v>999</v>
      </c>
      <c r="J430">
        <f>IFERROR(VLOOKUP(A430,'ej uppn åk6 uppn åk9'!$A$4:$D$525,3,FALSE),0)</f>
        <v>999</v>
      </c>
      <c r="K430">
        <f t="shared" si="57"/>
        <v>0</v>
      </c>
      <c r="L430">
        <f t="shared" si="58"/>
        <v>0</v>
      </c>
      <c r="M430" t="b">
        <f>IFERROR(VLOOKUP(A430,'uppn åk6 ej uppn åk9'!$A$4:$D$525,1,FALSE)&lt;&gt;"",FALSE)</f>
        <v>1</v>
      </c>
      <c r="N430">
        <f>IFERROR(VLOOKUP(A430,'uppn åk6 ej uppn åk9'!$A$4:$D$525,2,FALSE),0)</f>
        <v>999</v>
      </c>
      <c r="O430">
        <f>IFERROR(VLOOKUP(A430,'uppn åk6 ej uppn åk9'!$A$4:$D$525,3,FALSE),0)</f>
        <v>999</v>
      </c>
      <c r="P430">
        <f t="shared" si="59"/>
        <v>0</v>
      </c>
      <c r="Q430">
        <f t="shared" si="60"/>
        <v>0</v>
      </c>
      <c r="R430" t="b">
        <f>IFERROR(VLOOKUP(A430,'uppn åk6 uppn åk9'!$A$4:$D$600,1,FALSE)&lt;&gt;"",FALSE)</f>
        <v>1</v>
      </c>
      <c r="S430">
        <f>IFERROR(VLOOKUP(A430,'uppn åk6 uppn åk9'!$A$4:$D$600,2,FALSE),0)</f>
        <v>25</v>
      </c>
      <c r="T430">
        <f>IFERROR(VLOOKUP(A430,'uppn åk6 uppn åk9'!$A$4:$D$600,3,FALSE),0)</f>
        <v>0</v>
      </c>
      <c r="U430">
        <f t="shared" si="61"/>
        <v>25</v>
      </c>
      <c r="V430">
        <f t="shared" si="62"/>
        <v>0</v>
      </c>
    </row>
    <row r="431" spans="1:22" x14ac:dyDescent="0.3">
      <c r="A431" s="10" t="s">
        <v>629</v>
      </c>
      <c r="B431" s="49" t="b">
        <f t="shared" si="54"/>
        <v>0</v>
      </c>
      <c r="C431" t="b">
        <f>IFERROR(VLOOKUP(A431,'ej uppn åk6 ej uppn åk9'!$A$4:$D$525,1,FALSE)&lt;&gt;"",FALSE)</f>
        <v>0</v>
      </c>
      <c r="D431">
        <f>IFERROR(VLOOKUP(A431,'ej uppn åk6 ej uppn åk9'!$A$4:$D$525,2,FALSE),0)</f>
        <v>0</v>
      </c>
      <c r="E431">
        <f>IFERROR(VLOOKUP(A431,'ej uppn åk6 ej uppn åk9'!$A$4:$D$525,3,FALSE),0)</f>
        <v>0</v>
      </c>
      <c r="F431">
        <f t="shared" si="55"/>
        <v>0</v>
      </c>
      <c r="G431">
        <f t="shared" si="56"/>
        <v>0</v>
      </c>
      <c r="H431" t="b">
        <f>IFERROR(VLOOKUP(A431,'ej uppn åk6 uppn åk9'!$A$4:$D$525,1,FALSE)&lt;&gt;"",FALSE)</f>
        <v>0</v>
      </c>
      <c r="I431">
        <f>IFERROR(VLOOKUP(A431,'ej uppn åk6 uppn åk9'!$A$4:$D$525,2,FALSE),0)</f>
        <v>0</v>
      </c>
      <c r="J431">
        <f>IFERROR(VLOOKUP(A431,'ej uppn åk6 uppn åk9'!$A$4:$D$525,3,FALSE),0)</f>
        <v>0</v>
      </c>
      <c r="K431">
        <f t="shared" si="57"/>
        <v>0</v>
      </c>
      <c r="L431">
        <f t="shared" si="58"/>
        <v>0</v>
      </c>
      <c r="M431" t="b">
        <f>IFERROR(VLOOKUP(A431,'uppn åk6 ej uppn åk9'!$A$4:$D$525,1,FALSE)&lt;&gt;"",FALSE)</f>
        <v>0</v>
      </c>
      <c r="N431">
        <f>IFERROR(VLOOKUP(A431,'uppn åk6 ej uppn åk9'!$A$4:$D$525,2,FALSE),0)</f>
        <v>0</v>
      </c>
      <c r="O431">
        <f>IFERROR(VLOOKUP(A431,'uppn åk6 ej uppn åk9'!$A$4:$D$525,3,FALSE),0)</f>
        <v>0</v>
      </c>
      <c r="P431">
        <f t="shared" si="59"/>
        <v>0</v>
      </c>
      <c r="Q431">
        <f t="shared" si="60"/>
        <v>0</v>
      </c>
      <c r="R431" t="b">
        <f>IFERROR(VLOOKUP(A431,'uppn åk6 uppn åk9'!$A$4:$D$600,1,FALSE)&lt;&gt;"",FALSE)</f>
        <v>1</v>
      </c>
      <c r="S431">
        <f>IFERROR(VLOOKUP(A431,'uppn åk6 uppn åk9'!$A$4:$D$600,2,FALSE),0)</f>
        <v>0</v>
      </c>
      <c r="T431" t="str">
        <f>IFERROR(VLOOKUP(A431,'uppn åk6 uppn åk9'!$A$4:$D$600,3,FALSE),0)</f>
        <v>.</v>
      </c>
      <c r="U431">
        <f t="shared" si="61"/>
        <v>0</v>
      </c>
      <c r="V431" t="str">
        <f t="shared" si="62"/>
        <v>.</v>
      </c>
    </row>
    <row r="432" spans="1:22" x14ac:dyDescent="0.3">
      <c r="A432" s="10" t="s">
        <v>574</v>
      </c>
      <c r="B432" s="49" t="b">
        <f t="shared" si="54"/>
        <v>0</v>
      </c>
      <c r="C432" t="b">
        <f>IFERROR(VLOOKUP(A432,'ej uppn åk6 ej uppn åk9'!$A$4:$D$525,1,FALSE)&lt;&gt;"",FALSE)</f>
        <v>0</v>
      </c>
      <c r="D432">
        <f>IFERROR(VLOOKUP(A432,'ej uppn åk6 ej uppn åk9'!$A$4:$D$525,2,FALSE),0)</f>
        <v>0</v>
      </c>
      <c r="E432">
        <f>IFERROR(VLOOKUP(A432,'ej uppn åk6 ej uppn åk9'!$A$4:$D$525,3,FALSE),0)</f>
        <v>0</v>
      </c>
      <c r="F432">
        <f t="shared" si="55"/>
        <v>0</v>
      </c>
      <c r="G432">
        <f t="shared" si="56"/>
        <v>0</v>
      </c>
      <c r="H432" t="b">
        <f>IFERROR(VLOOKUP(A432,'ej uppn åk6 uppn åk9'!$A$4:$D$525,1,FALSE)&lt;&gt;"",FALSE)</f>
        <v>1</v>
      </c>
      <c r="I432">
        <f>IFERROR(VLOOKUP(A432,'ej uppn åk6 uppn åk9'!$A$4:$D$525,2,FALSE),0)</f>
        <v>999</v>
      </c>
      <c r="J432">
        <f>IFERROR(VLOOKUP(A432,'ej uppn åk6 uppn åk9'!$A$4:$D$525,3,FALSE),0)</f>
        <v>999</v>
      </c>
      <c r="K432">
        <f t="shared" si="57"/>
        <v>0</v>
      </c>
      <c r="L432">
        <f t="shared" si="58"/>
        <v>0</v>
      </c>
      <c r="M432" t="b">
        <f>IFERROR(VLOOKUP(A432,'uppn åk6 ej uppn åk9'!$A$4:$D$525,1,FALSE)&lt;&gt;"",FALSE)</f>
        <v>0</v>
      </c>
      <c r="N432">
        <f>IFERROR(VLOOKUP(A432,'uppn åk6 ej uppn åk9'!$A$4:$D$525,2,FALSE),0)</f>
        <v>0</v>
      </c>
      <c r="O432">
        <f>IFERROR(VLOOKUP(A432,'uppn åk6 ej uppn åk9'!$A$4:$D$525,3,FALSE),0)</f>
        <v>0</v>
      </c>
      <c r="P432">
        <f t="shared" si="59"/>
        <v>0</v>
      </c>
      <c r="Q432">
        <f t="shared" si="60"/>
        <v>0</v>
      </c>
      <c r="R432" t="b">
        <f>IFERROR(VLOOKUP(A432,'uppn åk6 uppn åk9'!$A$4:$D$600,1,FALSE)&lt;&gt;"",FALSE)</f>
        <v>1</v>
      </c>
      <c r="S432">
        <f>IFERROR(VLOOKUP(A432,'uppn åk6 uppn åk9'!$A$4:$D$600,2,FALSE),0)</f>
        <v>29</v>
      </c>
      <c r="T432">
        <f>IFERROR(VLOOKUP(A432,'uppn åk6 uppn åk9'!$A$4:$D$600,3,FALSE),0)</f>
        <v>0</v>
      </c>
      <c r="U432">
        <f t="shared" si="61"/>
        <v>29</v>
      </c>
      <c r="V432">
        <f t="shared" si="62"/>
        <v>0</v>
      </c>
    </row>
    <row r="433" spans="1:22" x14ac:dyDescent="0.3">
      <c r="A433" s="10" t="s">
        <v>575</v>
      </c>
      <c r="B433" s="49" t="b">
        <f t="shared" si="54"/>
        <v>0</v>
      </c>
      <c r="C433" t="b">
        <f>IFERROR(VLOOKUP(A433,'ej uppn åk6 ej uppn åk9'!$A$4:$D$525,1,FALSE)&lt;&gt;"",FALSE)</f>
        <v>0</v>
      </c>
      <c r="D433">
        <f>IFERROR(VLOOKUP(A433,'ej uppn åk6 ej uppn åk9'!$A$4:$D$525,2,FALSE),0)</f>
        <v>0</v>
      </c>
      <c r="E433">
        <f>IFERROR(VLOOKUP(A433,'ej uppn åk6 ej uppn åk9'!$A$4:$D$525,3,FALSE),0)</f>
        <v>0</v>
      </c>
      <c r="F433">
        <f t="shared" si="55"/>
        <v>0</v>
      </c>
      <c r="G433">
        <f t="shared" si="56"/>
        <v>0</v>
      </c>
      <c r="H433" t="b">
        <f>IFERROR(VLOOKUP(A433,'ej uppn åk6 uppn åk9'!$A$4:$D$525,1,FALSE)&lt;&gt;"",FALSE)</f>
        <v>1</v>
      </c>
      <c r="I433">
        <f>IFERROR(VLOOKUP(A433,'ej uppn åk6 uppn åk9'!$A$4:$D$525,2,FALSE),0)</f>
        <v>999</v>
      </c>
      <c r="J433">
        <f>IFERROR(VLOOKUP(A433,'ej uppn åk6 uppn åk9'!$A$4:$D$525,3,FALSE),0)</f>
        <v>999</v>
      </c>
      <c r="K433">
        <f t="shared" si="57"/>
        <v>0</v>
      </c>
      <c r="L433">
        <f t="shared" si="58"/>
        <v>0</v>
      </c>
      <c r="M433" t="b">
        <f>IFERROR(VLOOKUP(A433,'uppn åk6 ej uppn åk9'!$A$4:$D$525,1,FALSE)&lt;&gt;"",FALSE)</f>
        <v>0</v>
      </c>
      <c r="N433">
        <f>IFERROR(VLOOKUP(A433,'uppn åk6 ej uppn åk9'!$A$4:$D$525,2,FALSE),0)</f>
        <v>0</v>
      </c>
      <c r="O433">
        <f>IFERROR(VLOOKUP(A433,'uppn åk6 ej uppn åk9'!$A$4:$D$525,3,FALSE),0)</f>
        <v>0</v>
      </c>
      <c r="P433">
        <f t="shared" si="59"/>
        <v>0</v>
      </c>
      <c r="Q433">
        <f t="shared" si="60"/>
        <v>0</v>
      </c>
      <c r="R433" t="b">
        <f>IFERROR(VLOOKUP(A433,'uppn åk6 uppn åk9'!$A$4:$D$600,1,FALSE)&lt;&gt;"",FALSE)</f>
        <v>1</v>
      </c>
      <c r="S433">
        <f>IFERROR(VLOOKUP(A433,'uppn åk6 uppn åk9'!$A$4:$D$600,2,FALSE),0)</f>
        <v>25</v>
      </c>
      <c r="T433">
        <f>IFERROR(VLOOKUP(A433,'uppn åk6 uppn åk9'!$A$4:$D$600,3,FALSE),0)</f>
        <v>999</v>
      </c>
      <c r="U433">
        <f t="shared" si="61"/>
        <v>25</v>
      </c>
      <c r="V433">
        <f t="shared" si="62"/>
        <v>0</v>
      </c>
    </row>
    <row r="434" spans="1:22" x14ac:dyDescent="0.3">
      <c r="A434" s="10" t="s">
        <v>630</v>
      </c>
      <c r="B434" s="49" t="b">
        <f t="shared" si="54"/>
        <v>0</v>
      </c>
      <c r="C434" t="b">
        <f>IFERROR(VLOOKUP(A434,'ej uppn åk6 ej uppn åk9'!$A$4:$D$525,1,FALSE)&lt;&gt;"",FALSE)</f>
        <v>0</v>
      </c>
      <c r="D434">
        <f>IFERROR(VLOOKUP(A434,'ej uppn åk6 ej uppn åk9'!$A$4:$D$525,2,FALSE),0)</f>
        <v>0</v>
      </c>
      <c r="E434">
        <f>IFERROR(VLOOKUP(A434,'ej uppn åk6 ej uppn åk9'!$A$4:$D$525,3,FALSE),0)</f>
        <v>0</v>
      </c>
      <c r="F434">
        <f t="shared" si="55"/>
        <v>0</v>
      </c>
      <c r="G434">
        <f t="shared" si="56"/>
        <v>0</v>
      </c>
      <c r="H434" t="b">
        <f>IFERROR(VLOOKUP(A434,'ej uppn åk6 uppn åk9'!$A$4:$D$525,1,FALSE)&lt;&gt;"",FALSE)</f>
        <v>0</v>
      </c>
      <c r="I434">
        <f>IFERROR(VLOOKUP(A434,'ej uppn åk6 uppn åk9'!$A$4:$D$525,2,FALSE),0)</f>
        <v>0</v>
      </c>
      <c r="J434">
        <f>IFERROR(VLOOKUP(A434,'ej uppn åk6 uppn åk9'!$A$4:$D$525,3,FALSE),0)</f>
        <v>0</v>
      </c>
      <c r="K434">
        <f t="shared" si="57"/>
        <v>0</v>
      </c>
      <c r="L434">
        <f t="shared" si="58"/>
        <v>0</v>
      </c>
      <c r="M434" t="b">
        <f>IFERROR(VLOOKUP(A434,'uppn åk6 ej uppn åk9'!$A$4:$D$525,1,FALSE)&lt;&gt;"",FALSE)</f>
        <v>0</v>
      </c>
      <c r="N434">
        <f>IFERROR(VLOOKUP(A434,'uppn åk6 ej uppn åk9'!$A$4:$D$525,2,FALSE),0)</f>
        <v>0</v>
      </c>
      <c r="O434">
        <f>IFERROR(VLOOKUP(A434,'uppn åk6 ej uppn åk9'!$A$4:$D$525,3,FALSE),0)</f>
        <v>0</v>
      </c>
      <c r="P434">
        <f t="shared" si="59"/>
        <v>0</v>
      </c>
      <c r="Q434">
        <f t="shared" si="60"/>
        <v>0</v>
      </c>
      <c r="R434" t="b">
        <f>IFERROR(VLOOKUP(A434,'uppn åk6 uppn åk9'!$A$4:$D$600,1,FALSE)&lt;&gt;"",FALSE)</f>
        <v>1</v>
      </c>
      <c r="S434">
        <f>IFERROR(VLOOKUP(A434,'uppn åk6 uppn åk9'!$A$4:$D$600,2,FALSE),0)</f>
        <v>999</v>
      </c>
      <c r="T434">
        <f>IFERROR(VLOOKUP(A434,'uppn åk6 uppn åk9'!$A$4:$D$600,3,FALSE),0)</f>
        <v>999</v>
      </c>
      <c r="U434">
        <f t="shared" si="61"/>
        <v>0</v>
      </c>
      <c r="V434">
        <f t="shared" si="62"/>
        <v>0</v>
      </c>
    </row>
    <row r="435" spans="1:22" x14ac:dyDescent="0.3">
      <c r="A435" s="10" t="s">
        <v>576</v>
      </c>
      <c r="B435" s="49" t="b">
        <f t="shared" si="54"/>
        <v>0</v>
      </c>
      <c r="C435" t="b">
        <f>IFERROR(VLOOKUP(A435,'ej uppn åk6 ej uppn åk9'!$A$4:$D$525,1,FALSE)&lt;&gt;"",FALSE)</f>
        <v>0</v>
      </c>
      <c r="D435">
        <f>IFERROR(VLOOKUP(A435,'ej uppn åk6 ej uppn åk9'!$A$4:$D$525,2,FALSE),0)</f>
        <v>0</v>
      </c>
      <c r="E435">
        <f>IFERROR(VLOOKUP(A435,'ej uppn åk6 ej uppn åk9'!$A$4:$D$525,3,FALSE),0)</f>
        <v>0</v>
      </c>
      <c r="F435">
        <f t="shared" si="55"/>
        <v>0</v>
      </c>
      <c r="G435">
        <f t="shared" si="56"/>
        <v>0</v>
      </c>
      <c r="H435" t="b">
        <f>IFERROR(VLOOKUP(A435,'ej uppn åk6 uppn åk9'!$A$4:$D$525,1,FALSE)&lt;&gt;"",FALSE)</f>
        <v>1</v>
      </c>
      <c r="I435">
        <f>IFERROR(VLOOKUP(A435,'ej uppn åk6 uppn åk9'!$A$4:$D$525,2,FALSE),0)</f>
        <v>999</v>
      </c>
      <c r="J435">
        <f>IFERROR(VLOOKUP(A435,'ej uppn åk6 uppn åk9'!$A$4:$D$525,3,FALSE),0)</f>
        <v>999</v>
      </c>
      <c r="K435">
        <f t="shared" si="57"/>
        <v>0</v>
      </c>
      <c r="L435">
        <f t="shared" si="58"/>
        <v>0</v>
      </c>
      <c r="M435" t="b">
        <f>IFERROR(VLOOKUP(A435,'uppn åk6 ej uppn åk9'!$A$4:$D$525,1,FALSE)&lt;&gt;"",FALSE)</f>
        <v>0</v>
      </c>
      <c r="N435">
        <f>IFERROR(VLOOKUP(A435,'uppn åk6 ej uppn åk9'!$A$4:$D$525,2,FALSE),0)</f>
        <v>0</v>
      </c>
      <c r="O435">
        <f>IFERROR(VLOOKUP(A435,'uppn åk6 ej uppn åk9'!$A$4:$D$525,3,FALSE),0)</f>
        <v>0</v>
      </c>
      <c r="P435">
        <f t="shared" si="59"/>
        <v>0</v>
      </c>
      <c r="Q435">
        <f t="shared" si="60"/>
        <v>0</v>
      </c>
      <c r="R435" t="b">
        <f>IFERROR(VLOOKUP(A435,'uppn åk6 uppn åk9'!$A$4:$D$600,1,FALSE)&lt;&gt;"",FALSE)</f>
        <v>1</v>
      </c>
      <c r="S435">
        <f>IFERROR(VLOOKUP(A435,'uppn åk6 uppn åk9'!$A$4:$D$600,2,FALSE),0)</f>
        <v>24</v>
      </c>
      <c r="T435">
        <f>IFERROR(VLOOKUP(A435,'uppn åk6 uppn åk9'!$A$4:$D$600,3,FALSE),0)</f>
        <v>999</v>
      </c>
      <c r="U435">
        <f t="shared" si="61"/>
        <v>24</v>
      </c>
      <c r="V435">
        <f t="shared" si="62"/>
        <v>0</v>
      </c>
    </row>
    <row r="436" spans="1:22" x14ac:dyDescent="0.3">
      <c r="A436" s="10" t="s">
        <v>377</v>
      </c>
      <c r="B436" s="49" t="b">
        <f t="shared" si="54"/>
        <v>0</v>
      </c>
      <c r="C436" t="b">
        <f>IFERROR(VLOOKUP(A436,'ej uppn åk6 ej uppn åk9'!$A$4:$D$525,1,FALSE)&lt;&gt;"",FALSE)</f>
        <v>1</v>
      </c>
      <c r="D436">
        <f>IFERROR(VLOOKUP(A436,'ej uppn åk6 ej uppn åk9'!$A$4:$D$525,2,FALSE),0)</f>
        <v>999</v>
      </c>
      <c r="E436">
        <f>IFERROR(VLOOKUP(A436,'ej uppn åk6 ej uppn åk9'!$A$4:$D$525,3,FALSE),0)</f>
        <v>999</v>
      </c>
      <c r="F436">
        <f t="shared" si="55"/>
        <v>0</v>
      </c>
      <c r="G436">
        <f t="shared" si="56"/>
        <v>0</v>
      </c>
      <c r="H436" t="b">
        <f>IFERROR(VLOOKUP(A436,'ej uppn åk6 uppn åk9'!$A$4:$D$525,1,FALSE)&lt;&gt;"",FALSE)</f>
        <v>1</v>
      </c>
      <c r="I436">
        <f>IFERROR(VLOOKUP(A436,'ej uppn åk6 uppn åk9'!$A$4:$D$525,2,FALSE),0)</f>
        <v>999</v>
      </c>
      <c r="J436">
        <f>IFERROR(VLOOKUP(A436,'ej uppn åk6 uppn åk9'!$A$4:$D$525,3,FALSE),0)</f>
        <v>999</v>
      </c>
      <c r="K436">
        <f t="shared" si="57"/>
        <v>0</v>
      </c>
      <c r="L436">
        <f t="shared" si="58"/>
        <v>0</v>
      </c>
      <c r="M436" t="b">
        <f>IFERROR(VLOOKUP(A436,'uppn åk6 ej uppn åk9'!$A$4:$D$525,1,FALSE)&lt;&gt;"",FALSE)</f>
        <v>1</v>
      </c>
      <c r="N436">
        <f>IFERROR(VLOOKUP(A436,'uppn åk6 ej uppn åk9'!$A$4:$D$525,2,FALSE),0)</f>
        <v>999</v>
      </c>
      <c r="O436">
        <f>IFERROR(VLOOKUP(A436,'uppn åk6 ej uppn åk9'!$A$4:$D$525,3,FALSE),0)</f>
        <v>999</v>
      </c>
      <c r="P436">
        <f t="shared" si="59"/>
        <v>0</v>
      </c>
      <c r="Q436">
        <f t="shared" si="60"/>
        <v>0</v>
      </c>
      <c r="R436" t="b">
        <f>IFERROR(VLOOKUP(A436,'uppn åk6 uppn åk9'!$A$4:$D$600,1,FALSE)&lt;&gt;"",FALSE)</f>
        <v>1</v>
      </c>
      <c r="S436">
        <f>IFERROR(VLOOKUP(A436,'uppn åk6 uppn åk9'!$A$4:$D$600,2,FALSE),0)</f>
        <v>81</v>
      </c>
      <c r="T436">
        <f>IFERROR(VLOOKUP(A436,'uppn åk6 uppn åk9'!$A$4:$D$600,3,FALSE),0)</f>
        <v>999</v>
      </c>
      <c r="U436">
        <f t="shared" si="61"/>
        <v>81</v>
      </c>
      <c r="V436">
        <f t="shared" si="62"/>
        <v>0</v>
      </c>
    </row>
    <row r="437" spans="1:22" x14ac:dyDescent="0.3">
      <c r="A437" s="10" t="s">
        <v>378</v>
      </c>
      <c r="B437" s="49" t="b">
        <f t="shared" si="54"/>
        <v>0</v>
      </c>
      <c r="C437" t="b">
        <f>IFERROR(VLOOKUP(A437,'ej uppn åk6 ej uppn åk9'!$A$4:$D$525,1,FALSE)&lt;&gt;"",FALSE)</f>
        <v>1</v>
      </c>
      <c r="D437">
        <f>IFERROR(VLOOKUP(A437,'ej uppn åk6 ej uppn åk9'!$A$4:$D$525,2,FALSE),0)</f>
        <v>24</v>
      </c>
      <c r="E437">
        <f>IFERROR(VLOOKUP(A437,'ej uppn åk6 ej uppn åk9'!$A$4:$D$525,3,FALSE),0)</f>
        <v>11</v>
      </c>
      <c r="F437">
        <f t="shared" si="55"/>
        <v>24</v>
      </c>
      <c r="G437">
        <f t="shared" si="56"/>
        <v>11</v>
      </c>
      <c r="H437" t="b">
        <f>IFERROR(VLOOKUP(A437,'ej uppn åk6 uppn åk9'!$A$4:$D$525,1,FALSE)&lt;&gt;"",FALSE)</f>
        <v>1</v>
      </c>
      <c r="I437">
        <f>IFERROR(VLOOKUP(A437,'ej uppn åk6 uppn åk9'!$A$4:$D$525,2,FALSE),0)</f>
        <v>999</v>
      </c>
      <c r="J437">
        <f>IFERROR(VLOOKUP(A437,'ej uppn åk6 uppn åk9'!$A$4:$D$525,3,FALSE),0)</f>
        <v>999</v>
      </c>
      <c r="K437">
        <f t="shared" si="57"/>
        <v>0</v>
      </c>
      <c r="L437">
        <f t="shared" si="58"/>
        <v>0</v>
      </c>
      <c r="M437" t="b">
        <f>IFERROR(VLOOKUP(A437,'uppn åk6 ej uppn åk9'!$A$4:$D$525,1,FALSE)&lt;&gt;"",FALSE)</f>
        <v>1</v>
      </c>
      <c r="N437">
        <f>IFERROR(VLOOKUP(A437,'uppn åk6 ej uppn åk9'!$A$4:$D$525,2,FALSE),0)</f>
        <v>25</v>
      </c>
      <c r="O437">
        <f>IFERROR(VLOOKUP(A437,'uppn åk6 ej uppn åk9'!$A$4:$D$525,3,FALSE),0)</f>
        <v>999</v>
      </c>
      <c r="P437">
        <f t="shared" si="59"/>
        <v>25</v>
      </c>
      <c r="Q437">
        <f t="shared" si="60"/>
        <v>0</v>
      </c>
      <c r="R437" t="b">
        <f>IFERROR(VLOOKUP(A437,'uppn åk6 uppn åk9'!$A$4:$D$600,1,FALSE)&lt;&gt;"",FALSE)</f>
        <v>1</v>
      </c>
      <c r="S437">
        <f>IFERROR(VLOOKUP(A437,'uppn åk6 uppn åk9'!$A$4:$D$600,2,FALSE),0)</f>
        <v>32</v>
      </c>
      <c r="T437">
        <f>IFERROR(VLOOKUP(A437,'uppn åk6 uppn åk9'!$A$4:$D$600,3,FALSE),0)</f>
        <v>999</v>
      </c>
      <c r="U437">
        <f t="shared" si="61"/>
        <v>32</v>
      </c>
      <c r="V437">
        <f t="shared" si="62"/>
        <v>0</v>
      </c>
    </row>
    <row r="438" spans="1:22" x14ac:dyDescent="0.3">
      <c r="A438" s="10" t="s">
        <v>379</v>
      </c>
      <c r="B438" s="49" t="b">
        <f t="shared" si="54"/>
        <v>0</v>
      </c>
      <c r="C438" t="b">
        <f>IFERROR(VLOOKUP(A438,'ej uppn åk6 ej uppn åk9'!$A$4:$D$525,1,FALSE)&lt;&gt;"",FALSE)</f>
        <v>1</v>
      </c>
      <c r="D438">
        <f>IFERROR(VLOOKUP(A438,'ej uppn åk6 ej uppn åk9'!$A$4:$D$525,2,FALSE),0)</f>
        <v>999</v>
      </c>
      <c r="E438">
        <f>IFERROR(VLOOKUP(A438,'ej uppn åk6 ej uppn åk9'!$A$4:$D$525,3,FALSE),0)</f>
        <v>999</v>
      </c>
      <c r="F438">
        <f t="shared" si="55"/>
        <v>0</v>
      </c>
      <c r="G438">
        <f t="shared" si="56"/>
        <v>0</v>
      </c>
      <c r="H438" t="b">
        <f>IFERROR(VLOOKUP(A438,'ej uppn åk6 uppn åk9'!$A$4:$D$525,1,FALSE)&lt;&gt;"",FALSE)</f>
        <v>1</v>
      </c>
      <c r="I438">
        <f>IFERROR(VLOOKUP(A438,'ej uppn åk6 uppn åk9'!$A$4:$D$525,2,FALSE),0)</f>
        <v>999</v>
      </c>
      <c r="J438">
        <f>IFERROR(VLOOKUP(A438,'ej uppn åk6 uppn åk9'!$A$4:$D$525,3,FALSE),0)</f>
        <v>999</v>
      </c>
      <c r="K438">
        <f t="shared" si="57"/>
        <v>0</v>
      </c>
      <c r="L438">
        <f t="shared" si="58"/>
        <v>0</v>
      </c>
      <c r="M438" t="b">
        <f>IFERROR(VLOOKUP(A438,'uppn åk6 ej uppn åk9'!$A$4:$D$525,1,FALSE)&lt;&gt;"",FALSE)</f>
        <v>1</v>
      </c>
      <c r="N438">
        <f>IFERROR(VLOOKUP(A438,'uppn åk6 ej uppn åk9'!$A$4:$D$525,2,FALSE),0)</f>
        <v>999</v>
      </c>
      <c r="O438">
        <f>IFERROR(VLOOKUP(A438,'uppn åk6 ej uppn åk9'!$A$4:$D$525,3,FALSE),0)</f>
        <v>999</v>
      </c>
      <c r="P438">
        <f t="shared" si="59"/>
        <v>0</v>
      </c>
      <c r="Q438">
        <f t="shared" si="60"/>
        <v>0</v>
      </c>
      <c r="R438" t="b">
        <f>IFERROR(VLOOKUP(A438,'uppn åk6 uppn åk9'!$A$4:$D$600,1,FALSE)&lt;&gt;"",FALSE)</f>
        <v>1</v>
      </c>
      <c r="S438">
        <f>IFERROR(VLOOKUP(A438,'uppn åk6 uppn åk9'!$A$4:$D$600,2,FALSE),0)</f>
        <v>113</v>
      </c>
      <c r="T438">
        <f>IFERROR(VLOOKUP(A438,'uppn åk6 uppn åk9'!$A$4:$D$600,3,FALSE),0)</f>
        <v>999</v>
      </c>
      <c r="U438">
        <f t="shared" si="61"/>
        <v>113</v>
      </c>
      <c r="V438">
        <f t="shared" si="62"/>
        <v>0</v>
      </c>
    </row>
    <row r="439" spans="1:22" x14ac:dyDescent="0.3">
      <c r="A439" s="10" t="s">
        <v>380</v>
      </c>
      <c r="B439" s="49" t="b">
        <f t="shared" si="54"/>
        <v>0</v>
      </c>
      <c r="C439" t="b">
        <f>IFERROR(VLOOKUP(A439,'ej uppn åk6 ej uppn åk9'!$A$4:$D$525,1,FALSE)&lt;&gt;"",FALSE)</f>
        <v>1</v>
      </c>
      <c r="D439">
        <f>IFERROR(VLOOKUP(A439,'ej uppn åk6 ej uppn åk9'!$A$4:$D$525,2,FALSE),0)</f>
        <v>999</v>
      </c>
      <c r="E439">
        <f>IFERROR(VLOOKUP(A439,'ej uppn åk6 ej uppn åk9'!$A$4:$D$525,3,FALSE),0)</f>
        <v>999</v>
      </c>
      <c r="F439">
        <f t="shared" si="55"/>
        <v>0</v>
      </c>
      <c r="G439">
        <f t="shared" si="56"/>
        <v>0</v>
      </c>
      <c r="H439" t="b">
        <f>IFERROR(VLOOKUP(A439,'ej uppn åk6 uppn åk9'!$A$4:$D$525,1,FALSE)&lt;&gt;"",FALSE)</f>
        <v>1</v>
      </c>
      <c r="I439">
        <f>IFERROR(VLOOKUP(A439,'ej uppn åk6 uppn åk9'!$A$4:$D$525,2,FALSE),0)</f>
        <v>999</v>
      </c>
      <c r="J439">
        <f>IFERROR(VLOOKUP(A439,'ej uppn åk6 uppn åk9'!$A$4:$D$525,3,FALSE),0)</f>
        <v>999</v>
      </c>
      <c r="K439">
        <f t="shared" si="57"/>
        <v>0</v>
      </c>
      <c r="L439">
        <f t="shared" si="58"/>
        <v>0</v>
      </c>
      <c r="M439" t="b">
        <f>IFERROR(VLOOKUP(A439,'uppn åk6 ej uppn åk9'!$A$4:$D$525,1,FALSE)&lt;&gt;"",FALSE)</f>
        <v>0</v>
      </c>
      <c r="N439">
        <f>IFERROR(VLOOKUP(A439,'uppn åk6 ej uppn åk9'!$A$4:$D$525,2,FALSE),0)</f>
        <v>0</v>
      </c>
      <c r="O439">
        <f>IFERROR(VLOOKUP(A439,'uppn åk6 ej uppn åk9'!$A$4:$D$525,3,FALSE),0)</f>
        <v>0</v>
      </c>
      <c r="P439">
        <f t="shared" si="59"/>
        <v>0</v>
      </c>
      <c r="Q439">
        <f t="shared" si="60"/>
        <v>0</v>
      </c>
      <c r="R439" t="b">
        <f>IFERROR(VLOOKUP(A439,'uppn åk6 uppn åk9'!$A$4:$D$600,1,FALSE)&lt;&gt;"",FALSE)</f>
        <v>1</v>
      </c>
      <c r="S439">
        <f>IFERROR(VLOOKUP(A439,'uppn åk6 uppn åk9'!$A$4:$D$600,2,FALSE),0)</f>
        <v>999</v>
      </c>
      <c r="T439">
        <f>IFERROR(VLOOKUP(A439,'uppn åk6 uppn åk9'!$A$4:$D$600,3,FALSE),0)</f>
        <v>999</v>
      </c>
      <c r="U439">
        <f t="shared" si="61"/>
        <v>0</v>
      </c>
      <c r="V439">
        <f t="shared" si="62"/>
        <v>0</v>
      </c>
    </row>
    <row r="440" spans="1:22" x14ac:dyDescent="0.3">
      <c r="A440" s="10" t="s">
        <v>381</v>
      </c>
      <c r="B440" s="49" t="b">
        <f t="shared" si="54"/>
        <v>1</v>
      </c>
      <c r="C440" t="b">
        <f>IFERROR(VLOOKUP(A440,'ej uppn åk6 ej uppn åk9'!$A$4:$D$525,1,FALSE)&lt;&gt;"",FALSE)</f>
        <v>1</v>
      </c>
      <c r="D440">
        <f>IFERROR(VLOOKUP(A440,'ej uppn åk6 ej uppn åk9'!$A$4:$D$525,2,FALSE),0)</f>
        <v>0</v>
      </c>
      <c r="E440" t="str">
        <f>IFERROR(VLOOKUP(A440,'ej uppn åk6 ej uppn åk9'!$A$4:$D$525,3,FALSE),0)</f>
        <v>.</v>
      </c>
      <c r="F440">
        <f t="shared" si="55"/>
        <v>0</v>
      </c>
      <c r="G440" t="str">
        <f t="shared" si="56"/>
        <v>.</v>
      </c>
      <c r="H440" t="b">
        <f>IFERROR(VLOOKUP(A440,'ej uppn åk6 uppn åk9'!$A$4:$D$525,1,FALSE)&lt;&gt;"",FALSE)</f>
        <v>1</v>
      </c>
      <c r="I440">
        <f>IFERROR(VLOOKUP(A440,'ej uppn åk6 uppn åk9'!$A$4:$D$525,2,FALSE),0)</f>
        <v>0</v>
      </c>
      <c r="J440" t="str">
        <f>IFERROR(VLOOKUP(A440,'ej uppn åk6 uppn åk9'!$A$4:$D$525,3,FALSE),0)</f>
        <v>.</v>
      </c>
      <c r="K440">
        <f t="shared" si="57"/>
        <v>0</v>
      </c>
      <c r="L440" t="str">
        <f t="shared" si="58"/>
        <v>.</v>
      </c>
      <c r="M440" t="b">
        <f>IFERROR(VLOOKUP(A440,'uppn åk6 ej uppn åk9'!$A$4:$D$525,1,FALSE)&lt;&gt;"",FALSE)</f>
        <v>0</v>
      </c>
      <c r="N440">
        <f>IFERROR(VLOOKUP(A440,'uppn åk6 ej uppn åk9'!$A$4:$D$525,2,FALSE),0)</f>
        <v>0</v>
      </c>
      <c r="O440">
        <f>IFERROR(VLOOKUP(A440,'uppn åk6 ej uppn åk9'!$A$4:$D$525,3,FALSE),0)</f>
        <v>0</v>
      </c>
      <c r="P440">
        <f t="shared" si="59"/>
        <v>0</v>
      </c>
      <c r="Q440">
        <f t="shared" si="60"/>
        <v>0</v>
      </c>
      <c r="R440" t="b">
        <f>IFERROR(VLOOKUP(A440,'uppn åk6 uppn åk9'!$A$4:$D$600,1,FALSE)&lt;&gt;"",FALSE)</f>
        <v>1</v>
      </c>
      <c r="S440">
        <f>IFERROR(VLOOKUP(A440,'uppn åk6 uppn åk9'!$A$4:$D$600,2,FALSE),0)</f>
        <v>999</v>
      </c>
      <c r="T440">
        <f>IFERROR(VLOOKUP(A440,'uppn åk6 uppn åk9'!$A$4:$D$600,3,FALSE),0)</f>
        <v>999</v>
      </c>
      <c r="U440">
        <f t="shared" si="61"/>
        <v>0</v>
      </c>
      <c r="V440">
        <f t="shared" si="62"/>
        <v>0</v>
      </c>
    </row>
    <row r="441" spans="1:22" x14ac:dyDescent="0.3">
      <c r="A441" s="10" t="s">
        <v>382</v>
      </c>
      <c r="B441" s="49" t="b">
        <f t="shared" si="54"/>
        <v>1</v>
      </c>
      <c r="C441" t="b">
        <f>IFERROR(VLOOKUP(A441,'ej uppn åk6 ej uppn åk9'!$A$4:$D$525,1,FALSE)&lt;&gt;"",FALSE)</f>
        <v>1</v>
      </c>
      <c r="D441">
        <f>IFERROR(VLOOKUP(A441,'ej uppn åk6 ej uppn åk9'!$A$4:$D$525,2,FALSE),0)</f>
        <v>0</v>
      </c>
      <c r="E441" t="str">
        <f>IFERROR(VLOOKUP(A441,'ej uppn åk6 ej uppn åk9'!$A$4:$D$525,3,FALSE),0)</f>
        <v>.</v>
      </c>
      <c r="F441">
        <f t="shared" si="55"/>
        <v>0</v>
      </c>
      <c r="G441" t="str">
        <f t="shared" si="56"/>
        <v>.</v>
      </c>
      <c r="H441" t="b">
        <f>IFERROR(VLOOKUP(A441,'ej uppn åk6 uppn åk9'!$A$4:$D$525,1,FALSE)&lt;&gt;"",FALSE)</f>
        <v>1</v>
      </c>
      <c r="I441">
        <f>IFERROR(VLOOKUP(A441,'ej uppn åk6 uppn åk9'!$A$4:$D$525,2,FALSE),0)</f>
        <v>0</v>
      </c>
      <c r="J441" t="str">
        <f>IFERROR(VLOOKUP(A441,'ej uppn åk6 uppn åk9'!$A$4:$D$525,3,FALSE),0)</f>
        <v>.</v>
      </c>
      <c r="K441">
        <f t="shared" si="57"/>
        <v>0</v>
      </c>
      <c r="L441" t="str">
        <f t="shared" si="58"/>
        <v>.</v>
      </c>
      <c r="M441" t="b">
        <f>IFERROR(VLOOKUP(A441,'uppn åk6 ej uppn åk9'!$A$4:$D$525,1,FALSE)&lt;&gt;"",FALSE)</f>
        <v>1</v>
      </c>
      <c r="N441">
        <f>IFERROR(VLOOKUP(A441,'uppn åk6 ej uppn åk9'!$A$4:$D$525,2,FALSE),0)</f>
        <v>0</v>
      </c>
      <c r="O441" t="str">
        <f>IFERROR(VLOOKUP(A441,'uppn åk6 ej uppn åk9'!$A$4:$D$525,3,FALSE),0)</f>
        <v>.</v>
      </c>
      <c r="P441">
        <f t="shared" si="59"/>
        <v>0</v>
      </c>
      <c r="Q441" t="str">
        <f t="shared" si="60"/>
        <v>.</v>
      </c>
      <c r="R441" t="b">
        <f>IFERROR(VLOOKUP(A441,'uppn åk6 uppn åk9'!$A$4:$D$600,1,FALSE)&lt;&gt;"",FALSE)</f>
        <v>1</v>
      </c>
      <c r="S441">
        <f>IFERROR(VLOOKUP(A441,'uppn åk6 uppn åk9'!$A$4:$D$600,2,FALSE),0)</f>
        <v>0</v>
      </c>
      <c r="T441" t="str">
        <f>IFERROR(VLOOKUP(A441,'uppn åk6 uppn åk9'!$A$4:$D$600,3,FALSE),0)</f>
        <v>.</v>
      </c>
      <c r="U441">
        <f t="shared" si="61"/>
        <v>0</v>
      </c>
      <c r="V441" t="str">
        <f t="shared" si="62"/>
        <v>.</v>
      </c>
    </row>
    <row r="442" spans="1:22" x14ac:dyDescent="0.3">
      <c r="A442" s="10" t="s">
        <v>383</v>
      </c>
      <c r="B442" s="49" t="b">
        <f t="shared" si="54"/>
        <v>1</v>
      </c>
      <c r="C442" t="b">
        <f>IFERROR(VLOOKUP(A442,'ej uppn åk6 ej uppn åk9'!$A$4:$D$525,1,FALSE)&lt;&gt;"",FALSE)</f>
        <v>1</v>
      </c>
      <c r="D442">
        <f>IFERROR(VLOOKUP(A442,'ej uppn åk6 ej uppn åk9'!$A$4:$D$525,2,FALSE),0)</f>
        <v>0</v>
      </c>
      <c r="E442" t="str">
        <f>IFERROR(VLOOKUP(A442,'ej uppn åk6 ej uppn åk9'!$A$4:$D$525,3,FALSE),0)</f>
        <v>.</v>
      </c>
      <c r="F442">
        <f t="shared" si="55"/>
        <v>0</v>
      </c>
      <c r="G442" t="str">
        <f t="shared" si="56"/>
        <v>.</v>
      </c>
      <c r="H442" t="b">
        <f>IFERROR(VLOOKUP(A442,'ej uppn åk6 uppn åk9'!$A$4:$D$525,1,FALSE)&lt;&gt;"",FALSE)</f>
        <v>0</v>
      </c>
      <c r="I442">
        <f>IFERROR(VLOOKUP(A442,'ej uppn åk6 uppn åk9'!$A$4:$D$525,2,FALSE),0)</f>
        <v>0</v>
      </c>
      <c r="J442">
        <f>IFERROR(VLOOKUP(A442,'ej uppn åk6 uppn åk9'!$A$4:$D$525,3,FALSE),0)</f>
        <v>0</v>
      </c>
      <c r="K442">
        <f t="shared" si="57"/>
        <v>0</v>
      </c>
      <c r="L442">
        <f t="shared" si="58"/>
        <v>0</v>
      </c>
      <c r="M442" t="b">
        <f>IFERROR(VLOOKUP(A442,'uppn åk6 ej uppn åk9'!$A$4:$D$525,1,FALSE)&lt;&gt;"",FALSE)</f>
        <v>0</v>
      </c>
      <c r="N442">
        <f>IFERROR(VLOOKUP(A442,'uppn åk6 ej uppn åk9'!$A$4:$D$525,2,FALSE),0)</f>
        <v>0</v>
      </c>
      <c r="O442">
        <f>IFERROR(VLOOKUP(A442,'uppn åk6 ej uppn åk9'!$A$4:$D$525,3,FALSE),0)</f>
        <v>0</v>
      </c>
      <c r="P442">
        <f t="shared" si="59"/>
        <v>0</v>
      </c>
      <c r="Q442">
        <f t="shared" si="60"/>
        <v>0</v>
      </c>
      <c r="R442" t="b">
        <f>IFERROR(VLOOKUP(A442,'uppn åk6 uppn åk9'!$A$4:$D$600,1,FALSE)&lt;&gt;"",FALSE)</f>
        <v>1</v>
      </c>
      <c r="S442">
        <f>IFERROR(VLOOKUP(A442,'uppn åk6 uppn åk9'!$A$4:$D$600,2,FALSE),0)</f>
        <v>0</v>
      </c>
      <c r="T442" t="str">
        <f>IFERROR(VLOOKUP(A442,'uppn åk6 uppn åk9'!$A$4:$D$600,3,FALSE),0)</f>
        <v>.</v>
      </c>
      <c r="U442">
        <f t="shared" si="61"/>
        <v>0</v>
      </c>
      <c r="V442" t="str">
        <f t="shared" si="62"/>
        <v>.</v>
      </c>
    </row>
    <row r="443" spans="1:22" x14ac:dyDescent="0.3">
      <c r="A443" s="10" t="s">
        <v>384</v>
      </c>
      <c r="B443" s="49" t="b">
        <f t="shared" si="54"/>
        <v>1</v>
      </c>
      <c r="C443" t="b">
        <f>IFERROR(VLOOKUP(A443,'ej uppn åk6 ej uppn åk9'!$A$4:$D$525,1,FALSE)&lt;&gt;"",FALSE)</f>
        <v>1</v>
      </c>
      <c r="D443">
        <f>IFERROR(VLOOKUP(A443,'ej uppn åk6 ej uppn åk9'!$A$4:$D$525,2,FALSE),0)</f>
        <v>999</v>
      </c>
      <c r="E443">
        <f>IFERROR(VLOOKUP(A443,'ej uppn åk6 ej uppn åk9'!$A$4:$D$525,3,FALSE),0)</f>
        <v>999</v>
      </c>
      <c r="F443">
        <f t="shared" si="55"/>
        <v>0</v>
      </c>
      <c r="G443">
        <f t="shared" si="56"/>
        <v>0</v>
      </c>
      <c r="H443" t="b">
        <f>IFERROR(VLOOKUP(A443,'ej uppn åk6 uppn åk9'!$A$4:$D$525,1,FALSE)&lt;&gt;"",FALSE)</f>
        <v>1</v>
      </c>
      <c r="I443">
        <f>IFERROR(VLOOKUP(A443,'ej uppn åk6 uppn åk9'!$A$4:$D$525,2,FALSE),0)</f>
        <v>0</v>
      </c>
      <c r="J443" t="str">
        <f>IFERROR(VLOOKUP(A443,'ej uppn åk6 uppn åk9'!$A$4:$D$525,3,FALSE),0)</f>
        <v>.</v>
      </c>
      <c r="K443">
        <f t="shared" si="57"/>
        <v>0</v>
      </c>
      <c r="L443" t="str">
        <f t="shared" si="58"/>
        <v>.</v>
      </c>
      <c r="M443" t="b">
        <f>IFERROR(VLOOKUP(A443,'uppn åk6 ej uppn åk9'!$A$4:$D$525,1,FALSE)&lt;&gt;"",FALSE)</f>
        <v>1</v>
      </c>
      <c r="N443">
        <f>IFERROR(VLOOKUP(A443,'uppn åk6 ej uppn åk9'!$A$4:$D$525,2,FALSE),0)</f>
        <v>999</v>
      </c>
      <c r="O443">
        <f>IFERROR(VLOOKUP(A443,'uppn åk6 ej uppn åk9'!$A$4:$D$525,3,FALSE),0)</f>
        <v>999</v>
      </c>
      <c r="P443">
        <f t="shared" si="59"/>
        <v>0</v>
      </c>
      <c r="Q443">
        <f t="shared" si="60"/>
        <v>0</v>
      </c>
      <c r="R443" t="b">
        <f>IFERROR(VLOOKUP(A443,'uppn åk6 uppn åk9'!$A$4:$D$600,1,FALSE)&lt;&gt;"",FALSE)</f>
        <v>1</v>
      </c>
      <c r="S443">
        <f>IFERROR(VLOOKUP(A443,'uppn åk6 uppn åk9'!$A$4:$D$600,2,FALSE),0)</f>
        <v>0</v>
      </c>
      <c r="T443" t="str">
        <f>IFERROR(VLOOKUP(A443,'uppn åk6 uppn åk9'!$A$4:$D$600,3,FALSE),0)</f>
        <v>.</v>
      </c>
      <c r="U443">
        <f t="shared" si="61"/>
        <v>0</v>
      </c>
      <c r="V443" t="str">
        <f t="shared" si="62"/>
        <v>.</v>
      </c>
    </row>
    <row r="444" spans="1:22" x14ac:dyDescent="0.3">
      <c r="A444" s="10" t="s">
        <v>385</v>
      </c>
      <c r="B444" s="49" t="b">
        <f t="shared" si="54"/>
        <v>1</v>
      </c>
      <c r="C444" t="b">
        <f>IFERROR(VLOOKUP(A444,'ej uppn åk6 ej uppn åk9'!$A$4:$D$525,1,FALSE)&lt;&gt;"",FALSE)</f>
        <v>1</v>
      </c>
      <c r="D444">
        <f>IFERROR(VLOOKUP(A444,'ej uppn åk6 ej uppn åk9'!$A$4:$D$525,2,FALSE),0)</f>
        <v>0</v>
      </c>
      <c r="E444" t="str">
        <f>IFERROR(VLOOKUP(A444,'ej uppn åk6 ej uppn åk9'!$A$4:$D$525,3,FALSE),0)</f>
        <v>.</v>
      </c>
      <c r="F444">
        <f t="shared" si="55"/>
        <v>0</v>
      </c>
      <c r="G444" t="str">
        <f t="shared" si="56"/>
        <v>.</v>
      </c>
      <c r="H444" t="b">
        <f>IFERROR(VLOOKUP(A444,'ej uppn åk6 uppn åk9'!$A$4:$D$525,1,FALSE)&lt;&gt;"",FALSE)</f>
        <v>0</v>
      </c>
      <c r="I444">
        <f>IFERROR(VLOOKUP(A444,'ej uppn åk6 uppn åk9'!$A$4:$D$525,2,FALSE),0)</f>
        <v>0</v>
      </c>
      <c r="J444">
        <f>IFERROR(VLOOKUP(A444,'ej uppn åk6 uppn åk9'!$A$4:$D$525,3,FALSE),0)</f>
        <v>0</v>
      </c>
      <c r="K444">
        <f t="shared" si="57"/>
        <v>0</v>
      </c>
      <c r="L444">
        <f t="shared" si="58"/>
        <v>0</v>
      </c>
      <c r="M444" t="b">
        <f>IFERROR(VLOOKUP(A444,'uppn åk6 ej uppn åk9'!$A$4:$D$525,1,FALSE)&lt;&gt;"",FALSE)</f>
        <v>0</v>
      </c>
      <c r="N444">
        <f>IFERROR(VLOOKUP(A444,'uppn åk6 ej uppn åk9'!$A$4:$D$525,2,FALSE),0)</f>
        <v>0</v>
      </c>
      <c r="O444">
        <f>IFERROR(VLOOKUP(A444,'uppn åk6 ej uppn åk9'!$A$4:$D$525,3,FALSE),0)</f>
        <v>0</v>
      </c>
      <c r="P444">
        <f t="shared" si="59"/>
        <v>0</v>
      </c>
      <c r="Q444">
        <f t="shared" si="60"/>
        <v>0</v>
      </c>
      <c r="R444" t="b">
        <f>IFERROR(VLOOKUP(A444,'uppn åk6 uppn åk9'!$A$4:$D$600,1,FALSE)&lt;&gt;"",FALSE)</f>
        <v>1</v>
      </c>
      <c r="S444">
        <f>IFERROR(VLOOKUP(A444,'uppn åk6 uppn åk9'!$A$4:$D$600,2,FALSE),0)</f>
        <v>0</v>
      </c>
      <c r="T444" t="str">
        <f>IFERROR(VLOOKUP(A444,'uppn åk6 uppn åk9'!$A$4:$D$600,3,FALSE),0)</f>
        <v>.</v>
      </c>
      <c r="U444">
        <f t="shared" si="61"/>
        <v>0</v>
      </c>
      <c r="V444" t="str">
        <f t="shared" si="62"/>
        <v>.</v>
      </c>
    </row>
    <row r="445" spans="1:22" x14ac:dyDescent="0.3">
      <c r="A445" s="10" t="s">
        <v>386</v>
      </c>
      <c r="B445" s="49" t="b">
        <f t="shared" si="54"/>
        <v>0</v>
      </c>
      <c r="C445" t="b">
        <f>IFERROR(VLOOKUP(A445,'ej uppn åk6 ej uppn åk9'!$A$4:$D$525,1,FALSE)&lt;&gt;"",FALSE)</f>
        <v>1</v>
      </c>
      <c r="D445">
        <f>IFERROR(VLOOKUP(A445,'ej uppn åk6 ej uppn åk9'!$A$4:$D$525,2,FALSE),0)</f>
        <v>999</v>
      </c>
      <c r="E445">
        <f>IFERROR(VLOOKUP(A445,'ej uppn åk6 ej uppn åk9'!$A$4:$D$525,3,FALSE),0)</f>
        <v>999</v>
      </c>
      <c r="F445">
        <f t="shared" si="55"/>
        <v>0</v>
      </c>
      <c r="G445">
        <f t="shared" si="56"/>
        <v>0</v>
      </c>
      <c r="H445" t="b">
        <f>IFERROR(VLOOKUP(A445,'ej uppn åk6 uppn åk9'!$A$4:$D$525,1,FALSE)&lt;&gt;"",FALSE)</f>
        <v>1</v>
      </c>
      <c r="I445">
        <f>IFERROR(VLOOKUP(A445,'ej uppn åk6 uppn åk9'!$A$4:$D$525,2,FALSE),0)</f>
        <v>999</v>
      </c>
      <c r="J445">
        <f>IFERROR(VLOOKUP(A445,'ej uppn åk6 uppn åk9'!$A$4:$D$525,3,FALSE),0)</f>
        <v>999</v>
      </c>
      <c r="K445">
        <f t="shared" si="57"/>
        <v>0</v>
      </c>
      <c r="L445">
        <f t="shared" si="58"/>
        <v>0</v>
      </c>
      <c r="M445" t="b">
        <f>IFERROR(VLOOKUP(A445,'uppn åk6 ej uppn åk9'!$A$4:$D$525,1,FALSE)&lt;&gt;"",FALSE)</f>
        <v>1</v>
      </c>
      <c r="N445">
        <f>IFERROR(VLOOKUP(A445,'uppn åk6 ej uppn åk9'!$A$4:$D$525,2,FALSE),0)</f>
        <v>999</v>
      </c>
      <c r="O445">
        <f>IFERROR(VLOOKUP(A445,'uppn åk6 ej uppn åk9'!$A$4:$D$525,3,FALSE),0)</f>
        <v>999</v>
      </c>
      <c r="P445">
        <f t="shared" si="59"/>
        <v>0</v>
      </c>
      <c r="Q445">
        <f t="shared" si="60"/>
        <v>0</v>
      </c>
      <c r="R445" t="b">
        <f>IFERROR(VLOOKUP(A445,'uppn åk6 uppn åk9'!$A$4:$D$600,1,FALSE)&lt;&gt;"",FALSE)</f>
        <v>1</v>
      </c>
      <c r="S445">
        <f>IFERROR(VLOOKUP(A445,'uppn åk6 uppn åk9'!$A$4:$D$600,2,FALSE),0)</f>
        <v>130</v>
      </c>
      <c r="T445">
        <f>IFERROR(VLOOKUP(A445,'uppn åk6 uppn åk9'!$A$4:$D$600,3,FALSE),0)</f>
        <v>0</v>
      </c>
      <c r="U445">
        <f t="shared" si="61"/>
        <v>130</v>
      </c>
      <c r="V445">
        <f t="shared" si="62"/>
        <v>0</v>
      </c>
    </row>
    <row r="446" spans="1:22" x14ac:dyDescent="0.3">
      <c r="A446" s="10" t="s">
        <v>387</v>
      </c>
      <c r="B446" s="49" t="b">
        <f t="shared" si="54"/>
        <v>1</v>
      </c>
      <c r="C446" t="b">
        <f>IFERROR(VLOOKUP(A446,'ej uppn åk6 ej uppn åk9'!$A$4:$D$525,1,FALSE)&lt;&gt;"",FALSE)</f>
        <v>1</v>
      </c>
      <c r="D446">
        <f>IFERROR(VLOOKUP(A446,'ej uppn åk6 ej uppn åk9'!$A$4:$D$525,2,FALSE),0)</f>
        <v>0</v>
      </c>
      <c r="E446" t="str">
        <f>IFERROR(VLOOKUP(A446,'ej uppn åk6 ej uppn åk9'!$A$4:$D$525,3,FALSE),0)</f>
        <v>.</v>
      </c>
      <c r="F446">
        <f t="shared" si="55"/>
        <v>0</v>
      </c>
      <c r="G446" t="str">
        <f t="shared" si="56"/>
        <v>.</v>
      </c>
      <c r="H446" t="b">
        <f>IFERROR(VLOOKUP(A446,'ej uppn åk6 uppn åk9'!$A$4:$D$525,1,FALSE)&lt;&gt;"",FALSE)</f>
        <v>1</v>
      </c>
      <c r="I446">
        <f>IFERROR(VLOOKUP(A446,'ej uppn åk6 uppn åk9'!$A$4:$D$525,2,FALSE),0)</f>
        <v>0</v>
      </c>
      <c r="J446" t="str">
        <f>IFERROR(VLOOKUP(A446,'ej uppn åk6 uppn åk9'!$A$4:$D$525,3,FALSE),0)</f>
        <v>.</v>
      </c>
      <c r="K446">
        <f t="shared" si="57"/>
        <v>0</v>
      </c>
      <c r="L446" t="str">
        <f t="shared" si="58"/>
        <v>.</v>
      </c>
      <c r="M446" t="b">
        <f>IFERROR(VLOOKUP(A446,'uppn åk6 ej uppn åk9'!$A$4:$D$525,1,FALSE)&lt;&gt;"",FALSE)</f>
        <v>1</v>
      </c>
      <c r="N446">
        <f>IFERROR(VLOOKUP(A446,'uppn åk6 ej uppn åk9'!$A$4:$D$525,2,FALSE),0)</f>
        <v>0</v>
      </c>
      <c r="O446" t="str">
        <f>IFERROR(VLOOKUP(A446,'uppn åk6 ej uppn åk9'!$A$4:$D$525,3,FALSE),0)</f>
        <v>.</v>
      </c>
      <c r="P446">
        <f t="shared" si="59"/>
        <v>0</v>
      </c>
      <c r="Q446" t="str">
        <f t="shared" si="60"/>
        <v>.</v>
      </c>
      <c r="R446" t="b">
        <f>IFERROR(VLOOKUP(A446,'uppn åk6 uppn åk9'!$A$4:$D$600,1,FALSE)&lt;&gt;"",FALSE)</f>
        <v>1</v>
      </c>
      <c r="S446">
        <f>IFERROR(VLOOKUP(A446,'uppn åk6 uppn åk9'!$A$4:$D$600,2,FALSE),0)</f>
        <v>0</v>
      </c>
      <c r="T446" t="str">
        <f>IFERROR(VLOOKUP(A446,'uppn åk6 uppn åk9'!$A$4:$D$600,3,FALSE),0)</f>
        <v>.</v>
      </c>
      <c r="U446">
        <f t="shared" si="61"/>
        <v>0</v>
      </c>
      <c r="V446" t="str">
        <f t="shared" si="62"/>
        <v>.</v>
      </c>
    </row>
    <row r="447" spans="1:22" x14ac:dyDescent="0.3">
      <c r="A447" s="10" t="s">
        <v>388</v>
      </c>
      <c r="B447" s="49" t="b">
        <f t="shared" si="54"/>
        <v>0</v>
      </c>
      <c r="C447" t="b">
        <f>IFERROR(VLOOKUP(A447,'ej uppn åk6 ej uppn åk9'!$A$4:$D$525,1,FALSE)&lt;&gt;"",FALSE)</f>
        <v>1</v>
      </c>
      <c r="D447">
        <f>IFERROR(VLOOKUP(A447,'ej uppn åk6 ej uppn åk9'!$A$4:$D$525,2,FALSE),0)</f>
        <v>999</v>
      </c>
      <c r="E447">
        <f>IFERROR(VLOOKUP(A447,'ej uppn åk6 ej uppn åk9'!$A$4:$D$525,3,FALSE),0)</f>
        <v>999</v>
      </c>
      <c r="F447">
        <f t="shared" si="55"/>
        <v>0</v>
      </c>
      <c r="G447">
        <f t="shared" si="56"/>
        <v>0</v>
      </c>
      <c r="H447" t="b">
        <f>IFERROR(VLOOKUP(A447,'ej uppn åk6 uppn åk9'!$A$4:$D$525,1,FALSE)&lt;&gt;"",FALSE)</f>
        <v>0</v>
      </c>
      <c r="I447">
        <f>IFERROR(VLOOKUP(A447,'ej uppn åk6 uppn åk9'!$A$4:$D$525,2,FALSE),0)</f>
        <v>0</v>
      </c>
      <c r="J447">
        <f>IFERROR(VLOOKUP(A447,'ej uppn åk6 uppn åk9'!$A$4:$D$525,3,FALSE),0)</f>
        <v>0</v>
      </c>
      <c r="K447">
        <f t="shared" si="57"/>
        <v>0</v>
      </c>
      <c r="L447">
        <f t="shared" si="58"/>
        <v>0</v>
      </c>
      <c r="M447" t="b">
        <f>IFERROR(VLOOKUP(A447,'uppn åk6 ej uppn åk9'!$A$4:$D$525,1,FALSE)&lt;&gt;"",FALSE)</f>
        <v>0</v>
      </c>
      <c r="N447">
        <f>IFERROR(VLOOKUP(A447,'uppn åk6 ej uppn åk9'!$A$4:$D$525,2,FALSE),0)</f>
        <v>0</v>
      </c>
      <c r="O447">
        <f>IFERROR(VLOOKUP(A447,'uppn åk6 ej uppn åk9'!$A$4:$D$525,3,FALSE),0)</f>
        <v>0</v>
      </c>
      <c r="P447">
        <f t="shared" si="59"/>
        <v>0</v>
      </c>
      <c r="Q447">
        <f t="shared" si="60"/>
        <v>0</v>
      </c>
      <c r="R447" t="b">
        <f>IFERROR(VLOOKUP(A447,'uppn åk6 uppn åk9'!$A$4:$D$600,1,FALSE)&lt;&gt;"",FALSE)</f>
        <v>1</v>
      </c>
      <c r="S447">
        <f>IFERROR(VLOOKUP(A447,'uppn åk6 uppn åk9'!$A$4:$D$600,2,FALSE),0)</f>
        <v>0</v>
      </c>
      <c r="T447" t="str">
        <f>IFERROR(VLOOKUP(A447,'uppn åk6 uppn åk9'!$A$4:$D$600,3,FALSE),0)</f>
        <v>.</v>
      </c>
      <c r="U447">
        <f t="shared" si="61"/>
        <v>0</v>
      </c>
      <c r="V447" t="str">
        <f t="shared" si="62"/>
        <v>.</v>
      </c>
    </row>
    <row r="448" spans="1:22" x14ac:dyDescent="0.3">
      <c r="A448" s="10" t="s">
        <v>389</v>
      </c>
      <c r="B448" s="49" t="b">
        <f t="shared" si="54"/>
        <v>1</v>
      </c>
      <c r="C448" t="b">
        <f>IFERROR(VLOOKUP(A448,'ej uppn åk6 ej uppn åk9'!$A$4:$D$525,1,FALSE)&lt;&gt;"",FALSE)</f>
        <v>1</v>
      </c>
      <c r="D448">
        <f>IFERROR(VLOOKUP(A448,'ej uppn åk6 ej uppn åk9'!$A$4:$D$525,2,FALSE),0)</f>
        <v>0</v>
      </c>
      <c r="E448" t="str">
        <f>IFERROR(VLOOKUP(A448,'ej uppn åk6 ej uppn åk9'!$A$4:$D$525,3,FALSE),0)</f>
        <v>.</v>
      </c>
      <c r="F448">
        <f t="shared" si="55"/>
        <v>0</v>
      </c>
      <c r="G448" t="str">
        <f t="shared" si="56"/>
        <v>.</v>
      </c>
      <c r="H448" t="b">
        <f>IFERROR(VLOOKUP(A448,'ej uppn åk6 uppn åk9'!$A$4:$D$525,1,FALSE)&lt;&gt;"",FALSE)</f>
        <v>1</v>
      </c>
      <c r="I448">
        <f>IFERROR(VLOOKUP(A448,'ej uppn åk6 uppn åk9'!$A$4:$D$525,2,FALSE),0)</f>
        <v>0</v>
      </c>
      <c r="J448" t="str">
        <f>IFERROR(VLOOKUP(A448,'ej uppn åk6 uppn åk9'!$A$4:$D$525,3,FALSE),0)</f>
        <v>.</v>
      </c>
      <c r="K448">
        <f t="shared" si="57"/>
        <v>0</v>
      </c>
      <c r="L448" t="str">
        <f t="shared" si="58"/>
        <v>.</v>
      </c>
      <c r="M448" t="b">
        <f>IFERROR(VLOOKUP(A448,'uppn åk6 ej uppn åk9'!$A$4:$D$525,1,FALSE)&lt;&gt;"",FALSE)</f>
        <v>1</v>
      </c>
      <c r="N448">
        <f>IFERROR(VLOOKUP(A448,'uppn åk6 ej uppn åk9'!$A$4:$D$525,2,FALSE),0)</f>
        <v>0</v>
      </c>
      <c r="O448" t="str">
        <f>IFERROR(VLOOKUP(A448,'uppn åk6 ej uppn åk9'!$A$4:$D$525,3,FALSE),0)</f>
        <v>.</v>
      </c>
      <c r="P448">
        <f t="shared" si="59"/>
        <v>0</v>
      </c>
      <c r="Q448" t="str">
        <f t="shared" si="60"/>
        <v>.</v>
      </c>
      <c r="R448" t="b">
        <f>IFERROR(VLOOKUP(A448,'uppn åk6 uppn åk9'!$A$4:$D$600,1,FALSE)&lt;&gt;"",FALSE)</f>
        <v>1</v>
      </c>
      <c r="S448">
        <f>IFERROR(VLOOKUP(A448,'uppn åk6 uppn åk9'!$A$4:$D$600,2,FALSE),0)</f>
        <v>0</v>
      </c>
      <c r="T448" t="str">
        <f>IFERROR(VLOOKUP(A448,'uppn åk6 uppn åk9'!$A$4:$D$600,3,FALSE),0)</f>
        <v>.</v>
      </c>
      <c r="U448">
        <f t="shared" si="61"/>
        <v>0</v>
      </c>
      <c r="V448" t="str">
        <f t="shared" si="62"/>
        <v>.</v>
      </c>
    </row>
    <row r="449" spans="1:22" x14ac:dyDescent="0.3">
      <c r="A449" s="10" t="s">
        <v>390</v>
      </c>
      <c r="B449" s="49" t="b">
        <f t="shared" si="54"/>
        <v>1</v>
      </c>
      <c r="C449" t="b">
        <f>IFERROR(VLOOKUP(A449,'ej uppn åk6 ej uppn åk9'!$A$4:$D$525,1,FALSE)&lt;&gt;"",FALSE)</f>
        <v>1</v>
      </c>
      <c r="D449">
        <f>IFERROR(VLOOKUP(A449,'ej uppn åk6 ej uppn åk9'!$A$4:$D$525,2,FALSE),0)</f>
        <v>999</v>
      </c>
      <c r="E449">
        <f>IFERROR(VLOOKUP(A449,'ej uppn åk6 ej uppn åk9'!$A$4:$D$525,3,FALSE),0)</f>
        <v>999</v>
      </c>
      <c r="F449">
        <f t="shared" si="55"/>
        <v>0</v>
      </c>
      <c r="G449">
        <f t="shared" si="56"/>
        <v>0</v>
      </c>
      <c r="H449" t="b">
        <f>IFERROR(VLOOKUP(A449,'ej uppn åk6 uppn åk9'!$A$4:$D$525,1,FALSE)&lt;&gt;"",FALSE)</f>
        <v>1</v>
      </c>
      <c r="I449">
        <f>IFERROR(VLOOKUP(A449,'ej uppn åk6 uppn åk9'!$A$4:$D$525,2,FALSE),0)</f>
        <v>0</v>
      </c>
      <c r="J449" t="str">
        <f>IFERROR(VLOOKUP(A449,'ej uppn åk6 uppn åk9'!$A$4:$D$525,3,FALSE),0)</f>
        <v>.</v>
      </c>
      <c r="K449">
        <f t="shared" si="57"/>
        <v>0</v>
      </c>
      <c r="L449" t="str">
        <f t="shared" si="58"/>
        <v>.</v>
      </c>
      <c r="M449" t="b">
        <f>IFERROR(VLOOKUP(A449,'uppn åk6 ej uppn åk9'!$A$4:$D$525,1,FALSE)&lt;&gt;"",FALSE)</f>
        <v>0</v>
      </c>
      <c r="N449">
        <f>IFERROR(VLOOKUP(A449,'uppn åk6 ej uppn åk9'!$A$4:$D$525,2,FALSE),0)</f>
        <v>0</v>
      </c>
      <c r="O449">
        <f>IFERROR(VLOOKUP(A449,'uppn åk6 ej uppn åk9'!$A$4:$D$525,3,FALSE),0)</f>
        <v>0</v>
      </c>
      <c r="P449">
        <f t="shared" si="59"/>
        <v>0</v>
      </c>
      <c r="Q449">
        <f t="shared" si="60"/>
        <v>0</v>
      </c>
      <c r="R449" t="b">
        <f>IFERROR(VLOOKUP(A449,'uppn åk6 uppn åk9'!$A$4:$D$600,1,FALSE)&lt;&gt;"",FALSE)</f>
        <v>1</v>
      </c>
      <c r="S449">
        <f>IFERROR(VLOOKUP(A449,'uppn åk6 uppn åk9'!$A$4:$D$600,2,FALSE),0)</f>
        <v>999</v>
      </c>
      <c r="T449">
        <f>IFERROR(VLOOKUP(A449,'uppn åk6 uppn åk9'!$A$4:$D$600,3,FALSE),0)</f>
        <v>999</v>
      </c>
      <c r="U449">
        <f t="shared" si="61"/>
        <v>0</v>
      </c>
      <c r="V449">
        <f t="shared" si="62"/>
        <v>0</v>
      </c>
    </row>
    <row r="450" spans="1:22" x14ac:dyDescent="0.3">
      <c r="A450" s="10" t="s">
        <v>391</v>
      </c>
      <c r="B450" s="49" t="b">
        <f t="shared" si="54"/>
        <v>0</v>
      </c>
      <c r="C450" t="b">
        <f>IFERROR(VLOOKUP(A450,'ej uppn åk6 ej uppn åk9'!$A$4:$D$525,1,FALSE)&lt;&gt;"",FALSE)</f>
        <v>1</v>
      </c>
      <c r="D450">
        <f>IFERROR(VLOOKUP(A450,'ej uppn åk6 ej uppn åk9'!$A$4:$D$525,2,FALSE),0)</f>
        <v>999</v>
      </c>
      <c r="E450">
        <f>IFERROR(VLOOKUP(A450,'ej uppn åk6 ej uppn åk9'!$A$4:$D$525,3,FALSE),0)</f>
        <v>999</v>
      </c>
      <c r="F450">
        <f t="shared" si="55"/>
        <v>0</v>
      </c>
      <c r="G450">
        <f t="shared" si="56"/>
        <v>0</v>
      </c>
      <c r="H450" t="b">
        <f>IFERROR(VLOOKUP(A450,'ej uppn åk6 uppn åk9'!$A$4:$D$525,1,FALSE)&lt;&gt;"",FALSE)</f>
        <v>0</v>
      </c>
      <c r="I450">
        <f>IFERROR(VLOOKUP(A450,'ej uppn åk6 uppn åk9'!$A$4:$D$525,2,FALSE),0)</f>
        <v>0</v>
      </c>
      <c r="J450">
        <f>IFERROR(VLOOKUP(A450,'ej uppn åk6 uppn åk9'!$A$4:$D$525,3,FALSE),0)</f>
        <v>0</v>
      </c>
      <c r="K450">
        <f t="shared" si="57"/>
        <v>0</v>
      </c>
      <c r="L450">
        <f t="shared" si="58"/>
        <v>0</v>
      </c>
      <c r="M450" t="b">
        <f>IFERROR(VLOOKUP(A450,'uppn åk6 ej uppn åk9'!$A$4:$D$525,1,FALSE)&lt;&gt;"",FALSE)</f>
        <v>1</v>
      </c>
      <c r="N450">
        <f>IFERROR(VLOOKUP(A450,'uppn åk6 ej uppn åk9'!$A$4:$D$525,2,FALSE),0)</f>
        <v>999</v>
      </c>
      <c r="O450">
        <f>IFERROR(VLOOKUP(A450,'uppn åk6 ej uppn åk9'!$A$4:$D$525,3,FALSE),0)</f>
        <v>999</v>
      </c>
      <c r="P450">
        <f t="shared" si="59"/>
        <v>0</v>
      </c>
      <c r="Q450">
        <f t="shared" si="60"/>
        <v>0</v>
      </c>
      <c r="R450" t="b">
        <f>IFERROR(VLOOKUP(A450,'uppn åk6 uppn åk9'!$A$4:$D$600,1,FALSE)&lt;&gt;"",FALSE)</f>
        <v>1</v>
      </c>
      <c r="S450">
        <f>IFERROR(VLOOKUP(A450,'uppn åk6 uppn åk9'!$A$4:$D$600,2,FALSE),0)</f>
        <v>999</v>
      </c>
      <c r="T450">
        <f>IFERROR(VLOOKUP(A450,'uppn åk6 uppn åk9'!$A$4:$D$600,3,FALSE),0)</f>
        <v>999</v>
      </c>
      <c r="U450">
        <f t="shared" si="61"/>
        <v>0</v>
      </c>
      <c r="V450">
        <f t="shared" si="62"/>
        <v>0</v>
      </c>
    </row>
    <row r="451" spans="1:22" x14ac:dyDescent="0.3">
      <c r="A451" s="10" t="s">
        <v>392</v>
      </c>
      <c r="B451" s="49" t="b">
        <f t="shared" si="54"/>
        <v>1</v>
      </c>
      <c r="C451" t="b">
        <f>IFERROR(VLOOKUP(A451,'ej uppn åk6 ej uppn åk9'!$A$4:$D$525,1,FALSE)&lt;&gt;"",FALSE)</f>
        <v>1</v>
      </c>
      <c r="D451">
        <f>IFERROR(VLOOKUP(A451,'ej uppn åk6 ej uppn åk9'!$A$4:$D$525,2,FALSE),0)</f>
        <v>0</v>
      </c>
      <c r="E451" t="str">
        <f>IFERROR(VLOOKUP(A451,'ej uppn åk6 ej uppn åk9'!$A$4:$D$525,3,FALSE),0)</f>
        <v>.</v>
      </c>
      <c r="F451">
        <f t="shared" si="55"/>
        <v>0</v>
      </c>
      <c r="G451" t="str">
        <f t="shared" si="56"/>
        <v>.</v>
      </c>
      <c r="H451" t="b">
        <f>IFERROR(VLOOKUP(A451,'ej uppn åk6 uppn åk9'!$A$4:$D$525,1,FALSE)&lt;&gt;"",FALSE)</f>
        <v>0</v>
      </c>
      <c r="I451">
        <f>IFERROR(VLOOKUP(A451,'ej uppn åk6 uppn åk9'!$A$4:$D$525,2,FALSE),0)</f>
        <v>0</v>
      </c>
      <c r="J451">
        <f>IFERROR(VLOOKUP(A451,'ej uppn åk6 uppn åk9'!$A$4:$D$525,3,FALSE),0)</f>
        <v>0</v>
      </c>
      <c r="K451">
        <f t="shared" si="57"/>
        <v>0</v>
      </c>
      <c r="L451">
        <f t="shared" si="58"/>
        <v>0</v>
      </c>
      <c r="M451" t="b">
        <f>IFERROR(VLOOKUP(A451,'uppn åk6 ej uppn åk9'!$A$4:$D$525,1,FALSE)&lt;&gt;"",FALSE)</f>
        <v>1</v>
      </c>
      <c r="N451">
        <f>IFERROR(VLOOKUP(A451,'uppn åk6 ej uppn åk9'!$A$4:$D$525,2,FALSE),0)</f>
        <v>999</v>
      </c>
      <c r="O451">
        <f>IFERROR(VLOOKUP(A451,'uppn åk6 ej uppn åk9'!$A$4:$D$525,3,FALSE),0)</f>
        <v>999</v>
      </c>
      <c r="P451">
        <f t="shared" si="59"/>
        <v>0</v>
      </c>
      <c r="Q451">
        <f t="shared" si="60"/>
        <v>0</v>
      </c>
      <c r="R451" t="b">
        <f>IFERROR(VLOOKUP(A451,'uppn åk6 uppn åk9'!$A$4:$D$600,1,FALSE)&lt;&gt;"",FALSE)</f>
        <v>1</v>
      </c>
      <c r="S451">
        <f>IFERROR(VLOOKUP(A451,'uppn åk6 uppn åk9'!$A$4:$D$600,2,FALSE),0)</f>
        <v>0</v>
      </c>
      <c r="T451" t="str">
        <f>IFERROR(VLOOKUP(A451,'uppn åk6 uppn åk9'!$A$4:$D$600,3,FALSE),0)</f>
        <v>.</v>
      </c>
      <c r="U451">
        <f t="shared" si="61"/>
        <v>0</v>
      </c>
      <c r="V451" t="str">
        <f t="shared" si="62"/>
        <v>.</v>
      </c>
    </row>
    <row r="452" spans="1:22" x14ac:dyDescent="0.3">
      <c r="A452" s="10" t="s">
        <v>631</v>
      </c>
      <c r="B452" s="49" t="b">
        <f t="shared" si="54"/>
        <v>0</v>
      </c>
      <c r="C452" t="b">
        <f>IFERROR(VLOOKUP(A452,'ej uppn åk6 ej uppn åk9'!$A$4:$D$525,1,FALSE)&lt;&gt;"",FALSE)</f>
        <v>0</v>
      </c>
      <c r="D452">
        <f>IFERROR(VLOOKUP(A452,'ej uppn åk6 ej uppn åk9'!$A$4:$D$525,2,FALSE),0)</f>
        <v>0</v>
      </c>
      <c r="E452">
        <f>IFERROR(VLOOKUP(A452,'ej uppn åk6 ej uppn åk9'!$A$4:$D$525,3,FALSE),0)</f>
        <v>0</v>
      </c>
      <c r="F452">
        <f t="shared" si="55"/>
        <v>0</v>
      </c>
      <c r="G452">
        <f t="shared" si="56"/>
        <v>0</v>
      </c>
      <c r="H452" t="b">
        <f>IFERROR(VLOOKUP(A452,'ej uppn åk6 uppn åk9'!$A$4:$D$525,1,FALSE)&lt;&gt;"",FALSE)</f>
        <v>0</v>
      </c>
      <c r="I452">
        <f>IFERROR(VLOOKUP(A452,'ej uppn åk6 uppn åk9'!$A$4:$D$525,2,FALSE),0)</f>
        <v>0</v>
      </c>
      <c r="J452">
        <f>IFERROR(VLOOKUP(A452,'ej uppn åk6 uppn åk9'!$A$4:$D$525,3,FALSE),0)</f>
        <v>0</v>
      </c>
      <c r="K452">
        <f t="shared" si="57"/>
        <v>0</v>
      </c>
      <c r="L452">
        <f t="shared" si="58"/>
        <v>0</v>
      </c>
      <c r="M452" t="b">
        <f>IFERROR(VLOOKUP(A452,'uppn åk6 ej uppn åk9'!$A$4:$D$525,1,FALSE)&lt;&gt;"",FALSE)</f>
        <v>0</v>
      </c>
      <c r="N452">
        <f>IFERROR(VLOOKUP(A452,'uppn åk6 ej uppn åk9'!$A$4:$D$525,2,FALSE),0)</f>
        <v>0</v>
      </c>
      <c r="O452">
        <f>IFERROR(VLOOKUP(A452,'uppn åk6 ej uppn åk9'!$A$4:$D$525,3,FALSE),0)</f>
        <v>0</v>
      </c>
      <c r="P452">
        <f t="shared" si="59"/>
        <v>0</v>
      </c>
      <c r="Q452">
        <f t="shared" si="60"/>
        <v>0</v>
      </c>
      <c r="R452" t="b">
        <f>IFERROR(VLOOKUP(A452,'uppn åk6 uppn åk9'!$A$4:$D$600,1,FALSE)&lt;&gt;"",FALSE)</f>
        <v>1</v>
      </c>
      <c r="S452">
        <f>IFERROR(VLOOKUP(A452,'uppn åk6 uppn åk9'!$A$4:$D$600,2,FALSE),0)</f>
        <v>999</v>
      </c>
      <c r="T452">
        <f>IFERROR(VLOOKUP(A452,'uppn åk6 uppn åk9'!$A$4:$D$600,3,FALSE),0)</f>
        <v>999</v>
      </c>
      <c r="U452">
        <f t="shared" si="61"/>
        <v>0</v>
      </c>
      <c r="V452">
        <f t="shared" si="62"/>
        <v>0</v>
      </c>
    </row>
    <row r="453" spans="1:22" x14ac:dyDescent="0.3">
      <c r="A453" s="10" t="s">
        <v>393</v>
      </c>
      <c r="B453" s="49" t="b">
        <f t="shared" si="54"/>
        <v>1</v>
      </c>
      <c r="C453" t="b">
        <f>IFERROR(VLOOKUP(A453,'ej uppn åk6 ej uppn åk9'!$A$4:$D$525,1,FALSE)&lt;&gt;"",FALSE)</f>
        <v>1</v>
      </c>
      <c r="D453">
        <f>IFERROR(VLOOKUP(A453,'ej uppn åk6 ej uppn åk9'!$A$4:$D$525,2,FALSE),0)</f>
        <v>999</v>
      </c>
      <c r="E453">
        <f>IFERROR(VLOOKUP(A453,'ej uppn åk6 ej uppn åk9'!$A$4:$D$525,3,FALSE),0)</f>
        <v>999</v>
      </c>
      <c r="F453">
        <f t="shared" si="55"/>
        <v>0</v>
      </c>
      <c r="G453">
        <f t="shared" si="56"/>
        <v>0</v>
      </c>
      <c r="H453" t="b">
        <f>IFERROR(VLOOKUP(A453,'ej uppn åk6 uppn åk9'!$A$4:$D$525,1,FALSE)&lt;&gt;"",FALSE)</f>
        <v>1</v>
      </c>
      <c r="I453">
        <f>IFERROR(VLOOKUP(A453,'ej uppn åk6 uppn åk9'!$A$4:$D$525,2,FALSE),0)</f>
        <v>0</v>
      </c>
      <c r="J453" t="str">
        <f>IFERROR(VLOOKUP(A453,'ej uppn åk6 uppn åk9'!$A$4:$D$525,3,FALSE),0)</f>
        <v>.</v>
      </c>
      <c r="K453">
        <f t="shared" si="57"/>
        <v>0</v>
      </c>
      <c r="L453" t="str">
        <f t="shared" si="58"/>
        <v>.</v>
      </c>
      <c r="M453" t="b">
        <f>IFERROR(VLOOKUP(A453,'uppn åk6 ej uppn åk9'!$A$4:$D$525,1,FALSE)&lt;&gt;"",FALSE)</f>
        <v>1</v>
      </c>
      <c r="N453">
        <f>IFERROR(VLOOKUP(A453,'uppn åk6 ej uppn åk9'!$A$4:$D$525,2,FALSE),0)</f>
        <v>0</v>
      </c>
      <c r="O453" t="str">
        <f>IFERROR(VLOOKUP(A453,'uppn åk6 ej uppn åk9'!$A$4:$D$525,3,FALSE),0)</f>
        <v>.</v>
      </c>
      <c r="P453">
        <f t="shared" si="59"/>
        <v>0</v>
      </c>
      <c r="Q453" t="str">
        <f t="shared" si="60"/>
        <v>.</v>
      </c>
      <c r="R453" t="b">
        <f>IFERROR(VLOOKUP(A453,'uppn åk6 uppn åk9'!$A$4:$D$600,1,FALSE)&lt;&gt;"",FALSE)</f>
        <v>1</v>
      </c>
      <c r="S453">
        <f>IFERROR(VLOOKUP(A453,'uppn åk6 uppn åk9'!$A$4:$D$600,2,FALSE),0)</f>
        <v>0</v>
      </c>
      <c r="T453" t="str">
        <f>IFERROR(VLOOKUP(A453,'uppn åk6 uppn åk9'!$A$4:$D$600,3,FALSE),0)</f>
        <v>.</v>
      </c>
      <c r="U453">
        <f t="shared" si="61"/>
        <v>0</v>
      </c>
      <c r="V453" t="str">
        <f t="shared" si="62"/>
        <v>.</v>
      </c>
    </row>
    <row r="454" spans="1:22" x14ac:dyDescent="0.3">
      <c r="A454" s="10" t="s">
        <v>632</v>
      </c>
      <c r="B454" s="49" t="b">
        <f t="shared" ref="B454:B517" si="63">OR(E454=".",G454=".",J454=".",L454=".")</f>
        <v>0</v>
      </c>
      <c r="C454" t="b">
        <f>IFERROR(VLOOKUP(A454,'ej uppn åk6 ej uppn åk9'!$A$4:$D$525,1,FALSE)&lt;&gt;"",FALSE)</f>
        <v>0</v>
      </c>
      <c r="D454">
        <f>IFERROR(VLOOKUP(A454,'ej uppn åk6 ej uppn åk9'!$A$4:$D$525,2,FALSE),0)</f>
        <v>0</v>
      </c>
      <c r="E454">
        <f>IFERROR(VLOOKUP(A454,'ej uppn åk6 ej uppn åk9'!$A$4:$D$525,3,FALSE),0)</f>
        <v>0</v>
      </c>
      <c r="F454">
        <f t="shared" ref="F454:F517" si="64">IF(D454=999,0,D454)</f>
        <v>0</v>
      </c>
      <c r="G454">
        <f t="shared" ref="G454:G517" si="65">IF(E454=999,0,E454)</f>
        <v>0</v>
      </c>
      <c r="H454" t="b">
        <f>IFERROR(VLOOKUP(A454,'ej uppn åk6 uppn åk9'!$A$4:$D$525,1,FALSE)&lt;&gt;"",FALSE)</f>
        <v>0</v>
      </c>
      <c r="I454">
        <f>IFERROR(VLOOKUP(A454,'ej uppn åk6 uppn åk9'!$A$4:$D$525,2,FALSE),0)</f>
        <v>0</v>
      </c>
      <c r="J454">
        <f>IFERROR(VLOOKUP(A454,'ej uppn åk6 uppn åk9'!$A$4:$D$525,3,FALSE),0)</f>
        <v>0</v>
      </c>
      <c r="K454">
        <f t="shared" ref="K454:K517" si="66">IF(I454=999,0,I454)</f>
        <v>0</v>
      </c>
      <c r="L454">
        <f t="shared" ref="L454:L517" si="67">IF(J454=999,0,J454)</f>
        <v>0</v>
      </c>
      <c r="M454" t="b">
        <f>IFERROR(VLOOKUP(A454,'uppn åk6 ej uppn åk9'!$A$4:$D$525,1,FALSE)&lt;&gt;"",FALSE)</f>
        <v>0</v>
      </c>
      <c r="N454">
        <f>IFERROR(VLOOKUP(A454,'uppn åk6 ej uppn åk9'!$A$4:$D$525,2,FALSE),0)</f>
        <v>0</v>
      </c>
      <c r="O454">
        <f>IFERROR(VLOOKUP(A454,'uppn åk6 ej uppn åk9'!$A$4:$D$525,3,FALSE),0)</f>
        <v>0</v>
      </c>
      <c r="P454">
        <f t="shared" ref="P454:P517" si="68">IF(N454=999,0,N454)</f>
        <v>0</v>
      </c>
      <c r="Q454">
        <f t="shared" ref="Q454:Q517" si="69">IF(O454=999,0,O454)</f>
        <v>0</v>
      </c>
      <c r="R454" t="b">
        <f>IFERROR(VLOOKUP(A454,'uppn åk6 uppn åk9'!$A$4:$D$600,1,FALSE)&lt;&gt;"",FALSE)</f>
        <v>1</v>
      </c>
      <c r="S454">
        <f>IFERROR(VLOOKUP(A454,'uppn åk6 uppn åk9'!$A$4:$D$600,2,FALSE),0)</f>
        <v>999</v>
      </c>
      <c r="T454">
        <f>IFERROR(VLOOKUP(A454,'uppn åk6 uppn åk9'!$A$4:$D$600,3,FALSE),0)</f>
        <v>999</v>
      </c>
      <c r="U454">
        <f t="shared" ref="U454:U517" si="70">IF(S454=999,0,S454)</f>
        <v>0</v>
      </c>
      <c r="V454">
        <f t="shared" ref="V454:V517" si="71">IF(T454=999,0,T454)</f>
        <v>0</v>
      </c>
    </row>
    <row r="455" spans="1:22" x14ac:dyDescent="0.3">
      <c r="A455" s="10" t="s">
        <v>394</v>
      </c>
      <c r="B455" s="49" t="b">
        <f t="shared" si="63"/>
        <v>1</v>
      </c>
      <c r="C455" t="b">
        <f>IFERROR(VLOOKUP(A455,'ej uppn åk6 ej uppn åk9'!$A$4:$D$525,1,FALSE)&lt;&gt;"",FALSE)</f>
        <v>1</v>
      </c>
      <c r="D455">
        <f>IFERROR(VLOOKUP(A455,'ej uppn åk6 ej uppn åk9'!$A$4:$D$525,2,FALSE),0)</f>
        <v>999</v>
      </c>
      <c r="E455">
        <f>IFERROR(VLOOKUP(A455,'ej uppn åk6 ej uppn åk9'!$A$4:$D$525,3,FALSE),0)</f>
        <v>999</v>
      </c>
      <c r="F455">
        <f t="shared" si="64"/>
        <v>0</v>
      </c>
      <c r="G455">
        <f t="shared" si="65"/>
        <v>0</v>
      </c>
      <c r="H455" t="b">
        <f>IFERROR(VLOOKUP(A455,'ej uppn åk6 uppn åk9'!$A$4:$D$525,1,FALSE)&lt;&gt;"",FALSE)</f>
        <v>1</v>
      </c>
      <c r="I455">
        <f>IFERROR(VLOOKUP(A455,'ej uppn åk6 uppn åk9'!$A$4:$D$525,2,FALSE),0)</f>
        <v>0</v>
      </c>
      <c r="J455" t="str">
        <f>IFERROR(VLOOKUP(A455,'ej uppn åk6 uppn åk9'!$A$4:$D$525,3,FALSE),0)</f>
        <v>.</v>
      </c>
      <c r="K455">
        <f t="shared" si="66"/>
        <v>0</v>
      </c>
      <c r="L455" t="str">
        <f t="shared" si="67"/>
        <v>.</v>
      </c>
      <c r="M455" t="b">
        <f>IFERROR(VLOOKUP(A455,'uppn åk6 ej uppn åk9'!$A$4:$D$525,1,FALSE)&lt;&gt;"",FALSE)</f>
        <v>1</v>
      </c>
      <c r="N455">
        <f>IFERROR(VLOOKUP(A455,'uppn åk6 ej uppn åk9'!$A$4:$D$525,2,FALSE),0)</f>
        <v>999</v>
      </c>
      <c r="O455">
        <f>IFERROR(VLOOKUP(A455,'uppn åk6 ej uppn åk9'!$A$4:$D$525,3,FALSE),0)</f>
        <v>999</v>
      </c>
      <c r="P455">
        <f t="shared" si="68"/>
        <v>0</v>
      </c>
      <c r="Q455">
        <f t="shared" si="69"/>
        <v>0</v>
      </c>
      <c r="R455" t="b">
        <f>IFERROR(VLOOKUP(A455,'uppn åk6 uppn åk9'!$A$4:$D$600,1,FALSE)&lt;&gt;"",FALSE)</f>
        <v>1</v>
      </c>
      <c r="S455">
        <f>IFERROR(VLOOKUP(A455,'uppn åk6 uppn åk9'!$A$4:$D$600,2,FALSE),0)</f>
        <v>0</v>
      </c>
      <c r="T455" t="str">
        <f>IFERROR(VLOOKUP(A455,'uppn åk6 uppn åk9'!$A$4:$D$600,3,FALSE),0)</f>
        <v>.</v>
      </c>
      <c r="U455">
        <f t="shared" si="70"/>
        <v>0</v>
      </c>
      <c r="V455" t="str">
        <f t="shared" si="71"/>
        <v>.</v>
      </c>
    </row>
    <row r="456" spans="1:22" x14ac:dyDescent="0.3">
      <c r="A456" s="10" t="s">
        <v>577</v>
      </c>
      <c r="B456" s="49" t="b">
        <f t="shared" si="63"/>
        <v>0</v>
      </c>
      <c r="C456" t="b">
        <f>IFERROR(VLOOKUP(A456,'ej uppn åk6 ej uppn åk9'!$A$4:$D$525,1,FALSE)&lt;&gt;"",FALSE)</f>
        <v>0</v>
      </c>
      <c r="D456">
        <f>IFERROR(VLOOKUP(A456,'ej uppn åk6 ej uppn åk9'!$A$4:$D$525,2,FALSE),0)</f>
        <v>0</v>
      </c>
      <c r="E456">
        <f>IFERROR(VLOOKUP(A456,'ej uppn åk6 ej uppn åk9'!$A$4:$D$525,3,FALSE),0)</f>
        <v>0</v>
      </c>
      <c r="F456">
        <f t="shared" si="64"/>
        <v>0</v>
      </c>
      <c r="G456">
        <f t="shared" si="65"/>
        <v>0</v>
      </c>
      <c r="H456" t="b">
        <f>IFERROR(VLOOKUP(A456,'ej uppn åk6 uppn åk9'!$A$4:$D$525,1,FALSE)&lt;&gt;"",FALSE)</f>
        <v>1</v>
      </c>
      <c r="I456">
        <f>IFERROR(VLOOKUP(A456,'ej uppn åk6 uppn åk9'!$A$4:$D$525,2,FALSE),0)</f>
        <v>999</v>
      </c>
      <c r="J456">
        <f>IFERROR(VLOOKUP(A456,'ej uppn åk6 uppn åk9'!$A$4:$D$525,3,FALSE),0)</f>
        <v>999</v>
      </c>
      <c r="K456">
        <f t="shared" si="66"/>
        <v>0</v>
      </c>
      <c r="L456">
        <f t="shared" si="67"/>
        <v>0</v>
      </c>
      <c r="M456" t="b">
        <f>IFERROR(VLOOKUP(A456,'uppn åk6 ej uppn åk9'!$A$4:$D$525,1,FALSE)&lt;&gt;"",FALSE)</f>
        <v>0</v>
      </c>
      <c r="N456">
        <f>IFERROR(VLOOKUP(A456,'uppn åk6 ej uppn åk9'!$A$4:$D$525,2,FALSE),0)</f>
        <v>0</v>
      </c>
      <c r="O456">
        <f>IFERROR(VLOOKUP(A456,'uppn åk6 ej uppn åk9'!$A$4:$D$525,3,FALSE),0)</f>
        <v>0</v>
      </c>
      <c r="P456">
        <f t="shared" si="68"/>
        <v>0</v>
      </c>
      <c r="Q456">
        <f t="shared" si="69"/>
        <v>0</v>
      </c>
      <c r="R456" t="b">
        <f>IFERROR(VLOOKUP(A456,'uppn åk6 uppn åk9'!$A$4:$D$600,1,FALSE)&lt;&gt;"",FALSE)</f>
        <v>1</v>
      </c>
      <c r="S456">
        <f>IFERROR(VLOOKUP(A456,'uppn åk6 uppn åk9'!$A$4:$D$600,2,FALSE),0)</f>
        <v>14</v>
      </c>
      <c r="T456">
        <f>IFERROR(VLOOKUP(A456,'uppn åk6 uppn åk9'!$A$4:$D$600,3,FALSE),0)</f>
        <v>0</v>
      </c>
      <c r="U456">
        <f t="shared" si="70"/>
        <v>14</v>
      </c>
      <c r="V456">
        <f t="shared" si="71"/>
        <v>0</v>
      </c>
    </row>
    <row r="457" spans="1:22" x14ac:dyDescent="0.3">
      <c r="A457" s="10" t="s">
        <v>395</v>
      </c>
      <c r="B457" s="49" t="b">
        <f t="shared" si="63"/>
        <v>0</v>
      </c>
      <c r="C457" t="b">
        <f>IFERROR(VLOOKUP(A457,'ej uppn åk6 ej uppn åk9'!$A$4:$D$525,1,FALSE)&lt;&gt;"",FALSE)</f>
        <v>1</v>
      </c>
      <c r="D457">
        <f>IFERROR(VLOOKUP(A457,'ej uppn åk6 ej uppn åk9'!$A$4:$D$525,2,FALSE),0)</f>
        <v>999</v>
      </c>
      <c r="E457">
        <f>IFERROR(VLOOKUP(A457,'ej uppn åk6 ej uppn åk9'!$A$4:$D$525,3,FALSE),0)</f>
        <v>999</v>
      </c>
      <c r="F457">
        <f t="shared" si="64"/>
        <v>0</v>
      </c>
      <c r="G457">
        <f t="shared" si="65"/>
        <v>0</v>
      </c>
      <c r="H457" t="b">
        <f>IFERROR(VLOOKUP(A457,'ej uppn åk6 uppn åk9'!$A$4:$D$525,1,FALSE)&lt;&gt;"",FALSE)</f>
        <v>1</v>
      </c>
      <c r="I457">
        <f>IFERROR(VLOOKUP(A457,'ej uppn åk6 uppn åk9'!$A$4:$D$525,2,FALSE),0)</f>
        <v>999</v>
      </c>
      <c r="J457">
        <f>IFERROR(VLOOKUP(A457,'ej uppn åk6 uppn åk9'!$A$4:$D$525,3,FALSE),0)</f>
        <v>999</v>
      </c>
      <c r="K457">
        <f t="shared" si="66"/>
        <v>0</v>
      </c>
      <c r="L457">
        <f t="shared" si="67"/>
        <v>0</v>
      </c>
      <c r="M457" t="b">
        <f>IFERROR(VLOOKUP(A457,'uppn åk6 ej uppn åk9'!$A$4:$D$525,1,FALSE)&lt;&gt;"",FALSE)</f>
        <v>1</v>
      </c>
      <c r="N457">
        <f>IFERROR(VLOOKUP(A457,'uppn åk6 ej uppn åk9'!$A$4:$D$525,2,FALSE),0)</f>
        <v>999</v>
      </c>
      <c r="O457">
        <f>IFERROR(VLOOKUP(A457,'uppn åk6 ej uppn åk9'!$A$4:$D$525,3,FALSE),0)</f>
        <v>999</v>
      </c>
      <c r="P457">
        <f t="shared" si="68"/>
        <v>0</v>
      </c>
      <c r="Q457">
        <f t="shared" si="69"/>
        <v>0</v>
      </c>
      <c r="R457" t="b">
        <f>IFERROR(VLOOKUP(A457,'uppn åk6 uppn åk9'!$A$4:$D$600,1,FALSE)&lt;&gt;"",FALSE)</f>
        <v>1</v>
      </c>
      <c r="S457">
        <f>IFERROR(VLOOKUP(A457,'uppn åk6 uppn åk9'!$A$4:$D$600,2,FALSE),0)</f>
        <v>16</v>
      </c>
      <c r="T457">
        <f>IFERROR(VLOOKUP(A457,'uppn åk6 uppn åk9'!$A$4:$D$600,3,FALSE),0)</f>
        <v>0</v>
      </c>
      <c r="U457">
        <f t="shared" si="70"/>
        <v>16</v>
      </c>
      <c r="V457">
        <f t="shared" si="71"/>
        <v>0</v>
      </c>
    </row>
    <row r="458" spans="1:22" x14ac:dyDescent="0.3">
      <c r="A458" s="10" t="s">
        <v>605</v>
      </c>
      <c r="B458" s="49" t="b">
        <f t="shared" si="63"/>
        <v>0</v>
      </c>
      <c r="C458" t="b">
        <f>IFERROR(VLOOKUP(A458,'ej uppn åk6 ej uppn åk9'!$A$4:$D$525,1,FALSE)&lt;&gt;"",FALSE)</f>
        <v>0</v>
      </c>
      <c r="D458">
        <f>IFERROR(VLOOKUP(A458,'ej uppn åk6 ej uppn åk9'!$A$4:$D$525,2,FALSE),0)</f>
        <v>0</v>
      </c>
      <c r="E458">
        <f>IFERROR(VLOOKUP(A458,'ej uppn åk6 ej uppn åk9'!$A$4:$D$525,3,FALSE),0)</f>
        <v>0</v>
      </c>
      <c r="F458">
        <f t="shared" si="64"/>
        <v>0</v>
      </c>
      <c r="G458">
        <f t="shared" si="65"/>
        <v>0</v>
      </c>
      <c r="H458" t="b">
        <f>IFERROR(VLOOKUP(A458,'ej uppn åk6 uppn åk9'!$A$4:$D$525,1,FALSE)&lt;&gt;"",FALSE)</f>
        <v>0</v>
      </c>
      <c r="I458">
        <f>IFERROR(VLOOKUP(A458,'ej uppn åk6 uppn åk9'!$A$4:$D$525,2,FALSE),0)</f>
        <v>0</v>
      </c>
      <c r="J458">
        <f>IFERROR(VLOOKUP(A458,'ej uppn åk6 uppn åk9'!$A$4:$D$525,3,FALSE),0)</f>
        <v>0</v>
      </c>
      <c r="K458">
        <f t="shared" si="66"/>
        <v>0</v>
      </c>
      <c r="L458">
        <f t="shared" si="67"/>
        <v>0</v>
      </c>
      <c r="M458" t="b">
        <f>IFERROR(VLOOKUP(A458,'uppn åk6 ej uppn åk9'!$A$4:$D$525,1,FALSE)&lt;&gt;"",FALSE)</f>
        <v>1</v>
      </c>
      <c r="N458">
        <f>IFERROR(VLOOKUP(A458,'uppn åk6 ej uppn åk9'!$A$4:$D$525,2,FALSE),0)</f>
        <v>999</v>
      </c>
      <c r="O458">
        <f>IFERROR(VLOOKUP(A458,'uppn åk6 ej uppn åk9'!$A$4:$D$525,3,FALSE),0)</f>
        <v>999</v>
      </c>
      <c r="P458">
        <f t="shared" si="68"/>
        <v>0</v>
      </c>
      <c r="Q458">
        <f t="shared" si="69"/>
        <v>0</v>
      </c>
      <c r="R458" t="b">
        <f>IFERROR(VLOOKUP(A458,'uppn åk6 uppn åk9'!$A$4:$D$600,1,FALSE)&lt;&gt;"",FALSE)</f>
        <v>0</v>
      </c>
      <c r="S458">
        <f>IFERROR(VLOOKUP(A458,'uppn åk6 uppn åk9'!$A$4:$D$600,2,FALSE),0)</f>
        <v>0</v>
      </c>
      <c r="T458">
        <f>IFERROR(VLOOKUP(A458,'uppn åk6 uppn åk9'!$A$4:$D$600,3,FALSE),0)</f>
        <v>0</v>
      </c>
      <c r="U458">
        <f t="shared" si="70"/>
        <v>0</v>
      </c>
      <c r="V458">
        <f t="shared" si="71"/>
        <v>0</v>
      </c>
    </row>
    <row r="459" spans="1:22" x14ac:dyDescent="0.3">
      <c r="A459" s="10" t="s">
        <v>633</v>
      </c>
      <c r="B459" s="49" t="b">
        <f t="shared" si="63"/>
        <v>0</v>
      </c>
      <c r="C459" t="b">
        <f>IFERROR(VLOOKUP(A459,'ej uppn åk6 ej uppn åk9'!$A$4:$D$525,1,FALSE)&lt;&gt;"",FALSE)</f>
        <v>0</v>
      </c>
      <c r="D459">
        <f>IFERROR(VLOOKUP(A459,'ej uppn åk6 ej uppn åk9'!$A$4:$D$525,2,FALSE),0)</f>
        <v>0</v>
      </c>
      <c r="E459">
        <f>IFERROR(VLOOKUP(A459,'ej uppn åk6 ej uppn åk9'!$A$4:$D$525,3,FALSE),0)</f>
        <v>0</v>
      </c>
      <c r="F459">
        <f t="shared" si="64"/>
        <v>0</v>
      </c>
      <c r="G459">
        <f t="shared" si="65"/>
        <v>0</v>
      </c>
      <c r="H459" t="b">
        <f>IFERROR(VLOOKUP(A459,'ej uppn åk6 uppn åk9'!$A$4:$D$525,1,FALSE)&lt;&gt;"",FALSE)</f>
        <v>0</v>
      </c>
      <c r="I459">
        <f>IFERROR(VLOOKUP(A459,'ej uppn åk6 uppn åk9'!$A$4:$D$525,2,FALSE),0)</f>
        <v>0</v>
      </c>
      <c r="J459">
        <f>IFERROR(VLOOKUP(A459,'ej uppn åk6 uppn åk9'!$A$4:$D$525,3,FALSE),0)</f>
        <v>0</v>
      </c>
      <c r="K459">
        <f t="shared" si="66"/>
        <v>0</v>
      </c>
      <c r="L459">
        <f t="shared" si="67"/>
        <v>0</v>
      </c>
      <c r="M459" t="b">
        <f>IFERROR(VLOOKUP(A459,'uppn åk6 ej uppn åk9'!$A$4:$D$525,1,FALSE)&lt;&gt;"",FALSE)</f>
        <v>0</v>
      </c>
      <c r="N459">
        <f>IFERROR(VLOOKUP(A459,'uppn åk6 ej uppn åk9'!$A$4:$D$525,2,FALSE),0)</f>
        <v>0</v>
      </c>
      <c r="O459">
        <f>IFERROR(VLOOKUP(A459,'uppn åk6 ej uppn åk9'!$A$4:$D$525,3,FALSE),0)</f>
        <v>0</v>
      </c>
      <c r="P459">
        <f t="shared" si="68"/>
        <v>0</v>
      </c>
      <c r="Q459">
        <f t="shared" si="69"/>
        <v>0</v>
      </c>
      <c r="R459" t="b">
        <f>IFERROR(VLOOKUP(A459,'uppn åk6 uppn åk9'!$A$4:$D$600,1,FALSE)&lt;&gt;"",FALSE)</f>
        <v>1</v>
      </c>
      <c r="S459">
        <f>IFERROR(VLOOKUP(A459,'uppn åk6 uppn åk9'!$A$4:$D$600,2,FALSE),0)</f>
        <v>999</v>
      </c>
      <c r="T459">
        <f>IFERROR(VLOOKUP(A459,'uppn åk6 uppn åk9'!$A$4:$D$600,3,FALSE),0)</f>
        <v>999</v>
      </c>
      <c r="U459">
        <f t="shared" si="70"/>
        <v>0</v>
      </c>
      <c r="V459">
        <f t="shared" si="71"/>
        <v>0</v>
      </c>
    </row>
    <row r="460" spans="1:22" x14ac:dyDescent="0.3">
      <c r="A460" s="10" t="s">
        <v>396</v>
      </c>
      <c r="B460" s="49" t="b">
        <f t="shared" si="63"/>
        <v>0</v>
      </c>
      <c r="C460" t="b">
        <f>IFERROR(VLOOKUP(A460,'ej uppn åk6 ej uppn åk9'!$A$4:$D$525,1,FALSE)&lt;&gt;"",FALSE)</f>
        <v>1</v>
      </c>
      <c r="D460">
        <f>IFERROR(VLOOKUP(A460,'ej uppn åk6 ej uppn åk9'!$A$4:$D$525,2,FALSE),0)</f>
        <v>999</v>
      </c>
      <c r="E460">
        <f>IFERROR(VLOOKUP(A460,'ej uppn åk6 ej uppn åk9'!$A$4:$D$525,3,FALSE),0)</f>
        <v>999</v>
      </c>
      <c r="F460">
        <f t="shared" si="64"/>
        <v>0</v>
      </c>
      <c r="G460">
        <f t="shared" si="65"/>
        <v>0</v>
      </c>
      <c r="H460" t="b">
        <f>IFERROR(VLOOKUP(A460,'ej uppn åk6 uppn åk9'!$A$4:$D$525,1,FALSE)&lt;&gt;"",FALSE)</f>
        <v>0</v>
      </c>
      <c r="I460">
        <f>IFERROR(VLOOKUP(A460,'ej uppn åk6 uppn åk9'!$A$4:$D$525,2,FALSE),0)</f>
        <v>0</v>
      </c>
      <c r="J460">
        <f>IFERROR(VLOOKUP(A460,'ej uppn åk6 uppn åk9'!$A$4:$D$525,3,FALSE),0)</f>
        <v>0</v>
      </c>
      <c r="K460">
        <f t="shared" si="66"/>
        <v>0</v>
      </c>
      <c r="L460">
        <f t="shared" si="67"/>
        <v>0</v>
      </c>
      <c r="M460" t="b">
        <f>IFERROR(VLOOKUP(A460,'uppn åk6 ej uppn åk9'!$A$4:$D$525,1,FALSE)&lt;&gt;"",FALSE)</f>
        <v>1</v>
      </c>
      <c r="N460">
        <f>IFERROR(VLOOKUP(A460,'uppn åk6 ej uppn åk9'!$A$4:$D$525,2,FALSE),0)</f>
        <v>999</v>
      </c>
      <c r="O460">
        <f>IFERROR(VLOOKUP(A460,'uppn åk6 ej uppn åk9'!$A$4:$D$525,3,FALSE),0)</f>
        <v>999</v>
      </c>
      <c r="P460">
        <f t="shared" si="68"/>
        <v>0</v>
      </c>
      <c r="Q460">
        <f t="shared" si="69"/>
        <v>0</v>
      </c>
      <c r="R460" t="b">
        <f>IFERROR(VLOOKUP(A460,'uppn åk6 uppn åk9'!$A$4:$D$600,1,FALSE)&lt;&gt;"",FALSE)</f>
        <v>1</v>
      </c>
      <c r="S460">
        <f>IFERROR(VLOOKUP(A460,'uppn åk6 uppn åk9'!$A$4:$D$600,2,FALSE),0)</f>
        <v>999</v>
      </c>
      <c r="T460">
        <f>IFERROR(VLOOKUP(A460,'uppn åk6 uppn åk9'!$A$4:$D$600,3,FALSE),0)</f>
        <v>999</v>
      </c>
      <c r="U460">
        <f t="shared" si="70"/>
        <v>0</v>
      </c>
      <c r="V460">
        <f t="shared" si="71"/>
        <v>0</v>
      </c>
    </row>
    <row r="461" spans="1:22" x14ac:dyDescent="0.3">
      <c r="A461" s="10" t="s">
        <v>397</v>
      </c>
      <c r="B461" s="49" t="b">
        <f t="shared" si="63"/>
        <v>0</v>
      </c>
      <c r="C461" t="b">
        <f>IFERROR(VLOOKUP(A461,'ej uppn åk6 ej uppn åk9'!$A$4:$D$525,1,FALSE)&lt;&gt;"",FALSE)</f>
        <v>1</v>
      </c>
      <c r="D461">
        <f>IFERROR(VLOOKUP(A461,'ej uppn åk6 ej uppn åk9'!$A$4:$D$525,2,FALSE),0)</f>
        <v>999</v>
      </c>
      <c r="E461">
        <f>IFERROR(VLOOKUP(A461,'ej uppn åk6 ej uppn åk9'!$A$4:$D$525,3,FALSE),0)</f>
        <v>999</v>
      </c>
      <c r="F461">
        <f t="shared" si="64"/>
        <v>0</v>
      </c>
      <c r="G461">
        <f t="shared" si="65"/>
        <v>0</v>
      </c>
      <c r="H461" t="b">
        <f>IFERROR(VLOOKUP(A461,'ej uppn åk6 uppn åk9'!$A$4:$D$525,1,FALSE)&lt;&gt;"",FALSE)</f>
        <v>1</v>
      </c>
      <c r="I461">
        <f>IFERROR(VLOOKUP(A461,'ej uppn åk6 uppn åk9'!$A$4:$D$525,2,FALSE),0)</f>
        <v>999</v>
      </c>
      <c r="J461">
        <f>IFERROR(VLOOKUP(A461,'ej uppn åk6 uppn åk9'!$A$4:$D$525,3,FALSE),0)</f>
        <v>999</v>
      </c>
      <c r="K461">
        <f t="shared" si="66"/>
        <v>0</v>
      </c>
      <c r="L461">
        <f t="shared" si="67"/>
        <v>0</v>
      </c>
      <c r="M461" t="b">
        <f>IFERROR(VLOOKUP(A461,'uppn åk6 ej uppn åk9'!$A$4:$D$525,1,FALSE)&lt;&gt;"",FALSE)</f>
        <v>1</v>
      </c>
      <c r="N461">
        <f>IFERROR(VLOOKUP(A461,'uppn åk6 ej uppn åk9'!$A$4:$D$525,2,FALSE),0)</f>
        <v>999</v>
      </c>
      <c r="O461">
        <f>IFERROR(VLOOKUP(A461,'uppn åk6 ej uppn åk9'!$A$4:$D$525,3,FALSE),0)</f>
        <v>999</v>
      </c>
      <c r="P461">
        <f t="shared" si="68"/>
        <v>0</v>
      </c>
      <c r="Q461">
        <f t="shared" si="69"/>
        <v>0</v>
      </c>
      <c r="R461" t="b">
        <f>IFERROR(VLOOKUP(A461,'uppn åk6 uppn åk9'!$A$4:$D$600,1,FALSE)&lt;&gt;"",FALSE)</f>
        <v>1</v>
      </c>
      <c r="S461">
        <f>IFERROR(VLOOKUP(A461,'uppn åk6 uppn åk9'!$A$4:$D$600,2,FALSE),0)</f>
        <v>23</v>
      </c>
      <c r="T461">
        <f>IFERROR(VLOOKUP(A461,'uppn åk6 uppn åk9'!$A$4:$D$600,3,FALSE),0)</f>
        <v>0</v>
      </c>
      <c r="U461">
        <f t="shared" si="70"/>
        <v>23</v>
      </c>
      <c r="V461">
        <f t="shared" si="71"/>
        <v>0</v>
      </c>
    </row>
    <row r="462" spans="1:22" x14ac:dyDescent="0.3">
      <c r="A462" s="10" t="s">
        <v>398</v>
      </c>
      <c r="B462" s="49" t="b">
        <f t="shared" si="63"/>
        <v>0</v>
      </c>
      <c r="C462" t="b">
        <f>IFERROR(VLOOKUP(A462,'ej uppn åk6 ej uppn åk9'!$A$4:$D$525,1,FALSE)&lt;&gt;"",FALSE)</f>
        <v>1</v>
      </c>
      <c r="D462">
        <f>IFERROR(VLOOKUP(A462,'ej uppn åk6 ej uppn åk9'!$A$4:$D$525,2,FALSE),0)</f>
        <v>999</v>
      </c>
      <c r="E462">
        <f>IFERROR(VLOOKUP(A462,'ej uppn åk6 ej uppn åk9'!$A$4:$D$525,3,FALSE),0)</f>
        <v>999</v>
      </c>
      <c r="F462">
        <f t="shared" si="64"/>
        <v>0</v>
      </c>
      <c r="G462">
        <f t="shared" si="65"/>
        <v>0</v>
      </c>
      <c r="H462" t="b">
        <f>IFERROR(VLOOKUP(A462,'ej uppn åk6 uppn åk9'!$A$4:$D$525,1,FALSE)&lt;&gt;"",FALSE)</f>
        <v>0</v>
      </c>
      <c r="I462">
        <f>IFERROR(VLOOKUP(A462,'ej uppn åk6 uppn åk9'!$A$4:$D$525,2,FALSE),0)</f>
        <v>0</v>
      </c>
      <c r="J462">
        <f>IFERROR(VLOOKUP(A462,'ej uppn åk6 uppn åk9'!$A$4:$D$525,3,FALSE),0)</f>
        <v>0</v>
      </c>
      <c r="K462">
        <f t="shared" si="66"/>
        <v>0</v>
      </c>
      <c r="L462">
        <f t="shared" si="67"/>
        <v>0</v>
      </c>
      <c r="M462" t="b">
        <f>IFERROR(VLOOKUP(A462,'uppn åk6 ej uppn åk9'!$A$4:$D$525,1,FALSE)&lt;&gt;"",FALSE)</f>
        <v>0</v>
      </c>
      <c r="N462">
        <f>IFERROR(VLOOKUP(A462,'uppn åk6 ej uppn åk9'!$A$4:$D$525,2,FALSE),0)</f>
        <v>0</v>
      </c>
      <c r="O462">
        <f>IFERROR(VLOOKUP(A462,'uppn åk6 ej uppn åk9'!$A$4:$D$525,3,FALSE),0)</f>
        <v>0</v>
      </c>
      <c r="P462">
        <f t="shared" si="68"/>
        <v>0</v>
      </c>
      <c r="Q462">
        <f t="shared" si="69"/>
        <v>0</v>
      </c>
      <c r="R462" t="b">
        <f>IFERROR(VLOOKUP(A462,'uppn åk6 uppn åk9'!$A$4:$D$600,1,FALSE)&lt;&gt;"",FALSE)</f>
        <v>0</v>
      </c>
      <c r="S462">
        <f>IFERROR(VLOOKUP(A462,'uppn åk6 uppn åk9'!$A$4:$D$600,2,FALSE),0)</f>
        <v>0</v>
      </c>
      <c r="T462">
        <f>IFERROR(VLOOKUP(A462,'uppn åk6 uppn åk9'!$A$4:$D$600,3,FALSE),0)</f>
        <v>0</v>
      </c>
      <c r="U462">
        <f t="shared" si="70"/>
        <v>0</v>
      </c>
      <c r="V462">
        <f t="shared" si="71"/>
        <v>0</v>
      </c>
    </row>
    <row r="463" spans="1:22" x14ac:dyDescent="0.3">
      <c r="A463" s="10" t="s">
        <v>399</v>
      </c>
      <c r="B463" s="49" t="b">
        <f t="shared" si="63"/>
        <v>1</v>
      </c>
      <c r="C463" t="b">
        <f>IFERROR(VLOOKUP(A463,'ej uppn åk6 ej uppn åk9'!$A$4:$D$525,1,FALSE)&lt;&gt;"",FALSE)</f>
        <v>1</v>
      </c>
      <c r="D463">
        <f>IFERROR(VLOOKUP(A463,'ej uppn åk6 ej uppn åk9'!$A$4:$D$525,2,FALSE),0)</f>
        <v>0</v>
      </c>
      <c r="E463" t="str">
        <f>IFERROR(VLOOKUP(A463,'ej uppn åk6 ej uppn åk9'!$A$4:$D$525,3,FALSE),0)</f>
        <v>.</v>
      </c>
      <c r="F463">
        <f t="shared" si="64"/>
        <v>0</v>
      </c>
      <c r="G463" t="str">
        <f t="shared" si="65"/>
        <v>.</v>
      </c>
      <c r="H463" t="b">
        <f>IFERROR(VLOOKUP(A463,'ej uppn åk6 uppn åk9'!$A$4:$D$525,1,FALSE)&lt;&gt;"",FALSE)</f>
        <v>1</v>
      </c>
      <c r="I463">
        <f>IFERROR(VLOOKUP(A463,'ej uppn åk6 uppn åk9'!$A$4:$D$525,2,FALSE),0)</f>
        <v>999</v>
      </c>
      <c r="J463">
        <f>IFERROR(VLOOKUP(A463,'ej uppn åk6 uppn åk9'!$A$4:$D$525,3,FALSE),0)</f>
        <v>999</v>
      </c>
      <c r="K463">
        <f t="shared" si="66"/>
        <v>0</v>
      </c>
      <c r="L463">
        <f t="shared" si="67"/>
        <v>0</v>
      </c>
      <c r="M463" t="b">
        <f>IFERROR(VLOOKUP(A463,'uppn åk6 ej uppn åk9'!$A$4:$D$525,1,FALSE)&lt;&gt;"",FALSE)</f>
        <v>1</v>
      </c>
      <c r="N463">
        <f>IFERROR(VLOOKUP(A463,'uppn åk6 ej uppn åk9'!$A$4:$D$525,2,FALSE),0)</f>
        <v>0</v>
      </c>
      <c r="O463" t="str">
        <f>IFERROR(VLOOKUP(A463,'uppn åk6 ej uppn åk9'!$A$4:$D$525,3,FALSE),0)</f>
        <v>.</v>
      </c>
      <c r="P463">
        <f t="shared" si="68"/>
        <v>0</v>
      </c>
      <c r="Q463" t="str">
        <f t="shared" si="69"/>
        <v>.</v>
      </c>
      <c r="R463" t="b">
        <f>IFERROR(VLOOKUP(A463,'uppn åk6 uppn åk9'!$A$4:$D$600,1,FALSE)&lt;&gt;"",FALSE)</f>
        <v>1</v>
      </c>
      <c r="S463">
        <f>IFERROR(VLOOKUP(A463,'uppn åk6 uppn åk9'!$A$4:$D$600,2,FALSE),0)</f>
        <v>0</v>
      </c>
      <c r="T463" t="str">
        <f>IFERROR(VLOOKUP(A463,'uppn åk6 uppn åk9'!$A$4:$D$600,3,FALSE),0)</f>
        <v>.</v>
      </c>
      <c r="U463">
        <f t="shared" si="70"/>
        <v>0</v>
      </c>
      <c r="V463" t="str">
        <f t="shared" si="71"/>
        <v>.</v>
      </c>
    </row>
    <row r="464" spans="1:22" x14ac:dyDescent="0.3">
      <c r="A464" s="10" t="s">
        <v>400</v>
      </c>
      <c r="B464" s="49" t="b">
        <f t="shared" si="63"/>
        <v>0</v>
      </c>
      <c r="C464" t="b">
        <f>IFERROR(VLOOKUP(A464,'ej uppn åk6 ej uppn åk9'!$A$4:$D$525,1,FALSE)&lt;&gt;"",FALSE)</f>
        <v>1</v>
      </c>
      <c r="D464">
        <f>IFERROR(VLOOKUP(A464,'ej uppn åk6 ej uppn åk9'!$A$4:$D$525,2,FALSE),0)</f>
        <v>11</v>
      </c>
      <c r="E464">
        <f>IFERROR(VLOOKUP(A464,'ej uppn åk6 ej uppn åk9'!$A$4:$D$525,3,FALSE),0)</f>
        <v>10</v>
      </c>
      <c r="F464">
        <f t="shared" si="64"/>
        <v>11</v>
      </c>
      <c r="G464">
        <f t="shared" si="65"/>
        <v>10</v>
      </c>
      <c r="H464" t="b">
        <f>IFERROR(VLOOKUP(A464,'ej uppn åk6 uppn åk9'!$A$4:$D$525,1,FALSE)&lt;&gt;"",FALSE)</f>
        <v>1</v>
      </c>
      <c r="I464">
        <f>IFERROR(VLOOKUP(A464,'ej uppn åk6 uppn åk9'!$A$4:$D$525,2,FALSE),0)</f>
        <v>999</v>
      </c>
      <c r="J464">
        <f>IFERROR(VLOOKUP(A464,'ej uppn åk6 uppn åk9'!$A$4:$D$525,3,FALSE),0)</f>
        <v>999</v>
      </c>
      <c r="K464">
        <f t="shared" si="66"/>
        <v>0</v>
      </c>
      <c r="L464">
        <f t="shared" si="67"/>
        <v>0</v>
      </c>
      <c r="M464" t="b">
        <f>IFERROR(VLOOKUP(A464,'uppn åk6 ej uppn åk9'!$A$4:$D$525,1,FALSE)&lt;&gt;"",FALSE)</f>
        <v>1</v>
      </c>
      <c r="N464">
        <f>IFERROR(VLOOKUP(A464,'uppn åk6 ej uppn åk9'!$A$4:$D$525,2,FALSE),0)</f>
        <v>999</v>
      </c>
      <c r="O464">
        <f>IFERROR(VLOOKUP(A464,'uppn åk6 ej uppn åk9'!$A$4:$D$525,3,FALSE),0)</f>
        <v>999</v>
      </c>
      <c r="P464">
        <f t="shared" si="68"/>
        <v>0</v>
      </c>
      <c r="Q464">
        <f t="shared" si="69"/>
        <v>0</v>
      </c>
      <c r="R464" t="b">
        <f>IFERROR(VLOOKUP(A464,'uppn åk6 uppn åk9'!$A$4:$D$600,1,FALSE)&lt;&gt;"",FALSE)</f>
        <v>1</v>
      </c>
      <c r="S464">
        <f>IFERROR(VLOOKUP(A464,'uppn åk6 uppn åk9'!$A$4:$D$600,2,FALSE),0)</f>
        <v>999</v>
      </c>
      <c r="T464">
        <f>IFERROR(VLOOKUP(A464,'uppn åk6 uppn åk9'!$A$4:$D$600,3,FALSE),0)</f>
        <v>999</v>
      </c>
      <c r="U464">
        <f t="shared" si="70"/>
        <v>0</v>
      </c>
      <c r="V464">
        <f t="shared" si="71"/>
        <v>0</v>
      </c>
    </row>
    <row r="465" spans="1:22" x14ac:dyDescent="0.3">
      <c r="A465" s="10" t="s">
        <v>606</v>
      </c>
      <c r="B465" s="49" t="b">
        <f t="shared" si="63"/>
        <v>0</v>
      </c>
      <c r="C465" t="b">
        <f>IFERROR(VLOOKUP(A465,'ej uppn åk6 ej uppn åk9'!$A$4:$D$525,1,FALSE)&lt;&gt;"",FALSE)</f>
        <v>0</v>
      </c>
      <c r="D465">
        <f>IFERROR(VLOOKUP(A465,'ej uppn åk6 ej uppn åk9'!$A$4:$D$525,2,FALSE),0)</f>
        <v>0</v>
      </c>
      <c r="E465">
        <f>IFERROR(VLOOKUP(A465,'ej uppn åk6 ej uppn åk9'!$A$4:$D$525,3,FALSE),0)</f>
        <v>0</v>
      </c>
      <c r="F465">
        <f t="shared" si="64"/>
        <v>0</v>
      </c>
      <c r="G465">
        <f t="shared" si="65"/>
        <v>0</v>
      </c>
      <c r="H465" t="b">
        <f>IFERROR(VLOOKUP(A465,'ej uppn åk6 uppn åk9'!$A$4:$D$525,1,FALSE)&lt;&gt;"",FALSE)</f>
        <v>0</v>
      </c>
      <c r="I465">
        <f>IFERROR(VLOOKUP(A465,'ej uppn åk6 uppn åk9'!$A$4:$D$525,2,FALSE),0)</f>
        <v>0</v>
      </c>
      <c r="J465">
        <f>IFERROR(VLOOKUP(A465,'ej uppn åk6 uppn åk9'!$A$4:$D$525,3,FALSE),0)</f>
        <v>0</v>
      </c>
      <c r="K465">
        <f t="shared" si="66"/>
        <v>0</v>
      </c>
      <c r="L465">
        <f t="shared" si="67"/>
        <v>0</v>
      </c>
      <c r="M465" t="b">
        <f>IFERROR(VLOOKUP(A465,'uppn åk6 ej uppn åk9'!$A$4:$D$525,1,FALSE)&lt;&gt;"",FALSE)</f>
        <v>1</v>
      </c>
      <c r="N465">
        <f>IFERROR(VLOOKUP(A465,'uppn åk6 ej uppn åk9'!$A$4:$D$525,2,FALSE),0)</f>
        <v>999</v>
      </c>
      <c r="O465">
        <f>IFERROR(VLOOKUP(A465,'uppn åk6 ej uppn åk9'!$A$4:$D$525,3,FALSE),0)</f>
        <v>999</v>
      </c>
      <c r="P465">
        <f t="shared" si="68"/>
        <v>0</v>
      </c>
      <c r="Q465">
        <f t="shared" si="69"/>
        <v>0</v>
      </c>
      <c r="R465" t="b">
        <f>IFERROR(VLOOKUP(A465,'uppn åk6 uppn åk9'!$A$4:$D$600,1,FALSE)&lt;&gt;"",FALSE)</f>
        <v>0</v>
      </c>
      <c r="S465">
        <f>IFERROR(VLOOKUP(A465,'uppn åk6 uppn åk9'!$A$4:$D$600,2,FALSE),0)</f>
        <v>0</v>
      </c>
      <c r="T465">
        <f>IFERROR(VLOOKUP(A465,'uppn åk6 uppn åk9'!$A$4:$D$600,3,FALSE),0)</f>
        <v>0</v>
      </c>
      <c r="U465">
        <f t="shared" si="70"/>
        <v>0</v>
      </c>
      <c r="V465">
        <f t="shared" si="71"/>
        <v>0</v>
      </c>
    </row>
    <row r="466" spans="1:22" x14ac:dyDescent="0.3">
      <c r="A466" s="10" t="s">
        <v>401</v>
      </c>
      <c r="B466" s="49" t="b">
        <f t="shared" si="63"/>
        <v>1</v>
      </c>
      <c r="C466" t="b">
        <f>IFERROR(VLOOKUP(A466,'ej uppn åk6 ej uppn åk9'!$A$4:$D$525,1,FALSE)&lt;&gt;"",FALSE)</f>
        <v>1</v>
      </c>
      <c r="D466">
        <f>IFERROR(VLOOKUP(A466,'ej uppn åk6 ej uppn åk9'!$A$4:$D$525,2,FALSE),0)</f>
        <v>999</v>
      </c>
      <c r="E466">
        <f>IFERROR(VLOOKUP(A466,'ej uppn åk6 ej uppn åk9'!$A$4:$D$525,3,FALSE),0)</f>
        <v>999</v>
      </c>
      <c r="F466">
        <f t="shared" si="64"/>
        <v>0</v>
      </c>
      <c r="G466">
        <f t="shared" si="65"/>
        <v>0</v>
      </c>
      <c r="H466" t="b">
        <f>IFERROR(VLOOKUP(A466,'ej uppn åk6 uppn åk9'!$A$4:$D$525,1,FALSE)&lt;&gt;"",FALSE)</f>
        <v>1</v>
      </c>
      <c r="I466">
        <f>IFERROR(VLOOKUP(A466,'ej uppn åk6 uppn åk9'!$A$4:$D$525,2,FALSE),0)</f>
        <v>0</v>
      </c>
      <c r="J466" t="str">
        <f>IFERROR(VLOOKUP(A466,'ej uppn åk6 uppn åk9'!$A$4:$D$525,3,FALSE),0)</f>
        <v>.</v>
      </c>
      <c r="K466">
        <f t="shared" si="66"/>
        <v>0</v>
      </c>
      <c r="L466" t="str">
        <f t="shared" si="67"/>
        <v>.</v>
      </c>
      <c r="M466" t="b">
        <f>IFERROR(VLOOKUP(A466,'uppn åk6 ej uppn åk9'!$A$4:$D$525,1,FALSE)&lt;&gt;"",FALSE)</f>
        <v>0</v>
      </c>
      <c r="N466">
        <f>IFERROR(VLOOKUP(A466,'uppn åk6 ej uppn åk9'!$A$4:$D$525,2,FALSE),0)</f>
        <v>0</v>
      </c>
      <c r="O466">
        <f>IFERROR(VLOOKUP(A466,'uppn åk6 ej uppn åk9'!$A$4:$D$525,3,FALSE),0)</f>
        <v>0</v>
      </c>
      <c r="P466">
        <f t="shared" si="68"/>
        <v>0</v>
      </c>
      <c r="Q466">
        <f t="shared" si="69"/>
        <v>0</v>
      </c>
      <c r="R466" t="b">
        <f>IFERROR(VLOOKUP(A466,'uppn åk6 uppn åk9'!$A$4:$D$600,1,FALSE)&lt;&gt;"",FALSE)</f>
        <v>1</v>
      </c>
      <c r="S466">
        <f>IFERROR(VLOOKUP(A466,'uppn åk6 uppn åk9'!$A$4:$D$600,2,FALSE),0)</f>
        <v>999</v>
      </c>
      <c r="T466">
        <f>IFERROR(VLOOKUP(A466,'uppn åk6 uppn åk9'!$A$4:$D$600,3,FALSE),0)</f>
        <v>999</v>
      </c>
      <c r="U466">
        <f t="shared" si="70"/>
        <v>0</v>
      </c>
      <c r="V466">
        <f t="shared" si="71"/>
        <v>0</v>
      </c>
    </row>
    <row r="467" spans="1:22" x14ac:dyDescent="0.3">
      <c r="A467" s="10" t="s">
        <v>607</v>
      </c>
      <c r="B467" s="49" t="b">
        <f t="shared" si="63"/>
        <v>0</v>
      </c>
      <c r="C467" t="b">
        <f>IFERROR(VLOOKUP(A467,'ej uppn åk6 ej uppn åk9'!$A$4:$D$525,1,FALSE)&lt;&gt;"",FALSE)</f>
        <v>0</v>
      </c>
      <c r="D467">
        <f>IFERROR(VLOOKUP(A467,'ej uppn åk6 ej uppn åk9'!$A$4:$D$525,2,FALSE),0)</f>
        <v>0</v>
      </c>
      <c r="E467">
        <f>IFERROR(VLOOKUP(A467,'ej uppn åk6 ej uppn åk9'!$A$4:$D$525,3,FALSE),0)</f>
        <v>0</v>
      </c>
      <c r="F467">
        <f t="shared" si="64"/>
        <v>0</v>
      </c>
      <c r="G467">
        <f t="shared" si="65"/>
        <v>0</v>
      </c>
      <c r="H467" t="b">
        <f>IFERROR(VLOOKUP(A467,'ej uppn åk6 uppn åk9'!$A$4:$D$525,1,FALSE)&lt;&gt;"",FALSE)</f>
        <v>0</v>
      </c>
      <c r="I467">
        <f>IFERROR(VLOOKUP(A467,'ej uppn åk6 uppn åk9'!$A$4:$D$525,2,FALSE),0)</f>
        <v>0</v>
      </c>
      <c r="J467">
        <f>IFERROR(VLOOKUP(A467,'ej uppn åk6 uppn åk9'!$A$4:$D$525,3,FALSE),0)</f>
        <v>0</v>
      </c>
      <c r="K467">
        <f t="shared" si="66"/>
        <v>0</v>
      </c>
      <c r="L467">
        <f t="shared" si="67"/>
        <v>0</v>
      </c>
      <c r="M467" t="b">
        <f>IFERROR(VLOOKUP(A467,'uppn åk6 ej uppn åk9'!$A$4:$D$525,1,FALSE)&lt;&gt;"",FALSE)</f>
        <v>1</v>
      </c>
      <c r="N467">
        <f>IFERROR(VLOOKUP(A467,'uppn åk6 ej uppn åk9'!$A$4:$D$525,2,FALSE),0)</f>
        <v>999</v>
      </c>
      <c r="O467">
        <f>IFERROR(VLOOKUP(A467,'uppn åk6 ej uppn åk9'!$A$4:$D$525,3,FALSE),0)</f>
        <v>999</v>
      </c>
      <c r="P467">
        <f t="shared" si="68"/>
        <v>0</v>
      </c>
      <c r="Q467">
        <f t="shared" si="69"/>
        <v>0</v>
      </c>
      <c r="R467" t="b">
        <f>IFERROR(VLOOKUP(A467,'uppn åk6 uppn åk9'!$A$4:$D$600,1,FALSE)&lt;&gt;"",FALSE)</f>
        <v>1</v>
      </c>
      <c r="S467">
        <f>IFERROR(VLOOKUP(A467,'uppn åk6 uppn åk9'!$A$4:$D$600,2,FALSE),0)</f>
        <v>0</v>
      </c>
      <c r="T467" t="str">
        <f>IFERROR(VLOOKUP(A467,'uppn åk6 uppn åk9'!$A$4:$D$600,3,FALSE),0)</f>
        <v>.</v>
      </c>
      <c r="U467">
        <f t="shared" si="70"/>
        <v>0</v>
      </c>
      <c r="V467" t="str">
        <f t="shared" si="71"/>
        <v>.</v>
      </c>
    </row>
    <row r="468" spans="1:22" x14ac:dyDescent="0.3">
      <c r="A468" s="10" t="s">
        <v>578</v>
      </c>
      <c r="B468" s="49" t="b">
        <f t="shared" si="63"/>
        <v>0</v>
      </c>
      <c r="C468" t="b">
        <f>IFERROR(VLOOKUP(A468,'ej uppn åk6 ej uppn åk9'!$A$4:$D$525,1,FALSE)&lt;&gt;"",FALSE)</f>
        <v>0</v>
      </c>
      <c r="D468">
        <f>IFERROR(VLOOKUP(A468,'ej uppn åk6 ej uppn åk9'!$A$4:$D$525,2,FALSE),0)</f>
        <v>0</v>
      </c>
      <c r="E468">
        <f>IFERROR(VLOOKUP(A468,'ej uppn åk6 ej uppn åk9'!$A$4:$D$525,3,FALSE),0)</f>
        <v>0</v>
      </c>
      <c r="F468">
        <f t="shared" si="64"/>
        <v>0</v>
      </c>
      <c r="G468">
        <f t="shared" si="65"/>
        <v>0</v>
      </c>
      <c r="H468" t="b">
        <f>IFERROR(VLOOKUP(A468,'ej uppn åk6 uppn åk9'!$A$4:$D$525,1,FALSE)&lt;&gt;"",FALSE)</f>
        <v>1</v>
      </c>
      <c r="I468">
        <f>IFERROR(VLOOKUP(A468,'ej uppn åk6 uppn åk9'!$A$4:$D$525,2,FALSE),0)</f>
        <v>999</v>
      </c>
      <c r="J468">
        <f>IFERROR(VLOOKUP(A468,'ej uppn åk6 uppn åk9'!$A$4:$D$525,3,FALSE),0)</f>
        <v>999</v>
      </c>
      <c r="K468">
        <f t="shared" si="66"/>
        <v>0</v>
      </c>
      <c r="L468">
        <f t="shared" si="67"/>
        <v>0</v>
      </c>
      <c r="M468" t="b">
        <f>IFERROR(VLOOKUP(A468,'uppn åk6 ej uppn åk9'!$A$4:$D$525,1,FALSE)&lt;&gt;"",FALSE)</f>
        <v>0</v>
      </c>
      <c r="N468">
        <f>IFERROR(VLOOKUP(A468,'uppn åk6 ej uppn åk9'!$A$4:$D$525,2,FALSE),0)</f>
        <v>0</v>
      </c>
      <c r="O468">
        <f>IFERROR(VLOOKUP(A468,'uppn åk6 ej uppn åk9'!$A$4:$D$525,3,FALSE),0)</f>
        <v>0</v>
      </c>
      <c r="P468">
        <f t="shared" si="68"/>
        <v>0</v>
      </c>
      <c r="Q468">
        <f t="shared" si="69"/>
        <v>0</v>
      </c>
      <c r="R468" t="b">
        <f>IFERROR(VLOOKUP(A468,'uppn åk6 uppn åk9'!$A$4:$D$600,1,FALSE)&lt;&gt;"",FALSE)</f>
        <v>1</v>
      </c>
      <c r="S468">
        <f>IFERROR(VLOOKUP(A468,'uppn åk6 uppn åk9'!$A$4:$D$600,2,FALSE),0)</f>
        <v>999</v>
      </c>
      <c r="T468">
        <f>IFERROR(VLOOKUP(A468,'uppn åk6 uppn åk9'!$A$4:$D$600,3,FALSE),0)</f>
        <v>999</v>
      </c>
      <c r="U468">
        <f t="shared" si="70"/>
        <v>0</v>
      </c>
      <c r="V468">
        <f t="shared" si="71"/>
        <v>0</v>
      </c>
    </row>
    <row r="469" spans="1:22" x14ac:dyDescent="0.3">
      <c r="A469" s="10" t="s">
        <v>402</v>
      </c>
      <c r="B469" s="49" t="b">
        <f t="shared" si="63"/>
        <v>1</v>
      </c>
      <c r="C469" t="b">
        <f>IFERROR(VLOOKUP(A469,'ej uppn åk6 ej uppn åk9'!$A$4:$D$525,1,FALSE)&lt;&gt;"",FALSE)</f>
        <v>1</v>
      </c>
      <c r="D469">
        <f>IFERROR(VLOOKUP(A469,'ej uppn åk6 ej uppn åk9'!$A$4:$D$525,2,FALSE),0)</f>
        <v>0</v>
      </c>
      <c r="E469" t="str">
        <f>IFERROR(VLOOKUP(A469,'ej uppn åk6 ej uppn åk9'!$A$4:$D$525,3,FALSE),0)</f>
        <v>.</v>
      </c>
      <c r="F469">
        <f t="shared" si="64"/>
        <v>0</v>
      </c>
      <c r="G469" t="str">
        <f t="shared" si="65"/>
        <v>.</v>
      </c>
      <c r="H469" t="b">
        <f>IFERROR(VLOOKUP(A469,'ej uppn åk6 uppn åk9'!$A$4:$D$525,1,FALSE)&lt;&gt;"",FALSE)</f>
        <v>1</v>
      </c>
      <c r="I469">
        <f>IFERROR(VLOOKUP(A469,'ej uppn åk6 uppn åk9'!$A$4:$D$525,2,FALSE),0)</f>
        <v>999</v>
      </c>
      <c r="J469">
        <f>IFERROR(VLOOKUP(A469,'ej uppn åk6 uppn åk9'!$A$4:$D$525,3,FALSE),0)</f>
        <v>999</v>
      </c>
      <c r="K469">
        <f t="shared" si="66"/>
        <v>0</v>
      </c>
      <c r="L469">
        <f t="shared" si="67"/>
        <v>0</v>
      </c>
      <c r="M469" t="b">
        <f>IFERROR(VLOOKUP(A469,'uppn åk6 ej uppn åk9'!$A$4:$D$525,1,FALSE)&lt;&gt;"",FALSE)</f>
        <v>1</v>
      </c>
      <c r="N469">
        <f>IFERROR(VLOOKUP(A469,'uppn åk6 ej uppn åk9'!$A$4:$D$525,2,FALSE),0)</f>
        <v>999</v>
      </c>
      <c r="O469">
        <f>IFERROR(VLOOKUP(A469,'uppn åk6 ej uppn åk9'!$A$4:$D$525,3,FALSE),0)</f>
        <v>999</v>
      </c>
      <c r="P469">
        <f t="shared" si="68"/>
        <v>0</v>
      </c>
      <c r="Q469">
        <f t="shared" si="69"/>
        <v>0</v>
      </c>
      <c r="R469" t="b">
        <f>IFERROR(VLOOKUP(A469,'uppn åk6 uppn åk9'!$A$4:$D$600,1,FALSE)&lt;&gt;"",FALSE)</f>
        <v>1</v>
      </c>
      <c r="S469">
        <f>IFERROR(VLOOKUP(A469,'uppn åk6 uppn åk9'!$A$4:$D$600,2,FALSE),0)</f>
        <v>999</v>
      </c>
      <c r="T469">
        <f>IFERROR(VLOOKUP(A469,'uppn åk6 uppn åk9'!$A$4:$D$600,3,FALSE),0)</f>
        <v>999</v>
      </c>
      <c r="U469">
        <f t="shared" si="70"/>
        <v>0</v>
      </c>
      <c r="V469">
        <f t="shared" si="71"/>
        <v>0</v>
      </c>
    </row>
    <row r="470" spans="1:22" x14ac:dyDescent="0.3">
      <c r="A470" s="10" t="s">
        <v>403</v>
      </c>
      <c r="B470" s="49" t="b">
        <f t="shared" si="63"/>
        <v>0</v>
      </c>
      <c r="C470" t="b">
        <f>IFERROR(VLOOKUP(A470,'ej uppn åk6 ej uppn åk9'!$A$4:$D$525,1,FALSE)&lt;&gt;"",FALSE)</f>
        <v>1</v>
      </c>
      <c r="D470">
        <f>IFERROR(VLOOKUP(A470,'ej uppn åk6 ej uppn åk9'!$A$4:$D$525,2,FALSE),0)</f>
        <v>999</v>
      </c>
      <c r="E470">
        <f>IFERROR(VLOOKUP(A470,'ej uppn åk6 ej uppn åk9'!$A$4:$D$525,3,FALSE),0)</f>
        <v>999</v>
      </c>
      <c r="F470">
        <f t="shared" si="64"/>
        <v>0</v>
      </c>
      <c r="G470">
        <f t="shared" si="65"/>
        <v>0</v>
      </c>
      <c r="H470" t="b">
        <f>IFERROR(VLOOKUP(A470,'ej uppn åk6 uppn åk9'!$A$4:$D$525,1,FALSE)&lt;&gt;"",FALSE)</f>
        <v>1</v>
      </c>
      <c r="I470">
        <f>IFERROR(VLOOKUP(A470,'ej uppn åk6 uppn åk9'!$A$4:$D$525,2,FALSE),0)</f>
        <v>999</v>
      </c>
      <c r="J470">
        <f>IFERROR(VLOOKUP(A470,'ej uppn åk6 uppn åk9'!$A$4:$D$525,3,FALSE),0)</f>
        <v>999</v>
      </c>
      <c r="K470">
        <f t="shared" si="66"/>
        <v>0</v>
      </c>
      <c r="L470">
        <f t="shared" si="67"/>
        <v>0</v>
      </c>
      <c r="M470" t="b">
        <f>IFERROR(VLOOKUP(A470,'uppn åk6 ej uppn åk9'!$A$4:$D$525,1,FALSE)&lt;&gt;"",FALSE)</f>
        <v>1</v>
      </c>
      <c r="N470">
        <f>IFERROR(VLOOKUP(A470,'uppn åk6 ej uppn åk9'!$A$4:$D$525,2,FALSE),0)</f>
        <v>999</v>
      </c>
      <c r="O470">
        <f>IFERROR(VLOOKUP(A470,'uppn åk6 ej uppn åk9'!$A$4:$D$525,3,FALSE),0)</f>
        <v>999</v>
      </c>
      <c r="P470">
        <f t="shared" si="68"/>
        <v>0</v>
      </c>
      <c r="Q470">
        <f t="shared" si="69"/>
        <v>0</v>
      </c>
      <c r="R470" t="b">
        <f>IFERROR(VLOOKUP(A470,'uppn åk6 uppn åk9'!$A$4:$D$600,1,FALSE)&lt;&gt;"",FALSE)</f>
        <v>1</v>
      </c>
      <c r="S470">
        <f>IFERROR(VLOOKUP(A470,'uppn åk6 uppn åk9'!$A$4:$D$600,2,FALSE),0)</f>
        <v>999</v>
      </c>
      <c r="T470">
        <f>IFERROR(VLOOKUP(A470,'uppn åk6 uppn åk9'!$A$4:$D$600,3,FALSE),0)</f>
        <v>999</v>
      </c>
      <c r="U470">
        <f t="shared" si="70"/>
        <v>0</v>
      </c>
      <c r="V470">
        <f t="shared" si="71"/>
        <v>0</v>
      </c>
    </row>
    <row r="471" spans="1:22" x14ac:dyDescent="0.3">
      <c r="A471" s="10" t="s">
        <v>634</v>
      </c>
      <c r="B471" s="49" t="b">
        <f t="shared" si="63"/>
        <v>0</v>
      </c>
      <c r="C471" t="b">
        <f>IFERROR(VLOOKUP(A471,'ej uppn åk6 ej uppn åk9'!$A$4:$D$525,1,FALSE)&lt;&gt;"",FALSE)</f>
        <v>0</v>
      </c>
      <c r="D471">
        <f>IFERROR(VLOOKUP(A471,'ej uppn åk6 ej uppn åk9'!$A$4:$D$525,2,FALSE),0)</f>
        <v>0</v>
      </c>
      <c r="E471">
        <f>IFERROR(VLOOKUP(A471,'ej uppn åk6 ej uppn åk9'!$A$4:$D$525,3,FALSE),0)</f>
        <v>0</v>
      </c>
      <c r="F471">
        <f t="shared" si="64"/>
        <v>0</v>
      </c>
      <c r="G471">
        <f t="shared" si="65"/>
        <v>0</v>
      </c>
      <c r="H471" t="b">
        <f>IFERROR(VLOOKUP(A471,'ej uppn åk6 uppn åk9'!$A$4:$D$525,1,FALSE)&lt;&gt;"",FALSE)</f>
        <v>0</v>
      </c>
      <c r="I471">
        <f>IFERROR(VLOOKUP(A471,'ej uppn åk6 uppn åk9'!$A$4:$D$525,2,FALSE),0)</f>
        <v>0</v>
      </c>
      <c r="J471">
        <f>IFERROR(VLOOKUP(A471,'ej uppn åk6 uppn åk9'!$A$4:$D$525,3,FALSE),0)</f>
        <v>0</v>
      </c>
      <c r="K471">
        <f t="shared" si="66"/>
        <v>0</v>
      </c>
      <c r="L471">
        <f t="shared" si="67"/>
        <v>0</v>
      </c>
      <c r="M471" t="b">
        <f>IFERROR(VLOOKUP(A471,'uppn åk6 ej uppn åk9'!$A$4:$D$525,1,FALSE)&lt;&gt;"",FALSE)</f>
        <v>0</v>
      </c>
      <c r="N471">
        <f>IFERROR(VLOOKUP(A471,'uppn åk6 ej uppn åk9'!$A$4:$D$525,2,FALSE),0)</f>
        <v>0</v>
      </c>
      <c r="O471">
        <f>IFERROR(VLOOKUP(A471,'uppn åk6 ej uppn åk9'!$A$4:$D$525,3,FALSE),0)</f>
        <v>0</v>
      </c>
      <c r="P471">
        <f t="shared" si="68"/>
        <v>0</v>
      </c>
      <c r="Q471">
        <f t="shared" si="69"/>
        <v>0</v>
      </c>
      <c r="R471" t="b">
        <f>IFERROR(VLOOKUP(A471,'uppn åk6 uppn åk9'!$A$4:$D$600,1,FALSE)&lt;&gt;"",FALSE)</f>
        <v>1</v>
      </c>
      <c r="S471">
        <f>IFERROR(VLOOKUP(A471,'uppn åk6 uppn åk9'!$A$4:$D$600,2,FALSE),0)</f>
        <v>999</v>
      </c>
      <c r="T471">
        <f>IFERROR(VLOOKUP(A471,'uppn åk6 uppn åk9'!$A$4:$D$600,3,FALSE),0)</f>
        <v>999</v>
      </c>
      <c r="U471">
        <f t="shared" si="70"/>
        <v>0</v>
      </c>
      <c r="V471">
        <f t="shared" si="71"/>
        <v>0</v>
      </c>
    </row>
    <row r="472" spans="1:22" x14ac:dyDescent="0.3">
      <c r="A472" s="10" t="s">
        <v>608</v>
      </c>
      <c r="B472" s="49" t="b">
        <f t="shared" si="63"/>
        <v>0</v>
      </c>
      <c r="C472" t="b">
        <f>IFERROR(VLOOKUP(A472,'ej uppn åk6 ej uppn åk9'!$A$4:$D$525,1,FALSE)&lt;&gt;"",FALSE)</f>
        <v>0</v>
      </c>
      <c r="D472">
        <f>IFERROR(VLOOKUP(A472,'ej uppn åk6 ej uppn åk9'!$A$4:$D$525,2,FALSE),0)</f>
        <v>0</v>
      </c>
      <c r="E472">
        <f>IFERROR(VLOOKUP(A472,'ej uppn åk6 ej uppn åk9'!$A$4:$D$525,3,FALSE),0)</f>
        <v>0</v>
      </c>
      <c r="F472">
        <f t="shared" si="64"/>
        <v>0</v>
      </c>
      <c r="G472">
        <f t="shared" si="65"/>
        <v>0</v>
      </c>
      <c r="H472" t="b">
        <f>IFERROR(VLOOKUP(A472,'ej uppn åk6 uppn åk9'!$A$4:$D$525,1,FALSE)&lt;&gt;"",FALSE)</f>
        <v>0</v>
      </c>
      <c r="I472">
        <f>IFERROR(VLOOKUP(A472,'ej uppn åk6 uppn åk9'!$A$4:$D$525,2,FALSE),0)</f>
        <v>0</v>
      </c>
      <c r="J472">
        <f>IFERROR(VLOOKUP(A472,'ej uppn åk6 uppn åk9'!$A$4:$D$525,3,FALSE),0)</f>
        <v>0</v>
      </c>
      <c r="K472">
        <f t="shared" si="66"/>
        <v>0</v>
      </c>
      <c r="L472">
        <f t="shared" si="67"/>
        <v>0</v>
      </c>
      <c r="M472" t="b">
        <f>IFERROR(VLOOKUP(A472,'uppn åk6 ej uppn åk9'!$A$4:$D$525,1,FALSE)&lt;&gt;"",FALSE)</f>
        <v>1</v>
      </c>
      <c r="N472">
        <f>IFERROR(VLOOKUP(A472,'uppn åk6 ej uppn åk9'!$A$4:$D$525,2,FALSE),0)</f>
        <v>999</v>
      </c>
      <c r="O472">
        <f>IFERROR(VLOOKUP(A472,'uppn åk6 ej uppn åk9'!$A$4:$D$525,3,FALSE),0)</f>
        <v>999</v>
      </c>
      <c r="P472">
        <f t="shared" si="68"/>
        <v>0</v>
      </c>
      <c r="Q472">
        <f t="shared" si="69"/>
        <v>0</v>
      </c>
      <c r="R472" t="b">
        <f>IFERROR(VLOOKUP(A472,'uppn åk6 uppn åk9'!$A$4:$D$600,1,FALSE)&lt;&gt;"",FALSE)</f>
        <v>0</v>
      </c>
      <c r="S472">
        <f>IFERROR(VLOOKUP(A472,'uppn åk6 uppn åk9'!$A$4:$D$600,2,FALSE),0)</f>
        <v>0</v>
      </c>
      <c r="T472">
        <f>IFERROR(VLOOKUP(A472,'uppn åk6 uppn åk9'!$A$4:$D$600,3,FALSE),0)</f>
        <v>0</v>
      </c>
      <c r="U472">
        <f t="shared" si="70"/>
        <v>0</v>
      </c>
      <c r="V472">
        <f t="shared" si="71"/>
        <v>0</v>
      </c>
    </row>
    <row r="473" spans="1:22" x14ac:dyDescent="0.3">
      <c r="A473" s="10" t="s">
        <v>404</v>
      </c>
      <c r="B473" s="49" t="b">
        <f t="shared" si="63"/>
        <v>1</v>
      </c>
      <c r="C473" t="b">
        <f>IFERROR(VLOOKUP(A473,'ej uppn åk6 ej uppn åk9'!$A$4:$D$525,1,FALSE)&lt;&gt;"",FALSE)</f>
        <v>1</v>
      </c>
      <c r="D473">
        <f>IFERROR(VLOOKUP(A473,'ej uppn åk6 ej uppn åk9'!$A$4:$D$525,2,FALSE),0)</f>
        <v>0</v>
      </c>
      <c r="E473" t="str">
        <f>IFERROR(VLOOKUP(A473,'ej uppn åk6 ej uppn åk9'!$A$4:$D$525,3,FALSE),0)</f>
        <v>.</v>
      </c>
      <c r="F473">
        <f t="shared" si="64"/>
        <v>0</v>
      </c>
      <c r="G473" t="str">
        <f t="shared" si="65"/>
        <v>.</v>
      </c>
      <c r="H473" t="b">
        <f>IFERROR(VLOOKUP(A473,'ej uppn åk6 uppn åk9'!$A$4:$D$525,1,FALSE)&lt;&gt;"",FALSE)</f>
        <v>0</v>
      </c>
      <c r="I473">
        <f>IFERROR(VLOOKUP(A473,'ej uppn åk6 uppn åk9'!$A$4:$D$525,2,FALSE),0)</f>
        <v>0</v>
      </c>
      <c r="J473">
        <f>IFERROR(VLOOKUP(A473,'ej uppn åk6 uppn åk9'!$A$4:$D$525,3,FALSE),0)</f>
        <v>0</v>
      </c>
      <c r="K473">
        <f t="shared" si="66"/>
        <v>0</v>
      </c>
      <c r="L473">
        <f t="shared" si="67"/>
        <v>0</v>
      </c>
      <c r="M473" t="b">
        <f>IFERROR(VLOOKUP(A473,'uppn åk6 ej uppn åk9'!$A$4:$D$525,1,FALSE)&lt;&gt;"",FALSE)</f>
        <v>0</v>
      </c>
      <c r="N473">
        <f>IFERROR(VLOOKUP(A473,'uppn åk6 ej uppn åk9'!$A$4:$D$525,2,FALSE),0)</f>
        <v>0</v>
      </c>
      <c r="O473">
        <f>IFERROR(VLOOKUP(A473,'uppn åk6 ej uppn åk9'!$A$4:$D$525,3,FALSE),0)</f>
        <v>0</v>
      </c>
      <c r="P473">
        <f t="shared" si="68"/>
        <v>0</v>
      </c>
      <c r="Q473">
        <f t="shared" si="69"/>
        <v>0</v>
      </c>
      <c r="R473" t="b">
        <f>IFERROR(VLOOKUP(A473,'uppn åk6 uppn åk9'!$A$4:$D$600,1,FALSE)&lt;&gt;"",FALSE)</f>
        <v>0</v>
      </c>
      <c r="S473">
        <f>IFERROR(VLOOKUP(A473,'uppn åk6 uppn åk9'!$A$4:$D$600,2,FALSE),0)</f>
        <v>0</v>
      </c>
      <c r="T473">
        <f>IFERROR(VLOOKUP(A473,'uppn åk6 uppn åk9'!$A$4:$D$600,3,FALSE),0)</f>
        <v>0</v>
      </c>
      <c r="U473">
        <f t="shared" si="70"/>
        <v>0</v>
      </c>
      <c r="V473">
        <f t="shared" si="71"/>
        <v>0</v>
      </c>
    </row>
    <row r="474" spans="1:22" x14ac:dyDescent="0.3">
      <c r="A474" s="10" t="s">
        <v>405</v>
      </c>
      <c r="B474" s="49" t="b">
        <f t="shared" si="63"/>
        <v>0</v>
      </c>
      <c r="C474" t="b">
        <f>IFERROR(VLOOKUP(A474,'ej uppn åk6 ej uppn åk9'!$A$4:$D$525,1,FALSE)&lt;&gt;"",FALSE)</f>
        <v>1</v>
      </c>
      <c r="D474">
        <f>IFERROR(VLOOKUP(A474,'ej uppn åk6 ej uppn åk9'!$A$4:$D$525,2,FALSE),0)</f>
        <v>999</v>
      </c>
      <c r="E474">
        <f>IFERROR(VLOOKUP(A474,'ej uppn åk6 ej uppn åk9'!$A$4:$D$525,3,FALSE),0)</f>
        <v>999</v>
      </c>
      <c r="F474">
        <f t="shared" si="64"/>
        <v>0</v>
      </c>
      <c r="G474">
        <f t="shared" si="65"/>
        <v>0</v>
      </c>
      <c r="H474" t="b">
        <f>IFERROR(VLOOKUP(A474,'ej uppn åk6 uppn åk9'!$A$4:$D$525,1,FALSE)&lt;&gt;"",FALSE)</f>
        <v>0</v>
      </c>
      <c r="I474">
        <f>IFERROR(VLOOKUP(A474,'ej uppn åk6 uppn åk9'!$A$4:$D$525,2,FALSE),0)</f>
        <v>0</v>
      </c>
      <c r="J474">
        <f>IFERROR(VLOOKUP(A474,'ej uppn åk6 uppn åk9'!$A$4:$D$525,3,FALSE),0)</f>
        <v>0</v>
      </c>
      <c r="K474">
        <f t="shared" si="66"/>
        <v>0</v>
      </c>
      <c r="L474">
        <f t="shared" si="67"/>
        <v>0</v>
      </c>
      <c r="M474" t="b">
        <f>IFERROR(VLOOKUP(A474,'uppn åk6 ej uppn åk9'!$A$4:$D$525,1,FALSE)&lt;&gt;"",FALSE)</f>
        <v>0</v>
      </c>
      <c r="N474">
        <f>IFERROR(VLOOKUP(A474,'uppn åk6 ej uppn åk9'!$A$4:$D$525,2,FALSE),0)</f>
        <v>0</v>
      </c>
      <c r="O474">
        <f>IFERROR(VLOOKUP(A474,'uppn åk6 ej uppn åk9'!$A$4:$D$525,3,FALSE),0)</f>
        <v>0</v>
      </c>
      <c r="P474">
        <f t="shared" si="68"/>
        <v>0</v>
      </c>
      <c r="Q474">
        <f t="shared" si="69"/>
        <v>0</v>
      </c>
      <c r="R474" t="b">
        <f>IFERROR(VLOOKUP(A474,'uppn åk6 uppn åk9'!$A$4:$D$600,1,FALSE)&lt;&gt;"",FALSE)</f>
        <v>1</v>
      </c>
      <c r="S474">
        <f>IFERROR(VLOOKUP(A474,'uppn åk6 uppn åk9'!$A$4:$D$600,2,FALSE),0)</f>
        <v>999</v>
      </c>
      <c r="T474">
        <f>IFERROR(VLOOKUP(A474,'uppn åk6 uppn åk9'!$A$4:$D$600,3,FALSE),0)</f>
        <v>999</v>
      </c>
      <c r="U474">
        <f t="shared" si="70"/>
        <v>0</v>
      </c>
      <c r="V474">
        <f t="shared" si="71"/>
        <v>0</v>
      </c>
    </row>
    <row r="475" spans="1:22" x14ac:dyDescent="0.3">
      <c r="A475" s="10" t="s">
        <v>635</v>
      </c>
      <c r="B475" s="49" t="b">
        <f t="shared" si="63"/>
        <v>0</v>
      </c>
      <c r="C475" t="b">
        <f>IFERROR(VLOOKUP(A475,'ej uppn åk6 ej uppn åk9'!$A$4:$D$525,1,FALSE)&lt;&gt;"",FALSE)</f>
        <v>0</v>
      </c>
      <c r="D475">
        <f>IFERROR(VLOOKUP(A475,'ej uppn åk6 ej uppn åk9'!$A$4:$D$525,2,FALSE),0)</f>
        <v>0</v>
      </c>
      <c r="E475">
        <f>IFERROR(VLOOKUP(A475,'ej uppn åk6 ej uppn åk9'!$A$4:$D$525,3,FALSE),0)</f>
        <v>0</v>
      </c>
      <c r="F475">
        <f t="shared" si="64"/>
        <v>0</v>
      </c>
      <c r="G475">
        <f t="shared" si="65"/>
        <v>0</v>
      </c>
      <c r="H475" t="b">
        <f>IFERROR(VLOOKUP(A475,'ej uppn åk6 uppn åk9'!$A$4:$D$525,1,FALSE)&lt;&gt;"",FALSE)</f>
        <v>0</v>
      </c>
      <c r="I475">
        <f>IFERROR(VLOOKUP(A475,'ej uppn åk6 uppn åk9'!$A$4:$D$525,2,FALSE),0)</f>
        <v>0</v>
      </c>
      <c r="J475">
        <f>IFERROR(VLOOKUP(A475,'ej uppn åk6 uppn åk9'!$A$4:$D$525,3,FALSE),0)</f>
        <v>0</v>
      </c>
      <c r="K475">
        <f t="shared" si="66"/>
        <v>0</v>
      </c>
      <c r="L475">
        <f t="shared" si="67"/>
        <v>0</v>
      </c>
      <c r="M475" t="b">
        <f>IFERROR(VLOOKUP(A475,'uppn åk6 ej uppn åk9'!$A$4:$D$525,1,FALSE)&lt;&gt;"",FALSE)</f>
        <v>0</v>
      </c>
      <c r="N475">
        <f>IFERROR(VLOOKUP(A475,'uppn åk6 ej uppn åk9'!$A$4:$D$525,2,FALSE),0)</f>
        <v>0</v>
      </c>
      <c r="O475">
        <f>IFERROR(VLOOKUP(A475,'uppn åk6 ej uppn åk9'!$A$4:$D$525,3,FALSE),0)</f>
        <v>0</v>
      </c>
      <c r="P475">
        <f t="shared" si="68"/>
        <v>0</v>
      </c>
      <c r="Q475">
        <f t="shared" si="69"/>
        <v>0</v>
      </c>
      <c r="R475" t="b">
        <f>IFERROR(VLOOKUP(A475,'uppn åk6 uppn åk9'!$A$4:$D$600,1,FALSE)&lt;&gt;"",FALSE)</f>
        <v>1</v>
      </c>
      <c r="S475">
        <f>IFERROR(VLOOKUP(A475,'uppn åk6 uppn åk9'!$A$4:$D$600,2,FALSE),0)</f>
        <v>999</v>
      </c>
      <c r="T475">
        <f>IFERROR(VLOOKUP(A475,'uppn åk6 uppn åk9'!$A$4:$D$600,3,FALSE),0)</f>
        <v>999</v>
      </c>
      <c r="U475">
        <f t="shared" si="70"/>
        <v>0</v>
      </c>
      <c r="V475">
        <f t="shared" si="71"/>
        <v>0</v>
      </c>
    </row>
    <row r="476" spans="1:22" x14ac:dyDescent="0.3">
      <c r="A476" s="10" t="s">
        <v>579</v>
      </c>
      <c r="B476" s="49" t="b">
        <f t="shared" si="63"/>
        <v>0</v>
      </c>
      <c r="C476" t="b">
        <f>IFERROR(VLOOKUP(A476,'ej uppn åk6 ej uppn åk9'!$A$4:$D$525,1,FALSE)&lt;&gt;"",FALSE)</f>
        <v>0</v>
      </c>
      <c r="D476">
        <f>IFERROR(VLOOKUP(A476,'ej uppn åk6 ej uppn åk9'!$A$4:$D$525,2,FALSE),0)</f>
        <v>0</v>
      </c>
      <c r="E476">
        <f>IFERROR(VLOOKUP(A476,'ej uppn åk6 ej uppn åk9'!$A$4:$D$525,3,FALSE),0)</f>
        <v>0</v>
      </c>
      <c r="F476">
        <f t="shared" si="64"/>
        <v>0</v>
      </c>
      <c r="G476">
        <f t="shared" si="65"/>
        <v>0</v>
      </c>
      <c r="H476" t="b">
        <f>IFERROR(VLOOKUP(A476,'ej uppn åk6 uppn åk9'!$A$4:$D$525,1,FALSE)&lt;&gt;"",FALSE)</f>
        <v>1</v>
      </c>
      <c r="I476">
        <f>IFERROR(VLOOKUP(A476,'ej uppn åk6 uppn åk9'!$A$4:$D$525,2,FALSE),0)</f>
        <v>999</v>
      </c>
      <c r="J476">
        <f>IFERROR(VLOOKUP(A476,'ej uppn åk6 uppn åk9'!$A$4:$D$525,3,FALSE),0)</f>
        <v>999</v>
      </c>
      <c r="K476">
        <f t="shared" si="66"/>
        <v>0</v>
      </c>
      <c r="L476">
        <f t="shared" si="67"/>
        <v>0</v>
      </c>
      <c r="M476" t="b">
        <f>IFERROR(VLOOKUP(A476,'uppn åk6 ej uppn åk9'!$A$4:$D$525,1,FALSE)&lt;&gt;"",FALSE)</f>
        <v>1</v>
      </c>
      <c r="N476">
        <f>IFERROR(VLOOKUP(A476,'uppn åk6 ej uppn åk9'!$A$4:$D$525,2,FALSE),0)</f>
        <v>999</v>
      </c>
      <c r="O476">
        <f>IFERROR(VLOOKUP(A476,'uppn åk6 ej uppn åk9'!$A$4:$D$525,3,FALSE),0)</f>
        <v>999</v>
      </c>
      <c r="P476">
        <f t="shared" si="68"/>
        <v>0</v>
      </c>
      <c r="Q476">
        <f t="shared" si="69"/>
        <v>0</v>
      </c>
      <c r="R476" t="b">
        <f>IFERROR(VLOOKUP(A476,'uppn åk6 uppn åk9'!$A$4:$D$600,1,FALSE)&lt;&gt;"",FALSE)</f>
        <v>1</v>
      </c>
      <c r="S476">
        <f>IFERROR(VLOOKUP(A476,'uppn åk6 uppn åk9'!$A$4:$D$600,2,FALSE),0)</f>
        <v>70</v>
      </c>
      <c r="T476">
        <f>IFERROR(VLOOKUP(A476,'uppn åk6 uppn åk9'!$A$4:$D$600,3,FALSE),0)</f>
        <v>0</v>
      </c>
      <c r="U476">
        <f t="shared" si="70"/>
        <v>70</v>
      </c>
      <c r="V476">
        <f t="shared" si="71"/>
        <v>0</v>
      </c>
    </row>
    <row r="477" spans="1:22" x14ac:dyDescent="0.3">
      <c r="A477" s="10" t="s">
        <v>580</v>
      </c>
      <c r="B477" s="49" t="b">
        <f t="shared" si="63"/>
        <v>0</v>
      </c>
      <c r="C477" t="b">
        <f>IFERROR(VLOOKUP(A477,'ej uppn åk6 ej uppn åk9'!$A$4:$D$525,1,FALSE)&lt;&gt;"",FALSE)</f>
        <v>0</v>
      </c>
      <c r="D477">
        <f>IFERROR(VLOOKUP(A477,'ej uppn åk6 ej uppn åk9'!$A$4:$D$525,2,FALSE),0)</f>
        <v>0</v>
      </c>
      <c r="E477">
        <f>IFERROR(VLOOKUP(A477,'ej uppn åk6 ej uppn åk9'!$A$4:$D$525,3,FALSE),0)</f>
        <v>0</v>
      </c>
      <c r="F477">
        <f t="shared" si="64"/>
        <v>0</v>
      </c>
      <c r="G477">
        <f t="shared" si="65"/>
        <v>0</v>
      </c>
      <c r="H477" t="b">
        <f>IFERROR(VLOOKUP(A477,'ej uppn åk6 uppn åk9'!$A$4:$D$525,1,FALSE)&lt;&gt;"",FALSE)</f>
        <v>1</v>
      </c>
      <c r="I477">
        <f>IFERROR(VLOOKUP(A477,'ej uppn åk6 uppn åk9'!$A$4:$D$525,2,FALSE),0)</f>
        <v>999</v>
      </c>
      <c r="J477">
        <f>IFERROR(VLOOKUP(A477,'ej uppn åk6 uppn åk9'!$A$4:$D$525,3,FALSE),0)</f>
        <v>999</v>
      </c>
      <c r="K477">
        <f t="shared" si="66"/>
        <v>0</v>
      </c>
      <c r="L477">
        <f t="shared" si="67"/>
        <v>0</v>
      </c>
      <c r="M477" t="b">
        <f>IFERROR(VLOOKUP(A477,'uppn åk6 ej uppn åk9'!$A$4:$D$525,1,FALSE)&lt;&gt;"",FALSE)</f>
        <v>1</v>
      </c>
      <c r="N477">
        <f>IFERROR(VLOOKUP(A477,'uppn åk6 ej uppn åk9'!$A$4:$D$525,2,FALSE),0)</f>
        <v>999</v>
      </c>
      <c r="O477">
        <f>IFERROR(VLOOKUP(A477,'uppn åk6 ej uppn åk9'!$A$4:$D$525,3,FALSE),0)</f>
        <v>999</v>
      </c>
      <c r="P477">
        <f t="shared" si="68"/>
        <v>0</v>
      </c>
      <c r="Q477">
        <f t="shared" si="69"/>
        <v>0</v>
      </c>
      <c r="R477" t="b">
        <f>IFERROR(VLOOKUP(A477,'uppn åk6 uppn åk9'!$A$4:$D$600,1,FALSE)&lt;&gt;"",FALSE)</f>
        <v>1</v>
      </c>
      <c r="S477">
        <f>IFERROR(VLOOKUP(A477,'uppn åk6 uppn åk9'!$A$4:$D$600,2,FALSE),0)</f>
        <v>0</v>
      </c>
      <c r="T477" t="str">
        <f>IFERROR(VLOOKUP(A477,'uppn åk6 uppn åk9'!$A$4:$D$600,3,FALSE),0)</f>
        <v>.</v>
      </c>
      <c r="U477">
        <f t="shared" si="70"/>
        <v>0</v>
      </c>
      <c r="V477" t="str">
        <f t="shared" si="71"/>
        <v>.</v>
      </c>
    </row>
    <row r="478" spans="1:22" x14ac:dyDescent="0.3">
      <c r="A478" s="10" t="s">
        <v>636</v>
      </c>
      <c r="B478" s="49" t="b">
        <f t="shared" si="63"/>
        <v>0</v>
      </c>
      <c r="C478" t="b">
        <f>IFERROR(VLOOKUP(A478,'ej uppn åk6 ej uppn åk9'!$A$4:$D$525,1,FALSE)&lt;&gt;"",FALSE)</f>
        <v>0</v>
      </c>
      <c r="D478">
        <f>IFERROR(VLOOKUP(A478,'ej uppn åk6 ej uppn åk9'!$A$4:$D$525,2,FALSE),0)</f>
        <v>0</v>
      </c>
      <c r="E478">
        <f>IFERROR(VLOOKUP(A478,'ej uppn åk6 ej uppn åk9'!$A$4:$D$525,3,FALSE),0)</f>
        <v>0</v>
      </c>
      <c r="F478">
        <f t="shared" si="64"/>
        <v>0</v>
      </c>
      <c r="G478">
        <f t="shared" si="65"/>
        <v>0</v>
      </c>
      <c r="H478" t="b">
        <f>IFERROR(VLOOKUP(A478,'ej uppn åk6 uppn åk9'!$A$4:$D$525,1,FALSE)&lt;&gt;"",FALSE)</f>
        <v>0</v>
      </c>
      <c r="I478">
        <f>IFERROR(VLOOKUP(A478,'ej uppn åk6 uppn åk9'!$A$4:$D$525,2,FALSE),0)</f>
        <v>0</v>
      </c>
      <c r="J478">
        <f>IFERROR(VLOOKUP(A478,'ej uppn åk6 uppn åk9'!$A$4:$D$525,3,FALSE),0)</f>
        <v>0</v>
      </c>
      <c r="K478">
        <f t="shared" si="66"/>
        <v>0</v>
      </c>
      <c r="L478">
        <f t="shared" si="67"/>
        <v>0</v>
      </c>
      <c r="M478" t="b">
        <f>IFERROR(VLOOKUP(A478,'uppn åk6 ej uppn åk9'!$A$4:$D$525,1,FALSE)&lt;&gt;"",FALSE)</f>
        <v>0</v>
      </c>
      <c r="N478">
        <f>IFERROR(VLOOKUP(A478,'uppn åk6 ej uppn åk9'!$A$4:$D$525,2,FALSE),0)</f>
        <v>0</v>
      </c>
      <c r="O478">
        <f>IFERROR(VLOOKUP(A478,'uppn åk6 ej uppn åk9'!$A$4:$D$525,3,FALSE),0)</f>
        <v>0</v>
      </c>
      <c r="P478">
        <f t="shared" si="68"/>
        <v>0</v>
      </c>
      <c r="Q478">
        <f t="shared" si="69"/>
        <v>0</v>
      </c>
      <c r="R478" t="b">
        <f>IFERROR(VLOOKUP(A478,'uppn åk6 uppn åk9'!$A$4:$D$600,1,FALSE)&lt;&gt;"",FALSE)</f>
        <v>1</v>
      </c>
      <c r="S478">
        <f>IFERROR(VLOOKUP(A478,'uppn åk6 uppn åk9'!$A$4:$D$600,2,FALSE),0)</f>
        <v>999</v>
      </c>
      <c r="T478">
        <f>IFERROR(VLOOKUP(A478,'uppn åk6 uppn åk9'!$A$4:$D$600,3,FALSE),0)</f>
        <v>999</v>
      </c>
      <c r="U478">
        <f t="shared" si="70"/>
        <v>0</v>
      </c>
      <c r="V478">
        <f t="shared" si="71"/>
        <v>0</v>
      </c>
    </row>
    <row r="479" spans="1:22" x14ac:dyDescent="0.3">
      <c r="A479" s="10" t="s">
        <v>581</v>
      </c>
      <c r="B479" s="49" t="b">
        <f t="shared" si="63"/>
        <v>0</v>
      </c>
      <c r="C479" t="b">
        <f>IFERROR(VLOOKUP(A479,'ej uppn åk6 ej uppn åk9'!$A$4:$D$525,1,FALSE)&lt;&gt;"",FALSE)</f>
        <v>0</v>
      </c>
      <c r="D479">
        <f>IFERROR(VLOOKUP(A479,'ej uppn åk6 ej uppn åk9'!$A$4:$D$525,2,FALSE),0)</f>
        <v>0</v>
      </c>
      <c r="E479">
        <f>IFERROR(VLOOKUP(A479,'ej uppn åk6 ej uppn åk9'!$A$4:$D$525,3,FALSE),0)</f>
        <v>0</v>
      </c>
      <c r="F479">
        <f t="shared" si="64"/>
        <v>0</v>
      </c>
      <c r="G479">
        <f t="shared" si="65"/>
        <v>0</v>
      </c>
      <c r="H479" t="b">
        <f>IFERROR(VLOOKUP(A479,'ej uppn åk6 uppn åk9'!$A$4:$D$525,1,FALSE)&lt;&gt;"",FALSE)</f>
        <v>1</v>
      </c>
      <c r="I479">
        <f>IFERROR(VLOOKUP(A479,'ej uppn åk6 uppn åk9'!$A$4:$D$525,2,FALSE),0)</f>
        <v>999</v>
      </c>
      <c r="J479">
        <f>IFERROR(VLOOKUP(A479,'ej uppn åk6 uppn åk9'!$A$4:$D$525,3,FALSE),0)</f>
        <v>999</v>
      </c>
      <c r="K479">
        <f t="shared" si="66"/>
        <v>0</v>
      </c>
      <c r="L479">
        <f t="shared" si="67"/>
        <v>0</v>
      </c>
      <c r="M479" t="b">
        <f>IFERROR(VLOOKUP(A479,'uppn åk6 ej uppn åk9'!$A$4:$D$525,1,FALSE)&lt;&gt;"",FALSE)</f>
        <v>1</v>
      </c>
      <c r="N479">
        <f>IFERROR(VLOOKUP(A479,'uppn åk6 ej uppn åk9'!$A$4:$D$525,2,FALSE),0)</f>
        <v>999</v>
      </c>
      <c r="O479">
        <f>IFERROR(VLOOKUP(A479,'uppn åk6 ej uppn åk9'!$A$4:$D$525,3,FALSE),0)</f>
        <v>999</v>
      </c>
      <c r="P479">
        <f t="shared" si="68"/>
        <v>0</v>
      </c>
      <c r="Q479">
        <f t="shared" si="69"/>
        <v>0</v>
      </c>
      <c r="R479" t="b">
        <f>IFERROR(VLOOKUP(A479,'uppn åk6 uppn åk9'!$A$4:$D$600,1,FALSE)&lt;&gt;"",FALSE)</f>
        <v>1</v>
      </c>
      <c r="S479">
        <f>IFERROR(VLOOKUP(A479,'uppn åk6 uppn åk9'!$A$4:$D$600,2,FALSE),0)</f>
        <v>181</v>
      </c>
      <c r="T479">
        <f>IFERROR(VLOOKUP(A479,'uppn åk6 uppn åk9'!$A$4:$D$600,3,FALSE),0)</f>
        <v>0</v>
      </c>
      <c r="U479">
        <f t="shared" si="70"/>
        <v>181</v>
      </c>
      <c r="V479">
        <f t="shared" si="71"/>
        <v>0</v>
      </c>
    </row>
    <row r="480" spans="1:22" x14ac:dyDescent="0.3">
      <c r="A480" s="10" t="s">
        <v>406</v>
      </c>
      <c r="B480" s="49" t="b">
        <f t="shared" si="63"/>
        <v>1</v>
      </c>
      <c r="C480" t="b">
        <f>IFERROR(VLOOKUP(A480,'ej uppn åk6 ej uppn åk9'!$A$4:$D$525,1,FALSE)&lt;&gt;"",FALSE)</f>
        <v>1</v>
      </c>
      <c r="D480">
        <f>IFERROR(VLOOKUP(A480,'ej uppn åk6 ej uppn åk9'!$A$4:$D$525,2,FALSE),0)</f>
        <v>0</v>
      </c>
      <c r="E480" t="str">
        <f>IFERROR(VLOOKUP(A480,'ej uppn åk6 ej uppn åk9'!$A$4:$D$525,3,FALSE),0)</f>
        <v>.</v>
      </c>
      <c r="F480">
        <f t="shared" si="64"/>
        <v>0</v>
      </c>
      <c r="G480" t="str">
        <f t="shared" si="65"/>
        <v>.</v>
      </c>
      <c r="H480" t="b">
        <f>IFERROR(VLOOKUP(A480,'ej uppn åk6 uppn åk9'!$A$4:$D$525,1,FALSE)&lt;&gt;"",FALSE)</f>
        <v>1</v>
      </c>
      <c r="I480">
        <f>IFERROR(VLOOKUP(A480,'ej uppn åk6 uppn åk9'!$A$4:$D$525,2,FALSE),0)</f>
        <v>999</v>
      </c>
      <c r="J480">
        <f>IFERROR(VLOOKUP(A480,'ej uppn åk6 uppn åk9'!$A$4:$D$525,3,FALSE),0)</f>
        <v>999</v>
      </c>
      <c r="K480">
        <f t="shared" si="66"/>
        <v>0</v>
      </c>
      <c r="L480">
        <f t="shared" si="67"/>
        <v>0</v>
      </c>
      <c r="M480" t="b">
        <f>IFERROR(VLOOKUP(A480,'uppn åk6 ej uppn åk9'!$A$4:$D$525,1,FALSE)&lt;&gt;"",FALSE)</f>
        <v>1</v>
      </c>
      <c r="N480">
        <f>IFERROR(VLOOKUP(A480,'uppn åk6 ej uppn åk9'!$A$4:$D$525,2,FALSE),0)</f>
        <v>0</v>
      </c>
      <c r="O480" t="str">
        <f>IFERROR(VLOOKUP(A480,'uppn åk6 ej uppn åk9'!$A$4:$D$525,3,FALSE),0)</f>
        <v>.</v>
      </c>
      <c r="P480">
        <f t="shared" si="68"/>
        <v>0</v>
      </c>
      <c r="Q480" t="str">
        <f t="shared" si="69"/>
        <v>.</v>
      </c>
      <c r="R480" t="b">
        <f>IFERROR(VLOOKUP(A480,'uppn åk6 uppn åk9'!$A$4:$D$600,1,FALSE)&lt;&gt;"",FALSE)</f>
        <v>0</v>
      </c>
      <c r="S480">
        <f>IFERROR(VLOOKUP(A480,'uppn åk6 uppn åk9'!$A$4:$D$600,2,FALSE),0)</f>
        <v>0</v>
      </c>
      <c r="T480">
        <f>IFERROR(VLOOKUP(A480,'uppn åk6 uppn åk9'!$A$4:$D$600,3,FALSE),0)</f>
        <v>0</v>
      </c>
      <c r="U480">
        <f t="shared" si="70"/>
        <v>0</v>
      </c>
      <c r="V480">
        <f t="shared" si="71"/>
        <v>0</v>
      </c>
    </row>
    <row r="481" spans="1:22" x14ac:dyDescent="0.3">
      <c r="A481" s="10" t="s">
        <v>407</v>
      </c>
      <c r="B481" s="49" t="b">
        <f t="shared" si="63"/>
        <v>0</v>
      </c>
      <c r="C481" t="b">
        <f>IFERROR(VLOOKUP(A481,'ej uppn åk6 ej uppn åk9'!$A$4:$D$525,1,FALSE)&lt;&gt;"",FALSE)</f>
        <v>1</v>
      </c>
      <c r="D481">
        <f>IFERROR(VLOOKUP(A481,'ej uppn åk6 ej uppn åk9'!$A$4:$D$525,2,FALSE),0)</f>
        <v>999</v>
      </c>
      <c r="E481">
        <f>IFERROR(VLOOKUP(A481,'ej uppn åk6 ej uppn åk9'!$A$4:$D$525,3,FALSE),0)</f>
        <v>999</v>
      </c>
      <c r="F481">
        <f t="shared" si="64"/>
        <v>0</v>
      </c>
      <c r="G481">
        <f t="shared" si="65"/>
        <v>0</v>
      </c>
      <c r="H481" t="b">
        <f>IFERROR(VLOOKUP(A481,'ej uppn åk6 uppn åk9'!$A$4:$D$525,1,FALSE)&lt;&gt;"",FALSE)</f>
        <v>1</v>
      </c>
      <c r="I481">
        <f>IFERROR(VLOOKUP(A481,'ej uppn åk6 uppn åk9'!$A$4:$D$525,2,FALSE),0)</f>
        <v>999</v>
      </c>
      <c r="J481">
        <f>IFERROR(VLOOKUP(A481,'ej uppn åk6 uppn åk9'!$A$4:$D$525,3,FALSE),0)</f>
        <v>999</v>
      </c>
      <c r="K481">
        <f t="shared" si="66"/>
        <v>0</v>
      </c>
      <c r="L481">
        <f t="shared" si="67"/>
        <v>0</v>
      </c>
      <c r="M481" t="b">
        <f>IFERROR(VLOOKUP(A481,'uppn åk6 ej uppn åk9'!$A$4:$D$525,1,FALSE)&lt;&gt;"",FALSE)</f>
        <v>0</v>
      </c>
      <c r="N481">
        <f>IFERROR(VLOOKUP(A481,'uppn åk6 ej uppn åk9'!$A$4:$D$525,2,FALSE),0)</f>
        <v>0</v>
      </c>
      <c r="O481">
        <f>IFERROR(VLOOKUP(A481,'uppn åk6 ej uppn åk9'!$A$4:$D$525,3,FALSE),0)</f>
        <v>0</v>
      </c>
      <c r="P481">
        <f t="shared" si="68"/>
        <v>0</v>
      </c>
      <c r="Q481">
        <f t="shared" si="69"/>
        <v>0</v>
      </c>
      <c r="R481" t="b">
        <f>IFERROR(VLOOKUP(A481,'uppn åk6 uppn åk9'!$A$4:$D$600,1,FALSE)&lt;&gt;"",FALSE)</f>
        <v>1</v>
      </c>
      <c r="S481">
        <f>IFERROR(VLOOKUP(A481,'uppn åk6 uppn åk9'!$A$4:$D$600,2,FALSE),0)</f>
        <v>999</v>
      </c>
      <c r="T481">
        <f>IFERROR(VLOOKUP(A481,'uppn åk6 uppn åk9'!$A$4:$D$600,3,FALSE),0)</f>
        <v>999</v>
      </c>
      <c r="U481">
        <f t="shared" si="70"/>
        <v>0</v>
      </c>
      <c r="V481">
        <f t="shared" si="71"/>
        <v>0</v>
      </c>
    </row>
    <row r="482" spans="1:22" x14ac:dyDescent="0.3">
      <c r="A482" s="10" t="s">
        <v>424</v>
      </c>
      <c r="B482" s="49" t="b">
        <f t="shared" si="63"/>
        <v>0</v>
      </c>
      <c r="C482" t="b">
        <f>IFERROR(VLOOKUP(A482,'ej uppn åk6 ej uppn åk9'!$A$4:$D$525,1,FALSE)&lt;&gt;"",FALSE)</f>
        <v>1</v>
      </c>
      <c r="D482">
        <f>IFERROR(VLOOKUP(A482,'ej uppn åk6 ej uppn åk9'!$A$4:$D$525,2,FALSE),0)</f>
        <v>999</v>
      </c>
      <c r="E482">
        <f>IFERROR(VLOOKUP(A482,'ej uppn åk6 ej uppn åk9'!$A$4:$D$525,3,FALSE),0)</f>
        <v>999</v>
      </c>
      <c r="F482">
        <f t="shared" si="64"/>
        <v>0</v>
      </c>
      <c r="G482">
        <f t="shared" si="65"/>
        <v>0</v>
      </c>
      <c r="H482" t="b">
        <f>IFERROR(VLOOKUP(A482,'ej uppn åk6 uppn åk9'!$A$4:$D$525,1,FALSE)&lt;&gt;"",FALSE)</f>
        <v>1</v>
      </c>
      <c r="I482">
        <f>IFERROR(VLOOKUP(A482,'ej uppn åk6 uppn åk9'!$A$4:$D$525,2,FALSE),0)</f>
        <v>999</v>
      </c>
      <c r="J482">
        <f>IFERROR(VLOOKUP(A482,'ej uppn åk6 uppn åk9'!$A$4:$D$525,3,FALSE),0)</f>
        <v>999</v>
      </c>
      <c r="K482">
        <f t="shared" si="66"/>
        <v>0</v>
      </c>
      <c r="L482">
        <f t="shared" si="67"/>
        <v>0</v>
      </c>
      <c r="M482" t="b">
        <f>IFERROR(VLOOKUP(A482,'uppn åk6 ej uppn åk9'!$A$4:$D$525,1,FALSE)&lt;&gt;"",FALSE)</f>
        <v>1</v>
      </c>
      <c r="N482">
        <f>IFERROR(VLOOKUP(A482,'uppn åk6 ej uppn åk9'!$A$4:$D$525,2,FALSE),0)</f>
        <v>999</v>
      </c>
      <c r="O482">
        <f>IFERROR(VLOOKUP(A482,'uppn åk6 ej uppn åk9'!$A$4:$D$525,3,FALSE),0)</f>
        <v>999</v>
      </c>
      <c r="P482">
        <f t="shared" si="68"/>
        <v>0</v>
      </c>
      <c r="Q482">
        <f t="shared" si="69"/>
        <v>0</v>
      </c>
      <c r="R482" t="b">
        <f>IFERROR(VLOOKUP(A482,'uppn åk6 uppn åk9'!$A$4:$D$600,1,FALSE)&lt;&gt;"",FALSE)</f>
        <v>0</v>
      </c>
      <c r="S482">
        <f>IFERROR(VLOOKUP(A482,'uppn åk6 uppn åk9'!$A$4:$D$600,2,FALSE),0)</f>
        <v>0</v>
      </c>
      <c r="T482">
        <f>IFERROR(VLOOKUP(A482,'uppn åk6 uppn åk9'!$A$4:$D$600,3,FALSE),0)</f>
        <v>0</v>
      </c>
      <c r="U482">
        <f t="shared" si="70"/>
        <v>0</v>
      </c>
      <c r="V482">
        <f t="shared" si="71"/>
        <v>0</v>
      </c>
    </row>
    <row r="483" spans="1:22" x14ac:dyDescent="0.3">
      <c r="A483" s="10" t="s">
        <v>408</v>
      </c>
      <c r="B483" s="49" t="b">
        <f t="shared" si="63"/>
        <v>0</v>
      </c>
      <c r="C483" t="b">
        <f>IFERROR(VLOOKUP(A483,'ej uppn åk6 ej uppn åk9'!$A$4:$D$525,1,FALSE)&lt;&gt;"",FALSE)</f>
        <v>1</v>
      </c>
      <c r="D483">
        <f>IFERROR(VLOOKUP(A483,'ej uppn åk6 ej uppn åk9'!$A$4:$D$525,2,FALSE),0)</f>
        <v>18</v>
      </c>
      <c r="E483">
        <f>IFERROR(VLOOKUP(A483,'ej uppn åk6 ej uppn åk9'!$A$4:$D$525,3,FALSE),0)</f>
        <v>18</v>
      </c>
      <c r="F483">
        <f t="shared" si="64"/>
        <v>18</v>
      </c>
      <c r="G483">
        <f t="shared" si="65"/>
        <v>18</v>
      </c>
      <c r="H483" t="b">
        <f>IFERROR(VLOOKUP(A483,'ej uppn åk6 uppn åk9'!$A$4:$D$525,1,FALSE)&lt;&gt;"",FALSE)</f>
        <v>1</v>
      </c>
      <c r="I483">
        <f>IFERROR(VLOOKUP(A483,'ej uppn åk6 uppn åk9'!$A$4:$D$525,2,FALSE),0)</f>
        <v>999</v>
      </c>
      <c r="J483">
        <f>IFERROR(VLOOKUP(A483,'ej uppn åk6 uppn åk9'!$A$4:$D$525,3,FALSE),0)</f>
        <v>999</v>
      </c>
      <c r="K483">
        <f t="shared" si="66"/>
        <v>0</v>
      </c>
      <c r="L483">
        <f t="shared" si="67"/>
        <v>0</v>
      </c>
      <c r="M483" t="b">
        <f>IFERROR(VLOOKUP(A483,'uppn åk6 ej uppn åk9'!$A$4:$D$525,1,FALSE)&lt;&gt;"",FALSE)</f>
        <v>1</v>
      </c>
      <c r="N483">
        <f>IFERROR(VLOOKUP(A483,'uppn åk6 ej uppn åk9'!$A$4:$D$525,2,FALSE),0)</f>
        <v>999</v>
      </c>
      <c r="O483">
        <f>IFERROR(VLOOKUP(A483,'uppn åk6 ej uppn åk9'!$A$4:$D$525,3,FALSE),0)</f>
        <v>999</v>
      </c>
      <c r="P483">
        <f t="shared" si="68"/>
        <v>0</v>
      </c>
      <c r="Q483">
        <f t="shared" si="69"/>
        <v>0</v>
      </c>
      <c r="R483" t="b">
        <f>IFERROR(VLOOKUP(A483,'uppn åk6 uppn åk9'!$A$4:$D$600,1,FALSE)&lt;&gt;"",FALSE)</f>
        <v>1</v>
      </c>
      <c r="S483">
        <f>IFERROR(VLOOKUP(A483,'uppn åk6 uppn åk9'!$A$4:$D$600,2,FALSE),0)</f>
        <v>999</v>
      </c>
      <c r="T483">
        <f>IFERROR(VLOOKUP(A483,'uppn åk6 uppn åk9'!$A$4:$D$600,3,FALSE),0)</f>
        <v>999</v>
      </c>
      <c r="U483">
        <f t="shared" si="70"/>
        <v>0</v>
      </c>
      <c r="V483">
        <f t="shared" si="71"/>
        <v>0</v>
      </c>
    </row>
    <row r="484" spans="1:22" x14ac:dyDescent="0.3">
      <c r="A484" s="10" t="s">
        <v>409</v>
      </c>
      <c r="B484" s="49" t="b">
        <f t="shared" si="63"/>
        <v>0</v>
      </c>
      <c r="C484" t="b">
        <f>IFERROR(VLOOKUP(A484,'ej uppn åk6 ej uppn åk9'!$A$4:$D$525,1,FALSE)&lt;&gt;"",FALSE)</f>
        <v>1</v>
      </c>
      <c r="D484">
        <f>IFERROR(VLOOKUP(A484,'ej uppn åk6 ej uppn åk9'!$A$4:$D$525,2,FALSE),0)</f>
        <v>422</v>
      </c>
      <c r="E484">
        <f>IFERROR(VLOOKUP(A484,'ej uppn åk6 ej uppn åk9'!$A$4:$D$525,3,FALSE),0)</f>
        <v>211</v>
      </c>
      <c r="F484">
        <f t="shared" si="64"/>
        <v>422</v>
      </c>
      <c r="G484">
        <f t="shared" si="65"/>
        <v>211</v>
      </c>
      <c r="H484" t="b">
        <f>IFERROR(VLOOKUP(A484,'ej uppn åk6 uppn åk9'!$A$4:$D$525,1,FALSE)&lt;&gt;"",FALSE)</f>
        <v>1</v>
      </c>
      <c r="I484">
        <f>IFERROR(VLOOKUP(A484,'ej uppn åk6 uppn åk9'!$A$4:$D$525,2,FALSE),0)</f>
        <v>446</v>
      </c>
      <c r="J484">
        <f>IFERROR(VLOOKUP(A484,'ej uppn åk6 uppn åk9'!$A$4:$D$525,3,FALSE),0)</f>
        <v>117</v>
      </c>
      <c r="K484">
        <f t="shared" si="66"/>
        <v>446</v>
      </c>
      <c r="L484">
        <f t="shared" si="67"/>
        <v>117</v>
      </c>
      <c r="M484" t="b">
        <f>IFERROR(VLOOKUP(A484,'uppn åk6 ej uppn åk9'!$A$4:$D$525,1,FALSE)&lt;&gt;"",FALSE)</f>
        <v>1</v>
      </c>
      <c r="N484">
        <f>IFERROR(VLOOKUP(A484,'uppn åk6 ej uppn åk9'!$A$4:$D$525,2,FALSE),0)</f>
        <v>286</v>
      </c>
      <c r="O484">
        <f>IFERROR(VLOOKUP(A484,'uppn åk6 ej uppn åk9'!$A$4:$D$525,3,FALSE),0)</f>
        <v>82</v>
      </c>
      <c r="P484">
        <f t="shared" si="68"/>
        <v>286</v>
      </c>
      <c r="Q484">
        <f t="shared" si="69"/>
        <v>82</v>
      </c>
      <c r="R484" t="b">
        <f>IFERROR(VLOOKUP(A484,'uppn åk6 uppn åk9'!$A$4:$D$600,1,FALSE)&lt;&gt;"",FALSE)</f>
        <v>1</v>
      </c>
      <c r="S484">
        <f>IFERROR(VLOOKUP(A484,'uppn åk6 uppn åk9'!$A$4:$D$600,2,FALSE),0)</f>
        <v>3955</v>
      </c>
      <c r="T484">
        <f>IFERROR(VLOOKUP(A484,'uppn åk6 uppn åk9'!$A$4:$D$600,3,FALSE),0)</f>
        <v>150</v>
      </c>
      <c r="U484">
        <f t="shared" si="70"/>
        <v>3955</v>
      </c>
      <c r="V484">
        <f t="shared" si="71"/>
        <v>150</v>
      </c>
    </row>
    <row r="485" spans="1:22" x14ac:dyDescent="0.3">
      <c r="A485" s="10" t="s">
        <v>410</v>
      </c>
      <c r="B485" s="49" t="b">
        <f t="shared" si="63"/>
        <v>0</v>
      </c>
      <c r="C485" t="b">
        <f>IFERROR(VLOOKUP(A485,'ej uppn åk6 ej uppn åk9'!$A$4:$D$525,1,FALSE)&lt;&gt;"",FALSE)</f>
        <v>1</v>
      </c>
      <c r="D485">
        <f>IFERROR(VLOOKUP(A485,'ej uppn åk6 ej uppn åk9'!$A$4:$D$525,2,FALSE),0)</f>
        <v>999</v>
      </c>
      <c r="E485">
        <f>IFERROR(VLOOKUP(A485,'ej uppn åk6 ej uppn åk9'!$A$4:$D$525,3,FALSE),0)</f>
        <v>999</v>
      </c>
      <c r="F485">
        <f t="shared" si="64"/>
        <v>0</v>
      </c>
      <c r="G485">
        <f t="shared" si="65"/>
        <v>0</v>
      </c>
      <c r="H485" t="b">
        <f>IFERROR(VLOOKUP(A485,'ej uppn åk6 uppn åk9'!$A$4:$D$525,1,FALSE)&lt;&gt;"",FALSE)</f>
        <v>1</v>
      </c>
      <c r="I485">
        <f>IFERROR(VLOOKUP(A485,'ej uppn åk6 uppn åk9'!$A$4:$D$525,2,FALSE),0)</f>
        <v>999</v>
      </c>
      <c r="J485">
        <f>IFERROR(VLOOKUP(A485,'ej uppn åk6 uppn åk9'!$A$4:$D$525,3,FALSE),0)</f>
        <v>999</v>
      </c>
      <c r="K485">
        <f t="shared" si="66"/>
        <v>0</v>
      </c>
      <c r="L485">
        <f t="shared" si="67"/>
        <v>0</v>
      </c>
      <c r="M485" t="b">
        <f>IFERROR(VLOOKUP(A485,'uppn åk6 ej uppn åk9'!$A$4:$D$525,1,FALSE)&lt;&gt;"",FALSE)</f>
        <v>1</v>
      </c>
      <c r="N485">
        <f>IFERROR(VLOOKUP(A485,'uppn åk6 ej uppn åk9'!$A$4:$D$525,2,FALSE),0)</f>
        <v>999</v>
      </c>
      <c r="O485">
        <f>IFERROR(VLOOKUP(A485,'uppn åk6 ej uppn åk9'!$A$4:$D$525,3,FALSE),0)</f>
        <v>999</v>
      </c>
      <c r="P485">
        <f t="shared" si="68"/>
        <v>0</v>
      </c>
      <c r="Q485">
        <f t="shared" si="69"/>
        <v>0</v>
      </c>
      <c r="R485" t="b">
        <f>IFERROR(VLOOKUP(A485,'uppn åk6 uppn åk9'!$A$4:$D$600,1,FALSE)&lt;&gt;"",FALSE)</f>
        <v>1</v>
      </c>
      <c r="S485">
        <f>IFERROR(VLOOKUP(A485,'uppn åk6 uppn åk9'!$A$4:$D$600,2,FALSE),0)</f>
        <v>32</v>
      </c>
      <c r="T485">
        <f>IFERROR(VLOOKUP(A485,'uppn åk6 uppn åk9'!$A$4:$D$600,3,FALSE),0)</f>
        <v>11</v>
      </c>
      <c r="U485">
        <f t="shared" si="70"/>
        <v>32</v>
      </c>
      <c r="V485">
        <f t="shared" si="71"/>
        <v>11</v>
      </c>
    </row>
    <row r="486" spans="1:22" x14ac:dyDescent="0.3">
      <c r="A486" s="10" t="s">
        <v>411</v>
      </c>
      <c r="B486" s="49" t="b">
        <f t="shared" si="63"/>
        <v>0</v>
      </c>
      <c r="C486" t="b">
        <f>IFERROR(VLOOKUP(A486,'ej uppn åk6 ej uppn åk9'!$A$4:$D$525,1,FALSE)&lt;&gt;"",FALSE)</f>
        <v>1</v>
      </c>
      <c r="D486">
        <f>IFERROR(VLOOKUP(A486,'ej uppn åk6 ej uppn åk9'!$A$4:$D$525,2,FALSE),0)</f>
        <v>999</v>
      </c>
      <c r="E486">
        <f>IFERROR(VLOOKUP(A486,'ej uppn åk6 ej uppn åk9'!$A$4:$D$525,3,FALSE),0)</f>
        <v>999</v>
      </c>
      <c r="F486">
        <f t="shared" si="64"/>
        <v>0</v>
      </c>
      <c r="G486">
        <f t="shared" si="65"/>
        <v>0</v>
      </c>
      <c r="H486" t="b">
        <f>IFERROR(VLOOKUP(A486,'ej uppn åk6 uppn åk9'!$A$4:$D$525,1,FALSE)&lt;&gt;"",FALSE)</f>
        <v>1</v>
      </c>
      <c r="I486">
        <f>IFERROR(VLOOKUP(A486,'ej uppn åk6 uppn åk9'!$A$4:$D$525,2,FALSE),0)</f>
        <v>999</v>
      </c>
      <c r="J486">
        <f>IFERROR(VLOOKUP(A486,'ej uppn åk6 uppn åk9'!$A$4:$D$525,3,FALSE),0)</f>
        <v>999</v>
      </c>
      <c r="K486">
        <f t="shared" si="66"/>
        <v>0</v>
      </c>
      <c r="L486">
        <f t="shared" si="67"/>
        <v>0</v>
      </c>
      <c r="M486" t="b">
        <f>IFERROR(VLOOKUP(A486,'uppn åk6 ej uppn åk9'!$A$4:$D$525,1,FALSE)&lt;&gt;"",FALSE)</f>
        <v>1</v>
      </c>
      <c r="N486">
        <f>IFERROR(VLOOKUP(A486,'uppn åk6 ej uppn åk9'!$A$4:$D$525,2,FALSE),0)</f>
        <v>999</v>
      </c>
      <c r="O486">
        <f>IFERROR(VLOOKUP(A486,'uppn åk6 ej uppn åk9'!$A$4:$D$525,3,FALSE),0)</f>
        <v>999</v>
      </c>
      <c r="P486">
        <f t="shared" si="68"/>
        <v>0</v>
      </c>
      <c r="Q486">
        <f t="shared" si="69"/>
        <v>0</v>
      </c>
      <c r="R486" t="b">
        <f>IFERROR(VLOOKUP(A486,'uppn åk6 uppn åk9'!$A$4:$D$600,1,FALSE)&lt;&gt;"",FALSE)</f>
        <v>1</v>
      </c>
      <c r="S486">
        <f>IFERROR(VLOOKUP(A486,'uppn åk6 uppn åk9'!$A$4:$D$600,2,FALSE),0)</f>
        <v>34</v>
      </c>
      <c r="T486">
        <f>IFERROR(VLOOKUP(A486,'uppn åk6 uppn åk9'!$A$4:$D$600,3,FALSE),0)</f>
        <v>0</v>
      </c>
      <c r="U486">
        <f t="shared" si="70"/>
        <v>34</v>
      </c>
      <c r="V486">
        <f t="shared" si="71"/>
        <v>0</v>
      </c>
    </row>
    <row r="487" spans="1:22" x14ac:dyDescent="0.3">
      <c r="A487" s="10" t="s">
        <v>412</v>
      </c>
      <c r="B487" s="49" t="b">
        <f t="shared" si="63"/>
        <v>0</v>
      </c>
      <c r="C487" t="b">
        <f>IFERROR(VLOOKUP(A487,'ej uppn åk6 ej uppn åk9'!$A$4:$D$525,1,FALSE)&lt;&gt;"",FALSE)</f>
        <v>1</v>
      </c>
      <c r="D487">
        <f>IFERROR(VLOOKUP(A487,'ej uppn åk6 ej uppn åk9'!$A$4:$D$525,2,FALSE),0)</f>
        <v>999</v>
      </c>
      <c r="E487">
        <f>IFERROR(VLOOKUP(A487,'ej uppn åk6 ej uppn åk9'!$A$4:$D$525,3,FALSE),0)</f>
        <v>999</v>
      </c>
      <c r="F487">
        <f t="shared" si="64"/>
        <v>0</v>
      </c>
      <c r="G487">
        <f t="shared" si="65"/>
        <v>0</v>
      </c>
      <c r="H487" t="b">
        <f>IFERROR(VLOOKUP(A487,'ej uppn åk6 uppn åk9'!$A$4:$D$525,1,FALSE)&lt;&gt;"",FALSE)</f>
        <v>0</v>
      </c>
      <c r="I487">
        <f>IFERROR(VLOOKUP(A487,'ej uppn åk6 uppn åk9'!$A$4:$D$525,2,FALSE),0)</f>
        <v>0</v>
      </c>
      <c r="J487">
        <f>IFERROR(VLOOKUP(A487,'ej uppn åk6 uppn åk9'!$A$4:$D$525,3,FALSE),0)</f>
        <v>0</v>
      </c>
      <c r="K487">
        <f t="shared" si="66"/>
        <v>0</v>
      </c>
      <c r="L487">
        <f t="shared" si="67"/>
        <v>0</v>
      </c>
      <c r="M487" t="b">
        <f>IFERROR(VLOOKUP(A487,'uppn åk6 ej uppn åk9'!$A$4:$D$525,1,FALSE)&lt;&gt;"",FALSE)</f>
        <v>0</v>
      </c>
      <c r="N487">
        <f>IFERROR(VLOOKUP(A487,'uppn åk6 ej uppn åk9'!$A$4:$D$525,2,FALSE),0)</f>
        <v>0</v>
      </c>
      <c r="O487">
        <f>IFERROR(VLOOKUP(A487,'uppn åk6 ej uppn åk9'!$A$4:$D$525,3,FALSE),0)</f>
        <v>0</v>
      </c>
      <c r="P487">
        <f t="shared" si="68"/>
        <v>0</v>
      </c>
      <c r="Q487">
        <f t="shared" si="69"/>
        <v>0</v>
      </c>
      <c r="R487" t="b">
        <f>IFERROR(VLOOKUP(A487,'uppn åk6 uppn åk9'!$A$4:$D$600,1,FALSE)&lt;&gt;"",FALSE)</f>
        <v>1</v>
      </c>
      <c r="S487">
        <f>IFERROR(VLOOKUP(A487,'uppn åk6 uppn åk9'!$A$4:$D$600,2,FALSE),0)</f>
        <v>25</v>
      </c>
      <c r="T487">
        <f>IFERROR(VLOOKUP(A487,'uppn åk6 uppn åk9'!$A$4:$D$600,3,FALSE),0)</f>
        <v>999</v>
      </c>
      <c r="U487">
        <f t="shared" si="70"/>
        <v>25</v>
      </c>
      <c r="V487">
        <f t="shared" si="71"/>
        <v>0</v>
      </c>
    </row>
    <row r="488" spans="1:22" x14ac:dyDescent="0.3">
      <c r="A488" s="10" t="s">
        <v>413</v>
      </c>
      <c r="B488" s="49" t="b">
        <f t="shared" si="63"/>
        <v>0</v>
      </c>
      <c r="C488" t="b">
        <f>IFERROR(VLOOKUP(A488,'ej uppn åk6 ej uppn åk9'!$A$4:$D$525,1,FALSE)&lt;&gt;"",FALSE)</f>
        <v>1</v>
      </c>
      <c r="D488">
        <f>IFERROR(VLOOKUP(A488,'ej uppn åk6 ej uppn åk9'!$A$4:$D$525,2,FALSE),0)</f>
        <v>38</v>
      </c>
      <c r="E488">
        <f>IFERROR(VLOOKUP(A488,'ej uppn åk6 ej uppn åk9'!$A$4:$D$525,3,FALSE),0)</f>
        <v>999</v>
      </c>
      <c r="F488">
        <f t="shared" si="64"/>
        <v>38</v>
      </c>
      <c r="G488">
        <f t="shared" si="65"/>
        <v>0</v>
      </c>
      <c r="H488" t="b">
        <f>IFERROR(VLOOKUP(A488,'ej uppn åk6 uppn åk9'!$A$4:$D$525,1,FALSE)&lt;&gt;"",FALSE)</f>
        <v>1</v>
      </c>
      <c r="I488">
        <f>IFERROR(VLOOKUP(A488,'ej uppn åk6 uppn åk9'!$A$4:$D$525,2,FALSE),0)</f>
        <v>31</v>
      </c>
      <c r="J488">
        <f>IFERROR(VLOOKUP(A488,'ej uppn åk6 uppn åk9'!$A$4:$D$525,3,FALSE),0)</f>
        <v>999</v>
      </c>
      <c r="K488">
        <f t="shared" si="66"/>
        <v>31</v>
      </c>
      <c r="L488">
        <f t="shared" si="67"/>
        <v>0</v>
      </c>
      <c r="M488" t="b">
        <f>IFERROR(VLOOKUP(A488,'uppn åk6 ej uppn åk9'!$A$4:$D$525,1,FALSE)&lt;&gt;"",FALSE)</f>
        <v>1</v>
      </c>
      <c r="N488">
        <f>IFERROR(VLOOKUP(A488,'uppn åk6 ej uppn åk9'!$A$4:$D$525,2,FALSE),0)</f>
        <v>23</v>
      </c>
      <c r="O488">
        <f>IFERROR(VLOOKUP(A488,'uppn åk6 ej uppn åk9'!$A$4:$D$525,3,FALSE),0)</f>
        <v>0</v>
      </c>
      <c r="P488">
        <f t="shared" si="68"/>
        <v>23</v>
      </c>
      <c r="Q488">
        <f t="shared" si="69"/>
        <v>0</v>
      </c>
      <c r="R488" t="b">
        <f>IFERROR(VLOOKUP(A488,'uppn åk6 uppn åk9'!$A$4:$D$600,1,FALSE)&lt;&gt;"",FALSE)</f>
        <v>1</v>
      </c>
      <c r="S488">
        <f>IFERROR(VLOOKUP(A488,'uppn åk6 uppn åk9'!$A$4:$D$600,2,FALSE),0)</f>
        <v>120</v>
      </c>
      <c r="T488">
        <f>IFERROR(VLOOKUP(A488,'uppn åk6 uppn åk9'!$A$4:$D$600,3,FALSE),0)</f>
        <v>999</v>
      </c>
      <c r="U488">
        <f t="shared" si="70"/>
        <v>120</v>
      </c>
      <c r="V488">
        <f t="shared" si="71"/>
        <v>0</v>
      </c>
    </row>
    <row r="489" spans="1:22" x14ac:dyDescent="0.3">
      <c r="A489" s="10" t="s">
        <v>582</v>
      </c>
      <c r="B489" s="49" t="b">
        <f t="shared" si="63"/>
        <v>0</v>
      </c>
      <c r="C489" t="b">
        <f>IFERROR(VLOOKUP(A489,'ej uppn åk6 ej uppn åk9'!$A$4:$D$525,1,FALSE)&lt;&gt;"",FALSE)</f>
        <v>0</v>
      </c>
      <c r="D489">
        <f>IFERROR(VLOOKUP(A489,'ej uppn åk6 ej uppn åk9'!$A$4:$D$525,2,FALSE),0)</f>
        <v>0</v>
      </c>
      <c r="E489">
        <f>IFERROR(VLOOKUP(A489,'ej uppn åk6 ej uppn åk9'!$A$4:$D$525,3,FALSE),0)</f>
        <v>0</v>
      </c>
      <c r="F489">
        <f t="shared" si="64"/>
        <v>0</v>
      </c>
      <c r="G489">
        <f t="shared" si="65"/>
        <v>0</v>
      </c>
      <c r="H489" t="b">
        <f>IFERROR(VLOOKUP(A489,'ej uppn åk6 uppn åk9'!$A$4:$D$525,1,FALSE)&lt;&gt;"",FALSE)</f>
        <v>1</v>
      </c>
      <c r="I489">
        <f>IFERROR(VLOOKUP(A489,'ej uppn åk6 uppn åk9'!$A$4:$D$525,2,FALSE),0)</f>
        <v>999</v>
      </c>
      <c r="J489">
        <f>IFERROR(VLOOKUP(A489,'ej uppn åk6 uppn åk9'!$A$4:$D$525,3,FALSE),0)</f>
        <v>999</v>
      </c>
      <c r="K489">
        <f t="shared" si="66"/>
        <v>0</v>
      </c>
      <c r="L489">
        <f t="shared" si="67"/>
        <v>0</v>
      </c>
      <c r="M489" t="b">
        <f>IFERROR(VLOOKUP(A489,'uppn åk6 ej uppn åk9'!$A$4:$D$525,1,FALSE)&lt;&gt;"",FALSE)</f>
        <v>0</v>
      </c>
      <c r="N489">
        <f>IFERROR(VLOOKUP(A489,'uppn åk6 ej uppn åk9'!$A$4:$D$525,2,FALSE),0)</f>
        <v>0</v>
      </c>
      <c r="O489">
        <f>IFERROR(VLOOKUP(A489,'uppn åk6 ej uppn åk9'!$A$4:$D$525,3,FALSE),0)</f>
        <v>0</v>
      </c>
      <c r="P489">
        <f t="shared" si="68"/>
        <v>0</v>
      </c>
      <c r="Q489">
        <f t="shared" si="69"/>
        <v>0</v>
      </c>
      <c r="R489" t="b">
        <f>IFERROR(VLOOKUP(A489,'uppn åk6 uppn åk9'!$A$4:$D$600,1,FALSE)&lt;&gt;"",FALSE)</f>
        <v>1</v>
      </c>
      <c r="S489">
        <f>IFERROR(VLOOKUP(A489,'uppn åk6 uppn åk9'!$A$4:$D$600,2,FALSE),0)</f>
        <v>27</v>
      </c>
      <c r="T489">
        <f>IFERROR(VLOOKUP(A489,'uppn åk6 uppn åk9'!$A$4:$D$600,3,FALSE),0)</f>
        <v>0</v>
      </c>
      <c r="U489">
        <f t="shared" si="70"/>
        <v>27</v>
      </c>
      <c r="V489">
        <f t="shared" si="71"/>
        <v>0</v>
      </c>
    </row>
    <row r="490" spans="1:22" x14ac:dyDescent="0.3">
      <c r="A490" s="10" t="s">
        <v>414</v>
      </c>
      <c r="B490" s="49" t="b">
        <f t="shared" si="63"/>
        <v>0</v>
      </c>
      <c r="C490" t="b">
        <f>IFERROR(VLOOKUP(A490,'ej uppn åk6 ej uppn åk9'!$A$4:$D$525,1,FALSE)&lt;&gt;"",FALSE)</f>
        <v>1</v>
      </c>
      <c r="D490">
        <f>IFERROR(VLOOKUP(A490,'ej uppn åk6 ej uppn åk9'!$A$4:$D$525,2,FALSE),0)</f>
        <v>999</v>
      </c>
      <c r="E490">
        <f>IFERROR(VLOOKUP(A490,'ej uppn åk6 ej uppn åk9'!$A$4:$D$525,3,FALSE),0)</f>
        <v>999</v>
      </c>
      <c r="F490">
        <f t="shared" si="64"/>
        <v>0</v>
      </c>
      <c r="G490">
        <f t="shared" si="65"/>
        <v>0</v>
      </c>
      <c r="H490" t="b">
        <f>IFERROR(VLOOKUP(A490,'ej uppn åk6 uppn åk9'!$A$4:$D$525,1,FALSE)&lt;&gt;"",FALSE)</f>
        <v>1</v>
      </c>
      <c r="I490">
        <f>IFERROR(VLOOKUP(A490,'ej uppn åk6 uppn åk9'!$A$4:$D$525,2,FALSE),0)</f>
        <v>999</v>
      </c>
      <c r="J490">
        <f>IFERROR(VLOOKUP(A490,'ej uppn åk6 uppn åk9'!$A$4:$D$525,3,FALSE),0)</f>
        <v>999</v>
      </c>
      <c r="K490">
        <f t="shared" si="66"/>
        <v>0</v>
      </c>
      <c r="L490">
        <f t="shared" si="67"/>
        <v>0</v>
      </c>
      <c r="M490" t="b">
        <f>IFERROR(VLOOKUP(A490,'uppn åk6 ej uppn åk9'!$A$4:$D$525,1,FALSE)&lt;&gt;"",FALSE)</f>
        <v>1</v>
      </c>
      <c r="N490">
        <f>IFERROR(VLOOKUP(A490,'uppn åk6 ej uppn åk9'!$A$4:$D$525,2,FALSE),0)</f>
        <v>26</v>
      </c>
      <c r="O490">
        <f>IFERROR(VLOOKUP(A490,'uppn åk6 ej uppn åk9'!$A$4:$D$525,3,FALSE),0)</f>
        <v>999</v>
      </c>
      <c r="P490">
        <f t="shared" si="68"/>
        <v>26</v>
      </c>
      <c r="Q490">
        <f t="shared" si="69"/>
        <v>0</v>
      </c>
      <c r="R490" t="b">
        <f>IFERROR(VLOOKUP(A490,'uppn åk6 uppn åk9'!$A$4:$D$600,1,FALSE)&lt;&gt;"",FALSE)</f>
        <v>1</v>
      </c>
      <c r="S490">
        <f>IFERROR(VLOOKUP(A490,'uppn åk6 uppn åk9'!$A$4:$D$600,2,FALSE),0)</f>
        <v>79</v>
      </c>
      <c r="T490">
        <f>IFERROR(VLOOKUP(A490,'uppn åk6 uppn åk9'!$A$4:$D$600,3,FALSE),0)</f>
        <v>999</v>
      </c>
      <c r="U490">
        <f t="shared" si="70"/>
        <v>79</v>
      </c>
      <c r="V490">
        <f t="shared" si="71"/>
        <v>0</v>
      </c>
    </row>
    <row r="491" spans="1:22" x14ac:dyDescent="0.3">
      <c r="A491" s="10" t="s">
        <v>415</v>
      </c>
      <c r="B491" s="49" t="b">
        <f t="shared" si="63"/>
        <v>0</v>
      </c>
      <c r="C491" t="b">
        <f>IFERROR(VLOOKUP(A491,'ej uppn åk6 ej uppn åk9'!$A$4:$D$525,1,FALSE)&lt;&gt;"",FALSE)</f>
        <v>1</v>
      </c>
      <c r="D491">
        <f>IFERROR(VLOOKUP(A491,'ej uppn åk6 ej uppn åk9'!$A$4:$D$525,2,FALSE),0)</f>
        <v>12</v>
      </c>
      <c r="E491">
        <f>IFERROR(VLOOKUP(A491,'ej uppn åk6 ej uppn åk9'!$A$4:$D$525,3,FALSE),0)</f>
        <v>999</v>
      </c>
      <c r="F491">
        <f t="shared" si="64"/>
        <v>12</v>
      </c>
      <c r="G491">
        <f t="shared" si="65"/>
        <v>0</v>
      </c>
      <c r="H491" t="b">
        <f>IFERROR(VLOOKUP(A491,'ej uppn åk6 uppn åk9'!$A$4:$D$525,1,FALSE)&lt;&gt;"",FALSE)</f>
        <v>1</v>
      </c>
      <c r="I491">
        <f>IFERROR(VLOOKUP(A491,'ej uppn åk6 uppn åk9'!$A$4:$D$525,2,FALSE),0)</f>
        <v>999</v>
      </c>
      <c r="J491">
        <f>IFERROR(VLOOKUP(A491,'ej uppn åk6 uppn åk9'!$A$4:$D$525,3,FALSE),0)</f>
        <v>999</v>
      </c>
      <c r="K491">
        <f t="shared" si="66"/>
        <v>0</v>
      </c>
      <c r="L491">
        <f t="shared" si="67"/>
        <v>0</v>
      </c>
      <c r="M491" t="b">
        <f>IFERROR(VLOOKUP(A491,'uppn åk6 ej uppn åk9'!$A$4:$D$525,1,FALSE)&lt;&gt;"",FALSE)</f>
        <v>1</v>
      </c>
      <c r="N491">
        <f>IFERROR(VLOOKUP(A491,'uppn åk6 ej uppn åk9'!$A$4:$D$525,2,FALSE),0)</f>
        <v>16</v>
      </c>
      <c r="O491">
        <f>IFERROR(VLOOKUP(A491,'uppn åk6 ej uppn åk9'!$A$4:$D$525,3,FALSE),0)</f>
        <v>999</v>
      </c>
      <c r="P491">
        <f t="shared" si="68"/>
        <v>16</v>
      </c>
      <c r="Q491">
        <f t="shared" si="69"/>
        <v>0</v>
      </c>
      <c r="R491" t="b">
        <f>IFERROR(VLOOKUP(A491,'uppn åk6 uppn åk9'!$A$4:$D$600,1,FALSE)&lt;&gt;"",FALSE)</f>
        <v>1</v>
      </c>
      <c r="S491">
        <f>IFERROR(VLOOKUP(A491,'uppn åk6 uppn åk9'!$A$4:$D$600,2,FALSE),0)</f>
        <v>79</v>
      </c>
      <c r="T491">
        <f>IFERROR(VLOOKUP(A491,'uppn åk6 uppn åk9'!$A$4:$D$600,3,FALSE),0)</f>
        <v>999</v>
      </c>
      <c r="U491">
        <f t="shared" si="70"/>
        <v>79</v>
      </c>
      <c r="V491">
        <f t="shared" si="71"/>
        <v>0</v>
      </c>
    </row>
    <row r="492" spans="1:22" x14ac:dyDescent="0.3">
      <c r="A492" s="10" t="s">
        <v>416</v>
      </c>
      <c r="B492" s="49" t="b">
        <f t="shared" si="63"/>
        <v>0</v>
      </c>
      <c r="C492" t="b">
        <f>IFERROR(VLOOKUP(A492,'ej uppn åk6 ej uppn åk9'!$A$4:$D$525,1,FALSE)&lt;&gt;"",FALSE)</f>
        <v>1</v>
      </c>
      <c r="D492">
        <f>IFERROR(VLOOKUP(A492,'ej uppn åk6 ej uppn åk9'!$A$4:$D$525,2,FALSE),0)</f>
        <v>28</v>
      </c>
      <c r="E492">
        <f>IFERROR(VLOOKUP(A492,'ej uppn åk6 ej uppn åk9'!$A$4:$D$525,3,FALSE),0)</f>
        <v>999</v>
      </c>
      <c r="F492">
        <f t="shared" si="64"/>
        <v>28</v>
      </c>
      <c r="G492">
        <f t="shared" si="65"/>
        <v>0</v>
      </c>
      <c r="H492" t="b">
        <f>IFERROR(VLOOKUP(A492,'ej uppn åk6 uppn åk9'!$A$4:$D$525,1,FALSE)&lt;&gt;"",FALSE)</f>
        <v>1</v>
      </c>
      <c r="I492">
        <f>IFERROR(VLOOKUP(A492,'ej uppn åk6 uppn åk9'!$A$4:$D$525,2,FALSE),0)</f>
        <v>15</v>
      </c>
      <c r="J492">
        <f>IFERROR(VLOOKUP(A492,'ej uppn åk6 uppn åk9'!$A$4:$D$525,3,FALSE),0)</f>
        <v>999</v>
      </c>
      <c r="K492">
        <f t="shared" si="66"/>
        <v>15</v>
      </c>
      <c r="L492">
        <f t="shared" si="67"/>
        <v>0</v>
      </c>
      <c r="M492" t="b">
        <f>IFERROR(VLOOKUP(A492,'uppn åk6 ej uppn åk9'!$A$4:$D$525,1,FALSE)&lt;&gt;"",FALSE)</f>
        <v>1</v>
      </c>
      <c r="N492">
        <f>IFERROR(VLOOKUP(A492,'uppn åk6 ej uppn åk9'!$A$4:$D$525,2,FALSE),0)</f>
        <v>19</v>
      </c>
      <c r="O492">
        <f>IFERROR(VLOOKUP(A492,'uppn åk6 ej uppn åk9'!$A$4:$D$525,3,FALSE),0)</f>
        <v>0</v>
      </c>
      <c r="P492">
        <f t="shared" si="68"/>
        <v>19</v>
      </c>
      <c r="Q492">
        <f t="shared" si="69"/>
        <v>0</v>
      </c>
      <c r="R492" t="b">
        <f>IFERROR(VLOOKUP(A492,'uppn åk6 uppn åk9'!$A$4:$D$600,1,FALSE)&lt;&gt;"",FALSE)</f>
        <v>1</v>
      </c>
      <c r="S492">
        <f>IFERROR(VLOOKUP(A492,'uppn åk6 uppn åk9'!$A$4:$D$600,2,FALSE),0)</f>
        <v>70</v>
      </c>
      <c r="T492">
        <f>IFERROR(VLOOKUP(A492,'uppn åk6 uppn åk9'!$A$4:$D$600,3,FALSE),0)</f>
        <v>0</v>
      </c>
      <c r="U492">
        <f t="shared" si="70"/>
        <v>70</v>
      </c>
      <c r="V492">
        <f t="shared" si="71"/>
        <v>0</v>
      </c>
    </row>
    <row r="493" spans="1:22" x14ac:dyDescent="0.3">
      <c r="A493" s="10" t="s">
        <v>417</v>
      </c>
      <c r="B493" s="49" t="b">
        <f t="shared" si="63"/>
        <v>0</v>
      </c>
      <c r="C493" t="b">
        <f>IFERROR(VLOOKUP(A493,'ej uppn åk6 ej uppn åk9'!$A$4:$D$525,1,FALSE)&lt;&gt;"",FALSE)</f>
        <v>1</v>
      </c>
      <c r="D493">
        <f>IFERROR(VLOOKUP(A493,'ej uppn åk6 ej uppn åk9'!$A$4:$D$525,2,FALSE),0)</f>
        <v>110</v>
      </c>
      <c r="E493">
        <f>IFERROR(VLOOKUP(A493,'ej uppn åk6 ej uppn åk9'!$A$4:$D$525,3,FALSE),0)</f>
        <v>40</v>
      </c>
      <c r="F493">
        <f t="shared" si="64"/>
        <v>110</v>
      </c>
      <c r="G493">
        <f t="shared" si="65"/>
        <v>40</v>
      </c>
      <c r="H493" t="b">
        <f>IFERROR(VLOOKUP(A493,'ej uppn åk6 uppn åk9'!$A$4:$D$525,1,FALSE)&lt;&gt;"",FALSE)</f>
        <v>1</v>
      </c>
      <c r="I493">
        <f>IFERROR(VLOOKUP(A493,'ej uppn åk6 uppn åk9'!$A$4:$D$525,2,FALSE),0)</f>
        <v>43</v>
      </c>
      <c r="J493">
        <f>IFERROR(VLOOKUP(A493,'ej uppn åk6 uppn åk9'!$A$4:$D$525,3,FALSE),0)</f>
        <v>999</v>
      </c>
      <c r="K493">
        <f t="shared" si="66"/>
        <v>43</v>
      </c>
      <c r="L493">
        <f t="shared" si="67"/>
        <v>0</v>
      </c>
      <c r="M493" t="b">
        <f>IFERROR(VLOOKUP(A493,'uppn åk6 ej uppn åk9'!$A$4:$D$525,1,FALSE)&lt;&gt;"",FALSE)</f>
        <v>1</v>
      </c>
      <c r="N493">
        <f>IFERROR(VLOOKUP(A493,'uppn åk6 ej uppn åk9'!$A$4:$D$525,2,FALSE),0)</f>
        <v>90</v>
      </c>
      <c r="O493">
        <f>IFERROR(VLOOKUP(A493,'uppn åk6 ej uppn åk9'!$A$4:$D$525,3,FALSE),0)</f>
        <v>999</v>
      </c>
      <c r="P493">
        <f t="shared" si="68"/>
        <v>90</v>
      </c>
      <c r="Q493">
        <f t="shared" si="69"/>
        <v>0</v>
      </c>
      <c r="R493" t="b">
        <f>IFERROR(VLOOKUP(A493,'uppn åk6 uppn åk9'!$A$4:$D$600,1,FALSE)&lt;&gt;"",FALSE)</f>
        <v>1</v>
      </c>
      <c r="S493">
        <f>IFERROR(VLOOKUP(A493,'uppn åk6 uppn åk9'!$A$4:$D$600,2,FALSE),0)</f>
        <v>435</v>
      </c>
      <c r="T493">
        <f>IFERROR(VLOOKUP(A493,'uppn åk6 uppn åk9'!$A$4:$D$600,3,FALSE),0)</f>
        <v>999</v>
      </c>
      <c r="U493">
        <f t="shared" si="70"/>
        <v>435</v>
      </c>
      <c r="V493">
        <f t="shared" si="71"/>
        <v>0</v>
      </c>
    </row>
    <row r="494" spans="1:22" x14ac:dyDescent="0.3">
      <c r="A494" s="10" t="s">
        <v>418</v>
      </c>
      <c r="B494" s="49" t="b">
        <f t="shared" si="63"/>
        <v>0</v>
      </c>
      <c r="C494" t="b">
        <f>IFERROR(VLOOKUP(A494,'ej uppn åk6 ej uppn åk9'!$A$4:$D$525,1,FALSE)&lt;&gt;"",FALSE)</f>
        <v>1</v>
      </c>
      <c r="D494">
        <f>IFERROR(VLOOKUP(A494,'ej uppn åk6 ej uppn åk9'!$A$4:$D$525,2,FALSE),0)</f>
        <v>16</v>
      </c>
      <c r="E494">
        <f>IFERROR(VLOOKUP(A494,'ej uppn åk6 ej uppn åk9'!$A$4:$D$525,3,FALSE),0)</f>
        <v>999</v>
      </c>
      <c r="F494">
        <f t="shared" si="64"/>
        <v>16</v>
      </c>
      <c r="G494">
        <f t="shared" si="65"/>
        <v>0</v>
      </c>
      <c r="H494" t="b">
        <f>IFERROR(VLOOKUP(A494,'ej uppn åk6 uppn åk9'!$A$4:$D$525,1,FALSE)&lt;&gt;"",FALSE)</f>
        <v>1</v>
      </c>
      <c r="I494">
        <f>IFERROR(VLOOKUP(A494,'ej uppn åk6 uppn åk9'!$A$4:$D$525,2,FALSE),0)</f>
        <v>999</v>
      </c>
      <c r="J494">
        <f>IFERROR(VLOOKUP(A494,'ej uppn åk6 uppn åk9'!$A$4:$D$525,3,FALSE),0)</f>
        <v>999</v>
      </c>
      <c r="K494">
        <f t="shared" si="66"/>
        <v>0</v>
      </c>
      <c r="L494">
        <f t="shared" si="67"/>
        <v>0</v>
      </c>
      <c r="M494" t="b">
        <f>IFERROR(VLOOKUP(A494,'uppn åk6 ej uppn åk9'!$A$4:$D$525,1,FALSE)&lt;&gt;"",FALSE)</f>
        <v>1</v>
      </c>
      <c r="N494">
        <f>IFERROR(VLOOKUP(A494,'uppn åk6 ej uppn åk9'!$A$4:$D$525,2,FALSE),0)</f>
        <v>20</v>
      </c>
      <c r="O494">
        <f>IFERROR(VLOOKUP(A494,'uppn åk6 ej uppn åk9'!$A$4:$D$525,3,FALSE),0)</f>
        <v>0</v>
      </c>
      <c r="P494">
        <f t="shared" si="68"/>
        <v>20</v>
      </c>
      <c r="Q494">
        <f t="shared" si="69"/>
        <v>0</v>
      </c>
      <c r="R494" t="b">
        <f>IFERROR(VLOOKUP(A494,'uppn åk6 uppn åk9'!$A$4:$D$600,1,FALSE)&lt;&gt;"",FALSE)</f>
        <v>1</v>
      </c>
      <c r="S494">
        <f>IFERROR(VLOOKUP(A494,'uppn åk6 uppn åk9'!$A$4:$D$600,2,FALSE),0)</f>
        <v>88</v>
      </c>
      <c r="T494">
        <f>IFERROR(VLOOKUP(A494,'uppn åk6 uppn åk9'!$A$4:$D$600,3,FALSE),0)</f>
        <v>0</v>
      </c>
      <c r="U494">
        <f t="shared" si="70"/>
        <v>88</v>
      </c>
      <c r="V494">
        <f t="shared" si="71"/>
        <v>0</v>
      </c>
    </row>
    <row r="495" spans="1:22" x14ac:dyDescent="0.3">
      <c r="A495" s="10" t="s">
        <v>419</v>
      </c>
      <c r="B495" s="49" t="b">
        <f t="shared" si="63"/>
        <v>0</v>
      </c>
      <c r="C495" t="b">
        <f>IFERROR(VLOOKUP(A495,'ej uppn åk6 ej uppn åk9'!$A$4:$D$525,1,FALSE)&lt;&gt;"",FALSE)</f>
        <v>1</v>
      </c>
      <c r="D495">
        <f>IFERROR(VLOOKUP(A495,'ej uppn åk6 ej uppn åk9'!$A$4:$D$525,2,FALSE),0)</f>
        <v>999</v>
      </c>
      <c r="E495">
        <f>IFERROR(VLOOKUP(A495,'ej uppn åk6 ej uppn åk9'!$A$4:$D$525,3,FALSE),0)</f>
        <v>999</v>
      </c>
      <c r="F495">
        <f t="shared" si="64"/>
        <v>0</v>
      </c>
      <c r="G495">
        <f t="shared" si="65"/>
        <v>0</v>
      </c>
      <c r="H495" t="b">
        <f>IFERROR(VLOOKUP(A495,'ej uppn åk6 uppn åk9'!$A$4:$D$525,1,FALSE)&lt;&gt;"",FALSE)</f>
        <v>1</v>
      </c>
      <c r="I495">
        <f>IFERROR(VLOOKUP(A495,'ej uppn åk6 uppn åk9'!$A$4:$D$525,2,FALSE),0)</f>
        <v>999</v>
      </c>
      <c r="J495">
        <f>IFERROR(VLOOKUP(A495,'ej uppn åk6 uppn åk9'!$A$4:$D$525,3,FALSE),0)</f>
        <v>999</v>
      </c>
      <c r="K495">
        <f t="shared" si="66"/>
        <v>0</v>
      </c>
      <c r="L495">
        <f t="shared" si="67"/>
        <v>0</v>
      </c>
      <c r="M495" t="b">
        <f>IFERROR(VLOOKUP(A495,'uppn åk6 ej uppn åk9'!$A$4:$D$525,1,FALSE)&lt;&gt;"",FALSE)</f>
        <v>1</v>
      </c>
      <c r="N495">
        <f>IFERROR(VLOOKUP(A495,'uppn åk6 ej uppn åk9'!$A$4:$D$525,2,FALSE),0)</f>
        <v>17</v>
      </c>
      <c r="O495">
        <f>IFERROR(VLOOKUP(A495,'uppn åk6 ej uppn åk9'!$A$4:$D$525,3,FALSE),0)</f>
        <v>999</v>
      </c>
      <c r="P495">
        <f t="shared" si="68"/>
        <v>17</v>
      </c>
      <c r="Q495">
        <f t="shared" si="69"/>
        <v>0</v>
      </c>
      <c r="R495" t="b">
        <f>IFERROR(VLOOKUP(A495,'uppn åk6 uppn åk9'!$A$4:$D$600,1,FALSE)&lt;&gt;"",FALSE)</f>
        <v>1</v>
      </c>
      <c r="S495">
        <f>IFERROR(VLOOKUP(A495,'uppn åk6 uppn åk9'!$A$4:$D$600,2,FALSE),0)</f>
        <v>61</v>
      </c>
      <c r="T495">
        <f>IFERROR(VLOOKUP(A495,'uppn åk6 uppn åk9'!$A$4:$D$600,3,FALSE),0)</f>
        <v>999</v>
      </c>
      <c r="U495">
        <f t="shared" si="70"/>
        <v>61</v>
      </c>
      <c r="V495">
        <f t="shared" si="71"/>
        <v>0</v>
      </c>
    </row>
    <row r="496" spans="1:22" x14ac:dyDescent="0.3">
      <c r="A496" s="10" t="s">
        <v>425</v>
      </c>
      <c r="B496" s="49" t="b">
        <f t="shared" si="63"/>
        <v>0</v>
      </c>
      <c r="C496" t="b">
        <f>IFERROR(VLOOKUP(A496,'ej uppn åk6 ej uppn åk9'!$A$4:$D$525,1,FALSE)&lt;&gt;"",FALSE)</f>
        <v>1</v>
      </c>
      <c r="D496">
        <f>IFERROR(VLOOKUP(A496,'ej uppn åk6 ej uppn åk9'!$A$4:$D$525,2,FALSE),0)</f>
        <v>999</v>
      </c>
      <c r="E496">
        <f>IFERROR(VLOOKUP(A496,'ej uppn åk6 ej uppn åk9'!$A$4:$D$525,3,FALSE),0)</f>
        <v>999</v>
      </c>
      <c r="F496">
        <f t="shared" si="64"/>
        <v>0</v>
      </c>
      <c r="G496">
        <f t="shared" si="65"/>
        <v>0</v>
      </c>
      <c r="H496" t="b">
        <f>IFERROR(VLOOKUP(A496,'ej uppn åk6 uppn åk9'!$A$4:$D$525,1,FALSE)&lt;&gt;"",FALSE)</f>
        <v>0</v>
      </c>
      <c r="I496">
        <f>IFERROR(VLOOKUP(A496,'ej uppn åk6 uppn åk9'!$A$4:$D$525,2,FALSE),0)</f>
        <v>0</v>
      </c>
      <c r="J496">
        <f>IFERROR(VLOOKUP(A496,'ej uppn åk6 uppn åk9'!$A$4:$D$525,3,FALSE),0)</f>
        <v>0</v>
      </c>
      <c r="K496">
        <f t="shared" si="66"/>
        <v>0</v>
      </c>
      <c r="L496">
        <f t="shared" si="67"/>
        <v>0</v>
      </c>
      <c r="M496" t="b">
        <f>IFERROR(VLOOKUP(A496,'uppn åk6 ej uppn åk9'!$A$4:$D$525,1,FALSE)&lt;&gt;"",FALSE)</f>
        <v>1</v>
      </c>
      <c r="N496">
        <f>IFERROR(VLOOKUP(A496,'uppn åk6 ej uppn åk9'!$A$4:$D$525,2,FALSE),0)</f>
        <v>999</v>
      </c>
      <c r="O496">
        <f>IFERROR(VLOOKUP(A496,'uppn åk6 ej uppn åk9'!$A$4:$D$525,3,FALSE),0)</f>
        <v>999</v>
      </c>
      <c r="P496">
        <f t="shared" si="68"/>
        <v>0</v>
      </c>
      <c r="Q496">
        <f t="shared" si="69"/>
        <v>0</v>
      </c>
      <c r="R496" t="b">
        <f>IFERROR(VLOOKUP(A496,'uppn åk6 uppn åk9'!$A$4:$D$600,1,FALSE)&lt;&gt;"",FALSE)</f>
        <v>0</v>
      </c>
      <c r="S496">
        <f>IFERROR(VLOOKUP(A496,'uppn åk6 uppn åk9'!$A$4:$D$600,2,FALSE),0)</f>
        <v>0</v>
      </c>
      <c r="T496">
        <f>IFERROR(VLOOKUP(A496,'uppn åk6 uppn åk9'!$A$4:$D$600,3,FALSE),0)</f>
        <v>0</v>
      </c>
      <c r="U496">
        <f t="shared" si="70"/>
        <v>0</v>
      </c>
      <c r="V496">
        <f t="shared" si="71"/>
        <v>0</v>
      </c>
    </row>
    <row r="497" spans="1:22" x14ac:dyDescent="0.3">
      <c r="A497" s="10" t="s">
        <v>420</v>
      </c>
      <c r="B497" s="49" t="b">
        <f t="shared" si="63"/>
        <v>0</v>
      </c>
      <c r="C497" t="b">
        <f>IFERROR(VLOOKUP(A497,'ej uppn åk6 ej uppn åk9'!$A$4:$D$525,1,FALSE)&lt;&gt;"",FALSE)</f>
        <v>1</v>
      </c>
      <c r="D497">
        <f>IFERROR(VLOOKUP(A497,'ej uppn åk6 ej uppn åk9'!$A$4:$D$525,2,FALSE),0)</f>
        <v>11</v>
      </c>
      <c r="E497">
        <f>IFERROR(VLOOKUP(A497,'ej uppn åk6 ej uppn åk9'!$A$4:$D$525,3,FALSE),0)</f>
        <v>11</v>
      </c>
      <c r="F497">
        <f t="shared" si="64"/>
        <v>11</v>
      </c>
      <c r="G497">
        <f t="shared" si="65"/>
        <v>11</v>
      </c>
      <c r="H497" t="b">
        <f>IFERROR(VLOOKUP(A497,'ej uppn åk6 uppn åk9'!$A$4:$D$525,1,FALSE)&lt;&gt;"",FALSE)</f>
        <v>1</v>
      </c>
      <c r="I497">
        <f>IFERROR(VLOOKUP(A497,'ej uppn åk6 uppn åk9'!$A$4:$D$525,2,FALSE),0)</f>
        <v>999</v>
      </c>
      <c r="J497">
        <f>IFERROR(VLOOKUP(A497,'ej uppn åk6 uppn åk9'!$A$4:$D$525,3,FALSE),0)</f>
        <v>999</v>
      </c>
      <c r="K497">
        <f t="shared" si="66"/>
        <v>0</v>
      </c>
      <c r="L497">
        <f t="shared" si="67"/>
        <v>0</v>
      </c>
      <c r="M497" t="b">
        <f>IFERROR(VLOOKUP(A497,'uppn åk6 ej uppn åk9'!$A$4:$D$525,1,FALSE)&lt;&gt;"",FALSE)</f>
        <v>1</v>
      </c>
      <c r="N497">
        <f>IFERROR(VLOOKUP(A497,'uppn åk6 ej uppn åk9'!$A$4:$D$525,2,FALSE),0)</f>
        <v>999</v>
      </c>
      <c r="O497">
        <f>IFERROR(VLOOKUP(A497,'uppn åk6 ej uppn åk9'!$A$4:$D$525,3,FALSE),0)</f>
        <v>999</v>
      </c>
      <c r="P497">
        <f t="shared" si="68"/>
        <v>0</v>
      </c>
      <c r="Q497">
        <f t="shared" si="69"/>
        <v>0</v>
      </c>
      <c r="R497" t="b">
        <f>IFERROR(VLOOKUP(A497,'uppn åk6 uppn åk9'!$A$4:$D$600,1,FALSE)&lt;&gt;"",FALSE)</f>
        <v>1</v>
      </c>
      <c r="S497">
        <f>IFERROR(VLOOKUP(A497,'uppn åk6 uppn åk9'!$A$4:$D$600,2,FALSE),0)</f>
        <v>60</v>
      </c>
      <c r="T497">
        <f>IFERROR(VLOOKUP(A497,'uppn åk6 uppn åk9'!$A$4:$D$600,3,FALSE),0)</f>
        <v>999</v>
      </c>
      <c r="U497">
        <f t="shared" si="70"/>
        <v>60</v>
      </c>
      <c r="V497">
        <f t="shared" si="71"/>
        <v>0</v>
      </c>
    </row>
    <row r="498" spans="1:22" x14ac:dyDescent="0.3">
      <c r="A498" s="10" t="s">
        <v>426</v>
      </c>
      <c r="B498" s="49" t="b">
        <f t="shared" si="63"/>
        <v>0</v>
      </c>
      <c r="C498" t="b">
        <f>IFERROR(VLOOKUP(A498,'ej uppn åk6 ej uppn åk9'!$A$4:$D$525,1,FALSE)&lt;&gt;"",FALSE)</f>
        <v>1</v>
      </c>
      <c r="D498">
        <f>IFERROR(VLOOKUP(A498,'ej uppn åk6 ej uppn åk9'!$A$4:$D$525,2,FALSE),0)</f>
        <v>999</v>
      </c>
      <c r="E498">
        <f>IFERROR(VLOOKUP(A498,'ej uppn åk6 ej uppn åk9'!$A$4:$D$525,3,FALSE),0)</f>
        <v>999</v>
      </c>
      <c r="F498">
        <f t="shared" si="64"/>
        <v>0</v>
      </c>
      <c r="G498">
        <f t="shared" si="65"/>
        <v>0</v>
      </c>
      <c r="H498" t="b">
        <f>IFERROR(VLOOKUP(A498,'ej uppn åk6 uppn åk9'!$A$4:$D$525,1,FALSE)&lt;&gt;"",FALSE)</f>
        <v>1</v>
      </c>
      <c r="I498">
        <f>IFERROR(VLOOKUP(A498,'ej uppn åk6 uppn åk9'!$A$4:$D$525,2,FALSE),0)</f>
        <v>999</v>
      </c>
      <c r="J498">
        <f>IFERROR(VLOOKUP(A498,'ej uppn åk6 uppn åk9'!$A$4:$D$525,3,FALSE),0)</f>
        <v>999</v>
      </c>
      <c r="K498">
        <f t="shared" si="66"/>
        <v>0</v>
      </c>
      <c r="L498">
        <f t="shared" si="67"/>
        <v>0</v>
      </c>
      <c r="M498" t="b">
        <f>IFERROR(VLOOKUP(A498,'uppn åk6 ej uppn åk9'!$A$4:$D$525,1,FALSE)&lt;&gt;"",FALSE)</f>
        <v>1</v>
      </c>
      <c r="N498">
        <f>IFERROR(VLOOKUP(A498,'uppn åk6 ej uppn åk9'!$A$4:$D$525,2,FALSE),0)</f>
        <v>999</v>
      </c>
      <c r="O498">
        <f>IFERROR(VLOOKUP(A498,'uppn åk6 ej uppn åk9'!$A$4:$D$525,3,FALSE),0)</f>
        <v>999</v>
      </c>
      <c r="P498">
        <f t="shared" si="68"/>
        <v>0</v>
      </c>
      <c r="Q498">
        <f t="shared" si="69"/>
        <v>0</v>
      </c>
      <c r="R498" t="b">
        <f>IFERROR(VLOOKUP(A498,'uppn åk6 uppn åk9'!$A$4:$D$600,1,FALSE)&lt;&gt;"",FALSE)</f>
        <v>1</v>
      </c>
      <c r="S498">
        <f>IFERROR(VLOOKUP(A498,'uppn åk6 uppn åk9'!$A$4:$D$600,2,FALSE),0)</f>
        <v>19</v>
      </c>
      <c r="T498">
        <f>IFERROR(VLOOKUP(A498,'uppn åk6 uppn åk9'!$A$4:$D$600,3,FALSE),0)</f>
        <v>999</v>
      </c>
      <c r="U498">
        <f t="shared" si="70"/>
        <v>19</v>
      </c>
      <c r="V498">
        <f t="shared" si="71"/>
        <v>0</v>
      </c>
    </row>
    <row r="499" spans="1:22" x14ac:dyDescent="0.3">
      <c r="A499" s="10" t="s">
        <v>585</v>
      </c>
      <c r="B499" s="49" t="b">
        <f t="shared" si="63"/>
        <v>0</v>
      </c>
      <c r="C499" t="b">
        <f>IFERROR(VLOOKUP(A499,'ej uppn åk6 ej uppn åk9'!$A$4:$D$525,1,FALSE)&lt;&gt;"",FALSE)</f>
        <v>0</v>
      </c>
      <c r="D499">
        <f>IFERROR(VLOOKUP(A499,'ej uppn åk6 ej uppn åk9'!$A$4:$D$525,2,FALSE),0)</f>
        <v>0</v>
      </c>
      <c r="E499">
        <f>IFERROR(VLOOKUP(A499,'ej uppn åk6 ej uppn åk9'!$A$4:$D$525,3,FALSE),0)</f>
        <v>0</v>
      </c>
      <c r="F499">
        <f t="shared" si="64"/>
        <v>0</v>
      </c>
      <c r="G499">
        <f t="shared" si="65"/>
        <v>0</v>
      </c>
      <c r="H499" t="b">
        <f>IFERROR(VLOOKUP(A499,'ej uppn åk6 uppn åk9'!$A$4:$D$525,1,FALSE)&lt;&gt;"",FALSE)</f>
        <v>1</v>
      </c>
      <c r="I499">
        <f>IFERROR(VLOOKUP(A499,'ej uppn åk6 uppn åk9'!$A$4:$D$525,2,FALSE),0)</f>
        <v>999</v>
      </c>
      <c r="J499">
        <f>IFERROR(VLOOKUP(A499,'ej uppn åk6 uppn åk9'!$A$4:$D$525,3,FALSE),0)</f>
        <v>999</v>
      </c>
      <c r="K499">
        <f t="shared" si="66"/>
        <v>0</v>
      </c>
      <c r="L499">
        <f t="shared" si="67"/>
        <v>0</v>
      </c>
      <c r="M499" t="b">
        <f>IFERROR(VLOOKUP(A499,'uppn åk6 ej uppn åk9'!$A$4:$D$525,1,FALSE)&lt;&gt;"",FALSE)</f>
        <v>1</v>
      </c>
      <c r="N499">
        <f>IFERROR(VLOOKUP(A499,'uppn åk6 ej uppn åk9'!$A$4:$D$525,2,FALSE),0)</f>
        <v>999</v>
      </c>
      <c r="O499">
        <f>IFERROR(VLOOKUP(A499,'uppn åk6 ej uppn åk9'!$A$4:$D$525,3,FALSE),0)</f>
        <v>999</v>
      </c>
      <c r="P499">
        <f t="shared" si="68"/>
        <v>0</v>
      </c>
      <c r="Q499">
        <f t="shared" si="69"/>
        <v>0</v>
      </c>
      <c r="R499" t="b">
        <f>IFERROR(VLOOKUP(A499,'uppn åk6 uppn åk9'!$A$4:$D$600,1,FALSE)&lt;&gt;"",FALSE)</f>
        <v>1</v>
      </c>
      <c r="S499">
        <f>IFERROR(VLOOKUP(A499,'uppn åk6 uppn åk9'!$A$4:$D$600,2,FALSE),0)</f>
        <v>66</v>
      </c>
      <c r="T499">
        <f>IFERROR(VLOOKUP(A499,'uppn åk6 uppn åk9'!$A$4:$D$600,3,FALSE),0)</f>
        <v>999</v>
      </c>
      <c r="U499">
        <f t="shared" si="70"/>
        <v>66</v>
      </c>
      <c r="V499">
        <f t="shared" si="71"/>
        <v>0</v>
      </c>
    </row>
    <row r="500" spans="1:22" x14ac:dyDescent="0.3">
      <c r="A500" s="10" t="s">
        <v>421</v>
      </c>
      <c r="B500" s="49" t="b">
        <f t="shared" si="63"/>
        <v>0</v>
      </c>
      <c r="C500" t="b">
        <f>IFERROR(VLOOKUP(A500,'ej uppn åk6 ej uppn åk9'!$A$4:$D$525,1,FALSE)&lt;&gt;"",FALSE)</f>
        <v>1</v>
      </c>
      <c r="D500">
        <f>IFERROR(VLOOKUP(A500,'ej uppn åk6 ej uppn åk9'!$A$4:$D$525,2,FALSE),0)</f>
        <v>22</v>
      </c>
      <c r="E500">
        <f>IFERROR(VLOOKUP(A500,'ej uppn åk6 ej uppn åk9'!$A$4:$D$525,3,FALSE),0)</f>
        <v>11</v>
      </c>
      <c r="F500">
        <f t="shared" si="64"/>
        <v>22</v>
      </c>
      <c r="G500">
        <f t="shared" si="65"/>
        <v>11</v>
      </c>
      <c r="H500" t="b">
        <f>IFERROR(VLOOKUP(A500,'ej uppn åk6 uppn åk9'!$A$4:$D$525,1,FALSE)&lt;&gt;"",FALSE)</f>
        <v>1</v>
      </c>
      <c r="I500">
        <f>IFERROR(VLOOKUP(A500,'ej uppn åk6 uppn åk9'!$A$4:$D$525,2,FALSE),0)</f>
        <v>22</v>
      </c>
      <c r="J500">
        <f>IFERROR(VLOOKUP(A500,'ej uppn åk6 uppn åk9'!$A$4:$D$525,3,FALSE),0)</f>
        <v>999</v>
      </c>
      <c r="K500">
        <f t="shared" si="66"/>
        <v>22</v>
      </c>
      <c r="L500">
        <f t="shared" si="67"/>
        <v>0</v>
      </c>
      <c r="M500" t="b">
        <f>IFERROR(VLOOKUP(A500,'uppn åk6 ej uppn åk9'!$A$4:$D$525,1,FALSE)&lt;&gt;"",FALSE)</f>
        <v>1</v>
      </c>
      <c r="N500">
        <f>IFERROR(VLOOKUP(A500,'uppn åk6 ej uppn åk9'!$A$4:$D$525,2,FALSE),0)</f>
        <v>999</v>
      </c>
      <c r="O500">
        <f>IFERROR(VLOOKUP(A500,'uppn åk6 ej uppn åk9'!$A$4:$D$525,3,FALSE),0)</f>
        <v>999</v>
      </c>
      <c r="P500">
        <f t="shared" si="68"/>
        <v>0</v>
      </c>
      <c r="Q500">
        <f t="shared" si="69"/>
        <v>0</v>
      </c>
      <c r="R500" t="b">
        <f>IFERROR(VLOOKUP(A500,'uppn åk6 uppn åk9'!$A$4:$D$600,1,FALSE)&lt;&gt;"",FALSE)</f>
        <v>1</v>
      </c>
      <c r="S500">
        <f>IFERROR(VLOOKUP(A500,'uppn åk6 uppn åk9'!$A$4:$D$600,2,FALSE),0)</f>
        <v>194</v>
      </c>
      <c r="T500">
        <f>IFERROR(VLOOKUP(A500,'uppn åk6 uppn åk9'!$A$4:$D$600,3,FALSE),0)</f>
        <v>0</v>
      </c>
      <c r="U500">
        <f t="shared" si="70"/>
        <v>194</v>
      </c>
      <c r="V500">
        <f t="shared" si="71"/>
        <v>0</v>
      </c>
    </row>
    <row r="501" spans="1:22" x14ac:dyDescent="0.3">
      <c r="A501" s="10" t="s">
        <v>422</v>
      </c>
      <c r="B501" s="49" t="b">
        <f t="shared" si="63"/>
        <v>0</v>
      </c>
      <c r="C501" t="b">
        <f>IFERROR(VLOOKUP(A501,'ej uppn åk6 ej uppn åk9'!$A$4:$D$525,1,FALSE)&lt;&gt;"",FALSE)</f>
        <v>1</v>
      </c>
      <c r="D501">
        <f>IFERROR(VLOOKUP(A501,'ej uppn åk6 ej uppn åk9'!$A$4:$D$525,2,FALSE),0)</f>
        <v>14</v>
      </c>
      <c r="E501">
        <f>IFERROR(VLOOKUP(A501,'ej uppn åk6 ej uppn åk9'!$A$4:$D$525,3,FALSE),0)</f>
        <v>999</v>
      </c>
      <c r="F501">
        <f t="shared" si="64"/>
        <v>14</v>
      </c>
      <c r="G501">
        <f t="shared" si="65"/>
        <v>0</v>
      </c>
      <c r="H501" t="b">
        <f>IFERROR(VLOOKUP(A501,'ej uppn åk6 uppn åk9'!$A$4:$D$525,1,FALSE)&lt;&gt;"",FALSE)</f>
        <v>1</v>
      </c>
      <c r="I501">
        <f>IFERROR(VLOOKUP(A501,'ej uppn åk6 uppn åk9'!$A$4:$D$525,2,FALSE),0)</f>
        <v>999</v>
      </c>
      <c r="J501">
        <f>IFERROR(VLOOKUP(A501,'ej uppn åk6 uppn åk9'!$A$4:$D$525,3,FALSE),0)</f>
        <v>999</v>
      </c>
      <c r="K501">
        <f t="shared" si="66"/>
        <v>0</v>
      </c>
      <c r="L501">
        <f t="shared" si="67"/>
        <v>0</v>
      </c>
      <c r="M501" t="b">
        <f>IFERROR(VLOOKUP(A501,'uppn åk6 ej uppn åk9'!$A$4:$D$525,1,FALSE)&lt;&gt;"",FALSE)</f>
        <v>1</v>
      </c>
      <c r="N501">
        <f>IFERROR(VLOOKUP(A501,'uppn åk6 ej uppn åk9'!$A$4:$D$525,2,FALSE),0)</f>
        <v>26</v>
      </c>
      <c r="O501">
        <f>IFERROR(VLOOKUP(A501,'uppn åk6 ej uppn åk9'!$A$4:$D$525,3,FALSE),0)</f>
        <v>0</v>
      </c>
      <c r="P501">
        <f t="shared" si="68"/>
        <v>26</v>
      </c>
      <c r="Q501">
        <f t="shared" si="69"/>
        <v>0</v>
      </c>
      <c r="R501" t="b">
        <f>IFERROR(VLOOKUP(A501,'uppn åk6 uppn åk9'!$A$4:$D$600,1,FALSE)&lt;&gt;"",FALSE)</f>
        <v>1</v>
      </c>
      <c r="S501">
        <f>IFERROR(VLOOKUP(A501,'uppn åk6 uppn åk9'!$A$4:$D$600,2,FALSE),0)</f>
        <v>70</v>
      </c>
      <c r="T501">
        <f>IFERROR(VLOOKUP(A501,'uppn åk6 uppn åk9'!$A$4:$D$600,3,FALSE),0)</f>
        <v>0</v>
      </c>
      <c r="U501">
        <f t="shared" si="70"/>
        <v>70</v>
      </c>
      <c r="V501">
        <f t="shared" si="71"/>
        <v>0</v>
      </c>
    </row>
    <row r="502" spans="1:22" x14ac:dyDescent="0.3">
      <c r="A502" s="10" t="s">
        <v>583</v>
      </c>
      <c r="B502" s="49" t="b">
        <f t="shared" si="63"/>
        <v>0</v>
      </c>
      <c r="C502" t="b">
        <f>IFERROR(VLOOKUP(A502,'ej uppn åk6 ej uppn åk9'!$A$4:$D$525,1,FALSE)&lt;&gt;"",FALSE)</f>
        <v>0</v>
      </c>
      <c r="D502">
        <f>IFERROR(VLOOKUP(A502,'ej uppn åk6 ej uppn åk9'!$A$4:$D$525,2,FALSE),0)</f>
        <v>0</v>
      </c>
      <c r="E502">
        <f>IFERROR(VLOOKUP(A502,'ej uppn åk6 ej uppn åk9'!$A$4:$D$525,3,FALSE),0)</f>
        <v>0</v>
      </c>
      <c r="F502">
        <f t="shared" si="64"/>
        <v>0</v>
      </c>
      <c r="G502">
        <f t="shared" si="65"/>
        <v>0</v>
      </c>
      <c r="H502" t="b">
        <f>IFERROR(VLOOKUP(A502,'ej uppn åk6 uppn åk9'!$A$4:$D$525,1,FALSE)&lt;&gt;"",FALSE)</f>
        <v>1</v>
      </c>
      <c r="I502">
        <f>IFERROR(VLOOKUP(A502,'ej uppn åk6 uppn åk9'!$A$4:$D$525,2,FALSE),0)</f>
        <v>999</v>
      </c>
      <c r="J502">
        <f>IFERROR(VLOOKUP(A502,'ej uppn åk6 uppn åk9'!$A$4:$D$525,3,FALSE),0)</f>
        <v>999</v>
      </c>
      <c r="K502">
        <f t="shared" si="66"/>
        <v>0</v>
      </c>
      <c r="L502">
        <f t="shared" si="67"/>
        <v>0</v>
      </c>
      <c r="M502" t="b">
        <f>IFERROR(VLOOKUP(A502,'uppn åk6 ej uppn åk9'!$A$4:$D$525,1,FALSE)&lt;&gt;"",FALSE)</f>
        <v>0</v>
      </c>
      <c r="N502">
        <f>IFERROR(VLOOKUP(A502,'uppn åk6 ej uppn åk9'!$A$4:$D$525,2,FALSE),0)</f>
        <v>0</v>
      </c>
      <c r="O502">
        <f>IFERROR(VLOOKUP(A502,'uppn åk6 ej uppn åk9'!$A$4:$D$525,3,FALSE),0)</f>
        <v>0</v>
      </c>
      <c r="P502">
        <f t="shared" si="68"/>
        <v>0</v>
      </c>
      <c r="Q502">
        <f t="shared" si="69"/>
        <v>0</v>
      </c>
      <c r="R502" t="b">
        <f>IFERROR(VLOOKUP(A502,'uppn åk6 uppn åk9'!$A$4:$D$600,1,FALSE)&lt;&gt;"",FALSE)</f>
        <v>1</v>
      </c>
      <c r="S502">
        <f>IFERROR(VLOOKUP(A502,'uppn åk6 uppn åk9'!$A$4:$D$600,2,FALSE),0)</f>
        <v>999</v>
      </c>
      <c r="T502">
        <f>IFERROR(VLOOKUP(A502,'uppn åk6 uppn åk9'!$A$4:$D$600,3,FALSE),0)</f>
        <v>999</v>
      </c>
      <c r="U502">
        <f t="shared" si="70"/>
        <v>0</v>
      </c>
      <c r="V502">
        <f t="shared" si="71"/>
        <v>0</v>
      </c>
    </row>
    <row r="503" spans="1:22" x14ac:dyDescent="0.3">
      <c r="A503" s="10" t="s">
        <v>427</v>
      </c>
      <c r="B503" s="49" t="b">
        <f t="shared" si="63"/>
        <v>0</v>
      </c>
      <c r="C503" t="b">
        <f>IFERROR(VLOOKUP(A503,'ej uppn åk6 ej uppn åk9'!$A$4:$D$525,1,FALSE)&lt;&gt;"",FALSE)</f>
        <v>1</v>
      </c>
      <c r="D503">
        <f>IFERROR(VLOOKUP(A503,'ej uppn åk6 ej uppn åk9'!$A$4:$D$525,2,FALSE),0)</f>
        <v>999</v>
      </c>
      <c r="E503">
        <f>IFERROR(VLOOKUP(A503,'ej uppn åk6 ej uppn åk9'!$A$4:$D$525,3,FALSE),0)</f>
        <v>999</v>
      </c>
      <c r="F503">
        <f t="shared" si="64"/>
        <v>0</v>
      </c>
      <c r="G503">
        <f t="shared" si="65"/>
        <v>0</v>
      </c>
      <c r="H503" t="b">
        <f>IFERROR(VLOOKUP(A503,'ej uppn åk6 uppn åk9'!$A$4:$D$525,1,FALSE)&lt;&gt;"",FALSE)</f>
        <v>1</v>
      </c>
      <c r="I503">
        <f>IFERROR(VLOOKUP(A503,'ej uppn åk6 uppn åk9'!$A$4:$D$525,2,FALSE),0)</f>
        <v>999</v>
      </c>
      <c r="J503">
        <f>IFERROR(VLOOKUP(A503,'ej uppn åk6 uppn åk9'!$A$4:$D$525,3,FALSE),0)</f>
        <v>999</v>
      </c>
      <c r="K503">
        <f t="shared" si="66"/>
        <v>0</v>
      </c>
      <c r="L503">
        <f t="shared" si="67"/>
        <v>0</v>
      </c>
      <c r="M503" t="b">
        <f>IFERROR(VLOOKUP(A503,'uppn åk6 ej uppn åk9'!$A$4:$D$525,1,FALSE)&lt;&gt;"",FALSE)</f>
        <v>1</v>
      </c>
      <c r="N503">
        <f>IFERROR(VLOOKUP(A503,'uppn åk6 ej uppn åk9'!$A$4:$D$525,2,FALSE),0)</f>
        <v>999</v>
      </c>
      <c r="O503">
        <f>IFERROR(VLOOKUP(A503,'uppn åk6 ej uppn åk9'!$A$4:$D$525,3,FALSE),0)</f>
        <v>999</v>
      </c>
      <c r="P503">
        <f t="shared" si="68"/>
        <v>0</v>
      </c>
      <c r="Q503">
        <f t="shared" si="69"/>
        <v>0</v>
      </c>
      <c r="R503" t="b">
        <f>IFERROR(VLOOKUP(A503,'uppn åk6 uppn åk9'!$A$4:$D$600,1,FALSE)&lt;&gt;"",FALSE)</f>
        <v>1</v>
      </c>
      <c r="S503">
        <f>IFERROR(VLOOKUP(A503,'uppn åk6 uppn åk9'!$A$4:$D$600,2,FALSE),0)</f>
        <v>26</v>
      </c>
      <c r="T503">
        <f>IFERROR(VLOOKUP(A503,'uppn åk6 uppn åk9'!$A$4:$D$600,3,FALSE),0)</f>
        <v>0</v>
      </c>
      <c r="U503">
        <f t="shared" si="70"/>
        <v>26</v>
      </c>
      <c r="V503">
        <f t="shared" si="71"/>
        <v>0</v>
      </c>
    </row>
    <row r="504" spans="1:22" x14ac:dyDescent="0.3">
      <c r="A504" s="10" t="s">
        <v>428</v>
      </c>
      <c r="B504" s="49" t="b">
        <f t="shared" si="63"/>
        <v>0</v>
      </c>
      <c r="C504" t="b">
        <f>IFERROR(VLOOKUP(A504,'ej uppn åk6 ej uppn åk9'!$A$4:$D$525,1,FALSE)&lt;&gt;"",FALSE)</f>
        <v>1</v>
      </c>
      <c r="D504">
        <f>IFERROR(VLOOKUP(A504,'ej uppn åk6 ej uppn åk9'!$A$4:$D$525,2,FALSE),0)</f>
        <v>13</v>
      </c>
      <c r="E504">
        <f>IFERROR(VLOOKUP(A504,'ej uppn åk6 ej uppn åk9'!$A$4:$D$525,3,FALSE),0)</f>
        <v>999</v>
      </c>
      <c r="F504">
        <f t="shared" si="64"/>
        <v>13</v>
      </c>
      <c r="G504">
        <f t="shared" si="65"/>
        <v>0</v>
      </c>
      <c r="H504" t="b">
        <f>IFERROR(VLOOKUP(A504,'ej uppn åk6 uppn åk9'!$A$4:$D$525,1,FALSE)&lt;&gt;"",FALSE)</f>
        <v>1</v>
      </c>
      <c r="I504">
        <f>IFERROR(VLOOKUP(A504,'ej uppn åk6 uppn åk9'!$A$4:$D$525,2,FALSE),0)</f>
        <v>999</v>
      </c>
      <c r="J504">
        <f>IFERROR(VLOOKUP(A504,'ej uppn åk6 uppn åk9'!$A$4:$D$525,3,FALSE),0)</f>
        <v>999</v>
      </c>
      <c r="K504">
        <f t="shared" si="66"/>
        <v>0</v>
      </c>
      <c r="L504">
        <f t="shared" si="67"/>
        <v>0</v>
      </c>
      <c r="M504" t="b">
        <f>IFERROR(VLOOKUP(A504,'uppn åk6 ej uppn åk9'!$A$4:$D$525,1,FALSE)&lt;&gt;"",FALSE)</f>
        <v>1</v>
      </c>
      <c r="N504">
        <f>IFERROR(VLOOKUP(A504,'uppn åk6 ej uppn åk9'!$A$4:$D$525,2,FALSE),0)</f>
        <v>15</v>
      </c>
      <c r="O504">
        <f>IFERROR(VLOOKUP(A504,'uppn åk6 ej uppn åk9'!$A$4:$D$525,3,FALSE),0)</f>
        <v>999</v>
      </c>
      <c r="P504">
        <f t="shared" si="68"/>
        <v>15</v>
      </c>
      <c r="Q504">
        <f t="shared" si="69"/>
        <v>0</v>
      </c>
      <c r="R504" t="b">
        <f>IFERROR(VLOOKUP(A504,'uppn åk6 uppn åk9'!$A$4:$D$600,1,FALSE)&lt;&gt;"",FALSE)</f>
        <v>1</v>
      </c>
      <c r="S504">
        <f>IFERROR(VLOOKUP(A504,'uppn åk6 uppn åk9'!$A$4:$D$600,2,FALSE),0)</f>
        <v>109</v>
      </c>
      <c r="T504">
        <f>IFERROR(VLOOKUP(A504,'uppn åk6 uppn åk9'!$A$4:$D$600,3,FALSE),0)</f>
        <v>999</v>
      </c>
      <c r="U504">
        <f t="shared" si="70"/>
        <v>109</v>
      </c>
      <c r="V504">
        <f t="shared" si="71"/>
        <v>0</v>
      </c>
    </row>
    <row r="505" spans="1:22" x14ac:dyDescent="0.3">
      <c r="A505" s="10" t="s">
        <v>429</v>
      </c>
      <c r="B505" s="49" t="b">
        <f t="shared" si="63"/>
        <v>0</v>
      </c>
      <c r="C505" t="b">
        <f>IFERROR(VLOOKUP(A505,'ej uppn åk6 ej uppn åk9'!$A$4:$D$525,1,FALSE)&lt;&gt;"",FALSE)</f>
        <v>1</v>
      </c>
      <c r="D505">
        <f>IFERROR(VLOOKUP(A505,'ej uppn åk6 ej uppn åk9'!$A$4:$D$525,2,FALSE),0)</f>
        <v>10</v>
      </c>
      <c r="E505">
        <f>IFERROR(VLOOKUP(A505,'ej uppn åk6 ej uppn åk9'!$A$4:$D$525,3,FALSE),0)</f>
        <v>999</v>
      </c>
      <c r="F505">
        <f t="shared" si="64"/>
        <v>10</v>
      </c>
      <c r="G505">
        <f t="shared" si="65"/>
        <v>0</v>
      </c>
      <c r="H505" t="b">
        <f>IFERROR(VLOOKUP(A505,'ej uppn åk6 uppn åk9'!$A$4:$D$525,1,FALSE)&lt;&gt;"",FALSE)</f>
        <v>1</v>
      </c>
      <c r="I505">
        <f>IFERROR(VLOOKUP(A505,'ej uppn åk6 uppn åk9'!$A$4:$D$525,2,FALSE),0)</f>
        <v>999</v>
      </c>
      <c r="J505">
        <f>IFERROR(VLOOKUP(A505,'ej uppn åk6 uppn åk9'!$A$4:$D$525,3,FALSE),0)</f>
        <v>999</v>
      </c>
      <c r="K505">
        <f t="shared" si="66"/>
        <v>0</v>
      </c>
      <c r="L505">
        <f t="shared" si="67"/>
        <v>0</v>
      </c>
      <c r="M505" t="b">
        <f>IFERROR(VLOOKUP(A505,'uppn åk6 ej uppn åk9'!$A$4:$D$525,1,FALSE)&lt;&gt;"",FALSE)</f>
        <v>1</v>
      </c>
      <c r="N505">
        <f>IFERROR(VLOOKUP(A505,'uppn åk6 ej uppn åk9'!$A$4:$D$525,2,FALSE),0)</f>
        <v>999</v>
      </c>
      <c r="O505">
        <f>IFERROR(VLOOKUP(A505,'uppn åk6 ej uppn åk9'!$A$4:$D$525,3,FALSE),0)</f>
        <v>999</v>
      </c>
      <c r="P505">
        <f t="shared" si="68"/>
        <v>0</v>
      </c>
      <c r="Q505">
        <f t="shared" si="69"/>
        <v>0</v>
      </c>
      <c r="R505" t="b">
        <f>IFERROR(VLOOKUP(A505,'uppn åk6 uppn åk9'!$A$4:$D$600,1,FALSE)&lt;&gt;"",FALSE)</f>
        <v>1</v>
      </c>
      <c r="S505">
        <f>IFERROR(VLOOKUP(A505,'uppn åk6 uppn åk9'!$A$4:$D$600,2,FALSE),0)</f>
        <v>57</v>
      </c>
      <c r="T505">
        <f>IFERROR(VLOOKUP(A505,'uppn åk6 uppn åk9'!$A$4:$D$600,3,FALSE),0)</f>
        <v>0</v>
      </c>
      <c r="U505">
        <f t="shared" si="70"/>
        <v>57</v>
      </c>
      <c r="V505">
        <f t="shared" si="71"/>
        <v>0</v>
      </c>
    </row>
    <row r="506" spans="1:22" x14ac:dyDescent="0.3">
      <c r="A506" s="10" t="s">
        <v>430</v>
      </c>
      <c r="B506" s="49" t="b">
        <f t="shared" si="63"/>
        <v>0</v>
      </c>
      <c r="C506" t="b">
        <f>IFERROR(VLOOKUP(A506,'ej uppn åk6 ej uppn åk9'!$A$4:$D$525,1,FALSE)&lt;&gt;"",FALSE)</f>
        <v>1</v>
      </c>
      <c r="D506">
        <f>IFERROR(VLOOKUP(A506,'ej uppn åk6 ej uppn åk9'!$A$4:$D$525,2,FALSE),0)</f>
        <v>12</v>
      </c>
      <c r="E506">
        <f>IFERROR(VLOOKUP(A506,'ej uppn åk6 ej uppn åk9'!$A$4:$D$525,3,FALSE),0)</f>
        <v>999</v>
      </c>
      <c r="F506">
        <f t="shared" si="64"/>
        <v>12</v>
      </c>
      <c r="G506">
        <f t="shared" si="65"/>
        <v>0</v>
      </c>
      <c r="H506" t="b">
        <f>IFERROR(VLOOKUP(A506,'ej uppn åk6 uppn åk9'!$A$4:$D$525,1,FALSE)&lt;&gt;"",FALSE)</f>
        <v>1</v>
      </c>
      <c r="I506">
        <f>IFERROR(VLOOKUP(A506,'ej uppn åk6 uppn åk9'!$A$4:$D$525,2,FALSE),0)</f>
        <v>999</v>
      </c>
      <c r="J506">
        <f>IFERROR(VLOOKUP(A506,'ej uppn åk6 uppn åk9'!$A$4:$D$525,3,FALSE),0)</f>
        <v>999</v>
      </c>
      <c r="K506">
        <f t="shared" si="66"/>
        <v>0</v>
      </c>
      <c r="L506">
        <f t="shared" si="67"/>
        <v>0</v>
      </c>
      <c r="M506" t="b">
        <f>IFERROR(VLOOKUP(A506,'uppn åk6 ej uppn åk9'!$A$4:$D$525,1,FALSE)&lt;&gt;"",FALSE)</f>
        <v>1</v>
      </c>
      <c r="N506">
        <f>IFERROR(VLOOKUP(A506,'uppn åk6 ej uppn åk9'!$A$4:$D$525,2,FALSE),0)</f>
        <v>12</v>
      </c>
      <c r="O506">
        <f>IFERROR(VLOOKUP(A506,'uppn åk6 ej uppn åk9'!$A$4:$D$525,3,FALSE),0)</f>
        <v>999</v>
      </c>
      <c r="P506">
        <f t="shared" si="68"/>
        <v>12</v>
      </c>
      <c r="Q506">
        <f t="shared" si="69"/>
        <v>0</v>
      </c>
      <c r="R506" t="b">
        <f>IFERROR(VLOOKUP(A506,'uppn åk6 uppn åk9'!$A$4:$D$600,1,FALSE)&lt;&gt;"",FALSE)</f>
        <v>1</v>
      </c>
      <c r="S506">
        <f>IFERROR(VLOOKUP(A506,'uppn åk6 uppn åk9'!$A$4:$D$600,2,FALSE),0)</f>
        <v>74</v>
      </c>
      <c r="T506">
        <f>IFERROR(VLOOKUP(A506,'uppn åk6 uppn åk9'!$A$4:$D$600,3,FALSE),0)</f>
        <v>0</v>
      </c>
      <c r="U506">
        <f t="shared" si="70"/>
        <v>74</v>
      </c>
      <c r="V506">
        <f t="shared" si="71"/>
        <v>0</v>
      </c>
    </row>
    <row r="507" spans="1:22" x14ac:dyDescent="0.3">
      <c r="A507" s="10" t="s">
        <v>431</v>
      </c>
      <c r="B507" s="49" t="b">
        <f t="shared" si="63"/>
        <v>0</v>
      </c>
      <c r="C507" t="b">
        <f>IFERROR(VLOOKUP(A507,'ej uppn åk6 ej uppn åk9'!$A$4:$D$525,1,FALSE)&lt;&gt;"",FALSE)</f>
        <v>1</v>
      </c>
      <c r="D507">
        <f>IFERROR(VLOOKUP(A507,'ej uppn åk6 ej uppn åk9'!$A$4:$D$525,2,FALSE),0)</f>
        <v>999</v>
      </c>
      <c r="E507">
        <f>IFERROR(VLOOKUP(A507,'ej uppn åk6 ej uppn åk9'!$A$4:$D$525,3,FALSE),0)</f>
        <v>999</v>
      </c>
      <c r="F507">
        <f t="shared" si="64"/>
        <v>0</v>
      </c>
      <c r="G507">
        <f t="shared" si="65"/>
        <v>0</v>
      </c>
      <c r="H507" t="b">
        <f>IFERROR(VLOOKUP(A507,'ej uppn åk6 uppn åk9'!$A$4:$D$525,1,FALSE)&lt;&gt;"",FALSE)</f>
        <v>1</v>
      </c>
      <c r="I507">
        <f>IFERROR(VLOOKUP(A507,'ej uppn åk6 uppn åk9'!$A$4:$D$525,2,FALSE),0)</f>
        <v>999</v>
      </c>
      <c r="J507">
        <f>IFERROR(VLOOKUP(A507,'ej uppn åk6 uppn åk9'!$A$4:$D$525,3,FALSE),0)</f>
        <v>999</v>
      </c>
      <c r="K507">
        <f t="shared" si="66"/>
        <v>0</v>
      </c>
      <c r="L507">
        <f t="shared" si="67"/>
        <v>0</v>
      </c>
      <c r="M507" t="b">
        <f>IFERROR(VLOOKUP(A507,'uppn åk6 ej uppn åk9'!$A$4:$D$525,1,FALSE)&lt;&gt;"",FALSE)</f>
        <v>1</v>
      </c>
      <c r="N507">
        <f>IFERROR(VLOOKUP(A507,'uppn åk6 ej uppn åk9'!$A$4:$D$525,2,FALSE),0)</f>
        <v>999</v>
      </c>
      <c r="O507">
        <f>IFERROR(VLOOKUP(A507,'uppn åk6 ej uppn åk9'!$A$4:$D$525,3,FALSE),0)</f>
        <v>999</v>
      </c>
      <c r="P507">
        <f t="shared" si="68"/>
        <v>0</v>
      </c>
      <c r="Q507">
        <f t="shared" si="69"/>
        <v>0</v>
      </c>
      <c r="R507" t="b">
        <f>IFERROR(VLOOKUP(A507,'uppn åk6 uppn åk9'!$A$4:$D$600,1,FALSE)&lt;&gt;"",FALSE)</f>
        <v>1</v>
      </c>
      <c r="S507">
        <f>IFERROR(VLOOKUP(A507,'uppn åk6 uppn åk9'!$A$4:$D$600,2,FALSE),0)</f>
        <v>20</v>
      </c>
      <c r="T507">
        <f>IFERROR(VLOOKUP(A507,'uppn åk6 uppn åk9'!$A$4:$D$600,3,FALSE),0)</f>
        <v>999</v>
      </c>
      <c r="U507">
        <f t="shared" si="70"/>
        <v>20</v>
      </c>
      <c r="V507">
        <f t="shared" si="71"/>
        <v>0</v>
      </c>
    </row>
    <row r="508" spans="1:22" x14ac:dyDescent="0.3">
      <c r="A508" s="10" t="s">
        <v>432</v>
      </c>
      <c r="B508" s="49" t="b">
        <f t="shared" si="63"/>
        <v>0</v>
      </c>
      <c r="C508" t="b">
        <f>IFERROR(VLOOKUP(A508,'ej uppn åk6 ej uppn åk9'!$A$4:$D$525,1,FALSE)&lt;&gt;"",FALSE)</f>
        <v>1</v>
      </c>
      <c r="D508">
        <f>IFERROR(VLOOKUP(A508,'ej uppn åk6 ej uppn åk9'!$A$4:$D$525,2,FALSE),0)</f>
        <v>13</v>
      </c>
      <c r="E508">
        <f>IFERROR(VLOOKUP(A508,'ej uppn åk6 ej uppn åk9'!$A$4:$D$525,3,FALSE),0)</f>
        <v>999</v>
      </c>
      <c r="F508">
        <f t="shared" si="64"/>
        <v>13</v>
      </c>
      <c r="G508">
        <f t="shared" si="65"/>
        <v>0</v>
      </c>
      <c r="H508" t="b">
        <f>IFERROR(VLOOKUP(A508,'ej uppn åk6 uppn åk9'!$A$4:$D$525,1,FALSE)&lt;&gt;"",FALSE)</f>
        <v>1</v>
      </c>
      <c r="I508">
        <f>IFERROR(VLOOKUP(A508,'ej uppn åk6 uppn åk9'!$A$4:$D$525,2,FALSE),0)</f>
        <v>16</v>
      </c>
      <c r="J508">
        <f>IFERROR(VLOOKUP(A508,'ej uppn åk6 uppn åk9'!$A$4:$D$525,3,FALSE),0)</f>
        <v>999</v>
      </c>
      <c r="K508">
        <f t="shared" si="66"/>
        <v>16</v>
      </c>
      <c r="L508">
        <f t="shared" si="67"/>
        <v>0</v>
      </c>
      <c r="M508" t="b">
        <f>IFERROR(VLOOKUP(A508,'uppn åk6 ej uppn åk9'!$A$4:$D$525,1,FALSE)&lt;&gt;"",FALSE)</f>
        <v>1</v>
      </c>
      <c r="N508">
        <f>IFERROR(VLOOKUP(A508,'uppn åk6 ej uppn åk9'!$A$4:$D$525,2,FALSE),0)</f>
        <v>14</v>
      </c>
      <c r="O508">
        <f>IFERROR(VLOOKUP(A508,'uppn åk6 ej uppn åk9'!$A$4:$D$525,3,FALSE),0)</f>
        <v>999</v>
      </c>
      <c r="P508">
        <f t="shared" si="68"/>
        <v>14</v>
      </c>
      <c r="Q508">
        <f t="shared" si="69"/>
        <v>0</v>
      </c>
      <c r="R508" t="b">
        <f>IFERROR(VLOOKUP(A508,'uppn åk6 uppn åk9'!$A$4:$D$600,1,FALSE)&lt;&gt;"",FALSE)</f>
        <v>1</v>
      </c>
      <c r="S508">
        <f>IFERROR(VLOOKUP(A508,'uppn åk6 uppn åk9'!$A$4:$D$600,2,FALSE),0)</f>
        <v>168</v>
      </c>
      <c r="T508">
        <f>IFERROR(VLOOKUP(A508,'uppn åk6 uppn åk9'!$A$4:$D$600,3,FALSE),0)</f>
        <v>999</v>
      </c>
      <c r="U508">
        <f t="shared" si="70"/>
        <v>168</v>
      </c>
      <c r="V508">
        <f t="shared" si="71"/>
        <v>0</v>
      </c>
    </row>
    <row r="509" spans="1:22" x14ac:dyDescent="0.3">
      <c r="A509" s="10" t="s">
        <v>433</v>
      </c>
      <c r="B509" s="49" t="b">
        <f t="shared" si="63"/>
        <v>0</v>
      </c>
      <c r="C509" t="b">
        <f>IFERROR(VLOOKUP(A509,'ej uppn åk6 ej uppn åk9'!$A$4:$D$525,1,FALSE)&lt;&gt;"",FALSE)</f>
        <v>1</v>
      </c>
      <c r="D509">
        <f>IFERROR(VLOOKUP(A509,'ej uppn åk6 ej uppn åk9'!$A$4:$D$525,2,FALSE),0)</f>
        <v>10</v>
      </c>
      <c r="E509">
        <f>IFERROR(VLOOKUP(A509,'ej uppn åk6 ej uppn åk9'!$A$4:$D$525,3,FALSE),0)</f>
        <v>999</v>
      </c>
      <c r="F509">
        <f t="shared" si="64"/>
        <v>10</v>
      </c>
      <c r="G509">
        <f t="shared" si="65"/>
        <v>0</v>
      </c>
      <c r="H509" t="b">
        <f>IFERROR(VLOOKUP(A509,'ej uppn åk6 uppn åk9'!$A$4:$D$525,1,FALSE)&lt;&gt;"",FALSE)</f>
        <v>1</v>
      </c>
      <c r="I509">
        <f>IFERROR(VLOOKUP(A509,'ej uppn åk6 uppn åk9'!$A$4:$D$525,2,FALSE),0)</f>
        <v>13</v>
      </c>
      <c r="J509">
        <f>IFERROR(VLOOKUP(A509,'ej uppn åk6 uppn åk9'!$A$4:$D$525,3,FALSE),0)</f>
        <v>999</v>
      </c>
      <c r="K509">
        <f t="shared" si="66"/>
        <v>13</v>
      </c>
      <c r="L509">
        <f t="shared" si="67"/>
        <v>0</v>
      </c>
      <c r="M509" t="b">
        <f>IFERROR(VLOOKUP(A509,'uppn åk6 ej uppn åk9'!$A$4:$D$525,1,FALSE)&lt;&gt;"",FALSE)</f>
        <v>1</v>
      </c>
      <c r="N509">
        <f>IFERROR(VLOOKUP(A509,'uppn åk6 ej uppn åk9'!$A$4:$D$525,2,FALSE),0)</f>
        <v>14</v>
      </c>
      <c r="O509">
        <f>IFERROR(VLOOKUP(A509,'uppn åk6 ej uppn åk9'!$A$4:$D$525,3,FALSE),0)</f>
        <v>999</v>
      </c>
      <c r="P509">
        <f t="shared" si="68"/>
        <v>14</v>
      </c>
      <c r="Q509">
        <f t="shared" si="69"/>
        <v>0</v>
      </c>
      <c r="R509" t="b">
        <f>IFERROR(VLOOKUP(A509,'uppn åk6 uppn åk9'!$A$4:$D$600,1,FALSE)&lt;&gt;"",FALSE)</f>
        <v>1</v>
      </c>
      <c r="S509">
        <f>IFERROR(VLOOKUP(A509,'uppn åk6 uppn åk9'!$A$4:$D$600,2,FALSE),0)</f>
        <v>93</v>
      </c>
      <c r="T509">
        <f>IFERROR(VLOOKUP(A509,'uppn åk6 uppn åk9'!$A$4:$D$600,3,FALSE),0)</f>
        <v>999</v>
      </c>
      <c r="U509">
        <f t="shared" si="70"/>
        <v>93</v>
      </c>
      <c r="V509">
        <f t="shared" si="71"/>
        <v>0</v>
      </c>
    </row>
    <row r="510" spans="1:22" x14ac:dyDescent="0.3">
      <c r="A510" s="10" t="s">
        <v>434</v>
      </c>
      <c r="B510" s="49" t="b">
        <f t="shared" si="63"/>
        <v>1</v>
      </c>
      <c r="C510" t="b">
        <f>IFERROR(VLOOKUP(A510,'ej uppn åk6 ej uppn åk9'!$A$4:$D$525,1,FALSE)&lt;&gt;"",FALSE)</f>
        <v>1</v>
      </c>
      <c r="D510">
        <f>IFERROR(VLOOKUP(A510,'ej uppn åk6 ej uppn åk9'!$A$4:$D$525,2,FALSE),0)</f>
        <v>0</v>
      </c>
      <c r="E510" t="str">
        <f>IFERROR(VLOOKUP(A510,'ej uppn åk6 ej uppn åk9'!$A$4:$D$525,3,FALSE),0)</f>
        <v>.</v>
      </c>
      <c r="F510">
        <f t="shared" si="64"/>
        <v>0</v>
      </c>
      <c r="G510" t="str">
        <f t="shared" si="65"/>
        <v>.</v>
      </c>
      <c r="H510" t="b">
        <f>IFERROR(VLOOKUP(A510,'ej uppn åk6 uppn åk9'!$A$4:$D$525,1,FALSE)&lt;&gt;"",FALSE)</f>
        <v>1</v>
      </c>
      <c r="I510">
        <f>IFERROR(VLOOKUP(A510,'ej uppn åk6 uppn åk9'!$A$4:$D$525,2,FALSE),0)</f>
        <v>999</v>
      </c>
      <c r="J510">
        <f>IFERROR(VLOOKUP(A510,'ej uppn åk6 uppn åk9'!$A$4:$D$525,3,FALSE),0)</f>
        <v>999</v>
      </c>
      <c r="K510">
        <f t="shared" si="66"/>
        <v>0</v>
      </c>
      <c r="L510">
        <f t="shared" si="67"/>
        <v>0</v>
      </c>
      <c r="M510" t="b">
        <f>IFERROR(VLOOKUP(A510,'uppn åk6 ej uppn åk9'!$A$4:$D$525,1,FALSE)&lt;&gt;"",FALSE)</f>
        <v>1</v>
      </c>
      <c r="N510">
        <f>IFERROR(VLOOKUP(A510,'uppn åk6 ej uppn åk9'!$A$4:$D$525,2,FALSE),0)</f>
        <v>999</v>
      </c>
      <c r="O510">
        <f>IFERROR(VLOOKUP(A510,'uppn åk6 ej uppn åk9'!$A$4:$D$525,3,FALSE),0)</f>
        <v>999</v>
      </c>
      <c r="P510">
        <f t="shared" si="68"/>
        <v>0</v>
      </c>
      <c r="Q510">
        <f t="shared" si="69"/>
        <v>0</v>
      </c>
      <c r="R510" t="b">
        <f>IFERROR(VLOOKUP(A510,'uppn åk6 uppn åk9'!$A$4:$D$600,1,FALSE)&lt;&gt;"",FALSE)</f>
        <v>1</v>
      </c>
      <c r="S510">
        <f>IFERROR(VLOOKUP(A510,'uppn åk6 uppn åk9'!$A$4:$D$600,2,FALSE),0)</f>
        <v>999</v>
      </c>
      <c r="T510">
        <f>IFERROR(VLOOKUP(A510,'uppn åk6 uppn åk9'!$A$4:$D$600,3,FALSE),0)</f>
        <v>999</v>
      </c>
      <c r="U510">
        <f t="shared" si="70"/>
        <v>0</v>
      </c>
      <c r="V510">
        <f t="shared" si="71"/>
        <v>0</v>
      </c>
    </row>
    <row r="511" spans="1:22" x14ac:dyDescent="0.3">
      <c r="A511" s="10" t="s">
        <v>435</v>
      </c>
      <c r="B511" s="49" t="b">
        <f t="shared" si="63"/>
        <v>0</v>
      </c>
      <c r="C511" t="b">
        <f>IFERROR(VLOOKUP(A511,'ej uppn åk6 ej uppn åk9'!$A$4:$D$525,1,FALSE)&lt;&gt;"",FALSE)</f>
        <v>1</v>
      </c>
      <c r="D511">
        <f>IFERROR(VLOOKUP(A511,'ej uppn åk6 ej uppn åk9'!$A$4:$D$525,2,FALSE),0)</f>
        <v>999</v>
      </c>
      <c r="E511">
        <f>IFERROR(VLOOKUP(A511,'ej uppn åk6 ej uppn åk9'!$A$4:$D$525,3,FALSE),0)</f>
        <v>999</v>
      </c>
      <c r="F511">
        <f t="shared" si="64"/>
        <v>0</v>
      </c>
      <c r="G511">
        <f t="shared" si="65"/>
        <v>0</v>
      </c>
      <c r="H511" t="b">
        <f>IFERROR(VLOOKUP(A511,'ej uppn åk6 uppn åk9'!$A$4:$D$525,1,FALSE)&lt;&gt;"",FALSE)</f>
        <v>0</v>
      </c>
      <c r="I511">
        <f>IFERROR(VLOOKUP(A511,'ej uppn åk6 uppn åk9'!$A$4:$D$525,2,FALSE),0)</f>
        <v>0</v>
      </c>
      <c r="J511">
        <f>IFERROR(VLOOKUP(A511,'ej uppn åk6 uppn åk9'!$A$4:$D$525,3,FALSE),0)</f>
        <v>0</v>
      </c>
      <c r="K511">
        <f t="shared" si="66"/>
        <v>0</v>
      </c>
      <c r="L511">
        <f t="shared" si="67"/>
        <v>0</v>
      </c>
      <c r="M511" t="b">
        <f>IFERROR(VLOOKUP(A511,'uppn åk6 ej uppn åk9'!$A$4:$D$525,1,FALSE)&lt;&gt;"",FALSE)</f>
        <v>0</v>
      </c>
      <c r="N511">
        <f>IFERROR(VLOOKUP(A511,'uppn åk6 ej uppn åk9'!$A$4:$D$525,2,FALSE),0)</f>
        <v>0</v>
      </c>
      <c r="O511">
        <f>IFERROR(VLOOKUP(A511,'uppn åk6 ej uppn åk9'!$A$4:$D$525,3,FALSE),0)</f>
        <v>0</v>
      </c>
      <c r="P511">
        <f t="shared" si="68"/>
        <v>0</v>
      </c>
      <c r="Q511">
        <f t="shared" si="69"/>
        <v>0</v>
      </c>
      <c r="R511" t="b">
        <f>IFERROR(VLOOKUP(A511,'uppn åk6 uppn åk9'!$A$4:$D$600,1,FALSE)&lt;&gt;"",FALSE)</f>
        <v>0</v>
      </c>
      <c r="S511">
        <f>IFERROR(VLOOKUP(A511,'uppn åk6 uppn åk9'!$A$4:$D$600,2,FALSE),0)</f>
        <v>0</v>
      </c>
      <c r="T511">
        <f>IFERROR(VLOOKUP(A511,'uppn åk6 uppn åk9'!$A$4:$D$600,3,FALSE),0)</f>
        <v>0</v>
      </c>
      <c r="U511">
        <f t="shared" si="70"/>
        <v>0</v>
      </c>
      <c r="V511">
        <f t="shared" si="71"/>
        <v>0</v>
      </c>
    </row>
    <row r="512" spans="1:22" x14ac:dyDescent="0.3">
      <c r="A512" s="10" t="s">
        <v>586</v>
      </c>
      <c r="B512" s="49" t="b">
        <f t="shared" si="63"/>
        <v>0</v>
      </c>
      <c r="C512" t="b">
        <f>IFERROR(VLOOKUP(A512,'ej uppn åk6 ej uppn åk9'!$A$4:$D$525,1,FALSE)&lt;&gt;"",FALSE)</f>
        <v>0</v>
      </c>
      <c r="D512">
        <f>IFERROR(VLOOKUP(A512,'ej uppn åk6 ej uppn åk9'!$A$4:$D$525,2,FALSE),0)</f>
        <v>0</v>
      </c>
      <c r="E512">
        <f>IFERROR(VLOOKUP(A512,'ej uppn åk6 ej uppn åk9'!$A$4:$D$525,3,FALSE),0)</f>
        <v>0</v>
      </c>
      <c r="F512">
        <f t="shared" si="64"/>
        <v>0</v>
      </c>
      <c r="G512">
        <f t="shared" si="65"/>
        <v>0</v>
      </c>
      <c r="H512" t="b">
        <f>IFERROR(VLOOKUP(A512,'ej uppn åk6 uppn åk9'!$A$4:$D$525,1,FALSE)&lt;&gt;"",FALSE)</f>
        <v>1</v>
      </c>
      <c r="I512">
        <f>IFERROR(VLOOKUP(A512,'ej uppn åk6 uppn åk9'!$A$4:$D$525,2,FALSE),0)</f>
        <v>999</v>
      </c>
      <c r="J512">
        <f>IFERROR(VLOOKUP(A512,'ej uppn åk6 uppn åk9'!$A$4:$D$525,3,FALSE),0)</f>
        <v>999</v>
      </c>
      <c r="K512">
        <f t="shared" si="66"/>
        <v>0</v>
      </c>
      <c r="L512">
        <f t="shared" si="67"/>
        <v>0</v>
      </c>
      <c r="M512" t="b">
        <f>IFERROR(VLOOKUP(A512,'uppn åk6 ej uppn åk9'!$A$4:$D$525,1,FALSE)&lt;&gt;"",FALSE)</f>
        <v>0</v>
      </c>
      <c r="N512">
        <f>IFERROR(VLOOKUP(A512,'uppn åk6 ej uppn åk9'!$A$4:$D$525,2,FALSE),0)</f>
        <v>0</v>
      </c>
      <c r="O512">
        <f>IFERROR(VLOOKUP(A512,'uppn åk6 ej uppn åk9'!$A$4:$D$525,3,FALSE),0)</f>
        <v>0</v>
      </c>
      <c r="P512">
        <f t="shared" si="68"/>
        <v>0</v>
      </c>
      <c r="Q512">
        <f t="shared" si="69"/>
        <v>0</v>
      </c>
      <c r="R512" t="b">
        <f>IFERROR(VLOOKUP(A512,'uppn åk6 uppn åk9'!$A$4:$D$600,1,FALSE)&lt;&gt;"",FALSE)</f>
        <v>1</v>
      </c>
      <c r="S512">
        <f>IFERROR(VLOOKUP(A512,'uppn åk6 uppn åk9'!$A$4:$D$600,2,FALSE),0)</f>
        <v>21</v>
      </c>
      <c r="T512">
        <f>IFERROR(VLOOKUP(A512,'uppn åk6 uppn åk9'!$A$4:$D$600,3,FALSE),0)</f>
        <v>0</v>
      </c>
      <c r="U512">
        <f t="shared" si="70"/>
        <v>21</v>
      </c>
      <c r="V512">
        <f t="shared" si="71"/>
        <v>0</v>
      </c>
    </row>
    <row r="513" spans="1:22" x14ac:dyDescent="0.3">
      <c r="A513" s="10" t="s">
        <v>436</v>
      </c>
      <c r="B513" s="49" t="b">
        <f t="shared" si="63"/>
        <v>0</v>
      </c>
      <c r="C513" t="b">
        <f>IFERROR(VLOOKUP(A513,'ej uppn åk6 ej uppn åk9'!$A$4:$D$525,1,FALSE)&lt;&gt;"",FALSE)</f>
        <v>1</v>
      </c>
      <c r="D513">
        <f>IFERROR(VLOOKUP(A513,'ej uppn åk6 ej uppn åk9'!$A$4:$D$525,2,FALSE),0)</f>
        <v>143</v>
      </c>
      <c r="E513">
        <f>IFERROR(VLOOKUP(A513,'ej uppn åk6 ej uppn åk9'!$A$4:$D$525,3,FALSE),0)</f>
        <v>57</v>
      </c>
      <c r="F513">
        <f t="shared" si="64"/>
        <v>143</v>
      </c>
      <c r="G513">
        <f t="shared" si="65"/>
        <v>57</v>
      </c>
      <c r="H513" t="b">
        <f>IFERROR(VLOOKUP(A513,'ej uppn åk6 uppn åk9'!$A$4:$D$525,1,FALSE)&lt;&gt;"",FALSE)</f>
        <v>1</v>
      </c>
      <c r="I513">
        <f>IFERROR(VLOOKUP(A513,'ej uppn åk6 uppn åk9'!$A$4:$D$525,2,FALSE),0)</f>
        <v>125</v>
      </c>
      <c r="J513">
        <f>IFERROR(VLOOKUP(A513,'ej uppn åk6 uppn åk9'!$A$4:$D$525,3,FALSE),0)</f>
        <v>21</v>
      </c>
      <c r="K513">
        <f t="shared" si="66"/>
        <v>125</v>
      </c>
      <c r="L513">
        <f t="shared" si="67"/>
        <v>21</v>
      </c>
      <c r="M513" t="b">
        <f>IFERROR(VLOOKUP(A513,'uppn åk6 ej uppn åk9'!$A$4:$D$525,1,FALSE)&lt;&gt;"",FALSE)</f>
        <v>1</v>
      </c>
      <c r="N513">
        <f>IFERROR(VLOOKUP(A513,'uppn åk6 ej uppn åk9'!$A$4:$D$525,2,FALSE),0)</f>
        <v>58</v>
      </c>
      <c r="O513">
        <f>IFERROR(VLOOKUP(A513,'uppn åk6 ej uppn åk9'!$A$4:$D$525,3,FALSE),0)</f>
        <v>999</v>
      </c>
      <c r="P513">
        <f t="shared" si="68"/>
        <v>58</v>
      </c>
      <c r="Q513">
        <f t="shared" si="69"/>
        <v>0</v>
      </c>
      <c r="R513" t="b">
        <f>IFERROR(VLOOKUP(A513,'uppn åk6 uppn åk9'!$A$4:$D$600,1,FALSE)&lt;&gt;"",FALSE)</f>
        <v>1</v>
      </c>
      <c r="S513">
        <f>IFERROR(VLOOKUP(A513,'uppn åk6 uppn åk9'!$A$4:$D$600,2,FALSE),0)</f>
        <v>407</v>
      </c>
      <c r="T513">
        <f>IFERROR(VLOOKUP(A513,'uppn åk6 uppn åk9'!$A$4:$D$600,3,FALSE),0)</f>
        <v>999</v>
      </c>
      <c r="U513">
        <f t="shared" si="70"/>
        <v>407</v>
      </c>
      <c r="V513">
        <f t="shared" si="71"/>
        <v>0</v>
      </c>
    </row>
    <row r="514" spans="1:22" x14ac:dyDescent="0.3">
      <c r="A514" s="10" t="s">
        <v>437</v>
      </c>
      <c r="B514" s="49" t="b">
        <f t="shared" si="63"/>
        <v>0</v>
      </c>
      <c r="C514" t="b">
        <f>IFERROR(VLOOKUP(A514,'ej uppn åk6 ej uppn åk9'!$A$4:$D$525,1,FALSE)&lt;&gt;"",FALSE)</f>
        <v>1</v>
      </c>
      <c r="D514">
        <f>IFERROR(VLOOKUP(A514,'ej uppn åk6 ej uppn åk9'!$A$4:$D$525,2,FALSE),0)</f>
        <v>999</v>
      </c>
      <c r="E514">
        <f>IFERROR(VLOOKUP(A514,'ej uppn åk6 ej uppn åk9'!$A$4:$D$525,3,FALSE),0)</f>
        <v>999</v>
      </c>
      <c r="F514">
        <f t="shared" si="64"/>
        <v>0</v>
      </c>
      <c r="G514">
        <f t="shared" si="65"/>
        <v>0</v>
      </c>
      <c r="H514" t="b">
        <f>IFERROR(VLOOKUP(A514,'ej uppn åk6 uppn åk9'!$A$4:$D$525,1,FALSE)&lt;&gt;"",FALSE)</f>
        <v>1</v>
      </c>
      <c r="I514">
        <f>IFERROR(VLOOKUP(A514,'ej uppn åk6 uppn åk9'!$A$4:$D$525,2,FALSE),0)</f>
        <v>999</v>
      </c>
      <c r="J514">
        <f>IFERROR(VLOOKUP(A514,'ej uppn åk6 uppn åk9'!$A$4:$D$525,3,FALSE),0)</f>
        <v>999</v>
      </c>
      <c r="K514">
        <f t="shared" si="66"/>
        <v>0</v>
      </c>
      <c r="L514">
        <f t="shared" si="67"/>
        <v>0</v>
      </c>
      <c r="M514" t="b">
        <f>IFERROR(VLOOKUP(A514,'uppn åk6 ej uppn åk9'!$A$4:$D$525,1,FALSE)&lt;&gt;"",FALSE)</f>
        <v>1</v>
      </c>
      <c r="N514">
        <f>IFERROR(VLOOKUP(A514,'uppn åk6 ej uppn åk9'!$A$4:$D$525,2,FALSE),0)</f>
        <v>12</v>
      </c>
      <c r="O514">
        <f>IFERROR(VLOOKUP(A514,'uppn åk6 ej uppn åk9'!$A$4:$D$525,3,FALSE),0)</f>
        <v>999</v>
      </c>
      <c r="P514">
        <f t="shared" si="68"/>
        <v>12</v>
      </c>
      <c r="Q514">
        <f t="shared" si="69"/>
        <v>0</v>
      </c>
      <c r="R514" t="b">
        <f>IFERROR(VLOOKUP(A514,'uppn åk6 uppn åk9'!$A$4:$D$600,1,FALSE)&lt;&gt;"",FALSE)</f>
        <v>1</v>
      </c>
      <c r="S514">
        <f>IFERROR(VLOOKUP(A514,'uppn åk6 uppn åk9'!$A$4:$D$600,2,FALSE),0)</f>
        <v>103</v>
      </c>
      <c r="T514">
        <f>IFERROR(VLOOKUP(A514,'uppn åk6 uppn åk9'!$A$4:$D$600,3,FALSE),0)</f>
        <v>0</v>
      </c>
      <c r="U514">
        <f t="shared" si="70"/>
        <v>103</v>
      </c>
      <c r="V514">
        <f t="shared" si="71"/>
        <v>0</v>
      </c>
    </row>
    <row r="515" spans="1:22" x14ac:dyDescent="0.3">
      <c r="A515" s="10" t="s">
        <v>439</v>
      </c>
      <c r="B515" s="49" t="b">
        <f t="shared" si="63"/>
        <v>0</v>
      </c>
      <c r="C515" t="b">
        <f>IFERROR(VLOOKUP(A515,'ej uppn åk6 ej uppn åk9'!$A$4:$D$525,1,FALSE)&lt;&gt;"",FALSE)</f>
        <v>1</v>
      </c>
      <c r="D515">
        <f>IFERROR(VLOOKUP(A515,'ej uppn åk6 ej uppn åk9'!$A$4:$D$525,2,FALSE),0)</f>
        <v>999</v>
      </c>
      <c r="E515">
        <f>IFERROR(VLOOKUP(A515,'ej uppn åk6 ej uppn åk9'!$A$4:$D$525,3,FALSE),0)</f>
        <v>999</v>
      </c>
      <c r="F515">
        <f t="shared" si="64"/>
        <v>0</v>
      </c>
      <c r="G515">
        <f t="shared" si="65"/>
        <v>0</v>
      </c>
      <c r="H515" t="b">
        <f>IFERROR(VLOOKUP(A515,'ej uppn åk6 uppn åk9'!$A$4:$D$525,1,FALSE)&lt;&gt;"",FALSE)</f>
        <v>1</v>
      </c>
      <c r="I515">
        <f>IFERROR(VLOOKUP(A515,'ej uppn åk6 uppn åk9'!$A$4:$D$525,2,FALSE),0)</f>
        <v>999</v>
      </c>
      <c r="J515">
        <f>IFERROR(VLOOKUP(A515,'ej uppn åk6 uppn åk9'!$A$4:$D$525,3,FALSE),0)</f>
        <v>999</v>
      </c>
      <c r="K515">
        <f t="shared" si="66"/>
        <v>0</v>
      </c>
      <c r="L515">
        <f t="shared" si="67"/>
        <v>0</v>
      </c>
      <c r="M515" t="b">
        <f>IFERROR(VLOOKUP(A515,'uppn åk6 ej uppn åk9'!$A$4:$D$525,1,FALSE)&lt;&gt;"",FALSE)</f>
        <v>1</v>
      </c>
      <c r="N515">
        <f>IFERROR(VLOOKUP(A515,'uppn åk6 ej uppn åk9'!$A$4:$D$525,2,FALSE),0)</f>
        <v>999</v>
      </c>
      <c r="O515">
        <f>IFERROR(VLOOKUP(A515,'uppn åk6 ej uppn åk9'!$A$4:$D$525,3,FALSE),0)</f>
        <v>999</v>
      </c>
      <c r="P515">
        <f t="shared" si="68"/>
        <v>0</v>
      </c>
      <c r="Q515">
        <f t="shared" si="69"/>
        <v>0</v>
      </c>
      <c r="R515" t="b">
        <f>IFERROR(VLOOKUP(A515,'uppn åk6 uppn åk9'!$A$4:$D$600,1,FALSE)&lt;&gt;"",FALSE)</f>
        <v>1</v>
      </c>
      <c r="S515">
        <f>IFERROR(VLOOKUP(A515,'uppn åk6 uppn åk9'!$A$4:$D$600,2,FALSE),0)</f>
        <v>101</v>
      </c>
      <c r="T515">
        <f>IFERROR(VLOOKUP(A515,'uppn åk6 uppn åk9'!$A$4:$D$600,3,FALSE),0)</f>
        <v>999</v>
      </c>
      <c r="U515">
        <f t="shared" si="70"/>
        <v>101</v>
      </c>
      <c r="V515">
        <f t="shared" si="71"/>
        <v>0</v>
      </c>
    </row>
    <row r="516" spans="1:22" x14ac:dyDescent="0.3">
      <c r="A516" s="10" t="s">
        <v>440</v>
      </c>
      <c r="B516" s="49" t="b">
        <f t="shared" si="63"/>
        <v>0</v>
      </c>
      <c r="C516" t="b">
        <f>IFERROR(VLOOKUP(A516,'ej uppn åk6 ej uppn åk9'!$A$4:$D$525,1,FALSE)&lt;&gt;"",FALSE)</f>
        <v>1</v>
      </c>
      <c r="D516">
        <f>IFERROR(VLOOKUP(A516,'ej uppn åk6 ej uppn åk9'!$A$4:$D$525,2,FALSE),0)</f>
        <v>999</v>
      </c>
      <c r="E516">
        <f>IFERROR(VLOOKUP(A516,'ej uppn åk6 ej uppn åk9'!$A$4:$D$525,3,FALSE),0)</f>
        <v>999</v>
      </c>
      <c r="F516">
        <f t="shared" si="64"/>
        <v>0</v>
      </c>
      <c r="G516">
        <f t="shared" si="65"/>
        <v>0</v>
      </c>
      <c r="H516" t="b">
        <f>IFERROR(VLOOKUP(A516,'ej uppn åk6 uppn åk9'!$A$4:$D$525,1,FALSE)&lt;&gt;"",FALSE)</f>
        <v>1</v>
      </c>
      <c r="I516">
        <f>IFERROR(VLOOKUP(A516,'ej uppn åk6 uppn åk9'!$A$4:$D$525,2,FALSE),0)</f>
        <v>999</v>
      </c>
      <c r="J516">
        <f>IFERROR(VLOOKUP(A516,'ej uppn åk6 uppn åk9'!$A$4:$D$525,3,FALSE),0)</f>
        <v>999</v>
      </c>
      <c r="K516">
        <f t="shared" si="66"/>
        <v>0</v>
      </c>
      <c r="L516">
        <f t="shared" si="67"/>
        <v>0</v>
      </c>
      <c r="M516" t="b">
        <f>IFERROR(VLOOKUP(A516,'uppn åk6 ej uppn åk9'!$A$4:$D$525,1,FALSE)&lt;&gt;"",FALSE)</f>
        <v>1</v>
      </c>
      <c r="N516">
        <f>IFERROR(VLOOKUP(A516,'uppn åk6 ej uppn åk9'!$A$4:$D$525,2,FALSE),0)</f>
        <v>999</v>
      </c>
      <c r="O516">
        <f>IFERROR(VLOOKUP(A516,'uppn åk6 ej uppn åk9'!$A$4:$D$525,3,FALSE),0)</f>
        <v>999</v>
      </c>
      <c r="P516">
        <f t="shared" si="68"/>
        <v>0</v>
      </c>
      <c r="Q516">
        <f t="shared" si="69"/>
        <v>0</v>
      </c>
      <c r="R516" t="b">
        <f>IFERROR(VLOOKUP(A516,'uppn åk6 uppn åk9'!$A$4:$D$600,1,FALSE)&lt;&gt;"",FALSE)</f>
        <v>1</v>
      </c>
      <c r="S516">
        <f>IFERROR(VLOOKUP(A516,'uppn åk6 uppn åk9'!$A$4:$D$600,2,FALSE),0)</f>
        <v>68</v>
      </c>
      <c r="T516">
        <f>IFERROR(VLOOKUP(A516,'uppn åk6 uppn åk9'!$A$4:$D$600,3,FALSE),0)</f>
        <v>999</v>
      </c>
      <c r="U516">
        <f t="shared" si="70"/>
        <v>68</v>
      </c>
      <c r="V516">
        <f t="shared" si="71"/>
        <v>0</v>
      </c>
    </row>
    <row r="517" spans="1:22" x14ac:dyDescent="0.3">
      <c r="A517" s="10" t="s">
        <v>438</v>
      </c>
      <c r="B517" s="49" t="b">
        <f t="shared" si="63"/>
        <v>0</v>
      </c>
      <c r="C517" t="b">
        <f>IFERROR(VLOOKUP(A517,'ej uppn åk6 ej uppn åk9'!$A$4:$D$525,1,FALSE)&lt;&gt;"",FALSE)</f>
        <v>1</v>
      </c>
      <c r="D517">
        <f>IFERROR(VLOOKUP(A517,'ej uppn åk6 ej uppn åk9'!$A$4:$D$525,2,FALSE),0)</f>
        <v>23</v>
      </c>
      <c r="E517">
        <f>IFERROR(VLOOKUP(A517,'ej uppn åk6 ej uppn åk9'!$A$4:$D$525,3,FALSE),0)</f>
        <v>13</v>
      </c>
      <c r="F517">
        <f t="shared" si="64"/>
        <v>23</v>
      </c>
      <c r="G517">
        <f t="shared" si="65"/>
        <v>13</v>
      </c>
      <c r="H517" t="b">
        <f>IFERROR(VLOOKUP(A517,'ej uppn åk6 uppn åk9'!$A$4:$D$525,1,FALSE)&lt;&gt;"",FALSE)</f>
        <v>1</v>
      </c>
      <c r="I517">
        <f>IFERROR(VLOOKUP(A517,'ej uppn åk6 uppn åk9'!$A$4:$D$525,2,FALSE),0)</f>
        <v>17</v>
      </c>
      <c r="J517">
        <f>IFERROR(VLOOKUP(A517,'ej uppn åk6 uppn åk9'!$A$4:$D$525,3,FALSE),0)</f>
        <v>999</v>
      </c>
      <c r="K517">
        <f t="shared" si="66"/>
        <v>17</v>
      </c>
      <c r="L517">
        <f t="shared" si="67"/>
        <v>0</v>
      </c>
      <c r="M517" t="b">
        <f>IFERROR(VLOOKUP(A517,'uppn åk6 ej uppn åk9'!$A$4:$D$525,1,FALSE)&lt;&gt;"",FALSE)</f>
        <v>1</v>
      </c>
      <c r="N517">
        <f>IFERROR(VLOOKUP(A517,'uppn åk6 ej uppn åk9'!$A$4:$D$525,2,FALSE),0)</f>
        <v>10</v>
      </c>
      <c r="O517">
        <f>IFERROR(VLOOKUP(A517,'uppn åk6 ej uppn åk9'!$A$4:$D$525,3,FALSE),0)</f>
        <v>0</v>
      </c>
      <c r="P517">
        <f t="shared" si="68"/>
        <v>10</v>
      </c>
      <c r="Q517">
        <f t="shared" si="69"/>
        <v>0</v>
      </c>
      <c r="R517" t="b">
        <f>IFERROR(VLOOKUP(A517,'uppn åk6 uppn åk9'!$A$4:$D$600,1,FALSE)&lt;&gt;"",FALSE)</f>
        <v>1</v>
      </c>
      <c r="S517">
        <f>IFERROR(VLOOKUP(A517,'uppn åk6 uppn åk9'!$A$4:$D$600,2,FALSE),0)</f>
        <v>115</v>
      </c>
      <c r="T517">
        <f>IFERROR(VLOOKUP(A517,'uppn åk6 uppn åk9'!$A$4:$D$600,3,FALSE),0)</f>
        <v>999</v>
      </c>
      <c r="U517">
        <f t="shared" si="70"/>
        <v>115</v>
      </c>
      <c r="V517">
        <f t="shared" si="71"/>
        <v>0</v>
      </c>
    </row>
    <row r="518" spans="1:22" x14ac:dyDescent="0.3">
      <c r="A518" s="10" t="s">
        <v>587</v>
      </c>
      <c r="B518" s="49" t="b">
        <f t="shared" ref="B518:B581" si="72">OR(E518=".",G518=".",J518=".",L518=".")</f>
        <v>0</v>
      </c>
      <c r="C518" t="b">
        <f>IFERROR(VLOOKUP(A518,'ej uppn åk6 ej uppn åk9'!$A$4:$D$525,1,FALSE)&lt;&gt;"",FALSE)</f>
        <v>0</v>
      </c>
      <c r="D518">
        <f>IFERROR(VLOOKUP(A518,'ej uppn åk6 ej uppn åk9'!$A$4:$D$525,2,FALSE),0)</f>
        <v>0</v>
      </c>
      <c r="E518">
        <f>IFERROR(VLOOKUP(A518,'ej uppn åk6 ej uppn åk9'!$A$4:$D$525,3,FALSE),0)</f>
        <v>0</v>
      </c>
      <c r="F518">
        <f t="shared" ref="F518:F581" si="73">IF(D518=999,0,D518)</f>
        <v>0</v>
      </c>
      <c r="G518">
        <f t="shared" ref="G518:G581" si="74">IF(E518=999,0,E518)</f>
        <v>0</v>
      </c>
      <c r="H518" t="b">
        <f>IFERROR(VLOOKUP(A518,'ej uppn åk6 uppn åk9'!$A$4:$D$525,1,FALSE)&lt;&gt;"",FALSE)</f>
        <v>1</v>
      </c>
      <c r="I518">
        <f>IFERROR(VLOOKUP(A518,'ej uppn åk6 uppn åk9'!$A$4:$D$525,2,FALSE),0)</f>
        <v>999</v>
      </c>
      <c r="J518">
        <f>IFERROR(VLOOKUP(A518,'ej uppn åk6 uppn åk9'!$A$4:$D$525,3,FALSE),0)</f>
        <v>999</v>
      </c>
      <c r="K518">
        <f t="shared" ref="K518:K581" si="75">IF(I518=999,0,I518)</f>
        <v>0</v>
      </c>
      <c r="L518">
        <f t="shared" ref="L518:L581" si="76">IF(J518=999,0,J518)</f>
        <v>0</v>
      </c>
      <c r="M518" t="b">
        <f>IFERROR(VLOOKUP(A518,'uppn åk6 ej uppn åk9'!$A$4:$D$525,1,FALSE)&lt;&gt;"",FALSE)</f>
        <v>0</v>
      </c>
      <c r="N518">
        <f>IFERROR(VLOOKUP(A518,'uppn åk6 ej uppn åk9'!$A$4:$D$525,2,FALSE),0)</f>
        <v>0</v>
      </c>
      <c r="O518">
        <f>IFERROR(VLOOKUP(A518,'uppn åk6 ej uppn åk9'!$A$4:$D$525,3,FALSE),0)</f>
        <v>0</v>
      </c>
      <c r="P518">
        <f t="shared" ref="P518:P581" si="77">IF(N518=999,0,N518)</f>
        <v>0</v>
      </c>
      <c r="Q518">
        <f t="shared" ref="Q518:Q581" si="78">IF(O518=999,0,O518)</f>
        <v>0</v>
      </c>
      <c r="R518" t="b">
        <f>IFERROR(VLOOKUP(A518,'uppn åk6 uppn åk9'!$A$4:$D$600,1,FALSE)&lt;&gt;"",FALSE)</f>
        <v>1</v>
      </c>
      <c r="S518">
        <f>IFERROR(VLOOKUP(A518,'uppn åk6 uppn åk9'!$A$4:$D$600,2,FALSE),0)</f>
        <v>47</v>
      </c>
      <c r="T518">
        <f>IFERROR(VLOOKUP(A518,'uppn åk6 uppn åk9'!$A$4:$D$600,3,FALSE),0)</f>
        <v>999</v>
      </c>
      <c r="U518">
        <f t="shared" ref="U518:U581" si="79">IF(S518=999,0,S518)</f>
        <v>47</v>
      </c>
      <c r="V518">
        <f t="shared" ref="V518:V581" si="80">IF(T518=999,0,T518)</f>
        <v>0</v>
      </c>
    </row>
    <row r="519" spans="1:22" x14ac:dyDescent="0.3">
      <c r="A519" s="10" t="s">
        <v>441</v>
      </c>
      <c r="B519" s="49" t="b">
        <f t="shared" si="72"/>
        <v>0</v>
      </c>
      <c r="C519" t="b">
        <f>IFERROR(VLOOKUP(A519,'ej uppn åk6 ej uppn åk9'!$A$4:$D$525,1,FALSE)&lt;&gt;"",FALSE)</f>
        <v>1</v>
      </c>
      <c r="D519">
        <f>IFERROR(VLOOKUP(A519,'ej uppn åk6 ej uppn åk9'!$A$4:$D$525,2,FALSE),0)</f>
        <v>10</v>
      </c>
      <c r="E519">
        <f>IFERROR(VLOOKUP(A519,'ej uppn åk6 ej uppn åk9'!$A$4:$D$525,3,FALSE),0)</f>
        <v>10</v>
      </c>
      <c r="F519">
        <f t="shared" si="73"/>
        <v>10</v>
      </c>
      <c r="G519">
        <f t="shared" si="74"/>
        <v>10</v>
      </c>
      <c r="H519" t="b">
        <f>IFERROR(VLOOKUP(A519,'ej uppn åk6 uppn åk9'!$A$4:$D$525,1,FALSE)&lt;&gt;"",FALSE)</f>
        <v>1</v>
      </c>
      <c r="I519">
        <f>IFERROR(VLOOKUP(A519,'ej uppn åk6 uppn åk9'!$A$4:$D$525,2,FALSE),0)</f>
        <v>999</v>
      </c>
      <c r="J519">
        <f>IFERROR(VLOOKUP(A519,'ej uppn åk6 uppn åk9'!$A$4:$D$525,3,FALSE),0)</f>
        <v>999</v>
      </c>
      <c r="K519">
        <f t="shared" si="75"/>
        <v>0</v>
      </c>
      <c r="L519">
        <f t="shared" si="76"/>
        <v>0</v>
      </c>
      <c r="M519" t="b">
        <f>IFERROR(VLOOKUP(A519,'uppn åk6 ej uppn åk9'!$A$4:$D$525,1,FALSE)&lt;&gt;"",FALSE)</f>
        <v>1</v>
      </c>
      <c r="N519">
        <f>IFERROR(VLOOKUP(A519,'uppn åk6 ej uppn åk9'!$A$4:$D$525,2,FALSE),0)</f>
        <v>15</v>
      </c>
      <c r="O519">
        <f>IFERROR(VLOOKUP(A519,'uppn åk6 ej uppn åk9'!$A$4:$D$525,3,FALSE),0)</f>
        <v>999</v>
      </c>
      <c r="P519">
        <f t="shared" si="77"/>
        <v>15</v>
      </c>
      <c r="Q519">
        <f t="shared" si="78"/>
        <v>0</v>
      </c>
      <c r="R519" t="b">
        <f>IFERROR(VLOOKUP(A519,'uppn åk6 uppn åk9'!$A$4:$D$600,1,FALSE)&lt;&gt;"",FALSE)</f>
        <v>1</v>
      </c>
      <c r="S519">
        <f>IFERROR(VLOOKUP(A519,'uppn åk6 uppn åk9'!$A$4:$D$600,2,FALSE),0)</f>
        <v>76</v>
      </c>
      <c r="T519">
        <f>IFERROR(VLOOKUP(A519,'uppn åk6 uppn åk9'!$A$4:$D$600,3,FALSE),0)</f>
        <v>0</v>
      </c>
      <c r="U519">
        <f t="shared" si="79"/>
        <v>76</v>
      </c>
      <c r="V519">
        <f t="shared" si="80"/>
        <v>0</v>
      </c>
    </row>
    <row r="520" spans="1:22" x14ac:dyDescent="0.3">
      <c r="A520" s="10" t="s">
        <v>442</v>
      </c>
      <c r="B520" s="49" t="b">
        <f t="shared" si="72"/>
        <v>0</v>
      </c>
      <c r="C520" t="b">
        <f>IFERROR(VLOOKUP(A520,'ej uppn åk6 ej uppn åk9'!$A$4:$D$525,1,FALSE)&lt;&gt;"",FALSE)</f>
        <v>1</v>
      </c>
      <c r="D520">
        <f>IFERROR(VLOOKUP(A520,'ej uppn åk6 ej uppn åk9'!$A$4:$D$525,2,FALSE),0)</f>
        <v>999</v>
      </c>
      <c r="E520">
        <f>IFERROR(VLOOKUP(A520,'ej uppn åk6 ej uppn åk9'!$A$4:$D$525,3,FALSE),0)</f>
        <v>999</v>
      </c>
      <c r="F520">
        <f t="shared" si="73"/>
        <v>0</v>
      </c>
      <c r="G520">
        <f t="shared" si="74"/>
        <v>0</v>
      </c>
      <c r="H520" t="b">
        <f>IFERROR(VLOOKUP(A520,'ej uppn åk6 uppn åk9'!$A$4:$D$525,1,FALSE)&lt;&gt;"",FALSE)</f>
        <v>0</v>
      </c>
      <c r="I520">
        <f>IFERROR(VLOOKUP(A520,'ej uppn åk6 uppn åk9'!$A$4:$D$525,2,FALSE),0)</f>
        <v>0</v>
      </c>
      <c r="J520">
        <f>IFERROR(VLOOKUP(A520,'ej uppn åk6 uppn åk9'!$A$4:$D$525,3,FALSE),0)</f>
        <v>0</v>
      </c>
      <c r="K520">
        <f t="shared" si="75"/>
        <v>0</v>
      </c>
      <c r="L520">
        <f t="shared" si="76"/>
        <v>0</v>
      </c>
      <c r="M520" t="b">
        <f>IFERROR(VLOOKUP(A520,'uppn åk6 ej uppn åk9'!$A$4:$D$525,1,FALSE)&lt;&gt;"",FALSE)</f>
        <v>1</v>
      </c>
      <c r="N520">
        <f>IFERROR(VLOOKUP(A520,'uppn åk6 ej uppn åk9'!$A$4:$D$525,2,FALSE),0)</f>
        <v>999</v>
      </c>
      <c r="O520">
        <f>IFERROR(VLOOKUP(A520,'uppn åk6 ej uppn åk9'!$A$4:$D$525,3,FALSE),0)</f>
        <v>999</v>
      </c>
      <c r="P520">
        <f t="shared" si="77"/>
        <v>0</v>
      </c>
      <c r="Q520">
        <f t="shared" si="78"/>
        <v>0</v>
      </c>
      <c r="R520" t="b">
        <f>IFERROR(VLOOKUP(A520,'uppn åk6 uppn åk9'!$A$4:$D$600,1,FALSE)&lt;&gt;"",FALSE)</f>
        <v>0</v>
      </c>
      <c r="S520">
        <f>IFERROR(VLOOKUP(A520,'uppn åk6 uppn åk9'!$A$4:$D$600,2,FALSE),0)</f>
        <v>0</v>
      </c>
      <c r="T520">
        <f>IFERROR(VLOOKUP(A520,'uppn åk6 uppn åk9'!$A$4:$D$600,3,FALSE),0)</f>
        <v>0</v>
      </c>
      <c r="U520">
        <f t="shared" si="79"/>
        <v>0</v>
      </c>
      <c r="V520">
        <f t="shared" si="80"/>
        <v>0</v>
      </c>
    </row>
    <row r="521" spans="1:22" x14ac:dyDescent="0.3">
      <c r="A521" s="10" t="s">
        <v>443</v>
      </c>
      <c r="B521" s="49" t="b">
        <f t="shared" si="72"/>
        <v>0</v>
      </c>
      <c r="C521" t="b">
        <f>IFERROR(VLOOKUP(A521,'ej uppn åk6 ej uppn åk9'!$A$4:$D$525,1,FALSE)&lt;&gt;"",FALSE)</f>
        <v>1</v>
      </c>
      <c r="D521">
        <f>IFERROR(VLOOKUP(A521,'ej uppn åk6 ej uppn åk9'!$A$4:$D$525,2,FALSE),0)</f>
        <v>11</v>
      </c>
      <c r="E521">
        <f>IFERROR(VLOOKUP(A521,'ej uppn åk6 ej uppn åk9'!$A$4:$D$525,3,FALSE),0)</f>
        <v>999</v>
      </c>
      <c r="F521">
        <f t="shared" si="73"/>
        <v>11</v>
      </c>
      <c r="G521">
        <f t="shared" si="74"/>
        <v>0</v>
      </c>
      <c r="H521" t="b">
        <f>IFERROR(VLOOKUP(A521,'ej uppn åk6 uppn åk9'!$A$4:$D$525,1,FALSE)&lt;&gt;"",FALSE)</f>
        <v>1</v>
      </c>
      <c r="I521">
        <f>IFERROR(VLOOKUP(A521,'ej uppn åk6 uppn åk9'!$A$4:$D$525,2,FALSE),0)</f>
        <v>22</v>
      </c>
      <c r="J521">
        <f>IFERROR(VLOOKUP(A521,'ej uppn åk6 uppn åk9'!$A$4:$D$525,3,FALSE),0)</f>
        <v>999</v>
      </c>
      <c r="K521">
        <f t="shared" si="75"/>
        <v>22</v>
      </c>
      <c r="L521">
        <f t="shared" si="76"/>
        <v>0</v>
      </c>
      <c r="M521" t="b">
        <f>IFERROR(VLOOKUP(A521,'uppn åk6 ej uppn åk9'!$A$4:$D$525,1,FALSE)&lt;&gt;"",FALSE)</f>
        <v>1</v>
      </c>
      <c r="N521">
        <f>IFERROR(VLOOKUP(A521,'uppn åk6 ej uppn åk9'!$A$4:$D$525,2,FALSE),0)</f>
        <v>11</v>
      </c>
      <c r="O521">
        <f>IFERROR(VLOOKUP(A521,'uppn åk6 ej uppn åk9'!$A$4:$D$525,3,FALSE),0)</f>
        <v>999</v>
      </c>
      <c r="P521">
        <f t="shared" si="77"/>
        <v>11</v>
      </c>
      <c r="Q521">
        <f t="shared" si="78"/>
        <v>0</v>
      </c>
      <c r="R521" t="b">
        <f>IFERROR(VLOOKUP(A521,'uppn åk6 uppn åk9'!$A$4:$D$600,1,FALSE)&lt;&gt;"",FALSE)</f>
        <v>1</v>
      </c>
      <c r="S521">
        <f>IFERROR(VLOOKUP(A521,'uppn åk6 uppn åk9'!$A$4:$D$600,2,FALSE),0)</f>
        <v>125</v>
      </c>
      <c r="T521">
        <f>IFERROR(VLOOKUP(A521,'uppn åk6 uppn åk9'!$A$4:$D$600,3,FALSE),0)</f>
        <v>999</v>
      </c>
      <c r="U521">
        <f t="shared" si="79"/>
        <v>125</v>
      </c>
      <c r="V521">
        <f t="shared" si="80"/>
        <v>0</v>
      </c>
    </row>
    <row r="522" spans="1:22" x14ac:dyDescent="0.3">
      <c r="A522" s="10" t="s">
        <v>461</v>
      </c>
      <c r="B522" s="49" t="b">
        <f t="shared" si="72"/>
        <v>0</v>
      </c>
      <c r="C522" t="b">
        <f>IFERROR(VLOOKUP(A522,'ej uppn åk6 ej uppn åk9'!$A$4:$D$525,1,FALSE)&lt;&gt;"",FALSE)</f>
        <v>1</v>
      </c>
      <c r="D522">
        <f>IFERROR(VLOOKUP(A522,'ej uppn åk6 ej uppn åk9'!$A$4:$D$525,2,FALSE),0)</f>
        <v>22</v>
      </c>
      <c r="E522">
        <f>IFERROR(VLOOKUP(A522,'ej uppn åk6 ej uppn åk9'!$A$4:$D$525,3,FALSE),0)</f>
        <v>11</v>
      </c>
      <c r="F522">
        <f t="shared" si="73"/>
        <v>22</v>
      </c>
      <c r="G522">
        <f t="shared" si="74"/>
        <v>11</v>
      </c>
      <c r="H522" t="b">
        <f>IFERROR(VLOOKUP(A522,'ej uppn åk6 uppn åk9'!$A$4:$D$525,1,FALSE)&lt;&gt;"",FALSE)</f>
        <v>1</v>
      </c>
      <c r="I522">
        <f>IFERROR(VLOOKUP(A522,'ej uppn åk6 uppn åk9'!$A$4:$D$525,2,FALSE),0)</f>
        <v>22</v>
      </c>
      <c r="J522">
        <f>IFERROR(VLOOKUP(A522,'ej uppn åk6 uppn åk9'!$A$4:$D$525,3,FALSE),0)</f>
        <v>999</v>
      </c>
      <c r="K522">
        <f t="shared" si="75"/>
        <v>22</v>
      </c>
      <c r="L522">
        <f t="shared" si="76"/>
        <v>0</v>
      </c>
      <c r="M522" t="b">
        <f>IFERROR(VLOOKUP(A522,'uppn åk6 ej uppn åk9'!$A$4:$D$525,1,FALSE)&lt;&gt;"",FALSE)</f>
        <v>1</v>
      </c>
      <c r="N522">
        <f>IFERROR(VLOOKUP(A522,'uppn åk6 ej uppn åk9'!$A$4:$D$525,2,FALSE),0)</f>
        <v>11</v>
      </c>
      <c r="O522">
        <f>IFERROR(VLOOKUP(A522,'uppn åk6 ej uppn åk9'!$A$4:$D$525,3,FALSE),0)</f>
        <v>999</v>
      </c>
      <c r="P522">
        <f t="shared" si="77"/>
        <v>11</v>
      </c>
      <c r="Q522">
        <f t="shared" si="78"/>
        <v>0</v>
      </c>
      <c r="R522" t="b">
        <f>IFERROR(VLOOKUP(A522,'uppn åk6 uppn åk9'!$A$4:$D$600,1,FALSE)&lt;&gt;"",FALSE)</f>
        <v>1</v>
      </c>
      <c r="S522">
        <f>IFERROR(VLOOKUP(A522,'uppn åk6 uppn åk9'!$A$4:$D$600,2,FALSE),0)</f>
        <v>132</v>
      </c>
      <c r="T522">
        <f>IFERROR(VLOOKUP(A522,'uppn åk6 uppn åk9'!$A$4:$D$600,3,FALSE),0)</f>
        <v>0</v>
      </c>
      <c r="U522">
        <f t="shared" si="79"/>
        <v>132</v>
      </c>
      <c r="V522">
        <f t="shared" si="80"/>
        <v>0</v>
      </c>
    </row>
    <row r="523" spans="1:22" x14ac:dyDescent="0.3">
      <c r="A523" s="10" t="s">
        <v>444</v>
      </c>
      <c r="B523" s="49" t="b">
        <f t="shared" si="72"/>
        <v>0</v>
      </c>
      <c r="C523" t="b">
        <f>IFERROR(VLOOKUP(A523,'ej uppn åk6 ej uppn åk9'!$A$4:$D$525,1,FALSE)&lt;&gt;"",FALSE)</f>
        <v>1</v>
      </c>
      <c r="D523">
        <f>IFERROR(VLOOKUP(A523,'ej uppn åk6 ej uppn åk9'!$A$4:$D$525,2,FALSE),0)</f>
        <v>999</v>
      </c>
      <c r="E523">
        <f>IFERROR(VLOOKUP(A523,'ej uppn åk6 ej uppn åk9'!$A$4:$D$525,3,FALSE),0)</f>
        <v>999</v>
      </c>
      <c r="F523">
        <f t="shared" si="73"/>
        <v>0</v>
      </c>
      <c r="G523">
        <f t="shared" si="74"/>
        <v>0</v>
      </c>
      <c r="H523" t="b">
        <f>IFERROR(VLOOKUP(A523,'ej uppn åk6 uppn åk9'!$A$4:$D$525,1,FALSE)&lt;&gt;"",FALSE)</f>
        <v>1</v>
      </c>
      <c r="I523">
        <f>IFERROR(VLOOKUP(A523,'ej uppn åk6 uppn åk9'!$A$4:$D$525,2,FALSE),0)</f>
        <v>999</v>
      </c>
      <c r="J523">
        <f>IFERROR(VLOOKUP(A523,'ej uppn åk6 uppn åk9'!$A$4:$D$525,3,FALSE),0)</f>
        <v>999</v>
      </c>
      <c r="K523">
        <f t="shared" si="75"/>
        <v>0</v>
      </c>
      <c r="L523">
        <f t="shared" si="76"/>
        <v>0</v>
      </c>
      <c r="M523" t="b">
        <f>IFERROR(VLOOKUP(A523,'uppn åk6 ej uppn åk9'!$A$4:$D$525,1,FALSE)&lt;&gt;"",FALSE)</f>
        <v>1</v>
      </c>
      <c r="N523">
        <f>IFERROR(VLOOKUP(A523,'uppn åk6 ej uppn åk9'!$A$4:$D$525,2,FALSE),0)</f>
        <v>999</v>
      </c>
      <c r="O523">
        <f>IFERROR(VLOOKUP(A523,'uppn åk6 ej uppn åk9'!$A$4:$D$525,3,FALSE),0)</f>
        <v>999</v>
      </c>
      <c r="P523">
        <f t="shared" si="77"/>
        <v>0</v>
      </c>
      <c r="Q523">
        <f t="shared" si="78"/>
        <v>0</v>
      </c>
      <c r="R523" t="b">
        <f>IFERROR(VLOOKUP(A523,'uppn åk6 uppn åk9'!$A$4:$D$600,1,FALSE)&lt;&gt;"",FALSE)</f>
        <v>1</v>
      </c>
      <c r="S523">
        <f>IFERROR(VLOOKUP(A523,'uppn åk6 uppn åk9'!$A$4:$D$600,2,FALSE),0)</f>
        <v>11</v>
      </c>
      <c r="T523">
        <f>IFERROR(VLOOKUP(A523,'uppn åk6 uppn åk9'!$A$4:$D$600,3,FALSE),0)</f>
        <v>0</v>
      </c>
      <c r="U523">
        <f t="shared" si="79"/>
        <v>11</v>
      </c>
      <c r="V523">
        <f t="shared" si="80"/>
        <v>0</v>
      </c>
    </row>
    <row r="524" spans="1:22" x14ac:dyDescent="0.3">
      <c r="A524" s="10" t="s">
        <v>445</v>
      </c>
      <c r="B524" s="49" t="b">
        <f t="shared" si="72"/>
        <v>0</v>
      </c>
      <c r="C524" t="b">
        <f>IFERROR(VLOOKUP(A524,'ej uppn åk6 ej uppn åk9'!$A$4:$D$525,1,FALSE)&lt;&gt;"",FALSE)</f>
        <v>1</v>
      </c>
      <c r="D524">
        <f>IFERROR(VLOOKUP(A524,'ej uppn åk6 ej uppn åk9'!$A$4:$D$525,2,FALSE),0)</f>
        <v>16</v>
      </c>
      <c r="E524">
        <f>IFERROR(VLOOKUP(A524,'ej uppn åk6 ej uppn åk9'!$A$4:$D$525,3,FALSE),0)</f>
        <v>999</v>
      </c>
      <c r="F524">
        <f t="shared" si="73"/>
        <v>16</v>
      </c>
      <c r="G524">
        <f t="shared" si="74"/>
        <v>0</v>
      </c>
      <c r="H524" t="b">
        <f>IFERROR(VLOOKUP(A524,'ej uppn åk6 uppn åk9'!$A$4:$D$525,1,FALSE)&lt;&gt;"",FALSE)</f>
        <v>1</v>
      </c>
      <c r="I524">
        <f>IFERROR(VLOOKUP(A524,'ej uppn åk6 uppn åk9'!$A$4:$D$525,2,FALSE),0)</f>
        <v>11</v>
      </c>
      <c r="J524">
        <f>IFERROR(VLOOKUP(A524,'ej uppn åk6 uppn åk9'!$A$4:$D$525,3,FALSE),0)</f>
        <v>999</v>
      </c>
      <c r="K524">
        <f t="shared" si="75"/>
        <v>11</v>
      </c>
      <c r="L524">
        <f t="shared" si="76"/>
        <v>0</v>
      </c>
      <c r="M524" t="b">
        <f>IFERROR(VLOOKUP(A524,'uppn åk6 ej uppn åk9'!$A$4:$D$525,1,FALSE)&lt;&gt;"",FALSE)</f>
        <v>1</v>
      </c>
      <c r="N524">
        <f>IFERROR(VLOOKUP(A524,'uppn åk6 ej uppn åk9'!$A$4:$D$525,2,FALSE),0)</f>
        <v>999</v>
      </c>
      <c r="O524">
        <f>IFERROR(VLOOKUP(A524,'uppn åk6 ej uppn åk9'!$A$4:$D$525,3,FALSE),0)</f>
        <v>999</v>
      </c>
      <c r="P524">
        <f t="shared" si="77"/>
        <v>0</v>
      </c>
      <c r="Q524">
        <f t="shared" si="78"/>
        <v>0</v>
      </c>
      <c r="R524" t="b">
        <f>IFERROR(VLOOKUP(A524,'uppn åk6 uppn åk9'!$A$4:$D$600,1,FALSE)&lt;&gt;"",FALSE)</f>
        <v>1</v>
      </c>
      <c r="S524">
        <f>IFERROR(VLOOKUP(A524,'uppn åk6 uppn åk9'!$A$4:$D$600,2,FALSE),0)</f>
        <v>63</v>
      </c>
      <c r="T524">
        <f>IFERROR(VLOOKUP(A524,'uppn åk6 uppn åk9'!$A$4:$D$600,3,FALSE),0)</f>
        <v>999</v>
      </c>
      <c r="U524">
        <f t="shared" si="79"/>
        <v>63</v>
      </c>
      <c r="V524">
        <f t="shared" si="80"/>
        <v>0</v>
      </c>
    </row>
    <row r="525" spans="1:22" x14ac:dyDescent="0.3">
      <c r="A525" s="10" t="s">
        <v>446</v>
      </c>
      <c r="B525" s="49" t="b">
        <f t="shared" si="72"/>
        <v>0</v>
      </c>
      <c r="C525" t="b">
        <f>IFERROR(VLOOKUP(A525,'ej uppn åk6 ej uppn åk9'!$A$4:$D$525,1,FALSE)&lt;&gt;"",FALSE)</f>
        <v>1</v>
      </c>
      <c r="D525">
        <f>IFERROR(VLOOKUP(A525,'ej uppn åk6 ej uppn åk9'!$A$4:$D$525,2,FALSE),0)</f>
        <v>12</v>
      </c>
      <c r="E525">
        <f>IFERROR(VLOOKUP(A525,'ej uppn åk6 ej uppn åk9'!$A$4:$D$525,3,FALSE),0)</f>
        <v>999</v>
      </c>
      <c r="F525">
        <f t="shared" si="73"/>
        <v>12</v>
      </c>
      <c r="G525">
        <f t="shared" si="74"/>
        <v>0</v>
      </c>
      <c r="H525" t="b">
        <f>IFERROR(VLOOKUP(A525,'ej uppn åk6 uppn åk9'!$A$4:$D$525,1,FALSE)&lt;&gt;"",FALSE)</f>
        <v>1</v>
      </c>
      <c r="I525">
        <f>IFERROR(VLOOKUP(A525,'ej uppn åk6 uppn åk9'!$A$4:$D$525,2,FALSE),0)</f>
        <v>15</v>
      </c>
      <c r="J525">
        <f>IFERROR(VLOOKUP(A525,'ej uppn åk6 uppn åk9'!$A$4:$D$525,3,FALSE),0)</f>
        <v>999</v>
      </c>
      <c r="K525">
        <f t="shared" si="75"/>
        <v>15</v>
      </c>
      <c r="L525">
        <f t="shared" si="76"/>
        <v>0</v>
      </c>
      <c r="M525" t="b">
        <f>IFERROR(VLOOKUP(A525,'uppn åk6 ej uppn åk9'!$A$4:$D$525,1,FALSE)&lt;&gt;"",FALSE)</f>
        <v>1</v>
      </c>
      <c r="N525">
        <f>IFERROR(VLOOKUP(A525,'uppn åk6 ej uppn åk9'!$A$4:$D$525,2,FALSE),0)</f>
        <v>10</v>
      </c>
      <c r="O525">
        <f>IFERROR(VLOOKUP(A525,'uppn åk6 ej uppn åk9'!$A$4:$D$525,3,FALSE),0)</f>
        <v>999</v>
      </c>
      <c r="P525">
        <f t="shared" si="77"/>
        <v>10</v>
      </c>
      <c r="Q525">
        <f t="shared" si="78"/>
        <v>0</v>
      </c>
      <c r="R525" t="b">
        <f>IFERROR(VLOOKUP(A525,'uppn åk6 uppn åk9'!$A$4:$D$600,1,FALSE)&lt;&gt;"",FALSE)</f>
        <v>1</v>
      </c>
      <c r="S525">
        <f>IFERROR(VLOOKUP(A525,'uppn åk6 uppn åk9'!$A$4:$D$600,2,FALSE),0)</f>
        <v>93</v>
      </c>
      <c r="T525">
        <f>IFERROR(VLOOKUP(A525,'uppn åk6 uppn åk9'!$A$4:$D$600,3,FALSE),0)</f>
        <v>999</v>
      </c>
      <c r="U525">
        <f t="shared" si="79"/>
        <v>93</v>
      </c>
      <c r="V525">
        <f t="shared" si="80"/>
        <v>0</v>
      </c>
    </row>
    <row r="526" spans="1:22" x14ac:dyDescent="0.3">
      <c r="A526" s="10" t="s">
        <v>447</v>
      </c>
      <c r="B526" s="49" t="b">
        <f t="shared" si="72"/>
        <v>0</v>
      </c>
      <c r="C526" t="b">
        <f>IFERROR(VLOOKUP(A526,'ej uppn åk6 ej uppn åk9'!$A$4:$D$525,1,FALSE)&lt;&gt;"",FALSE)</f>
        <v>1</v>
      </c>
      <c r="D526">
        <f>IFERROR(VLOOKUP(A526,'ej uppn åk6 ej uppn åk9'!$A$4:$D$525,2,FALSE),0)</f>
        <v>27</v>
      </c>
      <c r="E526">
        <f>IFERROR(VLOOKUP(A526,'ej uppn åk6 ej uppn åk9'!$A$4:$D$525,3,FALSE),0)</f>
        <v>999</v>
      </c>
      <c r="F526">
        <f t="shared" si="73"/>
        <v>27</v>
      </c>
      <c r="G526">
        <f t="shared" si="74"/>
        <v>0</v>
      </c>
      <c r="H526" t="b">
        <f>IFERROR(VLOOKUP(A526,'ej uppn åk6 uppn åk9'!$A$4:$D$525,1,FALSE)&lt;&gt;"",FALSE)</f>
        <v>1</v>
      </c>
      <c r="I526">
        <f>IFERROR(VLOOKUP(A526,'ej uppn åk6 uppn åk9'!$A$4:$D$525,2,FALSE),0)</f>
        <v>16</v>
      </c>
      <c r="J526">
        <f>IFERROR(VLOOKUP(A526,'ej uppn åk6 uppn åk9'!$A$4:$D$525,3,FALSE),0)</f>
        <v>0</v>
      </c>
      <c r="K526">
        <f t="shared" si="75"/>
        <v>16</v>
      </c>
      <c r="L526">
        <f t="shared" si="76"/>
        <v>0</v>
      </c>
      <c r="M526" t="b">
        <f>IFERROR(VLOOKUP(A526,'uppn åk6 ej uppn åk9'!$A$4:$D$525,1,FALSE)&lt;&gt;"",FALSE)</f>
        <v>1</v>
      </c>
      <c r="N526">
        <f>IFERROR(VLOOKUP(A526,'uppn åk6 ej uppn åk9'!$A$4:$D$525,2,FALSE),0)</f>
        <v>15</v>
      </c>
      <c r="O526">
        <f>IFERROR(VLOOKUP(A526,'uppn åk6 ej uppn åk9'!$A$4:$D$525,3,FALSE),0)</f>
        <v>0</v>
      </c>
      <c r="P526">
        <f t="shared" si="77"/>
        <v>15</v>
      </c>
      <c r="Q526">
        <f t="shared" si="78"/>
        <v>0</v>
      </c>
      <c r="R526" t="b">
        <f>IFERROR(VLOOKUP(A526,'uppn åk6 uppn åk9'!$A$4:$D$600,1,FALSE)&lt;&gt;"",FALSE)</f>
        <v>1</v>
      </c>
      <c r="S526">
        <f>IFERROR(VLOOKUP(A526,'uppn åk6 uppn åk9'!$A$4:$D$600,2,FALSE),0)</f>
        <v>104</v>
      </c>
      <c r="T526">
        <f>IFERROR(VLOOKUP(A526,'uppn åk6 uppn åk9'!$A$4:$D$600,3,FALSE),0)</f>
        <v>0</v>
      </c>
      <c r="U526">
        <f t="shared" si="79"/>
        <v>104</v>
      </c>
      <c r="V526">
        <f t="shared" si="80"/>
        <v>0</v>
      </c>
    </row>
    <row r="527" spans="1:22" x14ac:dyDescent="0.3">
      <c r="A527" s="10" t="s">
        <v>448</v>
      </c>
      <c r="B527" s="49" t="b">
        <f t="shared" si="72"/>
        <v>0</v>
      </c>
      <c r="C527" t="b">
        <f>IFERROR(VLOOKUP(A527,'ej uppn åk6 ej uppn åk9'!$A$4:$D$525,1,FALSE)&lt;&gt;"",FALSE)</f>
        <v>1</v>
      </c>
      <c r="D527">
        <f>IFERROR(VLOOKUP(A527,'ej uppn åk6 ej uppn åk9'!$A$4:$D$525,2,FALSE),0)</f>
        <v>16</v>
      </c>
      <c r="E527">
        <f>IFERROR(VLOOKUP(A527,'ej uppn åk6 ej uppn åk9'!$A$4:$D$525,3,FALSE),0)</f>
        <v>11</v>
      </c>
      <c r="F527">
        <f t="shared" si="73"/>
        <v>16</v>
      </c>
      <c r="G527">
        <f t="shared" si="74"/>
        <v>11</v>
      </c>
      <c r="H527" t="b">
        <f>IFERROR(VLOOKUP(A527,'ej uppn åk6 uppn åk9'!$A$4:$D$525,1,FALSE)&lt;&gt;"",FALSE)</f>
        <v>1</v>
      </c>
      <c r="I527">
        <f>IFERROR(VLOOKUP(A527,'ej uppn åk6 uppn åk9'!$A$4:$D$525,2,FALSE),0)</f>
        <v>31</v>
      </c>
      <c r="J527">
        <f>IFERROR(VLOOKUP(A527,'ej uppn åk6 uppn åk9'!$A$4:$D$525,3,FALSE),0)</f>
        <v>11</v>
      </c>
      <c r="K527">
        <f t="shared" si="75"/>
        <v>31</v>
      </c>
      <c r="L527">
        <f t="shared" si="76"/>
        <v>11</v>
      </c>
      <c r="M527" t="b">
        <f>IFERROR(VLOOKUP(A527,'uppn åk6 ej uppn åk9'!$A$4:$D$525,1,FALSE)&lt;&gt;"",FALSE)</f>
        <v>1</v>
      </c>
      <c r="N527">
        <f>IFERROR(VLOOKUP(A527,'uppn åk6 ej uppn åk9'!$A$4:$D$525,2,FALSE),0)</f>
        <v>11</v>
      </c>
      <c r="O527">
        <f>IFERROR(VLOOKUP(A527,'uppn åk6 ej uppn åk9'!$A$4:$D$525,3,FALSE),0)</f>
        <v>999</v>
      </c>
      <c r="P527">
        <f t="shared" si="77"/>
        <v>11</v>
      </c>
      <c r="Q527">
        <f t="shared" si="78"/>
        <v>0</v>
      </c>
      <c r="R527" t="b">
        <f>IFERROR(VLOOKUP(A527,'uppn åk6 uppn åk9'!$A$4:$D$600,1,FALSE)&lt;&gt;"",FALSE)</f>
        <v>1</v>
      </c>
      <c r="S527">
        <f>IFERROR(VLOOKUP(A527,'uppn åk6 uppn åk9'!$A$4:$D$600,2,FALSE),0)</f>
        <v>117</v>
      </c>
      <c r="T527">
        <f>IFERROR(VLOOKUP(A527,'uppn åk6 uppn åk9'!$A$4:$D$600,3,FALSE),0)</f>
        <v>999</v>
      </c>
      <c r="U527">
        <f t="shared" si="79"/>
        <v>117</v>
      </c>
      <c r="V527">
        <f t="shared" si="80"/>
        <v>0</v>
      </c>
    </row>
    <row r="528" spans="1:22" x14ac:dyDescent="0.3">
      <c r="A528" s="10" t="s">
        <v>449</v>
      </c>
      <c r="B528" s="49" t="b">
        <f t="shared" si="72"/>
        <v>0</v>
      </c>
      <c r="C528" t="b">
        <f>IFERROR(VLOOKUP(A528,'ej uppn åk6 ej uppn åk9'!$A$4:$D$525,1,FALSE)&lt;&gt;"",FALSE)</f>
        <v>1</v>
      </c>
      <c r="D528">
        <f>IFERROR(VLOOKUP(A528,'ej uppn åk6 ej uppn åk9'!$A$4:$D$525,2,FALSE),0)</f>
        <v>999</v>
      </c>
      <c r="E528">
        <f>IFERROR(VLOOKUP(A528,'ej uppn åk6 ej uppn åk9'!$A$4:$D$525,3,FALSE),0)</f>
        <v>999</v>
      </c>
      <c r="F528">
        <f t="shared" si="73"/>
        <v>0</v>
      </c>
      <c r="G528">
        <f t="shared" si="74"/>
        <v>0</v>
      </c>
      <c r="H528" t="b">
        <f>IFERROR(VLOOKUP(A528,'ej uppn åk6 uppn åk9'!$A$4:$D$525,1,FALSE)&lt;&gt;"",FALSE)</f>
        <v>1</v>
      </c>
      <c r="I528">
        <f>IFERROR(VLOOKUP(A528,'ej uppn åk6 uppn åk9'!$A$4:$D$525,2,FALSE),0)</f>
        <v>999</v>
      </c>
      <c r="J528">
        <f>IFERROR(VLOOKUP(A528,'ej uppn åk6 uppn åk9'!$A$4:$D$525,3,FALSE),0)</f>
        <v>999</v>
      </c>
      <c r="K528">
        <f t="shared" si="75"/>
        <v>0</v>
      </c>
      <c r="L528">
        <f t="shared" si="76"/>
        <v>0</v>
      </c>
      <c r="M528" t="b">
        <f>IFERROR(VLOOKUP(A528,'uppn åk6 ej uppn åk9'!$A$4:$D$525,1,FALSE)&lt;&gt;"",FALSE)</f>
        <v>1</v>
      </c>
      <c r="N528">
        <f>IFERROR(VLOOKUP(A528,'uppn åk6 ej uppn åk9'!$A$4:$D$525,2,FALSE),0)</f>
        <v>999</v>
      </c>
      <c r="O528">
        <f>IFERROR(VLOOKUP(A528,'uppn åk6 ej uppn åk9'!$A$4:$D$525,3,FALSE),0)</f>
        <v>999</v>
      </c>
      <c r="P528">
        <f t="shared" si="77"/>
        <v>0</v>
      </c>
      <c r="Q528">
        <f t="shared" si="78"/>
        <v>0</v>
      </c>
      <c r="R528" t="b">
        <f>IFERROR(VLOOKUP(A528,'uppn åk6 uppn åk9'!$A$4:$D$600,1,FALSE)&lt;&gt;"",FALSE)</f>
        <v>1</v>
      </c>
      <c r="S528">
        <f>IFERROR(VLOOKUP(A528,'uppn åk6 uppn åk9'!$A$4:$D$600,2,FALSE),0)</f>
        <v>13</v>
      </c>
      <c r="T528">
        <f>IFERROR(VLOOKUP(A528,'uppn åk6 uppn åk9'!$A$4:$D$600,3,FALSE),0)</f>
        <v>0</v>
      </c>
      <c r="U528">
        <f t="shared" si="79"/>
        <v>13</v>
      </c>
      <c r="V528">
        <f t="shared" si="80"/>
        <v>0</v>
      </c>
    </row>
    <row r="529" spans="1:22" x14ac:dyDescent="0.3">
      <c r="A529" s="10" t="s">
        <v>450</v>
      </c>
      <c r="B529" s="49" t="b">
        <f t="shared" si="72"/>
        <v>0</v>
      </c>
      <c r="C529" t="b">
        <f>IFERROR(VLOOKUP(A529,'ej uppn åk6 ej uppn åk9'!$A$4:$D$525,1,FALSE)&lt;&gt;"",FALSE)</f>
        <v>1</v>
      </c>
      <c r="D529">
        <f>IFERROR(VLOOKUP(A529,'ej uppn åk6 ej uppn åk9'!$A$4:$D$525,2,FALSE),0)</f>
        <v>10</v>
      </c>
      <c r="E529">
        <f>IFERROR(VLOOKUP(A529,'ej uppn åk6 ej uppn åk9'!$A$4:$D$525,3,FALSE),0)</f>
        <v>999</v>
      </c>
      <c r="F529">
        <f t="shared" si="73"/>
        <v>10</v>
      </c>
      <c r="G529">
        <f t="shared" si="74"/>
        <v>0</v>
      </c>
      <c r="H529" t="b">
        <f>IFERROR(VLOOKUP(A529,'ej uppn åk6 uppn åk9'!$A$4:$D$525,1,FALSE)&lt;&gt;"",FALSE)</f>
        <v>1</v>
      </c>
      <c r="I529">
        <f>IFERROR(VLOOKUP(A529,'ej uppn åk6 uppn åk9'!$A$4:$D$525,2,FALSE),0)</f>
        <v>13</v>
      </c>
      <c r="J529">
        <f>IFERROR(VLOOKUP(A529,'ej uppn åk6 uppn åk9'!$A$4:$D$525,3,FALSE),0)</f>
        <v>999</v>
      </c>
      <c r="K529">
        <f t="shared" si="75"/>
        <v>13</v>
      </c>
      <c r="L529">
        <f t="shared" si="76"/>
        <v>0</v>
      </c>
      <c r="M529" t="b">
        <f>IFERROR(VLOOKUP(A529,'uppn åk6 ej uppn åk9'!$A$4:$D$525,1,FALSE)&lt;&gt;"",FALSE)</f>
        <v>1</v>
      </c>
      <c r="N529">
        <f>IFERROR(VLOOKUP(A529,'uppn åk6 ej uppn åk9'!$A$4:$D$525,2,FALSE),0)</f>
        <v>999</v>
      </c>
      <c r="O529">
        <f>IFERROR(VLOOKUP(A529,'uppn åk6 ej uppn åk9'!$A$4:$D$525,3,FALSE),0)</f>
        <v>999</v>
      </c>
      <c r="P529">
        <f t="shared" si="77"/>
        <v>0</v>
      </c>
      <c r="Q529">
        <f t="shared" si="78"/>
        <v>0</v>
      </c>
      <c r="R529" t="b">
        <f>IFERROR(VLOOKUP(A529,'uppn åk6 uppn åk9'!$A$4:$D$600,1,FALSE)&lt;&gt;"",FALSE)</f>
        <v>1</v>
      </c>
      <c r="S529">
        <f>IFERROR(VLOOKUP(A529,'uppn åk6 uppn åk9'!$A$4:$D$600,2,FALSE),0)</f>
        <v>105</v>
      </c>
      <c r="T529">
        <f>IFERROR(VLOOKUP(A529,'uppn åk6 uppn åk9'!$A$4:$D$600,3,FALSE),0)</f>
        <v>999</v>
      </c>
      <c r="U529">
        <f t="shared" si="79"/>
        <v>105</v>
      </c>
      <c r="V529">
        <f t="shared" si="80"/>
        <v>0</v>
      </c>
    </row>
    <row r="530" spans="1:22" x14ac:dyDescent="0.3">
      <c r="A530" s="10" t="s">
        <v>451</v>
      </c>
      <c r="B530" s="49" t="b">
        <f t="shared" si="72"/>
        <v>0</v>
      </c>
      <c r="C530" t="b">
        <f>IFERROR(VLOOKUP(A530,'ej uppn åk6 ej uppn åk9'!$A$4:$D$525,1,FALSE)&lt;&gt;"",FALSE)</f>
        <v>1</v>
      </c>
      <c r="D530">
        <f>IFERROR(VLOOKUP(A530,'ej uppn åk6 ej uppn åk9'!$A$4:$D$525,2,FALSE),0)</f>
        <v>27</v>
      </c>
      <c r="E530">
        <f>IFERROR(VLOOKUP(A530,'ej uppn åk6 ej uppn åk9'!$A$4:$D$525,3,FALSE),0)</f>
        <v>999</v>
      </c>
      <c r="F530">
        <f t="shared" si="73"/>
        <v>27</v>
      </c>
      <c r="G530">
        <f t="shared" si="74"/>
        <v>0</v>
      </c>
      <c r="H530" t="b">
        <f>IFERROR(VLOOKUP(A530,'ej uppn åk6 uppn åk9'!$A$4:$D$525,1,FALSE)&lt;&gt;"",FALSE)</f>
        <v>1</v>
      </c>
      <c r="I530">
        <f>IFERROR(VLOOKUP(A530,'ej uppn åk6 uppn åk9'!$A$4:$D$525,2,FALSE),0)</f>
        <v>999</v>
      </c>
      <c r="J530">
        <f>IFERROR(VLOOKUP(A530,'ej uppn åk6 uppn åk9'!$A$4:$D$525,3,FALSE),0)</f>
        <v>999</v>
      </c>
      <c r="K530">
        <f t="shared" si="75"/>
        <v>0</v>
      </c>
      <c r="L530">
        <f t="shared" si="76"/>
        <v>0</v>
      </c>
      <c r="M530" t="b">
        <f>IFERROR(VLOOKUP(A530,'uppn åk6 ej uppn åk9'!$A$4:$D$525,1,FALSE)&lt;&gt;"",FALSE)</f>
        <v>1</v>
      </c>
      <c r="N530">
        <f>IFERROR(VLOOKUP(A530,'uppn åk6 ej uppn åk9'!$A$4:$D$525,2,FALSE),0)</f>
        <v>17</v>
      </c>
      <c r="O530">
        <f>IFERROR(VLOOKUP(A530,'uppn åk6 ej uppn åk9'!$A$4:$D$525,3,FALSE),0)</f>
        <v>999</v>
      </c>
      <c r="P530">
        <f t="shared" si="77"/>
        <v>17</v>
      </c>
      <c r="Q530">
        <f t="shared" si="78"/>
        <v>0</v>
      </c>
      <c r="R530" t="b">
        <f>IFERROR(VLOOKUP(A530,'uppn åk6 uppn åk9'!$A$4:$D$600,1,FALSE)&lt;&gt;"",FALSE)</f>
        <v>1</v>
      </c>
      <c r="S530">
        <f>IFERROR(VLOOKUP(A530,'uppn åk6 uppn åk9'!$A$4:$D$600,2,FALSE),0)</f>
        <v>59</v>
      </c>
      <c r="T530">
        <f>IFERROR(VLOOKUP(A530,'uppn åk6 uppn åk9'!$A$4:$D$600,3,FALSE),0)</f>
        <v>0</v>
      </c>
      <c r="U530">
        <f t="shared" si="79"/>
        <v>59</v>
      </c>
      <c r="V530">
        <f t="shared" si="80"/>
        <v>0</v>
      </c>
    </row>
    <row r="531" spans="1:22" x14ac:dyDescent="0.3">
      <c r="A531" s="10" t="s">
        <v>462</v>
      </c>
      <c r="B531" s="49" t="b">
        <f t="shared" si="72"/>
        <v>0</v>
      </c>
      <c r="C531" t="b">
        <f>IFERROR(VLOOKUP(A531,'ej uppn åk6 ej uppn åk9'!$A$4:$D$525,1,FALSE)&lt;&gt;"",FALSE)</f>
        <v>1</v>
      </c>
      <c r="D531">
        <f>IFERROR(VLOOKUP(A531,'ej uppn åk6 ej uppn åk9'!$A$4:$D$525,2,FALSE),0)</f>
        <v>999</v>
      </c>
      <c r="E531">
        <f>IFERROR(VLOOKUP(A531,'ej uppn åk6 ej uppn åk9'!$A$4:$D$525,3,FALSE),0)</f>
        <v>999</v>
      </c>
      <c r="F531">
        <f t="shared" si="73"/>
        <v>0</v>
      </c>
      <c r="G531">
        <f t="shared" si="74"/>
        <v>0</v>
      </c>
      <c r="H531" t="b">
        <f>IFERROR(VLOOKUP(A531,'ej uppn åk6 uppn åk9'!$A$4:$D$525,1,FALSE)&lt;&gt;"",FALSE)</f>
        <v>1</v>
      </c>
      <c r="I531">
        <f>IFERROR(VLOOKUP(A531,'ej uppn åk6 uppn åk9'!$A$4:$D$525,2,FALSE),0)</f>
        <v>999</v>
      </c>
      <c r="J531">
        <f>IFERROR(VLOOKUP(A531,'ej uppn åk6 uppn åk9'!$A$4:$D$525,3,FALSE),0)</f>
        <v>999</v>
      </c>
      <c r="K531">
        <f t="shared" si="75"/>
        <v>0</v>
      </c>
      <c r="L531">
        <f t="shared" si="76"/>
        <v>0</v>
      </c>
      <c r="M531" t="b">
        <f>IFERROR(VLOOKUP(A531,'uppn åk6 ej uppn åk9'!$A$4:$D$525,1,FALSE)&lt;&gt;"",FALSE)</f>
        <v>1</v>
      </c>
      <c r="N531">
        <f>IFERROR(VLOOKUP(A531,'uppn åk6 ej uppn åk9'!$A$4:$D$525,2,FALSE),0)</f>
        <v>999</v>
      </c>
      <c r="O531">
        <f>IFERROR(VLOOKUP(A531,'uppn åk6 ej uppn åk9'!$A$4:$D$525,3,FALSE),0)</f>
        <v>999</v>
      </c>
      <c r="P531">
        <f t="shared" si="77"/>
        <v>0</v>
      </c>
      <c r="Q531">
        <f t="shared" si="78"/>
        <v>0</v>
      </c>
      <c r="R531" t="b">
        <f>IFERROR(VLOOKUP(A531,'uppn åk6 uppn åk9'!$A$4:$D$600,1,FALSE)&lt;&gt;"",FALSE)</f>
        <v>1</v>
      </c>
      <c r="S531">
        <f>IFERROR(VLOOKUP(A531,'uppn åk6 uppn åk9'!$A$4:$D$600,2,FALSE),0)</f>
        <v>10</v>
      </c>
      <c r="T531">
        <f>IFERROR(VLOOKUP(A531,'uppn åk6 uppn åk9'!$A$4:$D$600,3,FALSE),0)</f>
        <v>999</v>
      </c>
      <c r="U531">
        <f t="shared" si="79"/>
        <v>10</v>
      </c>
      <c r="V531">
        <f t="shared" si="80"/>
        <v>0</v>
      </c>
    </row>
    <row r="532" spans="1:22" x14ac:dyDescent="0.3">
      <c r="A532" s="10" t="s">
        <v>452</v>
      </c>
      <c r="B532" s="49" t="b">
        <f t="shared" si="72"/>
        <v>0</v>
      </c>
      <c r="C532" t="b">
        <f>IFERROR(VLOOKUP(A532,'ej uppn åk6 ej uppn åk9'!$A$4:$D$525,1,FALSE)&lt;&gt;"",FALSE)</f>
        <v>1</v>
      </c>
      <c r="D532">
        <f>IFERROR(VLOOKUP(A532,'ej uppn åk6 ej uppn åk9'!$A$4:$D$525,2,FALSE),0)</f>
        <v>999</v>
      </c>
      <c r="E532">
        <f>IFERROR(VLOOKUP(A532,'ej uppn åk6 ej uppn åk9'!$A$4:$D$525,3,FALSE),0)</f>
        <v>999</v>
      </c>
      <c r="F532">
        <f t="shared" si="73"/>
        <v>0</v>
      </c>
      <c r="G532">
        <f t="shared" si="74"/>
        <v>0</v>
      </c>
      <c r="H532" t="b">
        <f>IFERROR(VLOOKUP(A532,'ej uppn åk6 uppn åk9'!$A$4:$D$525,1,FALSE)&lt;&gt;"",FALSE)</f>
        <v>1</v>
      </c>
      <c r="I532">
        <f>IFERROR(VLOOKUP(A532,'ej uppn åk6 uppn åk9'!$A$4:$D$525,2,FALSE),0)</f>
        <v>13</v>
      </c>
      <c r="J532">
        <f>IFERROR(VLOOKUP(A532,'ej uppn åk6 uppn åk9'!$A$4:$D$525,3,FALSE),0)</f>
        <v>999</v>
      </c>
      <c r="K532">
        <f t="shared" si="75"/>
        <v>13</v>
      </c>
      <c r="L532">
        <f t="shared" si="76"/>
        <v>0</v>
      </c>
      <c r="M532" t="b">
        <f>IFERROR(VLOOKUP(A532,'uppn åk6 ej uppn åk9'!$A$4:$D$525,1,FALSE)&lt;&gt;"",FALSE)</f>
        <v>1</v>
      </c>
      <c r="N532">
        <f>IFERROR(VLOOKUP(A532,'uppn åk6 ej uppn åk9'!$A$4:$D$525,2,FALSE),0)</f>
        <v>999</v>
      </c>
      <c r="O532">
        <f>IFERROR(VLOOKUP(A532,'uppn åk6 ej uppn åk9'!$A$4:$D$525,3,FALSE),0)</f>
        <v>999</v>
      </c>
      <c r="P532">
        <f t="shared" si="77"/>
        <v>0</v>
      </c>
      <c r="Q532">
        <f t="shared" si="78"/>
        <v>0</v>
      </c>
      <c r="R532" t="b">
        <f>IFERROR(VLOOKUP(A532,'uppn åk6 uppn åk9'!$A$4:$D$600,1,FALSE)&lt;&gt;"",FALSE)</f>
        <v>1</v>
      </c>
      <c r="S532">
        <f>IFERROR(VLOOKUP(A532,'uppn åk6 uppn åk9'!$A$4:$D$600,2,FALSE),0)</f>
        <v>84</v>
      </c>
      <c r="T532">
        <f>IFERROR(VLOOKUP(A532,'uppn åk6 uppn åk9'!$A$4:$D$600,3,FALSE),0)</f>
        <v>0</v>
      </c>
      <c r="U532">
        <f t="shared" si="79"/>
        <v>84</v>
      </c>
      <c r="V532">
        <f t="shared" si="80"/>
        <v>0</v>
      </c>
    </row>
    <row r="533" spans="1:22" x14ac:dyDescent="0.3">
      <c r="A533" s="10" t="s">
        <v>453</v>
      </c>
      <c r="B533" s="49" t="b">
        <f t="shared" si="72"/>
        <v>0</v>
      </c>
      <c r="C533" t="b">
        <f>IFERROR(VLOOKUP(A533,'ej uppn åk6 ej uppn åk9'!$A$4:$D$525,1,FALSE)&lt;&gt;"",FALSE)</f>
        <v>1</v>
      </c>
      <c r="D533">
        <f>IFERROR(VLOOKUP(A533,'ej uppn åk6 ej uppn åk9'!$A$4:$D$525,2,FALSE),0)</f>
        <v>999</v>
      </c>
      <c r="E533">
        <f>IFERROR(VLOOKUP(A533,'ej uppn åk6 ej uppn åk9'!$A$4:$D$525,3,FALSE),0)</f>
        <v>999</v>
      </c>
      <c r="F533">
        <f t="shared" si="73"/>
        <v>0</v>
      </c>
      <c r="G533">
        <f t="shared" si="74"/>
        <v>0</v>
      </c>
      <c r="H533" t="b">
        <f>IFERROR(VLOOKUP(A533,'ej uppn åk6 uppn åk9'!$A$4:$D$525,1,FALSE)&lt;&gt;"",FALSE)</f>
        <v>1</v>
      </c>
      <c r="I533">
        <f>IFERROR(VLOOKUP(A533,'ej uppn åk6 uppn åk9'!$A$4:$D$525,2,FALSE),0)</f>
        <v>999</v>
      </c>
      <c r="J533">
        <f>IFERROR(VLOOKUP(A533,'ej uppn åk6 uppn åk9'!$A$4:$D$525,3,FALSE),0)</f>
        <v>999</v>
      </c>
      <c r="K533">
        <f t="shared" si="75"/>
        <v>0</v>
      </c>
      <c r="L533">
        <f t="shared" si="76"/>
        <v>0</v>
      </c>
      <c r="M533" t="b">
        <f>IFERROR(VLOOKUP(A533,'uppn åk6 ej uppn åk9'!$A$4:$D$525,1,FALSE)&lt;&gt;"",FALSE)</f>
        <v>1</v>
      </c>
      <c r="N533">
        <f>IFERROR(VLOOKUP(A533,'uppn åk6 ej uppn åk9'!$A$4:$D$525,2,FALSE),0)</f>
        <v>999</v>
      </c>
      <c r="O533">
        <f>IFERROR(VLOOKUP(A533,'uppn åk6 ej uppn åk9'!$A$4:$D$525,3,FALSE),0)</f>
        <v>999</v>
      </c>
      <c r="P533">
        <f t="shared" si="77"/>
        <v>0</v>
      </c>
      <c r="Q533">
        <f t="shared" si="78"/>
        <v>0</v>
      </c>
      <c r="R533" t="b">
        <f>IFERROR(VLOOKUP(A533,'uppn åk6 uppn åk9'!$A$4:$D$600,1,FALSE)&lt;&gt;"",FALSE)</f>
        <v>1</v>
      </c>
      <c r="S533">
        <f>IFERROR(VLOOKUP(A533,'uppn åk6 uppn åk9'!$A$4:$D$600,2,FALSE),0)</f>
        <v>50</v>
      </c>
      <c r="T533">
        <f>IFERROR(VLOOKUP(A533,'uppn åk6 uppn åk9'!$A$4:$D$600,3,FALSE),0)</f>
        <v>999</v>
      </c>
      <c r="U533">
        <f t="shared" si="79"/>
        <v>50</v>
      </c>
      <c r="V533">
        <f t="shared" si="80"/>
        <v>0</v>
      </c>
    </row>
    <row r="534" spans="1:22" x14ac:dyDescent="0.3">
      <c r="A534" s="10" t="s">
        <v>454</v>
      </c>
      <c r="B534" s="49" t="b">
        <f t="shared" si="72"/>
        <v>0</v>
      </c>
      <c r="C534" t="b">
        <f>IFERROR(VLOOKUP(A534,'ej uppn åk6 ej uppn åk9'!$A$4:$D$525,1,FALSE)&lt;&gt;"",FALSE)</f>
        <v>1</v>
      </c>
      <c r="D534">
        <f>IFERROR(VLOOKUP(A534,'ej uppn åk6 ej uppn åk9'!$A$4:$D$525,2,FALSE),0)</f>
        <v>12</v>
      </c>
      <c r="E534">
        <f>IFERROR(VLOOKUP(A534,'ej uppn åk6 ej uppn åk9'!$A$4:$D$525,3,FALSE),0)</f>
        <v>999</v>
      </c>
      <c r="F534">
        <f t="shared" si="73"/>
        <v>12</v>
      </c>
      <c r="G534">
        <f t="shared" si="74"/>
        <v>0</v>
      </c>
      <c r="H534" t="b">
        <f>IFERROR(VLOOKUP(A534,'ej uppn åk6 uppn åk9'!$A$4:$D$525,1,FALSE)&lt;&gt;"",FALSE)</f>
        <v>1</v>
      </c>
      <c r="I534">
        <f>IFERROR(VLOOKUP(A534,'ej uppn åk6 uppn åk9'!$A$4:$D$525,2,FALSE),0)</f>
        <v>999</v>
      </c>
      <c r="J534">
        <f>IFERROR(VLOOKUP(A534,'ej uppn åk6 uppn åk9'!$A$4:$D$525,3,FALSE),0)</f>
        <v>999</v>
      </c>
      <c r="K534">
        <f t="shared" si="75"/>
        <v>0</v>
      </c>
      <c r="L534">
        <f t="shared" si="76"/>
        <v>0</v>
      </c>
      <c r="M534" t="b">
        <f>IFERROR(VLOOKUP(A534,'uppn åk6 ej uppn åk9'!$A$4:$D$525,1,FALSE)&lt;&gt;"",FALSE)</f>
        <v>1</v>
      </c>
      <c r="N534">
        <f>IFERROR(VLOOKUP(A534,'uppn åk6 ej uppn åk9'!$A$4:$D$525,2,FALSE),0)</f>
        <v>26</v>
      </c>
      <c r="O534">
        <f>IFERROR(VLOOKUP(A534,'uppn åk6 ej uppn åk9'!$A$4:$D$525,3,FALSE),0)</f>
        <v>999</v>
      </c>
      <c r="P534">
        <f t="shared" si="77"/>
        <v>26</v>
      </c>
      <c r="Q534">
        <f t="shared" si="78"/>
        <v>0</v>
      </c>
      <c r="R534" t="b">
        <f>IFERROR(VLOOKUP(A534,'uppn åk6 uppn åk9'!$A$4:$D$600,1,FALSE)&lt;&gt;"",FALSE)</f>
        <v>1</v>
      </c>
      <c r="S534">
        <f>IFERROR(VLOOKUP(A534,'uppn åk6 uppn åk9'!$A$4:$D$600,2,FALSE),0)</f>
        <v>79</v>
      </c>
      <c r="T534">
        <f>IFERROR(VLOOKUP(A534,'uppn åk6 uppn åk9'!$A$4:$D$600,3,FALSE),0)</f>
        <v>0</v>
      </c>
      <c r="U534">
        <f t="shared" si="79"/>
        <v>79</v>
      </c>
      <c r="V534">
        <f t="shared" si="80"/>
        <v>0</v>
      </c>
    </row>
    <row r="535" spans="1:22" x14ac:dyDescent="0.3">
      <c r="A535" s="10" t="s">
        <v>455</v>
      </c>
      <c r="B535" s="49" t="b">
        <f t="shared" si="72"/>
        <v>0</v>
      </c>
      <c r="C535" t="b">
        <f>IFERROR(VLOOKUP(A535,'ej uppn åk6 ej uppn åk9'!$A$4:$D$525,1,FALSE)&lt;&gt;"",FALSE)</f>
        <v>1</v>
      </c>
      <c r="D535">
        <f>IFERROR(VLOOKUP(A535,'ej uppn åk6 ej uppn åk9'!$A$4:$D$525,2,FALSE),0)</f>
        <v>23</v>
      </c>
      <c r="E535">
        <f>IFERROR(VLOOKUP(A535,'ej uppn åk6 ej uppn åk9'!$A$4:$D$525,3,FALSE),0)</f>
        <v>999</v>
      </c>
      <c r="F535">
        <f t="shared" si="73"/>
        <v>23</v>
      </c>
      <c r="G535">
        <f t="shared" si="74"/>
        <v>0</v>
      </c>
      <c r="H535" t="b">
        <f>IFERROR(VLOOKUP(A535,'ej uppn åk6 uppn åk9'!$A$4:$D$525,1,FALSE)&lt;&gt;"",FALSE)</f>
        <v>1</v>
      </c>
      <c r="I535">
        <f>IFERROR(VLOOKUP(A535,'ej uppn åk6 uppn åk9'!$A$4:$D$525,2,FALSE),0)</f>
        <v>22</v>
      </c>
      <c r="J535">
        <f>IFERROR(VLOOKUP(A535,'ej uppn åk6 uppn åk9'!$A$4:$D$525,3,FALSE),0)</f>
        <v>999</v>
      </c>
      <c r="K535">
        <f t="shared" si="75"/>
        <v>22</v>
      </c>
      <c r="L535">
        <f t="shared" si="76"/>
        <v>0</v>
      </c>
      <c r="M535" t="b">
        <f>IFERROR(VLOOKUP(A535,'uppn åk6 ej uppn åk9'!$A$4:$D$525,1,FALSE)&lt;&gt;"",FALSE)</f>
        <v>1</v>
      </c>
      <c r="N535">
        <f>IFERROR(VLOOKUP(A535,'uppn åk6 ej uppn åk9'!$A$4:$D$525,2,FALSE),0)</f>
        <v>10</v>
      </c>
      <c r="O535">
        <f>IFERROR(VLOOKUP(A535,'uppn åk6 ej uppn åk9'!$A$4:$D$525,3,FALSE),0)</f>
        <v>999</v>
      </c>
      <c r="P535">
        <f t="shared" si="77"/>
        <v>10</v>
      </c>
      <c r="Q535">
        <f t="shared" si="78"/>
        <v>0</v>
      </c>
      <c r="R535" t="b">
        <f>IFERROR(VLOOKUP(A535,'uppn åk6 uppn åk9'!$A$4:$D$600,1,FALSE)&lt;&gt;"",FALSE)</f>
        <v>1</v>
      </c>
      <c r="S535">
        <f>IFERROR(VLOOKUP(A535,'uppn åk6 uppn åk9'!$A$4:$D$600,2,FALSE),0)</f>
        <v>144</v>
      </c>
      <c r="T535">
        <f>IFERROR(VLOOKUP(A535,'uppn åk6 uppn åk9'!$A$4:$D$600,3,FALSE),0)</f>
        <v>999</v>
      </c>
      <c r="U535">
        <f t="shared" si="79"/>
        <v>144</v>
      </c>
      <c r="V535">
        <f t="shared" si="80"/>
        <v>0</v>
      </c>
    </row>
    <row r="536" spans="1:22" x14ac:dyDescent="0.3">
      <c r="A536" s="10" t="s">
        <v>456</v>
      </c>
      <c r="B536" s="49" t="b">
        <f t="shared" si="72"/>
        <v>0</v>
      </c>
      <c r="C536" t="b">
        <f>IFERROR(VLOOKUP(A536,'ej uppn åk6 ej uppn åk9'!$A$4:$D$525,1,FALSE)&lt;&gt;"",FALSE)</f>
        <v>1</v>
      </c>
      <c r="D536">
        <f>IFERROR(VLOOKUP(A536,'ej uppn åk6 ej uppn åk9'!$A$4:$D$525,2,FALSE),0)</f>
        <v>43</v>
      </c>
      <c r="E536">
        <f>IFERROR(VLOOKUP(A536,'ej uppn åk6 ej uppn åk9'!$A$4:$D$525,3,FALSE),0)</f>
        <v>30</v>
      </c>
      <c r="F536">
        <f t="shared" si="73"/>
        <v>43</v>
      </c>
      <c r="G536">
        <f t="shared" si="74"/>
        <v>30</v>
      </c>
      <c r="H536" t="b">
        <f>IFERROR(VLOOKUP(A536,'ej uppn åk6 uppn åk9'!$A$4:$D$525,1,FALSE)&lt;&gt;"",FALSE)</f>
        <v>1</v>
      </c>
      <c r="I536">
        <f>IFERROR(VLOOKUP(A536,'ej uppn åk6 uppn åk9'!$A$4:$D$525,2,FALSE),0)</f>
        <v>30</v>
      </c>
      <c r="J536">
        <f>IFERROR(VLOOKUP(A536,'ej uppn åk6 uppn åk9'!$A$4:$D$525,3,FALSE),0)</f>
        <v>15</v>
      </c>
      <c r="K536">
        <f t="shared" si="75"/>
        <v>30</v>
      </c>
      <c r="L536">
        <f t="shared" si="76"/>
        <v>15</v>
      </c>
      <c r="M536" t="b">
        <f>IFERROR(VLOOKUP(A536,'uppn åk6 ej uppn åk9'!$A$4:$D$525,1,FALSE)&lt;&gt;"",FALSE)</f>
        <v>1</v>
      </c>
      <c r="N536">
        <f>IFERROR(VLOOKUP(A536,'uppn åk6 ej uppn åk9'!$A$4:$D$525,2,FALSE),0)</f>
        <v>29</v>
      </c>
      <c r="O536">
        <f>IFERROR(VLOOKUP(A536,'uppn åk6 ej uppn åk9'!$A$4:$D$525,3,FALSE),0)</f>
        <v>999</v>
      </c>
      <c r="P536">
        <f t="shared" si="77"/>
        <v>29</v>
      </c>
      <c r="Q536">
        <f t="shared" si="78"/>
        <v>0</v>
      </c>
      <c r="R536" t="b">
        <f>IFERROR(VLOOKUP(A536,'uppn åk6 uppn åk9'!$A$4:$D$600,1,FALSE)&lt;&gt;"",FALSE)</f>
        <v>1</v>
      </c>
      <c r="S536">
        <f>IFERROR(VLOOKUP(A536,'uppn åk6 uppn åk9'!$A$4:$D$600,2,FALSE),0)</f>
        <v>278</v>
      </c>
      <c r="T536">
        <f>IFERROR(VLOOKUP(A536,'uppn åk6 uppn åk9'!$A$4:$D$600,3,FALSE),0)</f>
        <v>18</v>
      </c>
      <c r="U536">
        <f t="shared" si="79"/>
        <v>278</v>
      </c>
      <c r="V536">
        <f t="shared" si="80"/>
        <v>18</v>
      </c>
    </row>
    <row r="537" spans="1:22" x14ac:dyDescent="0.3">
      <c r="A537" s="10" t="s">
        <v>457</v>
      </c>
      <c r="B537" s="49" t="b">
        <f t="shared" si="72"/>
        <v>0</v>
      </c>
      <c r="C537" t="b">
        <f>IFERROR(VLOOKUP(A537,'ej uppn åk6 ej uppn åk9'!$A$4:$D$525,1,FALSE)&lt;&gt;"",FALSE)</f>
        <v>1</v>
      </c>
      <c r="D537">
        <f>IFERROR(VLOOKUP(A537,'ej uppn åk6 ej uppn åk9'!$A$4:$D$525,2,FALSE),0)</f>
        <v>77</v>
      </c>
      <c r="E537">
        <f>IFERROR(VLOOKUP(A537,'ej uppn åk6 ej uppn åk9'!$A$4:$D$525,3,FALSE),0)</f>
        <v>44</v>
      </c>
      <c r="F537">
        <f t="shared" si="73"/>
        <v>77</v>
      </c>
      <c r="G537">
        <f t="shared" si="74"/>
        <v>44</v>
      </c>
      <c r="H537" t="b">
        <f>IFERROR(VLOOKUP(A537,'ej uppn åk6 uppn åk9'!$A$4:$D$525,1,FALSE)&lt;&gt;"",FALSE)</f>
        <v>1</v>
      </c>
      <c r="I537">
        <f>IFERROR(VLOOKUP(A537,'ej uppn åk6 uppn åk9'!$A$4:$D$525,2,FALSE),0)</f>
        <v>49</v>
      </c>
      <c r="J537">
        <f>IFERROR(VLOOKUP(A537,'ej uppn åk6 uppn åk9'!$A$4:$D$525,3,FALSE),0)</f>
        <v>21</v>
      </c>
      <c r="K537">
        <f t="shared" si="75"/>
        <v>49</v>
      </c>
      <c r="L537">
        <f t="shared" si="76"/>
        <v>21</v>
      </c>
      <c r="M537" t="b">
        <f>IFERROR(VLOOKUP(A537,'uppn åk6 ej uppn åk9'!$A$4:$D$525,1,FALSE)&lt;&gt;"",FALSE)</f>
        <v>1</v>
      </c>
      <c r="N537">
        <f>IFERROR(VLOOKUP(A537,'uppn åk6 ej uppn åk9'!$A$4:$D$525,2,FALSE),0)</f>
        <v>41</v>
      </c>
      <c r="O537">
        <f>IFERROR(VLOOKUP(A537,'uppn åk6 ej uppn åk9'!$A$4:$D$525,3,FALSE),0)</f>
        <v>999</v>
      </c>
      <c r="P537">
        <f t="shared" si="77"/>
        <v>41</v>
      </c>
      <c r="Q537">
        <f t="shared" si="78"/>
        <v>0</v>
      </c>
      <c r="R537" t="b">
        <f>IFERROR(VLOOKUP(A537,'uppn åk6 uppn åk9'!$A$4:$D$600,1,FALSE)&lt;&gt;"",FALSE)</f>
        <v>1</v>
      </c>
      <c r="S537">
        <f>IFERROR(VLOOKUP(A537,'uppn åk6 uppn åk9'!$A$4:$D$600,2,FALSE),0)</f>
        <v>373</v>
      </c>
      <c r="T537">
        <f>IFERROR(VLOOKUP(A537,'uppn åk6 uppn åk9'!$A$4:$D$600,3,FALSE),0)</f>
        <v>16</v>
      </c>
      <c r="U537">
        <f t="shared" si="79"/>
        <v>373</v>
      </c>
      <c r="V537">
        <f t="shared" si="80"/>
        <v>16</v>
      </c>
    </row>
    <row r="538" spans="1:22" x14ac:dyDescent="0.3">
      <c r="A538" s="10" t="s">
        <v>458</v>
      </c>
      <c r="B538" s="49" t="b">
        <f t="shared" si="72"/>
        <v>0</v>
      </c>
      <c r="C538" t="b">
        <f>IFERROR(VLOOKUP(A538,'ej uppn åk6 ej uppn åk9'!$A$4:$D$525,1,FALSE)&lt;&gt;"",FALSE)</f>
        <v>1</v>
      </c>
      <c r="D538">
        <f>IFERROR(VLOOKUP(A538,'ej uppn åk6 ej uppn åk9'!$A$4:$D$525,2,FALSE),0)</f>
        <v>18</v>
      </c>
      <c r="E538">
        <f>IFERROR(VLOOKUP(A538,'ej uppn åk6 ej uppn åk9'!$A$4:$D$525,3,FALSE),0)</f>
        <v>999</v>
      </c>
      <c r="F538">
        <f t="shared" si="73"/>
        <v>18</v>
      </c>
      <c r="G538">
        <f t="shared" si="74"/>
        <v>0</v>
      </c>
      <c r="H538" t="b">
        <f>IFERROR(VLOOKUP(A538,'ej uppn åk6 uppn åk9'!$A$4:$D$525,1,FALSE)&lt;&gt;"",FALSE)</f>
        <v>1</v>
      </c>
      <c r="I538">
        <f>IFERROR(VLOOKUP(A538,'ej uppn åk6 uppn åk9'!$A$4:$D$525,2,FALSE),0)</f>
        <v>14</v>
      </c>
      <c r="J538">
        <f>IFERROR(VLOOKUP(A538,'ej uppn åk6 uppn åk9'!$A$4:$D$525,3,FALSE),0)</f>
        <v>999</v>
      </c>
      <c r="K538">
        <f t="shared" si="75"/>
        <v>14</v>
      </c>
      <c r="L538">
        <f t="shared" si="76"/>
        <v>0</v>
      </c>
      <c r="M538" t="b">
        <f>IFERROR(VLOOKUP(A538,'uppn åk6 ej uppn åk9'!$A$4:$D$525,1,FALSE)&lt;&gt;"",FALSE)</f>
        <v>1</v>
      </c>
      <c r="N538">
        <f>IFERROR(VLOOKUP(A538,'uppn åk6 ej uppn åk9'!$A$4:$D$525,2,FALSE),0)</f>
        <v>13</v>
      </c>
      <c r="O538">
        <f>IFERROR(VLOOKUP(A538,'uppn åk6 ej uppn åk9'!$A$4:$D$525,3,FALSE),0)</f>
        <v>999</v>
      </c>
      <c r="P538">
        <f t="shared" si="77"/>
        <v>13</v>
      </c>
      <c r="Q538">
        <f t="shared" si="78"/>
        <v>0</v>
      </c>
      <c r="R538" t="b">
        <f>IFERROR(VLOOKUP(A538,'uppn åk6 uppn åk9'!$A$4:$D$600,1,FALSE)&lt;&gt;"",FALSE)</f>
        <v>1</v>
      </c>
      <c r="S538">
        <f>IFERROR(VLOOKUP(A538,'uppn åk6 uppn åk9'!$A$4:$D$600,2,FALSE),0)</f>
        <v>93</v>
      </c>
      <c r="T538">
        <f>IFERROR(VLOOKUP(A538,'uppn åk6 uppn åk9'!$A$4:$D$600,3,FALSE),0)</f>
        <v>999</v>
      </c>
      <c r="U538">
        <f t="shared" si="79"/>
        <v>93</v>
      </c>
      <c r="V538">
        <f t="shared" si="80"/>
        <v>0</v>
      </c>
    </row>
    <row r="539" spans="1:22" x14ac:dyDescent="0.3">
      <c r="A539" s="10" t="s">
        <v>459</v>
      </c>
      <c r="B539" s="49" t="b">
        <f t="shared" si="72"/>
        <v>0</v>
      </c>
      <c r="C539" t="b">
        <f>IFERROR(VLOOKUP(A539,'ej uppn åk6 ej uppn åk9'!$A$4:$D$525,1,FALSE)&lt;&gt;"",FALSE)</f>
        <v>1</v>
      </c>
      <c r="D539">
        <f>IFERROR(VLOOKUP(A539,'ej uppn åk6 ej uppn åk9'!$A$4:$D$525,2,FALSE),0)</f>
        <v>46</v>
      </c>
      <c r="E539">
        <f>IFERROR(VLOOKUP(A539,'ej uppn åk6 ej uppn åk9'!$A$4:$D$525,3,FALSE),0)</f>
        <v>37</v>
      </c>
      <c r="F539">
        <f t="shared" si="73"/>
        <v>46</v>
      </c>
      <c r="G539">
        <f t="shared" si="74"/>
        <v>37</v>
      </c>
      <c r="H539" t="b">
        <f>IFERROR(VLOOKUP(A539,'ej uppn åk6 uppn åk9'!$A$4:$D$525,1,FALSE)&lt;&gt;"",FALSE)</f>
        <v>1</v>
      </c>
      <c r="I539">
        <f>IFERROR(VLOOKUP(A539,'ej uppn åk6 uppn åk9'!$A$4:$D$525,2,FALSE),0)</f>
        <v>24</v>
      </c>
      <c r="J539">
        <f>IFERROR(VLOOKUP(A539,'ej uppn åk6 uppn åk9'!$A$4:$D$525,3,FALSE),0)</f>
        <v>11</v>
      </c>
      <c r="K539">
        <f t="shared" si="75"/>
        <v>24</v>
      </c>
      <c r="L539">
        <f t="shared" si="76"/>
        <v>11</v>
      </c>
      <c r="M539" t="b">
        <f>IFERROR(VLOOKUP(A539,'uppn åk6 ej uppn åk9'!$A$4:$D$525,1,FALSE)&lt;&gt;"",FALSE)</f>
        <v>1</v>
      </c>
      <c r="N539">
        <f>IFERROR(VLOOKUP(A539,'uppn åk6 ej uppn åk9'!$A$4:$D$525,2,FALSE),0)</f>
        <v>53</v>
      </c>
      <c r="O539">
        <f>IFERROR(VLOOKUP(A539,'uppn åk6 ej uppn åk9'!$A$4:$D$525,3,FALSE),0)</f>
        <v>21</v>
      </c>
      <c r="P539">
        <f t="shared" si="77"/>
        <v>53</v>
      </c>
      <c r="Q539">
        <f t="shared" si="78"/>
        <v>21</v>
      </c>
      <c r="R539" t="b">
        <f>IFERROR(VLOOKUP(A539,'uppn åk6 uppn åk9'!$A$4:$D$600,1,FALSE)&lt;&gt;"",FALSE)</f>
        <v>1</v>
      </c>
      <c r="S539">
        <f>IFERROR(VLOOKUP(A539,'uppn åk6 uppn åk9'!$A$4:$D$600,2,FALSE),0)</f>
        <v>332</v>
      </c>
      <c r="T539">
        <f>IFERROR(VLOOKUP(A539,'uppn åk6 uppn åk9'!$A$4:$D$600,3,FALSE),0)</f>
        <v>20</v>
      </c>
      <c r="U539">
        <f t="shared" si="79"/>
        <v>332</v>
      </c>
      <c r="V539">
        <f t="shared" si="80"/>
        <v>20</v>
      </c>
    </row>
    <row r="540" spans="1:22" x14ac:dyDescent="0.3">
      <c r="A540" s="10" t="s">
        <v>460</v>
      </c>
      <c r="B540" s="49" t="b">
        <f t="shared" si="72"/>
        <v>0</v>
      </c>
      <c r="C540" t="b">
        <f>IFERROR(VLOOKUP(A540,'ej uppn åk6 ej uppn åk9'!$A$4:$D$525,1,FALSE)&lt;&gt;"",FALSE)</f>
        <v>1</v>
      </c>
      <c r="D540">
        <f>IFERROR(VLOOKUP(A540,'ej uppn åk6 ej uppn åk9'!$A$4:$D$525,2,FALSE),0)</f>
        <v>999</v>
      </c>
      <c r="E540">
        <f>IFERROR(VLOOKUP(A540,'ej uppn åk6 ej uppn åk9'!$A$4:$D$525,3,FALSE),0)</f>
        <v>999</v>
      </c>
      <c r="F540">
        <f t="shared" si="73"/>
        <v>0</v>
      </c>
      <c r="G540">
        <f t="shared" si="74"/>
        <v>0</v>
      </c>
      <c r="H540" t="b">
        <f>IFERROR(VLOOKUP(A540,'ej uppn åk6 uppn åk9'!$A$4:$D$525,1,FALSE)&lt;&gt;"",FALSE)</f>
        <v>1</v>
      </c>
      <c r="I540">
        <f>IFERROR(VLOOKUP(A540,'ej uppn åk6 uppn åk9'!$A$4:$D$525,2,FALSE),0)</f>
        <v>999</v>
      </c>
      <c r="J540">
        <f>IFERROR(VLOOKUP(A540,'ej uppn åk6 uppn åk9'!$A$4:$D$525,3,FALSE),0)</f>
        <v>999</v>
      </c>
      <c r="K540">
        <f t="shared" si="75"/>
        <v>0</v>
      </c>
      <c r="L540">
        <f t="shared" si="76"/>
        <v>0</v>
      </c>
      <c r="M540" t="b">
        <f>IFERROR(VLOOKUP(A540,'uppn åk6 ej uppn åk9'!$A$4:$D$525,1,FALSE)&lt;&gt;"",FALSE)</f>
        <v>1</v>
      </c>
      <c r="N540">
        <f>IFERROR(VLOOKUP(A540,'uppn åk6 ej uppn åk9'!$A$4:$D$525,2,FALSE),0)</f>
        <v>10</v>
      </c>
      <c r="O540">
        <f>IFERROR(VLOOKUP(A540,'uppn åk6 ej uppn åk9'!$A$4:$D$525,3,FALSE),0)</f>
        <v>999</v>
      </c>
      <c r="P540">
        <f t="shared" si="77"/>
        <v>10</v>
      </c>
      <c r="Q540">
        <f t="shared" si="78"/>
        <v>0</v>
      </c>
      <c r="R540" t="b">
        <f>IFERROR(VLOOKUP(A540,'uppn åk6 uppn åk9'!$A$4:$D$600,1,FALSE)&lt;&gt;"",FALSE)</f>
        <v>1</v>
      </c>
      <c r="S540">
        <f>IFERROR(VLOOKUP(A540,'uppn åk6 uppn åk9'!$A$4:$D$600,2,FALSE),0)</f>
        <v>30</v>
      </c>
      <c r="T540">
        <f>IFERROR(VLOOKUP(A540,'uppn åk6 uppn åk9'!$A$4:$D$600,3,FALSE),0)</f>
        <v>0</v>
      </c>
      <c r="U540">
        <f t="shared" si="79"/>
        <v>30</v>
      </c>
      <c r="V540">
        <f t="shared" si="80"/>
        <v>0</v>
      </c>
    </row>
    <row r="541" spans="1:22" x14ac:dyDescent="0.3">
      <c r="A541" s="10" t="s">
        <v>463</v>
      </c>
      <c r="B541" s="49" t="b">
        <f t="shared" si="72"/>
        <v>0</v>
      </c>
      <c r="C541" t="b">
        <f>IFERROR(VLOOKUP(A541,'ej uppn åk6 ej uppn åk9'!$A$4:$D$525,1,FALSE)&lt;&gt;"",FALSE)</f>
        <v>1</v>
      </c>
      <c r="D541">
        <f>IFERROR(VLOOKUP(A541,'ej uppn åk6 ej uppn åk9'!$A$4:$D$525,2,FALSE),0)</f>
        <v>999</v>
      </c>
      <c r="E541">
        <f>IFERROR(VLOOKUP(A541,'ej uppn åk6 ej uppn åk9'!$A$4:$D$525,3,FALSE),0)</f>
        <v>999</v>
      </c>
      <c r="F541">
        <f t="shared" si="73"/>
        <v>0</v>
      </c>
      <c r="G541">
        <f t="shared" si="74"/>
        <v>0</v>
      </c>
      <c r="H541" t="b">
        <f>IFERROR(VLOOKUP(A541,'ej uppn åk6 uppn åk9'!$A$4:$D$525,1,FALSE)&lt;&gt;"",FALSE)</f>
        <v>1</v>
      </c>
      <c r="I541">
        <f>IFERROR(VLOOKUP(A541,'ej uppn åk6 uppn åk9'!$A$4:$D$525,2,FALSE),0)</f>
        <v>999</v>
      </c>
      <c r="J541">
        <f>IFERROR(VLOOKUP(A541,'ej uppn åk6 uppn åk9'!$A$4:$D$525,3,FALSE),0)</f>
        <v>999</v>
      </c>
      <c r="K541">
        <f t="shared" si="75"/>
        <v>0</v>
      </c>
      <c r="L541">
        <f t="shared" si="76"/>
        <v>0</v>
      </c>
      <c r="M541" t="b">
        <f>IFERROR(VLOOKUP(A541,'uppn åk6 ej uppn åk9'!$A$4:$D$525,1,FALSE)&lt;&gt;"",FALSE)</f>
        <v>1</v>
      </c>
      <c r="N541">
        <f>IFERROR(VLOOKUP(A541,'uppn åk6 ej uppn åk9'!$A$4:$D$525,2,FALSE),0)</f>
        <v>999</v>
      </c>
      <c r="O541">
        <f>IFERROR(VLOOKUP(A541,'uppn åk6 ej uppn åk9'!$A$4:$D$525,3,FALSE),0)</f>
        <v>999</v>
      </c>
      <c r="P541">
        <f t="shared" si="77"/>
        <v>0</v>
      </c>
      <c r="Q541">
        <f t="shared" si="78"/>
        <v>0</v>
      </c>
      <c r="R541" t="b">
        <f>IFERROR(VLOOKUP(A541,'uppn åk6 uppn åk9'!$A$4:$D$600,1,FALSE)&lt;&gt;"",FALSE)</f>
        <v>1</v>
      </c>
      <c r="S541">
        <f>IFERROR(VLOOKUP(A541,'uppn åk6 uppn åk9'!$A$4:$D$600,2,FALSE),0)</f>
        <v>79</v>
      </c>
      <c r="T541">
        <f>IFERROR(VLOOKUP(A541,'uppn åk6 uppn åk9'!$A$4:$D$600,3,FALSE),0)</f>
        <v>999</v>
      </c>
      <c r="U541">
        <f t="shared" si="79"/>
        <v>79</v>
      </c>
      <c r="V541">
        <f t="shared" si="80"/>
        <v>0</v>
      </c>
    </row>
    <row r="542" spans="1:22" x14ac:dyDescent="0.3">
      <c r="A542" s="10" t="s">
        <v>464</v>
      </c>
      <c r="B542" s="49" t="b">
        <f t="shared" si="72"/>
        <v>0</v>
      </c>
      <c r="C542" t="b">
        <f>IFERROR(VLOOKUP(A542,'ej uppn åk6 ej uppn åk9'!$A$4:$D$525,1,FALSE)&lt;&gt;"",FALSE)</f>
        <v>1</v>
      </c>
      <c r="D542">
        <f>IFERROR(VLOOKUP(A542,'ej uppn åk6 ej uppn åk9'!$A$4:$D$525,2,FALSE),0)</f>
        <v>21</v>
      </c>
      <c r="E542">
        <f>IFERROR(VLOOKUP(A542,'ej uppn åk6 ej uppn åk9'!$A$4:$D$525,3,FALSE),0)</f>
        <v>17</v>
      </c>
      <c r="F542">
        <f t="shared" si="73"/>
        <v>21</v>
      </c>
      <c r="G542">
        <f t="shared" si="74"/>
        <v>17</v>
      </c>
      <c r="H542" t="b">
        <f>IFERROR(VLOOKUP(A542,'ej uppn åk6 uppn åk9'!$A$4:$D$525,1,FALSE)&lt;&gt;"",FALSE)</f>
        <v>1</v>
      </c>
      <c r="I542">
        <f>IFERROR(VLOOKUP(A542,'ej uppn åk6 uppn åk9'!$A$4:$D$525,2,FALSE),0)</f>
        <v>20</v>
      </c>
      <c r="J542">
        <f>IFERROR(VLOOKUP(A542,'ej uppn åk6 uppn åk9'!$A$4:$D$525,3,FALSE),0)</f>
        <v>12</v>
      </c>
      <c r="K542">
        <f t="shared" si="75"/>
        <v>20</v>
      </c>
      <c r="L542">
        <f t="shared" si="76"/>
        <v>12</v>
      </c>
      <c r="M542" t="b">
        <f>IFERROR(VLOOKUP(A542,'uppn åk6 ej uppn åk9'!$A$4:$D$525,1,FALSE)&lt;&gt;"",FALSE)</f>
        <v>1</v>
      </c>
      <c r="N542">
        <f>IFERROR(VLOOKUP(A542,'uppn åk6 ej uppn åk9'!$A$4:$D$525,2,FALSE),0)</f>
        <v>12</v>
      </c>
      <c r="O542">
        <f>IFERROR(VLOOKUP(A542,'uppn åk6 ej uppn åk9'!$A$4:$D$525,3,FALSE),0)</f>
        <v>999</v>
      </c>
      <c r="P542">
        <f t="shared" si="77"/>
        <v>12</v>
      </c>
      <c r="Q542">
        <f t="shared" si="78"/>
        <v>0</v>
      </c>
      <c r="R542" t="b">
        <f>IFERROR(VLOOKUP(A542,'uppn åk6 uppn åk9'!$A$4:$D$600,1,FALSE)&lt;&gt;"",FALSE)</f>
        <v>1</v>
      </c>
      <c r="S542">
        <f>IFERROR(VLOOKUP(A542,'uppn åk6 uppn åk9'!$A$4:$D$600,2,FALSE),0)</f>
        <v>380</v>
      </c>
      <c r="T542">
        <f>IFERROR(VLOOKUP(A542,'uppn åk6 uppn åk9'!$A$4:$D$600,3,FALSE),0)</f>
        <v>13</v>
      </c>
      <c r="U542">
        <f t="shared" si="79"/>
        <v>380</v>
      </c>
      <c r="V542">
        <f t="shared" si="80"/>
        <v>13</v>
      </c>
    </row>
    <row r="543" spans="1:22" x14ac:dyDescent="0.3">
      <c r="A543" s="10" t="s">
        <v>465</v>
      </c>
      <c r="B543" s="49" t="b">
        <f t="shared" si="72"/>
        <v>0</v>
      </c>
      <c r="C543" t="b">
        <f>IFERROR(VLOOKUP(A543,'ej uppn åk6 ej uppn åk9'!$A$4:$D$525,1,FALSE)&lt;&gt;"",FALSE)</f>
        <v>1</v>
      </c>
      <c r="D543">
        <f>IFERROR(VLOOKUP(A543,'ej uppn åk6 ej uppn åk9'!$A$4:$D$525,2,FALSE),0)</f>
        <v>23</v>
      </c>
      <c r="E543">
        <f>IFERROR(VLOOKUP(A543,'ej uppn åk6 ej uppn åk9'!$A$4:$D$525,3,FALSE),0)</f>
        <v>12</v>
      </c>
      <c r="F543">
        <f t="shared" si="73"/>
        <v>23</v>
      </c>
      <c r="G543">
        <f t="shared" si="74"/>
        <v>12</v>
      </c>
      <c r="H543" t="b">
        <f>IFERROR(VLOOKUP(A543,'ej uppn åk6 uppn åk9'!$A$4:$D$525,1,FALSE)&lt;&gt;"",FALSE)</f>
        <v>1</v>
      </c>
      <c r="I543">
        <f>IFERROR(VLOOKUP(A543,'ej uppn åk6 uppn åk9'!$A$4:$D$525,2,FALSE),0)</f>
        <v>999</v>
      </c>
      <c r="J543">
        <f>IFERROR(VLOOKUP(A543,'ej uppn åk6 uppn åk9'!$A$4:$D$525,3,FALSE),0)</f>
        <v>999</v>
      </c>
      <c r="K543">
        <f t="shared" si="75"/>
        <v>0</v>
      </c>
      <c r="L543">
        <f t="shared" si="76"/>
        <v>0</v>
      </c>
      <c r="M543" t="b">
        <f>IFERROR(VLOOKUP(A543,'uppn åk6 ej uppn åk9'!$A$4:$D$525,1,FALSE)&lt;&gt;"",FALSE)</f>
        <v>1</v>
      </c>
      <c r="N543">
        <f>IFERROR(VLOOKUP(A543,'uppn åk6 ej uppn åk9'!$A$4:$D$525,2,FALSE),0)</f>
        <v>999</v>
      </c>
      <c r="O543">
        <f>IFERROR(VLOOKUP(A543,'uppn åk6 ej uppn åk9'!$A$4:$D$525,3,FALSE),0)</f>
        <v>999</v>
      </c>
      <c r="P543">
        <f t="shared" si="77"/>
        <v>0</v>
      </c>
      <c r="Q543">
        <f t="shared" si="78"/>
        <v>0</v>
      </c>
      <c r="R543" t="b">
        <f>IFERROR(VLOOKUP(A543,'uppn åk6 uppn åk9'!$A$4:$D$600,1,FALSE)&lt;&gt;"",FALSE)</f>
        <v>1</v>
      </c>
      <c r="S543">
        <f>IFERROR(VLOOKUP(A543,'uppn åk6 uppn åk9'!$A$4:$D$600,2,FALSE),0)</f>
        <v>44</v>
      </c>
      <c r="T543">
        <f>IFERROR(VLOOKUP(A543,'uppn åk6 uppn åk9'!$A$4:$D$600,3,FALSE),0)</f>
        <v>0</v>
      </c>
      <c r="U543">
        <f t="shared" si="79"/>
        <v>44</v>
      </c>
      <c r="V543">
        <f t="shared" si="80"/>
        <v>0</v>
      </c>
    </row>
    <row r="544" spans="1:22" x14ac:dyDescent="0.3">
      <c r="A544" s="10" t="s">
        <v>466</v>
      </c>
      <c r="B544" s="49" t="b">
        <f t="shared" si="72"/>
        <v>0</v>
      </c>
      <c r="C544" t="b">
        <f>IFERROR(VLOOKUP(A544,'ej uppn åk6 ej uppn åk9'!$A$4:$D$525,1,FALSE)&lt;&gt;"",FALSE)</f>
        <v>1</v>
      </c>
      <c r="D544">
        <f>IFERROR(VLOOKUP(A544,'ej uppn åk6 ej uppn åk9'!$A$4:$D$525,2,FALSE),0)</f>
        <v>44</v>
      </c>
      <c r="E544">
        <f>IFERROR(VLOOKUP(A544,'ej uppn åk6 ej uppn åk9'!$A$4:$D$525,3,FALSE),0)</f>
        <v>17</v>
      </c>
      <c r="F544">
        <f t="shared" si="73"/>
        <v>44</v>
      </c>
      <c r="G544">
        <f t="shared" si="74"/>
        <v>17</v>
      </c>
      <c r="H544" t="b">
        <f>IFERROR(VLOOKUP(A544,'ej uppn åk6 uppn åk9'!$A$4:$D$525,1,FALSE)&lt;&gt;"",FALSE)</f>
        <v>1</v>
      </c>
      <c r="I544">
        <f>IFERROR(VLOOKUP(A544,'ej uppn åk6 uppn åk9'!$A$4:$D$525,2,FALSE),0)</f>
        <v>32</v>
      </c>
      <c r="J544">
        <f>IFERROR(VLOOKUP(A544,'ej uppn åk6 uppn åk9'!$A$4:$D$525,3,FALSE),0)</f>
        <v>999</v>
      </c>
      <c r="K544">
        <f t="shared" si="75"/>
        <v>32</v>
      </c>
      <c r="L544">
        <f t="shared" si="76"/>
        <v>0</v>
      </c>
      <c r="M544" t="b">
        <f>IFERROR(VLOOKUP(A544,'uppn åk6 ej uppn åk9'!$A$4:$D$525,1,FALSE)&lt;&gt;"",FALSE)</f>
        <v>1</v>
      </c>
      <c r="N544">
        <f>IFERROR(VLOOKUP(A544,'uppn åk6 ej uppn åk9'!$A$4:$D$525,2,FALSE),0)</f>
        <v>59</v>
      </c>
      <c r="O544">
        <f>IFERROR(VLOOKUP(A544,'uppn åk6 ej uppn åk9'!$A$4:$D$525,3,FALSE),0)</f>
        <v>999</v>
      </c>
      <c r="P544">
        <f t="shared" si="77"/>
        <v>59</v>
      </c>
      <c r="Q544">
        <f t="shared" si="78"/>
        <v>0</v>
      </c>
      <c r="R544" t="b">
        <f>IFERROR(VLOOKUP(A544,'uppn åk6 uppn åk9'!$A$4:$D$600,1,FALSE)&lt;&gt;"",FALSE)</f>
        <v>1</v>
      </c>
      <c r="S544">
        <f>IFERROR(VLOOKUP(A544,'uppn åk6 uppn åk9'!$A$4:$D$600,2,FALSE),0)</f>
        <v>315</v>
      </c>
      <c r="T544">
        <f>IFERROR(VLOOKUP(A544,'uppn åk6 uppn åk9'!$A$4:$D$600,3,FALSE),0)</f>
        <v>0</v>
      </c>
      <c r="U544">
        <f t="shared" si="79"/>
        <v>315</v>
      </c>
      <c r="V544">
        <f t="shared" si="80"/>
        <v>0</v>
      </c>
    </row>
    <row r="545" spans="1:22" x14ac:dyDescent="0.3">
      <c r="A545" s="10" t="s">
        <v>467</v>
      </c>
      <c r="B545" s="49" t="b">
        <f t="shared" si="72"/>
        <v>0</v>
      </c>
      <c r="C545" t="b">
        <f>IFERROR(VLOOKUP(A545,'ej uppn åk6 ej uppn åk9'!$A$4:$D$525,1,FALSE)&lt;&gt;"",FALSE)</f>
        <v>1</v>
      </c>
      <c r="D545">
        <f>IFERROR(VLOOKUP(A545,'ej uppn åk6 ej uppn åk9'!$A$4:$D$525,2,FALSE),0)</f>
        <v>29</v>
      </c>
      <c r="E545">
        <f>IFERROR(VLOOKUP(A545,'ej uppn åk6 ej uppn åk9'!$A$4:$D$525,3,FALSE),0)</f>
        <v>13</v>
      </c>
      <c r="F545">
        <f t="shared" si="73"/>
        <v>29</v>
      </c>
      <c r="G545">
        <f t="shared" si="74"/>
        <v>13</v>
      </c>
      <c r="H545" t="b">
        <f>IFERROR(VLOOKUP(A545,'ej uppn åk6 uppn åk9'!$A$4:$D$525,1,FALSE)&lt;&gt;"",FALSE)</f>
        <v>1</v>
      </c>
      <c r="I545">
        <f>IFERROR(VLOOKUP(A545,'ej uppn åk6 uppn åk9'!$A$4:$D$525,2,FALSE),0)</f>
        <v>24</v>
      </c>
      <c r="J545">
        <f>IFERROR(VLOOKUP(A545,'ej uppn åk6 uppn åk9'!$A$4:$D$525,3,FALSE),0)</f>
        <v>999</v>
      </c>
      <c r="K545">
        <f t="shared" si="75"/>
        <v>24</v>
      </c>
      <c r="L545">
        <f t="shared" si="76"/>
        <v>0</v>
      </c>
      <c r="M545" t="b">
        <f>IFERROR(VLOOKUP(A545,'uppn åk6 ej uppn åk9'!$A$4:$D$525,1,FALSE)&lt;&gt;"",FALSE)</f>
        <v>1</v>
      </c>
      <c r="N545">
        <f>IFERROR(VLOOKUP(A545,'uppn åk6 ej uppn åk9'!$A$4:$D$525,2,FALSE),0)</f>
        <v>16</v>
      </c>
      <c r="O545">
        <f>IFERROR(VLOOKUP(A545,'uppn åk6 ej uppn åk9'!$A$4:$D$525,3,FALSE),0)</f>
        <v>999</v>
      </c>
      <c r="P545">
        <f t="shared" si="77"/>
        <v>16</v>
      </c>
      <c r="Q545">
        <f t="shared" si="78"/>
        <v>0</v>
      </c>
      <c r="R545" t="b">
        <f>IFERROR(VLOOKUP(A545,'uppn åk6 uppn åk9'!$A$4:$D$600,1,FALSE)&lt;&gt;"",FALSE)</f>
        <v>1</v>
      </c>
      <c r="S545">
        <f>IFERROR(VLOOKUP(A545,'uppn åk6 uppn åk9'!$A$4:$D$600,2,FALSE),0)</f>
        <v>224</v>
      </c>
      <c r="T545">
        <f>IFERROR(VLOOKUP(A545,'uppn åk6 uppn åk9'!$A$4:$D$600,3,FALSE),0)</f>
        <v>999</v>
      </c>
      <c r="U545">
        <f t="shared" si="79"/>
        <v>224</v>
      </c>
      <c r="V545">
        <f t="shared" si="80"/>
        <v>0</v>
      </c>
    </row>
    <row r="546" spans="1:22" x14ac:dyDescent="0.3">
      <c r="A546" s="10" t="s">
        <v>468</v>
      </c>
      <c r="B546" s="49" t="b">
        <f t="shared" si="72"/>
        <v>0</v>
      </c>
      <c r="C546" t="b">
        <f>IFERROR(VLOOKUP(A546,'ej uppn åk6 ej uppn åk9'!$A$4:$D$525,1,FALSE)&lt;&gt;"",FALSE)</f>
        <v>1</v>
      </c>
      <c r="D546">
        <f>IFERROR(VLOOKUP(A546,'ej uppn åk6 ej uppn åk9'!$A$4:$D$525,2,FALSE),0)</f>
        <v>27</v>
      </c>
      <c r="E546">
        <f>IFERROR(VLOOKUP(A546,'ej uppn åk6 ej uppn åk9'!$A$4:$D$525,3,FALSE),0)</f>
        <v>17</v>
      </c>
      <c r="F546">
        <f t="shared" si="73"/>
        <v>27</v>
      </c>
      <c r="G546">
        <f t="shared" si="74"/>
        <v>17</v>
      </c>
      <c r="H546" t="b">
        <f>IFERROR(VLOOKUP(A546,'ej uppn åk6 uppn åk9'!$A$4:$D$525,1,FALSE)&lt;&gt;"",FALSE)</f>
        <v>1</v>
      </c>
      <c r="I546">
        <f>IFERROR(VLOOKUP(A546,'ej uppn åk6 uppn åk9'!$A$4:$D$525,2,FALSE),0)</f>
        <v>999</v>
      </c>
      <c r="J546">
        <f>IFERROR(VLOOKUP(A546,'ej uppn åk6 uppn åk9'!$A$4:$D$525,3,FALSE),0)</f>
        <v>999</v>
      </c>
      <c r="K546">
        <f t="shared" si="75"/>
        <v>0</v>
      </c>
      <c r="L546">
        <f t="shared" si="76"/>
        <v>0</v>
      </c>
      <c r="M546" t="b">
        <f>IFERROR(VLOOKUP(A546,'uppn åk6 ej uppn åk9'!$A$4:$D$525,1,FALSE)&lt;&gt;"",FALSE)</f>
        <v>1</v>
      </c>
      <c r="N546">
        <f>IFERROR(VLOOKUP(A546,'uppn åk6 ej uppn åk9'!$A$4:$D$525,2,FALSE),0)</f>
        <v>43</v>
      </c>
      <c r="O546">
        <f>IFERROR(VLOOKUP(A546,'uppn åk6 ej uppn åk9'!$A$4:$D$525,3,FALSE),0)</f>
        <v>999</v>
      </c>
      <c r="P546">
        <f t="shared" si="77"/>
        <v>43</v>
      </c>
      <c r="Q546">
        <f t="shared" si="78"/>
        <v>0</v>
      </c>
      <c r="R546" t="b">
        <f>IFERROR(VLOOKUP(A546,'uppn åk6 uppn åk9'!$A$4:$D$600,1,FALSE)&lt;&gt;"",FALSE)</f>
        <v>1</v>
      </c>
      <c r="S546">
        <f>IFERROR(VLOOKUP(A546,'uppn åk6 uppn åk9'!$A$4:$D$600,2,FALSE),0)</f>
        <v>151</v>
      </c>
      <c r="T546">
        <f>IFERROR(VLOOKUP(A546,'uppn åk6 uppn åk9'!$A$4:$D$600,3,FALSE),0)</f>
        <v>999</v>
      </c>
      <c r="U546">
        <f t="shared" si="79"/>
        <v>151</v>
      </c>
      <c r="V546">
        <f t="shared" si="80"/>
        <v>0</v>
      </c>
    </row>
    <row r="547" spans="1:22" x14ac:dyDescent="0.3">
      <c r="A547" s="10" t="s">
        <v>469</v>
      </c>
      <c r="B547" s="49" t="b">
        <f t="shared" si="72"/>
        <v>0</v>
      </c>
      <c r="C547" t="b">
        <f>IFERROR(VLOOKUP(A547,'ej uppn åk6 ej uppn åk9'!$A$4:$D$525,1,FALSE)&lt;&gt;"",FALSE)</f>
        <v>1</v>
      </c>
      <c r="D547">
        <f>IFERROR(VLOOKUP(A547,'ej uppn åk6 ej uppn åk9'!$A$4:$D$525,2,FALSE),0)</f>
        <v>59</v>
      </c>
      <c r="E547">
        <f>IFERROR(VLOOKUP(A547,'ej uppn åk6 ej uppn åk9'!$A$4:$D$525,3,FALSE),0)</f>
        <v>26</v>
      </c>
      <c r="F547">
        <f t="shared" si="73"/>
        <v>59</v>
      </c>
      <c r="G547">
        <f t="shared" si="74"/>
        <v>26</v>
      </c>
      <c r="H547" t="b">
        <f>IFERROR(VLOOKUP(A547,'ej uppn åk6 uppn åk9'!$A$4:$D$525,1,FALSE)&lt;&gt;"",FALSE)</f>
        <v>1</v>
      </c>
      <c r="I547">
        <f>IFERROR(VLOOKUP(A547,'ej uppn åk6 uppn åk9'!$A$4:$D$525,2,FALSE),0)</f>
        <v>52</v>
      </c>
      <c r="J547">
        <f>IFERROR(VLOOKUP(A547,'ej uppn åk6 uppn åk9'!$A$4:$D$525,3,FALSE),0)</f>
        <v>18</v>
      </c>
      <c r="K547">
        <f t="shared" si="75"/>
        <v>52</v>
      </c>
      <c r="L547">
        <f t="shared" si="76"/>
        <v>18</v>
      </c>
      <c r="M547" t="b">
        <f>IFERROR(VLOOKUP(A547,'uppn åk6 ej uppn åk9'!$A$4:$D$525,1,FALSE)&lt;&gt;"",FALSE)</f>
        <v>1</v>
      </c>
      <c r="N547">
        <f>IFERROR(VLOOKUP(A547,'uppn åk6 ej uppn åk9'!$A$4:$D$525,2,FALSE),0)</f>
        <v>70</v>
      </c>
      <c r="O547">
        <f>IFERROR(VLOOKUP(A547,'uppn åk6 ej uppn åk9'!$A$4:$D$525,3,FALSE),0)</f>
        <v>999</v>
      </c>
      <c r="P547">
        <f t="shared" si="77"/>
        <v>70</v>
      </c>
      <c r="Q547">
        <f t="shared" si="78"/>
        <v>0</v>
      </c>
      <c r="R547" t="b">
        <f>IFERROR(VLOOKUP(A547,'uppn åk6 uppn åk9'!$A$4:$D$600,1,FALSE)&lt;&gt;"",FALSE)</f>
        <v>1</v>
      </c>
      <c r="S547">
        <f>IFERROR(VLOOKUP(A547,'uppn åk6 uppn åk9'!$A$4:$D$600,2,FALSE),0)</f>
        <v>699</v>
      </c>
      <c r="T547">
        <f>IFERROR(VLOOKUP(A547,'uppn åk6 uppn åk9'!$A$4:$D$600,3,FALSE),0)</f>
        <v>15</v>
      </c>
      <c r="U547">
        <f t="shared" si="79"/>
        <v>699</v>
      </c>
      <c r="V547">
        <f t="shared" si="80"/>
        <v>15</v>
      </c>
    </row>
    <row r="548" spans="1:22" x14ac:dyDescent="0.3">
      <c r="A548" s="10" t="s">
        <v>470</v>
      </c>
      <c r="B548" s="49" t="b">
        <f t="shared" si="72"/>
        <v>1</v>
      </c>
      <c r="C548" t="b">
        <f>IFERROR(VLOOKUP(A548,'ej uppn åk6 ej uppn åk9'!$A$4:$D$525,1,FALSE)&lt;&gt;"",FALSE)</f>
        <v>1</v>
      </c>
      <c r="D548">
        <f>IFERROR(VLOOKUP(A548,'ej uppn åk6 ej uppn åk9'!$A$4:$D$525,2,FALSE),0)</f>
        <v>999</v>
      </c>
      <c r="E548">
        <f>IFERROR(VLOOKUP(A548,'ej uppn åk6 ej uppn åk9'!$A$4:$D$525,3,FALSE),0)</f>
        <v>999</v>
      </c>
      <c r="F548">
        <f t="shared" si="73"/>
        <v>0</v>
      </c>
      <c r="G548">
        <f t="shared" si="74"/>
        <v>0</v>
      </c>
      <c r="H548" t="b">
        <f>IFERROR(VLOOKUP(A548,'ej uppn åk6 uppn åk9'!$A$4:$D$525,1,FALSE)&lt;&gt;"",FALSE)</f>
        <v>1</v>
      </c>
      <c r="I548">
        <f>IFERROR(VLOOKUP(A548,'ej uppn åk6 uppn åk9'!$A$4:$D$525,2,FALSE),0)</f>
        <v>0</v>
      </c>
      <c r="J548" t="str">
        <f>IFERROR(VLOOKUP(A548,'ej uppn åk6 uppn åk9'!$A$4:$D$525,3,FALSE),0)</f>
        <v>.</v>
      </c>
      <c r="K548">
        <f t="shared" si="75"/>
        <v>0</v>
      </c>
      <c r="L548" t="str">
        <f t="shared" si="76"/>
        <v>.</v>
      </c>
      <c r="M548" t="b">
        <f>IFERROR(VLOOKUP(A548,'uppn åk6 ej uppn åk9'!$A$4:$D$525,1,FALSE)&lt;&gt;"",FALSE)</f>
        <v>1</v>
      </c>
      <c r="N548">
        <f>IFERROR(VLOOKUP(A548,'uppn åk6 ej uppn åk9'!$A$4:$D$525,2,FALSE),0)</f>
        <v>0</v>
      </c>
      <c r="O548" t="str">
        <f>IFERROR(VLOOKUP(A548,'uppn åk6 ej uppn åk9'!$A$4:$D$525,3,FALSE),0)</f>
        <v>.</v>
      </c>
      <c r="P548">
        <f t="shared" si="77"/>
        <v>0</v>
      </c>
      <c r="Q548" t="str">
        <f t="shared" si="78"/>
        <v>.</v>
      </c>
      <c r="R548" t="b">
        <f>IFERROR(VLOOKUP(A548,'uppn åk6 uppn åk9'!$A$4:$D$600,1,FALSE)&lt;&gt;"",FALSE)</f>
        <v>1</v>
      </c>
      <c r="S548">
        <f>IFERROR(VLOOKUP(A548,'uppn åk6 uppn åk9'!$A$4:$D$600,2,FALSE),0)</f>
        <v>0</v>
      </c>
      <c r="T548" t="str">
        <f>IFERROR(VLOOKUP(A548,'uppn åk6 uppn åk9'!$A$4:$D$600,3,FALSE),0)</f>
        <v>.</v>
      </c>
      <c r="U548">
        <f t="shared" si="79"/>
        <v>0</v>
      </c>
      <c r="V548" t="str">
        <f t="shared" si="80"/>
        <v>.</v>
      </c>
    </row>
    <row r="549" spans="1:22" x14ac:dyDescent="0.3">
      <c r="A549" s="10" t="s">
        <v>471</v>
      </c>
      <c r="B549" s="49" t="b">
        <f t="shared" si="72"/>
        <v>0</v>
      </c>
      <c r="C549" t="b">
        <f>IFERROR(VLOOKUP(A549,'ej uppn åk6 ej uppn åk9'!$A$4:$D$525,1,FALSE)&lt;&gt;"",FALSE)</f>
        <v>1</v>
      </c>
      <c r="D549">
        <f>IFERROR(VLOOKUP(A549,'ej uppn åk6 ej uppn åk9'!$A$4:$D$525,2,FALSE),0)</f>
        <v>999</v>
      </c>
      <c r="E549">
        <f>IFERROR(VLOOKUP(A549,'ej uppn åk6 ej uppn åk9'!$A$4:$D$525,3,FALSE),0)</f>
        <v>999</v>
      </c>
      <c r="F549">
        <f t="shared" si="73"/>
        <v>0</v>
      </c>
      <c r="G549">
        <f t="shared" si="74"/>
        <v>0</v>
      </c>
      <c r="H549" t="b">
        <f>IFERROR(VLOOKUP(A549,'ej uppn åk6 uppn åk9'!$A$4:$D$525,1,FALSE)&lt;&gt;"",FALSE)</f>
        <v>1</v>
      </c>
      <c r="I549">
        <f>IFERROR(VLOOKUP(A549,'ej uppn åk6 uppn åk9'!$A$4:$D$525,2,FALSE),0)</f>
        <v>999</v>
      </c>
      <c r="J549">
        <f>IFERROR(VLOOKUP(A549,'ej uppn åk6 uppn åk9'!$A$4:$D$525,3,FALSE),0)</f>
        <v>999</v>
      </c>
      <c r="K549">
        <f t="shared" si="75"/>
        <v>0</v>
      </c>
      <c r="L549">
        <f t="shared" si="76"/>
        <v>0</v>
      </c>
      <c r="M549" t="b">
        <f>IFERROR(VLOOKUP(A549,'uppn åk6 ej uppn åk9'!$A$4:$D$525,1,FALSE)&lt;&gt;"",FALSE)</f>
        <v>1</v>
      </c>
      <c r="N549">
        <f>IFERROR(VLOOKUP(A549,'uppn åk6 ej uppn åk9'!$A$4:$D$525,2,FALSE),0)</f>
        <v>999</v>
      </c>
      <c r="O549">
        <f>IFERROR(VLOOKUP(A549,'uppn åk6 ej uppn åk9'!$A$4:$D$525,3,FALSE),0)</f>
        <v>999</v>
      </c>
      <c r="P549">
        <f t="shared" si="77"/>
        <v>0</v>
      </c>
      <c r="Q549">
        <f t="shared" si="78"/>
        <v>0</v>
      </c>
      <c r="R549" t="b">
        <f>IFERROR(VLOOKUP(A549,'uppn åk6 uppn åk9'!$A$4:$D$600,1,FALSE)&lt;&gt;"",FALSE)</f>
        <v>1</v>
      </c>
      <c r="S549">
        <f>IFERROR(VLOOKUP(A549,'uppn åk6 uppn åk9'!$A$4:$D$600,2,FALSE),0)</f>
        <v>999</v>
      </c>
      <c r="T549">
        <f>IFERROR(VLOOKUP(A549,'uppn åk6 uppn åk9'!$A$4:$D$600,3,FALSE),0)</f>
        <v>999</v>
      </c>
      <c r="U549">
        <f t="shared" si="79"/>
        <v>0</v>
      </c>
      <c r="V549">
        <f t="shared" si="80"/>
        <v>0</v>
      </c>
    </row>
    <row r="550" spans="1:22" x14ac:dyDescent="0.3">
      <c r="A550" s="10" t="s">
        <v>472</v>
      </c>
      <c r="B550" s="49" t="b">
        <f t="shared" si="72"/>
        <v>0</v>
      </c>
      <c r="C550" t="b">
        <f>IFERROR(VLOOKUP(A550,'ej uppn åk6 ej uppn åk9'!$A$4:$D$525,1,FALSE)&lt;&gt;"",FALSE)</f>
        <v>1</v>
      </c>
      <c r="D550">
        <f>IFERROR(VLOOKUP(A550,'ej uppn åk6 ej uppn åk9'!$A$4:$D$525,2,FALSE),0)</f>
        <v>41</v>
      </c>
      <c r="E550">
        <f>IFERROR(VLOOKUP(A550,'ej uppn åk6 ej uppn åk9'!$A$4:$D$525,3,FALSE),0)</f>
        <v>19</v>
      </c>
      <c r="F550">
        <f t="shared" si="73"/>
        <v>41</v>
      </c>
      <c r="G550">
        <f t="shared" si="74"/>
        <v>19</v>
      </c>
      <c r="H550" t="b">
        <f>IFERROR(VLOOKUP(A550,'ej uppn åk6 uppn åk9'!$A$4:$D$525,1,FALSE)&lt;&gt;"",FALSE)</f>
        <v>1</v>
      </c>
      <c r="I550">
        <f>IFERROR(VLOOKUP(A550,'ej uppn åk6 uppn åk9'!$A$4:$D$525,2,FALSE),0)</f>
        <v>25</v>
      </c>
      <c r="J550">
        <f>IFERROR(VLOOKUP(A550,'ej uppn åk6 uppn åk9'!$A$4:$D$525,3,FALSE),0)</f>
        <v>999</v>
      </c>
      <c r="K550">
        <f t="shared" si="75"/>
        <v>25</v>
      </c>
      <c r="L550">
        <f t="shared" si="76"/>
        <v>0</v>
      </c>
      <c r="M550" t="b">
        <f>IFERROR(VLOOKUP(A550,'uppn åk6 ej uppn åk9'!$A$4:$D$525,1,FALSE)&lt;&gt;"",FALSE)</f>
        <v>1</v>
      </c>
      <c r="N550">
        <f>IFERROR(VLOOKUP(A550,'uppn åk6 ej uppn åk9'!$A$4:$D$525,2,FALSE),0)</f>
        <v>24</v>
      </c>
      <c r="O550">
        <f>IFERROR(VLOOKUP(A550,'uppn åk6 ej uppn åk9'!$A$4:$D$525,3,FALSE),0)</f>
        <v>999</v>
      </c>
      <c r="P550">
        <f t="shared" si="77"/>
        <v>24</v>
      </c>
      <c r="Q550">
        <f t="shared" si="78"/>
        <v>0</v>
      </c>
      <c r="R550" t="b">
        <f>IFERROR(VLOOKUP(A550,'uppn åk6 uppn åk9'!$A$4:$D$600,1,FALSE)&lt;&gt;"",FALSE)</f>
        <v>1</v>
      </c>
      <c r="S550">
        <f>IFERROR(VLOOKUP(A550,'uppn åk6 uppn åk9'!$A$4:$D$600,2,FALSE),0)</f>
        <v>159</v>
      </c>
      <c r="T550">
        <f>IFERROR(VLOOKUP(A550,'uppn åk6 uppn åk9'!$A$4:$D$600,3,FALSE),0)</f>
        <v>999</v>
      </c>
      <c r="U550">
        <f t="shared" si="79"/>
        <v>159</v>
      </c>
      <c r="V550">
        <f t="shared" si="80"/>
        <v>0</v>
      </c>
    </row>
    <row r="551" spans="1:22" x14ac:dyDescent="0.3">
      <c r="A551" s="10" t="s">
        <v>473</v>
      </c>
      <c r="B551" s="49" t="b">
        <f t="shared" si="72"/>
        <v>0</v>
      </c>
      <c r="C551" t="b">
        <f>IFERROR(VLOOKUP(A551,'ej uppn åk6 ej uppn åk9'!$A$4:$D$525,1,FALSE)&lt;&gt;"",FALSE)</f>
        <v>1</v>
      </c>
      <c r="D551">
        <f>IFERROR(VLOOKUP(A551,'ej uppn åk6 ej uppn åk9'!$A$4:$D$525,2,FALSE),0)</f>
        <v>18</v>
      </c>
      <c r="E551">
        <f>IFERROR(VLOOKUP(A551,'ej uppn åk6 ej uppn åk9'!$A$4:$D$525,3,FALSE),0)</f>
        <v>999</v>
      </c>
      <c r="F551">
        <f t="shared" si="73"/>
        <v>18</v>
      </c>
      <c r="G551">
        <f t="shared" si="74"/>
        <v>0</v>
      </c>
      <c r="H551" t="b">
        <f>IFERROR(VLOOKUP(A551,'ej uppn åk6 uppn åk9'!$A$4:$D$525,1,FALSE)&lt;&gt;"",FALSE)</f>
        <v>1</v>
      </c>
      <c r="I551">
        <f>IFERROR(VLOOKUP(A551,'ej uppn åk6 uppn åk9'!$A$4:$D$525,2,FALSE),0)</f>
        <v>23</v>
      </c>
      <c r="J551">
        <f>IFERROR(VLOOKUP(A551,'ej uppn åk6 uppn åk9'!$A$4:$D$525,3,FALSE),0)</f>
        <v>999</v>
      </c>
      <c r="K551">
        <f t="shared" si="75"/>
        <v>23</v>
      </c>
      <c r="L551">
        <f t="shared" si="76"/>
        <v>0</v>
      </c>
      <c r="M551" t="b">
        <f>IFERROR(VLOOKUP(A551,'uppn åk6 ej uppn åk9'!$A$4:$D$525,1,FALSE)&lt;&gt;"",FALSE)</f>
        <v>1</v>
      </c>
      <c r="N551">
        <f>IFERROR(VLOOKUP(A551,'uppn åk6 ej uppn åk9'!$A$4:$D$525,2,FALSE),0)</f>
        <v>17</v>
      </c>
      <c r="O551">
        <f>IFERROR(VLOOKUP(A551,'uppn åk6 ej uppn åk9'!$A$4:$D$525,3,FALSE),0)</f>
        <v>999</v>
      </c>
      <c r="P551">
        <f t="shared" si="77"/>
        <v>17</v>
      </c>
      <c r="Q551">
        <f t="shared" si="78"/>
        <v>0</v>
      </c>
      <c r="R551" t="b">
        <f>IFERROR(VLOOKUP(A551,'uppn åk6 uppn åk9'!$A$4:$D$600,1,FALSE)&lt;&gt;"",FALSE)</f>
        <v>1</v>
      </c>
      <c r="S551">
        <f>IFERROR(VLOOKUP(A551,'uppn åk6 uppn åk9'!$A$4:$D$600,2,FALSE),0)</f>
        <v>181</v>
      </c>
      <c r="T551">
        <f>IFERROR(VLOOKUP(A551,'uppn åk6 uppn åk9'!$A$4:$D$600,3,FALSE),0)</f>
        <v>0</v>
      </c>
      <c r="U551">
        <f t="shared" si="79"/>
        <v>181</v>
      </c>
      <c r="V551">
        <f t="shared" si="80"/>
        <v>0</v>
      </c>
    </row>
    <row r="552" spans="1:22" x14ac:dyDescent="0.3">
      <c r="A552" s="10" t="s">
        <v>474</v>
      </c>
      <c r="B552" s="49" t="b">
        <f t="shared" si="72"/>
        <v>0</v>
      </c>
      <c r="C552" t="b">
        <f>IFERROR(VLOOKUP(A552,'ej uppn åk6 ej uppn åk9'!$A$4:$D$525,1,FALSE)&lt;&gt;"",FALSE)</f>
        <v>1</v>
      </c>
      <c r="D552">
        <f>IFERROR(VLOOKUP(A552,'ej uppn åk6 ej uppn åk9'!$A$4:$D$525,2,FALSE),0)</f>
        <v>150</v>
      </c>
      <c r="E552">
        <f>IFERROR(VLOOKUP(A552,'ej uppn åk6 ej uppn åk9'!$A$4:$D$525,3,FALSE),0)</f>
        <v>67</v>
      </c>
      <c r="F552">
        <f t="shared" si="73"/>
        <v>150</v>
      </c>
      <c r="G552">
        <f t="shared" si="74"/>
        <v>67</v>
      </c>
      <c r="H552" t="b">
        <f>IFERROR(VLOOKUP(A552,'ej uppn åk6 uppn åk9'!$A$4:$D$525,1,FALSE)&lt;&gt;"",FALSE)</f>
        <v>1</v>
      </c>
      <c r="I552">
        <f>IFERROR(VLOOKUP(A552,'ej uppn åk6 uppn åk9'!$A$4:$D$525,2,FALSE),0)</f>
        <v>95</v>
      </c>
      <c r="J552">
        <f>IFERROR(VLOOKUP(A552,'ej uppn åk6 uppn åk9'!$A$4:$D$525,3,FALSE),0)</f>
        <v>28</v>
      </c>
      <c r="K552">
        <f t="shared" si="75"/>
        <v>95</v>
      </c>
      <c r="L552">
        <f t="shared" si="76"/>
        <v>28</v>
      </c>
      <c r="M552" t="b">
        <f>IFERROR(VLOOKUP(A552,'uppn åk6 ej uppn åk9'!$A$4:$D$525,1,FALSE)&lt;&gt;"",FALSE)</f>
        <v>1</v>
      </c>
      <c r="N552">
        <f>IFERROR(VLOOKUP(A552,'uppn åk6 ej uppn åk9'!$A$4:$D$525,2,FALSE),0)</f>
        <v>121</v>
      </c>
      <c r="O552">
        <f>IFERROR(VLOOKUP(A552,'uppn åk6 ej uppn åk9'!$A$4:$D$525,3,FALSE),0)</f>
        <v>22</v>
      </c>
      <c r="P552">
        <f t="shared" si="77"/>
        <v>121</v>
      </c>
      <c r="Q552">
        <f t="shared" si="78"/>
        <v>22</v>
      </c>
      <c r="R552" t="b">
        <f>IFERROR(VLOOKUP(A552,'uppn åk6 uppn åk9'!$A$4:$D$600,1,FALSE)&lt;&gt;"",FALSE)</f>
        <v>1</v>
      </c>
      <c r="S552">
        <f>IFERROR(VLOOKUP(A552,'uppn åk6 uppn åk9'!$A$4:$D$600,2,FALSE),0)</f>
        <v>987</v>
      </c>
      <c r="T552">
        <f>IFERROR(VLOOKUP(A552,'uppn åk6 uppn åk9'!$A$4:$D$600,3,FALSE),0)</f>
        <v>21</v>
      </c>
      <c r="U552">
        <f t="shared" si="79"/>
        <v>987</v>
      </c>
      <c r="V552">
        <f t="shared" si="80"/>
        <v>21</v>
      </c>
    </row>
    <row r="553" spans="1:22" x14ac:dyDescent="0.3">
      <c r="A553" s="10" t="s">
        <v>475</v>
      </c>
      <c r="B553" s="49" t="b">
        <f t="shared" si="72"/>
        <v>0</v>
      </c>
      <c r="C553" t="b">
        <f>IFERROR(VLOOKUP(A553,'ej uppn åk6 ej uppn åk9'!$A$4:$D$525,1,FALSE)&lt;&gt;"",FALSE)</f>
        <v>1</v>
      </c>
      <c r="D553">
        <f>IFERROR(VLOOKUP(A553,'ej uppn åk6 ej uppn åk9'!$A$4:$D$525,2,FALSE),0)</f>
        <v>11</v>
      </c>
      <c r="E553">
        <f>IFERROR(VLOOKUP(A553,'ej uppn åk6 ej uppn åk9'!$A$4:$D$525,3,FALSE),0)</f>
        <v>0</v>
      </c>
      <c r="F553">
        <f t="shared" si="73"/>
        <v>11</v>
      </c>
      <c r="G553">
        <f t="shared" si="74"/>
        <v>0</v>
      </c>
      <c r="H553" t="b">
        <f>IFERROR(VLOOKUP(A553,'ej uppn åk6 uppn åk9'!$A$4:$D$525,1,FALSE)&lt;&gt;"",FALSE)</f>
        <v>1</v>
      </c>
      <c r="I553">
        <f>IFERROR(VLOOKUP(A553,'ej uppn åk6 uppn åk9'!$A$4:$D$525,2,FALSE),0)</f>
        <v>999</v>
      </c>
      <c r="J553">
        <f>IFERROR(VLOOKUP(A553,'ej uppn åk6 uppn åk9'!$A$4:$D$525,3,FALSE),0)</f>
        <v>999</v>
      </c>
      <c r="K553">
        <f t="shared" si="75"/>
        <v>0</v>
      </c>
      <c r="L553">
        <f t="shared" si="76"/>
        <v>0</v>
      </c>
      <c r="M553" t="b">
        <f>IFERROR(VLOOKUP(A553,'uppn åk6 ej uppn åk9'!$A$4:$D$525,1,FALSE)&lt;&gt;"",FALSE)</f>
        <v>1</v>
      </c>
      <c r="N553">
        <f>IFERROR(VLOOKUP(A553,'uppn åk6 ej uppn åk9'!$A$4:$D$525,2,FALSE),0)</f>
        <v>999</v>
      </c>
      <c r="O553">
        <f>IFERROR(VLOOKUP(A553,'uppn åk6 ej uppn åk9'!$A$4:$D$525,3,FALSE),0)</f>
        <v>999</v>
      </c>
      <c r="P553">
        <f t="shared" si="77"/>
        <v>0</v>
      </c>
      <c r="Q553">
        <f t="shared" si="78"/>
        <v>0</v>
      </c>
      <c r="R553" t="b">
        <f>IFERROR(VLOOKUP(A553,'uppn åk6 uppn åk9'!$A$4:$D$600,1,FALSE)&lt;&gt;"",FALSE)</f>
        <v>1</v>
      </c>
      <c r="S553">
        <f>IFERROR(VLOOKUP(A553,'uppn åk6 uppn åk9'!$A$4:$D$600,2,FALSE),0)</f>
        <v>61</v>
      </c>
      <c r="T553">
        <f>IFERROR(VLOOKUP(A553,'uppn åk6 uppn åk9'!$A$4:$D$600,3,FALSE),0)</f>
        <v>999</v>
      </c>
      <c r="U553">
        <f t="shared" si="79"/>
        <v>61</v>
      </c>
      <c r="V553">
        <f t="shared" si="80"/>
        <v>0</v>
      </c>
    </row>
    <row r="554" spans="1:22" x14ac:dyDescent="0.3">
      <c r="A554" s="10" t="s">
        <v>476</v>
      </c>
      <c r="B554" s="49" t="b">
        <f t="shared" si="72"/>
        <v>0</v>
      </c>
      <c r="C554" t="b">
        <f>IFERROR(VLOOKUP(A554,'ej uppn åk6 ej uppn åk9'!$A$4:$D$525,1,FALSE)&lt;&gt;"",FALSE)</f>
        <v>1</v>
      </c>
      <c r="D554">
        <f>IFERROR(VLOOKUP(A554,'ej uppn åk6 ej uppn åk9'!$A$4:$D$525,2,FALSE),0)</f>
        <v>999</v>
      </c>
      <c r="E554">
        <f>IFERROR(VLOOKUP(A554,'ej uppn åk6 ej uppn åk9'!$A$4:$D$525,3,FALSE),0)</f>
        <v>999</v>
      </c>
      <c r="F554">
        <f t="shared" si="73"/>
        <v>0</v>
      </c>
      <c r="G554">
        <f t="shared" si="74"/>
        <v>0</v>
      </c>
      <c r="H554" t="b">
        <f>IFERROR(VLOOKUP(A554,'ej uppn åk6 uppn åk9'!$A$4:$D$525,1,FALSE)&lt;&gt;"",FALSE)</f>
        <v>1</v>
      </c>
      <c r="I554">
        <f>IFERROR(VLOOKUP(A554,'ej uppn åk6 uppn åk9'!$A$4:$D$525,2,FALSE),0)</f>
        <v>999</v>
      </c>
      <c r="J554">
        <f>IFERROR(VLOOKUP(A554,'ej uppn åk6 uppn åk9'!$A$4:$D$525,3,FALSE),0)</f>
        <v>999</v>
      </c>
      <c r="K554">
        <f t="shared" si="75"/>
        <v>0</v>
      </c>
      <c r="L554">
        <f t="shared" si="76"/>
        <v>0</v>
      </c>
      <c r="M554" t="b">
        <f>IFERROR(VLOOKUP(A554,'uppn åk6 ej uppn åk9'!$A$4:$D$525,1,FALSE)&lt;&gt;"",FALSE)</f>
        <v>1</v>
      </c>
      <c r="N554">
        <f>IFERROR(VLOOKUP(A554,'uppn åk6 ej uppn åk9'!$A$4:$D$525,2,FALSE),0)</f>
        <v>999</v>
      </c>
      <c r="O554">
        <f>IFERROR(VLOOKUP(A554,'uppn åk6 ej uppn åk9'!$A$4:$D$525,3,FALSE),0)</f>
        <v>999</v>
      </c>
      <c r="P554">
        <f t="shared" si="77"/>
        <v>0</v>
      </c>
      <c r="Q554">
        <f t="shared" si="78"/>
        <v>0</v>
      </c>
      <c r="R554" t="b">
        <f>IFERROR(VLOOKUP(A554,'uppn åk6 uppn åk9'!$A$4:$D$600,1,FALSE)&lt;&gt;"",FALSE)</f>
        <v>1</v>
      </c>
      <c r="S554">
        <f>IFERROR(VLOOKUP(A554,'uppn åk6 uppn åk9'!$A$4:$D$600,2,FALSE),0)</f>
        <v>41</v>
      </c>
      <c r="T554">
        <f>IFERROR(VLOOKUP(A554,'uppn åk6 uppn åk9'!$A$4:$D$600,3,FALSE),0)</f>
        <v>999</v>
      </c>
      <c r="U554">
        <f t="shared" si="79"/>
        <v>41</v>
      </c>
      <c r="V554">
        <f t="shared" si="80"/>
        <v>0</v>
      </c>
    </row>
    <row r="555" spans="1:22" x14ac:dyDescent="0.3">
      <c r="A555" s="10" t="s">
        <v>477</v>
      </c>
      <c r="B555" s="49" t="b">
        <f t="shared" si="72"/>
        <v>0</v>
      </c>
      <c r="C555" t="b">
        <f>IFERROR(VLOOKUP(A555,'ej uppn åk6 ej uppn åk9'!$A$4:$D$525,1,FALSE)&lt;&gt;"",FALSE)</f>
        <v>1</v>
      </c>
      <c r="D555">
        <f>IFERROR(VLOOKUP(A555,'ej uppn åk6 ej uppn åk9'!$A$4:$D$525,2,FALSE),0)</f>
        <v>999</v>
      </c>
      <c r="E555">
        <f>IFERROR(VLOOKUP(A555,'ej uppn åk6 ej uppn åk9'!$A$4:$D$525,3,FALSE),0)</f>
        <v>999</v>
      </c>
      <c r="F555">
        <f t="shared" si="73"/>
        <v>0</v>
      </c>
      <c r="G555">
        <f t="shared" si="74"/>
        <v>0</v>
      </c>
      <c r="H555" t="b">
        <f>IFERROR(VLOOKUP(A555,'ej uppn åk6 uppn åk9'!$A$4:$D$525,1,FALSE)&lt;&gt;"",FALSE)</f>
        <v>1</v>
      </c>
      <c r="I555">
        <f>IFERROR(VLOOKUP(A555,'ej uppn åk6 uppn åk9'!$A$4:$D$525,2,FALSE),0)</f>
        <v>999</v>
      </c>
      <c r="J555">
        <f>IFERROR(VLOOKUP(A555,'ej uppn åk6 uppn åk9'!$A$4:$D$525,3,FALSE),0)</f>
        <v>999</v>
      </c>
      <c r="K555">
        <f t="shared" si="75"/>
        <v>0</v>
      </c>
      <c r="L555">
        <f t="shared" si="76"/>
        <v>0</v>
      </c>
      <c r="M555" t="b">
        <f>IFERROR(VLOOKUP(A555,'uppn åk6 ej uppn åk9'!$A$4:$D$525,1,FALSE)&lt;&gt;"",FALSE)</f>
        <v>0</v>
      </c>
      <c r="N555">
        <f>IFERROR(VLOOKUP(A555,'uppn åk6 ej uppn åk9'!$A$4:$D$525,2,FALSE),0)</f>
        <v>0</v>
      </c>
      <c r="O555">
        <f>IFERROR(VLOOKUP(A555,'uppn åk6 ej uppn åk9'!$A$4:$D$525,3,FALSE),0)</f>
        <v>0</v>
      </c>
      <c r="P555">
        <f t="shared" si="77"/>
        <v>0</v>
      </c>
      <c r="Q555">
        <f t="shared" si="78"/>
        <v>0</v>
      </c>
      <c r="R555" t="b">
        <f>IFERROR(VLOOKUP(A555,'uppn åk6 uppn åk9'!$A$4:$D$600,1,FALSE)&lt;&gt;"",FALSE)</f>
        <v>1</v>
      </c>
      <c r="S555">
        <f>IFERROR(VLOOKUP(A555,'uppn åk6 uppn åk9'!$A$4:$D$600,2,FALSE),0)</f>
        <v>999</v>
      </c>
      <c r="T555">
        <f>IFERROR(VLOOKUP(A555,'uppn åk6 uppn åk9'!$A$4:$D$600,3,FALSE),0)</f>
        <v>999</v>
      </c>
      <c r="U555">
        <f t="shared" si="79"/>
        <v>0</v>
      </c>
      <c r="V555">
        <f t="shared" si="80"/>
        <v>0</v>
      </c>
    </row>
    <row r="556" spans="1:22" x14ac:dyDescent="0.3">
      <c r="A556" s="10" t="s">
        <v>478</v>
      </c>
      <c r="B556" s="49" t="b">
        <f t="shared" si="72"/>
        <v>0</v>
      </c>
      <c r="C556" t="b">
        <f>IFERROR(VLOOKUP(A556,'ej uppn åk6 ej uppn åk9'!$A$4:$D$525,1,FALSE)&lt;&gt;"",FALSE)</f>
        <v>1</v>
      </c>
      <c r="D556">
        <f>IFERROR(VLOOKUP(A556,'ej uppn åk6 ej uppn åk9'!$A$4:$D$525,2,FALSE),0)</f>
        <v>999</v>
      </c>
      <c r="E556">
        <f>IFERROR(VLOOKUP(A556,'ej uppn åk6 ej uppn åk9'!$A$4:$D$525,3,FALSE),0)</f>
        <v>999</v>
      </c>
      <c r="F556">
        <f t="shared" si="73"/>
        <v>0</v>
      </c>
      <c r="G556">
        <f t="shared" si="74"/>
        <v>0</v>
      </c>
      <c r="H556" t="b">
        <f>IFERROR(VLOOKUP(A556,'ej uppn åk6 uppn åk9'!$A$4:$D$525,1,FALSE)&lt;&gt;"",FALSE)</f>
        <v>1</v>
      </c>
      <c r="I556">
        <f>IFERROR(VLOOKUP(A556,'ej uppn åk6 uppn åk9'!$A$4:$D$525,2,FALSE),0)</f>
        <v>11</v>
      </c>
      <c r="J556">
        <f>IFERROR(VLOOKUP(A556,'ej uppn åk6 uppn åk9'!$A$4:$D$525,3,FALSE),0)</f>
        <v>0</v>
      </c>
      <c r="K556">
        <f t="shared" si="75"/>
        <v>11</v>
      </c>
      <c r="L556">
        <f t="shared" si="76"/>
        <v>0</v>
      </c>
      <c r="M556" t="b">
        <f>IFERROR(VLOOKUP(A556,'uppn åk6 ej uppn åk9'!$A$4:$D$525,1,FALSE)&lt;&gt;"",FALSE)</f>
        <v>0</v>
      </c>
      <c r="N556">
        <f>IFERROR(VLOOKUP(A556,'uppn åk6 ej uppn åk9'!$A$4:$D$525,2,FALSE),0)</f>
        <v>0</v>
      </c>
      <c r="O556">
        <f>IFERROR(VLOOKUP(A556,'uppn åk6 ej uppn åk9'!$A$4:$D$525,3,FALSE),0)</f>
        <v>0</v>
      </c>
      <c r="P556">
        <f t="shared" si="77"/>
        <v>0</v>
      </c>
      <c r="Q556">
        <f t="shared" si="78"/>
        <v>0</v>
      </c>
      <c r="R556" t="b">
        <f>IFERROR(VLOOKUP(A556,'uppn åk6 uppn åk9'!$A$4:$D$600,1,FALSE)&lt;&gt;"",FALSE)</f>
        <v>1</v>
      </c>
      <c r="S556">
        <f>IFERROR(VLOOKUP(A556,'uppn åk6 uppn åk9'!$A$4:$D$600,2,FALSE),0)</f>
        <v>45</v>
      </c>
      <c r="T556">
        <f>IFERROR(VLOOKUP(A556,'uppn åk6 uppn åk9'!$A$4:$D$600,3,FALSE),0)</f>
        <v>0</v>
      </c>
      <c r="U556">
        <f t="shared" si="79"/>
        <v>45</v>
      </c>
      <c r="V556">
        <f t="shared" si="80"/>
        <v>0</v>
      </c>
    </row>
    <row r="557" spans="1:22" x14ac:dyDescent="0.3">
      <c r="A557" s="10" t="s">
        <v>479</v>
      </c>
      <c r="B557" s="49" t="b">
        <f t="shared" si="72"/>
        <v>0</v>
      </c>
      <c r="C557" t="b">
        <f>IFERROR(VLOOKUP(A557,'ej uppn åk6 ej uppn åk9'!$A$4:$D$525,1,FALSE)&lt;&gt;"",FALSE)</f>
        <v>1</v>
      </c>
      <c r="D557">
        <f>IFERROR(VLOOKUP(A557,'ej uppn åk6 ej uppn åk9'!$A$4:$D$525,2,FALSE),0)</f>
        <v>38</v>
      </c>
      <c r="E557">
        <f>IFERROR(VLOOKUP(A557,'ej uppn åk6 ej uppn åk9'!$A$4:$D$525,3,FALSE),0)</f>
        <v>10</v>
      </c>
      <c r="F557">
        <f t="shared" si="73"/>
        <v>38</v>
      </c>
      <c r="G557">
        <f t="shared" si="74"/>
        <v>10</v>
      </c>
      <c r="H557" t="b">
        <f>IFERROR(VLOOKUP(A557,'ej uppn åk6 uppn åk9'!$A$4:$D$525,1,FALSE)&lt;&gt;"",FALSE)</f>
        <v>1</v>
      </c>
      <c r="I557">
        <f>IFERROR(VLOOKUP(A557,'ej uppn åk6 uppn åk9'!$A$4:$D$525,2,FALSE),0)</f>
        <v>17</v>
      </c>
      <c r="J557">
        <f>IFERROR(VLOOKUP(A557,'ej uppn åk6 uppn åk9'!$A$4:$D$525,3,FALSE),0)</f>
        <v>999</v>
      </c>
      <c r="K557">
        <f t="shared" si="75"/>
        <v>17</v>
      </c>
      <c r="L557">
        <f t="shared" si="76"/>
        <v>0</v>
      </c>
      <c r="M557" t="b">
        <f>IFERROR(VLOOKUP(A557,'uppn åk6 ej uppn åk9'!$A$4:$D$525,1,FALSE)&lt;&gt;"",FALSE)</f>
        <v>1</v>
      </c>
      <c r="N557">
        <f>IFERROR(VLOOKUP(A557,'uppn åk6 ej uppn åk9'!$A$4:$D$525,2,FALSE),0)</f>
        <v>11</v>
      </c>
      <c r="O557">
        <f>IFERROR(VLOOKUP(A557,'uppn åk6 ej uppn åk9'!$A$4:$D$525,3,FALSE),0)</f>
        <v>0</v>
      </c>
      <c r="P557">
        <f t="shared" si="77"/>
        <v>11</v>
      </c>
      <c r="Q557">
        <f t="shared" si="78"/>
        <v>0</v>
      </c>
      <c r="R557" t="b">
        <f>IFERROR(VLOOKUP(A557,'uppn åk6 uppn åk9'!$A$4:$D$600,1,FALSE)&lt;&gt;"",FALSE)</f>
        <v>1</v>
      </c>
      <c r="S557">
        <f>IFERROR(VLOOKUP(A557,'uppn åk6 uppn åk9'!$A$4:$D$600,2,FALSE),0)</f>
        <v>85</v>
      </c>
      <c r="T557">
        <f>IFERROR(VLOOKUP(A557,'uppn åk6 uppn åk9'!$A$4:$D$600,3,FALSE),0)</f>
        <v>999</v>
      </c>
      <c r="U557">
        <f t="shared" si="79"/>
        <v>85</v>
      </c>
      <c r="V557">
        <f t="shared" si="80"/>
        <v>0</v>
      </c>
    </row>
    <row r="558" spans="1:22" x14ac:dyDescent="0.3">
      <c r="A558" s="10" t="s">
        <v>480</v>
      </c>
      <c r="B558" s="49" t="b">
        <f t="shared" si="72"/>
        <v>0</v>
      </c>
      <c r="C558" t="b">
        <f>IFERROR(VLOOKUP(A558,'ej uppn åk6 ej uppn åk9'!$A$4:$D$525,1,FALSE)&lt;&gt;"",FALSE)</f>
        <v>1</v>
      </c>
      <c r="D558">
        <f>IFERROR(VLOOKUP(A558,'ej uppn åk6 ej uppn åk9'!$A$4:$D$525,2,FALSE),0)</f>
        <v>10</v>
      </c>
      <c r="E558">
        <f>IFERROR(VLOOKUP(A558,'ej uppn åk6 ej uppn åk9'!$A$4:$D$525,3,FALSE),0)</f>
        <v>0</v>
      </c>
      <c r="F558">
        <f t="shared" si="73"/>
        <v>10</v>
      </c>
      <c r="G558">
        <f t="shared" si="74"/>
        <v>0</v>
      </c>
      <c r="H558" t="b">
        <f>IFERROR(VLOOKUP(A558,'ej uppn åk6 uppn åk9'!$A$4:$D$525,1,FALSE)&lt;&gt;"",FALSE)</f>
        <v>1</v>
      </c>
      <c r="I558">
        <f>IFERROR(VLOOKUP(A558,'ej uppn åk6 uppn åk9'!$A$4:$D$525,2,FALSE),0)</f>
        <v>999</v>
      </c>
      <c r="J558">
        <f>IFERROR(VLOOKUP(A558,'ej uppn åk6 uppn åk9'!$A$4:$D$525,3,FALSE),0)</f>
        <v>999</v>
      </c>
      <c r="K558">
        <f t="shared" si="75"/>
        <v>0</v>
      </c>
      <c r="L558">
        <f t="shared" si="76"/>
        <v>0</v>
      </c>
      <c r="M558" t="b">
        <f>IFERROR(VLOOKUP(A558,'uppn åk6 ej uppn åk9'!$A$4:$D$525,1,FALSE)&lt;&gt;"",FALSE)</f>
        <v>1</v>
      </c>
      <c r="N558">
        <f>IFERROR(VLOOKUP(A558,'uppn åk6 ej uppn åk9'!$A$4:$D$525,2,FALSE),0)</f>
        <v>999</v>
      </c>
      <c r="O558">
        <f>IFERROR(VLOOKUP(A558,'uppn åk6 ej uppn åk9'!$A$4:$D$525,3,FALSE),0)</f>
        <v>999</v>
      </c>
      <c r="P558">
        <f t="shared" si="77"/>
        <v>0</v>
      </c>
      <c r="Q558">
        <f t="shared" si="78"/>
        <v>0</v>
      </c>
      <c r="R558" t="b">
        <f>IFERROR(VLOOKUP(A558,'uppn åk6 uppn åk9'!$A$4:$D$600,1,FALSE)&lt;&gt;"",FALSE)</f>
        <v>1</v>
      </c>
      <c r="S558">
        <f>IFERROR(VLOOKUP(A558,'uppn åk6 uppn åk9'!$A$4:$D$600,2,FALSE),0)</f>
        <v>32</v>
      </c>
      <c r="T558">
        <f>IFERROR(VLOOKUP(A558,'uppn åk6 uppn åk9'!$A$4:$D$600,3,FALSE),0)</f>
        <v>0</v>
      </c>
      <c r="U558">
        <f t="shared" si="79"/>
        <v>32</v>
      </c>
      <c r="V558">
        <f t="shared" si="80"/>
        <v>0</v>
      </c>
    </row>
    <row r="559" spans="1:22" x14ac:dyDescent="0.3">
      <c r="A559" s="10" t="s">
        <v>510</v>
      </c>
      <c r="B559" s="49" t="b">
        <f t="shared" si="72"/>
        <v>0</v>
      </c>
      <c r="C559" t="b">
        <f>IFERROR(VLOOKUP(A559,'ej uppn åk6 ej uppn åk9'!$A$4:$D$525,1,FALSE)&lt;&gt;"",FALSE)</f>
        <v>1</v>
      </c>
      <c r="D559">
        <f>IFERROR(VLOOKUP(A559,'ej uppn åk6 ej uppn åk9'!$A$4:$D$525,2,FALSE),0)</f>
        <v>999</v>
      </c>
      <c r="E559">
        <f>IFERROR(VLOOKUP(A559,'ej uppn åk6 ej uppn åk9'!$A$4:$D$525,3,FALSE),0)</f>
        <v>999</v>
      </c>
      <c r="F559">
        <f t="shared" si="73"/>
        <v>0</v>
      </c>
      <c r="G559">
        <f t="shared" si="74"/>
        <v>0</v>
      </c>
      <c r="H559" t="b">
        <f>IFERROR(VLOOKUP(A559,'ej uppn åk6 uppn åk9'!$A$4:$D$525,1,FALSE)&lt;&gt;"",FALSE)</f>
        <v>0</v>
      </c>
      <c r="I559">
        <f>IFERROR(VLOOKUP(A559,'ej uppn åk6 uppn åk9'!$A$4:$D$525,2,FALSE),0)</f>
        <v>0</v>
      </c>
      <c r="J559">
        <f>IFERROR(VLOOKUP(A559,'ej uppn åk6 uppn åk9'!$A$4:$D$525,3,FALSE),0)</f>
        <v>0</v>
      </c>
      <c r="K559">
        <f t="shared" si="75"/>
        <v>0</v>
      </c>
      <c r="L559">
        <f t="shared" si="76"/>
        <v>0</v>
      </c>
      <c r="M559" t="b">
        <f>IFERROR(VLOOKUP(A559,'uppn åk6 ej uppn åk9'!$A$4:$D$525,1,FALSE)&lt;&gt;"",FALSE)</f>
        <v>0</v>
      </c>
      <c r="N559">
        <f>IFERROR(VLOOKUP(A559,'uppn åk6 ej uppn åk9'!$A$4:$D$525,2,FALSE),0)</f>
        <v>0</v>
      </c>
      <c r="O559">
        <f>IFERROR(VLOOKUP(A559,'uppn åk6 ej uppn åk9'!$A$4:$D$525,3,FALSE),0)</f>
        <v>0</v>
      </c>
      <c r="P559">
        <f t="shared" si="77"/>
        <v>0</v>
      </c>
      <c r="Q559">
        <f t="shared" si="78"/>
        <v>0</v>
      </c>
      <c r="R559" t="b">
        <f>IFERROR(VLOOKUP(A559,'uppn åk6 uppn åk9'!$A$4:$D$600,1,FALSE)&lt;&gt;"",FALSE)</f>
        <v>1</v>
      </c>
      <c r="S559">
        <f>IFERROR(VLOOKUP(A559,'uppn åk6 uppn åk9'!$A$4:$D$600,2,FALSE),0)</f>
        <v>0</v>
      </c>
      <c r="T559" t="str">
        <f>IFERROR(VLOOKUP(A559,'uppn åk6 uppn åk9'!$A$4:$D$600,3,FALSE),0)</f>
        <v>.</v>
      </c>
      <c r="U559">
        <f t="shared" si="79"/>
        <v>0</v>
      </c>
      <c r="V559" t="str">
        <f t="shared" si="80"/>
        <v>.</v>
      </c>
    </row>
    <row r="560" spans="1:22" x14ac:dyDescent="0.3">
      <c r="A560" s="10" t="s">
        <v>509</v>
      </c>
      <c r="B560" s="49" t="b">
        <f t="shared" si="72"/>
        <v>0</v>
      </c>
      <c r="C560" t="b">
        <f>IFERROR(VLOOKUP(A560,'ej uppn åk6 ej uppn åk9'!$A$4:$D$525,1,FALSE)&lt;&gt;"",FALSE)</f>
        <v>1</v>
      </c>
      <c r="D560">
        <f>IFERROR(VLOOKUP(A560,'ej uppn åk6 ej uppn åk9'!$A$4:$D$525,2,FALSE),0)</f>
        <v>999</v>
      </c>
      <c r="E560">
        <f>IFERROR(VLOOKUP(A560,'ej uppn åk6 ej uppn åk9'!$A$4:$D$525,3,FALSE),0)</f>
        <v>999</v>
      </c>
      <c r="F560">
        <f t="shared" si="73"/>
        <v>0</v>
      </c>
      <c r="G560">
        <f t="shared" si="74"/>
        <v>0</v>
      </c>
      <c r="H560" t="b">
        <f>IFERROR(VLOOKUP(A560,'ej uppn åk6 uppn åk9'!$A$4:$D$525,1,FALSE)&lt;&gt;"",FALSE)</f>
        <v>1</v>
      </c>
      <c r="I560">
        <f>IFERROR(VLOOKUP(A560,'ej uppn åk6 uppn åk9'!$A$4:$D$525,2,FALSE),0)</f>
        <v>999</v>
      </c>
      <c r="J560">
        <f>IFERROR(VLOOKUP(A560,'ej uppn åk6 uppn åk9'!$A$4:$D$525,3,FALSE),0)</f>
        <v>999</v>
      </c>
      <c r="K560">
        <f t="shared" si="75"/>
        <v>0</v>
      </c>
      <c r="L560">
        <f t="shared" si="76"/>
        <v>0</v>
      </c>
      <c r="M560" t="b">
        <f>IFERROR(VLOOKUP(A560,'uppn åk6 ej uppn åk9'!$A$4:$D$525,1,FALSE)&lt;&gt;"",FALSE)</f>
        <v>0</v>
      </c>
      <c r="N560">
        <f>IFERROR(VLOOKUP(A560,'uppn åk6 ej uppn åk9'!$A$4:$D$525,2,FALSE),0)</f>
        <v>0</v>
      </c>
      <c r="O560">
        <f>IFERROR(VLOOKUP(A560,'uppn åk6 ej uppn åk9'!$A$4:$D$525,3,FALSE),0)</f>
        <v>0</v>
      </c>
      <c r="P560">
        <f t="shared" si="77"/>
        <v>0</v>
      </c>
      <c r="Q560">
        <f t="shared" si="78"/>
        <v>0</v>
      </c>
      <c r="R560" t="b">
        <f>IFERROR(VLOOKUP(A560,'uppn åk6 uppn åk9'!$A$4:$D$600,1,FALSE)&lt;&gt;"",FALSE)</f>
        <v>1</v>
      </c>
      <c r="S560">
        <f>IFERROR(VLOOKUP(A560,'uppn åk6 uppn åk9'!$A$4:$D$600,2,FALSE),0)</f>
        <v>17</v>
      </c>
      <c r="T560">
        <f>IFERROR(VLOOKUP(A560,'uppn åk6 uppn åk9'!$A$4:$D$600,3,FALSE),0)</f>
        <v>0</v>
      </c>
      <c r="U560">
        <f t="shared" si="79"/>
        <v>17</v>
      </c>
      <c r="V560">
        <f t="shared" si="80"/>
        <v>0</v>
      </c>
    </row>
    <row r="561" spans="1:22" x14ac:dyDescent="0.3">
      <c r="A561" s="10" t="s">
        <v>481</v>
      </c>
      <c r="B561" s="49" t="b">
        <f t="shared" si="72"/>
        <v>0</v>
      </c>
      <c r="C561" t="b">
        <f>IFERROR(VLOOKUP(A561,'ej uppn åk6 ej uppn åk9'!$A$4:$D$525,1,FALSE)&lt;&gt;"",FALSE)</f>
        <v>1</v>
      </c>
      <c r="D561">
        <f>IFERROR(VLOOKUP(A561,'ej uppn åk6 ej uppn åk9'!$A$4:$D$525,2,FALSE),0)</f>
        <v>999</v>
      </c>
      <c r="E561">
        <f>IFERROR(VLOOKUP(A561,'ej uppn åk6 ej uppn åk9'!$A$4:$D$525,3,FALSE),0)</f>
        <v>999</v>
      </c>
      <c r="F561">
        <f t="shared" si="73"/>
        <v>0</v>
      </c>
      <c r="G561">
        <f t="shared" si="74"/>
        <v>0</v>
      </c>
      <c r="H561" t="b">
        <f>IFERROR(VLOOKUP(A561,'ej uppn åk6 uppn åk9'!$A$4:$D$525,1,FALSE)&lt;&gt;"",FALSE)</f>
        <v>1</v>
      </c>
      <c r="I561">
        <f>IFERROR(VLOOKUP(A561,'ej uppn åk6 uppn åk9'!$A$4:$D$525,2,FALSE),0)</f>
        <v>999</v>
      </c>
      <c r="J561">
        <f>IFERROR(VLOOKUP(A561,'ej uppn åk6 uppn åk9'!$A$4:$D$525,3,FALSE),0)</f>
        <v>999</v>
      </c>
      <c r="K561">
        <f t="shared" si="75"/>
        <v>0</v>
      </c>
      <c r="L561">
        <f t="shared" si="76"/>
        <v>0</v>
      </c>
      <c r="M561" t="b">
        <f>IFERROR(VLOOKUP(A561,'uppn åk6 ej uppn åk9'!$A$4:$D$525,1,FALSE)&lt;&gt;"",FALSE)</f>
        <v>1</v>
      </c>
      <c r="N561">
        <f>IFERROR(VLOOKUP(A561,'uppn åk6 ej uppn åk9'!$A$4:$D$525,2,FALSE),0)</f>
        <v>999</v>
      </c>
      <c r="O561">
        <f>IFERROR(VLOOKUP(A561,'uppn åk6 ej uppn åk9'!$A$4:$D$525,3,FALSE),0)</f>
        <v>999</v>
      </c>
      <c r="P561">
        <f t="shared" si="77"/>
        <v>0</v>
      </c>
      <c r="Q561">
        <f t="shared" si="78"/>
        <v>0</v>
      </c>
      <c r="R561" t="b">
        <f>IFERROR(VLOOKUP(A561,'uppn åk6 uppn åk9'!$A$4:$D$600,1,FALSE)&lt;&gt;"",FALSE)</f>
        <v>1</v>
      </c>
      <c r="S561">
        <f>IFERROR(VLOOKUP(A561,'uppn åk6 uppn åk9'!$A$4:$D$600,2,FALSE),0)</f>
        <v>45</v>
      </c>
      <c r="T561">
        <f>IFERROR(VLOOKUP(A561,'uppn åk6 uppn åk9'!$A$4:$D$600,3,FALSE),0)</f>
        <v>999</v>
      </c>
      <c r="U561">
        <f t="shared" si="79"/>
        <v>45</v>
      </c>
      <c r="V561">
        <f t="shared" si="80"/>
        <v>0</v>
      </c>
    </row>
    <row r="562" spans="1:22" x14ac:dyDescent="0.3">
      <c r="A562" s="10" t="s">
        <v>482</v>
      </c>
      <c r="B562" s="49" t="b">
        <f t="shared" si="72"/>
        <v>0</v>
      </c>
      <c r="C562" t="b">
        <f>IFERROR(VLOOKUP(A562,'ej uppn åk6 ej uppn åk9'!$A$4:$D$525,1,FALSE)&lt;&gt;"",FALSE)</f>
        <v>1</v>
      </c>
      <c r="D562">
        <f>IFERROR(VLOOKUP(A562,'ej uppn åk6 ej uppn åk9'!$A$4:$D$525,2,FALSE),0)</f>
        <v>24</v>
      </c>
      <c r="E562">
        <f>IFERROR(VLOOKUP(A562,'ej uppn åk6 ej uppn åk9'!$A$4:$D$525,3,FALSE),0)</f>
        <v>21</v>
      </c>
      <c r="F562">
        <f t="shared" si="73"/>
        <v>24</v>
      </c>
      <c r="G562">
        <f t="shared" si="74"/>
        <v>21</v>
      </c>
      <c r="H562" t="b">
        <f>IFERROR(VLOOKUP(A562,'ej uppn åk6 uppn åk9'!$A$4:$D$525,1,FALSE)&lt;&gt;"",FALSE)</f>
        <v>1</v>
      </c>
      <c r="I562">
        <f>IFERROR(VLOOKUP(A562,'ej uppn åk6 uppn åk9'!$A$4:$D$525,2,FALSE),0)</f>
        <v>12</v>
      </c>
      <c r="J562">
        <f>IFERROR(VLOOKUP(A562,'ej uppn åk6 uppn åk9'!$A$4:$D$525,3,FALSE),0)</f>
        <v>999</v>
      </c>
      <c r="K562">
        <f t="shared" si="75"/>
        <v>12</v>
      </c>
      <c r="L562">
        <f t="shared" si="76"/>
        <v>0</v>
      </c>
      <c r="M562" t="b">
        <f>IFERROR(VLOOKUP(A562,'uppn åk6 ej uppn åk9'!$A$4:$D$525,1,FALSE)&lt;&gt;"",FALSE)</f>
        <v>1</v>
      </c>
      <c r="N562">
        <f>IFERROR(VLOOKUP(A562,'uppn åk6 ej uppn åk9'!$A$4:$D$525,2,FALSE),0)</f>
        <v>18</v>
      </c>
      <c r="O562">
        <f>IFERROR(VLOOKUP(A562,'uppn åk6 ej uppn åk9'!$A$4:$D$525,3,FALSE),0)</f>
        <v>999</v>
      </c>
      <c r="P562">
        <f t="shared" si="77"/>
        <v>18</v>
      </c>
      <c r="Q562">
        <f t="shared" si="78"/>
        <v>0</v>
      </c>
      <c r="R562" t="b">
        <f>IFERROR(VLOOKUP(A562,'uppn åk6 uppn åk9'!$A$4:$D$600,1,FALSE)&lt;&gt;"",FALSE)</f>
        <v>1</v>
      </c>
      <c r="S562">
        <f>IFERROR(VLOOKUP(A562,'uppn åk6 uppn åk9'!$A$4:$D$600,2,FALSE),0)</f>
        <v>180</v>
      </c>
      <c r="T562">
        <f>IFERROR(VLOOKUP(A562,'uppn åk6 uppn åk9'!$A$4:$D$600,3,FALSE),0)</f>
        <v>15</v>
      </c>
      <c r="U562">
        <f t="shared" si="79"/>
        <v>180</v>
      </c>
      <c r="V562">
        <f t="shared" si="80"/>
        <v>15</v>
      </c>
    </row>
    <row r="563" spans="1:22" x14ac:dyDescent="0.3">
      <c r="A563" s="10" t="s">
        <v>483</v>
      </c>
      <c r="B563" s="49" t="b">
        <f t="shared" si="72"/>
        <v>0</v>
      </c>
      <c r="C563" t="b">
        <f>IFERROR(VLOOKUP(A563,'ej uppn åk6 ej uppn åk9'!$A$4:$D$525,1,FALSE)&lt;&gt;"",FALSE)</f>
        <v>1</v>
      </c>
      <c r="D563">
        <f>IFERROR(VLOOKUP(A563,'ej uppn åk6 ej uppn åk9'!$A$4:$D$525,2,FALSE),0)</f>
        <v>16</v>
      </c>
      <c r="E563">
        <f>IFERROR(VLOOKUP(A563,'ej uppn åk6 ej uppn åk9'!$A$4:$D$525,3,FALSE),0)</f>
        <v>999</v>
      </c>
      <c r="F563">
        <f t="shared" si="73"/>
        <v>16</v>
      </c>
      <c r="G563">
        <f t="shared" si="74"/>
        <v>0</v>
      </c>
      <c r="H563" t="b">
        <f>IFERROR(VLOOKUP(A563,'ej uppn åk6 uppn åk9'!$A$4:$D$525,1,FALSE)&lt;&gt;"",FALSE)</f>
        <v>1</v>
      </c>
      <c r="I563">
        <f>IFERROR(VLOOKUP(A563,'ej uppn åk6 uppn åk9'!$A$4:$D$525,2,FALSE),0)</f>
        <v>15</v>
      </c>
      <c r="J563">
        <f>IFERROR(VLOOKUP(A563,'ej uppn åk6 uppn åk9'!$A$4:$D$525,3,FALSE),0)</f>
        <v>999</v>
      </c>
      <c r="K563">
        <f t="shared" si="75"/>
        <v>15</v>
      </c>
      <c r="L563">
        <f t="shared" si="76"/>
        <v>0</v>
      </c>
      <c r="M563" t="b">
        <f>IFERROR(VLOOKUP(A563,'uppn åk6 ej uppn åk9'!$A$4:$D$525,1,FALSE)&lt;&gt;"",FALSE)</f>
        <v>1</v>
      </c>
      <c r="N563">
        <f>IFERROR(VLOOKUP(A563,'uppn åk6 ej uppn åk9'!$A$4:$D$525,2,FALSE),0)</f>
        <v>999</v>
      </c>
      <c r="O563">
        <f>IFERROR(VLOOKUP(A563,'uppn åk6 ej uppn åk9'!$A$4:$D$525,3,FALSE),0)</f>
        <v>999</v>
      </c>
      <c r="P563">
        <f t="shared" si="77"/>
        <v>0</v>
      </c>
      <c r="Q563">
        <f t="shared" si="78"/>
        <v>0</v>
      </c>
      <c r="R563" t="b">
        <f>IFERROR(VLOOKUP(A563,'uppn åk6 uppn åk9'!$A$4:$D$600,1,FALSE)&lt;&gt;"",FALSE)</f>
        <v>1</v>
      </c>
      <c r="S563">
        <f>IFERROR(VLOOKUP(A563,'uppn åk6 uppn åk9'!$A$4:$D$600,2,FALSE),0)</f>
        <v>42</v>
      </c>
      <c r="T563">
        <f>IFERROR(VLOOKUP(A563,'uppn åk6 uppn åk9'!$A$4:$D$600,3,FALSE),0)</f>
        <v>999</v>
      </c>
      <c r="U563">
        <f t="shared" si="79"/>
        <v>42</v>
      </c>
      <c r="V563">
        <f t="shared" si="80"/>
        <v>0</v>
      </c>
    </row>
    <row r="564" spans="1:22" x14ac:dyDescent="0.3">
      <c r="A564" s="10" t="s">
        <v>484</v>
      </c>
      <c r="B564" s="49" t="b">
        <f t="shared" si="72"/>
        <v>0</v>
      </c>
      <c r="C564" t="b">
        <f>IFERROR(VLOOKUP(A564,'ej uppn åk6 ej uppn åk9'!$A$4:$D$525,1,FALSE)&lt;&gt;"",FALSE)</f>
        <v>1</v>
      </c>
      <c r="D564">
        <f>IFERROR(VLOOKUP(A564,'ej uppn åk6 ej uppn åk9'!$A$4:$D$525,2,FALSE),0)</f>
        <v>19</v>
      </c>
      <c r="E564">
        <f>IFERROR(VLOOKUP(A564,'ej uppn åk6 ej uppn åk9'!$A$4:$D$525,3,FALSE),0)</f>
        <v>999</v>
      </c>
      <c r="F564">
        <f t="shared" si="73"/>
        <v>19</v>
      </c>
      <c r="G564">
        <f t="shared" si="74"/>
        <v>0</v>
      </c>
      <c r="H564" t="b">
        <f>IFERROR(VLOOKUP(A564,'ej uppn åk6 uppn åk9'!$A$4:$D$525,1,FALSE)&lt;&gt;"",FALSE)</f>
        <v>1</v>
      </c>
      <c r="I564">
        <f>IFERROR(VLOOKUP(A564,'ej uppn åk6 uppn åk9'!$A$4:$D$525,2,FALSE),0)</f>
        <v>999</v>
      </c>
      <c r="J564">
        <f>IFERROR(VLOOKUP(A564,'ej uppn åk6 uppn åk9'!$A$4:$D$525,3,FALSE),0)</f>
        <v>999</v>
      </c>
      <c r="K564">
        <f t="shared" si="75"/>
        <v>0</v>
      </c>
      <c r="L564">
        <f t="shared" si="76"/>
        <v>0</v>
      </c>
      <c r="M564" t="b">
        <f>IFERROR(VLOOKUP(A564,'uppn åk6 ej uppn åk9'!$A$4:$D$525,1,FALSE)&lt;&gt;"",FALSE)</f>
        <v>1</v>
      </c>
      <c r="N564">
        <f>IFERROR(VLOOKUP(A564,'uppn åk6 ej uppn åk9'!$A$4:$D$525,2,FALSE),0)</f>
        <v>29</v>
      </c>
      <c r="O564">
        <f>IFERROR(VLOOKUP(A564,'uppn åk6 ej uppn åk9'!$A$4:$D$525,3,FALSE),0)</f>
        <v>999</v>
      </c>
      <c r="P564">
        <f t="shared" si="77"/>
        <v>29</v>
      </c>
      <c r="Q564">
        <f t="shared" si="78"/>
        <v>0</v>
      </c>
      <c r="R564" t="b">
        <f>IFERROR(VLOOKUP(A564,'uppn åk6 uppn åk9'!$A$4:$D$600,1,FALSE)&lt;&gt;"",FALSE)</f>
        <v>1</v>
      </c>
      <c r="S564">
        <f>IFERROR(VLOOKUP(A564,'uppn åk6 uppn åk9'!$A$4:$D$600,2,FALSE),0)</f>
        <v>117</v>
      </c>
      <c r="T564">
        <f>IFERROR(VLOOKUP(A564,'uppn åk6 uppn åk9'!$A$4:$D$600,3,FALSE),0)</f>
        <v>0</v>
      </c>
      <c r="U564">
        <f t="shared" si="79"/>
        <v>117</v>
      </c>
      <c r="V564">
        <f t="shared" si="80"/>
        <v>0</v>
      </c>
    </row>
    <row r="565" spans="1:22" x14ac:dyDescent="0.3">
      <c r="A565" s="10" t="s">
        <v>485</v>
      </c>
      <c r="B565" s="49" t="b">
        <f t="shared" si="72"/>
        <v>0</v>
      </c>
      <c r="C565" t="b">
        <f>IFERROR(VLOOKUP(A565,'ej uppn åk6 ej uppn åk9'!$A$4:$D$525,1,FALSE)&lt;&gt;"",FALSE)</f>
        <v>1</v>
      </c>
      <c r="D565">
        <f>IFERROR(VLOOKUP(A565,'ej uppn åk6 ej uppn åk9'!$A$4:$D$525,2,FALSE),0)</f>
        <v>68</v>
      </c>
      <c r="E565">
        <f>IFERROR(VLOOKUP(A565,'ej uppn åk6 ej uppn åk9'!$A$4:$D$525,3,FALSE),0)</f>
        <v>41</v>
      </c>
      <c r="F565">
        <f t="shared" si="73"/>
        <v>68</v>
      </c>
      <c r="G565">
        <f t="shared" si="74"/>
        <v>41</v>
      </c>
      <c r="H565" t="b">
        <f>IFERROR(VLOOKUP(A565,'ej uppn åk6 uppn åk9'!$A$4:$D$525,1,FALSE)&lt;&gt;"",FALSE)</f>
        <v>1</v>
      </c>
      <c r="I565">
        <f>IFERROR(VLOOKUP(A565,'ej uppn åk6 uppn åk9'!$A$4:$D$525,2,FALSE),0)</f>
        <v>39</v>
      </c>
      <c r="J565">
        <f>IFERROR(VLOOKUP(A565,'ej uppn åk6 uppn åk9'!$A$4:$D$525,3,FALSE),0)</f>
        <v>999</v>
      </c>
      <c r="K565">
        <f t="shared" si="75"/>
        <v>39</v>
      </c>
      <c r="L565">
        <f t="shared" si="76"/>
        <v>0</v>
      </c>
      <c r="M565" t="b">
        <f>IFERROR(VLOOKUP(A565,'uppn åk6 ej uppn åk9'!$A$4:$D$525,1,FALSE)&lt;&gt;"",FALSE)</f>
        <v>1</v>
      </c>
      <c r="N565">
        <f>IFERROR(VLOOKUP(A565,'uppn åk6 ej uppn åk9'!$A$4:$D$525,2,FALSE),0)</f>
        <v>36</v>
      </c>
      <c r="O565">
        <f>IFERROR(VLOOKUP(A565,'uppn åk6 ej uppn åk9'!$A$4:$D$525,3,FALSE),0)</f>
        <v>11</v>
      </c>
      <c r="P565">
        <f t="shared" si="77"/>
        <v>36</v>
      </c>
      <c r="Q565">
        <f t="shared" si="78"/>
        <v>11</v>
      </c>
      <c r="R565" t="b">
        <f>IFERROR(VLOOKUP(A565,'uppn åk6 uppn åk9'!$A$4:$D$600,1,FALSE)&lt;&gt;"",FALSE)</f>
        <v>1</v>
      </c>
      <c r="S565">
        <f>IFERROR(VLOOKUP(A565,'uppn åk6 uppn åk9'!$A$4:$D$600,2,FALSE),0)</f>
        <v>449</v>
      </c>
      <c r="T565">
        <f>IFERROR(VLOOKUP(A565,'uppn åk6 uppn åk9'!$A$4:$D$600,3,FALSE),0)</f>
        <v>999</v>
      </c>
      <c r="U565">
        <f t="shared" si="79"/>
        <v>449</v>
      </c>
      <c r="V565">
        <f t="shared" si="80"/>
        <v>0</v>
      </c>
    </row>
    <row r="566" spans="1:22" x14ac:dyDescent="0.3">
      <c r="A566" s="10" t="s">
        <v>590</v>
      </c>
      <c r="B566" s="49" t="b">
        <f t="shared" si="72"/>
        <v>0</v>
      </c>
      <c r="C566" t="b">
        <f>IFERROR(VLOOKUP(A566,'ej uppn åk6 ej uppn åk9'!$A$4:$D$525,1,FALSE)&lt;&gt;"",FALSE)</f>
        <v>0</v>
      </c>
      <c r="D566">
        <f>IFERROR(VLOOKUP(A566,'ej uppn åk6 ej uppn åk9'!$A$4:$D$525,2,FALSE),0)</f>
        <v>0</v>
      </c>
      <c r="E566">
        <f>IFERROR(VLOOKUP(A566,'ej uppn åk6 ej uppn åk9'!$A$4:$D$525,3,FALSE),0)</f>
        <v>0</v>
      </c>
      <c r="F566">
        <f t="shared" si="73"/>
        <v>0</v>
      </c>
      <c r="G566">
        <f t="shared" si="74"/>
        <v>0</v>
      </c>
      <c r="H566" t="b">
        <f>IFERROR(VLOOKUP(A566,'ej uppn åk6 uppn åk9'!$A$4:$D$525,1,FALSE)&lt;&gt;"",FALSE)</f>
        <v>1</v>
      </c>
      <c r="I566">
        <f>IFERROR(VLOOKUP(A566,'ej uppn åk6 uppn åk9'!$A$4:$D$525,2,FALSE),0)</f>
        <v>999</v>
      </c>
      <c r="J566">
        <f>IFERROR(VLOOKUP(A566,'ej uppn åk6 uppn åk9'!$A$4:$D$525,3,FALSE),0)</f>
        <v>999</v>
      </c>
      <c r="K566">
        <f t="shared" si="75"/>
        <v>0</v>
      </c>
      <c r="L566">
        <f t="shared" si="76"/>
        <v>0</v>
      </c>
      <c r="M566" t="b">
        <f>IFERROR(VLOOKUP(A566,'uppn åk6 ej uppn åk9'!$A$4:$D$525,1,FALSE)&lt;&gt;"",FALSE)</f>
        <v>1</v>
      </c>
      <c r="N566">
        <f>IFERROR(VLOOKUP(A566,'uppn åk6 ej uppn åk9'!$A$4:$D$525,2,FALSE),0)</f>
        <v>999</v>
      </c>
      <c r="O566">
        <f>IFERROR(VLOOKUP(A566,'uppn åk6 ej uppn åk9'!$A$4:$D$525,3,FALSE),0)</f>
        <v>999</v>
      </c>
      <c r="P566">
        <f t="shared" si="77"/>
        <v>0</v>
      </c>
      <c r="Q566">
        <f t="shared" si="78"/>
        <v>0</v>
      </c>
      <c r="R566" t="b">
        <f>IFERROR(VLOOKUP(A566,'uppn åk6 uppn åk9'!$A$4:$D$600,1,FALSE)&lt;&gt;"",FALSE)</f>
        <v>1</v>
      </c>
      <c r="S566">
        <f>IFERROR(VLOOKUP(A566,'uppn åk6 uppn åk9'!$A$4:$D$600,2,FALSE),0)</f>
        <v>19</v>
      </c>
      <c r="T566">
        <f>IFERROR(VLOOKUP(A566,'uppn åk6 uppn åk9'!$A$4:$D$600,3,FALSE),0)</f>
        <v>999</v>
      </c>
      <c r="U566">
        <f t="shared" si="79"/>
        <v>19</v>
      </c>
      <c r="V566">
        <f t="shared" si="80"/>
        <v>0</v>
      </c>
    </row>
    <row r="567" spans="1:22" x14ac:dyDescent="0.3">
      <c r="A567" s="10" t="s">
        <v>588</v>
      </c>
      <c r="B567" s="49" t="b">
        <f t="shared" si="72"/>
        <v>0</v>
      </c>
      <c r="C567" t="b">
        <f>IFERROR(VLOOKUP(A567,'ej uppn åk6 ej uppn åk9'!$A$4:$D$525,1,FALSE)&lt;&gt;"",FALSE)</f>
        <v>0</v>
      </c>
      <c r="D567">
        <f>IFERROR(VLOOKUP(A567,'ej uppn åk6 ej uppn åk9'!$A$4:$D$525,2,FALSE),0)</f>
        <v>0</v>
      </c>
      <c r="E567">
        <f>IFERROR(VLOOKUP(A567,'ej uppn åk6 ej uppn åk9'!$A$4:$D$525,3,FALSE),0)</f>
        <v>0</v>
      </c>
      <c r="F567">
        <f t="shared" si="73"/>
        <v>0</v>
      </c>
      <c r="G567">
        <f t="shared" si="74"/>
        <v>0</v>
      </c>
      <c r="H567" t="b">
        <f>IFERROR(VLOOKUP(A567,'ej uppn åk6 uppn åk9'!$A$4:$D$525,1,FALSE)&lt;&gt;"",FALSE)</f>
        <v>1</v>
      </c>
      <c r="I567">
        <f>IFERROR(VLOOKUP(A567,'ej uppn åk6 uppn åk9'!$A$4:$D$525,2,FALSE),0)</f>
        <v>999</v>
      </c>
      <c r="J567">
        <f>IFERROR(VLOOKUP(A567,'ej uppn åk6 uppn åk9'!$A$4:$D$525,3,FALSE),0)</f>
        <v>999</v>
      </c>
      <c r="K567">
        <f t="shared" si="75"/>
        <v>0</v>
      </c>
      <c r="L567">
        <f t="shared" si="76"/>
        <v>0</v>
      </c>
      <c r="M567" t="b">
        <f>IFERROR(VLOOKUP(A567,'uppn åk6 ej uppn åk9'!$A$4:$D$525,1,FALSE)&lt;&gt;"",FALSE)</f>
        <v>1</v>
      </c>
      <c r="N567">
        <f>IFERROR(VLOOKUP(A567,'uppn åk6 ej uppn åk9'!$A$4:$D$525,2,FALSE),0)</f>
        <v>999</v>
      </c>
      <c r="O567">
        <f>IFERROR(VLOOKUP(A567,'uppn åk6 ej uppn åk9'!$A$4:$D$525,3,FALSE),0)</f>
        <v>999</v>
      </c>
      <c r="P567">
        <f t="shared" si="77"/>
        <v>0</v>
      </c>
      <c r="Q567">
        <f t="shared" si="78"/>
        <v>0</v>
      </c>
      <c r="R567" t="b">
        <f>IFERROR(VLOOKUP(A567,'uppn åk6 uppn åk9'!$A$4:$D$600,1,FALSE)&lt;&gt;"",FALSE)</f>
        <v>1</v>
      </c>
      <c r="S567">
        <f>IFERROR(VLOOKUP(A567,'uppn åk6 uppn åk9'!$A$4:$D$600,2,FALSE),0)</f>
        <v>11</v>
      </c>
      <c r="T567">
        <f>IFERROR(VLOOKUP(A567,'uppn åk6 uppn åk9'!$A$4:$D$600,3,FALSE),0)</f>
        <v>0</v>
      </c>
      <c r="U567">
        <f t="shared" si="79"/>
        <v>11</v>
      </c>
      <c r="V567">
        <f t="shared" si="80"/>
        <v>0</v>
      </c>
    </row>
    <row r="568" spans="1:22" x14ac:dyDescent="0.3">
      <c r="A568" s="10" t="s">
        <v>496</v>
      </c>
      <c r="B568" s="49" t="b">
        <f t="shared" si="72"/>
        <v>0</v>
      </c>
      <c r="C568" t="b">
        <f>IFERROR(VLOOKUP(A568,'ej uppn åk6 ej uppn åk9'!$A$4:$D$525,1,FALSE)&lt;&gt;"",FALSE)</f>
        <v>1</v>
      </c>
      <c r="D568">
        <f>IFERROR(VLOOKUP(A568,'ej uppn åk6 ej uppn åk9'!$A$4:$D$525,2,FALSE),0)</f>
        <v>999</v>
      </c>
      <c r="E568">
        <f>IFERROR(VLOOKUP(A568,'ej uppn åk6 ej uppn åk9'!$A$4:$D$525,3,FALSE),0)</f>
        <v>999</v>
      </c>
      <c r="F568">
        <f t="shared" si="73"/>
        <v>0</v>
      </c>
      <c r="G568">
        <f t="shared" si="74"/>
        <v>0</v>
      </c>
      <c r="H568" t="b">
        <f>IFERROR(VLOOKUP(A568,'ej uppn åk6 uppn åk9'!$A$4:$D$525,1,FALSE)&lt;&gt;"",FALSE)</f>
        <v>0</v>
      </c>
      <c r="I568">
        <f>IFERROR(VLOOKUP(A568,'ej uppn åk6 uppn åk9'!$A$4:$D$525,2,FALSE),0)</f>
        <v>0</v>
      </c>
      <c r="J568">
        <f>IFERROR(VLOOKUP(A568,'ej uppn åk6 uppn åk9'!$A$4:$D$525,3,FALSE),0)</f>
        <v>0</v>
      </c>
      <c r="K568">
        <f t="shared" si="75"/>
        <v>0</v>
      </c>
      <c r="L568">
        <f t="shared" si="76"/>
        <v>0</v>
      </c>
      <c r="M568" t="b">
        <f>IFERROR(VLOOKUP(A568,'uppn åk6 ej uppn åk9'!$A$4:$D$525,1,FALSE)&lt;&gt;"",FALSE)</f>
        <v>0</v>
      </c>
      <c r="N568">
        <f>IFERROR(VLOOKUP(A568,'uppn åk6 ej uppn åk9'!$A$4:$D$525,2,FALSE),0)</f>
        <v>0</v>
      </c>
      <c r="O568">
        <f>IFERROR(VLOOKUP(A568,'uppn åk6 ej uppn åk9'!$A$4:$D$525,3,FALSE),0)</f>
        <v>0</v>
      </c>
      <c r="P568">
        <f t="shared" si="77"/>
        <v>0</v>
      </c>
      <c r="Q568">
        <f t="shared" si="78"/>
        <v>0</v>
      </c>
      <c r="R568" t="b">
        <f>IFERROR(VLOOKUP(A568,'uppn åk6 uppn åk9'!$A$4:$D$600,1,FALSE)&lt;&gt;"",FALSE)</f>
        <v>0</v>
      </c>
      <c r="S568">
        <f>IFERROR(VLOOKUP(A568,'uppn åk6 uppn åk9'!$A$4:$D$600,2,FALSE),0)</f>
        <v>0</v>
      </c>
      <c r="T568">
        <f>IFERROR(VLOOKUP(A568,'uppn åk6 uppn åk9'!$A$4:$D$600,3,FALSE),0)</f>
        <v>0</v>
      </c>
      <c r="U568">
        <f t="shared" si="79"/>
        <v>0</v>
      </c>
      <c r="V568">
        <f t="shared" si="80"/>
        <v>0</v>
      </c>
    </row>
    <row r="569" spans="1:22" x14ac:dyDescent="0.3">
      <c r="A569" s="10" t="s">
        <v>486</v>
      </c>
      <c r="B569" s="49" t="b">
        <f t="shared" si="72"/>
        <v>0</v>
      </c>
      <c r="C569" t="b">
        <f>IFERROR(VLOOKUP(A569,'ej uppn åk6 ej uppn åk9'!$A$4:$D$525,1,FALSE)&lt;&gt;"",FALSE)</f>
        <v>1</v>
      </c>
      <c r="D569">
        <f>IFERROR(VLOOKUP(A569,'ej uppn åk6 ej uppn åk9'!$A$4:$D$525,2,FALSE),0)</f>
        <v>999</v>
      </c>
      <c r="E569">
        <f>IFERROR(VLOOKUP(A569,'ej uppn åk6 ej uppn åk9'!$A$4:$D$525,3,FALSE),0)</f>
        <v>999</v>
      </c>
      <c r="F569">
        <f t="shared" si="73"/>
        <v>0</v>
      </c>
      <c r="G569">
        <f t="shared" si="74"/>
        <v>0</v>
      </c>
      <c r="H569" t="b">
        <f>IFERROR(VLOOKUP(A569,'ej uppn åk6 uppn åk9'!$A$4:$D$525,1,FALSE)&lt;&gt;"",FALSE)</f>
        <v>1</v>
      </c>
      <c r="I569">
        <f>IFERROR(VLOOKUP(A569,'ej uppn åk6 uppn åk9'!$A$4:$D$525,2,FALSE),0)</f>
        <v>999</v>
      </c>
      <c r="J569">
        <f>IFERROR(VLOOKUP(A569,'ej uppn åk6 uppn åk9'!$A$4:$D$525,3,FALSE),0)</f>
        <v>999</v>
      </c>
      <c r="K569">
        <f t="shared" si="75"/>
        <v>0</v>
      </c>
      <c r="L569">
        <f t="shared" si="76"/>
        <v>0</v>
      </c>
      <c r="M569" t="b">
        <f>IFERROR(VLOOKUP(A569,'uppn åk6 ej uppn åk9'!$A$4:$D$525,1,FALSE)&lt;&gt;"",FALSE)</f>
        <v>1</v>
      </c>
      <c r="N569">
        <f>IFERROR(VLOOKUP(A569,'uppn åk6 ej uppn åk9'!$A$4:$D$525,2,FALSE),0)</f>
        <v>12</v>
      </c>
      <c r="O569">
        <f>IFERROR(VLOOKUP(A569,'uppn åk6 ej uppn åk9'!$A$4:$D$525,3,FALSE),0)</f>
        <v>999</v>
      </c>
      <c r="P569">
        <f t="shared" si="77"/>
        <v>12</v>
      </c>
      <c r="Q569">
        <f t="shared" si="78"/>
        <v>0</v>
      </c>
      <c r="R569" t="b">
        <f>IFERROR(VLOOKUP(A569,'uppn åk6 uppn åk9'!$A$4:$D$600,1,FALSE)&lt;&gt;"",FALSE)</f>
        <v>1</v>
      </c>
      <c r="S569">
        <f>IFERROR(VLOOKUP(A569,'uppn åk6 uppn åk9'!$A$4:$D$600,2,FALSE),0)</f>
        <v>97</v>
      </c>
      <c r="T569">
        <f>IFERROR(VLOOKUP(A569,'uppn åk6 uppn åk9'!$A$4:$D$600,3,FALSE),0)</f>
        <v>999</v>
      </c>
      <c r="U569">
        <f t="shared" si="79"/>
        <v>97</v>
      </c>
      <c r="V569">
        <f t="shared" si="80"/>
        <v>0</v>
      </c>
    </row>
    <row r="570" spans="1:22" x14ac:dyDescent="0.3">
      <c r="A570" s="10" t="s">
        <v>487</v>
      </c>
      <c r="B570" s="49" t="b">
        <f t="shared" si="72"/>
        <v>0</v>
      </c>
      <c r="C570" t="b">
        <f>IFERROR(VLOOKUP(A570,'ej uppn åk6 ej uppn åk9'!$A$4:$D$525,1,FALSE)&lt;&gt;"",FALSE)</f>
        <v>1</v>
      </c>
      <c r="D570">
        <f>IFERROR(VLOOKUP(A570,'ej uppn åk6 ej uppn åk9'!$A$4:$D$525,2,FALSE),0)</f>
        <v>999</v>
      </c>
      <c r="E570">
        <f>IFERROR(VLOOKUP(A570,'ej uppn åk6 ej uppn åk9'!$A$4:$D$525,3,FALSE),0)</f>
        <v>999</v>
      </c>
      <c r="F570">
        <f t="shared" si="73"/>
        <v>0</v>
      </c>
      <c r="G570">
        <f t="shared" si="74"/>
        <v>0</v>
      </c>
      <c r="H570" t="b">
        <f>IFERROR(VLOOKUP(A570,'ej uppn åk6 uppn åk9'!$A$4:$D$525,1,FALSE)&lt;&gt;"",FALSE)</f>
        <v>1</v>
      </c>
      <c r="I570">
        <f>IFERROR(VLOOKUP(A570,'ej uppn åk6 uppn åk9'!$A$4:$D$525,2,FALSE),0)</f>
        <v>999</v>
      </c>
      <c r="J570">
        <f>IFERROR(VLOOKUP(A570,'ej uppn åk6 uppn åk9'!$A$4:$D$525,3,FALSE),0)</f>
        <v>999</v>
      </c>
      <c r="K570">
        <f t="shared" si="75"/>
        <v>0</v>
      </c>
      <c r="L570">
        <f t="shared" si="76"/>
        <v>0</v>
      </c>
      <c r="M570" t="b">
        <f>IFERROR(VLOOKUP(A570,'uppn åk6 ej uppn åk9'!$A$4:$D$525,1,FALSE)&lt;&gt;"",FALSE)</f>
        <v>1</v>
      </c>
      <c r="N570">
        <f>IFERROR(VLOOKUP(A570,'uppn åk6 ej uppn åk9'!$A$4:$D$525,2,FALSE),0)</f>
        <v>13</v>
      </c>
      <c r="O570">
        <f>IFERROR(VLOOKUP(A570,'uppn åk6 ej uppn åk9'!$A$4:$D$525,3,FALSE),0)</f>
        <v>999</v>
      </c>
      <c r="P570">
        <f t="shared" si="77"/>
        <v>13</v>
      </c>
      <c r="Q570">
        <f t="shared" si="78"/>
        <v>0</v>
      </c>
      <c r="R570" t="b">
        <f>IFERROR(VLOOKUP(A570,'uppn åk6 uppn åk9'!$A$4:$D$600,1,FALSE)&lt;&gt;"",FALSE)</f>
        <v>1</v>
      </c>
      <c r="S570">
        <f>IFERROR(VLOOKUP(A570,'uppn åk6 uppn åk9'!$A$4:$D$600,2,FALSE),0)</f>
        <v>273</v>
      </c>
      <c r="T570">
        <f>IFERROR(VLOOKUP(A570,'uppn åk6 uppn åk9'!$A$4:$D$600,3,FALSE),0)</f>
        <v>12</v>
      </c>
      <c r="U570">
        <f t="shared" si="79"/>
        <v>273</v>
      </c>
      <c r="V570">
        <f t="shared" si="80"/>
        <v>12</v>
      </c>
    </row>
    <row r="571" spans="1:22" x14ac:dyDescent="0.3">
      <c r="A571" s="10" t="s">
        <v>591</v>
      </c>
      <c r="B571" s="49" t="b">
        <f t="shared" si="72"/>
        <v>0</v>
      </c>
      <c r="C571" t="b">
        <f>IFERROR(VLOOKUP(A571,'ej uppn åk6 ej uppn åk9'!$A$4:$D$525,1,FALSE)&lt;&gt;"",FALSE)</f>
        <v>0</v>
      </c>
      <c r="D571">
        <f>IFERROR(VLOOKUP(A571,'ej uppn åk6 ej uppn åk9'!$A$4:$D$525,2,FALSE),0)</f>
        <v>0</v>
      </c>
      <c r="E571">
        <f>IFERROR(VLOOKUP(A571,'ej uppn åk6 ej uppn åk9'!$A$4:$D$525,3,FALSE),0)</f>
        <v>0</v>
      </c>
      <c r="F571">
        <f t="shared" si="73"/>
        <v>0</v>
      </c>
      <c r="G571">
        <f t="shared" si="74"/>
        <v>0</v>
      </c>
      <c r="H571" t="b">
        <f>IFERROR(VLOOKUP(A571,'ej uppn åk6 uppn åk9'!$A$4:$D$525,1,FALSE)&lt;&gt;"",FALSE)</f>
        <v>1</v>
      </c>
      <c r="I571">
        <f>IFERROR(VLOOKUP(A571,'ej uppn åk6 uppn åk9'!$A$4:$D$525,2,FALSE),0)</f>
        <v>999</v>
      </c>
      <c r="J571">
        <f>IFERROR(VLOOKUP(A571,'ej uppn åk6 uppn åk9'!$A$4:$D$525,3,FALSE),0)</f>
        <v>999</v>
      </c>
      <c r="K571">
        <f t="shared" si="75"/>
        <v>0</v>
      </c>
      <c r="L571">
        <f t="shared" si="76"/>
        <v>0</v>
      </c>
      <c r="M571" t="b">
        <f>IFERROR(VLOOKUP(A571,'uppn åk6 ej uppn åk9'!$A$4:$D$525,1,FALSE)&lt;&gt;"",FALSE)</f>
        <v>1</v>
      </c>
      <c r="N571">
        <f>IFERROR(VLOOKUP(A571,'uppn åk6 ej uppn åk9'!$A$4:$D$525,2,FALSE),0)</f>
        <v>999</v>
      </c>
      <c r="O571">
        <f>IFERROR(VLOOKUP(A571,'uppn åk6 ej uppn åk9'!$A$4:$D$525,3,FALSE),0)</f>
        <v>999</v>
      </c>
      <c r="P571">
        <f t="shared" si="77"/>
        <v>0</v>
      </c>
      <c r="Q571">
        <f t="shared" si="78"/>
        <v>0</v>
      </c>
      <c r="R571" t="b">
        <f>IFERROR(VLOOKUP(A571,'uppn åk6 uppn åk9'!$A$4:$D$600,1,FALSE)&lt;&gt;"",FALSE)</f>
        <v>1</v>
      </c>
      <c r="S571">
        <f>IFERROR(VLOOKUP(A571,'uppn åk6 uppn åk9'!$A$4:$D$600,2,FALSE),0)</f>
        <v>49</v>
      </c>
      <c r="T571">
        <f>IFERROR(VLOOKUP(A571,'uppn åk6 uppn åk9'!$A$4:$D$600,3,FALSE),0)</f>
        <v>999</v>
      </c>
      <c r="U571">
        <f t="shared" si="79"/>
        <v>49</v>
      </c>
      <c r="V571">
        <f t="shared" si="80"/>
        <v>0</v>
      </c>
    </row>
    <row r="572" spans="1:22" x14ac:dyDescent="0.3">
      <c r="A572" s="10" t="s">
        <v>488</v>
      </c>
      <c r="B572" s="49" t="b">
        <f t="shared" si="72"/>
        <v>1</v>
      </c>
      <c r="C572" t="b">
        <f>IFERROR(VLOOKUP(A572,'ej uppn åk6 ej uppn åk9'!$A$4:$D$525,1,FALSE)&lt;&gt;"",FALSE)</f>
        <v>1</v>
      </c>
      <c r="D572">
        <f>IFERROR(VLOOKUP(A572,'ej uppn åk6 ej uppn åk9'!$A$4:$D$525,2,FALSE),0)</f>
        <v>999</v>
      </c>
      <c r="E572">
        <f>IFERROR(VLOOKUP(A572,'ej uppn åk6 ej uppn åk9'!$A$4:$D$525,3,FALSE),0)</f>
        <v>999</v>
      </c>
      <c r="F572">
        <f t="shared" si="73"/>
        <v>0</v>
      </c>
      <c r="G572">
        <f t="shared" si="74"/>
        <v>0</v>
      </c>
      <c r="H572" t="b">
        <f>IFERROR(VLOOKUP(A572,'ej uppn åk6 uppn åk9'!$A$4:$D$525,1,FALSE)&lt;&gt;"",FALSE)</f>
        <v>1</v>
      </c>
      <c r="I572">
        <f>IFERROR(VLOOKUP(A572,'ej uppn åk6 uppn åk9'!$A$4:$D$525,2,FALSE),0)</f>
        <v>0</v>
      </c>
      <c r="J572" t="str">
        <f>IFERROR(VLOOKUP(A572,'ej uppn åk6 uppn åk9'!$A$4:$D$525,3,FALSE),0)</f>
        <v>.</v>
      </c>
      <c r="K572">
        <f t="shared" si="75"/>
        <v>0</v>
      </c>
      <c r="L572" t="str">
        <f t="shared" si="76"/>
        <v>.</v>
      </c>
      <c r="M572" t="b">
        <f>IFERROR(VLOOKUP(A572,'uppn åk6 ej uppn åk9'!$A$4:$D$525,1,FALSE)&lt;&gt;"",FALSE)</f>
        <v>1</v>
      </c>
      <c r="N572">
        <f>IFERROR(VLOOKUP(A572,'uppn åk6 ej uppn åk9'!$A$4:$D$525,2,FALSE),0)</f>
        <v>999</v>
      </c>
      <c r="O572">
        <f>IFERROR(VLOOKUP(A572,'uppn åk6 ej uppn åk9'!$A$4:$D$525,3,FALSE),0)</f>
        <v>999</v>
      </c>
      <c r="P572">
        <f t="shared" si="77"/>
        <v>0</v>
      </c>
      <c r="Q572">
        <f t="shared" si="78"/>
        <v>0</v>
      </c>
      <c r="R572" t="b">
        <f>IFERROR(VLOOKUP(A572,'uppn åk6 uppn åk9'!$A$4:$D$600,1,FALSE)&lt;&gt;"",FALSE)</f>
        <v>0</v>
      </c>
      <c r="S572">
        <f>IFERROR(VLOOKUP(A572,'uppn åk6 uppn åk9'!$A$4:$D$600,2,FALSE),0)</f>
        <v>0</v>
      </c>
      <c r="T572">
        <f>IFERROR(VLOOKUP(A572,'uppn åk6 uppn åk9'!$A$4:$D$600,3,FALSE),0)</f>
        <v>0</v>
      </c>
      <c r="U572">
        <f t="shared" si="79"/>
        <v>0</v>
      </c>
      <c r="V572">
        <f t="shared" si="80"/>
        <v>0</v>
      </c>
    </row>
    <row r="573" spans="1:22" x14ac:dyDescent="0.3">
      <c r="A573" s="10" t="s">
        <v>489</v>
      </c>
      <c r="B573" s="49" t="b">
        <f t="shared" si="72"/>
        <v>0</v>
      </c>
      <c r="C573" t="b">
        <f>IFERROR(VLOOKUP(A573,'ej uppn åk6 ej uppn åk9'!$A$4:$D$525,1,FALSE)&lt;&gt;"",FALSE)</f>
        <v>1</v>
      </c>
      <c r="D573">
        <f>IFERROR(VLOOKUP(A573,'ej uppn åk6 ej uppn åk9'!$A$4:$D$525,2,FALSE),0)</f>
        <v>39</v>
      </c>
      <c r="E573">
        <f>IFERROR(VLOOKUP(A573,'ej uppn åk6 ej uppn åk9'!$A$4:$D$525,3,FALSE),0)</f>
        <v>35</v>
      </c>
      <c r="F573">
        <f t="shared" si="73"/>
        <v>39</v>
      </c>
      <c r="G573">
        <f t="shared" si="74"/>
        <v>35</v>
      </c>
      <c r="H573" t="b">
        <f>IFERROR(VLOOKUP(A573,'ej uppn åk6 uppn åk9'!$A$4:$D$525,1,FALSE)&lt;&gt;"",FALSE)</f>
        <v>1</v>
      </c>
      <c r="I573">
        <f>IFERROR(VLOOKUP(A573,'ej uppn åk6 uppn åk9'!$A$4:$D$525,2,FALSE),0)</f>
        <v>14</v>
      </c>
      <c r="J573">
        <f>IFERROR(VLOOKUP(A573,'ej uppn åk6 uppn åk9'!$A$4:$D$525,3,FALSE),0)</f>
        <v>12</v>
      </c>
      <c r="K573">
        <f t="shared" si="75"/>
        <v>14</v>
      </c>
      <c r="L573">
        <f t="shared" si="76"/>
        <v>12</v>
      </c>
      <c r="M573" t="b">
        <f>IFERROR(VLOOKUP(A573,'uppn åk6 ej uppn åk9'!$A$4:$D$525,1,FALSE)&lt;&gt;"",FALSE)</f>
        <v>1</v>
      </c>
      <c r="N573">
        <f>IFERROR(VLOOKUP(A573,'uppn åk6 ej uppn åk9'!$A$4:$D$525,2,FALSE),0)</f>
        <v>33</v>
      </c>
      <c r="O573">
        <f>IFERROR(VLOOKUP(A573,'uppn åk6 ej uppn åk9'!$A$4:$D$525,3,FALSE),0)</f>
        <v>999</v>
      </c>
      <c r="P573">
        <f t="shared" si="77"/>
        <v>33</v>
      </c>
      <c r="Q573">
        <f t="shared" si="78"/>
        <v>0</v>
      </c>
      <c r="R573" t="b">
        <f>IFERROR(VLOOKUP(A573,'uppn åk6 uppn åk9'!$A$4:$D$600,1,FALSE)&lt;&gt;"",FALSE)</f>
        <v>1</v>
      </c>
      <c r="S573">
        <f>IFERROR(VLOOKUP(A573,'uppn åk6 uppn åk9'!$A$4:$D$600,2,FALSE),0)</f>
        <v>210</v>
      </c>
      <c r="T573">
        <f>IFERROR(VLOOKUP(A573,'uppn åk6 uppn åk9'!$A$4:$D$600,3,FALSE),0)</f>
        <v>12</v>
      </c>
      <c r="U573">
        <f t="shared" si="79"/>
        <v>210</v>
      </c>
      <c r="V573">
        <f t="shared" si="80"/>
        <v>12</v>
      </c>
    </row>
    <row r="574" spans="1:22" x14ac:dyDescent="0.3">
      <c r="A574" s="10" t="s">
        <v>589</v>
      </c>
      <c r="B574" s="49" t="b">
        <f t="shared" si="72"/>
        <v>0</v>
      </c>
      <c r="C574" t="b">
        <f>IFERROR(VLOOKUP(A574,'ej uppn åk6 ej uppn åk9'!$A$4:$D$525,1,FALSE)&lt;&gt;"",FALSE)</f>
        <v>0</v>
      </c>
      <c r="D574">
        <f>IFERROR(VLOOKUP(A574,'ej uppn åk6 ej uppn åk9'!$A$4:$D$525,2,FALSE),0)</f>
        <v>0</v>
      </c>
      <c r="E574">
        <f>IFERROR(VLOOKUP(A574,'ej uppn åk6 ej uppn åk9'!$A$4:$D$525,3,FALSE),0)</f>
        <v>0</v>
      </c>
      <c r="F574">
        <f t="shared" si="73"/>
        <v>0</v>
      </c>
      <c r="G574">
        <f t="shared" si="74"/>
        <v>0</v>
      </c>
      <c r="H574" t="b">
        <f>IFERROR(VLOOKUP(A574,'ej uppn åk6 uppn åk9'!$A$4:$D$525,1,FALSE)&lt;&gt;"",FALSE)</f>
        <v>1</v>
      </c>
      <c r="I574">
        <f>IFERROR(VLOOKUP(A574,'ej uppn åk6 uppn åk9'!$A$4:$D$525,2,FALSE),0)</f>
        <v>999</v>
      </c>
      <c r="J574">
        <f>IFERROR(VLOOKUP(A574,'ej uppn åk6 uppn åk9'!$A$4:$D$525,3,FALSE),0)</f>
        <v>999</v>
      </c>
      <c r="K574">
        <f t="shared" si="75"/>
        <v>0</v>
      </c>
      <c r="L574">
        <f t="shared" si="76"/>
        <v>0</v>
      </c>
      <c r="M574" t="b">
        <f>IFERROR(VLOOKUP(A574,'uppn åk6 ej uppn åk9'!$A$4:$D$525,1,FALSE)&lt;&gt;"",FALSE)</f>
        <v>0</v>
      </c>
      <c r="N574">
        <f>IFERROR(VLOOKUP(A574,'uppn åk6 ej uppn åk9'!$A$4:$D$525,2,FALSE),0)</f>
        <v>0</v>
      </c>
      <c r="O574">
        <f>IFERROR(VLOOKUP(A574,'uppn åk6 ej uppn åk9'!$A$4:$D$525,3,FALSE),0)</f>
        <v>0</v>
      </c>
      <c r="P574">
        <f t="shared" si="77"/>
        <v>0</v>
      </c>
      <c r="Q574">
        <f t="shared" si="78"/>
        <v>0</v>
      </c>
      <c r="R574" t="b">
        <f>IFERROR(VLOOKUP(A574,'uppn åk6 uppn åk9'!$A$4:$D$600,1,FALSE)&lt;&gt;"",FALSE)</f>
        <v>1</v>
      </c>
      <c r="S574">
        <f>IFERROR(VLOOKUP(A574,'uppn åk6 uppn åk9'!$A$4:$D$600,2,FALSE),0)</f>
        <v>50</v>
      </c>
      <c r="T574">
        <f>IFERROR(VLOOKUP(A574,'uppn åk6 uppn åk9'!$A$4:$D$600,3,FALSE),0)</f>
        <v>999</v>
      </c>
      <c r="U574">
        <f t="shared" si="79"/>
        <v>50</v>
      </c>
      <c r="V574">
        <f t="shared" si="80"/>
        <v>0</v>
      </c>
    </row>
    <row r="575" spans="1:22" x14ac:dyDescent="0.3">
      <c r="A575" s="10" t="s">
        <v>609</v>
      </c>
      <c r="B575" s="49" t="b">
        <f t="shared" si="72"/>
        <v>0</v>
      </c>
      <c r="C575" t="b">
        <f>IFERROR(VLOOKUP(A575,'ej uppn åk6 ej uppn åk9'!$A$4:$D$525,1,FALSE)&lt;&gt;"",FALSE)</f>
        <v>0</v>
      </c>
      <c r="D575">
        <f>IFERROR(VLOOKUP(A575,'ej uppn åk6 ej uppn åk9'!$A$4:$D$525,2,FALSE),0)</f>
        <v>0</v>
      </c>
      <c r="E575">
        <f>IFERROR(VLOOKUP(A575,'ej uppn åk6 ej uppn åk9'!$A$4:$D$525,3,FALSE),0)</f>
        <v>0</v>
      </c>
      <c r="F575">
        <f t="shared" si="73"/>
        <v>0</v>
      </c>
      <c r="G575">
        <f t="shared" si="74"/>
        <v>0</v>
      </c>
      <c r="H575" t="b">
        <f>IFERROR(VLOOKUP(A575,'ej uppn åk6 uppn åk9'!$A$4:$D$525,1,FALSE)&lt;&gt;"",FALSE)</f>
        <v>0</v>
      </c>
      <c r="I575">
        <f>IFERROR(VLOOKUP(A575,'ej uppn åk6 uppn åk9'!$A$4:$D$525,2,FALSE),0)</f>
        <v>0</v>
      </c>
      <c r="J575">
        <f>IFERROR(VLOOKUP(A575,'ej uppn åk6 uppn åk9'!$A$4:$D$525,3,FALSE),0)</f>
        <v>0</v>
      </c>
      <c r="K575">
        <f t="shared" si="75"/>
        <v>0</v>
      </c>
      <c r="L575">
        <f t="shared" si="76"/>
        <v>0</v>
      </c>
      <c r="M575" t="b">
        <f>IFERROR(VLOOKUP(A575,'uppn åk6 ej uppn åk9'!$A$4:$D$525,1,FALSE)&lt;&gt;"",FALSE)</f>
        <v>1</v>
      </c>
      <c r="N575">
        <f>IFERROR(VLOOKUP(A575,'uppn åk6 ej uppn åk9'!$A$4:$D$525,2,FALSE),0)</f>
        <v>0</v>
      </c>
      <c r="O575" t="str">
        <f>IFERROR(VLOOKUP(A575,'uppn åk6 ej uppn åk9'!$A$4:$D$525,3,FALSE),0)</f>
        <v>.</v>
      </c>
      <c r="P575">
        <f t="shared" si="77"/>
        <v>0</v>
      </c>
      <c r="Q575" t="str">
        <f t="shared" si="78"/>
        <v>.</v>
      </c>
      <c r="R575" t="b">
        <f>IFERROR(VLOOKUP(A575,'uppn åk6 uppn åk9'!$A$4:$D$600,1,FALSE)&lt;&gt;"",FALSE)</f>
        <v>1</v>
      </c>
      <c r="S575">
        <f>IFERROR(VLOOKUP(A575,'uppn åk6 uppn åk9'!$A$4:$D$600,2,FALSE),0)</f>
        <v>0</v>
      </c>
      <c r="T575" t="str">
        <f>IFERROR(VLOOKUP(A575,'uppn åk6 uppn åk9'!$A$4:$D$600,3,FALSE),0)</f>
        <v>.</v>
      </c>
      <c r="U575">
        <f t="shared" si="79"/>
        <v>0</v>
      </c>
      <c r="V575" t="str">
        <f t="shared" si="80"/>
        <v>.</v>
      </c>
    </row>
    <row r="576" spans="1:22" x14ac:dyDescent="0.3">
      <c r="A576" s="10" t="s">
        <v>490</v>
      </c>
      <c r="B576" s="49" t="b">
        <f t="shared" si="72"/>
        <v>0</v>
      </c>
      <c r="C576" t="b">
        <f>IFERROR(VLOOKUP(A576,'ej uppn åk6 ej uppn åk9'!$A$4:$D$525,1,FALSE)&lt;&gt;"",FALSE)</f>
        <v>1</v>
      </c>
      <c r="D576">
        <f>IFERROR(VLOOKUP(A576,'ej uppn åk6 ej uppn åk9'!$A$4:$D$525,2,FALSE),0)</f>
        <v>999</v>
      </c>
      <c r="E576">
        <f>IFERROR(VLOOKUP(A576,'ej uppn åk6 ej uppn åk9'!$A$4:$D$525,3,FALSE),0)</f>
        <v>999</v>
      </c>
      <c r="F576">
        <f t="shared" si="73"/>
        <v>0</v>
      </c>
      <c r="G576">
        <f t="shared" si="74"/>
        <v>0</v>
      </c>
      <c r="H576" t="b">
        <f>IFERROR(VLOOKUP(A576,'ej uppn åk6 uppn åk9'!$A$4:$D$525,1,FALSE)&lt;&gt;"",FALSE)</f>
        <v>1</v>
      </c>
      <c r="I576">
        <f>IFERROR(VLOOKUP(A576,'ej uppn åk6 uppn åk9'!$A$4:$D$525,2,FALSE),0)</f>
        <v>999</v>
      </c>
      <c r="J576">
        <f>IFERROR(VLOOKUP(A576,'ej uppn åk6 uppn åk9'!$A$4:$D$525,3,FALSE),0)</f>
        <v>999</v>
      </c>
      <c r="K576">
        <f t="shared" si="75"/>
        <v>0</v>
      </c>
      <c r="L576">
        <f t="shared" si="76"/>
        <v>0</v>
      </c>
      <c r="M576" t="b">
        <f>IFERROR(VLOOKUP(A576,'uppn åk6 ej uppn åk9'!$A$4:$D$525,1,FALSE)&lt;&gt;"",FALSE)</f>
        <v>1</v>
      </c>
      <c r="N576">
        <f>IFERROR(VLOOKUP(A576,'uppn åk6 ej uppn åk9'!$A$4:$D$525,2,FALSE),0)</f>
        <v>999</v>
      </c>
      <c r="O576">
        <f>IFERROR(VLOOKUP(A576,'uppn åk6 ej uppn åk9'!$A$4:$D$525,3,FALSE),0)</f>
        <v>999</v>
      </c>
      <c r="P576">
        <f t="shared" si="77"/>
        <v>0</v>
      </c>
      <c r="Q576">
        <f t="shared" si="78"/>
        <v>0</v>
      </c>
      <c r="R576" t="b">
        <f>IFERROR(VLOOKUP(A576,'uppn åk6 uppn åk9'!$A$4:$D$600,1,FALSE)&lt;&gt;"",FALSE)</f>
        <v>1</v>
      </c>
      <c r="S576">
        <f>IFERROR(VLOOKUP(A576,'uppn åk6 uppn åk9'!$A$4:$D$600,2,FALSE),0)</f>
        <v>60</v>
      </c>
      <c r="T576">
        <f>IFERROR(VLOOKUP(A576,'uppn åk6 uppn åk9'!$A$4:$D$600,3,FALSE),0)</f>
        <v>999</v>
      </c>
      <c r="U576">
        <f t="shared" si="79"/>
        <v>60</v>
      </c>
      <c r="V576">
        <f t="shared" si="80"/>
        <v>0</v>
      </c>
    </row>
    <row r="577" spans="1:22" x14ac:dyDescent="0.3">
      <c r="A577" s="10" t="s">
        <v>491</v>
      </c>
      <c r="B577" s="49" t="b">
        <f t="shared" si="72"/>
        <v>0</v>
      </c>
      <c r="C577" t="b">
        <f>IFERROR(VLOOKUP(A577,'ej uppn åk6 ej uppn åk9'!$A$4:$D$525,1,FALSE)&lt;&gt;"",FALSE)</f>
        <v>1</v>
      </c>
      <c r="D577">
        <f>IFERROR(VLOOKUP(A577,'ej uppn åk6 ej uppn åk9'!$A$4:$D$525,2,FALSE),0)</f>
        <v>999</v>
      </c>
      <c r="E577">
        <f>IFERROR(VLOOKUP(A577,'ej uppn åk6 ej uppn åk9'!$A$4:$D$525,3,FALSE),0)</f>
        <v>999</v>
      </c>
      <c r="F577">
        <f t="shared" si="73"/>
        <v>0</v>
      </c>
      <c r="G577">
        <f t="shared" si="74"/>
        <v>0</v>
      </c>
      <c r="H577" t="b">
        <f>IFERROR(VLOOKUP(A577,'ej uppn åk6 uppn åk9'!$A$4:$D$525,1,FALSE)&lt;&gt;"",FALSE)</f>
        <v>0</v>
      </c>
      <c r="I577">
        <f>IFERROR(VLOOKUP(A577,'ej uppn åk6 uppn åk9'!$A$4:$D$525,2,FALSE),0)</f>
        <v>0</v>
      </c>
      <c r="J577">
        <f>IFERROR(VLOOKUP(A577,'ej uppn åk6 uppn åk9'!$A$4:$D$525,3,FALSE),0)</f>
        <v>0</v>
      </c>
      <c r="K577">
        <f t="shared" si="75"/>
        <v>0</v>
      </c>
      <c r="L577">
        <f t="shared" si="76"/>
        <v>0</v>
      </c>
      <c r="M577" t="b">
        <f>IFERROR(VLOOKUP(A577,'uppn åk6 ej uppn åk9'!$A$4:$D$525,1,FALSE)&lt;&gt;"",FALSE)</f>
        <v>0</v>
      </c>
      <c r="N577">
        <f>IFERROR(VLOOKUP(A577,'uppn åk6 ej uppn åk9'!$A$4:$D$525,2,FALSE),0)</f>
        <v>0</v>
      </c>
      <c r="O577">
        <f>IFERROR(VLOOKUP(A577,'uppn åk6 ej uppn åk9'!$A$4:$D$525,3,FALSE),0)</f>
        <v>0</v>
      </c>
      <c r="P577">
        <f t="shared" si="77"/>
        <v>0</v>
      </c>
      <c r="Q577">
        <f t="shared" si="78"/>
        <v>0</v>
      </c>
      <c r="R577" t="b">
        <f>IFERROR(VLOOKUP(A577,'uppn åk6 uppn åk9'!$A$4:$D$600,1,FALSE)&lt;&gt;"",FALSE)</f>
        <v>0</v>
      </c>
      <c r="S577">
        <f>IFERROR(VLOOKUP(A577,'uppn åk6 uppn åk9'!$A$4:$D$600,2,FALSE),0)</f>
        <v>0</v>
      </c>
      <c r="T577">
        <f>IFERROR(VLOOKUP(A577,'uppn åk6 uppn åk9'!$A$4:$D$600,3,FALSE),0)</f>
        <v>0</v>
      </c>
      <c r="U577">
        <f t="shared" si="79"/>
        <v>0</v>
      </c>
      <c r="V577">
        <f t="shared" si="80"/>
        <v>0</v>
      </c>
    </row>
    <row r="578" spans="1:22" x14ac:dyDescent="0.3">
      <c r="A578" s="10" t="s">
        <v>492</v>
      </c>
      <c r="B578" s="49" t="b">
        <f t="shared" si="72"/>
        <v>0</v>
      </c>
      <c r="C578" t="b">
        <f>IFERROR(VLOOKUP(A578,'ej uppn åk6 ej uppn åk9'!$A$4:$D$525,1,FALSE)&lt;&gt;"",FALSE)</f>
        <v>1</v>
      </c>
      <c r="D578">
        <f>IFERROR(VLOOKUP(A578,'ej uppn åk6 ej uppn åk9'!$A$4:$D$525,2,FALSE),0)</f>
        <v>12</v>
      </c>
      <c r="E578">
        <f>IFERROR(VLOOKUP(A578,'ej uppn åk6 ej uppn åk9'!$A$4:$D$525,3,FALSE),0)</f>
        <v>999</v>
      </c>
      <c r="F578">
        <f t="shared" si="73"/>
        <v>12</v>
      </c>
      <c r="G578">
        <f t="shared" si="74"/>
        <v>0</v>
      </c>
      <c r="H578" t="b">
        <f>IFERROR(VLOOKUP(A578,'ej uppn åk6 uppn åk9'!$A$4:$D$525,1,FALSE)&lt;&gt;"",FALSE)</f>
        <v>1</v>
      </c>
      <c r="I578">
        <f>IFERROR(VLOOKUP(A578,'ej uppn åk6 uppn åk9'!$A$4:$D$525,2,FALSE),0)</f>
        <v>17</v>
      </c>
      <c r="J578">
        <f>IFERROR(VLOOKUP(A578,'ej uppn åk6 uppn åk9'!$A$4:$D$525,3,FALSE),0)</f>
        <v>999</v>
      </c>
      <c r="K578">
        <f t="shared" si="75"/>
        <v>17</v>
      </c>
      <c r="L578">
        <f t="shared" si="76"/>
        <v>0</v>
      </c>
      <c r="M578" t="b">
        <f>IFERROR(VLOOKUP(A578,'uppn åk6 ej uppn åk9'!$A$4:$D$525,1,FALSE)&lt;&gt;"",FALSE)</f>
        <v>1</v>
      </c>
      <c r="N578">
        <f>IFERROR(VLOOKUP(A578,'uppn åk6 ej uppn åk9'!$A$4:$D$525,2,FALSE),0)</f>
        <v>21</v>
      </c>
      <c r="O578">
        <f>IFERROR(VLOOKUP(A578,'uppn åk6 ej uppn åk9'!$A$4:$D$525,3,FALSE),0)</f>
        <v>999</v>
      </c>
      <c r="P578">
        <f t="shared" si="77"/>
        <v>21</v>
      </c>
      <c r="Q578">
        <f t="shared" si="78"/>
        <v>0</v>
      </c>
      <c r="R578" t="b">
        <f>IFERROR(VLOOKUP(A578,'uppn åk6 uppn åk9'!$A$4:$D$600,1,FALSE)&lt;&gt;"",FALSE)</f>
        <v>1</v>
      </c>
      <c r="S578">
        <f>IFERROR(VLOOKUP(A578,'uppn åk6 uppn åk9'!$A$4:$D$600,2,FALSE),0)</f>
        <v>104</v>
      </c>
      <c r="T578">
        <f>IFERROR(VLOOKUP(A578,'uppn åk6 uppn åk9'!$A$4:$D$600,3,FALSE),0)</f>
        <v>999</v>
      </c>
      <c r="U578">
        <f t="shared" si="79"/>
        <v>104</v>
      </c>
      <c r="V578">
        <f t="shared" si="80"/>
        <v>0</v>
      </c>
    </row>
    <row r="579" spans="1:22" x14ac:dyDescent="0.3">
      <c r="A579" s="10" t="s">
        <v>493</v>
      </c>
      <c r="B579" s="49" t="b">
        <f t="shared" si="72"/>
        <v>0</v>
      </c>
      <c r="C579" t="b">
        <f>IFERROR(VLOOKUP(A579,'ej uppn åk6 ej uppn åk9'!$A$4:$D$525,1,FALSE)&lt;&gt;"",FALSE)</f>
        <v>1</v>
      </c>
      <c r="D579">
        <f>IFERROR(VLOOKUP(A579,'ej uppn åk6 ej uppn åk9'!$A$4:$D$525,2,FALSE),0)</f>
        <v>10</v>
      </c>
      <c r="E579">
        <f>IFERROR(VLOOKUP(A579,'ej uppn åk6 ej uppn åk9'!$A$4:$D$525,3,FALSE),0)</f>
        <v>999</v>
      </c>
      <c r="F579">
        <f t="shared" si="73"/>
        <v>10</v>
      </c>
      <c r="G579">
        <f t="shared" si="74"/>
        <v>0</v>
      </c>
      <c r="H579" t="b">
        <f>IFERROR(VLOOKUP(A579,'ej uppn åk6 uppn åk9'!$A$4:$D$525,1,FALSE)&lt;&gt;"",FALSE)</f>
        <v>1</v>
      </c>
      <c r="I579">
        <f>IFERROR(VLOOKUP(A579,'ej uppn åk6 uppn åk9'!$A$4:$D$525,2,FALSE),0)</f>
        <v>999</v>
      </c>
      <c r="J579">
        <f>IFERROR(VLOOKUP(A579,'ej uppn åk6 uppn åk9'!$A$4:$D$525,3,FALSE),0)</f>
        <v>999</v>
      </c>
      <c r="K579">
        <f t="shared" si="75"/>
        <v>0</v>
      </c>
      <c r="L579">
        <f t="shared" si="76"/>
        <v>0</v>
      </c>
      <c r="M579" t="b">
        <f>IFERROR(VLOOKUP(A579,'uppn åk6 ej uppn åk9'!$A$4:$D$525,1,FALSE)&lt;&gt;"",FALSE)</f>
        <v>1</v>
      </c>
      <c r="N579">
        <f>IFERROR(VLOOKUP(A579,'uppn åk6 ej uppn åk9'!$A$4:$D$525,2,FALSE),0)</f>
        <v>999</v>
      </c>
      <c r="O579">
        <f>IFERROR(VLOOKUP(A579,'uppn åk6 ej uppn åk9'!$A$4:$D$525,3,FALSE),0)</f>
        <v>999</v>
      </c>
      <c r="P579">
        <f t="shared" si="77"/>
        <v>0</v>
      </c>
      <c r="Q579">
        <f t="shared" si="78"/>
        <v>0</v>
      </c>
      <c r="R579" t="b">
        <f>IFERROR(VLOOKUP(A579,'uppn åk6 uppn åk9'!$A$4:$D$600,1,FALSE)&lt;&gt;"",FALSE)</f>
        <v>1</v>
      </c>
      <c r="S579">
        <f>IFERROR(VLOOKUP(A579,'uppn åk6 uppn åk9'!$A$4:$D$600,2,FALSE),0)</f>
        <v>28</v>
      </c>
      <c r="T579">
        <f>IFERROR(VLOOKUP(A579,'uppn åk6 uppn åk9'!$A$4:$D$600,3,FALSE),0)</f>
        <v>0</v>
      </c>
      <c r="U579">
        <f t="shared" si="79"/>
        <v>28</v>
      </c>
      <c r="V579">
        <f t="shared" si="80"/>
        <v>0</v>
      </c>
    </row>
    <row r="580" spans="1:22" x14ac:dyDescent="0.3">
      <c r="A580" s="10" t="s">
        <v>494</v>
      </c>
      <c r="B580" s="49" t="b">
        <f t="shared" si="72"/>
        <v>0</v>
      </c>
      <c r="C580" t="b">
        <f>IFERROR(VLOOKUP(A580,'ej uppn åk6 ej uppn åk9'!$A$4:$D$525,1,FALSE)&lt;&gt;"",FALSE)</f>
        <v>1</v>
      </c>
      <c r="D580">
        <f>IFERROR(VLOOKUP(A580,'ej uppn åk6 ej uppn åk9'!$A$4:$D$525,2,FALSE),0)</f>
        <v>999</v>
      </c>
      <c r="E580">
        <f>IFERROR(VLOOKUP(A580,'ej uppn åk6 ej uppn åk9'!$A$4:$D$525,3,FALSE),0)</f>
        <v>999</v>
      </c>
      <c r="F580">
        <f t="shared" si="73"/>
        <v>0</v>
      </c>
      <c r="G580">
        <f t="shared" si="74"/>
        <v>0</v>
      </c>
      <c r="H580" t="b">
        <f>IFERROR(VLOOKUP(A580,'ej uppn åk6 uppn åk9'!$A$4:$D$525,1,FALSE)&lt;&gt;"",FALSE)</f>
        <v>1</v>
      </c>
      <c r="I580">
        <f>IFERROR(VLOOKUP(A580,'ej uppn åk6 uppn åk9'!$A$4:$D$525,2,FALSE),0)</f>
        <v>999</v>
      </c>
      <c r="J580">
        <f>IFERROR(VLOOKUP(A580,'ej uppn åk6 uppn åk9'!$A$4:$D$525,3,FALSE),0)</f>
        <v>999</v>
      </c>
      <c r="K580">
        <f t="shared" si="75"/>
        <v>0</v>
      </c>
      <c r="L580">
        <f t="shared" si="76"/>
        <v>0</v>
      </c>
      <c r="M580" t="b">
        <f>IFERROR(VLOOKUP(A580,'uppn åk6 ej uppn åk9'!$A$4:$D$525,1,FALSE)&lt;&gt;"",FALSE)</f>
        <v>1</v>
      </c>
      <c r="N580">
        <f>IFERROR(VLOOKUP(A580,'uppn åk6 ej uppn åk9'!$A$4:$D$525,2,FALSE),0)</f>
        <v>999</v>
      </c>
      <c r="O580">
        <f>IFERROR(VLOOKUP(A580,'uppn åk6 ej uppn åk9'!$A$4:$D$525,3,FALSE),0)</f>
        <v>999</v>
      </c>
      <c r="P580">
        <f t="shared" si="77"/>
        <v>0</v>
      </c>
      <c r="Q580">
        <f t="shared" si="78"/>
        <v>0</v>
      </c>
      <c r="R580" t="b">
        <f>IFERROR(VLOOKUP(A580,'uppn åk6 uppn åk9'!$A$4:$D$600,1,FALSE)&lt;&gt;"",FALSE)</f>
        <v>1</v>
      </c>
      <c r="S580">
        <f>IFERROR(VLOOKUP(A580,'uppn åk6 uppn åk9'!$A$4:$D$600,2,FALSE),0)</f>
        <v>27</v>
      </c>
      <c r="T580">
        <f>IFERROR(VLOOKUP(A580,'uppn åk6 uppn åk9'!$A$4:$D$600,3,FALSE),0)</f>
        <v>999</v>
      </c>
      <c r="U580">
        <f t="shared" si="79"/>
        <v>27</v>
      </c>
      <c r="V580">
        <f t="shared" si="80"/>
        <v>0</v>
      </c>
    </row>
    <row r="581" spans="1:22" x14ac:dyDescent="0.3">
      <c r="A581" s="10" t="s">
        <v>495</v>
      </c>
      <c r="B581" s="49" t="b">
        <f t="shared" si="72"/>
        <v>0</v>
      </c>
      <c r="C581" t="b">
        <f>IFERROR(VLOOKUP(A581,'ej uppn åk6 ej uppn åk9'!$A$4:$D$525,1,FALSE)&lt;&gt;"",FALSE)</f>
        <v>1</v>
      </c>
      <c r="D581">
        <f>IFERROR(VLOOKUP(A581,'ej uppn åk6 ej uppn åk9'!$A$4:$D$525,2,FALSE),0)</f>
        <v>999</v>
      </c>
      <c r="E581">
        <f>IFERROR(VLOOKUP(A581,'ej uppn åk6 ej uppn åk9'!$A$4:$D$525,3,FALSE),0)</f>
        <v>999</v>
      </c>
      <c r="F581">
        <f t="shared" si="73"/>
        <v>0</v>
      </c>
      <c r="G581">
        <f t="shared" si="74"/>
        <v>0</v>
      </c>
      <c r="H581" t="b">
        <f>IFERROR(VLOOKUP(A581,'ej uppn åk6 uppn åk9'!$A$4:$D$525,1,FALSE)&lt;&gt;"",FALSE)</f>
        <v>1</v>
      </c>
      <c r="I581">
        <f>IFERROR(VLOOKUP(A581,'ej uppn åk6 uppn åk9'!$A$4:$D$525,2,FALSE),0)</f>
        <v>999</v>
      </c>
      <c r="J581">
        <f>IFERROR(VLOOKUP(A581,'ej uppn åk6 uppn åk9'!$A$4:$D$525,3,FALSE),0)</f>
        <v>999</v>
      </c>
      <c r="K581">
        <f t="shared" si="75"/>
        <v>0</v>
      </c>
      <c r="L581">
        <f t="shared" si="76"/>
        <v>0</v>
      </c>
      <c r="M581" t="b">
        <f>IFERROR(VLOOKUP(A581,'uppn åk6 ej uppn åk9'!$A$4:$D$525,1,FALSE)&lt;&gt;"",FALSE)</f>
        <v>0</v>
      </c>
      <c r="N581">
        <f>IFERROR(VLOOKUP(A581,'uppn åk6 ej uppn åk9'!$A$4:$D$525,2,FALSE),0)</f>
        <v>0</v>
      </c>
      <c r="O581">
        <f>IFERROR(VLOOKUP(A581,'uppn åk6 ej uppn åk9'!$A$4:$D$525,3,FALSE),0)</f>
        <v>0</v>
      </c>
      <c r="P581">
        <f t="shared" si="77"/>
        <v>0</v>
      </c>
      <c r="Q581">
        <f t="shared" si="78"/>
        <v>0</v>
      </c>
      <c r="R581" t="b">
        <f>IFERROR(VLOOKUP(A581,'uppn åk6 uppn åk9'!$A$4:$D$600,1,FALSE)&lt;&gt;"",FALSE)</f>
        <v>1</v>
      </c>
      <c r="S581">
        <f>IFERROR(VLOOKUP(A581,'uppn åk6 uppn åk9'!$A$4:$D$600,2,FALSE),0)</f>
        <v>999</v>
      </c>
      <c r="T581">
        <f>IFERROR(VLOOKUP(A581,'uppn åk6 uppn åk9'!$A$4:$D$600,3,FALSE),0)</f>
        <v>999</v>
      </c>
      <c r="U581">
        <f t="shared" si="79"/>
        <v>0</v>
      </c>
      <c r="V581">
        <f t="shared" si="80"/>
        <v>0</v>
      </c>
    </row>
    <row r="582" spans="1:22" x14ac:dyDescent="0.3">
      <c r="A582" s="10" t="s">
        <v>497</v>
      </c>
      <c r="B582" s="49" t="b">
        <f t="shared" ref="B582:B625" si="81">OR(E582=".",G582=".",J582=".",L582=".")</f>
        <v>0</v>
      </c>
      <c r="C582" t="b">
        <f>IFERROR(VLOOKUP(A582,'ej uppn åk6 ej uppn åk9'!$A$4:$D$525,1,FALSE)&lt;&gt;"",FALSE)</f>
        <v>1</v>
      </c>
      <c r="D582">
        <f>IFERROR(VLOOKUP(A582,'ej uppn åk6 ej uppn åk9'!$A$4:$D$525,2,FALSE),0)</f>
        <v>70</v>
      </c>
      <c r="E582">
        <f>IFERROR(VLOOKUP(A582,'ej uppn åk6 ej uppn åk9'!$A$4:$D$525,3,FALSE),0)</f>
        <v>20</v>
      </c>
      <c r="F582">
        <f t="shared" ref="F582:F625" si="82">IF(D582=999,0,D582)</f>
        <v>70</v>
      </c>
      <c r="G582">
        <f t="shared" ref="G582:G625" si="83">IF(E582=999,0,E582)</f>
        <v>20</v>
      </c>
      <c r="H582" t="b">
        <f>IFERROR(VLOOKUP(A582,'ej uppn åk6 uppn åk9'!$A$4:$D$525,1,FALSE)&lt;&gt;"",FALSE)</f>
        <v>1</v>
      </c>
      <c r="I582">
        <f>IFERROR(VLOOKUP(A582,'ej uppn åk6 uppn åk9'!$A$4:$D$525,2,FALSE),0)</f>
        <v>63</v>
      </c>
      <c r="J582">
        <f>IFERROR(VLOOKUP(A582,'ej uppn åk6 uppn åk9'!$A$4:$D$525,3,FALSE),0)</f>
        <v>11</v>
      </c>
      <c r="K582">
        <f t="shared" ref="K582:K625" si="84">IF(I582=999,0,I582)</f>
        <v>63</v>
      </c>
      <c r="L582">
        <f t="shared" ref="L582:L625" si="85">IF(J582=999,0,J582)</f>
        <v>11</v>
      </c>
      <c r="M582" t="b">
        <f>IFERROR(VLOOKUP(A582,'uppn åk6 ej uppn åk9'!$A$4:$D$525,1,FALSE)&lt;&gt;"",FALSE)</f>
        <v>1</v>
      </c>
      <c r="N582">
        <f>IFERROR(VLOOKUP(A582,'uppn åk6 ej uppn åk9'!$A$4:$D$525,2,FALSE),0)</f>
        <v>30</v>
      </c>
      <c r="O582">
        <f>IFERROR(VLOOKUP(A582,'uppn åk6 ej uppn åk9'!$A$4:$D$525,3,FALSE),0)</f>
        <v>999</v>
      </c>
      <c r="P582">
        <f t="shared" ref="P582:P625" si="86">IF(N582=999,0,N582)</f>
        <v>30</v>
      </c>
      <c r="Q582">
        <f t="shared" ref="Q582:Q625" si="87">IF(O582=999,0,O582)</f>
        <v>0</v>
      </c>
      <c r="R582" t="b">
        <f>IFERROR(VLOOKUP(A582,'uppn åk6 uppn åk9'!$A$4:$D$600,1,FALSE)&lt;&gt;"",FALSE)</f>
        <v>1</v>
      </c>
      <c r="S582">
        <f>IFERROR(VLOOKUP(A582,'uppn åk6 uppn åk9'!$A$4:$D$600,2,FALSE),0)</f>
        <v>428</v>
      </c>
      <c r="T582">
        <f>IFERROR(VLOOKUP(A582,'uppn åk6 uppn åk9'!$A$4:$D$600,3,FALSE),0)</f>
        <v>999</v>
      </c>
      <c r="U582">
        <f t="shared" ref="U582:U625" si="88">IF(S582=999,0,S582)</f>
        <v>428</v>
      </c>
      <c r="V582">
        <f t="shared" ref="V582:V625" si="89">IF(T582=999,0,T582)</f>
        <v>0</v>
      </c>
    </row>
    <row r="583" spans="1:22" x14ac:dyDescent="0.3">
      <c r="A583" s="10" t="s">
        <v>637</v>
      </c>
      <c r="B583" s="49" t="b">
        <f t="shared" si="81"/>
        <v>0</v>
      </c>
      <c r="C583" t="b">
        <f>IFERROR(VLOOKUP(A583,'ej uppn åk6 ej uppn åk9'!$A$4:$D$525,1,FALSE)&lt;&gt;"",FALSE)</f>
        <v>0</v>
      </c>
      <c r="D583">
        <f>IFERROR(VLOOKUP(A583,'ej uppn åk6 ej uppn åk9'!$A$4:$D$525,2,FALSE),0)</f>
        <v>0</v>
      </c>
      <c r="E583">
        <f>IFERROR(VLOOKUP(A583,'ej uppn åk6 ej uppn åk9'!$A$4:$D$525,3,FALSE),0)</f>
        <v>0</v>
      </c>
      <c r="F583">
        <f t="shared" si="82"/>
        <v>0</v>
      </c>
      <c r="G583">
        <f t="shared" si="83"/>
        <v>0</v>
      </c>
      <c r="H583" t="b">
        <f>IFERROR(VLOOKUP(A583,'ej uppn åk6 uppn åk9'!$A$4:$D$525,1,FALSE)&lt;&gt;"",FALSE)</f>
        <v>0</v>
      </c>
      <c r="I583">
        <f>IFERROR(VLOOKUP(A583,'ej uppn åk6 uppn åk9'!$A$4:$D$525,2,FALSE),0)</f>
        <v>0</v>
      </c>
      <c r="J583">
        <f>IFERROR(VLOOKUP(A583,'ej uppn åk6 uppn åk9'!$A$4:$D$525,3,FALSE),0)</f>
        <v>0</v>
      </c>
      <c r="K583">
        <f t="shared" si="84"/>
        <v>0</v>
      </c>
      <c r="L583">
        <f t="shared" si="85"/>
        <v>0</v>
      </c>
      <c r="M583" t="b">
        <f>IFERROR(VLOOKUP(A583,'uppn åk6 ej uppn åk9'!$A$4:$D$525,1,FALSE)&lt;&gt;"",FALSE)</f>
        <v>0</v>
      </c>
      <c r="N583">
        <f>IFERROR(VLOOKUP(A583,'uppn åk6 ej uppn åk9'!$A$4:$D$525,2,FALSE),0)</f>
        <v>0</v>
      </c>
      <c r="O583">
        <f>IFERROR(VLOOKUP(A583,'uppn åk6 ej uppn åk9'!$A$4:$D$525,3,FALSE),0)</f>
        <v>0</v>
      </c>
      <c r="P583">
        <f t="shared" si="86"/>
        <v>0</v>
      </c>
      <c r="Q583">
        <f t="shared" si="87"/>
        <v>0</v>
      </c>
      <c r="R583" t="b">
        <f>IFERROR(VLOOKUP(A583,'uppn åk6 uppn åk9'!$A$4:$D$600,1,FALSE)&lt;&gt;"",FALSE)</f>
        <v>1</v>
      </c>
      <c r="S583">
        <f>IFERROR(VLOOKUP(A583,'uppn åk6 uppn åk9'!$A$4:$D$600,2,FALSE),0)</f>
        <v>999</v>
      </c>
      <c r="T583">
        <f>IFERROR(VLOOKUP(A583,'uppn åk6 uppn åk9'!$A$4:$D$600,3,FALSE),0)</f>
        <v>999</v>
      </c>
      <c r="U583">
        <f t="shared" si="88"/>
        <v>0</v>
      </c>
      <c r="V583">
        <f t="shared" si="89"/>
        <v>0</v>
      </c>
    </row>
    <row r="584" spans="1:22" x14ac:dyDescent="0.3">
      <c r="A584" s="10" t="s">
        <v>507</v>
      </c>
      <c r="B584" s="49" t="b">
        <f t="shared" si="81"/>
        <v>0</v>
      </c>
      <c r="C584" t="b">
        <f>IFERROR(VLOOKUP(A584,'ej uppn åk6 ej uppn åk9'!$A$4:$D$525,1,FALSE)&lt;&gt;"",FALSE)</f>
        <v>1</v>
      </c>
      <c r="D584">
        <f>IFERROR(VLOOKUP(A584,'ej uppn åk6 ej uppn åk9'!$A$4:$D$525,2,FALSE),0)</f>
        <v>999</v>
      </c>
      <c r="E584">
        <f>IFERROR(VLOOKUP(A584,'ej uppn åk6 ej uppn åk9'!$A$4:$D$525,3,FALSE),0)</f>
        <v>999</v>
      </c>
      <c r="F584">
        <f t="shared" si="82"/>
        <v>0</v>
      </c>
      <c r="G584">
        <f t="shared" si="83"/>
        <v>0</v>
      </c>
      <c r="H584" t="b">
        <f>IFERROR(VLOOKUP(A584,'ej uppn åk6 uppn åk9'!$A$4:$D$525,1,FALSE)&lt;&gt;"",FALSE)</f>
        <v>1</v>
      </c>
      <c r="I584">
        <f>IFERROR(VLOOKUP(A584,'ej uppn åk6 uppn åk9'!$A$4:$D$525,2,FALSE),0)</f>
        <v>13</v>
      </c>
      <c r="J584">
        <f>IFERROR(VLOOKUP(A584,'ej uppn åk6 uppn åk9'!$A$4:$D$525,3,FALSE),0)</f>
        <v>999</v>
      </c>
      <c r="K584">
        <f t="shared" si="84"/>
        <v>13</v>
      </c>
      <c r="L584">
        <f t="shared" si="85"/>
        <v>0</v>
      </c>
      <c r="M584" t="b">
        <f>IFERROR(VLOOKUP(A584,'uppn åk6 ej uppn åk9'!$A$4:$D$525,1,FALSE)&lt;&gt;"",FALSE)</f>
        <v>1</v>
      </c>
      <c r="N584">
        <f>IFERROR(VLOOKUP(A584,'uppn åk6 ej uppn åk9'!$A$4:$D$525,2,FALSE),0)</f>
        <v>15</v>
      </c>
      <c r="O584">
        <f>IFERROR(VLOOKUP(A584,'uppn åk6 ej uppn åk9'!$A$4:$D$525,3,FALSE),0)</f>
        <v>0</v>
      </c>
      <c r="P584">
        <f t="shared" si="86"/>
        <v>15</v>
      </c>
      <c r="Q584">
        <f t="shared" si="87"/>
        <v>0</v>
      </c>
      <c r="R584" t="b">
        <f>IFERROR(VLOOKUP(A584,'uppn åk6 uppn åk9'!$A$4:$D$600,1,FALSE)&lt;&gt;"",FALSE)</f>
        <v>1</v>
      </c>
      <c r="S584">
        <f>IFERROR(VLOOKUP(A584,'uppn åk6 uppn åk9'!$A$4:$D$600,2,FALSE),0)</f>
        <v>66</v>
      </c>
      <c r="T584">
        <f>IFERROR(VLOOKUP(A584,'uppn åk6 uppn åk9'!$A$4:$D$600,3,FALSE),0)</f>
        <v>999</v>
      </c>
      <c r="U584">
        <f t="shared" si="88"/>
        <v>66</v>
      </c>
      <c r="V584">
        <f t="shared" si="89"/>
        <v>0</v>
      </c>
    </row>
    <row r="585" spans="1:22" x14ac:dyDescent="0.3">
      <c r="A585" s="10" t="s">
        <v>508</v>
      </c>
      <c r="B585" s="49" t="b">
        <f t="shared" si="81"/>
        <v>0</v>
      </c>
      <c r="C585" t="b">
        <f>IFERROR(VLOOKUP(A585,'ej uppn åk6 ej uppn åk9'!$A$4:$D$525,1,FALSE)&lt;&gt;"",FALSE)</f>
        <v>1</v>
      </c>
      <c r="D585">
        <f>IFERROR(VLOOKUP(A585,'ej uppn åk6 ej uppn åk9'!$A$4:$D$525,2,FALSE),0)</f>
        <v>999</v>
      </c>
      <c r="E585">
        <f>IFERROR(VLOOKUP(A585,'ej uppn åk6 ej uppn åk9'!$A$4:$D$525,3,FALSE),0)</f>
        <v>999</v>
      </c>
      <c r="F585">
        <f t="shared" si="82"/>
        <v>0</v>
      </c>
      <c r="G585">
        <f t="shared" si="83"/>
        <v>0</v>
      </c>
      <c r="H585" t="b">
        <f>IFERROR(VLOOKUP(A585,'ej uppn åk6 uppn åk9'!$A$4:$D$525,1,FALSE)&lt;&gt;"",FALSE)</f>
        <v>0</v>
      </c>
      <c r="I585">
        <f>IFERROR(VLOOKUP(A585,'ej uppn åk6 uppn åk9'!$A$4:$D$525,2,FALSE),0)</f>
        <v>0</v>
      </c>
      <c r="J585">
        <f>IFERROR(VLOOKUP(A585,'ej uppn åk6 uppn åk9'!$A$4:$D$525,3,FALSE),0)</f>
        <v>0</v>
      </c>
      <c r="K585">
        <f t="shared" si="84"/>
        <v>0</v>
      </c>
      <c r="L585">
        <f t="shared" si="85"/>
        <v>0</v>
      </c>
      <c r="M585" t="b">
        <f>IFERROR(VLOOKUP(A585,'uppn åk6 ej uppn åk9'!$A$4:$D$525,1,FALSE)&lt;&gt;"",FALSE)</f>
        <v>0</v>
      </c>
      <c r="N585">
        <f>IFERROR(VLOOKUP(A585,'uppn åk6 ej uppn åk9'!$A$4:$D$525,2,FALSE),0)</f>
        <v>0</v>
      </c>
      <c r="O585">
        <f>IFERROR(VLOOKUP(A585,'uppn åk6 ej uppn åk9'!$A$4:$D$525,3,FALSE),0)</f>
        <v>0</v>
      </c>
      <c r="P585">
        <f t="shared" si="86"/>
        <v>0</v>
      </c>
      <c r="Q585">
        <f t="shared" si="87"/>
        <v>0</v>
      </c>
      <c r="R585" t="b">
        <f>IFERROR(VLOOKUP(A585,'uppn åk6 uppn åk9'!$A$4:$D$600,1,FALSE)&lt;&gt;"",FALSE)</f>
        <v>0</v>
      </c>
      <c r="S585">
        <f>IFERROR(VLOOKUP(A585,'uppn åk6 uppn åk9'!$A$4:$D$600,2,FALSE),0)</f>
        <v>0</v>
      </c>
      <c r="T585">
        <f>IFERROR(VLOOKUP(A585,'uppn åk6 uppn åk9'!$A$4:$D$600,3,FALSE),0)</f>
        <v>0</v>
      </c>
      <c r="U585">
        <f t="shared" si="88"/>
        <v>0</v>
      </c>
      <c r="V585">
        <f t="shared" si="89"/>
        <v>0</v>
      </c>
    </row>
    <row r="586" spans="1:22" x14ac:dyDescent="0.3">
      <c r="A586" s="10" t="s">
        <v>498</v>
      </c>
      <c r="B586" s="49" t="b">
        <f t="shared" si="81"/>
        <v>0</v>
      </c>
      <c r="C586" t="b">
        <f>IFERROR(VLOOKUP(A586,'ej uppn åk6 ej uppn åk9'!$A$4:$D$525,1,FALSE)&lt;&gt;"",FALSE)</f>
        <v>1</v>
      </c>
      <c r="D586">
        <f>IFERROR(VLOOKUP(A586,'ej uppn åk6 ej uppn åk9'!$A$4:$D$525,2,FALSE),0)</f>
        <v>52</v>
      </c>
      <c r="E586">
        <f>IFERROR(VLOOKUP(A586,'ej uppn åk6 ej uppn åk9'!$A$4:$D$525,3,FALSE),0)</f>
        <v>21</v>
      </c>
      <c r="F586">
        <f t="shared" si="82"/>
        <v>52</v>
      </c>
      <c r="G586">
        <f t="shared" si="83"/>
        <v>21</v>
      </c>
      <c r="H586" t="b">
        <f>IFERROR(VLOOKUP(A586,'ej uppn åk6 uppn åk9'!$A$4:$D$525,1,FALSE)&lt;&gt;"",FALSE)</f>
        <v>1</v>
      </c>
      <c r="I586">
        <f>IFERROR(VLOOKUP(A586,'ej uppn åk6 uppn åk9'!$A$4:$D$525,2,FALSE),0)</f>
        <v>12</v>
      </c>
      <c r="J586">
        <f>IFERROR(VLOOKUP(A586,'ej uppn åk6 uppn åk9'!$A$4:$D$525,3,FALSE),0)</f>
        <v>999</v>
      </c>
      <c r="K586">
        <f t="shared" si="84"/>
        <v>12</v>
      </c>
      <c r="L586">
        <f t="shared" si="85"/>
        <v>0</v>
      </c>
      <c r="M586" t="b">
        <f>IFERROR(VLOOKUP(A586,'uppn åk6 ej uppn åk9'!$A$4:$D$525,1,FALSE)&lt;&gt;"",FALSE)</f>
        <v>1</v>
      </c>
      <c r="N586">
        <f>IFERROR(VLOOKUP(A586,'uppn åk6 ej uppn åk9'!$A$4:$D$525,2,FALSE),0)</f>
        <v>62</v>
      </c>
      <c r="O586">
        <f>IFERROR(VLOOKUP(A586,'uppn åk6 ej uppn åk9'!$A$4:$D$525,3,FALSE),0)</f>
        <v>999</v>
      </c>
      <c r="P586">
        <f t="shared" si="86"/>
        <v>62</v>
      </c>
      <c r="Q586">
        <f t="shared" si="87"/>
        <v>0</v>
      </c>
      <c r="R586" t="b">
        <f>IFERROR(VLOOKUP(A586,'uppn åk6 uppn åk9'!$A$4:$D$600,1,FALSE)&lt;&gt;"",FALSE)</f>
        <v>1</v>
      </c>
      <c r="S586">
        <f>IFERROR(VLOOKUP(A586,'uppn åk6 uppn åk9'!$A$4:$D$600,2,FALSE),0)</f>
        <v>184</v>
      </c>
      <c r="T586">
        <f>IFERROR(VLOOKUP(A586,'uppn åk6 uppn åk9'!$A$4:$D$600,3,FALSE),0)</f>
        <v>999</v>
      </c>
      <c r="U586">
        <f t="shared" si="88"/>
        <v>184</v>
      </c>
      <c r="V586">
        <f t="shared" si="89"/>
        <v>0</v>
      </c>
    </row>
    <row r="587" spans="1:22" x14ac:dyDescent="0.3">
      <c r="A587" s="10" t="s">
        <v>499</v>
      </c>
      <c r="B587" s="49" t="b">
        <f t="shared" si="81"/>
        <v>0</v>
      </c>
      <c r="C587" t="b">
        <f>IFERROR(VLOOKUP(A587,'ej uppn åk6 ej uppn åk9'!$A$4:$D$525,1,FALSE)&lt;&gt;"",FALSE)</f>
        <v>1</v>
      </c>
      <c r="D587">
        <f>IFERROR(VLOOKUP(A587,'ej uppn åk6 ej uppn åk9'!$A$4:$D$525,2,FALSE),0)</f>
        <v>999</v>
      </c>
      <c r="E587">
        <f>IFERROR(VLOOKUP(A587,'ej uppn åk6 ej uppn åk9'!$A$4:$D$525,3,FALSE),0)</f>
        <v>999</v>
      </c>
      <c r="F587">
        <f t="shared" si="82"/>
        <v>0</v>
      </c>
      <c r="G587">
        <f t="shared" si="83"/>
        <v>0</v>
      </c>
      <c r="H587" t="b">
        <f>IFERROR(VLOOKUP(A587,'ej uppn åk6 uppn åk9'!$A$4:$D$525,1,FALSE)&lt;&gt;"",FALSE)</f>
        <v>1</v>
      </c>
      <c r="I587">
        <f>IFERROR(VLOOKUP(A587,'ej uppn åk6 uppn åk9'!$A$4:$D$525,2,FALSE),0)</f>
        <v>999</v>
      </c>
      <c r="J587">
        <f>IFERROR(VLOOKUP(A587,'ej uppn åk6 uppn åk9'!$A$4:$D$525,3,FALSE),0)</f>
        <v>999</v>
      </c>
      <c r="K587">
        <f t="shared" si="84"/>
        <v>0</v>
      </c>
      <c r="L587">
        <f t="shared" si="85"/>
        <v>0</v>
      </c>
      <c r="M587" t="b">
        <f>IFERROR(VLOOKUP(A587,'uppn åk6 ej uppn åk9'!$A$4:$D$525,1,FALSE)&lt;&gt;"",FALSE)</f>
        <v>1</v>
      </c>
      <c r="N587">
        <f>IFERROR(VLOOKUP(A587,'uppn åk6 ej uppn åk9'!$A$4:$D$525,2,FALSE),0)</f>
        <v>999</v>
      </c>
      <c r="O587">
        <f>IFERROR(VLOOKUP(A587,'uppn åk6 ej uppn åk9'!$A$4:$D$525,3,FALSE),0)</f>
        <v>999</v>
      </c>
      <c r="P587">
        <f t="shared" si="86"/>
        <v>0</v>
      </c>
      <c r="Q587">
        <f t="shared" si="87"/>
        <v>0</v>
      </c>
      <c r="R587" t="b">
        <f>IFERROR(VLOOKUP(A587,'uppn åk6 uppn åk9'!$A$4:$D$600,1,FALSE)&lt;&gt;"",FALSE)</f>
        <v>1</v>
      </c>
      <c r="S587">
        <f>IFERROR(VLOOKUP(A587,'uppn åk6 uppn åk9'!$A$4:$D$600,2,FALSE),0)</f>
        <v>47</v>
      </c>
      <c r="T587">
        <f>IFERROR(VLOOKUP(A587,'uppn åk6 uppn åk9'!$A$4:$D$600,3,FALSE),0)</f>
        <v>0</v>
      </c>
      <c r="U587">
        <f t="shared" si="88"/>
        <v>47</v>
      </c>
      <c r="V587">
        <f t="shared" si="89"/>
        <v>0</v>
      </c>
    </row>
    <row r="588" spans="1:22" x14ac:dyDescent="0.3">
      <c r="A588" s="10" t="s">
        <v>500</v>
      </c>
      <c r="B588" s="49" t="b">
        <f t="shared" si="81"/>
        <v>0</v>
      </c>
      <c r="C588" t="b">
        <f>IFERROR(VLOOKUP(A588,'ej uppn åk6 ej uppn åk9'!$A$4:$D$525,1,FALSE)&lt;&gt;"",FALSE)</f>
        <v>1</v>
      </c>
      <c r="D588">
        <f>IFERROR(VLOOKUP(A588,'ej uppn åk6 ej uppn åk9'!$A$4:$D$525,2,FALSE),0)</f>
        <v>23</v>
      </c>
      <c r="E588">
        <f>IFERROR(VLOOKUP(A588,'ej uppn åk6 ej uppn åk9'!$A$4:$D$525,3,FALSE),0)</f>
        <v>18</v>
      </c>
      <c r="F588">
        <f t="shared" si="82"/>
        <v>23</v>
      </c>
      <c r="G588">
        <f t="shared" si="83"/>
        <v>18</v>
      </c>
      <c r="H588" t="b">
        <f>IFERROR(VLOOKUP(A588,'ej uppn åk6 uppn åk9'!$A$4:$D$525,1,FALSE)&lt;&gt;"",FALSE)</f>
        <v>1</v>
      </c>
      <c r="I588">
        <f>IFERROR(VLOOKUP(A588,'ej uppn åk6 uppn åk9'!$A$4:$D$525,2,FALSE),0)</f>
        <v>31</v>
      </c>
      <c r="J588">
        <f>IFERROR(VLOOKUP(A588,'ej uppn åk6 uppn åk9'!$A$4:$D$525,3,FALSE),0)</f>
        <v>21</v>
      </c>
      <c r="K588">
        <f t="shared" si="84"/>
        <v>31</v>
      </c>
      <c r="L588">
        <f t="shared" si="85"/>
        <v>21</v>
      </c>
      <c r="M588" t="b">
        <f>IFERROR(VLOOKUP(A588,'uppn åk6 ej uppn åk9'!$A$4:$D$525,1,FALSE)&lt;&gt;"",FALSE)</f>
        <v>1</v>
      </c>
      <c r="N588">
        <f>IFERROR(VLOOKUP(A588,'uppn åk6 ej uppn åk9'!$A$4:$D$525,2,FALSE),0)</f>
        <v>34</v>
      </c>
      <c r="O588">
        <f>IFERROR(VLOOKUP(A588,'uppn åk6 ej uppn åk9'!$A$4:$D$525,3,FALSE),0)</f>
        <v>10</v>
      </c>
      <c r="P588">
        <f t="shared" si="86"/>
        <v>34</v>
      </c>
      <c r="Q588">
        <f t="shared" si="87"/>
        <v>10</v>
      </c>
      <c r="R588" t="b">
        <f>IFERROR(VLOOKUP(A588,'uppn åk6 uppn åk9'!$A$4:$D$600,1,FALSE)&lt;&gt;"",FALSE)</f>
        <v>1</v>
      </c>
      <c r="S588">
        <f>IFERROR(VLOOKUP(A588,'uppn åk6 uppn åk9'!$A$4:$D$600,2,FALSE),0)</f>
        <v>283</v>
      </c>
      <c r="T588">
        <f>IFERROR(VLOOKUP(A588,'uppn åk6 uppn åk9'!$A$4:$D$600,3,FALSE),0)</f>
        <v>15</v>
      </c>
      <c r="U588">
        <f t="shared" si="88"/>
        <v>283</v>
      </c>
      <c r="V588">
        <f t="shared" si="89"/>
        <v>15</v>
      </c>
    </row>
    <row r="589" spans="1:22" x14ac:dyDescent="0.3">
      <c r="A589" s="10" t="s">
        <v>501</v>
      </c>
      <c r="B589" s="49" t="b">
        <f t="shared" si="81"/>
        <v>0</v>
      </c>
      <c r="C589" t="b">
        <f>IFERROR(VLOOKUP(A589,'ej uppn åk6 ej uppn åk9'!$A$4:$D$525,1,FALSE)&lt;&gt;"",FALSE)</f>
        <v>1</v>
      </c>
      <c r="D589">
        <f>IFERROR(VLOOKUP(A589,'ej uppn åk6 ej uppn åk9'!$A$4:$D$525,2,FALSE),0)</f>
        <v>31</v>
      </c>
      <c r="E589">
        <f>IFERROR(VLOOKUP(A589,'ej uppn åk6 ej uppn åk9'!$A$4:$D$525,3,FALSE),0)</f>
        <v>10</v>
      </c>
      <c r="F589">
        <f t="shared" si="82"/>
        <v>31</v>
      </c>
      <c r="G589">
        <f t="shared" si="83"/>
        <v>10</v>
      </c>
      <c r="H589" t="b">
        <f>IFERROR(VLOOKUP(A589,'ej uppn åk6 uppn åk9'!$A$4:$D$525,1,FALSE)&lt;&gt;"",FALSE)</f>
        <v>1</v>
      </c>
      <c r="I589">
        <f>IFERROR(VLOOKUP(A589,'ej uppn åk6 uppn åk9'!$A$4:$D$525,2,FALSE),0)</f>
        <v>34</v>
      </c>
      <c r="J589">
        <f>IFERROR(VLOOKUP(A589,'ej uppn åk6 uppn åk9'!$A$4:$D$525,3,FALSE),0)</f>
        <v>999</v>
      </c>
      <c r="K589">
        <f t="shared" si="84"/>
        <v>34</v>
      </c>
      <c r="L589">
        <f t="shared" si="85"/>
        <v>0</v>
      </c>
      <c r="M589" t="b">
        <f>IFERROR(VLOOKUP(A589,'uppn åk6 ej uppn åk9'!$A$4:$D$525,1,FALSE)&lt;&gt;"",FALSE)</f>
        <v>1</v>
      </c>
      <c r="N589">
        <f>IFERROR(VLOOKUP(A589,'uppn åk6 ej uppn åk9'!$A$4:$D$525,2,FALSE),0)</f>
        <v>25</v>
      </c>
      <c r="O589">
        <f>IFERROR(VLOOKUP(A589,'uppn åk6 ej uppn åk9'!$A$4:$D$525,3,FALSE),0)</f>
        <v>999</v>
      </c>
      <c r="P589">
        <f t="shared" si="86"/>
        <v>25</v>
      </c>
      <c r="Q589">
        <f t="shared" si="87"/>
        <v>0</v>
      </c>
      <c r="R589" t="b">
        <f>IFERROR(VLOOKUP(A589,'uppn åk6 uppn åk9'!$A$4:$D$600,1,FALSE)&lt;&gt;"",FALSE)</f>
        <v>1</v>
      </c>
      <c r="S589">
        <f>IFERROR(VLOOKUP(A589,'uppn åk6 uppn åk9'!$A$4:$D$600,2,FALSE),0)</f>
        <v>277</v>
      </c>
      <c r="T589">
        <f>IFERROR(VLOOKUP(A589,'uppn åk6 uppn åk9'!$A$4:$D$600,3,FALSE),0)</f>
        <v>999</v>
      </c>
      <c r="U589">
        <f t="shared" si="88"/>
        <v>277</v>
      </c>
      <c r="V589">
        <f t="shared" si="89"/>
        <v>0</v>
      </c>
    </row>
    <row r="590" spans="1:22" x14ac:dyDescent="0.3">
      <c r="A590" s="10" t="s">
        <v>502</v>
      </c>
      <c r="B590" s="49" t="b">
        <f t="shared" si="81"/>
        <v>0</v>
      </c>
      <c r="C590" t="b">
        <f>IFERROR(VLOOKUP(A590,'ej uppn åk6 ej uppn åk9'!$A$4:$D$525,1,FALSE)&lt;&gt;"",FALSE)</f>
        <v>1</v>
      </c>
      <c r="D590">
        <f>IFERROR(VLOOKUP(A590,'ej uppn åk6 ej uppn åk9'!$A$4:$D$525,2,FALSE),0)</f>
        <v>999</v>
      </c>
      <c r="E590">
        <f>IFERROR(VLOOKUP(A590,'ej uppn åk6 ej uppn åk9'!$A$4:$D$525,3,FALSE),0)</f>
        <v>999</v>
      </c>
      <c r="F590">
        <f t="shared" si="82"/>
        <v>0</v>
      </c>
      <c r="G590">
        <f t="shared" si="83"/>
        <v>0</v>
      </c>
      <c r="H590" t="b">
        <f>IFERROR(VLOOKUP(A590,'ej uppn åk6 uppn åk9'!$A$4:$D$525,1,FALSE)&lt;&gt;"",FALSE)</f>
        <v>1</v>
      </c>
      <c r="I590">
        <f>IFERROR(VLOOKUP(A590,'ej uppn åk6 uppn åk9'!$A$4:$D$525,2,FALSE),0)</f>
        <v>999</v>
      </c>
      <c r="J590">
        <f>IFERROR(VLOOKUP(A590,'ej uppn åk6 uppn åk9'!$A$4:$D$525,3,FALSE),0)</f>
        <v>999</v>
      </c>
      <c r="K590">
        <f t="shared" si="84"/>
        <v>0</v>
      </c>
      <c r="L590">
        <f t="shared" si="85"/>
        <v>0</v>
      </c>
      <c r="M590" t="b">
        <f>IFERROR(VLOOKUP(A590,'uppn åk6 ej uppn åk9'!$A$4:$D$525,1,FALSE)&lt;&gt;"",FALSE)</f>
        <v>1</v>
      </c>
      <c r="N590">
        <f>IFERROR(VLOOKUP(A590,'uppn åk6 ej uppn åk9'!$A$4:$D$525,2,FALSE),0)</f>
        <v>999</v>
      </c>
      <c r="O590">
        <f>IFERROR(VLOOKUP(A590,'uppn åk6 ej uppn åk9'!$A$4:$D$525,3,FALSE),0)</f>
        <v>999</v>
      </c>
      <c r="P590">
        <f t="shared" si="86"/>
        <v>0</v>
      </c>
      <c r="Q590">
        <f t="shared" si="87"/>
        <v>0</v>
      </c>
      <c r="R590" t="b">
        <f>IFERROR(VLOOKUP(A590,'uppn åk6 uppn åk9'!$A$4:$D$600,1,FALSE)&lt;&gt;"",FALSE)</f>
        <v>1</v>
      </c>
      <c r="S590">
        <f>IFERROR(VLOOKUP(A590,'uppn åk6 uppn åk9'!$A$4:$D$600,2,FALSE),0)</f>
        <v>12</v>
      </c>
      <c r="T590">
        <f>IFERROR(VLOOKUP(A590,'uppn åk6 uppn åk9'!$A$4:$D$600,3,FALSE),0)</f>
        <v>999</v>
      </c>
      <c r="U590">
        <f t="shared" si="88"/>
        <v>12</v>
      </c>
      <c r="V590">
        <f t="shared" si="89"/>
        <v>0</v>
      </c>
    </row>
    <row r="591" spans="1:22" x14ac:dyDescent="0.3">
      <c r="A591" s="10" t="s">
        <v>592</v>
      </c>
      <c r="B591" s="49" t="b">
        <f t="shared" si="81"/>
        <v>0</v>
      </c>
      <c r="C591" t="b">
        <f>IFERROR(VLOOKUP(A591,'ej uppn åk6 ej uppn åk9'!$A$4:$D$525,1,FALSE)&lt;&gt;"",FALSE)</f>
        <v>0</v>
      </c>
      <c r="D591">
        <f>IFERROR(VLOOKUP(A591,'ej uppn åk6 ej uppn åk9'!$A$4:$D$525,2,FALSE),0)</f>
        <v>0</v>
      </c>
      <c r="E591">
        <f>IFERROR(VLOOKUP(A591,'ej uppn åk6 ej uppn åk9'!$A$4:$D$525,3,FALSE),0)</f>
        <v>0</v>
      </c>
      <c r="F591">
        <f t="shared" si="82"/>
        <v>0</v>
      </c>
      <c r="G591">
        <f t="shared" si="83"/>
        <v>0</v>
      </c>
      <c r="H591" t="b">
        <f>IFERROR(VLOOKUP(A591,'ej uppn åk6 uppn åk9'!$A$4:$D$525,1,FALSE)&lt;&gt;"",FALSE)</f>
        <v>1</v>
      </c>
      <c r="I591">
        <f>IFERROR(VLOOKUP(A591,'ej uppn åk6 uppn åk9'!$A$4:$D$525,2,FALSE),0)</f>
        <v>999</v>
      </c>
      <c r="J591">
        <f>IFERROR(VLOOKUP(A591,'ej uppn åk6 uppn åk9'!$A$4:$D$525,3,FALSE),0)</f>
        <v>999</v>
      </c>
      <c r="K591">
        <f t="shared" si="84"/>
        <v>0</v>
      </c>
      <c r="L591">
        <f t="shared" si="85"/>
        <v>0</v>
      </c>
      <c r="M591" t="b">
        <f>IFERROR(VLOOKUP(A591,'uppn åk6 ej uppn åk9'!$A$4:$D$525,1,FALSE)&lt;&gt;"",FALSE)</f>
        <v>1</v>
      </c>
      <c r="N591">
        <f>IFERROR(VLOOKUP(A591,'uppn åk6 ej uppn åk9'!$A$4:$D$525,2,FALSE),0)</f>
        <v>999</v>
      </c>
      <c r="O591">
        <f>IFERROR(VLOOKUP(A591,'uppn åk6 ej uppn åk9'!$A$4:$D$525,3,FALSE),0)</f>
        <v>999</v>
      </c>
      <c r="P591">
        <f t="shared" si="86"/>
        <v>0</v>
      </c>
      <c r="Q591">
        <f t="shared" si="87"/>
        <v>0</v>
      </c>
      <c r="R591" t="b">
        <f>IFERROR(VLOOKUP(A591,'uppn åk6 uppn åk9'!$A$4:$D$600,1,FALSE)&lt;&gt;"",FALSE)</f>
        <v>1</v>
      </c>
      <c r="S591">
        <f>IFERROR(VLOOKUP(A591,'uppn åk6 uppn åk9'!$A$4:$D$600,2,FALSE),0)</f>
        <v>56</v>
      </c>
      <c r="T591">
        <f>IFERROR(VLOOKUP(A591,'uppn åk6 uppn åk9'!$A$4:$D$600,3,FALSE),0)</f>
        <v>999</v>
      </c>
      <c r="U591">
        <f t="shared" si="88"/>
        <v>56</v>
      </c>
      <c r="V591">
        <f t="shared" si="89"/>
        <v>0</v>
      </c>
    </row>
    <row r="592" spans="1:22" x14ac:dyDescent="0.3">
      <c r="A592" s="10" t="s">
        <v>503</v>
      </c>
      <c r="B592" s="49" t="b">
        <f t="shared" si="81"/>
        <v>0</v>
      </c>
      <c r="C592" t="b">
        <f>IFERROR(VLOOKUP(A592,'ej uppn åk6 ej uppn åk9'!$A$4:$D$525,1,FALSE)&lt;&gt;"",FALSE)</f>
        <v>1</v>
      </c>
      <c r="D592">
        <f>IFERROR(VLOOKUP(A592,'ej uppn åk6 ej uppn åk9'!$A$4:$D$525,2,FALSE),0)</f>
        <v>31</v>
      </c>
      <c r="E592">
        <f>IFERROR(VLOOKUP(A592,'ej uppn åk6 ej uppn åk9'!$A$4:$D$525,3,FALSE),0)</f>
        <v>0</v>
      </c>
      <c r="F592">
        <f t="shared" si="82"/>
        <v>31</v>
      </c>
      <c r="G592">
        <f t="shared" si="83"/>
        <v>0</v>
      </c>
      <c r="H592" t="b">
        <f>IFERROR(VLOOKUP(A592,'ej uppn åk6 uppn åk9'!$A$4:$D$525,1,FALSE)&lt;&gt;"",FALSE)</f>
        <v>1</v>
      </c>
      <c r="I592">
        <f>IFERROR(VLOOKUP(A592,'ej uppn åk6 uppn åk9'!$A$4:$D$525,2,FALSE),0)</f>
        <v>20</v>
      </c>
      <c r="J592">
        <f>IFERROR(VLOOKUP(A592,'ej uppn åk6 uppn åk9'!$A$4:$D$525,3,FALSE),0)</f>
        <v>0</v>
      </c>
      <c r="K592">
        <f t="shared" si="84"/>
        <v>20</v>
      </c>
      <c r="L592">
        <f t="shared" si="85"/>
        <v>0</v>
      </c>
      <c r="M592" t="b">
        <f>IFERROR(VLOOKUP(A592,'uppn åk6 ej uppn åk9'!$A$4:$D$525,1,FALSE)&lt;&gt;"",FALSE)</f>
        <v>0</v>
      </c>
      <c r="N592">
        <f>IFERROR(VLOOKUP(A592,'uppn åk6 ej uppn åk9'!$A$4:$D$525,2,FALSE),0)</f>
        <v>0</v>
      </c>
      <c r="O592">
        <f>IFERROR(VLOOKUP(A592,'uppn åk6 ej uppn åk9'!$A$4:$D$525,3,FALSE),0)</f>
        <v>0</v>
      </c>
      <c r="P592">
        <f t="shared" si="86"/>
        <v>0</v>
      </c>
      <c r="Q592">
        <f t="shared" si="87"/>
        <v>0</v>
      </c>
      <c r="R592" t="b">
        <f>IFERROR(VLOOKUP(A592,'uppn åk6 uppn åk9'!$A$4:$D$600,1,FALSE)&lt;&gt;"",FALSE)</f>
        <v>1</v>
      </c>
      <c r="S592">
        <f>IFERROR(VLOOKUP(A592,'uppn åk6 uppn åk9'!$A$4:$D$600,2,FALSE),0)</f>
        <v>21</v>
      </c>
      <c r="T592">
        <f>IFERROR(VLOOKUP(A592,'uppn åk6 uppn åk9'!$A$4:$D$600,3,FALSE),0)</f>
        <v>0</v>
      </c>
      <c r="U592">
        <f t="shared" si="88"/>
        <v>21</v>
      </c>
      <c r="V592">
        <f t="shared" si="89"/>
        <v>0</v>
      </c>
    </row>
    <row r="593" spans="1:22" x14ac:dyDescent="0.3">
      <c r="A593" s="10" t="s">
        <v>504</v>
      </c>
      <c r="B593" s="49" t="b">
        <f t="shared" si="81"/>
        <v>0</v>
      </c>
      <c r="C593" t="b">
        <f>IFERROR(VLOOKUP(A593,'ej uppn åk6 ej uppn åk9'!$A$4:$D$525,1,FALSE)&lt;&gt;"",FALSE)</f>
        <v>1</v>
      </c>
      <c r="D593">
        <f>IFERROR(VLOOKUP(A593,'ej uppn åk6 ej uppn åk9'!$A$4:$D$525,2,FALSE),0)</f>
        <v>33</v>
      </c>
      <c r="E593">
        <f>IFERROR(VLOOKUP(A593,'ej uppn åk6 ej uppn åk9'!$A$4:$D$525,3,FALSE),0)</f>
        <v>20</v>
      </c>
      <c r="F593">
        <f t="shared" si="82"/>
        <v>33</v>
      </c>
      <c r="G593">
        <f t="shared" si="83"/>
        <v>20</v>
      </c>
      <c r="H593" t="b">
        <f>IFERROR(VLOOKUP(A593,'ej uppn åk6 uppn åk9'!$A$4:$D$525,1,FALSE)&lt;&gt;"",FALSE)</f>
        <v>1</v>
      </c>
      <c r="I593">
        <f>IFERROR(VLOOKUP(A593,'ej uppn åk6 uppn åk9'!$A$4:$D$525,2,FALSE),0)</f>
        <v>22</v>
      </c>
      <c r="J593">
        <f>IFERROR(VLOOKUP(A593,'ej uppn åk6 uppn åk9'!$A$4:$D$525,3,FALSE),0)</f>
        <v>999</v>
      </c>
      <c r="K593">
        <f t="shared" si="84"/>
        <v>22</v>
      </c>
      <c r="L593">
        <f t="shared" si="85"/>
        <v>0</v>
      </c>
      <c r="M593" t="b">
        <f>IFERROR(VLOOKUP(A593,'uppn åk6 ej uppn åk9'!$A$4:$D$525,1,FALSE)&lt;&gt;"",FALSE)</f>
        <v>1</v>
      </c>
      <c r="N593">
        <f>IFERROR(VLOOKUP(A593,'uppn åk6 ej uppn åk9'!$A$4:$D$525,2,FALSE),0)</f>
        <v>26</v>
      </c>
      <c r="O593">
        <f>IFERROR(VLOOKUP(A593,'uppn åk6 ej uppn åk9'!$A$4:$D$525,3,FALSE),0)</f>
        <v>999</v>
      </c>
      <c r="P593">
        <f t="shared" si="86"/>
        <v>26</v>
      </c>
      <c r="Q593">
        <f t="shared" si="87"/>
        <v>0</v>
      </c>
      <c r="R593" t="b">
        <f>IFERROR(VLOOKUP(A593,'uppn åk6 uppn åk9'!$A$4:$D$600,1,FALSE)&lt;&gt;"",FALSE)</f>
        <v>1</v>
      </c>
      <c r="S593">
        <f>IFERROR(VLOOKUP(A593,'uppn åk6 uppn åk9'!$A$4:$D$600,2,FALSE),0)</f>
        <v>168</v>
      </c>
      <c r="T593">
        <f>IFERROR(VLOOKUP(A593,'uppn åk6 uppn åk9'!$A$4:$D$600,3,FALSE),0)</f>
        <v>999</v>
      </c>
      <c r="U593">
        <f t="shared" si="88"/>
        <v>168</v>
      </c>
      <c r="V593">
        <f t="shared" si="89"/>
        <v>0</v>
      </c>
    </row>
    <row r="594" spans="1:22" x14ac:dyDescent="0.3">
      <c r="A594" s="10" t="s">
        <v>505</v>
      </c>
      <c r="B594" s="49" t="b">
        <f t="shared" si="81"/>
        <v>0</v>
      </c>
      <c r="C594" t="b">
        <f>IFERROR(VLOOKUP(A594,'ej uppn åk6 ej uppn åk9'!$A$4:$D$525,1,FALSE)&lt;&gt;"",FALSE)</f>
        <v>1</v>
      </c>
      <c r="D594">
        <f>IFERROR(VLOOKUP(A594,'ej uppn åk6 ej uppn åk9'!$A$4:$D$525,2,FALSE),0)</f>
        <v>158</v>
      </c>
      <c r="E594">
        <f>IFERROR(VLOOKUP(A594,'ej uppn åk6 ej uppn åk9'!$A$4:$D$525,3,FALSE),0)</f>
        <v>59</v>
      </c>
      <c r="F594">
        <f t="shared" si="82"/>
        <v>158</v>
      </c>
      <c r="G594">
        <f t="shared" si="83"/>
        <v>59</v>
      </c>
      <c r="H594" t="b">
        <f>IFERROR(VLOOKUP(A594,'ej uppn åk6 uppn åk9'!$A$4:$D$525,1,FALSE)&lt;&gt;"",FALSE)</f>
        <v>1</v>
      </c>
      <c r="I594">
        <f>IFERROR(VLOOKUP(A594,'ej uppn åk6 uppn åk9'!$A$4:$D$525,2,FALSE),0)</f>
        <v>82</v>
      </c>
      <c r="J594">
        <f>IFERROR(VLOOKUP(A594,'ej uppn åk6 uppn åk9'!$A$4:$D$525,3,FALSE),0)</f>
        <v>19</v>
      </c>
      <c r="K594">
        <f t="shared" si="84"/>
        <v>82</v>
      </c>
      <c r="L594">
        <f t="shared" si="85"/>
        <v>19</v>
      </c>
      <c r="M594" t="b">
        <f>IFERROR(VLOOKUP(A594,'uppn åk6 ej uppn åk9'!$A$4:$D$525,1,FALSE)&lt;&gt;"",FALSE)</f>
        <v>1</v>
      </c>
      <c r="N594">
        <f>IFERROR(VLOOKUP(A594,'uppn åk6 ej uppn åk9'!$A$4:$D$525,2,FALSE),0)</f>
        <v>88</v>
      </c>
      <c r="O594">
        <f>IFERROR(VLOOKUP(A594,'uppn åk6 ej uppn åk9'!$A$4:$D$525,3,FALSE),0)</f>
        <v>999</v>
      </c>
      <c r="P594">
        <f t="shared" si="86"/>
        <v>88</v>
      </c>
      <c r="Q594">
        <f t="shared" si="87"/>
        <v>0</v>
      </c>
      <c r="R594" t="b">
        <f>IFERROR(VLOOKUP(A594,'uppn åk6 uppn åk9'!$A$4:$D$600,1,FALSE)&lt;&gt;"",FALSE)</f>
        <v>1</v>
      </c>
      <c r="S594">
        <f>IFERROR(VLOOKUP(A594,'uppn åk6 uppn åk9'!$A$4:$D$600,2,FALSE),0)</f>
        <v>469</v>
      </c>
      <c r="T594">
        <f>IFERROR(VLOOKUP(A594,'uppn åk6 uppn åk9'!$A$4:$D$600,3,FALSE),0)</f>
        <v>999</v>
      </c>
      <c r="U594">
        <f t="shared" si="88"/>
        <v>469</v>
      </c>
      <c r="V594">
        <f t="shared" si="89"/>
        <v>0</v>
      </c>
    </row>
    <row r="595" spans="1:22" x14ac:dyDescent="0.3">
      <c r="A595" s="10" t="s">
        <v>506</v>
      </c>
      <c r="B595" s="49" t="b">
        <f t="shared" si="81"/>
        <v>0</v>
      </c>
      <c r="C595" t="b">
        <f>IFERROR(VLOOKUP(A595,'ej uppn åk6 ej uppn åk9'!$A$4:$D$525,1,FALSE)&lt;&gt;"",FALSE)</f>
        <v>1</v>
      </c>
      <c r="D595">
        <f>IFERROR(VLOOKUP(A595,'ej uppn åk6 ej uppn åk9'!$A$4:$D$525,2,FALSE),0)</f>
        <v>89</v>
      </c>
      <c r="E595">
        <f>IFERROR(VLOOKUP(A595,'ej uppn åk6 ej uppn åk9'!$A$4:$D$525,3,FALSE),0)</f>
        <v>22</v>
      </c>
      <c r="F595">
        <f t="shared" si="82"/>
        <v>89</v>
      </c>
      <c r="G595">
        <f t="shared" si="83"/>
        <v>22</v>
      </c>
      <c r="H595" t="b">
        <f>IFERROR(VLOOKUP(A595,'ej uppn åk6 uppn åk9'!$A$4:$D$525,1,FALSE)&lt;&gt;"",FALSE)</f>
        <v>1</v>
      </c>
      <c r="I595">
        <f>IFERROR(VLOOKUP(A595,'ej uppn åk6 uppn åk9'!$A$4:$D$525,2,FALSE),0)</f>
        <v>29</v>
      </c>
      <c r="J595">
        <f>IFERROR(VLOOKUP(A595,'ej uppn åk6 uppn åk9'!$A$4:$D$525,3,FALSE),0)</f>
        <v>999</v>
      </c>
      <c r="K595">
        <f t="shared" si="84"/>
        <v>29</v>
      </c>
      <c r="L595">
        <f t="shared" si="85"/>
        <v>0</v>
      </c>
      <c r="M595" t="b">
        <f>IFERROR(VLOOKUP(A595,'uppn åk6 ej uppn åk9'!$A$4:$D$525,1,FALSE)&lt;&gt;"",FALSE)</f>
        <v>1</v>
      </c>
      <c r="N595">
        <f>IFERROR(VLOOKUP(A595,'uppn åk6 ej uppn åk9'!$A$4:$D$525,2,FALSE),0)</f>
        <v>75</v>
      </c>
      <c r="O595">
        <f>IFERROR(VLOOKUP(A595,'uppn åk6 ej uppn åk9'!$A$4:$D$525,3,FALSE),0)</f>
        <v>999</v>
      </c>
      <c r="P595">
        <f t="shared" si="86"/>
        <v>75</v>
      </c>
      <c r="Q595">
        <f t="shared" si="87"/>
        <v>0</v>
      </c>
      <c r="R595" t="b">
        <f>IFERROR(VLOOKUP(A595,'uppn åk6 uppn åk9'!$A$4:$D$600,1,FALSE)&lt;&gt;"",FALSE)</f>
        <v>1</v>
      </c>
      <c r="S595">
        <f>IFERROR(VLOOKUP(A595,'uppn åk6 uppn åk9'!$A$4:$D$600,2,FALSE),0)</f>
        <v>513</v>
      </c>
      <c r="T595">
        <f>IFERROR(VLOOKUP(A595,'uppn åk6 uppn åk9'!$A$4:$D$600,3,FALSE),0)</f>
        <v>999</v>
      </c>
      <c r="U595">
        <f t="shared" si="88"/>
        <v>513</v>
      </c>
      <c r="V595">
        <f t="shared" si="89"/>
        <v>0</v>
      </c>
    </row>
    <row r="596" spans="1:22" x14ac:dyDescent="0.3">
      <c r="A596" s="10" t="s">
        <v>593</v>
      </c>
      <c r="B596" s="49" t="b">
        <f t="shared" si="81"/>
        <v>0</v>
      </c>
      <c r="C596" t="b">
        <f>IFERROR(VLOOKUP(A596,'ej uppn åk6 ej uppn åk9'!$A$4:$D$525,1,FALSE)&lt;&gt;"",FALSE)</f>
        <v>0</v>
      </c>
      <c r="D596">
        <f>IFERROR(VLOOKUP(A596,'ej uppn åk6 ej uppn åk9'!$A$4:$D$525,2,FALSE),0)</f>
        <v>0</v>
      </c>
      <c r="E596">
        <f>IFERROR(VLOOKUP(A596,'ej uppn åk6 ej uppn åk9'!$A$4:$D$525,3,FALSE),0)</f>
        <v>0</v>
      </c>
      <c r="F596">
        <f t="shared" si="82"/>
        <v>0</v>
      </c>
      <c r="G596">
        <f t="shared" si="83"/>
        <v>0</v>
      </c>
      <c r="H596" t="b">
        <f>IFERROR(VLOOKUP(A596,'ej uppn åk6 uppn åk9'!$A$4:$D$525,1,FALSE)&lt;&gt;"",FALSE)</f>
        <v>1</v>
      </c>
      <c r="I596">
        <f>IFERROR(VLOOKUP(A596,'ej uppn åk6 uppn åk9'!$A$4:$D$525,2,FALSE),0)</f>
        <v>999</v>
      </c>
      <c r="J596">
        <f>IFERROR(VLOOKUP(A596,'ej uppn åk6 uppn åk9'!$A$4:$D$525,3,FALSE),0)</f>
        <v>999</v>
      </c>
      <c r="K596">
        <f t="shared" si="84"/>
        <v>0</v>
      </c>
      <c r="L596">
        <f t="shared" si="85"/>
        <v>0</v>
      </c>
      <c r="M596" t="b">
        <f>IFERROR(VLOOKUP(A596,'uppn åk6 ej uppn åk9'!$A$4:$D$525,1,FALSE)&lt;&gt;"",FALSE)</f>
        <v>1</v>
      </c>
      <c r="N596">
        <f>IFERROR(VLOOKUP(A596,'uppn åk6 ej uppn åk9'!$A$4:$D$525,2,FALSE),0)</f>
        <v>999</v>
      </c>
      <c r="O596">
        <f>IFERROR(VLOOKUP(A596,'uppn åk6 ej uppn åk9'!$A$4:$D$525,3,FALSE),0)</f>
        <v>999</v>
      </c>
      <c r="P596">
        <f t="shared" si="86"/>
        <v>0</v>
      </c>
      <c r="Q596">
        <f t="shared" si="87"/>
        <v>0</v>
      </c>
      <c r="R596" t="b">
        <f>IFERROR(VLOOKUP(A596,'uppn åk6 uppn åk9'!$A$4:$D$600,1,FALSE)&lt;&gt;"",FALSE)</f>
        <v>1</v>
      </c>
      <c r="S596">
        <f>IFERROR(VLOOKUP(A596,'uppn åk6 uppn åk9'!$A$4:$D$600,2,FALSE),0)</f>
        <v>30</v>
      </c>
      <c r="T596">
        <f>IFERROR(VLOOKUP(A596,'uppn åk6 uppn åk9'!$A$4:$D$600,3,FALSE),0)</f>
        <v>0</v>
      </c>
      <c r="U596">
        <f t="shared" si="88"/>
        <v>30</v>
      </c>
      <c r="V596">
        <f t="shared" si="89"/>
        <v>0</v>
      </c>
    </row>
    <row r="597" spans="1:22" x14ac:dyDescent="0.3">
      <c r="A597" s="10" t="s">
        <v>511</v>
      </c>
      <c r="B597" s="49" t="b">
        <f t="shared" si="81"/>
        <v>0</v>
      </c>
      <c r="C597" t="b">
        <f>IFERROR(VLOOKUP(A597,'ej uppn åk6 ej uppn åk9'!$A$4:$D$525,1,FALSE)&lt;&gt;"",FALSE)</f>
        <v>1</v>
      </c>
      <c r="D597">
        <f>IFERROR(VLOOKUP(A597,'ej uppn åk6 ej uppn åk9'!$A$4:$D$525,2,FALSE),0)</f>
        <v>17</v>
      </c>
      <c r="E597">
        <f>IFERROR(VLOOKUP(A597,'ej uppn åk6 ej uppn åk9'!$A$4:$D$525,3,FALSE),0)</f>
        <v>999</v>
      </c>
      <c r="F597">
        <f t="shared" si="82"/>
        <v>17</v>
      </c>
      <c r="G597">
        <f t="shared" si="83"/>
        <v>0</v>
      </c>
      <c r="H597" t="b">
        <f>IFERROR(VLOOKUP(A597,'ej uppn åk6 uppn åk9'!$A$4:$D$525,1,FALSE)&lt;&gt;"",FALSE)</f>
        <v>1</v>
      </c>
      <c r="I597">
        <f>IFERROR(VLOOKUP(A597,'ej uppn åk6 uppn åk9'!$A$4:$D$525,2,FALSE),0)</f>
        <v>23</v>
      </c>
      <c r="J597">
        <f>IFERROR(VLOOKUP(A597,'ej uppn åk6 uppn åk9'!$A$4:$D$525,3,FALSE),0)</f>
        <v>999</v>
      </c>
      <c r="K597">
        <f t="shared" si="84"/>
        <v>23</v>
      </c>
      <c r="L597">
        <f t="shared" si="85"/>
        <v>0</v>
      </c>
      <c r="M597" t="b">
        <f>IFERROR(VLOOKUP(A597,'uppn åk6 ej uppn åk9'!$A$4:$D$525,1,FALSE)&lt;&gt;"",FALSE)</f>
        <v>1</v>
      </c>
      <c r="N597">
        <f>IFERROR(VLOOKUP(A597,'uppn åk6 ej uppn åk9'!$A$4:$D$525,2,FALSE),0)</f>
        <v>16</v>
      </c>
      <c r="O597">
        <f>IFERROR(VLOOKUP(A597,'uppn åk6 ej uppn åk9'!$A$4:$D$525,3,FALSE),0)</f>
        <v>999</v>
      </c>
      <c r="P597">
        <f t="shared" si="86"/>
        <v>16</v>
      </c>
      <c r="Q597">
        <f t="shared" si="87"/>
        <v>0</v>
      </c>
      <c r="R597" t="b">
        <f>IFERROR(VLOOKUP(A597,'uppn åk6 uppn åk9'!$A$4:$D$600,1,FALSE)&lt;&gt;"",FALSE)</f>
        <v>1</v>
      </c>
      <c r="S597">
        <f>IFERROR(VLOOKUP(A597,'uppn åk6 uppn åk9'!$A$4:$D$600,2,FALSE),0)</f>
        <v>181</v>
      </c>
      <c r="T597">
        <f>IFERROR(VLOOKUP(A597,'uppn åk6 uppn åk9'!$A$4:$D$600,3,FALSE),0)</f>
        <v>999</v>
      </c>
      <c r="U597">
        <f t="shared" si="88"/>
        <v>181</v>
      </c>
      <c r="V597">
        <f t="shared" si="89"/>
        <v>0</v>
      </c>
    </row>
    <row r="598" spans="1:22" x14ac:dyDescent="0.3">
      <c r="A598" s="10" t="s">
        <v>525</v>
      </c>
      <c r="B598" s="49" t="b">
        <f t="shared" si="81"/>
        <v>0</v>
      </c>
      <c r="C598" t="b">
        <f>IFERROR(VLOOKUP(A598,'ej uppn åk6 ej uppn åk9'!$A$4:$D$525,1,FALSE)&lt;&gt;"",FALSE)</f>
        <v>1</v>
      </c>
      <c r="D598">
        <f>IFERROR(VLOOKUP(A598,'ej uppn åk6 ej uppn åk9'!$A$4:$D$525,2,FALSE),0)</f>
        <v>999</v>
      </c>
      <c r="E598">
        <f>IFERROR(VLOOKUP(A598,'ej uppn åk6 ej uppn åk9'!$A$4:$D$525,3,FALSE),0)</f>
        <v>999</v>
      </c>
      <c r="F598">
        <f t="shared" si="82"/>
        <v>0</v>
      </c>
      <c r="G598">
        <f t="shared" si="83"/>
        <v>0</v>
      </c>
      <c r="H598" t="b">
        <f>IFERROR(VLOOKUP(A598,'ej uppn åk6 uppn åk9'!$A$4:$D$525,1,FALSE)&lt;&gt;"",FALSE)</f>
        <v>1</v>
      </c>
      <c r="I598">
        <f>IFERROR(VLOOKUP(A598,'ej uppn åk6 uppn åk9'!$A$4:$D$525,2,FALSE),0)</f>
        <v>999</v>
      </c>
      <c r="J598">
        <f>IFERROR(VLOOKUP(A598,'ej uppn åk6 uppn åk9'!$A$4:$D$525,3,FALSE),0)</f>
        <v>999</v>
      </c>
      <c r="K598">
        <f t="shared" si="84"/>
        <v>0</v>
      </c>
      <c r="L598">
        <f t="shared" si="85"/>
        <v>0</v>
      </c>
      <c r="M598" t="b">
        <f>IFERROR(VLOOKUP(A598,'uppn åk6 ej uppn åk9'!$A$4:$D$525,1,FALSE)&lt;&gt;"",FALSE)</f>
        <v>1</v>
      </c>
      <c r="N598">
        <f>IFERROR(VLOOKUP(A598,'uppn åk6 ej uppn åk9'!$A$4:$D$525,2,FALSE),0)</f>
        <v>999</v>
      </c>
      <c r="O598">
        <f>IFERROR(VLOOKUP(A598,'uppn åk6 ej uppn åk9'!$A$4:$D$525,3,FALSE),0)</f>
        <v>999</v>
      </c>
      <c r="P598">
        <f t="shared" si="86"/>
        <v>0</v>
      </c>
      <c r="Q598">
        <f t="shared" si="87"/>
        <v>0</v>
      </c>
      <c r="R598" t="b">
        <f>IFERROR(VLOOKUP(A598,'uppn åk6 uppn åk9'!$A$4:$D$600,1,FALSE)&lt;&gt;"",FALSE)</f>
        <v>1</v>
      </c>
      <c r="S598">
        <f>IFERROR(VLOOKUP(A598,'uppn åk6 uppn åk9'!$A$4:$D$600,2,FALSE),0)</f>
        <v>14</v>
      </c>
      <c r="T598">
        <f>IFERROR(VLOOKUP(A598,'uppn åk6 uppn åk9'!$A$4:$D$600,3,FALSE),0)</f>
        <v>0</v>
      </c>
      <c r="U598">
        <f t="shared" si="88"/>
        <v>14</v>
      </c>
      <c r="V598">
        <f t="shared" si="89"/>
        <v>0</v>
      </c>
    </row>
    <row r="599" spans="1:22" x14ac:dyDescent="0.3">
      <c r="A599" s="10" t="s">
        <v>518</v>
      </c>
      <c r="B599" s="49" t="b">
        <f t="shared" si="81"/>
        <v>0</v>
      </c>
      <c r="C599" t="b">
        <f>IFERROR(VLOOKUP(A599,'ej uppn åk6 ej uppn åk9'!$A$4:$D$525,1,FALSE)&lt;&gt;"",FALSE)</f>
        <v>1</v>
      </c>
      <c r="D599">
        <f>IFERROR(VLOOKUP(A599,'ej uppn åk6 ej uppn åk9'!$A$4:$D$525,2,FALSE),0)</f>
        <v>20</v>
      </c>
      <c r="E599">
        <f>IFERROR(VLOOKUP(A599,'ej uppn åk6 ej uppn åk9'!$A$4:$D$525,3,FALSE),0)</f>
        <v>14</v>
      </c>
      <c r="F599">
        <f t="shared" si="82"/>
        <v>20</v>
      </c>
      <c r="G599">
        <f t="shared" si="83"/>
        <v>14</v>
      </c>
      <c r="H599" t="b">
        <f>IFERROR(VLOOKUP(A599,'ej uppn åk6 uppn åk9'!$A$4:$D$525,1,FALSE)&lt;&gt;"",FALSE)</f>
        <v>1</v>
      </c>
      <c r="I599">
        <f>IFERROR(VLOOKUP(A599,'ej uppn åk6 uppn åk9'!$A$4:$D$525,2,FALSE),0)</f>
        <v>999</v>
      </c>
      <c r="J599">
        <f>IFERROR(VLOOKUP(A599,'ej uppn åk6 uppn åk9'!$A$4:$D$525,3,FALSE),0)</f>
        <v>999</v>
      </c>
      <c r="K599">
        <f t="shared" si="84"/>
        <v>0</v>
      </c>
      <c r="L599">
        <f t="shared" si="85"/>
        <v>0</v>
      </c>
      <c r="M599" t="b">
        <f>IFERROR(VLOOKUP(A599,'uppn åk6 ej uppn åk9'!$A$4:$D$525,1,FALSE)&lt;&gt;"",FALSE)</f>
        <v>1</v>
      </c>
      <c r="N599">
        <f>IFERROR(VLOOKUP(A599,'uppn åk6 ej uppn åk9'!$A$4:$D$525,2,FALSE),0)</f>
        <v>16</v>
      </c>
      <c r="O599">
        <f>IFERROR(VLOOKUP(A599,'uppn åk6 ej uppn åk9'!$A$4:$D$525,3,FALSE),0)</f>
        <v>999</v>
      </c>
      <c r="P599">
        <f t="shared" si="86"/>
        <v>16</v>
      </c>
      <c r="Q599">
        <f t="shared" si="87"/>
        <v>0</v>
      </c>
      <c r="R599" t="b">
        <f>IFERROR(VLOOKUP(A599,'uppn åk6 uppn åk9'!$A$4:$D$600,1,FALSE)&lt;&gt;"",FALSE)</f>
        <v>1</v>
      </c>
      <c r="S599">
        <f>IFERROR(VLOOKUP(A599,'uppn åk6 uppn åk9'!$A$4:$D$600,2,FALSE),0)</f>
        <v>85</v>
      </c>
      <c r="T599">
        <f>IFERROR(VLOOKUP(A599,'uppn åk6 uppn åk9'!$A$4:$D$600,3,FALSE),0)</f>
        <v>999</v>
      </c>
      <c r="U599">
        <f t="shared" si="88"/>
        <v>85</v>
      </c>
      <c r="V599">
        <f t="shared" si="89"/>
        <v>0</v>
      </c>
    </row>
    <row r="600" spans="1:22" x14ac:dyDescent="0.3">
      <c r="A600" s="10" t="s">
        <v>519</v>
      </c>
      <c r="B600" s="49" t="b">
        <f t="shared" si="81"/>
        <v>0</v>
      </c>
      <c r="C600" t="b">
        <f>IFERROR(VLOOKUP(A600,'ej uppn åk6 ej uppn åk9'!$A$4:$D$525,1,FALSE)&lt;&gt;"",FALSE)</f>
        <v>1</v>
      </c>
      <c r="D600">
        <f>IFERROR(VLOOKUP(A600,'ej uppn åk6 ej uppn åk9'!$A$4:$D$525,2,FALSE),0)</f>
        <v>999</v>
      </c>
      <c r="E600">
        <f>IFERROR(VLOOKUP(A600,'ej uppn åk6 ej uppn åk9'!$A$4:$D$525,3,FALSE),0)</f>
        <v>999</v>
      </c>
      <c r="F600">
        <f t="shared" si="82"/>
        <v>0</v>
      </c>
      <c r="G600">
        <f t="shared" si="83"/>
        <v>0</v>
      </c>
      <c r="H600" t="b">
        <f>IFERROR(VLOOKUP(A600,'ej uppn åk6 uppn åk9'!$A$4:$D$525,1,FALSE)&lt;&gt;"",FALSE)</f>
        <v>1</v>
      </c>
      <c r="I600">
        <f>IFERROR(VLOOKUP(A600,'ej uppn åk6 uppn åk9'!$A$4:$D$525,2,FALSE),0)</f>
        <v>999</v>
      </c>
      <c r="J600">
        <f>IFERROR(VLOOKUP(A600,'ej uppn åk6 uppn åk9'!$A$4:$D$525,3,FALSE),0)</f>
        <v>999</v>
      </c>
      <c r="K600">
        <f t="shared" si="84"/>
        <v>0</v>
      </c>
      <c r="L600">
        <f t="shared" si="85"/>
        <v>0</v>
      </c>
      <c r="M600" t="b">
        <f>IFERROR(VLOOKUP(A600,'uppn åk6 ej uppn åk9'!$A$4:$D$525,1,FALSE)&lt;&gt;"",FALSE)</f>
        <v>1</v>
      </c>
      <c r="N600">
        <f>IFERROR(VLOOKUP(A600,'uppn åk6 ej uppn åk9'!$A$4:$D$525,2,FALSE),0)</f>
        <v>999</v>
      </c>
      <c r="O600">
        <f>IFERROR(VLOOKUP(A600,'uppn åk6 ej uppn åk9'!$A$4:$D$525,3,FALSE),0)</f>
        <v>999</v>
      </c>
      <c r="P600">
        <f t="shared" si="86"/>
        <v>0</v>
      </c>
      <c r="Q600">
        <f t="shared" si="87"/>
        <v>0</v>
      </c>
      <c r="R600" t="b">
        <f>IFERROR(VLOOKUP(A600,'uppn åk6 uppn åk9'!$A$4:$D$600,1,FALSE)&lt;&gt;"",FALSE)</f>
        <v>1</v>
      </c>
      <c r="S600">
        <f>IFERROR(VLOOKUP(A600,'uppn åk6 uppn åk9'!$A$4:$D$600,2,FALSE),0)</f>
        <v>40</v>
      </c>
      <c r="T600">
        <f>IFERROR(VLOOKUP(A600,'uppn åk6 uppn åk9'!$A$4:$D$600,3,FALSE),0)</f>
        <v>999</v>
      </c>
      <c r="U600">
        <f t="shared" si="88"/>
        <v>40</v>
      </c>
      <c r="V600">
        <f t="shared" si="89"/>
        <v>0</v>
      </c>
    </row>
    <row r="601" spans="1:22" x14ac:dyDescent="0.3">
      <c r="A601" s="10" t="s">
        <v>520</v>
      </c>
      <c r="B601" s="49" t="b">
        <f t="shared" si="81"/>
        <v>0</v>
      </c>
      <c r="C601" t="b">
        <f>IFERROR(VLOOKUP(A601,'ej uppn åk6 ej uppn åk9'!$A$4:$D$525,1,FALSE)&lt;&gt;"",FALSE)</f>
        <v>1</v>
      </c>
      <c r="D601">
        <f>IFERROR(VLOOKUP(A601,'ej uppn åk6 ej uppn åk9'!$A$4:$D$525,2,FALSE),0)</f>
        <v>14</v>
      </c>
      <c r="E601">
        <f>IFERROR(VLOOKUP(A601,'ej uppn åk6 ej uppn åk9'!$A$4:$D$525,3,FALSE),0)</f>
        <v>13</v>
      </c>
      <c r="F601">
        <f t="shared" si="82"/>
        <v>14</v>
      </c>
      <c r="G601">
        <f t="shared" si="83"/>
        <v>13</v>
      </c>
      <c r="H601" t="b">
        <f>IFERROR(VLOOKUP(A601,'ej uppn åk6 uppn åk9'!$A$4:$D$525,1,FALSE)&lt;&gt;"",FALSE)</f>
        <v>1</v>
      </c>
      <c r="I601">
        <f>IFERROR(VLOOKUP(A601,'ej uppn åk6 uppn åk9'!$A$4:$D$525,2,FALSE),0)</f>
        <v>999</v>
      </c>
      <c r="J601">
        <f>IFERROR(VLOOKUP(A601,'ej uppn åk6 uppn åk9'!$A$4:$D$525,3,FALSE),0)</f>
        <v>999</v>
      </c>
      <c r="K601">
        <f t="shared" si="84"/>
        <v>0</v>
      </c>
      <c r="L601">
        <f t="shared" si="85"/>
        <v>0</v>
      </c>
      <c r="M601" t="b">
        <f>IFERROR(VLOOKUP(A601,'uppn åk6 ej uppn åk9'!$A$4:$D$525,1,FALSE)&lt;&gt;"",FALSE)</f>
        <v>1</v>
      </c>
      <c r="N601">
        <f>IFERROR(VLOOKUP(A601,'uppn åk6 ej uppn åk9'!$A$4:$D$525,2,FALSE),0)</f>
        <v>999</v>
      </c>
      <c r="O601">
        <f>IFERROR(VLOOKUP(A601,'uppn åk6 ej uppn åk9'!$A$4:$D$525,3,FALSE),0)</f>
        <v>999</v>
      </c>
      <c r="P601">
        <f t="shared" si="86"/>
        <v>0</v>
      </c>
      <c r="Q601">
        <f t="shared" si="87"/>
        <v>0</v>
      </c>
      <c r="R601" t="b">
        <f>IFERROR(VLOOKUP(A601,'uppn åk6 uppn åk9'!$A$4:$D$600,1,FALSE)&lt;&gt;"",FALSE)</f>
        <v>1</v>
      </c>
      <c r="S601">
        <f>IFERROR(VLOOKUP(A601,'uppn åk6 uppn åk9'!$A$4:$D$600,2,FALSE),0)</f>
        <v>68</v>
      </c>
      <c r="T601">
        <f>IFERROR(VLOOKUP(A601,'uppn åk6 uppn åk9'!$A$4:$D$600,3,FALSE),0)</f>
        <v>999</v>
      </c>
      <c r="U601">
        <f t="shared" si="88"/>
        <v>68</v>
      </c>
      <c r="V601">
        <f t="shared" si="89"/>
        <v>0</v>
      </c>
    </row>
    <row r="602" spans="1:22" x14ac:dyDescent="0.3">
      <c r="A602" s="10" t="s">
        <v>521</v>
      </c>
      <c r="B602" s="49" t="b">
        <f t="shared" si="81"/>
        <v>0</v>
      </c>
      <c r="C602" t="b">
        <f>IFERROR(VLOOKUP(A602,'ej uppn åk6 ej uppn åk9'!$A$4:$D$525,1,FALSE)&lt;&gt;"",FALSE)</f>
        <v>1</v>
      </c>
      <c r="D602">
        <f>IFERROR(VLOOKUP(A602,'ej uppn åk6 ej uppn åk9'!$A$4:$D$525,2,FALSE),0)</f>
        <v>12</v>
      </c>
      <c r="E602">
        <f>IFERROR(VLOOKUP(A602,'ej uppn åk6 ej uppn åk9'!$A$4:$D$525,3,FALSE),0)</f>
        <v>12</v>
      </c>
      <c r="F602">
        <f t="shared" si="82"/>
        <v>12</v>
      </c>
      <c r="G602">
        <f t="shared" si="83"/>
        <v>12</v>
      </c>
      <c r="H602" t="b">
        <f>IFERROR(VLOOKUP(A602,'ej uppn åk6 uppn åk9'!$A$4:$D$525,1,FALSE)&lt;&gt;"",FALSE)</f>
        <v>1</v>
      </c>
      <c r="I602">
        <f>IFERROR(VLOOKUP(A602,'ej uppn åk6 uppn åk9'!$A$4:$D$525,2,FALSE),0)</f>
        <v>999</v>
      </c>
      <c r="J602">
        <f>IFERROR(VLOOKUP(A602,'ej uppn åk6 uppn åk9'!$A$4:$D$525,3,FALSE),0)</f>
        <v>999</v>
      </c>
      <c r="K602">
        <f t="shared" si="84"/>
        <v>0</v>
      </c>
      <c r="L602">
        <f t="shared" si="85"/>
        <v>0</v>
      </c>
      <c r="M602" t="b">
        <f>IFERROR(VLOOKUP(A602,'uppn åk6 ej uppn åk9'!$A$4:$D$525,1,FALSE)&lt;&gt;"",FALSE)</f>
        <v>1</v>
      </c>
      <c r="N602">
        <f>IFERROR(VLOOKUP(A602,'uppn åk6 ej uppn åk9'!$A$4:$D$525,2,FALSE),0)</f>
        <v>999</v>
      </c>
      <c r="O602">
        <f>IFERROR(VLOOKUP(A602,'uppn åk6 ej uppn åk9'!$A$4:$D$525,3,FALSE),0)</f>
        <v>999</v>
      </c>
      <c r="P602">
        <f t="shared" si="86"/>
        <v>0</v>
      </c>
      <c r="Q602">
        <f t="shared" si="87"/>
        <v>0</v>
      </c>
      <c r="R602" t="b">
        <f>IFERROR(VLOOKUP(A602,'uppn åk6 uppn åk9'!$A$4:$D$600,1,FALSE)&lt;&gt;"",FALSE)</f>
        <v>1</v>
      </c>
      <c r="S602">
        <f>IFERROR(VLOOKUP(A602,'uppn åk6 uppn åk9'!$A$4:$D$600,2,FALSE),0)</f>
        <v>75</v>
      </c>
      <c r="T602">
        <f>IFERROR(VLOOKUP(A602,'uppn åk6 uppn åk9'!$A$4:$D$600,3,FALSE),0)</f>
        <v>999</v>
      </c>
      <c r="U602">
        <f t="shared" si="88"/>
        <v>75</v>
      </c>
      <c r="V602">
        <f t="shared" si="89"/>
        <v>0</v>
      </c>
    </row>
    <row r="603" spans="1:22" x14ac:dyDescent="0.3">
      <c r="A603" s="10" t="s">
        <v>522</v>
      </c>
      <c r="B603" s="49" t="b">
        <f t="shared" si="81"/>
        <v>0</v>
      </c>
      <c r="C603" t="b">
        <f>IFERROR(VLOOKUP(A603,'ej uppn åk6 ej uppn åk9'!$A$4:$D$525,1,FALSE)&lt;&gt;"",FALSE)</f>
        <v>1</v>
      </c>
      <c r="D603">
        <f>IFERROR(VLOOKUP(A603,'ej uppn åk6 ej uppn åk9'!$A$4:$D$525,2,FALSE),0)</f>
        <v>999</v>
      </c>
      <c r="E603">
        <f>IFERROR(VLOOKUP(A603,'ej uppn åk6 ej uppn åk9'!$A$4:$D$525,3,FALSE),0)</f>
        <v>999</v>
      </c>
      <c r="F603">
        <f t="shared" si="82"/>
        <v>0</v>
      </c>
      <c r="G603">
        <f t="shared" si="83"/>
        <v>0</v>
      </c>
      <c r="H603" t="b">
        <f>IFERROR(VLOOKUP(A603,'ej uppn åk6 uppn åk9'!$A$4:$D$525,1,FALSE)&lt;&gt;"",FALSE)</f>
        <v>1</v>
      </c>
      <c r="I603">
        <f>IFERROR(VLOOKUP(A603,'ej uppn åk6 uppn åk9'!$A$4:$D$525,2,FALSE),0)</f>
        <v>999</v>
      </c>
      <c r="J603">
        <f>IFERROR(VLOOKUP(A603,'ej uppn åk6 uppn åk9'!$A$4:$D$525,3,FALSE),0)</f>
        <v>999</v>
      </c>
      <c r="K603">
        <f t="shared" si="84"/>
        <v>0</v>
      </c>
      <c r="L603">
        <f t="shared" si="85"/>
        <v>0</v>
      </c>
      <c r="M603" t="b">
        <f>IFERROR(VLOOKUP(A603,'uppn åk6 ej uppn åk9'!$A$4:$D$525,1,FALSE)&lt;&gt;"",FALSE)</f>
        <v>1</v>
      </c>
      <c r="N603">
        <f>IFERROR(VLOOKUP(A603,'uppn åk6 ej uppn åk9'!$A$4:$D$525,2,FALSE),0)</f>
        <v>999</v>
      </c>
      <c r="O603">
        <f>IFERROR(VLOOKUP(A603,'uppn åk6 ej uppn åk9'!$A$4:$D$525,3,FALSE),0)</f>
        <v>999</v>
      </c>
      <c r="P603">
        <f t="shared" si="86"/>
        <v>0</v>
      </c>
      <c r="Q603">
        <f t="shared" si="87"/>
        <v>0</v>
      </c>
      <c r="R603" t="b">
        <f>IFERROR(VLOOKUP(A603,'uppn åk6 uppn åk9'!$A$4:$D$600,1,FALSE)&lt;&gt;"",FALSE)</f>
        <v>1</v>
      </c>
      <c r="S603">
        <f>IFERROR(VLOOKUP(A603,'uppn åk6 uppn åk9'!$A$4:$D$600,2,FALSE),0)</f>
        <v>24</v>
      </c>
      <c r="T603">
        <f>IFERROR(VLOOKUP(A603,'uppn åk6 uppn åk9'!$A$4:$D$600,3,FALSE),0)</f>
        <v>0</v>
      </c>
      <c r="U603">
        <f t="shared" si="88"/>
        <v>24</v>
      </c>
      <c r="V603">
        <f t="shared" si="89"/>
        <v>0</v>
      </c>
    </row>
    <row r="604" spans="1:22" x14ac:dyDescent="0.3">
      <c r="A604" s="10" t="s">
        <v>523</v>
      </c>
      <c r="B604" s="49" t="b">
        <f t="shared" si="81"/>
        <v>0</v>
      </c>
      <c r="C604" t="b">
        <f>IFERROR(VLOOKUP(A604,'ej uppn åk6 ej uppn åk9'!$A$4:$D$525,1,FALSE)&lt;&gt;"",FALSE)</f>
        <v>1</v>
      </c>
      <c r="D604">
        <f>IFERROR(VLOOKUP(A604,'ej uppn åk6 ej uppn åk9'!$A$4:$D$525,2,FALSE),0)</f>
        <v>26</v>
      </c>
      <c r="E604">
        <f>IFERROR(VLOOKUP(A604,'ej uppn åk6 ej uppn åk9'!$A$4:$D$525,3,FALSE),0)</f>
        <v>11</v>
      </c>
      <c r="F604">
        <f t="shared" si="82"/>
        <v>26</v>
      </c>
      <c r="G604">
        <f t="shared" si="83"/>
        <v>11</v>
      </c>
      <c r="H604" t="b">
        <f>IFERROR(VLOOKUP(A604,'ej uppn åk6 uppn åk9'!$A$4:$D$525,1,FALSE)&lt;&gt;"",FALSE)</f>
        <v>1</v>
      </c>
      <c r="I604">
        <f>IFERROR(VLOOKUP(A604,'ej uppn åk6 uppn åk9'!$A$4:$D$525,2,FALSE),0)</f>
        <v>16</v>
      </c>
      <c r="J604">
        <f>IFERROR(VLOOKUP(A604,'ej uppn åk6 uppn åk9'!$A$4:$D$525,3,FALSE),0)</f>
        <v>999</v>
      </c>
      <c r="K604">
        <f t="shared" si="84"/>
        <v>16</v>
      </c>
      <c r="L604">
        <f t="shared" si="85"/>
        <v>0</v>
      </c>
      <c r="M604" t="b">
        <f>IFERROR(VLOOKUP(A604,'uppn åk6 ej uppn åk9'!$A$4:$D$525,1,FALSE)&lt;&gt;"",FALSE)</f>
        <v>1</v>
      </c>
      <c r="N604">
        <f>IFERROR(VLOOKUP(A604,'uppn åk6 ej uppn åk9'!$A$4:$D$525,2,FALSE),0)</f>
        <v>12</v>
      </c>
      <c r="O604">
        <f>IFERROR(VLOOKUP(A604,'uppn åk6 ej uppn åk9'!$A$4:$D$525,3,FALSE),0)</f>
        <v>999</v>
      </c>
      <c r="P604">
        <f t="shared" si="86"/>
        <v>12</v>
      </c>
      <c r="Q604">
        <f t="shared" si="87"/>
        <v>0</v>
      </c>
      <c r="R604" t="b">
        <f>IFERROR(VLOOKUP(A604,'uppn åk6 uppn åk9'!$A$4:$D$600,1,FALSE)&lt;&gt;"",FALSE)</f>
        <v>1</v>
      </c>
      <c r="S604">
        <f>IFERROR(VLOOKUP(A604,'uppn åk6 uppn åk9'!$A$4:$D$600,2,FALSE),0)</f>
        <v>85</v>
      </c>
      <c r="T604">
        <f>IFERROR(VLOOKUP(A604,'uppn åk6 uppn åk9'!$A$4:$D$600,3,FALSE),0)</f>
        <v>0</v>
      </c>
      <c r="U604">
        <f t="shared" si="88"/>
        <v>85</v>
      </c>
      <c r="V604">
        <f t="shared" si="89"/>
        <v>0</v>
      </c>
    </row>
    <row r="605" spans="1:22" x14ac:dyDescent="0.3">
      <c r="A605" s="10" t="s">
        <v>524</v>
      </c>
      <c r="B605" s="49" t="b">
        <f t="shared" si="81"/>
        <v>0</v>
      </c>
      <c r="C605" t="b">
        <f>IFERROR(VLOOKUP(A605,'ej uppn åk6 ej uppn åk9'!$A$4:$D$525,1,FALSE)&lt;&gt;"",FALSE)</f>
        <v>1</v>
      </c>
      <c r="D605">
        <f>IFERROR(VLOOKUP(A605,'ej uppn åk6 ej uppn åk9'!$A$4:$D$525,2,FALSE),0)</f>
        <v>23</v>
      </c>
      <c r="E605">
        <f>IFERROR(VLOOKUP(A605,'ej uppn åk6 ej uppn åk9'!$A$4:$D$525,3,FALSE),0)</f>
        <v>10</v>
      </c>
      <c r="F605">
        <f t="shared" si="82"/>
        <v>23</v>
      </c>
      <c r="G605">
        <f t="shared" si="83"/>
        <v>10</v>
      </c>
      <c r="H605" t="b">
        <f>IFERROR(VLOOKUP(A605,'ej uppn åk6 uppn åk9'!$A$4:$D$525,1,FALSE)&lt;&gt;"",FALSE)</f>
        <v>1</v>
      </c>
      <c r="I605">
        <f>IFERROR(VLOOKUP(A605,'ej uppn åk6 uppn åk9'!$A$4:$D$525,2,FALSE),0)</f>
        <v>999</v>
      </c>
      <c r="J605">
        <f>IFERROR(VLOOKUP(A605,'ej uppn åk6 uppn åk9'!$A$4:$D$525,3,FALSE),0)</f>
        <v>999</v>
      </c>
      <c r="K605">
        <f t="shared" si="84"/>
        <v>0</v>
      </c>
      <c r="L605">
        <f t="shared" si="85"/>
        <v>0</v>
      </c>
      <c r="M605" t="b">
        <f>IFERROR(VLOOKUP(A605,'uppn åk6 ej uppn åk9'!$A$4:$D$525,1,FALSE)&lt;&gt;"",FALSE)</f>
        <v>1</v>
      </c>
      <c r="N605">
        <f>IFERROR(VLOOKUP(A605,'uppn åk6 ej uppn åk9'!$A$4:$D$525,2,FALSE),0)</f>
        <v>13</v>
      </c>
      <c r="O605">
        <f>IFERROR(VLOOKUP(A605,'uppn åk6 ej uppn åk9'!$A$4:$D$525,3,FALSE),0)</f>
        <v>0</v>
      </c>
      <c r="P605">
        <f t="shared" si="86"/>
        <v>13</v>
      </c>
      <c r="Q605">
        <f t="shared" si="87"/>
        <v>0</v>
      </c>
      <c r="R605" t="b">
        <f>IFERROR(VLOOKUP(A605,'uppn åk6 uppn åk9'!$A$4:$D$600,1,FALSE)&lt;&gt;"",FALSE)</f>
        <v>1</v>
      </c>
      <c r="S605">
        <f>IFERROR(VLOOKUP(A605,'uppn åk6 uppn åk9'!$A$4:$D$600,2,FALSE),0)</f>
        <v>63</v>
      </c>
      <c r="T605">
        <f>IFERROR(VLOOKUP(A605,'uppn åk6 uppn åk9'!$A$4:$D$600,3,FALSE),0)</f>
        <v>999</v>
      </c>
      <c r="U605">
        <f t="shared" si="88"/>
        <v>63</v>
      </c>
      <c r="V605">
        <f t="shared" si="89"/>
        <v>0</v>
      </c>
    </row>
    <row r="606" spans="1:22" x14ac:dyDescent="0.3">
      <c r="A606" s="10" t="s">
        <v>512</v>
      </c>
      <c r="B606" s="49" t="b">
        <f t="shared" si="81"/>
        <v>0</v>
      </c>
      <c r="C606" t="b">
        <f>IFERROR(VLOOKUP(A606,'ej uppn åk6 ej uppn åk9'!$A$4:$D$525,1,FALSE)&lt;&gt;"",FALSE)</f>
        <v>1</v>
      </c>
      <c r="D606">
        <f>IFERROR(VLOOKUP(A606,'ej uppn åk6 ej uppn åk9'!$A$4:$D$525,2,FALSE),0)</f>
        <v>24</v>
      </c>
      <c r="E606">
        <f>IFERROR(VLOOKUP(A606,'ej uppn åk6 ej uppn åk9'!$A$4:$D$525,3,FALSE),0)</f>
        <v>22</v>
      </c>
      <c r="F606">
        <f t="shared" si="82"/>
        <v>24</v>
      </c>
      <c r="G606">
        <f t="shared" si="83"/>
        <v>22</v>
      </c>
      <c r="H606" t="b">
        <f>IFERROR(VLOOKUP(A606,'ej uppn åk6 uppn åk9'!$A$4:$D$525,1,FALSE)&lt;&gt;"",FALSE)</f>
        <v>1</v>
      </c>
      <c r="I606">
        <f>IFERROR(VLOOKUP(A606,'ej uppn åk6 uppn åk9'!$A$4:$D$525,2,FALSE),0)</f>
        <v>11</v>
      </c>
      <c r="J606">
        <f>IFERROR(VLOOKUP(A606,'ej uppn åk6 uppn åk9'!$A$4:$D$525,3,FALSE),0)</f>
        <v>999</v>
      </c>
      <c r="K606">
        <f t="shared" si="84"/>
        <v>11</v>
      </c>
      <c r="L606">
        <f t="shared" si="85"/>
        <v>0</v>
      </c>
      <c r="M606" t="b">
        <f>IFERROR(VLOOKUP(A606,'uppn åk6 ej uppn åk9'!$A$4:$D$525,1,FALSE)&lt;&gt;"",FALSE)</f>
        <v>1</v>
      </c>
      <c r="N606">
        <f>IFERROR(VLOOKUP(A606,'uppn åk6 ej uppn åk9'!$A$4:$D$525,2,FALSE),0)</f>
        <v>13</v>
      </c>
      <c r="O606">
        <f>IFERROR(VLOOKUP(A606,'uppn åk6 ej uppn åk9'!$A$4:$D$525,3,FALSE),0)</f>
        <v>999</v>
      </c>
      <c r="P606">
        <f t="shared" si="86"/>
        <v>13</v>
      </c>
      <c r="Q606">
        <f t="shared" si="87"/>
        <v>0</v>
      </c>
      <c r="R606" t="b">
        <f>IFERROR(VLOOKUP(A606,'uppn åk6 uppn åk9'!$A$4:$D$600,1,FALSE)&lt;&gt;"",FALSE)</f>
        <v>1</v>
      </c>
      <c r="S606">
        <f>IFERROR(VLOOKUP(A606,'uppn åk6 uppn åk9'!$A$4:$D$600,2,FALSE),0)</f>
        <v>90</v>
      </c>
      <c r="T606">
        <f>IFERROR(VLOOKUP(A606,'uppn åk6 uppn åk9'!$A$4:$D$600,3,FALSE),0)</f>
        <v>999</v>
      </c>
      <c r="U606">
        <f t="shared" si="88"/>
        <v>90</v>
      </c>
      <c r="V606">
        <f t="shared" si="89"/>
        <v>0</v>
      </c>
    </row>
    <row r="607" spans="1:22" x14ac:dyDescent="0.3">
      <c r="A607" s="10" t="s">
        <v>513</v>
      </c>
      <c r="B607" s="49" t="b">
        <f t="shared" si="81"/>
        <v>0</v>
      </c>
      <c r="C607" t="b">
        <f>IFERROR(VLOOKUP(A607,'ej uppn åk6 ej uppn åk9'!$A$4:$D$525,1,FALSE)&lt;&gt;"",FALSE)</f>
        <v>1</v>
      </c>
      <c r="D607">
        <f>IFERROR(VLOOKUP(A607,'ej uppn åk6 ej uppn åk9'!$A$4:$D$525,2,FALSE),0)</f>
        <v>999</v>
      </c>
      <c r="E607">
        <f>IFERROR(VLOOKUP(A607,'ej uppn åk6 ej uppn åk9'!$A$4:$D$525,3,FALSE),0)</f>
        <v>999</v>
      </c>
      <c r="F607">
        <f t="shared" si="82"/>
        <v>0</v>
      </c>
      <c r="G607">
        <f t="shared" si="83"/>
        <v>0</v>
      </c>
      <c r="H607" t="b">
        <f>IFERROR(VLOOKUP(A607,'ej uppn åk6 uppn åk9'!$A$4:$D$525,1,FALSE)&lt;&gt;"",FALSE)</f>
        <v>1</v>
      </c>
      <c r="I607">
        <f>IFERROR(VLOOKUP(A607,'ej uppn åk6 uppn åk9'!$A$4:$D$525,2,FALSE),0)</f>
        <v>999</v>
      </c>
      <c r="J607">
        <f>IFERROR(VLOOKUP(A607,'ej uppn åk6 uppn åk9'!$A$4:$D$525,3,FALSE),0)</f>
        <v>999</v>
      </c>
      <c r="K607">
        <f t="shared" si="84"/>
        <v>0</v>
      </c>
      <c r="L607">
        <f t="shared" si="85"/>
        <v>0</v>
      </c>
      <c r="M607" t="b">
        <f>IFERROR(VLOOKUP(A607,'uppn åk6 ej uppn åk9'!$A$4:$D$525,1,FALSE)&lt;&gt;"",FALSE)</f>
        <v>1</v>
      </c>
      <c r="N607">
        <f>IFERROR(VLOOKUP(A607,'uppn åk6 ej uppn åk9'!$A$4:$D$525,2,FALSE),0)</f>
        <v>999</v>
      </c>
      <c r="O607">
        <f>IFERROR(VLOOKUP(A607,'uppn åk6 ej uppn åk9'!$A$4:$D$525,3,FALSE),0)</f>
        <v>999</v>
      </c>
      <c r="P607">
        <f t="shared" si="86"/>
        <v>0</v>
      </c>
      <c r="Q607">
        <f t="shared" si="87"/>
        <v>0</v>
      </c>
      <c r="R607" t="b">
        <f>IFERROR(VLOOKUP(A607,'uppn åk6 uppn åk9'!$A$4:$D$600,1,FALSE)&lt;&gt;"",FALSE)</f>
        <v>1</v>
      </c>
      <c r="S607">
        <f>IFERROR(VLOOKUP(A607,'uppn åk6 uppn åk9'!$A$4:$D$600,2,FALSE),0)</f>
        <v>50</v>
      </c>
      <c r="T607">
        <f>IFERROR(VLOOKUP(A607,'uppn åk6 uppn åk9'!$A$4:$D$600,3,FALSE),0)</f>
        <v>0</v>
      </c>
      <c r="U607">
        <f t="shared" si="88"/>
        <v>50</v>
      </c>
      <c r="V607">
        <f t="shared" si="89"/>
        <v>0</v>
      </c>
    </row>
    <row r="608" spans="1:22" x14ac:dyDescent="0.3">
      <c r="A608" s="10" t="s">
        <v>514</v>
      </c>
      <c r="B608" s="49" t="b">
        <f t="shared" si="81"/>
        <v>0</v>
      </c>
      <c r="C608" t="b">
        <f>IFERROR(VLOOKUP(A608,'ej uppn åk6 ej uppn åk9'!$A$4:$D$525,1,FALSE)&lt;&gt;"",FALSE)</f>
        <v>1</v>
      </c>
      <c r="D608">
        <f>IFERROR(VLOOKUP(A608,'ej uppn åk6 ej uppn åk9'!$A$4:$D$525,2,FALSE),0)</f>
        <v>11</v>
      </c>
      <c r="E608">
        <f>IFERROR(VLOOKUP(A608,'ej uppn åk6 ej uppn åk9'!$A$4:$D$525,3,FALSE),0)</f>
        <v>999</v>
      </c>
      <c r="F608">
        <f t="shared" si="82"/>
        <v>11</v>
      </c>
      <c r="G608">
        <f t="shared" si="83"/>
        <v>0</v>
      </c>
      <c r="H608" t="b">
        <f>IFERROR(VLOOKUP(A608,'ej uppn åk6 uppn åk9'!$A$4:$D$525,1,FALSE)&lt;&gt;"",FALSE)</f>
        <v>1</v>
      </c>
      <c r="I608">
        <f>IFERROR(VLOOKUP(A608,'ej uppn åk6 uppn åk9'!$A$4:$D$525,2,FALSE),0)</f>
        <v>999</v>
      </c>
      <c r="J608">
        <f>IFERROR(VLOOKUP(A608,'ej uppn åk6 uppn åk9'!$A$4:$D$525,3,FALSE),0)</f>
        <v>999</v>
      </c>
      <c r="K608">
        <f t="shared" si="84"/>
        <v>0</v>
      </c>
      <c r="L608">
        <f t="shared" si="85"/>
        <v>0</v>
      </c>
      <c r="M608" t="b">
        <f>IFERROR(VLOOKUP(A608,'uppn åk6 ej uppn åk9'!$A$4:$D$525,1,FALSE)&lt;&gt;"",FALSE)</f>
        <v>1</v>
      </c>
      <c r="N608">
        <f>IFERROR(VLOOKUP(A608,'uppn åk6 ej uppn åk9'!$A$4:$D$525,2,FALSE),0)</f>
        <v>999</v>
      </c>
      <c r="O608">
        <f>IFERROR(VLOOKUP(A608,'uppn åk6 ej uppn åk9'!$A$4:$D$525,3,FALSE),0)</f>
        <v>999</v>
      </c>
      <c r="P608">
        <f t="shared" si="86"/>
        <v>0</v>
      </c>
      <c r="Q608">
        <f t="shared" si="87"/>
        <v>0</v>
      </c>
      <c r="R608" t="b">
        <f>IFERROR(VLOOKUP(A608,'uppn åk6 uppn åk9'!$A$4:$D$600,1,FALSE)&lt;&gt;"",FALSE)</f>
        <v>1</v>
      </c>
      <c r="S608">
        <f>IFERROR(VLOOKUP(A608,'uppn åk6 uppn åk9'!$A$4:$D$600,2,FALSE),0)</f>
        <v>15</v>
      </c>
      <c r="T608">
        <f>IFERROR(VLOOKUP(A608,'uppn åk6 uppn åk9'!$A$4:$D$600,3,FALSE),0)</f>
        <v>0</v>
      </c>
      <c r="U608">
        <f t="shared" si="88"/>
        <v>15</v>
      </c>
      <c r="V608">
        <f t="shared" si="89"/>
        <v>0</v>
      </c>
    </row>
    <row r="609" spans="1:22" x14ac:dyDescent="0.3">
      <c r="A609" s="10" t="s">
        <v>515</v>
      </c>
      <c r="B609" s="49" t="b">
        <f t="shared" si="81"/>
        <v>0</v>
      </c>
      <c r="C609" t="b">
        <f>IFERROR(VLOOKUP(A609,'ej uppn åk6 ej uppn åk9'!$A$4:$D$525,1,FALSE)&lt;&gt;"",FALSE)</f>
        <v>1</v>
      </c>
      <c r="D609">
        <f>IFERROR(VLOOKUP(A609,'ej uppn åk6 ej uppn åk9'!$A$4:$D$525,2,FALSE),0)</f>
        <v>999</v>
      </c>
      <c r="E609">
        <f>IFERROR(VLOOKUP(A609,'ej uppn åk6 ej uppn åk9'!$A$4:$D$525,3,FALSE),0)</f>
        <v>999</v>
      </c>
      <c r="F609">
        <f t="shared" si="82"/>
        <v>0</v>
      </c>
      <c r="G609">
        <f t="shared" si="83"/>
        <v>0</v>
      </c>
      <c r="H609" t="b">
        <f>IFERROR(VLOOKUP(A609,'ej uppn åk6 uppn åk9'!$A$4:$D$525,1,FALSE)&lt;&gt;"",FALSE)</f>
        <v>1</v>
      </c>
      <c r="I609">
        <f>IFERROR(VLOOKUP(A609,'ej uppn åk6 uppn åk9'!$A$4:$D$525,2,FALSE),0)</f>
        <v>14</v>
      </c>
      <c r="J609">
        <f>IFERROR(VLOOKUP(A609,'ej uppn åk6 uppn åk9'!$A$4:$D$525,3,FALSE),0)</f>
        <v>999</v>
      </c>
      <c r="K609">
        <f t="shared" si="84"/>
        <v>14</v>
      </c>
      <c r="L609">
        <f t="shared" si="85"/>
        <v>0</v>
      </c>
      <c r="M609" t="b">
        <f>IFERROR(VLOOKUP(A609,'uppn åk6 ej uppn åk9'!$A$4:$D$525,1,FALSE)&lt;&gt;"",FALSE)</f>
        <v>1</v>
      </c>
      <c r="N609">
        <f>IFERROR(VLOOKUP(A609,'uppn åk6 ej uppn åk9'!$A$4:$D$525,2,FALSE),0)</f>
        <v>999</v>
      </c>
      <c r="O609">
        <f>IFERROR(VLOOKUP(A609,'uppn åk6 ej uppn åk9'!$A$4:$D$525,3,FALSE),0)</f>
        <v>999</v>
      </c>
      <c r="P609">
        <f t="shared" si="86"/>
        <v>0</v>
      </c>
      <c r="Q609">
        <f t="shared" si="87"/>
        <v>0</v>
      </c>
      <c r="R609" t="b">
        <f>IFERROR(VLOOKUP(A609,'uppn åk6 uppn åk9'!$A$4:$D$600,1,FALSE)&lt;&gt;"",FALSE)</f>
        <v>1</v>
      </c>
      <c r="S609">
        <f>IFERROR(VLOOKUP(A609,'uppn åk6 uppn åk9'!$A$4:$D$600,2,FALSE),0)</f>
        <v>65</v>
      </c>
      <c r="T609">
        <f>IFERROR(VLOOKUP(A609,'uppn åk6 uppn åk9'!$A$4:$D$600,3,FALSE),0)</f>
        <v>999</v>
      </c>
      <c r="U609">
        <f t="shared" si="88"/>
        <v>65</v>
      </c>
      <c r="V609">
        <f t="shared" si="89"/>
        <v>0</v>
      </c>
    </row>
    <row r="610" spans="1:22" x14ac:dyDescent="0.3">
      <c r="A610" s="10" t="s">
        <v>638</v>
      </c>
      <c r="B610" s="49" t="b">
        <f t="shared" si="81"/>
        <v>0</v>
      </c>
      <c r="C610" t="b">
        <f>IFERROR(VLOOKUP(A610,'ej uppn åk6 ej uppn åk9'!$A$4:$D$525,1,FALSE)&lt;&gt;"",FALSE)</f>
        <v>0</v>
      </c>
      <c r="D610">
        <f>IFERROR(VLOOKUP(A610,'ej uppn åk6 ej uppn åk9'!$A$4:$D$525,2,FALSE),0)</f>
        <v>0</v>
      </c>
      <c r="E610">
        <f>IFERROR(VLOOKUP(A610,'ej uppn åk6 ej uppn åk9'!$A$4:$D$525,3,FALSE),0)</f>
        <v>0</v>
      </c>
      <c r="F610">
        <f t="shared" si="82"/>
        <v>0</v>
      </c>
      <c r="G610">
        <f t="shared" si="83"/>
        <v>0</v>
      </c>
      <c r="H610" t="b">
        <f>IFERROR(VLOOKUP(A610,'ej uppn åk6 uppn åk9'!$A$4:$D$525,1,FALSE)&lt;&gt;"",FALSE)</f>
        <v>0</v>
      </c>
      <c r="I610">
        <f>IFERROR(VLOOKUP(A610,'ej uppn åk6 uppn åk9'!$A$4:$D$525,2,FALSE),0)</f>
        <v>0</v>
      </c>
      <c r="J610">
        <f>IFERROR(VLOOKUP(A610,'ej uppn åk6 uppn åk9'!$A$4:$D$525,3,FALSE),0)</f>
        <v>0</v>
      </c>
      <c r="K610">
        <f t="shared" si="84"/>
        <v>0</v>
      </c>
      <c r="L610">
        <f t="shared" si="85"/>
        <v>0</v>
      </c>
      <c r="M610" t="b">
        <f>IFERROR(VLOOKUP(A610,'uppn åk6 ej uppn åk9'!$A$4:$D$525,1,FALSE)&lt;&gt;"",FALSE)</f>
        <v>0</v>
      </c>
      <c r="N610">
        <f>IFERROR(VLOOKUP(A610,'uppn åk6 ej uppn åk9'!$A$4:$D$525,2,FALSE),0)</f>
        <v>0</v>
      </c>
      <c r="O610">
        <f>IFERROR(VLOOKUP(A610,'uppn åk6 ej uppn åk9'!$A$4:$D$525,3,FALSE),0)</f>
        <v>0</v>
      </c>
      <c r="P610">
        <f t="shared" si="86"/>
        <v>0</v>
      </c>
      <c r="Q610">
        <f t="shared" si="87"/>
        <v>0</v>
      </c>
      <c r="R610" t="b">
        <f>IFERROR(VLOOKUP(A610,'uppn åk6 uppn åk9'!$A$4:$D$600,1,FALSE)&lt;&gt;"",FALSE)</f>
        <v>1</v>
      </c>
      <c r="S610">
        <f>IFERROR(VLOOKUP(A610,'uppn åk6 uppn åk9'!$A$4:$D$600,2,FALSE),0)</f>
        <v>54</v>
      </c>
      <c r="T610">
        <f>IFERROR(VLOOKUP(A610,'uppn åk6 uppn åk9'!$A$4:$D$600,3,FALSE),0)</f>
        <v>999</v>
      </c>
      <c r="U610">
        <f t="shared" si="88"/>
        <v>54</v>
      </c>
      <c r="V610">
        <f t="shared" si="89"/>
        <v>0</v>
      </c>
    </row>
    <row r="611" spans="1:22" x14ac:dyDescent="0.3">
      <c r="A611" s="10" t="s">
        <v>516</v>
      </c>
      <c r="B611" s="49" t="b">
        <f t="shared" si="81"/>
        <v>0</v>
      </c>
      <c r="C611" t="b">
        <f>IFERROR(VLOOKUP(A611,'ej uppn åk6 ej uppn åk9'!$A$4:$D$525,1,FALSE)&lt;&gt;"",FALSE)</f>
        <v>1</v>
      </c>
      <c r="D611">
        <f>IFERROR(VLOOKUP(A611,'ej uppn åk6 ej uppn åk9'!$A$4:$D$525,2,FALSE),0)</f>
        <v>27</v>
      </c>
      <c r="E611">
        <f>IFERROR(VLOOKUP(A611,'ej uppn åk6 ej uppn åk9'!$A$4:$D$525,3,FALSE),0)</f>
        <v>20</v>
      </c>
      <c r="F611">
        <f t="shared" si="82"/>
        <v>27</v>
      </c>
      <c r="G611">
        <f t="shared" si="83"/>
        <v>20</v>
      </c>
      <c r="H611" t="b">
        <f>IFERROR(VLOOKUP(A611,'ej uppn åk6 uppn åk9'!$A$4:$D$525,1,FALSE)&lt;&gt;"",FALSE)</f>
        <v>1</v>
      </c>
      <c r="I611">
        <f>IFERROR(VLOOKUP(A611,'ej uppn åk6 uppn åk9'!$A$4:$D$525,2,FALSE),0)</f>
        <v>18</v>
      </c>
      <c r="J611">
        <f>IFERROR(VLOOKUP(A611,'ej uppn åk6 uppn åk9'!$A$4:$D$525,3,FALSE),0)</f>
        <v>999</v>
      </c>
      <c r="K611">
        <f t="shared" si="84"/>
        <v>18</v>
      </c>
      <c r="L611">
        <f t="shared" si="85"/>
        <v>0</v>
      </c>
      <c r="M611" t="b">
        <f>IFERROR(VLOOKUP(A611,'uppn åk6 ej uppn åk9'!$A$4:$D$525,1,FALSE)&lt;&gt;"",FALSE)</f>
        <v>1</v>
      </c>
      <c r="N611">
        <f>IFERROR(VLOOKUP(A611,'uppn åk6 ej uppn åk9'!$A$4:$D$525,2,FALSE),0)</f>
        <v>24</v>
      </c>
      <c r="O611">
        <f>IFERROR(VLOOKUP(A611,'uppn åk6 ej uppn åk9'!$A$4:$D$525,3,FALSE),0)</f>
        <v>999</v>
      </c>
      <c r="P611">
        <f t="shared" si="86"/>
        <v>24</v>
      </c>
      <c r="Q611">
        <f t="shared" si="87"/>
        <v>0</v>
      </c>
      <c r="R611" t="b">
        <f>IFERROR(VLOOKUP(A611,'uppn åk6 uppn åk9'!$A$4:$D$600,1,FALSE)&lt;&gt;"",FALSE)</f>
        <v>1</v>
      </c>
      <c r="S611">
        <f>IFERROR(VLOOKUP(A611,'uppn åk6 uppn åk9'!$A$4:$D$600,2,FALSE),0)</f>
        <v>306</v>
      </c>
      <c r="T611">
        <f>IFERROR(VLOOKUP(A611,'uppn åk6 uppn åk9'!$A$4:$D$600,3,FALSE),0)</f>
        <v>14</v>
      </c>
      <c r="U611">
        <f t="shared" si="88"/>
        <v>306</v>
      </c>
      <c r="V611">
        <f t="shared" si="89"/>
        <v>14</v>
      </c>
    </row>
    <row r="612" spans="1:22" x14ac:dyDescent="0.3">
      <c r="A612" s="10" t="s">
        <v>517</v>
      </c>
      <c r="B612" s="49" t="b">
        <f t="shared" si="81"/>
        <v>0</v>
      </c>
      <c r="C612" t="b">
        <f>IFERROR(VLOOKUP(A612,'ej uppn åk6 ej uppn åk9'!$A$4:$D$525,1,FALSE)&lt;&gt;"",FALSE)</f>
        <v>1</v>
      </c>
      <c r="D612">
        <f>IFERROR(VLOOKUP(A612,'ej uppn åk6 ej uppn åk9'!$A$4:$D$525,2,FALSE),0)</f>
        <v>999</v>
      </c>
      <c r="E612">
        <f>IFERROR(VLOOKUP(A612,'ej uppn åk6 ej uppn åk9'!$A$4:$D$525,3,FALSE),0)</f>
        <v>999</v>
      </c>
      <c r="F612">
        <f t="shared" si="82"/>
        <v>0</v>
      </c>
      <c r="G612">
        <f t="shared" si="83"/>
        <v>0</v>
      </c>
      <c r="H612" t="b">
        <f>IFERROR(VLOOKUP(A612,'ej uppn åk6 uppn åk9'!$A$4:$D$525,1,FALSE)&lt;&gt;"",FALSE)</f>
        <v>0</v>
      </c>
      <c r="I612">
        <f>IFERROR(VLOOKUP(A612,'ej uppn åk6 uppn åk9'!$A$4:$D$525,2,FALSE),0)</f>
        <v>0</v>
      </c>
      <c r="J612">
        <f>IFERROR(VLOOKUP(A612,'ej uppn åk6 uppn åk9'!$A$4:$D$525,3,FALSE),0)</f>
        <v>0</v>
      </c>
      <c r="K612">
        <f t="shared" si="84"/>
        <v>0</v>
      </c>
      <c r="L612">
        <f t="shared" si="85"/>
        <v>0</v>
      </c>
      <c r="M612" t="b">
        <f>IFERROR(VLOOKUP(A612,'uppn åk6 ej uppn åk9'!$A$4:$D$525,1,FALSE)&lt;&gt;"",FALSE)</f>
        <v>0</v>
      </c>
      <c r="N612">
        <f>IFERROR(VLOOKUP(A612,'uppn åk6 ej uppn åk9'!$A$4:$D$525,2,FALSE),0)</f>
        <v>0</v>
      </c>
      <c r="O612">
        <f>IFERROR(VLOOKUP(A612,'uppn åk6 ej uppn åk9'!$A$4:$D$525,3,FALSE),0)</f>
        <v>0</v>
      </c>
      <c r="P612">
        <f t="shared" si="86"/>
        <v>0</v>
      </c>
      <c r="Q612">
        <f t="shared" si="87"/>
        <v>0</v>
      </c>
      <c r="R612" t="b">
        <f>IFERROR(VLOOKUP(A612,'uppn åk6 uppn åk9'!$A$4:$D$600,1,FALSE)&lt;&gt;"",FALSE)</f>
        <v>1</v>
      </c>
      <c r="S612">
        <f>IFERROR(VLOOKUP(A612,'uppn åk6 uppn åk9'!$A$4:$D$600,2,FALSE),0)</f>
        <v>25</v>
      </c>
      <c r="T612">
        <f>IFERROR(VLOOKUP(A612,'uppn åk6 uppn åk9'!$A$4:$D$600,3,FALSE),0)</f>
        <v>999</v>
      </c>
      <c r="U612">
        <f t="shared" si="88"/>
        <v>25</v>
      </c>
      <c r="V612">
        <f t="shared" si="89"/>
        <v>0</v>
      </c>
    </row>
    <row r="613" spans="1:22" x14ac:dyDescent="0.3">
      <c r="A613" s="10" t="s">
        <v>526</v>
      </c>
      <c r="B613" s="49" t="b">
        <f t="shared" si="81"/>
        <v>0</v>
      </c>
      <c r="C613" t="b">
        <f>IFERROR(VLOOKUP(A613,'ej uppn åk6 ej uppn åk9'!$A$4:$D$525,1,FALSE)&lt;&gt;"",FALSE)</f>
        <v>1</v>
      </c>
      <c r="D613">
        <f>IFERROR(VLOOKUP(A613,'ej uppn åk6 ej uppn åk9'!$A$4:$D$525,2,FALSE),0)</f>
        <v>999</v>
      </c>
      <c r="E613">
        <f>IFERROR(VLOOKUP(A613,'ej uppn åk6 ej uppn åk9'!$A$4:$D$525,3,FALSE),0)</f>
        <v>999</v>
      </c>
      <c r="F613">
        <f t="shared" si="82"/>
        <v>0</v>
      </c>
      <c r="G613">
        <f t="shared" si="83"/>
        <v>0</v>
      </c>
      <c r="H613" t="b">
        <f>IFERROR(VLOOKUP(A613,'ej uppn åk6 uppn åk9'!$A$4:$D$525,1,FALSE)&lt;&gt;"",FALSE)</f>
        <v>1</v>
      </c>
      <c r="I613">
        <f>IFERROR(VLOOKUP(A613,'ej uppn åk6 uppn åk9'!$A$4:$D$525,2,FALSE),0)</f>
        <v>11</v>
      </c>
      <c r="J613">
        <f>IFERROR(VLOOKUP(A613,'ej uppn åk6 uppn åk9'!$A$4:$D$525,3,FALSE),0)</f>
        <v>999</v>
      </c>
      <c r="K613">
        <f t="shared" si="84"/>
        <v>11</v>
      </c>
      <c r="L613">
        <f t="shared" si="85"/>
        <v>0</v>
      </c>
      <c r="M613" t="b">
        <f>IFERROR(VLOOKUP(A613,'uppn åk6 ej uppn åk9'!$A$4:$D$525,1,FALSE)&lt;&gt;"",FALSE)</f>
        <v>1</v>
      </c>
      <c r="N613">
        <f>IFERROR(VLOOKUP(A613,'uppn åk6 ej uppn åk9'!$A$4:$D$525,2,FALSE),0)</f>
        <v>13</v>
      </c>
      <c r="O613">
        <f>IFERROR(VLOOKUP(A613,'uppn åk6 ej uppn åk9'!$A$4:$D$525,3,FALSE),0)</f>
        <v>999</v>
      </c>
      <c r="P613">
        <f t="shared" si="86"/>
        <v>13</v>
      </c>
      <c r="Q613">
        <f t="shared" si="87"/>
        <v>0</v>
      </c>
      <c r="R613" t="b">
        <f>IFERROR(VLOOKUP(A613,'uppn åk6 uppn åk9'!$A$4:$D$600,1,FALSE)&lt;&gt;"",FALSE)</f>
        <v>1</v>
      </c>
      <c r="S613">
        <f>IFERROR(VLOOKUP(A613,'uppn åk6 uppn åk9'!$A$4:$D$600,2,FALSE),0)</f>
        <v>97</v>
      </c>
      <c r="T613">
        <f>IFERROR(VLOOKUP(A613,'uppn åk6 uppn åk9'!$A$4:$D$600,3,FALSE),0)</f>
        <v>999</v>
      </c>
      <c r="U613">
        <f t="shared" si="88"/>
        <v>97</v>
      </c>
      <c r="V613">
        <f t="shared" si="89"/>
        <v>0</v>
      </c>
    </row>
    <row r="614" spans="1:22" x14ac:dyDescent="0.3">
      <c r="A614" s="10" t="s">
        <v>527</v>
      </c>
      <c r="B614" s="49" t="b">
        <f t="shared" si="81"/>
        <v>0</v>
      </c>
      <c r="C614" t="b">
        <f>IFERROR(VLOOKUP(A614,'ej uppn åk6 ej uppn åk9'!$A$4:$D$525,1,FALSE)&lt;&gt;"",FALSE)</f>
        <v>1</v>
      </c>
      <c r="D614">
        <f>IFERROR(VLOOKUP(A614,'ej uppn åk6 ej uppn åk9'!$A$4:$D$525,2,FALSE),0)</f>
        <v>999</v>
      </c>
      <c r="E614">
        <f>IFERROR(VLOOKUP(A614,'ej uppn åk6 ej uppn åk9'!$A$4:$D$525,3,FALSE),0)</f>
        <v>999</v>
      </c>
      <c r="F614">
        <f t="shared" si="82"/>
        <v>0</v>
      </c>
      <c r="G614">
        <f t="shared" si="83"/>
        <v>0</v>
      </c>
      <c r="H614" t="b">
        <f>IFERROR(VLOOKUP(A614,'ej uppn åk6 uppn åk9'!$A$4:$D$525,1,FALSE)&lt;&gt;"",FALSE)</f>
        <v>0</v>
      </c>
      <c r="I614">
        <f>IFERROR(VLOOKUP(A614,'ej uppn åk6 uppn åk9'!$A$4:$D$525,2,FALSE),0)</f>
        <v>0</v>
      </c>
      <c r="J614">
        <f>IFERROR(VLOOKUP(A614,'ej uppn åk6 uppn åk9'!$A$4:$D$525,3,FALSE),0)</f>
        <v>0</v>
      </c>
      <c r="K614">
        <f t="shared" si="84"/>
        <v>0</v>
      </c>
      <c r="L614">
        <f t="shared" si="85"/>
        <v>0</v>
      </c>
      <c r="M614" t="b">
        <f>IFERROR(VLOOKUP(A614,'uppn åk6 ej uppn åk9'!$A$4:$D$525,1,FALSE)&lt;&gt;"",FALSE)</f>
        <v>1</v>
      </c>
      <c r="N614">
        <f>IFERROR(VLOOKUP(A614,'uppn åk6 ej uppn åk9'!$A$4:$D$525,2,FALSE),0)</f>
        <v>999</v>
      </c>
      <c r="O614">
        <f>IFERROR(VLOOKUP(A614,'uppn åk6 ej uppn åk9'!$A$4:$D$525,3,FALSE),0)</f>
        <v>999</v>
      </c>
      <c r="P614">
        <f t="shared" si="86"/>
        <v>0</v>
      </c>
      <c r="Q614">
        <f t="shared" si="87"/>
        <v>0</v>
      </c>
      <c r="R614" t="b">
        <f>IFERROR(VLOOKUP(A614,'uppn åk6 uppn åk9'!$A$4:$D$600,1,FALSE)&lt;&gt;"",FALSE)</f>
        <v>1</v>
      </c>
      <c r="S614">
        <f>IFERROR(VLOOKUP(A614,'uppn åk6 uppn åk9'!$A$4:$D$600,2,FALSE),0)</f>
        <v>34</v>
      </c>
      <c r="T614">
        <f>IFERROR(VLOOKUP(A614,'uppn åk6 uppn åk9'!$A$4:$D$600,3,FALSE),0)</f>
        <v>0</v>
      </c>
      <c r="U614">
        <f t="shared" si="88"/>
        <v>34</v>
      </c>
      <c r="V614">
        <f t="shared" si="89"/>
        <v>0</v>
      </c>
    </row>
    <row r="615" spans="1:22" x14ac:dyDescent="0.3">
      <c r="A615" s="10" t="s">
        <v>528</v>
      </c>
      <c r="B615" s="49" t="b">
        <f t="shared" si="81"/>
        <v>0</v>
      </c>
      <c r="C615" t="b">
        <f>IFERROR(VLOOKUP(A615,'ej uppn åk6 ej uppn åk9'!$A$4:$D$525,1,FALSE)&lt;&gt;"",FALSE)</f>
        <v>1</v>
      </c>
      <c r="D615">
        <f>IFERROR(VLOOKUP(A615,'ej uppn åk6 ej uppn åk9'!$A$4:$D$525,2,FALSE),0)</f>
        <v>150</v>
      </c>
      <c r="E615">
        <f>IFERROR(VLOOKUP(A615,'ej uppn åk6 ej uppn åk9'!$A$4:$D$525,3,FALSE),0)</f>
        <v>84</v>
      </c>
      <c r="F615">
        <f t="shared" si="82"/>
        <v>150</v>
      </c>
      <c r="G615">
        <f t="shared" si="83"/>
        <v>84</v>
      </c>
      <c r="H615" t="b">
        <f>IFERROR(VLOOKUP(A615,'ej uppn åk6 uppn åk9'!$A$4:$D$525,1,FALSE)&lt;&gt;"",FALSE)</f>
        <v>1</v>
      </c>
      <c r="I615">
        <f>IFERROR(VLOOKUP(A615,'ej uppn åk6 uppn åk9'!$A$4:$D$525,2,FALSE),0)</f>
        <v>78</v>
      </c>
      <c r="J615">
        <f>IFERROR(VLOOKUP(A615,'ej uppn åk6 uppn åk9'!$A$4:$D$525,3,FALSE),0)</f>
        <v>14</v>
      </c>
      <c r="K615">
        <f t="shared" si="84"/>
        <v>78</v>
      </c>
      <c r="L615">
        <f t="shared" si="85"/>
        <v>14</v>
      </c>
      <c r="M615" t="b">
        <f>IFERROR(VLOOKUP(A615,'uppn åk6 ej uppn åk9'!$A$4:$D$525,1,FALSE)&lt;&gt;"",FALSE)</f>
        <v>1</v>
      </c>
      <c r="N615">
        <f>IFERROR(VLOOKUP(A615,'uppn åk6 ej uppn åk9'!$A$4:$D$525,2,FALSE),0)</f>
        <v>83</v>
      </c>
      <c r="O615">
        <f>IFERROR(VLOOKUP(A615,'uppn åk6 ej uppn åk9'!$A$4:$D$525,3,FALSE),0)</f>
        <v>24</v>
      </c>
      <c r="P615">
        <f t="shared" si="86"/>
        <v>83</v>
      </c>
      <c r="Q615">
        <f t="shared" si="87"/>
        <v>24</v>
      </c>
      <c r="R615" t="b">
        <f>IFERROR(VLOOKUP(A615,'uppn åk6 uppn åk9'!$A$4:$D$600,1,FALSE)&lt;&gt;"",FALSE)</f>
        <v>1</v>
      </c>
      <c r="S615">
        <f>IFERROR(VLOOKUP(A615,'uppn åk6 uppn åk9'!$A$4:$D$600,2,FALSE),0)</f>
        <v>744</v>
      </c>
      <c r="T615">
        <f>IFERROR(VLOOKUP(A615,'uppn åk6 uppn åk9'!$A$4:$D$600,3,FALSE),0)</f>
        <v>19</v>
      </c>
      <c r="U615">
        <f t="shared" si="88"/>
        <v>744</v>
      </c>
      <c r="V615">
        <f t="shared" si="89"/>
        <v>19</v>
      </c>
    </row>
    <row r="616" spans="1:22" x14ac:dyDescent="0.3">
      <c r="A616" s="10" t="s">
        <v>529</v>
      </c>
      <c r="B616" s="49" t="b">
        <f t="shared" si="81"/>
        <v>0</v>
      </c>
      <c r="C616" t="b">
        <f>IFERROR(VLOOKUP(A616,'ej uppn åk6 ej uppn åk9'!$A$4:$D$525,1,FALSE)&lt;&gt;"",FALSE)</f>
        <v>1</v>
      </c>
      <c r="D616">
        <f>IFERROR(VLOOKUP(A616,'ej uppn åk6 ej uppn åk9'!$A$4:$D$525,2,FALSE),0)</f>
        <v>11</v>
      </c>
      <c r="E616">
        <f>IFERROR(VLOOKUP(A616,'ej uppn åk6 ej uppn åk9'!$A$4:$D$525,3,FALSE),0)</f>
        <v>999</v>
      </c>
      <c r="F616">
        <f t="shared" si="82"/>
        <v>11</v>
      </c>
      <c r="G616">
        <f t="shared" si="83"/>
        <v>0</v>
      </c>
      <c r="H616" t="b">
        <f>IFERROR(VLOOKUP(A616,'ej uppn åk6 uppn åk9'!$A$4:$D$525,1,FALSE)&lt;&gt;"",FALSE)</f>
        <v>1</v>
      </c>
      <c r="I616">
        <f>IFERROR(VLOOKUP(A616,'ej uppn åk6 uppn åk9'!$A$4:$D$525,2,FALSE),0)</f>
        <v>999</v>
      </c>
      <c r="J616">
        <f>IFERROR(VLOOKUP(A616,'ej uppn åk6 uppn åk9'!$A$4:$D$525,3,FALSE),0)</f>
        <v>999</v>
      </c>
      <c r="K616">
        <f t="shared" si="84"/>
        <v>0</v>
      </c>
      <c r="L616">
        <f t="shared" si="85"/>
        <v>0</v>
      </c>
      <c r="M616" t="b">
        <f>IFERROR(VLOOKUP(A616,'uppn åk6 ej uppn åk9'!$A$4:$D$525,1,FALSE)&lt;&gt;"",FALSE)</f>
        <v>1</v>
      </c>
      <c r="N616">
        <f>IFERROR(VLOOKUP(A616,'uppn åk6 ej uppn åk9'!$A$4:$D$525,2,FALSE),0)</f>
        <v>10</v>
      </c>
      <c r="O616">
        <f>IFERROR(VLOOKUP(A616,'uppn åk6 ej uppn åk9'!$A$4:$D$525,3,FALSE),0)</f>
        <v>0</v>
      </c>
      <c r="P616">
        <f t="shared" si="86"/>
        <v>10</v>
      </c>
      <c r="Q616">
        <f t="shared" si="87"/>
        <v>0</v>
      </c>
      <c r="R616" t="b">
        <f>IFERROR(VLOOKUP(A616,'uppn åk6 uppn åk9'!$A$4:$D$600,1,FALSE)&lt;&gt;"",FALSE)</f>
        <v>1</v>
      </c>
      <c r="S616">
        <f>IFERROR(VLOOKUP(A616,'uppn åk6 uppn åk9'!$A$4:$D$600,2,FALSE),0)</f>
        <v>32</v>
      </c>
      <c r="T616">
        <f>IFERROR(VLOOKUP(A616,'uppn åk6 uppn åk9'!$A$4:$D$600,3,FALSE),0)</f>
        <v>999</v>
      </c>
      <c r="U616">
        <f t="shared" si="88"/>
        <v>32</v>
      </c>
      <c r="V616">
        <f t="shared" si="89"/>
        <v>0</v>
      </c>
    </row>
    <row r="617" spans="1:22" x14ac:dyDescent="0.3">
      <c r="A617" s="10" t="s">
        <v>530</v>
      </c>
      <c r="B617" s="49" t="b">
        <f t="shared" si="81"/>
        <v>0</v>
      </c>
      <c r="C617" t="b">
        <f>IFERROR(VLOOKUP(A617,'ej uppn åk6 ej uppn åk9'!$A$4:$D$525,1,FALSE)&lt;&gt;"",FALSE)</f>
        <v>1</v>
      </c>
      <c r="D617">
        <f>IFERROR(VLOOKUP(A617,'ej uppn åk6 ej uppn åk9'!$A$4:$D$525,2,FALSE),0)</f>
        <v>31</v>
      </c>
      <c r="E617">
        <f>IFERROR(VLOOKUP(A617,'ej uppn åk6 ej uppn åk9'!$A$4:$D$525,3,FALSE),0)</f>
        <v>19</v>
      </c>
      <c r="F617">
        <f t="shared" si="82"/>
        <v>31</v>
      </c>
      <c r="G617">
        <f t="shared" si="83"/>
        <v>19</v>
      </c>
      <c r="H617" t="b">
        <f>IFERROR(VLOOKUP(A617,'ej uppn åk6 uppn åk9'!$A$4:$D$525,1,FALSE)&lt;&gt;"",FALSE)</f>
        <v>1</v>
      </c>
      <c r="I617">
        <f>IFERROR(VLOOKUP(A617,'ej uppn åk6 uppn åk9'!$A$4:$D$525,2,FALSE),0)</f>
        <v>22</v>
      </c>
      <c r="J617">
        <f>IFERROR(VLOOKUP(A617,'ej uppn åk6 uppn åk9'!$A$4:$D$525,3,FALSE),0)</f>
        <v>999</v>
      </c>
      <c r="K617">
        <f t="shared" si="84"/>
        <v>22</v>
      </c>
      <c r="L617">
        <f t="shared" si="85"/>
        <v>0</v>
      </c>
      <c r="M617" t="b">
        <f>IFERROR(VLOOKUP(A617,'uppn åk6 ej uppn åk9'!$A$4:$D$525,1,FALSE)&lt;&gt;"",FALSE)</f>
        <v>1</v>
      </c>
      <c r="N617">
        <f>IFERROR(VLOOKUP(A617,'uppn åk6 ej uppn åk9'!$A$4:$D$525,2,FALSE),0)</f>
        <v>33</v>
      </c>
      <c r="O617">
        <f>IFERROR(VLOOKUP(A617,'uppn åk6 ej uppn åk9'!$A$4:$D$525,3,FALSE),0)</f>
        <v>999</v>
      </c>
      <c r="P617">
        <f t="shared" si="86"/>
        <v>33</v>
      </c>
      <c r="Q617">
        <f t="shared" si="87"/>
        <v>0</v>
      </c>
      <c r="R617" t="b">
        <f>IFERROR(VLOOKUP(A617,'uppn åk6 uppn åk9'!$A$4:$D$600,1,FALSE)&lt;&gt;"",FALSE)</f>
        <v>1</v>
      </c>
      <c r="S617">
        <f>IFERROR(VLOOKUP(A617,'uppn åk6 uppn åk9'!$A$4:$D$600,2,FALSE),0)</f>
        <v>398</v>
      </c>
      <c r="T617">
        <f>IFERROR(VLOOKUP(A617,'uppn åk6 uppn åk9'!$A$4:$D$600,3,FALSE),0)</f>
        <v>999</v>
      </c>
      <c r="U617">
        <f t="shared" si="88"/>
        <v>398</v>
      </c>
      <c r="V617">
        <f t="shared" si="89"/>
        <v>0</v>
      </c>
    </row>
    <row r="618" spans="1:22" x14ac:dyDescent="0.3">
      <c r="A618" s="10" t="s">
        <v>531</v>
      </c>
      <c r="B618" s="49" t="b">
        <f t="shared" si="81"/>
        <v>0</v>
      </c>
      <c r="C618" t="b">
        <f>IFERROR(VLOOKUP(A618,'ej uppn åk6 ej uppn åk9'!$A$4:$D$525,1,FALSE)&lt;&gt;"",FALSE)</f>
        <v>1</v>
      </c>
      <c r="D618">
        <f>IFERROR(VLOOKUP(A618,'ej uppn åk6 ej uppn åk9'!$A$4:$D$525,2,FALSE),0)</f>
        <v>55</v>
      </c>
      <c r="E618">
        <f>IFERROR(VLOOKUP(A618,'ej uppn åk6 ej uppn åk9'!$A$4:$D$525,3,FALSE),0)</f>
        <v>24</v>
      </c>
      <c r="F618">
        <f t="shared" si="82"/>
        <v>55</v>
      </c>
      <c r="G618">
        <f t="shared" si="83"/>
        <v>24</v>
      </c>
      <c r="H618" t="b">
        <f>IFERROR(VLOOKUP(A618,'ej uppn åk6 uppn åk9'!$A$4:$D$525,1,FALSE)&lt;&gt;"",FALSE)</f>
        <v>1</v>
      </c>
      <c r="I618">
        <f>IFERROR(VLOOKUP(A618,'ej uppn åk6 uppn åk9'!$A$4:$D$525,2,FALSE),0)</f>
        <v>47</v>
      </c>
      <c r="J618">
        <f>IFERROR(VLOOKUP(A618,'ej uppn åk6 uppn åk9'!$A$4:$D$525,3,FALSE),0)</f>
        <v>999</v>
      </c>
      <c r="K618">
        <f t="shared" si="84"/>
        <v>47</v>
      </c>
      <c r="L618">
        <f t="shared" si="85"/>
        <v>0</v>
      </c>
      <c r="M618" t="b">
        <f>IFERROR(VLOOKUP(A618,'uppn åk6 ej uppn åk9'!$A$4:$D$525,1,FALSE)&lt;&gt;"",FALSE)</f>
        <v>1</v>
      </c>
      <c r="N618">
        <f>IFERROR(VLOOKUP(A618,'uppn åk6 ej uppn åk9'!$A$4:$D$525,2,FALSE),0)</f>
        <v>41</v>
      </c>
      <c r="O618">
        <f>IFERROR(VLOOKUP(A618,'uppn åk6 ej uppn åk9'!$A$4:$D$525,3,FALSE),0)</f>
        <v>999</v>
      </c>
      <c r="P618">
        <f t="shared" si="86"/>
        <v>41</v>
      </c>
      <c r="Q618">
        <f t="shared" si="87"/>
        <v>0</v>
      </c>
      <c r="R618" t="b">
        <f>IFERROR(VLOOKUP(A618,'uppn åk6 uppn åk9'!$A$4:$D$600,1,FALSE)&lt;&gt;"",FALSE)</f>
        <v>1</v>
      </c>
      <c r="S618">
        <f>IFERROR(VLOOKUP(A618,'uppn åk6 uppn åk9'!$A$4:$D$600,2,FALSE),0)</f>
        <v>279</v>
      </c>
      <c r="T618">
        <f>IFERROR(VLOOKUP(A618,'uppn åk6 uppn åk9'!$A$4:$D$600,3,FALSE),0)</f>
        <v>999</v>
      </c>
      <c r="U618">
        <f t="shared" si="88"/>
        <v>279</v>
      </c>
      <c r="V618">
        <f t="shared" si="89"/>
        <v>0</v>
      </c>
    </row>
    <row r="619" spans="1:22" x14ac:dyDescent="0.3">
      <c r="A619" s="10" t="s">
        <v>532</v>
      </c>
      <c r="B619" s="49" t="b">
        <f t="shared" si="81"/>
        <v>0</v>
      </c>
      <c r="C619" t="b">
        <f>IFERROR(VLOOKUP(A619,'ej uppn åk6 ej uppn åk9'!$A$4:$D$525,1,FALSE)&lt;&gt;"",FALSE)</f>
        <v>1</v>
      </c>
      <c r="D619">
        <f>IFERROR(VLOOKUP(A619,'ej uppn åk6 ej uppn åk9'!$A$4:$D$525,2,FALSE),0)</f>
        <v>16</v>
      </c>
      <c r="E619">
        <f>IFERROR(VLOOKUP(A619,'ej uppn åk6 ej uppn åk9'!$A$4:$D$525,3,FALSE),0)</f>
        <v>12</v>
      </c>
      <c r="F619">
        <f t="shared" si="82"/>
        <v>16</v>
      </c>
      <c r="G619">
        <f t="shared" si="83"/>
        <v>12</v>
      </c>
      <c r="H619" t="b">
        <f>IFERROR(VLOOKUP(A619,'ej uppn åk6 uppn åk9'!$A$4:$D$525,1,FALSE)&lt;&gt;"",FALSE)</f>
        <v>1</v>
      </c>
      <c r="I619">
        <f>IFERROR(VLOOKUP(A619,'ej uppn åk6 uppn åk9'!$A$4:$D$525,2,FALSE),0)</f>
        <v>27</v>
      </c>
      <c r="J619">
        <f>IFERROR(VLOOKUP(A619,'ej uppn åk6 uppn åk9'!$A$4:$D$525,3,FALSE),0)</f>
        <v>999</v>
      </c>
      <c r="K619">
        <f t="shared" si="84"/>
        <v>27</v>
      </c>
      <c r="L619">
        <f t="shared" si="85"/>
        <v>0</v>
      </c>
      <c r="M619" t="b">
        <f>IFERROR(VLOOKUP(A619,'uppn åk6 ej uppn åk9'!$A$4:$D$525,1,FALSE)&lt;&gt;"",FALSE)</f>
        <v>1</v>
      </c>
      <c r="N619">
        <f>IFERROR(VLOOKUP(A619,'uppn åk6 ej uppn åk9'!$A$4:$D$525,2,FALSE),0)</f>
        <v>24</v>
      </c>
      <c r="O619">
        <f>IFERROR(VLOOKUP(A619,'uppn åk6 ej uppn åk9'!$A$4:$D$525,3,FALSE),0)</f>
        <v>999</v>
      </c>
      <c r="P619">
        <f t="shared" si="86"/>
        <v>24</v>
      </c>
      <c r="Q619">
        <f t="shared" si="87"/>
        <v>0</v>
      </c>
      <c r="R619" t="b">
        <f>IFERROR(VLOOKUP(A619,'uppn åk6 uppn åk9'!$A$4:$D$600,1,FALSE)&lt;&gt;"",FALSE)</f>
        <v>1</v>
      </c>
      <c r="S619">
        <f>IFERROR(VLOOKUP(A619,'uppn åk6 uppn åk9'!$A$4:$D$600,2,FALSE),0)</f>
        <v>209</v>
      </c>
      <c r="T619">
        <f>IFERROR(VLOOKUP(A619,'uppn åk6 uppn åk9'!$A$4:$D$600,3,FALSE),0)</f>
        <v>999</v>
      </c>
      <c r="U619">
        <f t="shared" si="88"/>
        <v>209</v>
      </c>
      <c r="V619">
        <f t="shared" si="89"/>
        <v>0</v>
      </c>
    </row>
    <row r="620" spans="1:22" x14ac:dyDescent="0.3">
      <c r="A620" s="10" t="s">
        <v>533</v>
      </c>
      <c r="B620" s="49" t="b">
        <f t="shared" si="81"/>
        <v>0</v>
      </c>
      <c r="C620" t="b">
        <f>IFERROR(VLOOKUP(A620,'ej uppn åk6 ej uppn åk9'!$A$4:$D$525,1,FALSE)&lt;&gt;"",FALSE)</f>
        <v>1</v>
      </c>
      <c r="D620">
        <f>IFERROR(VLOOKUP(A620,'ej uppn åk6 ej uppn åk9'!$A$4:$D$525,2,FALSE),0)</f>
        <v>22</v>
      </c>
      <c r="E620">
        <f>IFERROR(VLOOKUP(A620,'ej uppn åk6 ej uppn åk9'!$A$4:$D$525,3,FALSE),0)</f>
        <v>999</v>
      </c>
      <c r="F620">
        <f t="shared" si="82"/>
        <v>22</v>
      </c>
      <c r="G620">
        <f t="shared" si="83"/>
        <v>0</v>
      </c>
      <c r="H620" t="b">
        <f>IFERROR(VLOOKUP(A620,'ej uppn åk6 uppn åk9'!$A$4:$D$525,1,FALSE)&lt;&gt;"",FALSE)</f>
        <v>1</v>
      </c>
      <c r="I620">
        <f>IFERROR(VLOOKUP(A620,'ej uppn åk6 uppn åk9'!$A$4:$D$525,2,FALSE),0)</f>
        <v>14</v>
      </c>
      <c r="J620">
        <f>IFERROR(VLOOKUP(A620,'ej uppn åk6 uppn åk9'!$A$4:$D$525,3,FALSE),0)</f>
        <v>999</v>
      </c>
      <c r="K620">
        <f t="shared" si="84"/>
        <v>14</v>
      </c>
      <c r="L620">
        <f t="shared" si="85"/>
        <v>0</v>
      </c>
      <c r="M620" t="b">
        <f>IFERROR(VLOOKUP(A620,'uppn åk6 ej uppn åk9'!$A$4:$D$525,1,FALSE)&lt;&gt;"",FALSE)</f>
        <v>1</v>
      </c>
      <c r="N620">
        <f>IFERROR(VLOOKUP(A620,'uppn åk6 ej uppn åk9'!$A$4:$D$525,2,FALSE),0)</f>
        <v>29</v>
      </c>
      <c r="O620">
        <f>IFERROR(VLOOKUP(A620,'uppn åk6 ej uppn åk9'!$A$4:$D$525,3,FALSE),0)</f>
        <v>999</v>
      </c>
      <c r="P620">
        <f t="shared" si="86"/>
        <v>29</v>
      </c>
      <c r="Q620">
        <f t="shared" si="87"/>
        <v>0</v>
      </c>
      <c r="R620" t="b">
        <f>IFERROR(VLOOKUP(A620,'uppn åk6 uppn åk9'!$A$4:$D$600,1,FALSE)&lt;&gt;"",FALSE)</f>
        <v>1</v>
      </c>
      <c r="S620">
        <f>IFERROR(VLOOKUP(A620,'uppn åk6 uppn åk9'!$A$4:$D$600,2,FALSE),0)</f>
        <v>127</v>
      </c>
      <c r="T620">
        <f>IFERROR(VLOOKUP(A620,'uppn åk6 uppn åk9'!$A$4:$D$600,3,FALSE),0)</f>
        <v>999</v>
      </c>
      <c r="U620">
        <f t="shared" si="88"/>
        <v>127</v>
      </c>
      <c r="V620">
        <f t="shared" si="89"/>
        <v>0</v>
      </c>
    </row>
    <row r="621" spans="1:22" x14ac:dyDescent="0.3">
      <c r="A621" s="10" t="s">
        <v>534</v>
      </c>
      <c r="B621" s="49" t="b">
        <f t="shared" si="81"/>
        <v>0</v>
      </c>
      <c r="C621" t="b">
        <f>IFERROR(VLOOKUP(A621,'ej uppn åk6 ej uppn åk9'!$A$4:$D$525,1,FALSE)&lt;&gt;"",FALSE)</f>
        <v>1</v>
      </c>
      <c r="D621">
        <f>IFERROR(VLOOKUP(A621,'ej uppn åk6 ej uppn åk9'!$A$4:$D$525,2,FALSE),0)</f>
        <v>999</v>
      </c>
      <c r="E621">
        <f>IFERROR(VLOOKUP(A621,'ej uppn åk6 ej uppn åk9'!$A$4:$D$525,3,FALSE),0)</f>
        <v>999</v>
      </c>
      <c r="F621">
        <f t="shared" si="82"/>
        <v>0</v>
      </c>
      <c r="G621">
        <f t="shared" si="83"/>
        <v>0</v>
      </c>
      <c r="H621" t="b">
        <f>IFERROR(VLOOKUP(A621,'ej uppn åk6 uppn åk9'!$A$4:$D$525,1,FALSE)&lt;&gt;"",FALSE)</f>
        <v>1</v>
      </c>
      <c r="I621">
        <f>IFERROR(VLOOKUP(A621,'ej uppn åk6 uppn åk9'!$A$4:$D$525,2,FALSE),0)</f>
        <v>999</v>
      </c>
      <c r="J621">
        <f>IFERROR(VLOOKUP(A621,'ej uppn åk6 uppn åk9'!$A$4:$D$525,3,FALSE),0)</f>
        <v>999</v>
      </c>
      <c r="K621">
        <f t="shared" si="84"/>
        <v>0</v>
      </c>
      <c r="L621">
        <f t="shared" si="85"/>
        <v>0</v>
      </c>
      <c r="M621" t="b">
        <f>IFERROR(VLOOKUP(A621,'uppn åk6 ej uppn åk9'!$A$4:$D$525,1,FALSE)&lt;&gt;"",FALSE)</f>
        <v>1</v>
      </c>
      <c r="N621">
        <f>IFERROR(VLOOKUP(A621,'uppn åk6 ej uppn åk9'!$A$4:$D$525,2,FALSE),0)</f>
        <v>11</v>
      </c>
      <c r="O621">
        <f>IFERROR(VLOOKUP(A621,'uppn åk6 ej uppn åk9'!$A$4:$D$525,3,FALSE),0)</f>
        <v>999</v>
      </c>
      <c r="P621">
        <f t="shared" si="86"/>
        <v>11</v>
      </c>
      <c r="Q621">
        <f t="shared" si="87"/>
        <v>0</v>
      </c>
      <c r="R621" t="b">
        <f>IFERROR(VLOOKUP(A621,'uppn åk6 uppn åk9'!$A$4:$D$600,1,FALSE)&lt;&gt;"",FALSE)</f>
        <v>1</v>
      </c>
      <c r="S621">
        <f>IFERROR(VLOOKUP(A621,'uppn åk6 uppn åk9'!$A$4:$D$600,2,FALSE),0)</f>
        <v>77</v>
      </c>
      <c r="T621">
        <f>IFERROR(VLOOKUP(A621,'uppn åk6 uppn åk9'!$A$4:$D$600,3,FALSE),0)</f>
        <v>999</v>
      </c>
      <c r="U621">
        <f t="shared" si="88"/>
        <v>77</v>
      </c>
      <c r="V621">
        <f t="shared" si="89"/>
        <v>0</v>
      </c>
    </row>
    <row r="622" spans="1:22" x14ac:dyDescent="0.3">
      <c r="A622" s="10" t="s">
        <v>537</v>
      </c>
      <c r="B622" s="49" t="b">
        <f t="shared" si="81"/>
        <v>0</v>
      </c>
      <c r="C622" t="b">
        <f>IFERROR(VLOOKUP(A622,'ej uppn åk6 ej uppn åk9'!$A$4:$D$525,1,FALSE)&lt;&gt;"",FALSE)</f>
        <v>1</v>
      </c>
      <c r="D622">
        <f>IFERROR(VLOOKUP(A622,'ej uppn åk6 ej uppn åk9'!$A$4:$D$525,2,FALSE),0)</f>
        <v>999</v>
      </c>
      <c r="E622">
        <f>IFERROR(VLOOKUP(A622,'ej uppn åk6 ej uppn åk9'!$A$4:$D$525,3,FALSE),0)</f>
        <v>999</v>
      </c>
      <c r="F622">
        <f t="shared" si="82"/>
        <v>0</v>
      </c>
      <c r="G622">
        <f t="shared" si="83"/>
        <v>0</v>
      </c>
      <c r="H622" t="b">
        <f>IFERROR(VLOOKUP(A622,'ej uppn åk6 uppn åk9'!$A$4:$D$525,1,FALSE)&lt;&gt;"",FALSE)</f>
        <v>1</v>
      </c>
      <c r="I622">
        <f>IFERROR(VLOOKUP(A622,'ej uppn åk6 uppn åk9'!$A$4:$D$525,2,FALSE),0)</f>
        <v>999</v>
      </c>
      <c r="J622">
        <f>IFERROR(VLOOKUP(A622,'ej uppn åk6 uppn åk9'!$A$4:$D$525,3,FALSE),0)</f>
        <v>999</v>
      </c>
      <c r="K622">
        <f t="shared" si="84"/>
        <v>0</v>
      </c>
      <c r="L622">
        <f t="shared" si="85"/>
        <v>0</v>
      </c>
      <c r="M622" t="b">
        <f>IFERROR(VLOOKUP(A622,'uppn åk6 ej uppn åk9'!$A$4:$D$525,1,FALSE)&lt;&gt;"",FALSE)</f>
        <v>1</v>
      </c>
      <c r="N622">
        <f>IFERROR(VLOOKUP(A622,'uppn åk6 ej uppn åk9'!$A$4:$D$525,2,FALSE),0)</f>
        <v>999</v>
      </c>
      <c r="O622">
        <f>IFERROR(VLOOKUP(A622,'uppn åk6 ej uppn åk9'!$A$4:$D$525,3,FALSE),0)</f>
        <v>999</v>
      </c>
      <c r="P622">
        <f t="shared" si="86"/>
        <v>0</v>
      </c>
      <c r="Q622">
        <f t="shared" si="87"/>
        <v>0</v>
      </c>
      <c r="R622" t="b">
        <f>IFERROR(VLOOKUP(A622,'uppn åk6 uppn åk9'!$A$4:$D$600,1,FALSE)&lt;&gt;"",FALSE)</f>
        <v>1</v>
      </c>
      <c r="S622">
        <f>IFERROR(VLOOKUP(A622,'uppn åk6 uppn åk9'!$A$4:$D$600,2,FALSE),0)</f>
        <v>28</v>
      </c>
      <c r="T622">
        <f>IFERROR(VLOOKUP(A622,'uppn åk6 uppn åk9'!$A$4:$D$600,3,FALSE),0)</f>
        <v>0</v>
      </c>
      <c r="U622">
        <f t="shared" si="88"/>
        <v>28</v>
      </c>
      <c r="V622">
        <f t="shared" si="89"/>
        <v>0</v>
      </c>
    </row>
    <row r="623" spans="1:22" x14ac:dyDescent="0.3">
      <c r="A623" s="10" t="s">
        <v>535</v>
      </c>
      <c r="B623" s="49" t="b">
        <f t="shared" si="81"/>
        <v>0</v>
      </c>
      <c r="C623" t="b">
        <f>IFERROR(VLOOKUP(A623,'ej uppn åk6 ej uppn åk9'!$A$4:$D$525,1,FALSE)&lt;&gt;"",FALSE)</f>
        <v>1</v>
      </c>
      <c r="D623">
        <f>IFERROR(VLOOKUP(A623,'ej uppn åk6 ej uppn åk9'!$A$4:$D$525,2,FALSE),0)</f>
        <v>999</v>
      </c>
      <c r="E623">
        <f>IFERROR(VLOOKUP(A623,'ej uppn åk6 ej uppn åk9'!$A$4:$D$525,3,FALSE),0)</f>
        <v>999</v>
      </c>
      <c r="F623">
        <f t="shared" si="82"/>
        <v>0</v>
      </c>
      <c r="G623">
        <f t="shared" si="83"/>
        <v>0</v>
      </c>
      <c r="H623" t="b">
        <f>IFERROR(VLOOKUP(A623,'ej uppn åk6 uppn åk9'!$A$4:$D$525,1,FALSE)&lt;&gt;"",FALSE)</f>
        <v>1</v>
      </c>
      <c r="I623">
        <f>IFERROR(VLOOKUP(A623,'ej uppn åk6 uppn åk9'!$A$4:$D$525,2,FALSE),0)</f>
        <v>999</v>
      </c>
      <c r="J623">
        <f>IFERROR(VLOOKUP(A623,'ej uppn åk6 uppn åk9'!$A$4:$D$525,3,FALSE),0)</f>
        <v>999</v>
      </c>
      <c r="K623">
        <f t="shared" si="84"/>
        <v>0</v>
      </c>
      <c r="L623">
        <f t="shared" si="85"/>
        <v>0</v>
      </c>
      <c r="M623" t="b">
        <f>IFERROR(VLOOKUP(A623,'uppn åk6 ej uppn åk9'!$A$4:$D$525,1,FALSE)&lt;&gt;"",FALSE)</f>
        <v>1</v>
      </c>
      <c r="N623">
        <f>IFERROR(VLOOKUP(A623,'uppn åk6 ej uppn åk9'!$A$4:$D$525,2,FALSE),0)</f>
        <v>999</v>
      </c>
      <c r="O623">
        <f>IFERROR(VLOOKUP(A623,'uppn åk6 ej uppn åk9'!$A$4:$D$525,3,FALSE),0)</f>
        <v>999</v>
      </c>
      <c r="P623">
        <f t="shared" si="86"/>
        <v>0</v>
      </c>
      <c r="Q623">
        <f t="shared" si="87"/>
        <v>0</v>
      </c>
      <c r="R623" t="b">
        <f>IFERROR(VLOOKUP(A623,'uppn åk6 uppn åk9'!$A$4:$D$600,1,FALSE)&lt;&gt;"",FALSE)</f>
        <v>1</v>
      </c>
      <c r="S623">
        <f>IFERROR(VLOOKUP(A623,'uppn åk6 uppn åk9'!$A$4:$D$600,2,FALSE),0)</f>
        <v>13</v>
      </c>
      <c r="T623">
        <f>IFERROR(VLOOKUP(A623,'uppn åk6 uppn åk9'!$A$4:$D$600,3,FALSE),0)</f>
        <v>999</v>
      </c>
      <c r="U623">
        <f t="shared" si="88"/>
        <v>13</v>
      </c>
      <c r="V623">
        <f t="shared" si="89"/>
        <v>0</v>
      </c>
    </row>
    <row r="624" spans="1:22" x14ac:dyDescent="0.3">
      <c r="A624" s="10" t="s">
        <v>639</v>
      </c>
      <c r="B624" s="49" t="b">
        <f t="shared" si="81"/>
        <v>0</v>
      </c>
      <c r="C624" t="b">
        <f>IFERROR(VLOOKUP(A624,'ej uppn åk6 ej uppn åk9'!$A$4:$D$525,1,FALSE)&lt;&gt;"",FALSE)</f>
        <v>0</v>
      </c>
      <c r="D624">
        <f>IFERROR(VLOOKUP(A624,'ej uppn åk6 ej uppn åk9'!$A$4:$D$525,2,FALSE),0)</f>
        <v>0</v>
      </c>
      <c r="E624">
        <f>IFERROR(VLOOKUP(A624,'ej uppn åk6 ej uppn åk9'!$A$4:$D$525,3,FALSE),0)</f>
        <v>0</v>
      </c>
      <c r="F624">
        <f t="shared" si="82"/>
        <v>0</v>
      </c>
      <c r="G624">
        <f t="shared" si="83"/>
        <v>0</v>
      </c>
      <c r="H624" t="b">
        <f>IFERROR(VLOOKUP(A624,'ej uppn åk6 uppn åk9'!$A$4:$D$525,1,FALSE)&lt;&gt;"",FALSE)</f>
        <v>0</v>
      </c>
      <c r="I624">
        <f>IFERROR(VLOOKUP(A624,'ej uppn åk6 uppn åk9'!$A$4:$D$525,2,FALSE),0)</f>
        <v>0</v>
      </c>
      <c r="J624">
        <f>IFERROR(VLOOKUP(A624,'ej uppn åk6 uppn åk9'!$A$4:$D$525,3,FALSE),0)</f>
        <v>0</v>
      </c>
      <c r="K624">
        <f t="shared" si="84"/>
        <v>0</v>
      </c>
      <c r="L624">
        <f t="shared" si="85"/>
        <v>0</v>
      </c>
      <c r="M624" t="b">
        <f>IFERROR(VLOOKUP(A624,'uppn åk6 ej uppn åk9'!$A$4:$D$525,1,FALSE)&lt;&gt;"",FALSE)</f>
        <v>0</v>
      </c>
      <c r="N624">
        <f>IFERROR(VLOOKUP(A624,'uppn åk6 ej uppn åk9'!$A$4:$D$525,2,FALSE),0)</f>
        <v>0</v>
      </c>
      <c r="O624">
        <f>IFERROR(VLOOKUP(A624,'uppn åk6 ej uppn åk9'!$A$4:$D$525,3,FALSE),0)</f>
        <v>0</v>
      </c>
      <c r="P624">
        <f t="shared" si="86"/>
        <v>0</v>
      </c>
      <c r="Q624">
        <f t="shared" si="87"/>
        <v>0</v>
      </c>
      <c r="R624" t="b">
        <f>IFERROR(VLOOKUP(A624,'uppn åk6 uppn åk9'!$A$4:$D$600,1,FALSE)&lt;&gt;"",FALSE)</f>
        <v>1</v>
      </c>
      <c r="S624">
        <f>IFERROR(VLOOKUP(A624,'uppn åk6 uppn åk9'!$A$4:$D$600,2,FALSE),0)</f>
        <v>999</v>
      </c>
      <c r="T624">
        <f>IFERROR(VLOOKUP(A624,'uppn åk6 uppn åk9'!$A$4:$D$600,3,FALSE),0)</f>
        <v>999</v>
      </c>
      <c r="U624">
        <f t="shared" si="88"/>
        <v>0</v>
      </c>
      <c r="V624">
        <f t="shared" si="89"/>
        <v>0</v>
      </c>
    </row>
    <row r="625" spans="1:22" x14ac:dyDescent="0.3">
      <c r="A625" s="10" t="s">
        <v>536</v>
      </c>
      <c r="B625" s="49" t="b">
        <f t="shared" si="81"/>
        <v>0</v>
      </c>
      <c r="C625" t="b">
        <f>IFERROR(VLOOKUP(A625,'ej uppn åk6 ej uppn åk9'!$A$4:$D$525,1,FALSE)&lt;&gt;"",FALSE)</f>
        <v>1</v>
      </c>
      <c r="D625">
        <f>IFERROR(VLOOKUP(A625,'ej uppn åk6 ej uppn åk9'!$A$4:$D$525,2,FALSE),0)</f>
        <v>999</v>
      </c>
      <c r="E625">
        <f>IFERROR(VLOOKUP(A625,'ej uppn åk6 ej uppn åk9'!$A$4:$D$525,3,FALSE),0)</f>
        <v>999</v>
      </c>
      <c r="F625">
        <f t="shared" si="82"/>
        <v>0</v>
      </c>
      <c r="G625">
        <f t="shared" si="83"/>
        <v>0</v>
      </c>
      <c r="H625" t="b">
        <f>IFERROR(VLOOKUP(A625,'ej uppn åk6 uppn åk9'!$A$4:$D$525,1,FALSE)&lt;&gt;"",FALSE)</f>
        <v>1</v>
      </c>
      <c r="I625">
        <f>IFERROR(VLOOKUP(A625,'ej uppn åk6 uppn åk9'!$A$4:$D$525,2,FALSE),0)</f>
        <v>999</v>
      </c>
      <c r="J625">
        <f>IFERROR(VLOOKUP(A625,'ej uppn åk6 uppn åk9'!$A$4:$D$525,3,FALSE),0)</f>
        <v>999</v>
      </c>
      <c r="K625">
        <f t="shared" si="84"/>
        <v>0</v>
      </c>
      <c r="L625">
        <f t="shared" si="85"/>
        <v>0</v>
      </c>
      <c r="M625" t="b">
        <f>IFERROR(VLOOKUP(A625,'uppn åk6 ej uppn åk9'!$A$4:$D$525,1,FALSE)&lt;&gt;"",FALSE)</f>
        <v>1</v>
      </c>
      <c r="N625">
        <f>IFERROR(VLOOKUP(A625,'uppn åk6 ej uppn åk9'!$A$4:$D$525,2,FALSE),0)</f>
        <v>999</v>
      </c>
      <c r="O625">
        <f>IFERROR(VLOOKUP(A625,'uppn åk6 ej uppn åk9'!$A$4:$D$525,3,FALSE),0)</f>
        <v>999</v>
      </c>
      <c r="P625">
        <f t="shared" si="86"/>
        <v>0</v>
      </c>
      <c r="Q625">
        <f t="shared" si="87"/>
        <v>0</v>
      </c>
      <c r="R625" t="b">
        <f>IFERROR(VLOOKUP(A625,'uppn åk6 uppn åk9'!$A$4:$D$600,1,FALSE)&lt;&gt;"",FALSE)</f>
        <v>1</v>
      </c>
      <c r="S625">
        <f>IFERROR(VLOOKUP(A625,'uppn åk6 uppn åk9'!$A$4:$D$600,2,FALSE),0)</f>
        <v>27</v>
      </c>
      <c r="T625">
        <f>IFERROR(VLOOKUP(A625,'uppn åk6 uppn åk9'!$A$4:$D$600,3,FALSE),0)</f>
        <v>999</v>
      </c>
      <c r="U625">
        <f t="shared" si="88"/>
        <v>27</v>
      </c>
      <c r="V625">
        <f t="shared" si="89"/>
        <v>0</v>
      </c>
    </row>
  </sheetData>
  <autoFilter ref="A4:V625" xr:uid="{16F05502-C837-41F9-BE13-941D74FACA4B}"/>
  <sortState ref="A5:A2110">
    <sortCondition ref="A5:A2110"/>
  </sortState>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D8F2A-BB69-42E8-93CD-CB2A971D53F8}">
  <sheetPr>
    <tabColor theme="4" tint="0.39997558519241921"/>
  </sheetPr>
  <dimension ref="A1:D525"/>
  <sheetViews>
    <sheetView topLeftCell="A231" workbookViewId="0">
      <selection activeCell="I260" sqref="I260"/>
    </sheetView>
  </sheetViews>
  <sheetFormatPr defaultRowHeight="14.4" x14ac:dyDescent="0.3"/>
  <cols>
    <col min="1" max="1" width="57.33203125" customWidth="1"/>
  </cols>
  <sheetData>
    <row r="1" spans="1:4" ht="15.6" x14ac:dyDescent="0.3">
      <c r="A1" s="1" t="s">
        <v>10</v>
      </c>
    </row>
    <row r="2" spans="1:4" ht="15.6" x14ac:dyDescent="0.3">
      <c r="A2" s="1" t="s">
        <v>11</v>
      </c>
    </row>
    <row r="3" spans="1:4" ht="39.6" x14ac:dyDescent="0.3">
      <c r="A3" s="7" t="s">
        <v>12</v>
      </c>
      <c r="B3" s="8" t="s">
        <v>2</v>
      </c>
      <c r="C3" s="9" t="s">
        <v>660</v>
      </c>
      <c r="D3" s="9" t="s">
        <v>661</v>
      </c>
    </row>
    <row r="4" spans="1:4" x14ac:dyDescent="0.3">
      <c r="A4" s="10" t="s">
        <v>15</v>
      </c>
      <c r="B4" s="11">
        <v>999</v>
      </c>
      <c r="C4" s="11">
        <v>999</v>
      </c>
      <c r="D4" s="12">
        <v>999</v>
      </c>
    </row>
    <row r="5" spans="1:4" x14ac:dyDescent="0.3">
      <c r="A5" s="10" t="s">
        <v>16</v>
      </c>
      <c r="B5" s="11">
        <v>999</v>
      </c>
      <c r="C5" s="11">
        <v>999</v>
      </c>
      <c r="D5" s="12">
        <v>999</v>
      </c>
    </row>
    <row r="6" spans="1:4" x14ac:dyDescent="0.3">
      <c r="A6" s="10" t="s">
        <v>17</v>
      </c>
      <c r="B6" s="11">
        <v>999</v>
      </c>
      <c r="C6" s="11">
        <v>999</v>
      </c>
      <c r="D6" s="12">
        <v>999</v>
      </c>
    </row>
    <row r="7" spans="1:4" x14ac:dyDescent="0.3">
      <c r="A7" s="10" t="s">
        <v>18</v>
      </c>
      <c r="B7" s="11">
        <v>0</v>
      </c>
      <c r="C7" s="11" t="s">
        <v>19</v>
      </c>
      <c r="D7" s="12" t="s">
        <v>19</v>
      </c>
    </row>
    <row r="8" spans="1:4" x14ac:dyDescent="0.3">
      <c r="A8" s="10" t="s">
        <v>20</v>
      </c>
      <c r="B8" s="11">
        <v>999</v>
      </c>
      <c r="C8" s="11">
        <v>999</v>
      </c>
      <c r="D8" s="12">
        <v>999</v>
      </c>
    </row>
    <row r="9" spans="1:4" x14ac:dyDescent="0.3">
      <c r="A9" s="10" t="s">
        <v>21</v>
      </c>
      <c r="B9" s="11">
        <v>999</v>
      </c>
      <c r="C9" s="11">
        <v>999</v>
      </c>
      <c r="D9" s="12">
        <v>999</v>
      </c>
    </row>
    <row r="10" spans="1:4" x14ac:dyDescent="0.3">
      <c r="A10" s="10" t="s">
        <v>22</v>
      </c>
      <c r="B10" s="11">
        <v>41</v>
      </c>
      <c r="C10" s="11">
        <v>20</v>
      </c>
      <c r="D10" s="12">
        <v>48.8</v>
      </c>
    </row>
    <row r="11" spans="1:4" x14ac:dyDescent="0.3">
      <c r="A11" s="10" t="s">
        <v>23</v>
      </c>
      <c r="B11" s="11">
        <v>30</v>
      </c>
      <c r="C11" s="11">
        <v>14</v>
      </c>
      <c r="D11" s="12">
        <v>46.7</v>
      </c>
    </row>
    <row r="12" spans="1:4" x14ac:dyDescent="0.3">
      <c r="A12" s="10" t="s">
        <v>24</v>
      </c>
      <c r="B12" s="11">
        <v>999</v>
      </c>
      <c r="C12" s="11">
        <v>999</v>
      </c>
      <c r="D12" s="12">
        <v>999</v>
      </c>
    </row>
    <row r="13" spans="1:4" x14ac:dyDescent="0.3">
      <c r="A13" s="10" t="s">
        <v>25</v>
      </c>
      <c r="B13" s="11">
        <v>999</v>
      </c>
      <c r="C13" s="11">
        <v>999</v>
      </c>
      <c r="D13" s="12">
        <v>999</v>
      </c>
    </row>
    <row r="14" spans="1:4" x14ac:dyDescent="0.3">
      <c r="A14" s="10" t="s">
        <v>26</v>
      </c>
      <c r="B14" s="11">
        <v>999</v>
      </c>
      <c r="C14" s="11">
        <v>999</v>
      </c>
      <c r="D14" s="12">
        <v>999</v>
      </c>
    </row>
    <row r="15" spans="1:4" x14ac:dyDescent="0.3">
      <c r="A15" s="10" t="s">
        <v>27</v>
      </c>
      <c r="B15" s="11">
        <v>33</v>
      </c>
      <c r="C15" s="11">
        <v>24</v>
      </c>
      <c r="D15" s="12">
        <v>72.7</v>
      </c>
    </row>
    <row r="16" spans="1:4" x14ac:dyDescent="0.3">
      <c r="A16" s="10" t="s">
        <v>28</v>
      </c>
      <c r="B16" s="11">
        <v>999</v>
      </c>
      <c r="C16" s="11">
        <v>999</v>
      </c>
      <c r="D16" s="12">
        <v>999</v>
      </c>
    </row>
    <row r="17" spans="1:4" x14ac:dyDescent="0.3">
      <c r="A17" s="10" t="s">
        <v>29</v>
      </c>
      <c r="B17" s="11">
        <v>11</v>
      </c>
      <c r="C17" s="11">
        <v>999</v>
      </c>
      <c r="D17" s="12">
        <v>999</v>
      </c>
    </row>
    <row r="18" spans="1:4" x14ac:dyDescent="0.3">
      <c r="A18" s="10" t="s">
        <v>30</v>
      </c>
      <c r="B18" s="11">
        <v>999</v>
      </c>
      <c r="C18" s="11">
        <v>999</v>
      </c>
      <c r="D18" s="12">
        <v>999</v>
      </c>
    </row>
    <row r="19" spans="1:4" x14ac:dyDescent="0.3">
      <c r="A19" s="10" t="s">
        <v>31</v>
      </c>
      <c r="B19" s="11">
        <v>999</v>
      </c>
      <c r="C19" s="11">
        <v>999</v>
      </c>
      <c r="D19" s="12">
        <v>999</v>
      </c>
    </row>
    <row r="20" spans="1:4" x14ac:dyDescent="0.3">
      <c r="A20" s="10" t="s">
        <v>32</v>
      </c>
      <c r="B20" s="11">
        <v>28</v>
      </c>
      <c r="C20" s="11">
        <v>20</v>
      </c>
      <c r="D20" s="12">
        <v>71.400000000000006</v>
      </c>
    </row>
    <row r="21" spans="1:4" x14ac:dyDescent="0.3">
      <c r="A21" s="10" t="s">
        <v>33</v>
      </c>
      <c r="B21" s="11">
        <v>17</v>
      </c>
      <c r="C21" s="11">
        <v>15</v>
      </c>
      <c r="D21" s="12">
        <v>888</v>
      </c>
    </row>
    <row r="22" spans="1:4" x14ac:dyDescent="0.3">
      <c r="A22" s="10" t="s">
        <v>34</v>
      </c>
      <c r="B22" s="11">
        <v>999</v>
      </c>
      <c r="C22" s="11">
        <v>999</v>
      </c>
      <c r="D22" s="12">
        <v>999</v>
      </c>
    </row>
    <row r="23" spans="1:4" x14ac:dyDescent="0.3">
      <c r="A23" s="10" t="s">
        <v>35</v>
      </c>
      <c r="B23" s="11">
        <v>25</v>
      </c>
      <c r="C23" s="11">
        <v>999</v>
      </c>
      <c r="D23" s="12">
        <v>999</v>
      </c>
    </row>
    <row r="24" spans="1:4" x14ac:dyDescent="0.3">
      <c r="A24" s="10" t="s">
        <v>36</v>
      </c>
      <c r="B24" s="11">
        <v>15</v>
      </c>
      <c r="C24" s="11">
        <v>999</v>
      </c>
      <c r="D24" s="12">
        <v>999</v>
      </c>
    </row>
    <row r="25" spans="1:4" x14ac:dyDescent="0.3">
      <c r="A25" s="10" t="s">
        <v>37</v>
      </c>
      <c r="B25" s="11">
        <v>999</v>
      </c>
      <c r="C25" s="11">
        <v>999</v>
      </c>
      <c r="D25" s="12">
        <v>999</v>
      </c>
    </row>
    <row r="26" spans="1:4" x14ac:dyDescent="0.3">
      <c r="A26" s="10" t="s">
        <v>38</v>
      </c>
      <c r="B26" s="11">
        <v>999</v>
      </c>
      <c r="C26" s="11">
        <v>999</v>
      </c>
      <c r="D26" s="12">
        <v>999</v>
      </c>
    </row>
    <row r="27" spans="1:4" x14ac:dyDescent="0.3">
      <c r="A27" s="10" t="s">
        <v>39</v>
      </c>
      <c r="B27" s="11">
        <v>999</v>
      </c>
      <c r="C27" s="11">
        <v>999</v>
      </c>
      <c r="D27" s="12">
        <v>999</v>
      </c>
    </row>
    <row r="28" spans="1:4" x14ac:dyDescent="0.3">
      <c r="A28" s="10" t="s">
        <v>40</v>
      </c>
      <c r="B28" s="11">
        <v>999</v>
      </c>
      <c r="C28" s="11">
        <v>999</v>
      </c>
      <c r="D28" s="12">
        <v>999</v>
      </c>
    </row>
    <row r="29" spans="1:4" x14ac:dyDescent="0.3">
      <c r="A29" s="10" t="s">
        <v>41</v>
      </c>
      <c r="B29" s="11">
        <v>999</v>
      </c>
      <c r="C29" s="11">
        <v>999</v>
      </c>
      <c r="D29" s="12">
        <v>999</v>
      </c>
    </row>
    <row r="30" spans="1:4" x14ac:dyDescent="0.3">
      <c r="A30" s="10" t="s">
        <v>42</v>
      </c>
      <c r="B30" s="11">
        <v>14</v>
      </c>
      <c r="C30" s="11">
        <v>999</v>
      </c>
      <c r="D30" s="12">
        <v>999</v>
      </c>
    </row>
    <row r="31" spans="1:4" x14ac:dyDescent="0.3">
      <c r="A31" s="10" t="s">
        <v>43</v>
      </c>
      <c r="B31" s="11">
        <v>999</v>
      </c>
      <c r="C31" s="11">
        <v>999</v>
      </c>
      <c r="D31" s="12">
        <v>999</v>
      </c>
    </row>
    <row r="32" spans="1:4" x14ac:dyDescent="0.3">
      <c r="A32" s="10" t="s">
        <v>44</v>
      </c>
      <c r="B32" s="11">
        <v>999</v>
      </c>
      <c r="C32" s="11">
        <v>999</v>
      </c>
      <c r="D32" s="12">
        <v>999</v>
      </c>
    </row>
    <row r="33" spans="1:4" x14ac:dyDescent="0.3">
      <c r="A33" s="10" t="s">
        <v>45</v>
      </c>
      <c r="B33" s="11">
        <v>999</v>
      </c>
      <c r="C33" s="11">
        <v>999</v>
      </c>
      <c r="D33" s="12">
        <v>999</v>
      </c>
    </row>
    <row r="34" spans="1:4" x14ac:dyDescent="0.3">
      <c r="A34" s="10" t="s">
        <v>46</v>
      </c>
      <c r="B34" s="11">
        <v>999</v>
      </c>
      <c r="C34" s="11">
        <v>999</v>
      </c>
      <c r="D34" s="12">
        <v>999</v>
      </c>
    </row>
    <row r="35" spans="1:4" x14ac:dyDescent="0.3">
      <c r="A35" s="10" t="s">
        <v>47</v>
      </c>
      <c r="B35" s="11">
        <v>999</v>
      </c>
      <c r="C35" s="11">
        <v>999</v>
      </c>
      <c r="D35" s="12">
        <v>999</v>
      </c>
    </row>
    <row r="36" spans="1:4" x14ac:dyDescent="0.3">
      <c r="A36" s="10" t="s">
        <v>48</v>
      </c>
      <c r="B36" s="11">
        <v>17</v>
      </c>
      <c r="C36" s="11">
        <v>16</v>
      </c>
      <c r="D36" s="12">
        <v>888</v>
      </c>
    </row>
    <row r="37" spans="1:4" x14ac:dyDescent="0.3">
      <c r="A37" s="10" t="s">
        <v>49</v>
      </c>
      <c r="B37" s="11">
        <v>10</v>
      </c>
      <c r="C37" s="11">
        <v>999</v>
      </c>
      <c r="D37" s="12">
        <v>999</v>
      </c>
    </row>
    <row r="38" spans="1:4" x14ac:dyDescent="0.3">
      <c r="A38" s="10" t="s">
        <v>50</v>
      </c>
      <c r="B38" s="11">
        <v>0</v>
      </c>
      <c r="C38" s="11" t="s">
        <v>19</v>
      </c>
      <c r="D38" s="12" t="s">
        <v>19</v>
      </c>
    </row>
    <row r="39" spans="1:4" x14ac:dyDescent="0.3">
      <c r="A39" s="10" t="s">
        <v>51</v>
      </c>
      <c r="B39" s="11">
        <v>999</v>
      </c>
      <c r="C39" s="11">
        <v>999</v>
      </c>
      <c r="D39" s="12">
        <v>999</v>
      </c>
    </row>
    <row r="40" spans="1:4" x14ac:dyDescent="0.3">
      <c r="A40" s="10" t="s">
        <v>52</v>
      </c>
      <c r="B40" s="11">
        <v>999</v>
      </c>
      <c r="C40" s="11">
        <v>999</v>
      </c>
      <c r="D40" s="12">
        <v>999</v>
      </c>
    </row>
    <row r="41" spans="1:4" x14ac:dyDescent="0.3">
      <c r="A41" s="10" t="s">
        <v>53</v>
      </c>
      <c r="B41" s="11">
        <v>25</v>
      </c>
      <c r="C41" s="11">
        <v>999</v>
      </c>
      <c r="D41" s="12">
        <v>999</v>
      </c>
    </row>
    <row r="42" spans="1:4" x14ac:dyDescent="0.3">
      <c r="A42" s="10" t="s">
        <v>54</v>
      </c>
      <c r="B42" s="11">
        <v>999</v>
      </c>
      <c r="C42" s="11">
        <v>999</v>
      </c>
      <c r="D42" s="12">
        <v>999</v>
      </c>
    </row>
    <row r="43" spans="1:4" x14ac:dyDescent="0.3">
      <c r="A43" s="10" t="s">
        <v>55</v>
      </c>
      <c r="B43" s="11">
        <v>999</v>
      </c>
      <c r="C43" s="11">
        <v>999</v>
      </c>
      <c r="D43" s="12">
        <v>999</v>
      </c>
    </row>
    <row r="44" spans="1:4" x14ac:dyDescent="0.3">
      <c r="A44" s="10" t="s">
        <v>56</v>
      </c>
      <c r="B44" s="11">
        <v>999</v>
      </c>
      <c r="C44" s="11">
        <v>999</v>
      </c>
      <c r="D44" s="12">
        <v>999</v>
      </c>
    </row>
    <row r="45" spans="1:4" x14ac:dyDescent="0.3">
      <c r="A45" s="10" t="s">
        <v>57</v>
      </c>
      <c r="B45" s="11">
        <v>22</v>
      </c>
      <c r="C45" s="11">
        <v>999</v>
      </c>
      <c r="D45" s="12">
        <v>999</v>
      </c>
    </row>
    <row r="46" spans="1:4" x14ac:dyDescent="0.3">
      <c r="A46" s="10" t="s">
        <v>58</v>
      </c>
      <c r="B46" s="11">
        <v>999</v>
      </c>
      <c r="C46" s="11">
        <v>999</v>
      </c>
      <c r="D46" s="12">
        <v>999</v>
      </c>
    </row>
    <row r="47" spans="1:4" x14ac:dyDescent="0.3">
      <c r="A47" s="10" t="s">
        <v>59</v>
      </c>
      <c r="B47" s="11">
        <v>88</v>
      </c>
      <c r="C47" s="11">
        <v>23</v>
      </c>
      <c r="D47" s="12">
        <v>26.1</v>
      </c>
    </row>
    <row r="48" spans="1:4" x14ac:dyDescent="0.3">
      <c r="A48" s="10" t="s">
        <v>60</v>
      </c>
      <c r="B48" s="11">
        <v>110</v>
      </c>
      <c r="C48" s="11">
        <v>28</v>
      </c>
      <c r="D48" s="12">
        <v>25.5</v>
      </c>
    </row>
    <row r="49" spans="1:4" x14ac:dyDescent="0.3">
      <c r="A49" s="10" t="s">
        <v>61</v>
      </c>
      <c r="B49" s="11">
        <v>130</v>
      </c>
      <c r="C49" s="11">
        <v>45</v>
      </c>
      <c r="D49" s="12">
        <v>34.6</v>
      </c>
    </row>
    <row r="50" spans="1:4" x14ac:dyDescent="0.3">
      <c r="A50" s="10" t="s">
        <v>62</v>
      </c>
      <c r="B50" s="11">
        <v>999</v>
      </c>
      <c r="C50" s="11">
        <v>999</v>
      </c>
      <c r="D50" s="12">
        <v>999</v>
      </c>
    </row>
    <row r="51" spans="1:4" x14ac:dyDescent="0.3">
      <c r="A51" s="10" t="s">
        <v>63</v>
      </c>
      <c r="B51" s="11">
        <v>0</v>
      </c>
      <c r="C51" s="11" t="s">
        <v>19</v>
      </c>
      <c r="D51" s="12" t="s">
        <v>19</v>
      </c>
    </row>
    <row r="52" spans="1:4" x14ac:dyDescent="0.3">
      <c r="A52" s="10" t="s">
        <v>64</v>
      </c>
      <c r="B52" s="11">
        <v>23</v>
      </c>
      <c r="C52" s="11">
        <v>999</v>
      </c>
      <c r="D52" s="12">
        <v>999</v>
      </c>
    </row>
    <row r="53" spans="1:4" x14ac:dyDescent="0.3">
      <c r="A53" s="10" t="s">
        <v>65</v>
      </c>
      <c r="B53" s="11">
        <v>999</v>
      </c>
      <c r="C53" s="11">
        <v>999</v>
      </c>
      <c r="D53" s="12">
        <v>999</v>
      </c>
    </row>
    <row r="54" spans="1:4" x14ac:dyDescent="0.3">
      <c r="A54" s="10" t="s">
        <v>66</v>
      </c>
      <c r="B54" s="11">
        <v>26</v>
      </c>
      <c r="C54" s="11">
        <v>999</v>
      </c>
      <c r="D54" s="12">
        <v>999</v>
      </c>
    </row>
    <row r="55" spans="1:4" x14ac:dyDescent="0.3">
      <c r="A55" s="10" t="s">
        <v>67</v>
      </c>
      <c r="B55" s="11">
        <v>999</v>
      </c>
      <c r="C55" s="11">
        <v>999</v>
      </c>
      <c r="D55" s="12">
        <v>999</v>
      </c>
    </row>
    <row r="56" spans="1:4" x14ac:dyDescent="0.3">
      <c r="A56" s="10" t="s">
        <v>68</v>
      </c>
      <c r="B56" s="11">
        <v>999</v>
      </c>
      <c r="C56" s="11">
        <v>999</v>
      </c>
      <c r="D56" s="12">
        <v>999</v>
      </c>
    </row>
    <row r="57" spans="1:4" x14ac:dyDescent="0.3">
      <c r="A57" s="10" t="s">
        <v>69</v>
      </c>
      <c r="B57" s="11">
        <v>999</v>
      </c>
      <c r="C57" s="11">
        <v>999</v>
      </c>
      <c r="D57" s="12">
        <v>999</v>
      </c>
    </row>
    <row r="58" spans="1:4" x14ac:dyDescent="0.3">
      <c r="A58" s="10" t="s">
        <v>70</v>
      </c>
      <c r="B58" s="11">
        <v>999</v>
      </c>
      <c r="C58" s="11">
        <v>999</v>
      </c>
      <c r="D58" s="12">
        <v>999</v>
      </c>
    </row>
    <row r="59" spans="1:4" x14ac:dyDescent="0.3">
      <c r="A59" s="10" t="s">
        <v>71</v>
      </c>
      <c r="B59" s="11">
        <v>999</v>
      </c>
      <c r="C59" s="11">
        <v>999</v>
      </c>
      <c r="D59" s="12">
        <v>999</v>
      </c>
    </row>
    <row r="60" spans="1:4" x14ac:dyDescent="0.3">
      <c r="A60" s="10" t="s">
        <v>72</v>
      </c>
      <c r="B60" s="11">
        <v>999</v>
      </c>
      <c r="C60" s="11">
        <v>999</v>
      </c>
      <c r="D60" s="12">
        <v>999</v>
      </c>
    </row>
    <row r="61" spans="1:4" x14ac:dyDescent="0.3">
      <c r="A61" s="10" t="s">
        <v>73</v>
      </c>
      <c r="B61" s="11">
        <v>999</v>
      </c>
      <c r="C61" s="11">
        <v>999</v>
      </c>
      <c r="D61" s="12">
        <v>999</v>
      </c>
    </row>
    <row r="62" spans="1:4" x14ac:dyDescent="0.3">
      <c r="A62" s="10" t="s">
        <v>74</v>
      </c>
      <c r="B62" s="11">
        <v>999</v>
      </c>
      <c r="C62" s="11">
        <v>999</v>
      </c>
      <c r="D62" s="12">
        <v>999</v>
      </c>
    </row>
    <row r="63" spans="1:4" x14ac:dyDescent="0.3">
      <c r="A63" s="10" t="s">
        <v>75</v>
      </c>
      <c r="B63" s="11">
        <v>0</v>
      </c>
      <c r="C63" s="11" t="s">
        <v>19</v>
      </c>
      <c r="D63" s="12" t="s">
        <v>19</v>
      </c>
    </row>
    <row r="64" spans="1:4" x14ac:dyDescent="0.3">
      <c r="A64" s="10" t="s">
        <v>76</v>
      </c>
      <c r="B64" s="11">
        <v>999</v>
      </c>
      <c r="C64" s="11">
        <v>999</v>
      </c>
      <c r="D64" s="12">
        <v>999</v>
      </c>
    </row>
    <row r="65" spans="1:4" x14ac:dyDescent="0.3">
      <c r="A65" s="10" t="s">
        <v>77</v>
      </c>
      <c r="B65" s="11">
        <v>999</v>
      </c>
      <c r="C65" s="11">
        <v>999</v>
      </c>
      <c r="D65" s="12">
        <v>999</v>
      </c>
    </row>
    <row r="66" spans="1:4" x14ac:dyDescent="0.3">
      <c r="A66" s="10" t="s">
        <v>78</v>
      </c>
      <c r="B66" s="11">
        <v>16</v>
      </c>
      <c r="C66" s="11">
        <v>10</v>
      </c>
      <c r="D66" s="12">
        <v>62.5</v>
      </c>
    </row>
    <row r="67" spans="1:4" x14ac:dyDescent="0.3">
      <c r="A67" s="10" t="s">
        <v>79</v>
      </c>
      <c r="B67" s="11">
        <v>999</v>
      </c>
      <c r="C67" s="11">
        <v>999</v>
      </c>
      <c r="D67" s="12">
        <v>999</v>
      </c>
    </row>
    <row r="68" spans="1:4" x14ac:dyDescent="0.3">
      <c r="A68" s="10" t="s">
        <v>80</v>
      </c>
      <c r="B68" s="11">
        <v>999</v>
      </c>
      <c r="C68" s="11">
        <v>999</v>
      </c>
      <c r="D68" s="12">
        <v>999</v>
      </c>
    </row>
    <row r="69" spans="1:4" x14ac:dyDescent="0.3">
      <c r="A69" s="10" t="s">
        <v>81</v>
      </c>
      <c r="B69" s="11">
        <v>999</v>
      </c>
      <c r="C69" s="11">
        <v>999</v>
      </c>
      <c r="D69" s="12">
        <v>999</v>
      </c>
    </row>
    <row r="70" spans="1:4" x14ac:dyDescent="0.3">
      <c r="A70" s="10" t="s">
        <v>82</v>
      </c>
      <c r="B70" s="11">
        <v>999</v>
      </c>
      <c r="C70" s="11">
        <v>999</v>
      </c>
      <c r="D70" s="12">
        <v>999</v>
      </c>
    </row>
    <row r="71" spans="1:4" x14ac:dyDescent="0.3">
      <c r="A71" s="10" t="s">
        <v>83</v>
      </c>
      <c r="B71" s="11">
        <v>17</v>
      </c>
      <c r="C71" s="11">
        <v>10</v>
      </c>
      <c r="D71" s="12">
        <v>58.8</v>
      </c>
    </row>
    <row r="72" spans="1:4" x14ac:dyDescent="0.3">
      <c r="A72" s="10" t="s">
        <v>84</v>
      </c>
      <c r="B72" s="11">
        <v>10</v>
      </c>
      <c r="C72" s="11">
        <v>999</v>
      </c>
      <c r="D72" s="12">
        <v>999</v>
      </c>
    </row>
    <row r="73" spans="1:4" x14ac:dyDescent="0.3">
      <c r="A73" s="10" t="s">
        <v>85</v>
      </c>
      <c r="B73" s="11">
        <v>37</v>
      </c>
      <c r="C73" s="11">
        <v>19</v>
      </c>
      <c r="D73" s="12">
        <v>51.4</v>
      </c>
    </row>
    <row r="74" spans="1:4" x14ac:dyDescent="0.3">
      <c r="A74" s="10" t="s">
        <v>86</v>
      </c>
      <c r="B74" s="11">
        <v>999</v>
      </c>
      <c r="C74" s="11">
        <v>999</v>
      </c>
      <c r="D74" s="12">
        <v>999</v>
      </c>
    </row>
    <row r="75" spans="1:4" x14ac:dyDescent="0.3">
      <c r="A75" s="10" t="s">
        <v>87</v>
      </c>
      <c r="B75" s="11">
        <v>133</v>
      </c>
      <c r="C75" s="11">
        <v>17</v>
      </c>
      <c r="D75" s="12">
        <v>12.8</v>
      </c>
    </row>
    <row r="76" spans="1:4" x14ac:dyDescent="0.3">
      <c r="A76" s="10" t="s">
        <v>88</v>
      </c>
      <c r="B76" s="11">
        <v>32</v>
      </c>
      <c r="C76" s="11">
        <v>20</v>
      </c>
      <c r="D76" s="12">
        <v>62.5</v>
      </c>
    </row>
    <row r="77" spans="1:4" x14ac:dyDescent="0.3">
      <c r="A77" s="10" t="s">
        <v>89</v>
      </c>
      <c r="B77" s="11">
        <v>999</v>
      </c>
      <c r="C77" s="11">
        <v>999</v>
      </c>
      <c r="D77" s="12">
        <v>999</v>
      </c>
    </row>
    <row r="78" spans="1:4" x14ac:dyDescent="0.3">
      <c r="A78" s="10" t="s">
        <v>90</v>
      </c>
      <c r="B78" s="11">
        <v>999</v>
      </c>
      <c r="C78" s="11">
        <v>999</v>
      </c>
      <c r="D78" s="12">
        <v>999</v>
      </c>
    </row>
    <row r="79" spans="1:4" x14ac:dyDescent="0.3">
      <c r="A79" s="10" t="s">
        <v>91</v>
      </c>
      <c r="B79" s="11">
        <v>999</v>
      </c>
      <c r="C79" s="11">
        <v>999</v>
      </c>
      <c r="D79" s="12">
        <v>999</v>
      </c>
    </row>
    <row r="80" spans="1:4" x14ac:dyDescent="0.3">
      <c r="A80" s="10" t="s">
        <v>92</v>
      </c>
      <c r="B80" s="11">
        <v>999</v>
      </c>
      <c r="C80" s="11">
        <v>999</v>
      </c>
      <c r="D80" s="12">
        <v>999</v>
      </c>
    </row>
    <row r="81" spans="1:4" x14ac:dyDescent="0.3">
      <c r="A81" s="10" t="s">
        <v>93</v>
      </c>
      <c r="B81" s="11">
        <v>11</v>
      </c>
      <c r="C81" s="11">
        <v>999</v>
      </c>
      <c r="D81" s="12">
        <v>999</v>
      </c>
    </row>
    <row r="82" spans="1:4" x14ac:dyDescent="0.3">
      <c r="A82" s="10" t="s">
        <v>94</v>
      </c>
      <c r="B82" s="11">
        <v>19</v>
      </c>
      <c r="C82" s="11">
        <v>11</v>
      </c>
      <c r="D82" s="12">
        <v>57.9</v>
      </c>
    </row>
    <row r="83" spans="1:4" x14ac:dyDescent="0.3">
      <c r="A83" s="10" t="s">
        <v>95</v>
      </c>
      <c r="B83" s="11">
        <v>65</v>
      </c>
      <c r="C83" s="11">
        <v>43</v>
      </c>
      <c r="D83" s="12">
        <v>66.2</v>
      </c>
    </row>
    <row r="84" spans="1:4" x14ac:dyDescent="0.3">
      <c r="A84" s="10" t="s">
        <v>96</v>
      </c>
      <c r="B84" s="11">
        <v>54</v>
      </c>
      <c r="C84" s="11">
        <v>37</v>
      </c>
      <c r="D84" s="12">
        <v>68.5</v>
      </c>
    </row>
    <row r="85" spans="1:4" x14ac:dyDescent="0.3">
      <c r="A85" s="10" t="s">
        <v>97</v>
      </c>
      <c r="B85" s="11">
        <v>42</v>
      </c>
      <c r="C85" s="11">
        <v>24</v>
      </c>
      <c r="D85" s="12">
        <v>57.1</v>
      </c>
    </row>
    <row r="86" spans="1:4" x14ac:dyDescent="0.3">
      <c r="A86" s="10" t="s">
        <v>98</v>
      </c>
      <c r="B86" s="11">
        <v>999</v>
      </c>
      <c r="C86" s="11">
        <v>999</v>
      </c>
      <c r="D86" s="12">
        <v>999</v>
      </c>
    </row>
    <row r="87" spans="1:4" x14ac:dyDescent="0.3">
      <c r="A87" s="10" t="s">
        <v>99</v>
      </c>
      <c r="B87" s="11">
        <v>999</v>
      </c>
      <c r="C87" s="11">
        <v>999</v>
      </c>
      <c r="D87" s="12">
        <v>999</v>
      </c>
    </row>
    <row r="88" spans="1:4" x14ac:dyDescent="0.3">
      <c r="A88" s="10" t="s">
        <v>100</v>
      </c>
      <c r="B88" s="11">
        <v>32</v>
      </c>
      <c r="C88" s="11">
        <v>999</v>
      </c>
      <c r="D88" s="12">
        <v>999</v>
      </c>
    </row>
    <row r="89" spans="1:4" x14ac:dyDescent="0.3">
      <c r="A89" s="10" t="s">
        <v>101</v>
      </c>
      <c r="B89" s="11">
        <v>18</v>
      </c>
      <c r="C89" s="11">
        <v>999</v>
      </c>
      <c r="D89" s="12">
        <v>999</v>
      </c>
    </row>
    <row r="90" spans="1:4" x14ac:dyDescent="0.3">
      <c r="A90" s="10" t="s">
        <v>102</v>
      </c>
      <c r="B90" s="11">
        <v>999</v>
      </c>
      <c r="C90" s="11">
        <v>999</v>
      </c>
      <c r="D90" s="12">
        <v>999</v>
      </c>
    </row>
    <row r="91" spans="1:4" x14ac:dyDescent="0.3">
      <c r="A91" s="10" t="s">
        <v>103</v>
      </c>
      <c r="B91" s="11">
        <v>999</v>
      </c>
      <c r="C91" s="11">
        <v>999</v>
      </c>
      <c r="D91" s="12">
        <v>999</v>
      </c>
    </row>
    <row r="92" spans="1:4" x14ac:dyDescent="0.3">
      <c r="A92" s="10" t="s">
        <v>104</v>
      </c>
      <c r="B92" s="11">
        <v>999</v>
      </c>
      <c r="C92" s="11">
        <v>999</v>
      </c>
      <c r="D92" s="12">
        <v>999</v>
      </c>
    </row>
    <row r="93" spans="1:4" x14ac:dyDescent="0.3">
      <c r="A93" s="10" t="s">
        <v>105</v>
      </c>
      <c r="B93" s="11">
        <v>999</v>
      </c>
      <c r="C93" s="11">
        <v>999</v>
      </c>
      <c r="D93" s="12">
        <v>999</v>
      </c>
    </row>
    <row r="94" spans="1:4" x14ac:dyDescent="0.3">
      <c r="A94" s="10" t="s">
        <v>106</v>
      </c>
      <c r="B94" s="11">
        <v>999</v>
      </c>
      <c r="C94" s="11">
        <v>999</v>
      </c>
      <c r="D94" s="12">
        <v>999</v>
      </c>
    </row>
    <row r="95" spans="1:4" x14ac:dyDescent="0.3">
      <c r="A95" s="10" t="s">
        <v>107</v>
      </c>
      <c r="B95" s="11">
        <v>999</v>
      </c>
      <c r="C95" s="11">
        <v>999</v>
      </c>
      <c r="D95" s="12">
        <v>999</v>
      </c>
    </row>
    <row r="96" spans="1:4" x14ac:dyDescent="0.3">
      <c r="A96" s="10" t="s">
        <v>108</v>
      </c>
      <c r="B96" s="11">
        <v>999</v>
      </c>
      <c r="C96" s="11">
        <v>999</v>
      </c>
      <c r="D96" s="12">
        <v>999</v>
      </c>
    </row>
    <row r="97" spans="1:4" x14ac:dyDescent="0.3">
      <c r="A97" s="10" t="s">
        <v>109</v>
      </c>
      <c r="B97" s="11">
        <v>999</v>
      </c>
      <c r="C97" s="11">
        <v>999</v>
      </c>
      <c r="D97" s="12">
        <v>999</v>
      </c>
    </row>
    <row r="98" spans="1:4" x14ac:dyDescent="0.3">
      <c r="A98" s="10" t="s">
        <v>110</v>
      </c>
      <c r="B98" s="11">
        <v>19</v>
      </c>
      <c r="C98" s="11">
        <v>999</v>
      </c>
      <c r="D98" s="12">
        <v>999</v>
      </c>
    </row>
    <row r="99" spans="1:4" x14ac:dyDescent="0.3">
      <c r="A99" s="10" t="s">
        <v>111</v>
      </c>
      <c r="B99" s="11">
        <v>999</v>
      </c>
      <c r="C99" s="11">
        <v>999</v>
      </c>
      <c r="D99" s="12">
        <v>999</v>
      </c>
    </row>
    <row r="100" spans="1:4" x14ac:dyDescent="0.3">
      <c r="A100" s="10" t="s">
        <v>112</v>
      </c>
      <c r="B100" s="11">
        <v>999</v>
      </c>
      <c r="C100" s="11">
        <v>999</v>
      </c>
      <c r="D100" s="12">
        <v>999</v>
      </c>
    </row>
    <row r="101" spans="1:4" x14ac:dyDescent="0.3">
      <c r="A101" s="10" t="s">
        <v>113</v>
      </c>
      <c r="B101" s="11">
        <v>999</v>
      </c>
      <c r="C101" s="11">
        <v>999</v>
      </c>
      <c r="D101" s="12">
        <v>999</v>
      </c>
    </row>
    <row r="102" spans="1:4" x14ac:dyDescent="0.3">
      <c r="A102" s="10" t="s">
        <v>114</v>
      </c>
      <c r="B102" s="11">
        <v>999</v>
      </c>
      <c r="C102" s="11">
        <v>999</v>
      </c>
      <c r="D102" s="12">
        <v>999</v>
      </c>
    </row>
    <row r="103" spans="1:4" x14ac:dyDescent="0.3">
      <c r="A103" s="10" t="s">
        <v>115</v>
      </c>
      <c r="B103" s="11">
        <v>0</v>
      </c>
      <c r="C103" s="11" t="s">
        <v>19</v>
      </c>
      <c r="D103" s="12" t="s">
        <v>19</v>
      </c>
    </row>
    <row r="104" spans="1:4" x14ac:dyDescent="0.3">
      <c r="A104" s="10" t="s">
        <v>116</v>
      </c>
      <c r="B104" s="11">
        <v>999</v>
      </c>
      <c r="C104" s="11">
        <v>999</v>
      </c>
      <c r="D104" s="12">
        <v>999</v>
      </c>
    </row>
    <row r="105" spans="1:4" x14ac:dyDescent="0.3">
      <c r="A105" s="10" t="s">
        <v>117</v>
      </c>
      <c r="B105" s="11">
        <v>999</v>
      </c>
      <c r="C105" s="11">
        <v>999</v>
      </c>
      <c r="D105" s="12">
        <v>999</v>
      </c>
    </row>
    <row r="106" spans="1:4" x14ac:dyDescent="0.3">
      <c r="A106" s="10" t="s">
        <v>118</v>
      </c>
      <c r="B106" s="11">
        <v>999</v>
      </c>
      <c r="C106" s="11">
        <v>999</v>
      </c>
      <c r="D106" s="12">
        <v>999</v>
      </c>
    </row>
    <row r="107" spans="1:4" x14ac:dyDescent="0.3">
      <c r="A107" s="10" t="s">
        <v>119</v>
      </c>
      <c r="B107" s="11">
        <v>999</v>
      </c>
      <c r="C107" s="11">
        <v>999</v>
      </c>
      <c r="D107" s="12">
        <v>999</v>
      </c>
    </row>
    <row r="108" spans="1:4" x14ac:dyDescent="0.3">
      <c r="A108" s="10" t="s">
        <v>120</v>
      </c>
      <c r="B108" s="11">
        <v>999</v>
      </c>
      <c r="C108" s="11">
        <v>999</v>
      </c>
      <c r="D108" s="12">
        <v>999</v>
      </c>
    </row>
    <row r="109" spans="1:4" x14ac:dyDescent="0.3">
      <c r="A109" s="10" t="s">
        <v>121</v>
      </c>
      <c r="B109" s="11">
        <v>999</v>
      </c>
      <c r="C109" s="11">
        <v>999</v>
      </c>
      <c r="D109" s="12">
        <v>999</v>
      </c>
    </row>
    <row r="110" spans="1:4" x14ac:dyDescent="0.3">
      <c r="A110" s="10" t="s">
        <v>122</v>
      </c>
      <c r="B110" s="11">
        <v>999</v>
      </c>
      <c r="C110" s="11">
        <v>999</v>
      </c>
      <c r="D110" s="12">
        <v>999</v>
      </c>
    </row>
    <row r="111" spans="1:4" x14ac:dyDescent="0.3">
      <c r="A111" s="10" t="s">
        <v>123</v>
      </c>
      <c r="B111" s="11">
        <v>999</v>
      </c>
      <c r="C111" s="11">
        <v>999</v>
      </c>
      <c r="D111" s="12">
        <v>999</v>
      </c>
    </row>
    <row r="112" spans="1:4" x14ac:dyDescent="0.3">
      <c r="A112" s="10" t="s">
        <v>124</v>
      </c>
      <c r="B112" s="11">
        <v>999</v>
      </c>
      <c r="C112" s="11">
        <v>999</v>
      </c>
      <c r="D112" s="12">
        <v>999</v>
      </c>
    </row>
    <row r="113" spans="1:4" x14ac:dyDescent="0.3">
      <c r="A113" s="10" t="s">
        <v>125</v>
      </c>
      <c r="B113" s="11">
        <v>999</v>
      </c>
      <c r="C113" s="11">
        <v>999</v>
      </c>
      <c r="D113" s="12">
        <v>999</v>
      </c>
    </row>
    <row r="114" spans="1:4" x14ac:dyDescent="0.3">
      <c r="A114" s="10" t="s">
        <v>126</v>
      </c>
      <c r="B114" s="11">
        <v>999</v>
      </c>
      <c r="C114" s="11">
        <v>999</v>
      </c>
      <c r="D114" s="12">
        <v>999</v>
      </c>
    </row>
    <row r="115" spans="1:4" x14ac:dyDescent="0.3">
      <c r="A115" s="10" t="s">
        <v>127</v>
      </c>
      <c r="B115" s="11">
        <v>0</v>
      </c>
      <c r="C115" s="11" t="s">
        <v>19</v>
      </c>
      <c r="D115" s="12" t="s">
        <v>19</v>
      </c>
    </row>
    <row r="116" spans="1:4" x14ac:dyDescent="0.3">
      <c r="A116" s="10" t="s">
        <v>128</v>
      </c>
      <c r="B116" s="11">
        <v>0</v>
      </c>
      <c r="C116" s="11" t="s">
        <v>19</v>
      </c>
      <c r="D116" s="12" t="s">
        <v>19</v>
      </c>
    </row>
    <row r="117" spans="1:4" x14ac:dyDescent="0.3">
      <c r="A117" s="10" t="s">
        <v>129</v>
      </c>
      <c r="B117" s="11">
        <v>999</v>
      </c>
      <c r="C117" s="11">
        <v>999</v>
      </c>
      <c r="D117" s="12">
        <v>999</v>
      </c>
    </row>
    <row r="118" spans="1:4" x14ac:dyDescent="0.3">
      <c r="A118" s="10" t="s">
        <v>130</v>
      </c>
      <c r="B118" s="11">
        <v>999</v>
      </c>
      <c r="C118" s="11">
        <v>999</v>
      </c>
      <c r="D118" s="12">
        <v>999</v>
      </c>
    </row>
    <row r="119" spans="1:4" x14ac:dyDescent="0.3">
      <c r="A119" s="10" t="s">
        <v>131</v>
      </c>
      <c r="B119" s="11">
        <v>12</v>
      </c>
      <c r="C119" s="11">
        <v>999</v>
      </c>
      <c r="D119" s="12">
        <v>999</v>
      </c>
    </row>
    <row r="120" spans="1:4" x14ac:dyDescent="0.3">
      <c r="A120" s="10" t="s">
        <v>132</v>
      </c>
      <c r="B120" s="11">
        <v>44</v>
      </c>
      <c r="C120" s="11">
        <v>22</v>
      </c>
      <c r="D120" s="12">
        <v>50</v>
      </c>
    </row>
    <row r="121" spans="1:4" x14ac:dyDescent="0.3">
      <c r="A121" s="10" t="s">
        <v>133</v>
      </c>
      <c r="B121" s="11">
        <v>999</v>
      </c>
      <c r="C121" s="11">
        <v>999</v>
      </c>
      <c r="D121" s="12">
        <v>999</v>
      </c>
    </row>
    <row r="122" spans="1:4" x14ac:dyDescent="0.3">
      <c r="A122" s="10" t="s">
        <v>134</v>
      </c>
      <c r="B122" s="11">
        <v>16</v>
      </c>
      <c r="C122" s="11">
        <v>999</v>
      </c>
      <c r="D122" s="12">
        <v>999</v>
      </c>
    </row>
    <row r="123" spans="1:4" x14ac:dyDescent="0.3">
      <c r="A123" s="10" t="s">
        <v>135</v>
      </c>
      <c r="B123" s="11">
        <v>999</v>
      </c>
      <c r="C123" s="11">
        <v>999</v>
      </c>
      <c r="D123" s="12">
        <v>999</v>
      </c>
    </row>
    <row r="124" spans="1:4" x14ac:dyDescent="0.3">
      <c r="A124" s="10" t="s">
        <v>136</v>
      </c>
      <c r="B124" s="11">
        <v>11</v>
      </c>
      <c r="C124" s="11">
        <v>999</v>
      </c>
      <c r="D124" s="12">
        <v>999</v>
      </c>
    </row>
    <row r="125" spans="1:4" x14ac:dyDescent="0.3">
      <c r="A125" s="10" t="s">
        <v>137</v>
      </c>
      <c r="B125" s="11">
        <v>45</v>
      </c>
      <c r="C125" s="11">
        <v>23</v>
      </c>
      <c r="D125" s="12">
        <v>51.1</v>
      </c>
    </row>
    <row r="126" spans="1:4" x14ac:dyDescent="0.3">
      <c r="A126" s="10" t="s">
        <v>138</v>
      </c>
      <c r="B126" s="11">
        <v>999</v>
      </c>
      <c r="C126" s="11">
        <v>999</v>
      </c>
      <c r="D126" s="12">
        <v>999</v>
      </c>
    </row>
    <row r="127" spans="1:4" x14ac:dyDescent="0.3">
      <c r="A127" s="10" t="s">
        <v>139</v>
      </c>
      <c r="B127" s="11">
        <v>999</v>
      </c>
      <c r="C127" s="11">
        <v>999</v>
      </c>
      <c r="D127" s="12">
        <v>999</v>
      </c>
    </row>
    <row r="128" spans="1:4" x14ac:dyDescent="0.3">
      <c r="A128" s="10" t="s">
        <v>140</v>
      </c>
      <c r="B128" s="11">
        <v>999</v>
      </c>
      <c r="C128" s="11">
        <v>999</v>
      </c>
      <c r="D128" s="12">
        <v>999</v>
      </c>
    </row>
    <row r="129" spans="1:4" x14ac:dyDescent="0.3">
      <c r="A129" s="10" t="s">
        <v>141</v>
      </c>
      <c r="B129" s="11">
        <v>999</v>
      </c>
      <c r="C129" s="11">
        <v>999</v>
      </c>
      <c r="D129" s="12">
        <v>999</v>
      </c>
    </row>
    <row r="130" spans="1:4" x14ac:dyDescent="0.3">
      <c r="A130" s="10" t="s">
        <v>142</v>
      </c>
      <c r="B130" s="11">
        <v>14</v>
      </c>
      <c r="C130" s="11">
        <v>999</v>
      </c>
      <c r="D130" s="12">
        <v>999</v>
      </c>
    </row>
    <row r="131" spans="1:4" x14ac:dyDescent="0.3">
      <c r="A131" s="10" t="s">
        <v>143</v>
      </c>
      <c r="B131" s="11">
        <v>999</v>
      </c>
      <c r="C131" s="11">
        <v>999</v>
      </c>
      <c r="D131" s="12">
        <v>999</v>
      </c>
    </row>
    <row r="132" spans="1:4" x14ac:dyDescent="0.3">
      <c r="A132" s="10" t="s">
        <v>144</v>
      </c>
      <c r="B132" s="11">
        <v>10</v>
      </c>
      <c r="C132" s="11">
        <v>999</v>
      </c>
      <c r="D132" s="12">
        <v>999</v>
      </c>
    </row>
    <row r="133" spans="1:4" x14ac:dyDescent="0.3">
      <c r="A133" s="10" t="s">
        <v>145</v>
      </c>
      <c r="B133" s="11">
        <v>112</v>
      </c>
      <c r="C133" s="11">
        <v>25</v>
      </c>
      <c r="D133" s="12">
        <v>22.3</v>
      </c>
    </row>
    <row r="134" spans="1:4" x14ac:dyDescent="0.3">
      <c r="A134" s="10" t="s">
        <v>146</v>
      </c>
      <c r="B134" s="11">
        <v>503</v>
      </c>
      <c r="C134" s="11">
        <v>212</v>
      </c>
      <c r="D134" s="12">
        <v>42.1</v>
      </c>
    </row>
    <row r="135" spans="1:4" x14ac:dyDescent="0.3">
      <c r="A135" s="10" t="s">
        <v>147</v>
      </c>
      <c r="B135" s="11">
        <v>999</v>
      </c>
      <c r="C135" s="11">
        <v>999</v>
      </c>
      <c r="D135" s="12">
        <v>999</v>
      </c>
    </row>
    <row r="136" spans="1:4" x14ac:dyDescent="0.3">
      <c r="A136" s="10" t="s">
        <v>148</v>
      </c>
      <c r="B136" s="11">
        <v>13</v>
      </c>
      <c r="C136" s="11">
        <v>10</v>
      </c>
      <c r="D136" s="12">
        <v>888</v>
      </c>
    </row>
    <row r="137" spans="1:4" x14ac:dyDescent="0.3">
      <c r="A137" s="10" t="s">
        <v>149</v>
      </c>
      <c r="B137" s="11">
        <v>20</v>
      </c>
      <c r="C137" s="11">
        <v>12</v>
      </c>
      <c r="D137" s="12">
        <v>60</v>
      </c>
    </row>
    <row r="138" spans="1:4" x14ac:dyDescent="0.3">
      <c r="A138" s="10" t="s">
        <v>150</v>
      </c>
      <c r="B138" s="11">
        <v>19</v>
      </c>
      <c r="C138" s="11">
        <v>999</v>
      </c>
      <c r="D138" s="12">
        <v>999</v>
      </c>
    </row>
    <row r="139" spans="1:4" x14ac:dyDescent="0.3">
      <c r="A139" s="10" t="s">
        <v>151</v>
      </c>
      <c r="B139" s="11">
        <v>15</v>
      </c>
      <c r="C139" s="11">
        <v>999</v>
      </c>
      <c r="D139" s="12">
        <v>999</v>
      </c>
    </row>
    <row r="140" spans="1:4" x14ac:dyDescent="0.3">
      <c r="A140" s="10" t="s">
        <v>152</v>
      </c>
      <c r="B140" s="11">
        <v>25</v>
      </c>
      <c r="C140" s="11">
        <v>999</v>
      </c>
      <c r="D140" s="12">
        <v>999</v>
      </c>
    </row>
    <row r="141" spans="1:4" x14ac:dyDescent="0.3">
      <c r="A141" s="10" t="s">
        <v>153</v>
      </c>
      <c r="B141" s="11">
        <v>100</v>
      </c>
      <c r="C141" s="11">
        <v>68</v>
      </c>
      <c r="D141" s="12">
        <v>68</v>
      </c>
    </row>
    <row r="142" spans="1:4" x14ac:dyDescent="0.3">
      <c r="A142" s="10" t="s">
        <v>154</v>
      </c>
      <c r="B142" s="11">
        <v>10</v>
      </c>
      <c r="C142" s="11">
        <v>999</v>
      </c>
      <c r="D142" s="12">
        <v>999</v>
      </c>
    </row>
    <row r="143" spans="1:4" x14ac:dyDescent="0.3">
      <c r="A143" s="10" t="s">
        <v>155</v>
      </c>
      <c r="B143" s="11">
        <v>71</v>
      </c>
      <c r="C143" s="11">
        <v>18</v>
      </c>
      <c r="D143" s="12">
        <v>25.4</v>
      </c>
    </row>
    <row r="144" spans="1:4" x14ac:dyDescent="0.3">
      <c r="A144" s="10" t="s">
        <v>156</v>
      </c>
      <c r="B144" s="11">
        <v>11</v>
      </c>
      <c r="C144" s="11">
        <v>999</v>
      </c>
      <c r="D144" s="12">
        <v>999</v>
      </c>
    </row>
    <row r="145" spans="1:4" x14ac:dyDescent="0.3">
      <c r="A145" s="10" t="s">
        <v>157</v>
      </c>
      <c r="B145" s="11">
        <v>14</v>
      </c>
      <c r="C145" s="11">
        <v>999</v>
      </c>
      <c r="D145" s="12">
        <v>999</v>
      </c>
    </row>
    <row r="146" spans="1:4" x14ac:dyDescent="0.3">
      <c r="A146" s="10" t="s">
        <v>158</v>
      </c>
      <c r="B146" s="11">
        <v>11</v>
      </c>
      <c r="C146" s="11">
        <v>10</v>
      </c>
      <c r="D146" s="12">
        <v>888</v>
      </c>
    </row>
    <row r="147" spans="1:4" x14ac:dyDescent="0.3">
      <c r="A147" s="10" t="s">
        <v>159</v>
      </c>
      <c r="B147" s="11">
        <v>0</v>
      </c>
      <c r="C147" s="11" t="s">
        <v>19</v>
      </c>
      <c r="D147" s="12" t="s">
        <v>19</v>
      </c>
    </row>
    <row r="148" spans="1:4" x14ac:dyDescent="0.3">
      <c r="A148" s="10" t="s">
        <v>160</v>
      </c>
      <c r="B148" s="11">
        <v>99</v>
      </c>
      <c r="C148" s="11">
        <v>63</v>
      </c>
      <c r="D148" s="12">
        <v>63.6</v>
      </c>
    </row>
    <row r="149" spans="1:4" x14ac:dyDescent="0.3">
      <c r="A149" s="10" t="s">
        <v>161</v>
      </c>
      <c r="B149" s="11">
        <v>999</v>
      </c>
      <c r="C149" s="11">
        <v>999</v>
      </c>
      <c r="D149" s="12">
        <v>999</v>
      </c>
    </row>
    <row r="150" spans="1:4" x14ac:dyDescent="0.3">
      <c r="A150" s="10" t="s">
        <v>162</v>
      </c>
      <c r="B150" s="11">
        <v>999</v>
      </c>
      <c r="C150" s="11">
        <v>999</v>
      </c>
      <c r="D150" s="12">
        <v>999</v>
      </c>
    </row>
    <row r="151" spans="1:4" x14ac:dyDescent="0.3">
      <c r="A151" s="10" t="s">
        <v>163</v>
      </c>
      <c r="B151" s="11">
        <v>999</v>
      </c>
      <c r="C151" s="11">
        <v>999</v>
      </c>
      <c r="D151" s="12">
        <v>999</v>
      </c>
    </row>
    <row r="152" spans="1:4" x14ac:dyDescent="0.3">
      <c r="A152" s="10" t="s">
        <v>164</v>
      </c>
      <c r="B152" s="11">
        <v>15</v>
      </c>
      <c r="C152" s="11">
        <v>999</v>
      </c>
      <c r="D152" s="12">
        <v>999</v>
      </c>
    </row>
    <row r="153" spans="1:4" x14ac:dyDescent="0.3">
      <c r="A153" s="10" t="s">
        <v>165</v>
      </c>
      <c r="B153" s="11">
        <v>83</v>
      </c>
      <c r="C153" s="11">
        <v>35</v>
      </c>
      <c r="D153" s="12">
        <v>42.2</v>
      </c>
    </row>
    <row r="154" spans="1:4" x14ac:dyDescent="0.3">
      <c r="A154" s="10" t="s">
        <v>166</v>
      </c>
      <c r="B154" s="11">
        <v>52</v>
      </c>
      <c r="C154" s="11">
        <v>11</v>
      </c>
      <c r="D154" s="12">
        <v>21.2</v>
      </c>
    </row>
    <row r="155" spans="1:4" x14ac:dyDescent="0.3">
      <c r="A155" s="10" t="s">
        <v>167</v>
      </c>
      <c r="B155" s="11">
        <v>12</v>
      </c>
      <c r="C155" s="11">
        <v>999</v>
      </c>
      <c r="D155" s="12">
        <v>999</v>
      </c>
    </row>
    <row r="156" spans="1:4" x14ac:dyDescent="0.3">
      <c r="A156" s="10" t="s">
        <v>168</v>
      </c>
      <c r="B156" s="11">
        <v>999</v>
      </c>
      <c r="C156" s="11">
        <v>999</v>
      </c>
      <c r="D156" s="12">
        <v>999</v>
      </c>
    </row>
    <row r="157" spans="1:4" x14ac:dyDescent="0.3">
      <c r="A157" s="10" t="s">
        <v>169</v>
      </c>
      <c r="B157" s="11">
        <v>14</v>
      </c>
      <c r="C157" s="11">
        <v>999</v>
      </c>
      <c r="D157" s="12">
        <v>999</v>
      </c>
    </row>
    <row r="158" spans="1:4" x14ac:dyDescent="0.3">
      <c r="A158" s="10" t="s">
        <v>170</v>
      </c>
      <c r="B158" s="11">
        <v>999</v>
      </c>
      <c r="C158" s="11">
        <v>999</v>
      </c>
      <c r="D158" s="12">
        <v>999</v>
      </c>
    </row>
    <row r="159" spans="1:4" x14ac:dyDescent="0.3">
      <c r="A159" s="10" t="s">
        <v>171</v>
      </c>
      <c r="B159" s="11">
        <v>999</v>
      </c>
      <c r="C159" s="11">
        <v>999</v>
      </c>
      <c r="D159" s="12">
        <v>999</v>
      </c>
    </row>
    <row r="160" spans="1:4" x14ac:dyDescent="0.3">
      <c r="A160" s="10" t="s">
        <v>172</v>
      </c>
      <c r="B160" s="11">
        <v>999</v>
      </c>
      <c r="C160" s="11">
        <v>999</v>
      </c>
      <c r="D160" s="12">
        <v>999</v>
      </c>
    </row>
    <row r="161" spans="1:4" x14ac:dyDescent="0.3">
      <c r="A161" s="10" t="s">
        <v>173</v>
      </c>
      <c r="B161" s="11">
        <v>999</v>
      </c>
      <c r="C161" s="11">
        <v>999</v>
      </c>
      <c r="D161" s="12">
        <v>999</v>
      </c>
    </row>
    <row r="162" spans="1:4" x14ac:dyDescent="0.3">
      <c r="A162" s="10" t="s">
        <v>174</v>
      </c>
      <c r="B162" s="11">
        <v>0</v>
      </c>
      <c r="C162" s="11" t="s">
        <v>19</v>
      </c>
      <c r="D162" s="12" t="s">
        <v>19</v>
      </c>
    </row>
    <row r="163" spans="1:4" x14ac:dyDescent="0.3">
      <c r="A163" s="10" t="s">
        <v>175</v>
      </c>
      <c r="B163" s="11">
        <v>14</v>
      </c>
      <c r="C163" s="11">
        <v>999</v>
      </c>
      <c r="D163" s="12">
        <v>999</v>
      </c>
    </row>
    <row r="164" spans="1:4" x14ac:dyDescent="0.3">
      <c r="A164" s="10" t="s">
        <v>176</v>
      </c>
      <c r="B164" s="11">
        <v>10</v>
      </c>
      <c r="C164" s="11">
        <v>999</v>
      </c>
      <c r="D164" s="12">
        <v>999</v>
      </c>
    </row>
    <row r="165" spans="1:4" x14ac:dyDescent="0.3">
      <c r="A165" s="10" t="s">
        <v>177</v>
      </c>
      <c r="B165" s="11">
        <v>13</v>
      </c>
      <c r="C165" s="11">
        <v>999</v>
      </c>
      <c r="D165" s="12">
        <v>999</v>
      </c>
    </row>
    <row r="166" spans="1:4" x14ac:dyDescent="0.3">
      <c r="A166" s="10" t="s">
        <v>178</v>
      </c>
      <c r="B166" s="11">
        <v>26</v>
      </c>
      <c r="C166" s="11">
        <v>21</v>
      </c>
      <c r="D166" s="12">
        <v>80.8</v>
      </c>
    </row>
    <row r="167" spans="1:4" x14ac:dyDescent="0.3">
      <c r="A167" s="10" t="s">
        <v>179</v>
      </c>
      <c r="B167" s="11">
        <v>66</v>
      </c>
      <c r="C167" s="11">
        <v>45</v>
      </c>
      <c r="D167" s="12">
        <v>68.2</v>
      </c>
    </row>
    <row r="168" spans="1:4" x14ac:dyDescent="0.3">
      <c r="A168" s="10" t="s">
        <v>180</v>
      </c>
      <c r="B168" s="11">
        <v>31</v>
      </c>
      <c r="C168" s="11">
        <v>16</v>
      </c>
      <c r="D168" s="12">
        <v>51.6</v>
      </c>
    </row>
    <row r="169" spans="1:4" x14ac:dyDescent="0.3">
      <c r="A169" s="10" t="s">
        <v>181</v>
      </c>
      <c r="B169" s="11">
        <v>21</v>
      </c>
      <c r="C169" s="11">
        <v>18</v>
      </c>
      <c r="D169" s="12">
        <v>888</v>
      </c>
    </row>
    <row r="170" spans="1:4" x14ac:dyDescent="0.3">
      <c r="A170" s="10" t="s">
        <v>182</v>
      </c>
      <c r="B170" s="11">
        <v>999</v>
      </c>
      <c r="C170" s="11">
        <v>999</v>
      </c>
      <c r="D170" s="12">
        <v>999</v>
      </c>
    </row>
    <row r="171" spans="1:4" x14ac:dyDescent="0.3">
      <c r="A171" s="10" t="s">
        <v>183</v>
      </c>
      <c r="B171" s="11">
        <v>17</v>
      </c>
      <c r="C171" s="11">
        <v>999</v>
      </c>
      <c r="D171" s="12">
        <v>999</v>
      </c>
    </row>
    <row r="172" spans="1:4" x14ac:dyDescent="0.3">
      <c r="A172" s="10" t="s">
        <v>184</v>
      </c>
      <c r="B172" s="11">
        <v>11</v>
      </c>
      <c r="C172" s="11">
        <v>999</v>
      </c>
      <c r="D172" s="12">
        <v>999</v>
      </c>
    </row>
    <row r="173" spans="1:4" x14ac:dyDescent="0.3">
      <c r="A173" s="10" t="s">
        <v>185</v>
      </c>
      <c r="B173" s="11">
        <v>999</v>
      </c>
      <c r="C173" s="11">
        <v>999</v>
      </c>
      <c r="D173" s="12">
        <v>999</v>
      </c>
    </row>
    <row r="174" spans="1:4" x14ac:dyDescent="0.3">
      <c r="A174" s="10" t="s">
        <v>186</v>
      </c>
      <c r="B174" s="11">
        <v>999</v>
      </c>
      <c r="C174" s="11">
        <v>999</v>
      </c>
      <c r="D174" s="12">
        <v>999</v>
      </c>
    </row>
    <row r="175" spans="1:4" x14ac:dyDescent="0.3">
      <c r="A175" s="10" t="s">
        <v>187</v>
      </c>
      <c r="B175" s="11">
        <v>999</v>
      </c>
      <c r="C175" s="11">
        <v>999</v>
      </c>
      <c r="D175" s="12">
        <v>999</v>
      </c>
    </row>
    <row r="176" spans="1:4" x14ac:dyDescent="0.3">
      <c r="A176" s="10" t="s">
        <v>188</v>
      </c>
      <c r="B176" s="11">
        <v>999</v>
      </c>
      <c r="C176" s="11">
        <v>999</v>
      </c>
      <c r="D176" s="12">
        <v>999</v>
      </c>
    </row>
    <row r="177" spans="1:4" x14ac:dyDescent="0.3">
      <c r="A177" s="10" t="s">
        <v>189</v>
      </c>
      <c r="B177" s="11">
        <v>999</v>
      </c>
      <c r="C177" s="11">
        <v>999</v>
      </c>
      <c r="D177" s="12">
        <v>999</v>
      </c>
    </row>
    <row r="178" spans="1:4" x14ac:dyDescent="0.3">
      <c r="A178" s="10" t="s">
        <v>190</v>
      </c>
      <c r="B178" s="11">
        <v>999</v>
      </c>
      <c r="C178" s="11">
        <v>999</v>
      </c>
      <c r="D178" s="12">
        <v>999</v>
      </c>
    </row>
    <row r="179" spans="1:4" x14ac:dyDescent="0.3">
      <c r="A179" s="10" t="s">
        <v>191</v>
      </c>
      <c r="B179" s="11">
        <v>999</v>
      </c>
      <c r="C179" s="11">
        <v>999</v>
      </c>
      <c r="D179" s="12">
        <v>999</v>
      </c>
    </row>
    <row r="180" spans="1:4" x14ac:dyDescent="0.3">
      <c r="A180" s="10" t="s">
        <v>192</v>
      </c>
      <c r="B180" s="11">
        <v>999</v>
      </c>
      <c r="C180" s="11">
        <v>999</v>
      </c>
      <c r="D180" s="12">
        <v>999</v>
      </c>
    </row>
    <row r="181" spans="1:4" x14ac:dyDescent="0.3">
      <c r="A181" s="10" t="s">
        <v>193</v>
      </c>
      <c r="B181" s="11">
        <v>127</v>
      </c>
      <c r="C181" s="11">
        <v>34</v>
      </c>
      <c r="D181" s="12">
        <v>26.8</v>
      </c>
    </row>
    <row r="182" spans="1:4" x14ac:dyDescent="0.3">
      <c r="A182" s="10" t="s">
        <v>194</v>
      </c>
      <c r="B182" s="11">
        <v>999</v>
      </c>
      <c r="C182" s="11">
        <v>999</v>
      </c>
      <c r="D182" s="12">
        <v>999</v>
      </c>
    </row>
    <row r="183" spans="1:4" x14ac:dyDescent="0.3">
      <c r="A183" s="10" t="s">
        <v>195</v>
      </c>
      <c r="B183" s="11">
        <v>15</v>
      </c>
      <c r="C183" s="11">
        <v>999</v>
      </c>
      <c r="D183" s="12">
        <v>999</v>
      </c>
    </row>
    <row r="184" spans="1:4" x14ac:dyDescent="0.3">
      <c r="A184" s="10" t="s">
        <v>196</v>
      </c>
      <c r="B184" s="11">
        <v>999</v>
      </c>
      <c r="C184" s="11">
        <v>999</v>
      </c>
      <c r="D184" s="12">
        <v>999</v>
      </c>
    </row>
    <row r="185" spans="1:4" x14ac:dyDescent="0.3">
      <c r="A185" s="10" t="s">
        <v>197</v>
      </c>
      <c r="B185" s="11">
        <v>999</v>
      </c>
      <c r="C185" s="11">
        <v>999</v>
      </c>
      <c r="D185" s="12">
        <v>999</v>
      </c>
    </row>
    <row r="186" spans="1:4" x14ac:dyDescent="0.3">
      <c r="A186" s="10" t="s">
        <v>198</v>
      </c>
      <c r="B186" s="11">
        <v>88</v>
      </c>
      <c r="C186" s="11">
        <v>19</v>
      </c>
      <c r="D186" s="12">
        <v>21.6</v>
      </c>
    </row>
    <row r="187" spans="1:4" x14ac:dyDescent="0.3">
      <c r="A187" s="10" t="s">
        <v>199</v>
      </c>
      <c r="B187" s="11">
        <v>104</v>
      </c>
      <c r="C187" s="11">
        <v>39</v>
      </c>
      <c r="D187" s="12">
        <v>37.5</v>
      </c>
    </row>
    <row r="188" spans="1:4" x14ac:dyDescent="0.3">
      <c r="A188" s="10" t="s">
        <v>200</v>
      </c>
      <c r="B188" s="11">
        <v>0</v>
      </c>
      <c r="C188" s="11" t="s">
        <v>19</v>
      </c>
      <c r="D188" s="12" t="s">
        <v>19</v>
      </c>
    </row>
    <row r="189" spans="1:4" x14ac:dyDescent="0.3">
      <c r="A189" s="10" t="s">
        <v>201</v>
      </c>
      <c r="B189" s="11">
        <v>999</v>
      </c>
      <c r="C189" s="11">
        <v>999</v>
      </c>
      <c r="D189" s="12">
        <v>999</v>
      </c>
    </row>
    <row r="190" spans="1:4" x14ac:dyDescent="0.3">
      <c r="A190" s="10" t="s">
        <v>202</v>
      </c>
      <c r="B190" s="11">
        <v>14</v>
      </c>
      <c r="C190" s="11">
        <v>11</v>
      </c>
      <c r="D190" s="12">
        <v>888</v>
      </c>
    </row>
    <row r="191" spans="1:4" x14ac:dyDescent="0.3">
      <c r="A191" s="10" t="s">
        <v>203</v>
      </c>
      <c r="B191" s="11">
        <v>57</v>
      </c>
      <c r="C191" s="11">
        <v>38</v>
      </c>
      <c r="D191" s="12">
        <v>66.7</v>
      </c>
    </row>
    <row r="192" spans="1:4" x14ac:dyDescent="0.3">
      <c r="A192" s="10" t="s">
        <v>204</v>
      </c>
      <c r="B192" s="11">
        <v>999</v>
      </c>
      <c r="C192" s="11">
        <v>999</v>
      </c>
      <c r="D192" s="12">
        <v>999</v>
      </c>
    </row>
    <row r="193" spans="1:4" x14ac:dyDescent="0.3">
      <c r="A193" s="10" t="s">
        <v>205</v>
      </c>
      <c r="B193" s="11">
        <v>999</v>
      </c>
      <c r="C193" s="11">
        <v>999</v>
      </c>
      <c r="D193" s="12">
        <v>999</v>
      </c>
    </row>
    <row r="194" spans="1:4" x14ac:dyDescent="0.3">
      <c r="A194" s="10" t="s">
        <v>206</v>
      </c>
      <c r="B194" s="11">
        <v>999</v>
      </c>
      <c r="C194" s="11">
        <v>999</v>
      </c>
      <c r="D194" s="12">
        <v>999</v>
      </c>
    </row>
    <row r="195" spans="1:4" x14ac:dyDescent="0.3">
      <c r="A195" s="10" t="s">
        <v>207</v>
      </c>
      <c r="B195" s="11">
        <v>32</v>
      </c>
      <c r="C195" s="11">
        <v>14</v>
      </c>
      <c r="D195" s="12">
        <v>43.8</v>
      </c>
    </row>
    <row r="196" spans="1:4" x14ac:dyDescent="0.3">
      <c r="A196" s="10" t="s">
        <v>208</v>
      </c>
      <c r="B196" s="11">
        <v>51</v>
      </c>
      <c r="C196" s="11">
        <v>18</v>
      </c>
      <c r="D196" s="12">
        <v>35.299999999999997</v>
      </c>
    </row>
    <row r="197" spans="1:4" x14ac:dyDescent="0.3">
      <c r="A197" s="10" t="s">
        <v>209</v>
      </c>
      <c r="B197" s="11">
        <v>55</v>
      </c>
      <c r="C197" s="11">
        <v>19</v>
      </c>
      <c r="D197" s="12">
        <v>34.5</v>
      </c>
    </row>
    <row r="198" spans="1:4" x14ac:dyDescent="0.3">
      <c r="A198" s="10" t="s">
        <v>210</v>
      </c>
      <c r="B198" s="11">
        <v>64</v>
      </c>
      <c r="C198" s="11">
        <v>32</v>
      </c>
      <c r="D198" s="12">
        <v>50</v>
      </c>
    </row>
    <row r="199" spans="1:4" x14ac:dyDescent="0.3">
      <c r="A199" s="10" t="s">
        <v>211</v>
      </c>
      <c r="B199" s="11">
        <v>0</v>
      </c>
      <c r="C199" s="11" t="s">
        <v>19</v>
      </c>
      <c r="D199" s="12" t="s">
        <v>19</v>
      </c>
    </row>
    <row r="200" spans="1:4" x14ac:dyDescent="0.3">
      <c r="A200" s="10" t="s">
        <v>212</v>
      </c>
      <c r="B200" s="11">
        <v>57</v>
      </c>
      <c r="C200" s="11">
        <v>39</v>
      </c>
      <c r="D200" s="12">
        <v>68.400000000000006</v>
      </c>
    </row>
    <row r="201" spans="1:4" x14ac:dyDescent="0.3">
      <c r="A201" s="10" t="s">
        <v>213</v>
      </c>
      <c r="B201" s="11">
        <v>999</v>
      </c>
      <c r="C201" s="11">
        <v>999</v>
      </c>
      <c r="D201" s="12">
        <v>999</v>
      </c>
    </row>
    <row r="202" spans="1:4" x14ac:dyDescent="0.3">
      <c r="A202" s="10" t="s">
        <v>214</v>
      </c>
      <c r="B202" s="11">
        <v>999</v>
      </c>
      <c r="C202" s="11">
        <v>999</v>
      </c>
      <c r="D202" s="12">
        <v>999</v>
      </c>
    </row>
    <row r="203" spans="1:4" x14ac:dyDescent="0.3">
      <c r="A203" s="10" t="s">
        <v>215</v>
      </c>
      <c r="B203" s="11">
        <v>38</v>
      </c>
      <c r="C203" s="11">
        <v>14</v>
      </c>
      <c r="D203" s="12">
        <v>36.799999999999997</v>
      </c>
    </row>
    <row r="204" spans="1:4" x14ac:dyDescent="0.3">
      <c r="A204" s="10" t="s">
        <v>216</v>
      </c>
      <c r="B204" s="11">
        <v>21</v>
      </c>
      <c r="C204" s="11">
        <v>11</v>
      </c>
      <c r="D204" s="12">
        <v>52.4</v>
      </c>
    </row>
    <row r="205" spans="1:4" x14ac:dyDescent="0.3">
      <c r="A205" s="10" t="s">
        <v>217</v>
      </c>
      <c r="B205" s="11">
        <v>999</v>
      </c>
      <c r="C205" s="11">
        <v>999</v>
      </c>
      <c r="D205" s="12">
        <v>999</v>
      </c>
    </row>
    <row r="206" spans="1:4" x14ac:dyDescent="0.3">
      <c r="A206" s="10" t="s">
        <v>218</v>
      </c>
      <c r="B206" s="11">
        <v>13</v>
      </c>
      <c r="C206" s="11">
        <v>999</v>
      </c>
      <c r="D206" s="12">
        <v>999</v>
      </c>
    </row>
    <row r="207" spans="1:4" x14ac:dyDescent="0.3">
      <c r="A207" s="10" t="s">
        <v>219</v>
      </c>
      <c r="B207" s="11">
        <v>22</v>
      </c>
      <c r="C207" s="11">
        <v>17</v>
      </c>
      <c r="D207" s="12">
        <v>77.3</v>
      </c>
    </row>
    <row r="208" spans="1:4" x14ac:dyDescent="0.3">
      <c r="A208" s="10" t="s">
        <v>220</v>
      </c>
      <c r="B208" s="11">
        <v>132</v>
      </c>
      <c r="C208" s="11">
        <v>96</v>
      </c>
      <c r="D208" s="12">
        <v>72.7</v>
      </c>
    </row>
    <row r="209" spans="1:4" x14ac:dyDescent="0.3">
      <c r="A209" s="10" t="s">
        <v>221</v>
      </c>
      <c r="B209" s="11">
        <v>28</v>
      </c>
      <c r="C209" s="11">
        <v>24</v>
      </c>
      <c r="D209" s="12">
        <v>888</v>
      </c>
    </row>
    <row r="210" spans="1:4" x14ac:dyDescent="0.3">
      <c r="A210" s="10" t="s">
        <v>222</v>
      </c>
      <c r="B210" s="11">
        <v>999</v>
      </c>
      <c r="C210" s="11">
        <v>999</v>
      </c>
      <c r="D210" s="12">
        <v>999</v>
      </c>
    </row>
    <row r="211" spans="1:4" x14ac:dyDescent="0.3">
      <c r="A211" s="10" t="s">
        <v>223</v>
      </c>
      <c r="B211" s="11">
        <v>0</v>
      </c>
      <c r="C211" s="11" t="s">
        <v>19</v>
      </c>
      <c r="D211" s="12" t="s">
        <v>19</v>
      </c>
    </row>
    <row r="212" spans="1:4" x14ac:dyDescent="0.3">
      <c r="A212" s="10" t="s">
        <v>224</v>
      </c>
      <c r="B212" s="11">
        <v>0</v>
      </c>
      <c r="C212" s="11" t="s">
        <v>19</v>
      </c>
      <c r="D212" s="12" t="s">
        <v>19</v>
      </c>
    </row>
    <row r="213" spans="1:4" x14ac:dyDescent="0.3">
      <c r="A213" s="10" t="s">
        <v>225</v>
      </c>
      <c r="B213" s="11">
        <v>20</v>
      </c>
      <c r="C213" s="11">
        <v>999</v>
      </c>
      <c r="D213" s="12">
        <v>999</v>
      </c>
    </row>
    <row r="214" spans="1:4" x14ac:dyDescent="0.3">
      <c r="A214" s="10" t="s">
        <v>226</v>
      </c>
      <c r="B214" s="11">
        <v>999</v>
      </c>
      <c r="C214" s="11">
        <v>999</v>
      </c>
      <c r="D214" s="12">
        <v>999</v>
      </c>
    </row>
    <row r="215" spans="1:4" x14ac:dyDescent="0.3">
      <c r="A215" s="10" t="s">
        <v>227</v>
      </c>
      <c r="B215" s="11">
        <v>11</v>
      </c>
      <c r="C215" s="11">
        <v>999</v>
      </c>
      <c r="D215" s="12">
        <v>999</v>
      </c>
    </row>
    <row r="216" spans="1:4" x14ac:dyDescent="0.3">
      <c r="A216" s="10" t="s">
        <v>228</v>
      </c>
      <c r="B216" s="11">
        <v>41</v>
      </c>
      <c r="C216" s="11">
        <v>11</v>
      </c>
      <c r="D216" s="12">
        <v>26.8</v>
      </c>
    </row>
    <row r="217" spans="1:4" x14ac:dyDescent="0.3">
      <c r="A217" s="10" t="s">
        <v>229</v>
      </c>
      <c r="B217" s="11">
        <v>63</v>
      </c>
      <c r="C217" s="11">
        <v>51</v>
      </c>
      <c r="D217" s="12">
        <v>81</v>
      </c>
    </row>
    <row r="218" spans="1:4" x14ac:dyDescent="0.3">
      <c r="A218" s="10" t="s">
        <v>230</v>
      </c>
      <c r="B218" s="11">
        <v>11</v>
      </c>
      <c r="C218" s="11">
        <v>999</v>
      </c>
      <c r="D218" s="12">
        <v>999</v>
      </c>
    </row>
    <row r="219" spans="1:4" x14ac:dyDescent="0.3">
      <c r="A219" s="10" t="s">
        <v>231</v>
      </c>
      <c r="B219" s="11">
        <v>32</v>
      </c>
      <c r="C219" s="11">
        <v>16</v>
      </c>
      <c r="D219" s="12">
        <v>50</v>
      </c>
    </row>
    <row r="220" spans="1:4" x14ac:dyDescent="0.3">
      <c r="A220" s="10" t="s">
        <v>232</v>
      </c>
      <c r="B220" s="11">
        <v>999</v>
      </c>
      <c r="C220" s="11">
        <v>999</v>
      </c>
      <c r="D220" s="12">
        <v>999</v>
      </c>
    </row>
    <row r="221" spans="1:4" x14ac:dyDescent="0.3">
      <c r="A221" s="10" t="s">
        <v>233</v>
      </c>
      <c r="B221" s="11">
        <v>81</v>
      </c>
      <c r="C221" s="11">
        <v>58</v>
      </c>
      <c r="D221" s="12">
        <v>71.599999999999994</v>
      </c>
    </row>
    <row r="222" spans="1:4" x14ac:dyDescent="0.3">
      <c r="A222" s="10" t="s">
        <v>234</v>
      </c>
      <c r="B222" s="11">
        <v>999</v>
      </c>
      <c r="C222" s="11">
        <v>999</v>
      </c>
      <c r="D222" s="12">
        <v>999</v>
      </c>
    </row>
    <row r="223" spans="1:4" x14ac:dyDescent="0.3">
      <c r="A223" s="10" t="s">
        <v>235</v>
      </c>
      <c r="B223" s="11">
        <v>12</v>
      </c>
      <c r="C223" s="11">
        <v>999</v>
      </c>
      <c r="D223" s="12">
        <v>999</v>
      </c>
    </row>
    <row r="224" spans="1:4" x14ac:dyDescent="0.3">
      <c r="A224" s="10" t="s">
        <v>236</v>
      </c>
      <c r="B224" s="11">
        <v>999</v>
      </c>
      <c r="C224" s="11">
        <v>999</v>
      </c>
      <c r="D224" s="12">
        <v>999</v>
      </c>
    </row>
    <row r="225" spans="1:4" x14ac:dyDescent="0.3">
      <c r="A225" s="10" t="s">
        <v>237</v>
      </c>
      <c r="B225" s="11">
        <v>16</v>
      </c>
      <c r="C225" s="11">
        <v>999</v>
      </c>
      <c r="D225" s="12">
        <v>999</v>
      </c>
    </row>
    <row r="226" spans="1:4" x14ac:dyDescent="0.3">
      <c r="A226" s="10" t="s">
        <v>238</v>
      </c>
      <c r="B226" s="11">
        <v>33</v>
      </c>
      <c r="C226" s="11">
        <v>999</v>
      </c>
      <c r="D226" s="12">
        <v>999</v>
      </c>
    </row>
    <row r="227" spans="1:4" x14ac:dyDescent="0.3">
      <c r="A227" s="10" t="s">
        <v>239</v>
      </c>
      <c r="B227" s="11">
        <v>28</v>
      </c>
      <c r="C227" s="11">
        <v>999</v>
      </c>
      <c r="D227" s="12">
        <v>999</v>
      </c>
    </row>
    <row r="228" spans="1:4" x14ac:dyDescent="0.3">
      <c r="A228" s="10" t="s">
        <v>240</v>
      </c>
      <c r="B228" s="11">
        <v>65</v>
      </c>
      <c r="C228" s="11">
        <v>41</v>
      </c>
      <c r="D228" s="12">
        <v>63.1</v>
      </c>
    </row>
    <row r="229" spans="1:4" x14ac:dyDescent="0.3">
      <c r="A229" s="10" t="s">
        <v>241</v>
      </c>
      <c r="B229" s="11">
        <v>999</v>
      </c>
      <c r="C229" s="11">
        <v>999</v>
      </c>
      <c r="D229" s="12">
        <v>999</v>
      </c>
    </row>
    <row r="230" spans="1:4" x14ac:dyDescent="0.3">
      <c r="A230" s="10" t="s">
        <v>242</v>
      </c>
      <c r="B230" s="11">
        <v>999</v>
      </c>
      <c r="C230" s="11">
        <v>999</v>
      </c>
      <c r="D230" s="12">
        <v>999</v>
      </c>
    </row>
    <row r="231" spans="1:4" x14ac:dyDescent="0.3">
      <c r="A231" s="10" t="s">
        <v>243</v>
      </c>
      <c r="B231" s="11">
        <v>999</v>
      </c>
      <c r="C231" s="11">
        <v>999</v>
      </c>
      <c r="D231" s="12">
        <v>999</v>
      </c>
    </row>
    <row r="232" spans="1:4" x14ac:dyDescent="0.3">
      <c r="A232" s="10" t="s">
        <v>244</v>
      </c>
      <c r="B232" s="11">
        <v>999</v>
      </c>
      <c r="C232" s="11">
        <v>999</v>
      </c>
      <c r="D232" s="12">
        <v>999</v>
      </c>
    </row>
    <row r="233" spans="1:4" x14ac:dyDescent="0.3">
      <c r="A233" s="10" t="s">
        <v>245</v>
      </c>
      <c r="B233" s="11">
        <v>12</v>
      </c>
      <c r="C233" s="11">
        <v>11</v>
      </c>
      <c r="D233" s="12">
        <v>888</v>
      </c>
    </row>
    <row r="234" spans="1:4" x14ac:dyDescent="0.3">
      <c r="A234" s="10" t="s">
        <v>246</v>
      </c>
      <c r="B234" s="11">
        <v>999</v>
      </c>
      <c r="C234" s="11">
        <v>999</v>
      </c>
      <c r="D234" s="12">
        <v>999</v>
      </c>
    </row>
    <row r="235" spans="1:4" x14ac:dyDescent="0.3">
      <c r="A235" s="10" t="s">
        <v>247</v>
      </c>
      <c r="B235" s="11">
        <v>45</v>
      </c>
      <c r="C235" s="11">
        <v>30</v>
      </c>
      <c r="D235" s="12">
        <v>66.7</v>
      </c>
    </row>
    <row r="236" spans="1:4" x14ac:dyDescent="0.3">
      <c r="A236" s="10" t="s">
        <v>248</v>
      </c>
      <c r="B236" s="11">
        <v>14</v>
      </c>
      <c r="C236" s="11">
        <v>13</v>
      </c>
      <c r="D236" s="12">
        <v>888</v>
      </c>
    </row>
    <row r="237" spans="1:4" x14ac:dyDescent="0.3">
      <c r="A237" s="10" t="s">
        <v>249</v>
      </c>
      <c r="B237" s="11">
        <v>13</v>
      </c>
      <c r="C237" s="11">
        <v>13</v>
      </c>
      <c r="D237" s="12">
        <v>100</v>
      </c>
    </row>
    <row r="238" spans="1:4" x14ac:dyDescent="0.3">
      <c r="A238" s="10" t="s">
        <v>250</v>
      </c>
      <c r="B238" s="11">
        <v>23</v>
      </c>
      <c r="C238" s="11">
        <v>11</v>
      </c>
      <c r="D238" s="12">
        <v>47.8</v>
      </c>
    </row>
    <row r="239" spans="1:4" x14ac:dyDescent="0.3">
      <c r="A239" s="10" t="s">
        <v>251</v>
      </c>
      <c r="B239" s="11">
        <v>20</v>
      </c>
      <c r="C239" s="11">
        <v>999</v>
      </c>
      <c r="D239" s="12">
        <v>999</v>
      </c>
    </row>
    <row r="240" spans="1:4" x14ac:dyDescent="0.3">
      <c r="A240" s="10" t="s">
        <v>252</v>
      </c>
      <c r="B240" s="11">
        <v>36</v>
      </c>
      <c r="C240" s="11">
        <v>19</v>
      </c>
      <c r="D240" s="12">
        <v>52.8</v>
      </c>
    </row>
    <row r="241" spans="1:4" x14ac:dyDescent="0.3">
      <c r="A241" s="10" t="s">
        <v>253</v>
      </c>
      <c r="B241" s="11">
        <v>139</v>
      </c>
      <c r="C241" s="11">
        <v>103</v>
      </c>
      <c r="D241" s="12">
        <v>74.099999999999994</v>
      </c>
    </row>
    <row r="242" spans="1:4" x14ac:dyDescent="0.3">
      <c r="A242" s="10" t="s">
        <v>254</v>
      </c>
      <c r="B242" s="11">
        <v>24</v>
      </c>
      <c r="C242" s="11">
        <v>10</v>
      </c>
      <c r="D242" s="12">
        <v>41.7</v>
      </c>
    </row>
    <row r="243" spans="1:4" x14ac:dyDescent="0.3">
      <c r="A243" s="10" t="s">
        <v>255</v>
      </c>
      <c r="B243" s="11">
        <v>21</v>
      </c>
      <c r="C243" s="11">
        <v>999</v>
      </c>
      <c r="D243" s="12">
        <v>999</v>
      </c>
    </row>
    <row r="244" spans="1:4" x14ac:dyDescent="0.3">
      <c r="A244" s="10" t="s">
        <v>256</v>
      </c>
      <c r="B244" s="11">
        <v>10</v>
      </c>
      <c r="C244" s="11">
        <v>999</v>
      </c>
      <c r="D244" s="12">
        <v>999</v>
      </c>
    </row>
    <row r="245" spans="1:4" x14ac:dyDescent="0.3">
      <c r="A245" s="10" t="s">
        <v>257</v>
      </c>
      <c r="B245" s="11">
        <v>999</v>
      </c>
      <c r="C245" s="11">
        <v>999</v>
      </c>
      <c r="D245" s="12">
        <v>999</v>
      </c>
    </row>
    <row r="246" spans="1:4" x14ac:dyDescent="0.3">
      <c r="A246" s="10" t="s">
        <v>258</v>
      </c>
      <c r="B246" s="11">
        <v>999</v>
      </c>
      <c r="C246" s="11">
        <v>999</v>
      </c>
      <c r="D246" s="12">
        <v>999</v>
      </c>
    </row>
    <row r="247" spans="1:4" x14ac:dyDescent="0.3">
      <c r="A247" s="10" t="s">
        <v>259</v>
      </c>
      <c r="B247" s="11">
        <v>999</v>
      </c>
      <c r="C247" s="11">
        <v>999</v>
      </c>
      <c r="D247" s="12">
        <v>999</v>
      </c>
    </row>
    <row r="248" spans="1:4" x14ac:dyDescent="0.3">
      <c r="A248" s="10" t="s">
        <v>260</v>
      </c>
      <c r="B248" s="11">
        <v>38</v>
      </c>
      <c r="C248" s="11">
        <v>21</v>
      </c>
      <c r="D248" s="12">
        <v>55.3</v>
      </c>
    </row>
    <row r="249" spans="1:4" x14ac:dyDescent="0.3">
      <c r="A249" s="10" t="s">
        <v>261</v>
      </c>
      <c r="B249" s="11">
        <v>31</v>
      </c>
      <c r="C249" s="11">
        <v>18</v>
      </c>
      <c r="D249" s="12">
        <v>58.1</v>
      </c>
    </row>
    <row r="250" spans="1:4" x14ac:dyDescent="0.3">
      <c r="A250" s="10" t="s">
        <v>262</v>
      </c>
      <c r="B250" s="11">
        <v>47</v>
      </c>
      <c r="C250" s="11">
        <v>23</v>
      </c>
      <c r="D250" s="12">
        <v>48.9</v>
      </c>
    </row>
    <row r="251" spans="1:4" x14ac:dyDescent="0.3">
      <c r="A251" s="10" t="s">
        <v>263</v>
      </c>
      <c r="B251" s="11">
        <v>14</v>
      </c>
      <c r="C251" s="11">
        <v>999</v>
      </c>
      <c r="D251" s="12">
        <v>999</v>
      </c>
    </row>
    <row r="252" spans="1:4" x14ac:dyDescent="0.3">
      <c r="A252" s="10" t="s">
        <v>264</v>
      </c>
      <c r="B252" s="11">
        <v>17</v>
      </c>
      <c r="C252" s="11">
        <v>999</v>
      </c>
      <c r="D252" s="12">
        <v>999</v>
      </c>
    </row>
    <row r="253" spans="1:4" x14ac:dyDescent="0.3">
      <c r="A253" s="10" t="s">
        <v>265</v>
      </c>
      <c r="B253" s="11">
        <v>999</v>
      </c>
      <c r="C253" s="11">
        <v>999</v>
      </c>
      <c r="D253" s="12">
        <v>999</v>
      </c>
    </row>
    <row r="254" spans="1:4" x14ac:dyDescent="0.3">
      <c r="A254" s="10" t="s">
        <v>266</v>
      </c>
      <c r="B254" s="11">
        <v>0</v>
      </c>
      <c r="C254" s="11" t="s">
        <v>19</v>
      </c>
      <c r="D254" s="12" t="s">
        <v>19</v>
      </c>
    </row>
    <row r="255" spans="1:4" x14ac:dyDescent="0.3">
      <c r="A255" s="10" t="s">
        <v>267</v>
      </c>
      <c r="B255" s="11">
        <v>999</v>
      </c>
      <c r="C255" s="11">
        <v>999</v>
      </c>
      <c r="D255" s="12">
        <v>999</v>
      </c>
    </row>
    <row r="256" spans="1:4" x14ac:dyDescent="0.3">
      <c r="A256" s="10" t="s">
        <v>268</v>
      </c>
      <c r="B256" s="11">
        <v>999</v>
      </c>
      <c r="C256" s="11">
        <v>999</v>
      </c>
      <c r="D256" s="12">
        <v>999</v>
      </c>
    </row>
    <row r="257" spans="1:4" x14ac:dyDescent="0.3">
      <c r="A257" s="10" t="s">
        <v>269</v>
      </c>
      <c r="B257" s="11">
        <v>17</v>
      </c>
      <c r="C257" s="11">
        <v>999</v>
      </c>
      <c r="D257" s="12">
        <v>999</v>
      </c>
    </row>
    <row r="258" spans="1:4" x14ac:dyDescent="0.3">
      <c r="A258" s="10" t="s">
        <v>270</v>
      </c>
      <c r="B258" s="11">
        <v>999</v>
      </c>
      <c r="C258" s="11">
        <v>999</v>
      </c>
      <c r="D258" s="12">
        <v>999</v>
      </c>
    </row>
    <row r="259" spans="1:4" x14ac:dyDescent="0.3">
      <c r="A259" s="10" t="s">
        <v>271</v>
      </c>
      <c r="B259" s="11">
        <v>443</v>
      </c>
      <c r="C259" s="11">
        <v>145</v>
      </c>
      <c r="D259" s="12">
        <v>32.700000000000003</v>
      </c>
    </row>
    <row r="260" spans="1:4" x14ac:dyDescent="0.3">
      <c r="A260" s="10" t="s">
        <v>272</v>
      </c>
      <c r="B260" s="11">
        <v>999</v>
      </c>
      <c r="C260" s="11">
        <v>999</v>
      </c>
      <c r="D260" s="12">
        <v>999</v>
      </c>
    </row>
    <row r="261" spans="1:4" x14ac:dyDescent="0.3">
      <c r="A261" s="10" t="s">
        <v>273</v>
      </c>
      <c r="B261" s="11">
        <v>999</v>
      </c>
      <c r="C261" s="11">
        <v>999</v>
      </c>
      <c r="D261" s="12">
        <v>999</v>
      </c>
    </row>
    <row r="262" spans="1:4" x14ac:dyDescent="0.3">
      <c r="A262" s="10" t="s">
        <v>274</v>
      </c>
      <c r="B262" s="11">
        <v>19</v>
      </c>
      <c r="C262" s="11">
        <v>16</v>
      </c>
      <c r="D262" s="12">
        <v>888</v>
      </c>
    </row>
    <row r="263" spans="1:4" x14ac:dyDescent="0.3">
      <c r="A263" s="10" t="s">
        <v>275</v>
      </c>
      <c r="B263" s="11">
        <v>16</v>
      </c>
      <c r="C263" s="11">
        <v>999</v>
      </c>
      <c r="D263" s="12">
        <v>999</v>
      </c>
    </row>
    <row r="264" spans="1:4" x14ac:dyDescent="0.3">
      <c r="A264" s="10" t="s">
        <v>276</v>
      </c>
      <c r="B264" s="11">
        <v>27</v>
      </c>
      <c r="C264" s="11">
        <v>14</v>
      </c>
      <c r="D264" s="12">
        <v>51.9</v>
      </c>
    </row>
    <row r="265" spans="1:4" x14ac:dyDescent="0.3">
      <c r="A265" s="10" t="s">
        <v>277</v>
      </c>
      <c r="B265" s="11">
        <v>13</v>
      </c>
      <c r="C265" s="11">
        <v>999</v>
      </c>
      <c r="D265" s="12">
        <v>999</v>
      </c>
    </row>
    <row r="266" spans="1:4" x14ac:dyDescent="0.3">
      <c r="A266" s="10" t="s">
        <v>278</v>
      </c>
      <c r="B266" s="11">
        <v>999</v>
      </c>
      <c r="C266" s="11">
        <v>999</v>
      </c>
      <c r="D266" s="12">
        <v>999</v>
      </c>
    </row>
    <row r="267" spans="1:4" x14ac:dyDescent="0.3">
      <c r="A267" s="10" t="s">
        <v>279</v>
      </c>
      <c r="B267" s="11">
        <v>999</v>
      </c>
      <c r="C267" s="11">
        <v>999</v>
      </c>
      <c r="D267" s="12">
        <v>999</v>
      </c>
    </row>
    <row r="268" spans="1:4" x14ac:dyDescent="0.3">
      <c r="A268" s="10" t="s">
        <v>280</v>
      </c>
      <c r="B268" s="11">
        <v>45</v>
      </c>
      <c r="C268" s="11">
        <v>19</v>
      </c>
      <c r="D268" s="12">
        <v>42.2</v>
      </c>
    </row>
    <row r="269" spans="1:4" x14ac:dyDescent="0.3">
      <c r="A269" s="10" t="s">
        <v>281</v>
      </c>
      <c r="B269" s="11">
        <v>999</v>
      </c>
      <c r="C269" s="11">
        <v>999</v>
      </c>
      <c r="D269" s="12">
        <v>999</v>
      </c>
    </row>
    <row r="270" spans="1:4" x14ac:dyDescent="0.3">
      <c r="A270" s="10" t="s">
        <v>282</v>
      </c>
      <c r="B270" s="11">
        <v>999</v>
      </c>
      <c r="C270" s="11">
        <v>999</v>
      </c>
      <c r="D270" s="12">
        <v>999</v>
      </c>
    </row>
    <row r="271" spans="1:4" x14ac:dyDescent="0.3">
      <c r="A271" s="10" t="s">
        <v>283</v>
      </c>
      <c r="B271" s="11">
        <v>22</v>
      </c>
      <c r="C271" s="11">
        <v>12</v>
      </c>
      <c r="D271" s="12">
        <v>54.5</v>
      </c>
    </row>
    <row r="272" spans="1:4" x14ac:dyDescent="0.3">
      <c r="A272" s="10" t="s">
        <v>284</v>
      </c>
      <c r="B272" s="11">
        <v>43</v>
      </c>
      <c r="C272" s="11">
        <v>27</v>
      </c>
      <c r="D272" s="12">
        <v>62.8</v>
      </c>
    </row>
    <row r="273" spans="1:4" x14ac:dyDescent="0.3">
      <c r="A273" s="10" t="s">
        <v>285</v>
      </c>
      <c r="B273" s="11">
        <v>999</v>
      </c>
      <c r="C273" s="11">
        <v>999</v>
      </c>
      <c r="D273" s="12">
        <v>999</v>
      </c>
    </row>
    <row r="274" spans="1:4" x14ac:dyDescent="0.3">
      <c r="A274" s="10" t="s">
        <v>286</v>
      </c>
      <c r="B274" s="11">
        <v>14</v>
      </c>
      <c r="C274" s="11">
        <v>999</v>
      </c>
      <c r="D274" s="12">
        <v>999</v>
      </c>
    </row>
    <row r="275" spans="1:4" x14ac:dyDescent="0.3">
      <c r="A275" s="10" t="s">
        <v>287</v>
      </c>
      <c r="B275" s="11">
        <v>999</v>
      </c>
      <c r="C275" s="11">
        <v>999</v>
      </c>
      <c r="D275" s="12">
        <v>999</v>
      </c>
    </row>
    <row r="276" spans="1:4" x14ac:dyDescent="0.3">
      <c r="A276" s="10" t="s">
        <v>288</v>
      </c>
      <c r="B276" s="11">
        <v>43</v>
      </c>
      <c r="C276" s="11">
        <v>43</v>
      </c>
      <c r="D276" s="12">
        <v>100</v>
      </c>
    </row>
    <row r="277" spans="1:4" x14ac:dyDescent="0.3">
      <c r="A277" s="10" t="s">
        <v>289</v>
      </c>
      <c r="B277" s="11">
        <v>999</v>
      </c>
      <c r="C277" s="11">
        <v>999</v>
      </c>
      <c r="D277" s="12">
        <v>999</v>
      </c>
    </row>
    <row r="278" spans="1:4" x14ac:dyDescent="0.3">
      <c r="A278" s="10" t="s">
        <v>290</v>
      </c>
      <c r="B278" s="11">
        <v>999</v>
      </c>
      <c r="C278" s="11">
        <v>999</v>
      </c>
      <c r="D278" s="12">
        <v>999</v>
      </c>
    </row>
    <row r="279" spans="1:4" x14ac:dyDescent="0.3">
      <c r="A279" s="10" t="s">
        <v>291</v>
      </c>
      <c r="B279" s="11">
        <v>999</v>
      </c>
      <c r="C279" s="11">
        <v>999</v>
      </c>
      <c r="D279" s="12">
        <v>999</v>
      </c>
    </row>
    <row r="280" spans="1:4" x14ac:dyDescent="0.3">
      <c r="A280" s="10" t="s">
        <v>292</v>
      </c>
      <c r="B280" s="11">
        <v>999</v>
      </c>
      <c r="C280" s="11">
        <v>999</v>
      </c>
      <c r="D280" s="12">
        <v>999</v>
      </c>
    </row>
    <row r="281" spans="1:4" x14ac:dyDescent="0.3">
      <c r="A281" s="10" t="s">
        <v>293</v>
      </c>
      <c r="B281" s="11">
        <v>999</v>
      </c>
      <c r="C281" s="11">
        <v>999</v>
      </c>
      <c r="D281" s="12">
        <v>999</v>
      </c>
    </row>
    <row r="282" spans="1:4" x14ac:dyDescent="0.3">
      <c r="A282" s="10" t="s">
        <v>294</v>
      </c>
      <c r="B282" s="11">
        <v>999</v>
      </c>
      <c r="C282" s="11">
        <v>999</v>
      </c>
      <c r="D282" s="12">
        <v>999</v>
      </c>
    </row>
    <row r="283" spans="1:4" x14ac:dyDescent="0.3">
      <c r="A283" s="10" t="s">
        <v>295</v>
      </c>
      <c r="B283" s="11">
        <v>47</v>
      </c>
      <c r="C283" s="11">
        <v>19</v>
      </c>
      <c r="D283" s="12">
        <v>40.4</v>
      </c>
    </row>
    <row r="284" spans="1:4" x14ac:dyDescent="0.3">
      <c r="A284" s="10" t="s">
        <v>296</v>
      </c>
      <c r="B284" s="11">
        <v>25</v>
      </c>
      <c r="C284" s="11">
        <v>15</v>
      </c>
      <c r="D284" s="12">
        <v>60</v>
      </c>
    </row>
    <row r="285" spans="1:4" x14ac:dyDescent="0.3">
      <c r="A285" s="10" t="s">
        <v>297</v>
      </c>
      <c r="B285" s="11">
        <v>999</v>
      </c>
      <c r="C285" s="11">
        <v>999</v>
      </c>
      <c r="D285" s="12">
        <v>999</v>
      </c>
    </row>
    <row r="286" spans="1:4" x14ac:dyDescent="0.3">
      <c r="A286" s="10" t="s">
        <v>298</v>
      </c>
      <c r="B286" s="11">
        <v>38</v>
      </c>
      <c r="C286" s="11">
        <v>29</v>
      </c>
      <c r="D286" s="12">
        <v>76.3</v>
      </c>
    </row>
    <row r="287" spans="1:4" x14ac:dyDescent="0.3">
      <c r="A287" s="10" t="s">
        <v>299</v>
      </c>
      <c r="B287" s="11">
        <v>14</v>
      </c>
      <c r="C287" s="11">
        <v>999</v>
      </c>
      <c r="D287" s="12">
        <v>999</v>
      </c>
    </row>
    <row r="288" spans="1:4" x14ac:dyDescent="0.3">
      <c r="A288" s="10" t="s">
        <v>300</v>
      </c>
      <c r="B288" s="11">
        <v>999</v>
      </c>
      <c r="C288" s="11">
        <v>999</v>
      </c>
      <c r="D288" s="12">
        <v>999</v>
      </c>
    </row>
    <row r="289" spans="1:4" x14ac:dyDescent="0.3">
      <c r="A289" s="10" t="s">
        <v>301</v>
      </c>
      <c r="B289" s="11">
        <v>999</v>
      </c>
      <c r="C289" s="11">
        <v>999</v>
      </c>
      <c r="D289" s="12">
        <v>999</v>
      </c>
    </row>
    <row r="290" spans="1:4" x14ac:dyDescent="0.3">
      <c r="A290" s="10" t="s">
        <v>302</v>
      </c>
      <c r="B290" s="11">
        <v>999</v>
      </c>
      <c r="C290" s="11">
        <v>999</v>
      </c>
      <c r="D290" s="12">
        <v>999</v>
      </c>
    </row>
    <row r="291" spans="1:4" x14ac:dyDescent="0.3">
      <c r="A291" s="10" t="s">
        <v>303</v>
      </c>
      <c r="B291" s="11">
        <v>176</v>
      </c>
      <c r="C291" s="11">
        <v>85</v>
      </c>
      <c r="D291" s="12">
        <v>48.3</v>
      </c>
    </row>
    <row r="292" spans="1:4" x14ac:dyDescent="0.3">
      <c r="A292" s="10" t="s">
        <v>304</v>
      </c>
      <c r="B292" s="11">
        <v>41</v>
      </c>
      <c r="C292" s="11">
        <v>25</v>
      </c>
      <c r="D292" s="12">
        <v>61</v>
      </c>
    </row>
    <row r="293" spans="1:4" x14ac:dyDescent="0.3">
      <c r="A293" s="10" t="s">
        <v>305</v>
      </c>
      <c r="B293" s="11">
        <v>999</v>
      </c>
      <c r="C293" s="11">
        <v>999</v>
      </c>
      <c r="D293" s="12">
        <v>999</v>
      </c>
    </row>
    <row r="294" spans="1:4" x14ac:dyDescent="0.3">
      <c r="A294" s="10" t="s">
        <v>306</v>
      </c>
      <c r="B294" s="11">
        <v>999</v>
      </c>
      <c r="C294" s="11">
        <v>999</v>
      </c>
      <c r="D294" s="12">
        <v>999</v>
      </c>
    </row>
    <row r="295" spans="1:4" x14ac:dyDescent="0.3">
      <c r="A295" s="10" t="s">
        <v>307</v>
      </c>
      <c r="B295" s="11">
        <v>999</v>
      </c>
      <c r="C295" s="11">
        <v>999</v>
      </c>
      <c r="D295" s="12">
        <v>999</v>
      </c>
    </row>
    <row r="296" spans="1:4" x14ac:dyDescent="0.3">
      <c r="A296" s="10" t="s">
        <v>308</v>
      </c>
      <c r="B296" s="11">
        <v>999</v>
      </c>
      <c r="C296" s="11">
        <v>999</v>
      </c>
      <c r="D296" s="12">
        <v>999</v>
      </c>
    </row>
    <row r="297" spans="1:4" x14ac:dyDescent="0.3">
      <c r="A297" s="10" t="s">
        <v>309</v>
      </c>
      <c r="B297" s="11">
        <v>21</v>
      </c>
      <c r="C297" s="11">
        <v>17</v>
      </c>
      <c r="D297" s="12">
        <v>888</v>
      </c>
    </row>
    <row r="298" spans="1:4" x14ac:dyDescent="0.3">
      <c r="A298" s="10" t="s">
        <v>310</v>
      </c>
      <c r="B298" s="11">
        <v>999</v>
      </c>
      <c r="C298" s="11">
        <v>999</v>
      </c>
      <c r="D298" s="12">
        <v>999</v>
      </c>
    </row>
    <row r="299" spans="1:4" x14ac:dyDescent="0.3">
      <c r="A299" s="10" t="s">
        <v>311</v>
      </c>
      <c r="B299" s="11">
        <v>48</v>
      </c>
      <c r="C299" s="11">
        <v>999</v>
      </c>
      <c r="D299" s="12">
        <v>999</v>
      </c>
    </row>
    <row r="300" spans="1:4" x14ac:dyDescent="0.3">
      <c r="A300" s="10" t="s">
        <v>312</v>
      </c>
      <c r="B300" s="11">
        <v>27</v>
      </c>
      <c r="C300" s="11">
        <v>16</v>
      </c>
      <c r="D300" s="12">
        <v>59.3</v>
      </c>
    </row>
    <row r="301" spans="1:4" x14ac:dyDescent="0.3">
      <c r="A301" s="10" t="s">
        <v>313</v>
      </c>
      <c r="B301" s="11">
        <v>999</v>
      </c>
      <c r="C301" s="11">
        <v>999</v>
      </c>
      <c r="D301" s="12">
        <v>999</v>
      </c>
    </row>
    <row r="302" spans="1:4" x14ac:dyDescent="0.3">
      <c r="A302" s="10" t="s">
        <v>314</v>
      </c>
      <c r="B302" s="11">
        <v>999</v>
      </c>
      <c r="C302" s="11">
        <v>999</v>
      </c>
      <c r="D302" s="12">
        <v>999</v>
      </c>
    </row>
    <row r="303" spans="1:4" x14ac:dyDescent="0.3">
      <c r="A303" s="10" t="s">
        <v>315</v>
      </c>
      <c r="B303" s="11">
        <v>999</v>
      </c>
      <c r="C303" s="11">
        <v>999</v>
      </c>
      <c r="D303" s="12">
        <v>999</v>
      </c>
    </row>
    <row r="304" spans="1:4" x14ac:dyDescent="0.3">
      <c r="A304" s="10" t="s">
        <v>316</v>
      </c>
      <c r="B304" s="11">
        <v>999</v>
      </c>
      <c r="C304" s="11">
        <v>999</v>
      </c>
      <c r="D304" s="12">
        <v>999</v>
      </c>
    </row>
    <row r="305" spans="1:4" x14ac:dyDescent="0.3">
      <c r="A305" s="10" t="s">
        <v>317</v>
      </c>
      <c r="B305" s="11">
        <v>999</v>
      </c>
      <c r="C305" s="11">
        <v>999</v>
      </c>
      <c r="D305" s="12">
        <v>999</v>
      </c>
    </row>
    <row r="306" spans="1:4" x14ac:dyDescent="0.3">
      <c r="A306" s="10" t="s">
        <v>318</v>
      </c>
      <c r="B306" s="11">
        <v>49</v>
      </c>
      <c r="C306" s="11">
        <v>17</v>
      </c>
      <c r="D306" s="12">
        <v>34.700000000000003</v>
      </c>
    </row>
    <row r="307" spans="1:4" x14ac:dyDescent="0.3">
      <c r="A307" s="10" t="s">
        <v>319</v>
      </c>
      <c r="B307" s="11">
        <v>999</v>
      </c>
      <c r="C307" s="11">
        <v>999</v>
      </c>
      <c r="D307" s="12">
        <v>999</v>
      </c>
    </row>
    <row r="308" spans="1:4" x14ac:dyDescent="0.3">
      <c r="A308" s="10" t="s">
        <v>320</v>
      </c>
      <c r="B308" s="11">
        <v>999</v>
      </c>
      <c r="C308" s="11">
        <v>999</v>
      </c>
      <c r="D308" s="12">
        <v>999</v>
      </c>
    </row>
    <row r="309" spans="1:4" x14ac:dyDescent="0.3">
      <c r="A309" s="10" t="s">
        <v>321</v>
      </c>
      <c r="B309" s="11">
        <v>999</v>
      </c>
      <c r="C309" s="11">
        <v>999</v>
      </c>
      <c r="D309" s="12">
        <v>999</v>
      </c>
    </row>
    <row r="310" spans="1:4" x14ac:dyDescent="0.3">
      <c r="A310" s="10" t="s">
        <v>322</v>
      </c>
      <c r="B310" s="11">
        <v>999</v>
      </c>
      <c r="C310" s="11">
        <v>999</v>
      </c>
      <c r="D310" s="12">
        <v>999</v>
      </c>
    </row>
    <row r="311" spans="1:4" x14ac:dyDescent="0.3">
      <c r="A311" s="10" t="s">
        <v>323</v>
      </c>
      <c r="B311" s="11">
        <v>999</v>
      </c>
      <c r="C311" s="11">
        <v>999</v>
      </c>
      <c r="D311" s="12">
        <v>999</v>
      </c>
    </row>
    <row r="312" spans="1:4" x14ac:dyDescent="0.3">
      <c r="A312" s="10" t="s">
        <v>324</v>
      </c>
      <c r="B312" s="11">
        <v>13</v>
      </c>
      <c r="C312" s="11">
        <v>999</v>
      </c>
      <c r="D312" s="12">
        <v>999</v>
      </c>
    </row>
    <row r="313" spans="1:4" x14ac:dyDescent="0.3">
      <c r="A313" s="10" t="s">
        <v>325</v>
      </c>
      <c r="B313" s="11">
        <v>14</v>
      </c>
      <c r="C313" s="11">
        <v>999</v>
      </c>
      <c r="D313" s="12">
        <v>999</v>
      </c>
    </row>
    <row r="314" spans="1:4" x14ac:dyDescent="0.3">
      <c r="A314" s="10" t="s">
        <v>326</v>
      </c>
      <c r="B314" s="11">
        <v>30</v>
      </c>
      <c r="C314" s="11">
        <v>14</v>
      </c>
      <c r="D314" s="12">
        <v>46.7</v>
      </c>
    </row>
    <row r="315" spans="1:4" x14ac:dyDescent="0.3">
      <c r="A315" s="10" t="s">
        <v>327</v>
      </c>
      <c r="B315" s="11">
        <v>11</v>
      </c>
      <c r="C315" s="11">
        <v>999</v>
      </c>
      <c r="D315" s="12">
        <v>999</v>
      </c>
    </row>
    <row r="316" spans="1:4" x14ac:dyDescent="0.3">
      <c r="A316" s="10" t="s">
        <v>328</v>
      </c>
      <c r="B316" s="11">
        <v>999</v>
      </c>
      <c r="C316" s="11">
        <v>999</v>
      </c>
      <c r="D316" s="12">
        <v>999</v>
      </c>
    </row>
    <row r="317" spans="1:4" x14ac:dyDescent="0.3">
      <c r="A317" s="10" t="s">
        <v>329</v>
      </c>
      <c r="B317" s="11">
        <v>999</v>
      </c>
      <c r="C317" s="11">
        <v>999</v>
      </c>
      <c r="D317" s="12">
        <v>999</v>
      </c>
    </row>
    <row r="318" spans="1:4" x14ac:dyDescent="0.3">
      <c r="A318" s="10" t="s">
        <v>330</v>
      </c>
      <c r="B318" s="11">
        <v>29</v>
      </c>
      <c r="C318" s="11">
        <v>14</v>
      </c>
      <c r="D318" s="12">
        <v>48.3</v>
      </c>
    </row>
    <row r="319" spans="1:4" x14ac:dyDescent="0.3">
      <c r="A319" s="10" t="s">
        <v>331</v>
      </c>
      <c r="B319" s="11">
        <v>12</v>
      </c>
      <c r="C319" s="11">
        <v>10</v>
      </c>
      <c r="D319" s="12">
        <v>888</v>
      </c>
    </row>
    <row r="320" spans="1:4" x14ac:dyDescent="0.3">
      <c r="A320" s="10" t="s">
        <v>332</v>
      </c>
      <c r="B320" s="11">
        <v>33</v>
      </c>
      <c r="C320" s="11">
        <v>25</v>
      </c>
      <c r="D320" s="12">
        <v>75.8</v>
      </c>
    </row>
    <row r="321" spans="1:4" x14ac:dyDescent="0.3">
      <c r="A321" s="10" t="s">
        <v>333</v>
      </c>
      <c r="B321" s="11">
        <v>10</v>
      </c>
      <c r="C321" s="11">
        <v>10</v>
      </c>
      <c r="D321" s="12">
        <v>100</v>
      </c>
    </row>
    <row r="322" spans="1:4" x14ac:dyDescent="0.3">
      <c r="A322" s="10" t="s">
        <v>334</v>
      </c>
      <c r="B322" s="11">
        <v>82</v>
      </c>
      <c r="C322" s="11">
        <v>19</v>
      </c>
      <c r="D322" s="12">
        <v>23.2</v>
      </c>
    </row>
    <row r="323" spans="1:4" x14ac:dyDescent="0.3">
      <c r="A323" s="10" t="s">
        <v>335</v>
      </c>
      <c r="B323" s="11">
        <v>11</v>
      </c>
      <c r="C323" s="11">
        <v>999</v>
      </c>
      <c r="D323" s="12">
        <v>999</v>
      </c>
    </row>
    <row r="324" spans="1:4" x14ac:dyDescent="0.3">
      <c r="A324" s="10" t="s">
        <v>336</v>
      </c>
      <c r="B324" s="11">
        <v>30</v>
      </c>
      <c r="C324" s="11">
        <v>17</v>
      </c>
      <c r="D324" s="12">
        <v>56.7</v>
      </c>
    </row>
    <row r="325" spans="1:4" x14ac:dyDescent="0.3">
      <c r="A325" s="10" t="s">
        <v>337</v>
      </c>
      <c r="B325" s="11">
        <v>999</v>
      </c>
      <c r="C325" s="11">
        <v>999</v>
      </c>
      <c r="D325" s="12">
        <v>999</v>
      </c>
    </row>
    <row r="326" spans="1:4" x14ac:dyDescent="0.3">
      <c r="A326" s="10" t="s">
        <v>338</v>
      </c>
      <c r="B326" s="11">
        <v>10</v>
      </c>
      <c r="C326" s="11">
        <v>999</v>
      </c>
      <c r="D326" s="12">
        <v>999</v>
      </c>
    </row>
    <row r="327" spans="1:4" x14ac:dyDescent="0.3">
      <c r="A327" s="10" t="s">
        <v>339</v>
      </c>
      <c r="B327" s="11">
        <v>26</v>
      </c>
      <c r="C327" s="11">
        <v>16</v>
      </c>
      <c r="D327" s="12">
        <v>61.5</v>
      </c>
    </row>
    <row r="328" spans="1:4" x14ac:dyDescent="0.3">
      <c r="A328" s="10" t="s">
        <v>340</v>
      </c>
      <c r="B328" s="11">
        <v>999</v>
      </c>
      <c r="C328" s="11">
        <v>999</v>
      </c>
      <c r="D328" s="12">
        <v>999</v>
      </c>
    </row>
    <row r="329" spans="1:4" x14ac:dyDescent="0.3">
      <c r="A329" s="10" t="s">
        <v>341</v>
      </c>
      <c r="B329" s="11">
        <v>999</v>
      </c>
      <c r="C329" s="11">
        <v>999</v>
      </c>
      <c r="D329" s="12">
        <v>999</v>
      </c>
    </row>
    <row r="330" spans="1:4" x14ac:dyDescent="0.3">
      <c r="A330" s="10" t="s">
        <v>342</v>
      </c>
      <c r="B330" s="11">
        <v>999</v>
      </c>
      <c r="C330" s="11">
        <v>999</v>
      </c>
      <c r="D330" s="12">
        <v>999</v>
      </c>
    </row>
    <row r="331" spans="1:4" x14ac:dyDescent="0.3">
      <c r="A331" s="10" t="s">
        <v>343</v>
      </c>
      <c r="B331" s="11">
        <v>999</v>
      </c>
      <c r="C331" s="11">
        <v>999</v>
      </c>
      <c r="D331" s="12">
        <v>999</v>
      </c>
    </row>
    <row r="332" spans="1:4" x14ac:dyDescent="0.3">
      <c r="A332" s="10" t="s">
        <v>344</v>
      </c>
      <c r="B332" s="11">
        <v>999</v>
      </c>
      <c r="C332" s="11">
        <v>999</v>
      </c>
      <c r="D332" s="12">
        <v>999</v>
      </c>
    </row>
    <row r="333" spans="1:4" x14ac:dyDescent="0.3">
      <c r="A333" s="10" t="s">
        <v>345</v>
      </c>
      <c r="B333" s="11">
        <v>15</v>
      </c>
      <c r="C333" s="11">
        <v>999</v>
      </c>
      <c r="D333" s="12">
        <v>999</v>
      </c>
    </row>
    <row r="334" spans="1:4" x14ac:dyDescent="0.3">
      <c r="A334" s="10" t="s">
        <v>346</v>
      </c>
      <c r="B334" s="11">
        <v>999</v>
      </c>
      <c r="C334" s="11">
        <v>999</v>
      </c>
      <c r="D334" s="12">
        <v>999</v>
      </c>
    </row>
    <row r="335" spans="1:4" x14ac:dyDescent="0.3">
      <c r="A335" s="10" t="s">
        <v>347</v>
      </c>
      <c r="B335" s="11">
        <v>999</v>
      </c>
      <c r="C335" s="11">
        <v>999</v>
      </c>
      <c r="D335" s="12">
        <v>999</v>
      </c>
    </row>
    <row r="336" spans="1:4" x14ac:dyDescent="0.3">
      <c r="A336" s="10" t="s">
        <v>348</v>
      </c>
      <c r="B336" s="11">
        <v>55</v>
      </c>
      <c r="C336" s="11">
        <v>26</v>
      </c>
      <c r="D336" s="12">
        <v>47.3</v>
      </c>
    </row>
    <row r="337" spans="1:4" x14ac:dyDescent="0.3">
      <c r="A337" s="10" t="s">
        <v>349</v>
      </c>
      <c r="B337" s="11">
        <v>999</v>
      </c>
      <c r="C337" s="11">
        <v>999</v>
      </c>
      <c r="D337" s="12">
        <v>999</v>
      </c>
    </row>
    <row r="338" spans="1:4" x14ac:dyDescent="0.3">
      <c r="A338" s="10" t="s">
        <v>350</v>
      </c>
      <c r="B338" s="11">
        <v>999</v>
      </c>
      <c r="C338" s="11">
        <v>999</v>
      </c>
      <c r="D338" s="12">
        <v>999</v>
      </c>
    </row>
    <row r="339" spans="1:4" x14ac:dyDescent="0.3">
      <c r="A339" s="10" t="s">
        <v>351</v>
      </c>
      <c r="B339" s="11">
        <v>33</v>
      </c>
      <c r="C339" s="11">
        <v>10</v>
      </c>
      <c r="D339" s="12">
        <v>30.3</v>
      </c>
    </row>
    <row r="340" spans="1:4" x14ac:dyDescent="0.3">
      <c r="A340" s="10" t="s">
        <v>352</v>
      </c>
      <c r="B340" s="11">
        <v>999</v>
      </c>
      <c r="C340" s="11">
        <v>999</v>
      </c>
      <c r="D340" s="12">
        <v>999</v>
      </c>
    </row>
    <row r="341" spans="1:4" x14ac:dyDescent="0.3">
      <c r="A341" s="10" t="s">
        <v>353</v>
      </c>
      <c r="B341" s="11">
        <v>19</v>
      </c>
      <c r="C341" s="11">
        <v>999</v>
      </c>
      <c r="D341" s="12">
        <v>999</v>
      </c>
    </row>
    <row r="342" spans="1:4" x14ac:dyDescent="0.3">
      <c r="A342" s="10" t="s">
        <v>354</v>
      </c>
      <c r="B342" s="11">
        <v>26</v>
      </c>
      <c r="C342" s="11">
        <v>999</v>
      </c>
      <c r="D342" s="12">
        <v>999</v>
      </c>
    </row>
    <row r="343" spans="1:4" x14ac:dyDescent="0.3">
      <c r="A343" s="10" t="s">
        <v>355</v>
      </c>
      <c r="B343" s="11">
        <v>75</v>
      </c>
      <c r="C343" s="11">
        <v>47</v>
      </c>
      <c r="D343" s="12">
        <v>62.7</v>
      </c>
    </row>
    <row r="344" spans="1:4" x14ac:dyDescent="0.3">
      <c r="A344" s="10" t="s">
        <v>356</v>
      </c>
      <c r="B344" s="11">
        <v>999</v>
      </c>
      <c r="C344" s="11">
        <v>999</v>
      </c>
      <c r="D344" s="12">
        <v>999</v>
      </c>
    </row>
    <row r="345" spans="1:4" x14ac:dyDescent="0.3">
      <c r="A345" s="10" t="s">
        <v>357</v>
      </c>
      <c r="B345" s="11">
        <v>999</v>
      </c>
      <c r="C345" s="11">
        <v>999</v>
      </c>
      <c r="D345" s="12">
        <v>999</v>
      </c>
    </row>
    <row r="346" spans="1:4" x14ac:dyDescent="0.3">
      <c r="A346" s="10" t="s">
        <v>358</v>
      </c>
      <c r="B346" s="11">
        <v>999</v>
      </c>
      <c r="C346" s="11">
        <v>999</v>
      </c>
      <c r="D346" s="12">
        <v>999</v>
      </c>
    </row>
    <row r="347" spans="1:4" x14ac:dyDescent="0.3">
      <c r="A347" s="10" t="s">
        <v>359</v>
      </c>
      <c r="B347" s="11">
        <v>999</v>
      </c>
      <c r="C347" s="11">
        <v>999</v>
      </c>
      <c r="D347" s="12">
        <v>999</v>
      </c>
    </row>
    <row r="348" spans="1:4" x14ac:dyDescent="0.3">
      <c r="A348" s="10" t="s">
        <v>360</v>
      </c>
      <c r="B348" s="11">
        <v>999</v>
      </c>
      <c r="C348" s="11">
        <v>999</v>
      </c>
      <c r="D348" s="12">
        <v>999</v>
      </c>
    </row>
    <row r="349" spans="1:4" x14ac:dyDescent="0.3">
      <c r="A349" s="10" t="s">
        <v>361</v>
      </c>
      <c r="B349" s="11">
        <v>999</v>
      </c>
      <c r="C349" s="11">
        <v>999</v>
      </c>
      <c r="D349" s="12">
        <v>999</v>
      </c>
    </row>
    <row r="350" spans="1:4" x14ac:dyDescent="0.3">
      <c r="A350" s="10" t="s">
        <v>362</v>
      </c>
      <c r="B350" s="11">
        <v>999</v>
      </c>
      <c r="C350" s="11">
        <v>999</v>
      </c>
      <c r="D350" s="12">
        <v>999</v>
      </c>
    </row>
    <row r="351" spans="1:4" x14ac:dyDescent="0.3">
      <c r="A351" s="10" t="s">
        <v>363</v>
      </c>
      <c r="B351" s="11">
        <v>49</v>
      </c>
      <c r="C351" s="11">
        <v>28</v>
      </c>
      <c r="D351" s="12">
        <v>57.1</v>
      </c>
    </row>
    <row r="352" spans="1:4" x14ac:dyDescent="0.3">
      <c r="A352" s="10" t="s">
        <v>364</v>
      </c>
      <c r="B352" s="11">
        <v>11</v>
      </c>
      <c r="C352" s="11">
        <v>999</v>
      </c>
      <c r="D352" s="12">
        <v>999</v>
      </c>
    </row>
    <row r="353" spans="1:4" x14ac:dyDescent="0.3">
      <c r="A353" s="10" t="s">
        <v>365</v>
      </c>
      <c r="B353" s="11">
        <v>25</v>
      </c>
      <c r="C353" s="11">
        <v>18</v>
      </c>
      <c r="D353" s="12">
        <v>72</v>
      </c>
    </row>
    <row r="354" spans="1:4" x14ac:dyDescent="0.3">
      <c r="A354" s="10" t="s">
        <v>366</v>
      </c>
      <c r="B354" s="11">
        <v>42</v>
      </c>
      <c r="C354" s="11">
        <v>27</v>
      </c>
      <c r="D354" s="12">
        <v>64.3</v>
      </c>
    </row>
    <row r="355" spans="1:4" x14ac:dyDescent="0.3">
      <c r="A355" s="10" t="s">
        <v>367</v>
      </c>
      <c r="B355" s="11">
        <v>33</v>
      </c>
      <c r="C355" s="11">
        <v>20</v>
      </c>
      <c r="D355" s="12">
        <v>60.6</v>
      </c>
    </row>
    <row r="356" spans="1:4" x14ac:dyDescent="0.3">
      <c r="A356" s="10" t="s">
        <v>368</v>
      </c>
      <c r="B356" s="11">
        <v>999</v>
      </c>
      <c r="C356" s="11">
        <v>999</v>
      </c>
      <c r="D356" s="12">
        <v>999</v>
      </c>
    </row>
    <row r="357" spans="1:4" x14ac:dyDescent="0.3">
      <c r="A357" s="10" t="s">
        <v>369</v>
      </c>
      <c r="B357" s="11">
        <v>10</v>
      </c>
      <c r="C357" s="11">
        <v>999</v>
      </c>
      <c r="D357" s="12">
        <v>999</v>
      </c>
    </row>
    <row r="358" spans="1:4" x14ac:dyDescent="0.3">
      <c r="A358" s="10" t="s">
        <v>370</v>
      </c>
      <c r="B358" s="11">
        <v>30</v>
      </c>
      <c r="C358" s="11">
        <v>23</v>
      </c>
      <c r="D358" s="12">
        <v>76.7</v>
      </c>
    </row>
    <row r="359" spans="1:4" x14ac:dyDescent="0.3">
      <c r="A359" s="10" t="s">
        <v>371</v>
      </c>
      <c r="B359" s="11">
        <v>999</v>
      </c>
      <c r="C359" s="11">
        <v>999</v>
      </c>
      <c r="D359" s="12">
        <v>999</v>
      </c>
    </row>
    <row r="360" spans="1:4" x14ac:dyDescent="0.3">
      <c r="A360" s="10" t="s">
        <v>372</v>
      </c>
      <c r="B360" s="11">
        <v>27</v>
      </c>
      <c r="C360" s="11">
        <v>21</v>
      </c>
      <c r="D360" s="12">
        <v>77.8</v>
      </c>
    </row>
    <row r="361" spans="1:4" x14ac:dyDescent="0.3">
      <c r="A361" s="10" t="s">
        <v>373</v>
      </c>
      <c r="B361" s="11">
        <v>999</v>
      </c>
      <c r="C361" s="11">
        <v>999</v>
      </c>
      <c r="D361" s="12">
        <v>999</v>
      </c>
    </row>
    <row r="362" spans="1:4" x14ac:dyDescent="0.3">
      <c r="A362" s="10" t="s">
        <v>374</v>
      </c>
      <c r="B362" s="11">
        <v>999</v>
      </c>
      <c r="C362" s="11">
        <v>999</v>
      </c>
      <c r="D362" s="12">
        <v>999</v>
      </c>
    </row>
    <row r="363" spans="1:4" x14ac:dyDescent="0.3">
      <c r="A363" s="10" t="s">
        <v>375</v>
      </c>
      <c r="B363" s="11">
        <v>999</v>
      </c>
      <c r="C363" s="11">
        <v>999</v>
      </c>
      <c r="D363" s="12">
        <v>999</v>
      </c>
    </row>
    <row r="364" spans="1:4" x14ac:dyDescent="0.3">
      <c r="A364" s="10" t="s">
        <v>376</v>
      </c>
      <c r="B364" s="11">
        <v>999</v>
      </c>
      <c r="C364" s="11">
        <v>999</v>
      </c>
      <c r="D364" s="12">
        <v>999</v>
      </c>
    </row>
    <row r="365" spans="1:4" x14ac:dyDescent="0.3">
      <c r="A365" s="10" t="s">
        <v>377</v>
      </c>
      <c r="B365" s="11">
        <v>999</v>
      </c>
      <c r="C365" s="11">
        <v>999</v>
      </c>
      <c r="D365" s="12">
        <v>999</v>
      </c>
    </row>
    <row r="366" spans="1:4" x14ac:dyDescent="0.3">
      <c r="A366" s="10" t="s">
        <v>378</v>
      </c>
      <c r="B366" s="11">
        <v>24</v>
      </c>
      <c r="C366" s="11">
        <v>11</v>
      </c>
      <c r="D366" s="12">
        <v>45.8</v>
      </c>
    </row>
    <row r="367" spans="1:4" x14ac:dyDescent="0.3">
      <c r="A367" s="10" t="s">
        <v>379</v>
      </c>
      <c r="B367" s="11">
        <v>999</v>
      </c>
      <c r="C367" s="11">
        <v>999</v>
      </c>
      <c r="D367" s="12">
        <v>999</v>
      </c>
    </row>
    <row r="368" spans="1:4" x14ac:dyDescent="0.3">
      <c r="A368" s="10" t="s">
        <v>380</v>
      </c>
      <c r="B368" s="11">
        <v>999</v>
      </c>
      <c r="C368" s="11">
        <v>999</v>
      </c>
      <c r="D368" s="12">
        <v>999</v>
      </c>
    </row>
    <row r="369" spans="1:4" x14ac:dyDescent="0.3">
      <c r="A369" s="10" t="s">
        <v>381</v>
      </c>
      <c r="B369" s="11">
        <v>0</v>
      </c>
      <c r="C369" s="11" t="s">
        <v>19</v>
      </c>
      <c r="D369" s="12" t="s">
        <v>19</v>
      </c>
    </row>
    <row r="370" spans="1:4" x14ac:dyDescent="0.3">
      <c r="A370" s="10" t="s">
        <v>382</v>
      </c>
      <c r="B370" s="11">
        <v>0</v>
      </c>
      <c r="C370" s="11" t="s">
        <v>19</v>
      </c>
      <c r="D370" s="12" t="s">
        <v>19</v>
      </c>
    </row>
    <row r="371" spans="1:4" x14ac:dyDescent="0.3">
      <c r="A371" s="10" t="s">
        <v>383</v>
      </c>
      <c r="B371" s="11">
        <v>0</v>
      </c>
      <c r="C371" s="11" t="s">
        <v>19</v>
      </c>
      <c r="D371" s="12" t="s">
        <v>19</v>
      </c>
    </row>
    <row r="372" spans="1:4" x14ac:dyDescent="0.3">
      <c r="A372" s="10" t="s">
        <v>384</v>
      </c>
      <c r="B372" s="11">
        <v>999</v>
      </c>
      <c r="C372" s="11">
        <v>999</v>
      </c>
      <c r="D372" s="12">
        <v>999</v>
      </c>
    </row>
    <row r="373" spans="1:4" x14ac:dyDescent="0.3">
      <c r="A373" s="10" t="s">
        <v>385</v>
      </c>
      <c r="B373" s="11">
        <v>0</v>
      </c>
      <c r="C373" s="11" t="s">
        <v>19</v>
      </c>
      <c r="D373" s="12" t="s">
        <v>19</v>
      </c>
    </row>
    <row r="374" spans="1:4" x14ac:dyDescent="0.3">
      <c r="A374" s="10" t="s">
        <v>386</v>
      </c>
      <c r="B374" s="11">
        <v>999</v>
      </c>
      <c r="C374" s="11">
        <v>999</v>
      </c>
      <c r="D374" s="12">
        <v>999</v>
      </c>
    </row>
    <row r="375" spans="1:4" x14ac:dyDescent="0.3">
      <c r="A375" s="10" t="s">
        <v>387</v>
      </c>
      <c r="B375" s="11">
        <v>0</v>
      </c>
      <c r="C375" s="11" t="s">
        <v>19</v>
      </c>
      <c r="D375" s="12" t="s">
        <v>19</v>
      </c>
    </row>
    <row r="376" spans="1:4" x14ac:dyDescent="0.3">
      <c r="A376" s="10" t="s">
        <v>388</v>
      </c>
      <c r="B376" s="11">
        <v>999</v>
      </c>
      <c r="C376" s="11">
        <v>999</v>
      </c>
      <c r="D376" s="12">
        <v>999</v>
      </c>
    </row>
    <row r="377" spans="1:4" x14ac:dyDescent="0.3">
      <c r="A377" s="10" t="s">
        <v>389</v>
      </c>
      <c r="B377" s="11">
        <v>0</v>
      </c>
      <c r="C377" s="11" t="s">
        <v>19</v>
      </c>
      <c r="D377" s="12" t="s">
        <v>19</v>
      </c>
    </row>
    <row r="378" spans="1:4" x14ac:dyDescent="0.3">
      <c r="A378" s="10" t="s">
        <v>390</v>
      </c>
      <c r="B378" s="11">
        <v>999</v>
      </c>
      <c r="C378" s="11">
        <v>999</v>
      </c>
      <c r="D378" s="12">
        <v>999</v>
      </c>
    </row>
    <row r="379" spans="1:4" x14ac:dyDescent="0.3">
      <c r="A379" s="10" t="s">
        <v>391</v>
      </c>
      <c r="B379" s="11">
        <v>999</v>
      </c>
      <c r="C379" s="11">
        <v>999</v>
      </c>
      <c r="D379" s="12">
        <v>999</v>
      </c>
    </row>
    <row r="380" spans="1:4" x14ac:dyDescent="0.3">
      <c r="A380" s="10" t="s">
        <v>392</v>
      </c>
      <c r="B380" s="11">
        <v>0</v>
      </c>
      <c r="C380" s="11" t="s">
        <v>19</v>
      </c>
      <c r="D380" s="12" t="s">
        <v>19</v>
      </c>
    </row>
    <row r="381" spans="1:4" x14ac:dyDescent="0.3">
      <c r="A381" s="10" t="s">
        <v>393</v>
      </c>
      <c r="B381" s="11">
        <v>999</v>
      </c>
      <c r="C381" s="11">
        <v>999</v>
      </c>
      <c r="D381" s="12">
        <v>999</v>
      </c>
    </row>
    <row r="382" spans="1:4" x14ac:dyDescent="0.3">
      <c r="A382" s="10" t="s">
        <v>394</v>
      </c>
      <c r="B382" s="11">
        <v>999</v>
      </c>
      <c r="C382" s="11">
        <v>999</v>
      </c>
      <c r="D382" s="12">
        <v>999</v>
      </c>
    </row>
    <row r="383" spans="1:4" x14ac:dyDescent="0.3">
      <c r="A383" s="10" t="s">
        <v>395</v>
      </c>
      <c r="B383" s="11">
        <v>999</v>
      </c>
      <c r="C383" s="11">
        <v>999</v>
      </c>
      <c r="D383" s="12">
        <v>999</v>
      </c>
    </row>
    <row r="384" spans="1:4" x14ac:dyDescent="0.3">
      <c r="A384" s="10" t="s">
        <v>396</v>
      </c>
      <c r="B384" s="11">
        <v>999</v>
      </c>
      <c r="C384" s="11">
        <v>999</v>
      </c>
      <c r="D384" s="12">
        <v>999</v>
      </c>
    </row>
    <row r="385" spans="1:4" x14ac:dyDescent="0.3">
      <c r="A385" s="10" t="s">
        <v>397</v>
      </c>
      <c r="B385" s="11">
        <v>999</v>
      </c>
      <c r="C385" s="11">
        <v>999</v>
      </c>
      <c r="D385" s="12">
        <v>999</v>
      </c>
    </row>
    <row r="386" spans="1:4" x14ac:dyDescent="0.3">
      <c r="A386" s="10" t="s">
        <v>398</v>
      </c>
      <c r="B386" s="11">
        <v>999</v>
      </c>
      <c r="C386" s="11">
        <v>999</v>
      </c>
      <c r="D386" s="12">
        <v>999</v>
      </c>
    </row>
    <row r="387" spans="1:4" x14ac:dyDescent="0.3">
      <c r="A387" s="10" t="s">
        <v>399</v>
      </c>
      <c r="B387" s="11">
        <v>0</v>
      </c>
      <c r="C387" s="11" t="s">
        <v>19</v>
      </c>
      <c r="D387" s="12" t="s">
        <v>19</v>
      </c>
    </row>
    <row r="388" spans="1:4" x14ac:dyDescent="0.3">
      <c r="A388" s="10" t="s">
        <v>400</v>
      </c>
      <c r="B388" s="11">
        <v>11</v>
      </c>
      <c r="C388" s="11">
        <v>10</v>
      </c>
      <c r="D388" s="12">
        <v>888</v>
      </c>
    </row>
    <row r="389" spans="1:4" x14ac:dyDescent="0.3">
      <c r="A389" s="10" t="s">
        <v>401</v>
      </c>
      <c r="B389" s="11">
        <v>999</v>
      </c>
      <c r="C389" s="11">
        <v>999</v>
      </c>
      <c r="D389" s="12">
        <v>999</v>
      </c>
    </row>
    <row r="390" spans="1:4" x14ac:dyDescent="0.3">
      <c r="A390" s="10" t="s">
        <v>402</v>
      </c>
      <c r="B390" s="11">
        <v>0</v>
      </c>
      <c r="C390" s="11" t="s">
        <v>19</v>
      </c>
      <c r="D390" s="12" t="s">
        <v>19</v>
      </c>
    </row>
    <row r="391" spans="1:4" x14ac:dyDescent="0.3">
      <c r="A391" s="10" t="s">
        <v>403</v>
      </c>
      <c r="B391" s="11">
        <v>999</v>
      </c>
      <c r="C391" s="11">
        <v>999</v>
      </c>
      <c r="D391" s="12">
        <v>999</v>
      </c>
    </row>
    <row r="392" spans="1:4" x14ac:dyDescent="0.3">
      <c r="A392" s="10" t="s">
        <v>404</v>
      </c>
      <c r="B392" s="11">
        <v>0</v>
      </c>
      <c r="C392" s="11" t="s">
        <v>19</v>
      </c>
      <c r="D392" s="12" t="s">
        <v>19</v>
      </c>
    </row>
    <row r="393" spans="1:4" x14ac:dyDescent="0.3">
      <c r="A393" s="10" t="s">
        <v>405</v>
      </c>
      <c r="B393" s="11">
        <v>999</v>
      </c>
      <c r="C393" s="11">
        <v>999</v>
      </c>
      <c r="D393" s="12">
        <v>999</v>
      </c>
    </row>
    <row r="394" spans="1:4" x14ac:dyDescent="0.3">
      <c r="A394" s="10" t="s">
        <v>406</v>
      </c>
      <c r="B394" s="11">
        <v>0</v>
      </c>
      <c r="C394" s="11" t="s">
        <v>19</v>
      </c>
      <c r="D394" s="12" t="s">
        <v>19</v>
      </c>
    </row>
    <row r="395" spans="1:4" x14ac:dyDescent="0.3">
      <c r="A395" s="10" t="s">
        <v>407</v>
      </c>
      <c r="B395" s="11">
        <v>999</v>
      </c>
      <c r="C395" s="11">
        <v>999</v>
      </c>
      <c r="D395" s="12">
        <v>999</v>
      </c>
    </row>
    <row r="396" spans="1:4" x14ac:dyDescent="0.3">
      <c r="A396" s="10" t="s">
        <v>408</v>
      </c>
      <c r="B396" s="11">
        <v>18</v>
      </c>
      <c r="C396" s="11">
        <v>18</v>
      </c>
      <c r="D396" s="12">
        <v>100</v>
      </c>
    </row>
    <row r="397" spans="1:4" x14ac:dyDescent="0.3">
      <c r="A397" s="10" t="s">
        <v>409</v>
      </c>
      <c r="B397" s="11">
        <v>422</v>
      </c>
      <c r="C397" s="11">
        <v>211</v>
      </c>
      <c r="D397" s="12">
        <v>50</v>
      </c>
    </row>
    <row r="398" spans="1:4" x14ac:dyDescent="0.3">
      <c r="A398" s="10" t="s">
        <v>410</v>
      </c>
      <c r="B398" s="11">
        <v>999</v>
      </c>
      <c r="C398" s="11">
        <v>999</v>
      </c>
      <c r="D398" s="12">
        <v>999</v>
      </c>
    </row>
    <row r="399" spans="1:4" x14ac:dyDescent="0.3">
      <c r="A399" s="10" t="s">
        <v>411</v>
      </c>
      <c r="B399" s="11">
        <v>999</v>
      </c>
      <c r="C399" s="11">
        <v>999</v>
      </c>
      <c r="D399" s="12">
        <v>999</v>
      </c>
    </row>
    <row r="400" spans="1:4" x14ac:dyDescent="0.3">
      <c r="A400" s="10" t="s">
        <v>412</v>
      </c>
      <c r="B400" s="11">
        <v>999</v>
      </c>
      <c r="C400" s="11">
        <v>999</v>
      </c>
      <c r="D400" s="12">
        <v>999</v>
      </c>
    </row>
    <row r="401" spans="1:4" x14ac:dyDescent="0.3">
      <c r="A401" s="10" t="s">
        <v>413</v>
      </c>
      <c r="B401" s="11">
        <v>38</v>
      </c>
      <c r="C401" s="11">
        <v>999</v>
      </c>
      <c r="D401" s="12">
        <v>999</v>
      </c>
    </row>
    <row r="402" spans="1:4" x14ac:dyDescent="0.3">
      <c r="A402" s="10" t="s">
        <v>414</v>
      </c>
      <c r="B402" s="11">
        <v>999</v>
      </c>
      <c r="C402" s="11">
        <v>999</v>
      </c>
      <c r="D402" s="12">
        <v>999</v>
      </c>
    </row>
    <row r="403" spans="1:4" x14ac:dyDescent="0.3">
      <c r="A403" s="10" t="s">
        <v>415</v>
      </c>
      <c r="B403" s="11">
        <v>12</v>
      </c>
      <c r="C403" s="11">
        <v>999</v>
      </c>
      <c r="D403" s="12">
        <v>999</v>
      </c>
    </row>
    <row r="404" spans="1:4" x14ac:dyDescent="0.3">
      <c r="A404" s="10" t="s">
        <v>416</v>
      </c>
      <c r="B404" s="11">
        <v>28</v>
      </c>
      <c r="C404" s="11">
        <v>999</v>
      </c>
      <c r="D404" s="12">
        <v>999</v>
      </c>
    </row>
    <row r="405" spans="1:4" x14ac:dyDescent="0.3">
      <c r="A405" s="10" t="s">
        <v>417</v>
      </c>
      <c r="B405" s="11">
        <v>110</v>
      </c>
      <c r="C405" s="11">
        <v>40</v>
      </c>
      <c r="D405" s="12">
        <v>36.4</v>
      </c>
    </row>
    <row r="406" spans="1:4" x14ac:dyDescent="0.3">
      <c r="A406" s="10" t="s">
        <v>418</v>
      </c>
      <c r="B406" s="11">
        <v>16</v>
      </c>
      <c r="C406" s="11">
        <v>999</v>
      </c>
      <c r="D406" s="12">
        <v>999</v>
      </c>
    </row>
    <row r="407" spans="1:4" x14ac:dyDescent="0.3">
      <c r="A407" s="10" t="s">
        <v>419</v>
      </c>
      <c r="B407" s="11">
        <v>999</v>
      </c>
      <c r="C407" s="11">
        <v>999</v>
      </c>
      <c r="D407" s="12">
        <v>999</v>
      </c>
    </row>
    <row r="408" spans="1:4" x14ac:dyDescent="0.3">
      <c r="A408" s="10" t="s">
        <v>420</v>
      </c>
      <c r="B408" s="11">
        <v>11</v>
      </c>
      <c r="C408" s="11">
        <v>11</v>
      </c>
      <c r="D408" s="12">
        <v>100</v>
      </c>
    </row>
    <row r="409" spans="1:4" x14ac:dyDescent="0.3">
      <c r="A409" s="10" t="s">
        <v>421</v>
      </c>
      <c r="B409" s="11">
        <v>22</v>
      </c>
      <c r="C409" s="11">
        <v>11</v>
      </c>
      <c r="D409" s="12">
        <v>50</v>
      </c>
    </row>
    <row r="410" spans="1:4" x14ac:dyDescent="0.3">
      <c r="A410" s="10" t="s">
        <v>422</v>
      </c>
      <c r="B410" s="11">
        <v>14</v>
      </c>
      <c r="C410" s="11">
        <v>999</v>
      </c>
      <c r="D410" s="12">
        <v>999</v>
      </c>
    </row>
    <row r="411" spans="1:4" x14ac:dyDescent="0.3">
      <c r="A411" s="10" t="s">
        <v>423</v>
      </c>
      <c r="B411" s="11">
        <v>999</v>
      </c>
      <c r="C411" s="11">
        <v>999</v>
      </c>
      <c r="D411" s="12">
        <v>999</v>
      </c>
    </row>
    <row r="412" spans="1:4" x14ac:dyDescent="0.3">
      <c r="A412" s="10" t="s">
        <v>424</v>
      </c>
      <c r="B412" s="11">
        <v>999</v>
      </c>
      <c r="C412" s="11">
        <v>999</v>
      </c>
      <c r="D412" s="12">
        <v>999</v>
      </c>
    </row>
    <row r="413" spans="1:4" x14ac:dyDescent="0.3">
      <c r="A413" s="10" t="s">
        <v>425</v>
      </c>
      <c r="B413" s="11">
        <v>999</v>
      </c>
      <c r="C413" s="11">
        <v>999</v>
      </c>
      <c r="D413" s="12">
        <v>999</v>
      </c>
    </row>
    <row r="414" spans="1:4" x14ac:dyDescent="0.3">
      <c r="A414" s="10" t="s">
        <v>426</v>
      </c>
      <c r="B414" s="11">
        <v>999</v>
      </c>
      <c r="C414" s="11">
        <v>999</v>
      </c>
      <c r="D414" s="12">
        <v>999</v>
      </c>
    </row>
    <row r="415" spans="1:4" x14ac:dyDescent="0.3">
      <c r="A415" s="10" t="s">
        <v>427</v>
      </c>
      <c r="B415" s="11">
        <v>999</v>
      </c>
      <c r="C415" s="11">
        <v>999</v>
      </c>
      <c r="D415" s="12">
        <v>999</v>
      </c>
    </row>
    <row r="416" spans="1:4" x14ac:dyDescent="0.3">
      <c r="A416" s="10" t="s">
        <v>428</v>
      </c>
      <c r="B416" s="11">
        <v>13</v>
      </c>
      <c r="C416" s="11">
        <v>999</v>
      </c>
      <c r="D416" s="12">
        <v>999</v>
      </c>
    </row>
    <row r="417" spans="1:4" x14ac:dyDescent="0.3">
      <c r="A417" s="10" t="s">
        <v>429</v>
      </c>
      <c r="B417" s="11">
        <v>10</v>
      </c>
      <c r="C417" s="11">
        <v>999</v>
      </c>
      <c r="D417" s="12">
        <v>999</v>
      </c>
    </row>
    <row r="418" spans="1:4" x14ac:dyDescent="0.3">
      <c r="A418" s="10" t="s">
        <v>430</v>
      </c>
      <c r="B418" s="11">
        <v>12</v>
      </c>
      <c r="C418" s="11">
        <v>999</v>
      </c>
      <c r="D418" s="12">
        <v>999</v>
      </c>
    </row>
    <row r="419" spans="1:4" x14ac:dyDescent="0.3">
      <c r="A419" s="10" t="s">
        <v>431</v>
      </c>
      <c r="B419" s="11">
        <v>999</v>
      </c>
      <c r="C419" s="11">
        <v>999</v>
      </c>
      <c r="D419" s="12">
        <v>999</v>
      </c>
    </row>
    <row r="420" spans="1:4" x14ac:dyDescent="0.3">
      <c r="A420" s="10" t="s">
        <v>432</v>
      </c>
      <c r="B420" s="11">
        <v>13</v>
      </c>
      <c r="C420" s="11">
        <v>999</v>
      </c>
      <c r="D420" s="12">
        <v>999</v>
      </c>
    </row>
    <row r="421" spans="1:4" x14ac:dyDescent="0.3">
      <c r="A421" s="10" t="s">
        <v>433</v>
      </c>
      <c r="B421" s="11">
        <v>10</v>
      </c>
      <c r="C421" s="11">
        <v>999</v>
      </c>
      <c r="D421" s="12">
        <v>999</v>
      </c>
    </row>
    <row r="422" spans="1:4" x14ac:dyDescent="0.3">
      <c r="A422" s="10" t="s">
        <v>434</v>
      </c>
      <c r="B422" s="11">
        <v>0</v>
      </c>
      <c r="C422" s="11" t="s">
        <v>19</v>
      </c>
      <c r="D422" s="12" t="s">
        <v>19</v>
      </c>
    </row>
    <row r="423" spans="1:4" x14ac:dyDescent="0.3">
      <c r="A423" s="10" t="s">
        <v>435</v>
      </c>
      <c r="B423" s="11">
        <v>999</v>
      </c>
      <c r="C423" s="11">
        <v>999</v>
      </c>
      <c r="D423" s="12">
        <v>999</v>
      </c>
    </row>
    <row r="424" spans="1:4" x14ac:dyDescent="0.3">
      <c r="A424" s="10" t="s">
        <v>436</v>
      </c>
      <c r="B424" s="11">
        <v>143</v>
      </c>
      <c r="C424" s="11">
        <v>57</v>
      </c>
      <c r="D424" s="12">
        <v>39.9</v>
      </c>
    </row>
    <row r="425" spans="1:4" x14ac:dyDescent="0.3">
      <c r="A425" s="10" t="s">
        <v>437</v>
      </c>
      <c r="B425" s="11">
        <v>999</v>
      </c>
      <c r="C425" s="11">
        <v>999</v>
      </c>
      <c r="D425" s="12">
        <v>999</v>
      </c>
    </row>
    <row r="426" spans="1:4" x14ac:dyDescent="0.3">
      <c r="A426" s="10" t="s">
        <v>438</v>
      </c>
      <c r="B426" s="11">
        <v>23</v>
      </c>
      <c r="C426" s="11">
        <v>13</v>
      </c>
      <c r="D426" s="12">
        <v>56.5</v>
      </c>
    </row>
    <row r="427" spans="1:4" x14ac:dyDescent="0.3">
      <c r="A427" s="10" t="s">
        <v>439</v>
      </c>
      <c r="B427" s="11">
        <v>999</v>
      </c>
      <c r="C427" s="11">
        <v>999</v>
      </c>
      <c r="D427" s="12">
        <v>999</v>
      </c>
    </row>
    <row r="428" spans="1:4" x14ac:dyDescent="0.3">
      <c r="A428" s="10" t="s">
        <v>440</v>
      </c>
      <c r="B428" s="11">
        <v>999</v>
      </c>
      <c r="C428" s="11">
        <v>999</v>
      </c>
      <c r="D428" s="12">
        <v>999</v>
      </c>
    </row>
    <row r="429" spans="1:4" x14ac:dyDescent="0.3">
      <c r="A429" s="10" t="s">
        <v>441</v>
      </c>
      <c r="B429" s="11">
        <v>10</v>
      </c>
      <c r="C429" s="11">
        <v>10</v>
      </c>
      <c r="D429" s="12">
        <v>100</v>
      </c>
    </row>
    <row r="430" spans="1:4" x14ac:dyDescent="0.3">
      <c r="A430" s="10" t="s">
        <v>442</v>
      </c>
      <c r="B430" s="11">
        <v>999</v>
      </c>
      <c r="C430" s="11">
        <v>999</v>
      </c>
      <c r="D430" s="12">
        <v>999</v>
      </c>
    </row>
    <row r="431" spans="1:4" x14ac:dyDescent="0.3">
      <c r="A431" s="10" t="s">
        <v>443</v>
      </c>
      <c r="B431" s="11">
        <v>11</v>
      </c>
      <c r="C431" s="11">
        <v>999</v>
      </c>
      <c r="D431" s="12">
        <v>999</v>
      </c>
    </row>
    <row r="432" spans="1:4" x14ac:dyDescent="0.3">
      <c r="A432" s="10" t="s">
        <v>444</v>
      </c>
      <c r="B432" s="11">
        <v>999</v>
      </c>
      <c r="C432" s="11">
        <v>999</v>
      </c>
      <c r="D432" s="12">
        <v>999</v>
      </c>
    </row>
    <row r="433" spans="1:4" x14ac:dyDescent="0.3">
      <c r="A433" s="10" t="s">
        <v>445</v>
      </c>
      <c r="B433" s="11">
        <v>16</v>
      </c>
      <c r="C433" s="11">
        <v>999</v>
      </c>
      <c r="D433" s="12">
        <v>999</v>
      </c>
    </row>
    <row r="434" spans="1:4" x14ac:dyDescent="0.3">
      <c r="A434" s="10" t="s">
        <v>446</v>
      </c>
      <c r="B434" s="11">
        <v>12</v>
      </c>
      <c r="C434" s="11">
        <v>999</v>
      </c>
      <c r="D434" s="12">
        <v>999</v>
      </c>
    </row>
    <row r="435" spans="1:4" x14ac:dyDescent="0.3">
      <c r="A435" s="10" t="s">
        <v>447</v>
      </c>
      <c r="B435" s="11">
        <v>27</v>
      </c>
      <c r="C435" s="11">
        <v>999</v>
      </c>
      <c r="D435" s="12">
        <v>999</v>
      </c>
    </row>
    <row r="436" spans="1:4" x14ac:dyDescent="0.3">
      <c r="A436" s="10" t="s">
        <v>448</v>
      </c>
      <c r="B436" s="11">
        <v>16</v>
      </c>
      <c r="C436" s="11">
        <v>11</v>
      </c>
      <c r="D436" s="12">
        <v>68.8</v>
      </c>
    </row>
    <row r="437" spans="1:4" x14ac:dyDescent="0.3">
      <c r="A437" s="10" t="s">
        <v>449</v>
      </c>
      <c r="B437" s="11">
        <v>999</v>
      </c>
      <c r="C437" s="11">
        <v>999</v>
      </c>
      <c r="D437" s="12">
        <v>999</v>
      </c>
    </row>
    <row r="438" spans="1:4" x14ac:dyDescent="0.3">
      <c r="A438" s="10" t="s">
        <v>450</v>
      </c>
      <c r="B438" s="11">
        <v>10</v>
      </c>
      <c r="C438" s="11">
        <v>999</v>
      </c>
      <c r="D438" s="12">
        <v>999</v>
      </c>
    </row>
    <row r="439" spans="1:4" x14ac:dyDescent="0.3">
      <c r="A439" s="10" t="s">
        <v>451</v>
      </c>
      <c r="B439" s="11">
        <v>27</v>
      </c>
      <c r="C439" s="11">
        <v>999</v>
      </c>
      <c r="D439" s="12">
        <v>999</v>
      </c>
    </row>
    <row r="440" spans="1:4" x14ac:dyDescent="0.3">
      <c r="A440" s="10" t="s">
        <v>452</v>
      </c>
      <c r="B440" s="11">
        <v>999</v>
      </c>
      <c r="C440" s="11">
        <v>999</v>
      </c>
      <c r="D440" s="12">
        <v>999</v>
      </c>
    </row>
    <row r="441" spans="1:4" x14ac:dyDescent="0.3">
      <c r="A441" s="10" t="s">
        <v>453</v>
      </c>
      <c r="B441" s="11">
        <v>999</v>
      </c>
      <c r="C441" s="11">
        <v>999</v>
      </c>
      <c r="D441" s="12">
        <v>999</v>
      </c>
    </row>
    <row r="442" spans="1:4" x14ac:dyDescent="0.3">
      <c r="A442" s="10" t="s">
        <v>454</v>
      </c>
      <c r="B442" s="11">
        <v>12</v>
      </c>
      <c r="C442" s="11">
        <v>999</v>
      </c>
      <c r="D442" s="12">
        <v>999</v>
      </c>
    </row>
    <row r="443" spans="1:4" x14ac:dyDescent="0.3">
      <c r="A443" s="10" t="s">
        <v>455</v>
      </c>
      <c r="B443" s="11">
        <v>23</v>
      </c>
      <c r="C443" s="11">
        <v>999</v>
      </c>
      <c r="D443" s="12">
        <v>999</v>
      </c>
    </row>
    <row r="444" spans="1:4" x14ac:dyDescent="0.3">
      <c r="A444" s="10" t="s">
        <v>456</v>
      </c>
      <c r="B444" s="11">
        <v>43</v>
      </c>
      <c r="C444" s="11">
        <v>30</v>
      </c>
      <c r="D444" s="12">
        <v>69.8</v>
      </c>
    </row>
    <row r="445" spans="1:4" x14ac:dyDescent="0.3">
      <c r="A445" s="10" t="s">
        <v>457</v>
      </c>
      <c r="B445" s="11">
        <v>77</v>
      </c>
      <c r="C445" s="11">
        <v>44</v>
      </c>
      <c r="D445" s="12">
        <v>57.1</v>
      </c>
    </row>
    <row r="446" spans="1:4" x14ac:dyDescent="0.3">
      <c r="A446" s="10" t="s">
        <v>458</v>
      </c>
      <c r="B446" s="11">
        <v>18</v>
      </c>
      <c r="C446" s="11">
        <v>999</v>
      </c>
      <c r="D446" s="12">
        <v>999</v>
      </c>
    </row>
    <row r="447" spans="1:4" x14ac:dyDescent="0.3">
      <c r="A447" s="10" t="s">
        <v>459</v>
      </c>
      <c r="B447" s="11">
        <v>46</v>
      </c>
      <c r="C447" s="11">
        <v>37</v>
      </c>
      <c r="D447" s="12">
        <v>80.400000000000006</v>
      </c>
    </row>
    <row r="448" spans="1:4" x14ac:dyDescent="0.3">
      <c r="A448" s="10" t="s">
        <v>460</v>
      </c>
      <c r="B448" s="11">
        <v>999</v>
      </c>
      <c r="C448" s="11">
        <v>999</v>
      </c>
      <c r="D448" s="12">
        <v>999</v>
      </c>
    </row>
    <row r="449" spans="1:4" x14ac:dyDescent="0.3">
      <c r="A449" s="10" t="s">
        <v>461</v>
      </c>
      <c r="B449" s="11">
        <v>22</v>
      </c>
      <c r="C449" s="11">
        <v>11</v>
      </c>
      <c r="D449" s="12">
        <v>50</v>
      </c>
    </row>
    <row r="450" spans="1:4" x14ac:dyDescent="0.3">
      <c r="A450" s="10" t="s">
        <v>462</v>
      </c>
      <c r="B450" s="11">
        <v>999</v>
      </c>
      <c r="C450" s="11">
        <v>999</v>
      </c>
      <c r="D450" s="12">
        <v>999</v>
      </c>
    </row>
    <row r="451" spans="1:4" x14ac:dyDescent="0.3">
      <c r="A451" s="10" t="s">
        <v>463</v>
      </c>
      <c r="B451" s="11">
        <v>999</v>
      </c>
      <c r="C451" s="11">
        <v>999</v>
      </c>
      <c r="D451" s="12">
        <v>999</v>
      </c>
    </row>
    <row r="452" spans="1:4" x14ac:dyDescent="0.3">
      <c r="A452" s="10" t="s">
        <v>464</v>
      </c>
      <c r="B452" s="11">
        <v>21</v>
      </c>
      <c r="C452" s="11">
        <v>17</v>
      </c>
      <c r="D452" s="12">
        <v>888</v>
      </c>
    </row>
    <row r="453" spans="1:4" x14ac:dyDescent="0.3">
      <c r="A453" s="10" t="s">
        <v>465</v>
      </c>
      <c r="B453" s="11">
        <v>23</v>
      </c>
      <c r="C453" s="11">
        <v>12</v>
      </c>
      <c r="D453" s="12">
        <v>52.2</v>
      </c>
    </row>
    <row r="454" spans="1:4" x14ac:dyDescent="0.3">
      <c r="A454" s="10" t="s">
        <v>466</v>
      </c>
      <c r="B454" s="11">
        <v>44</v>
      </c>
      <c r="C454" s="11">
        <v>17</v>
      </c>
      <c r="D454" s="12">
        <v>38.6</v>
      </c>
    </row>
    <row r="455" spans="1:4" x14ac:dyDescent="0.3">
      <c r="A455" s="10" t="s">
        <v>467</v>
      </c>
      <c r="B455" s="11">
        <v>29</v>
      </c>
      <c r="C455" s="11">
        <v>13</v>
      </c>
      <c r="D455" s="12">
        <v>44.8</v>
      </c>
    </row>
    <row r="456" spans="1:4" x14ac:dyDescent="0.3">
      <c r="A456" s="10" t="s">
        <v>468</v>
      </c>
      <c r="B456" s="11">
        <v>27</v>
      </c>
      <c r="C456" s="11">
        <v>17</v>
      </c>
      <c r="D456" s="12">
        <v>63</v>
      </c>
    </row>
    <row r="457" spans="1:4" x14ac:dyDescent="0.3">
      <c r="A457" s="10" t="s">
        <v>469</v>
      </c>
      <c r="B457" s="11">
        <v>59</v>
      </c>
      <c r="C457" s="11">
        <v>26</v>
      </c>
      <c r="D457" s="12">
        <v>44.1</v>
      </c>
    </row>
    <row r="458" spans="1:4" x14ac:dyDescent="0.3">
      <c r="A458" s="10" t="s">
        <v>470</v>
      </c>
      <c r="B458" s="11">
        <v>999</v>
      </c>
      <c r="C458" s="11">
        <v>999</v>
      </c>
      <c r="D458" s="12">
        <v>999</v>
      </c>
    </row>
    <row r="459" spans="1:4" x14ac:dyDescent="0.3">
      <c r="A459" s="10" t="s">
        <v>471</v>
      </c>
      <c r="B459" s="11">
        <v>999</v>
      </c>
      <c r="C459" s="11">
        <v>999</v>
      </c>
      <c r="D459" s="12">
        <v>999</v>
      </c>
    </row>
    <row r="460" spans="1:4" x14ac:dyDescent="0.3">
      <c r="A460" s="10" t="s">
        <v>472</v>
      </c>
      <c r="B460" s="11">
        <v>41</v>
      </c>
      <c r="C460" s="11">
        <v>19</v>
      </c>
      <c r="D460" s="12">
        <v>46.3</v>
      </c>
    </row>
    <row r="461" spans="1:4" x14ac:dyDescent="0.3">
      <c r="A461" s="10" t="s">
        <v>473</v>
      </c>
      <c r="B461" s="11">
        <v>18</v>
      </c>
      <c r="C461" s="11">
        <v>999</v>
      </c>
      <c r="D461" s="12">
        <v>999</v>
      </c>
    </row>
    <row r="462" spans="1:4" x14ac:dyDescent="0.3">
      <c r="A462" s="10" t="s">
        <v>474</v>
      </c>
      <c r="B462" s="11">
        <v>150</v>
      </c>
      <c r="C462" s="11">
        <v>67</v>
      </c>
      <c r="D462" s="12">
        <v>44.7</v>
      </c>
    </row>
    <row r="463" spans="1:4" x14ac:dyDescent="0.3">
      <c r="A463" s="10" t="s">
        <v>475</v>
      </c>
      <c r="B463" s="11">
        <v>11</v>
      </c>
      <c r="C463" s="11">
        <v>0</v>
      </c>
      <c r="D463" s="12">
        <v>0</v>
      </c>
    </row>
    <row r="464" spans="1:4" x14ac:dyDescent="0.3">
      <c r="A464" s="10" t="s">
        <v>476</v>
      </c>
      <c r="B464" s="11">
        <v>999</v>
      </c>
      <c r="C464" s="11">
        <v>999</v>
      </c>
      <c r="D464" s="12">
        <v>999</v>
      </c>
    </row>
    <row r="465" spans="1:4" x14ac:dyDescent="0.3">
      <c r="A465" s="10" t="s">
        <v>477</v>
      </c>
      <c r="B465" s="11">
        <v>999</v>
      </c>
      <c r="C465" s="11">
        <v>999</v>
      </c>
      <c r="D465" s="12">
        <v>999</v>
      </c>
    </row>
    <row r="466" spans="1:4" x14ac:dyDescent="0.3">
      <c r="A466" s="10" t="s">
        <v>478</v>
      </c>
      <c r="B466" s="11">
        <v>999</v>
      </c>
      <c r="C466" s="11">
        <v>999</v>
      </c>
      <c r="D466" s="12">
        <v>999</v>
      </c>
    </row>
    <row r="467" spans="1:4" x14ac:dyDescent="0.3">
      <c r="A467" s="10" t="s">
        <v>479</v>
      </c>
      <c r="B467" s="11">
        <v>38</v>
      </c>
      <c r="C467" s="11">
        <v>10</v>
      </c>
      <c r="D467" s="12">
        <v>26.3</v>
      </c>
    </row>
    <row r="468" spans="1:4" x14ac:dyDescent="0.3">
      <c r="A468" s="10" t="s">
        <v>480</v>
      </c>
      <c r="B468" s="11">
        <v>10</v>
      </c>
      <c r="C468" s="11">
        <v>0</v>
      </c>
      <c r="D468" s="12">
        <v>0</v>
      </c>
    </row>
    <row r="469" spans="1:4" x14ac:dyDescent="0.3">
      <c r="A469" s="10" t="s">
        <v>481</v>
      </c>
      <c r="B469" s="11">
        <v>999</v>
      </c>
      <c r="C469" s="11">
        <v>999</v>
      </c>
      <c r="D469" s="12">
        <v>999</v>
      </c>
    </row>
    <row r="470" spans="1:4" x14ac:dyDescent="0.3">
      <c r="A470" s="10" t="s">
        <v>482</v>
      </c>
      <c r="B470" s="11">
        <v>24</v>
      </c>
      <c r="C470" s="11">
        <v>21</v>
      </c>
      <c r="D470" s="12">
        <v>888</v>
      </c>
    </row>
    <row r="471" spans="1:4" x14ac:dyDescent="0.3">
      <c r="A471" s="10" t="s">
        <v>483</v>
      </c>
      <c r="B471" s="11">
        <v>16</v>
      </c>
      <c r="C471" s="11">
        <v>999</v>
      </c>
      <c r="D471" s="12">
        <v>999</v>
      </c>
    </row>
    <row r="472" spans="1:4" x14ac:dyDescent="0.3">
      <c r="A472" s="10" t="s">
        <v>484</v>
      </c>
      <c r="B472" s="11">
        <v>19</v>
      </c>
      <c r="C472" s="11">
        <v>999</v>
      </c>
      <c r="D472" s="12">
        <v>999</v>
      </c>
    </row>
    <row r="473" spans="1:4" x14ac:dyDescent="0.3">
      <c r="A473" s="10" t="s">
        <v>485</v>
      </c>
      <c r="B473" s="11">
        <v>68</v>
      </c>
      <c r="C473" s="11">
        <v>41</v>
      </c>
      <c r="D473" s="12">
        <v>60.3</v>
      </c>
    </row>
    <row r="474" spans="1:4" x14ac:dyDescent="0.3">
      <c r="A474" s="10" t="s">
        <v>486</v>
      </c>
      <c r="B474" s="11">
        <v>999</v>
      </c>
      <c r="C474" s="11">
        <v>999</v>
      </c>
      <c r="D474" s="12">
        <v>999</v>
      </c>
    </row>
    <row r="475" spans="1:4" x14ac:dyDescent="0.3">
      <c r="A475" s="10" t="s">
        <v>487</v>
      </c>
      <c r="B475" s="11">
        <v>999</v>
      </c>
      <c r="C475" s="11">
        <v>999</v>
      </c>
      <c r="D475" s="12">
        <v>999</v>
      </c>
    </row>
    <row r="476" spans="1:4" x14ac:dyDescent="0.3">
      <c r="A476" s="10" t="s">
        <v>488</v>
      </c>
      <c r="B476" s="11">
        <v>999</v>
      </c>
      <c r="C476" s="11">
        <v>999</v>
      </c>
      <c r="D476" s="12">
        <v>999</v>
      </c>
    </row>
    <row r="477" spans="1:4" x14ac:dyDescent="0.3">
      <c r="A477" s="10" t="s">
        <v>489</v>
      </c>
      <c r="B477" s="11">
        <v>39</v>
      </c>
      <c r="C477" s="11">
        <v>35</v>
      </c>
      <c r="D477" s="12">
        <v>888</v>
      </c>
    </row>
    <row r="478" spans="1:4" x14ac:dyDescent="0.3">
      <c r="A478" s="10" t="s">
        <v>490</v>
      </c>
      <c r="B478" s="11">
        <v>999</v>
      </c>
      <c r="C478" s="11">
        <v>999</v>
      </c>
      <c r="D478" s="12">
        <v>999</v>
      </c>
    </row>
    <row r="479" spans="1:4" x14ac:dyDescent="0.3">
      <c r="A479" s="10" t="s">
        <v>491</v>
      </c>
      <c r="B479" s="11">
        <v>999</v>
      </c>
      <c r="C479" s="11">
        <v>999</v>
      </c>
      <c r="D479" s="12">
        <v>999</v>
      </c>
    </row>
    <row r="480" spans="1:4" x14ac:dyDescent="0.3">
      <c r="A480" s="10" t="s">
        <v>492</v>
      </c>
      <c r="B480" s="11">
        <v>12</v>
      </c>
      <c r="C480" s="11">
        <v>999</v>
      </c>
      <c r="D480" s="12">
        <v>999</v>
      </c>
    </row>
    <row r="481" spans="1:4" x14ac:dyDescent="0.3">
      <c r="A481" s="10" t="s">
        <v>493</v>
      </c>
      <c r="B481" s="11">
        <v>10</v>
      </c>
      <c r="C481" s="11">
        <v>999</v>
      </c>
      <c r="D481" s="12">
        <v>999</v>
      </c>
    </row>
    <row r="482" spans="1:4" x14ac:dyDescent="0.3">
      <c r="A482" s="10" t="s">
        <v>494</v>
      </c>
      <c r="B482" s="11">
        <v>999</v>
      </c>
      <c r="C482" s="11">
        <v>999</v>
      </c>
      <c r="D482" s="12">
        <v>999</v>
      </c>
    </row>
    <row r="483" spans="1:4" x14ac:dyDescent="0.3">
      <c r="A483" s="10" t="s">
        <v>495</v>
      </c>
      <c r="B483" s="11">
        <v>999</v>
      </c>
      <c r="C483" s="11">
        <v>999</v>
      </c>
      <c r="D483" s="12">
        <v>999</v>
      </c>
    </row>
    <row r="484" spans="1:4" x14ac:dyDescent="0.3">
      <c r="A484" s="10" t="s">
        <v>496</v>
      </c>
      <c r="B484" s="11">
        <v>999</v>
      </c>
      <c r="C484" s="11">
        <v>999</v>
      </c>
      <c r="D484" s="12">
        <v>999</v>
      </c>
    </row>
    <row r="485" spans="1:4" x14ac:dyDescent="0.3">
      <c r="A485" s="10" t="s">
        <v>497</v>
      </c>
      <c r="B485" s="11">
        <v>70</v>
      </c>
      <c r="C485" s="11">
        <v>20</v>
      </c>
      <c r="D485" s="12">
        <v>28.6</v>
      </c>
    </row>
    <row r="486" spans="1:4" x14ac:dyDescent="0.3">
      <c r="A486" s="10" t="s">
        <v>498</v>
      </c>
      <c r="B486" s="11">
        <v>52</v>
      </c>
      <c r="C486" s="11">
        <v>21</v>
      </c>
      <c r="D486" s="12">
        <v>40.4</v>
      </c>
    </row>
    <row r="487" spans="1:4" x14ac:dyDescent="0.3">
      <c r="A487" s="10" t="s">
        <v>499</v>
      </c>
      <c r="B487" s="11">
        <v>999</v>
      </c>
      <c r="C487" s="11">
        <v>999</v>
      </c>
      <c r="D487" s="12">
        <v>999</v>
      </c>
    </row>
    <row r="488" spans="1:4" x14ac:dyDescent="0.3">
      <c r="A488" s="10" t="s">
        <v>500</v>
      </c>
      <c r="B488" s="11">
        <v>23</v>
      </c>
      <c r="C488" s="11">
        <v>18</v>
      </c>
      <c r="D488" s="12">
        <v>78.3</v>
      </c>
    </row>
    <row r="489" spans="1:4" x14ac:dyDescent="0.3">
      <c r="A489" s="10" t="s">
        <v>501</v>
      </c>
      <c r="B489" s="11">
        <v>31</v>
      </c>
      <c r="C489" s="11">
        <v>10</v>
      </c>
      <c r="D489" s="12">
        <v>32.299999999999997</v>
      </c>
    </row>
    <row r="490" spans="1:4" x14ac:dyDescent="0.3">
      <c r="A490" s="10" t="s">
        <v>502</v>
      </c>
      <c r="B490" s="11">
        <v>999</v>
      </c>
      <c r="C490" s="11">
        <v>999</v>
      </c>
      <c r="D490" s="12">
        <v>999</v>
      </c>
    </row>
    <row r="491" spans="1:4" x14ac:dyDescent="0.3">
      <c r="A491" s="10" t="s">
        <v>503</v>
      </c>
      <c r="B491" s="11">
        <v>31</v>
      </c>
      <c r="C491" s="11">
        <v>0</v>
      </c>
      <c r="D491" s="12">
        <v>0</v>
      </c>
    </row>
    <row r="492" spans="1:4" x14ac:dyDescent="0.3">
      <c r="A492" s="10" t="s">
        <v>504</v>
      </c>
      <c r="B492" s="11">
        <v>33</v>
      </c>
      <c r="C492" s="11">
        <v>20</v>
      </c>
      <c r="D492" s="12">
        <v>60.6</v>
      </c>
    </row>
    <row r="493" spans="1:4" x14ac:dyDescent="0.3">
      <c r="A493" s="10" t="s">
        <v>505</v>
      </c>
      <c r="B493" s="11">
        <v>158</v>
      </c>
      <c r="C493" s="11">
        <v>59</v>
      </c>
      <c r="D493" s="12">
        <v>37.299999999999997</v>
      </c>
    </row>
    <row r="494" spans="1:4" x14ac:dyDescent="0.3">
      <c r="A494" s="10" t="s">
        <v>506</v>
      </c>
      <c r="B494" s="11">
        <v>89</v>
      </c>
      <c r="C494" s="11">
        <v>22</v>
      </c>
      <c r="D494" s="12">
        <v>24.7</v>
      </c>
    </row>
    <row r="495" spans="1:4" x14ac:dyDescent="0.3">
      <c r="A495" s="10" t="s">
        <v>507</v>
      </c>
      <c r="B495" s="11">
        <v>999</v>
      </c>
      <c r="C495" s="11">
        <v>999</v>
      </c>
      <c r="D495" s="12">
        <v>999</v>
      </c>
    </row>
    <row r="496" spans="1:4" x14ac:dyDescent="0.3">
      <c r="A496" s="10" t="s">
        <v>508</v>
      </c>
      <c r="B496" s="11">
        <v>999</v>
      </c>
      <c r="C496" s="11">
        <v>999</v>
      </c>
      <c r="D496" s="12">
        <v>999</v>
      </c>
    </row>
    <row r="497" spans="1:4" x14ac:dyDescent="0.3">
      <c r="A497" s="10" t="s">
        <v>509</v>
      </c>
      <c r="B497" s="11">
        <v>999</v>
      </c>
      <c r="C497" s="11">
        <v>999</v>
      </c>
      <c r="D497" s="12">
        <v>999</v>
      </c>
    </row>
    <row r="498" spans="1:4" x14ac:dyDescent="0.3">
      <c r="A498" s="10" t="s">
        <v>510</v>
      </c>
      <c r="B498" s="11">
        <v>999</v>
      </c>
      <c r="C498" s="11">
        <v>999</v>
      </c>
      <c r="D498" s="12">
        <v>999</v>
      </c>
    </row>
    <row r="499" spans="1:4" x14ac:dyDescent="0.3">
      <c r="A499" s="10" t="s">
        <v>511</v>
      </c>
      <c r="B499" s="11">
        <v>17</v>
      </c>
      <c r="C499" s="11">
        <v>999</v>
      </c>
      <c r="D499" s="12">
        <v>999</v>
      </c>
    </row>
    <row r="500" spans="1:4" x14ac:dyDescent="0.3">
      <c r="A500" s="10" t="s">
        <v>512</v>
      </c>
      <c r="B500" s="11">
        <v>24</v>
      </c>
      <c r="C500" s="11">
        <v>22</v>
      </c>
      <c r="D500" s="12">
        <v>888</v>
      </c>
    </row>
    <row r="501" spans="1:4" x14ac:dyDescent="0.3">
      <c r="A501" s="10" t="s">
        <v>513</v>
      </c>
      <c r="B501" s="11">
        <v>999</v>
      </c>
      <c r="C501" s="11">
        <v>999</v>
      </c>
      <c r="D501" s="12">
        <v>999</v>
      </c>
    </row>
    <row r="502" spans="1:4" x14ac:dyDescent="0.3">
      <c r="A502" s="10" t="s">
        <v>514</v>
      </c>
      <c r="B502" s="11">
        <v>11</v>
      </c>
      <c r="C502" s="11">
        <v>999</v>
      </c>
      <c r="D502" s="12">
        <v>999</v>
      </c>
    </row>
    <row r="503" spans="1:4" x14ac:dyDescent="0.3">
      <c r="A503" s="10" t="s">
        <v>515</v>
      </c>
      <c r="B503" s="11">
        <v>999</v>
      </c>
      <c r="C503" s="11">
        <v>999</v>
      </c>
      <c r="D503" s="12">
        <v>999</v>
      </c>
    </row>
    <row r="504" spans="1:4" x14ac:dyDescent="0.3">
      <c r="A504" s="10" t="s">
        <v>516</v>
      </c>
      <c r="B504" s="11">
        <v>27</v>
      </c>
      <c r="C504" s="11">
        <v>20</v>
      </c>
      <c r="D504" s="12">
        <v>74.099999999999994</v>
      </c>
    </row>
    <row r="505" spans="1:4" x14ac:dyDescent="0.3">
      <c r="A505" s="10" t="s">
        <v>517</v>
      </c>
      <c r="B505" s="11">
        <v>999</v>
      </c>
      <c r="C505" s="11">
        <v>999</v>
      </c>
      <c r="D505" s="12">
        <v>999</v>
      </c>
    </row>
    <row r="506" spans="1:4" x14ac:dyDescent="0.3">
      <c r="A506" s="10" t="s">
        <v>518</v>
      </c>
      <c r="B506" s="11">
        <v>20</v>
      </c>
      <c r="C506" s="11">
        <v>14</v>
      </c>
      <c r="D506" s="12">
        <v>70</v>
      </c>
    </row>
    <row r="507" spans="1:4" x14ac:dyDescent="0.3">
      <c r="A507" s="10" t="s">
        <v>519</v>
      </c>
      <c r="B507" s="11">
        <v>999</v>
      </c>
      <c r="C507" s="11">
        <v>999</v>
      </c>
      <c r="D507" s="12">
        <v>999</v>
      </c>
    </row>
    <row r="508" spans="1:4" x14ac:dyDescent="0.3">
      <c r="A508" s="10" t="s">
        <v>520</v>
      </c>
      <c r="B508" s="11">
        <v>14</v>
      </c>
      <c r="C508" s="11">
        <v>13</v>
      </c>
      <c r="D508" s="12">
        <v>888</v>
      </c>
    </row>
    <row r="509" spans="1:4" x14ac:dyDescent="0.3">
      <c r="A509" s="10" t="s">
        <v>521</v>
      </c>
      <c r="B509" s="11">
        <v>12</v>
      </c>
      <c r="C509" s="11">
        <v>12</v>
      </c>
      <c r="D509" s="12">
        <v>100</v>
      </c>
    </row>
    <row r="510" spans="1:4" x14ac:dyDescent="0.3">
      <c r="A510" s="10" t="s">
        <v>522</v>
      </c>
      <c r="B510" s="11">
        <v>999</v>
      </c>
      <c r="C510" s="11">
        <v>999</v>
      </c>
      <c r="D510" s="12">
        <v>999</v>
      </c>
    </row>
    <row r="511" spans="1:4" x14ac:dyDescent="0.3">
      <c r="A511" s="10" t="s">
        <v>523</v>
      </c>
      <c r="B511" s="11">
        <v>26</v>
      </c>
      <c r="C511" s="11">
        <v>11</v>
      </c>
      <c r="D511" s="12">
        <v>42.3</v>
      </c>
    </row>
    <row r="512" spans="1:4" x14ac:dyDescent="0.3">
      <c r="A512" s="10" t="s">
        <v>524</v>
      </c>
      <c r="B512" s="11">
        <v>23</v>
      </c>
      <c r="C512" s="11">
        <v>10</v>
      </c>
      <c r="D512" s="12">
        <v>43.5</v>
      </c>
    </row>
    <row r="513" spans="1:4" x14ac:dyDescent="0.3">
      <c r="A513" s="10" t="s">
        <v>525</v>
      </c>
      <c r="B513" s="11">
        <v>999</v>
      </c>
      <c r="C513" s="11">
        <v>999</v>
      </c>
      <c r="D513" s="12">
        <v>999</v>
      </c>
    </row>
    <row r="514" spans="1:4" x14ac:dyDescent="0.3">
      <c r="A514" s="10" t="s">
        <v>526</v>
      </c>
      <c r="B514" s="11">
        <v>999</v>
      </c>
      <c r="C514" s="11">
        <v>999</v>
      </c>
      <c r="D514" s="12">
        <v>999</v>
      </c>
    </row>
    <row r="515" spans="1:4" x14ac:dyDescent="0.3">
      <c r="A515" s="10" t="s">
        <v>527</v>
      </c>
      <c r="B515" s="11">
        <v>999</v>
      </c>
      <c r="C515" s="11">
        <v>999</v>
      </c>
      <c r="D515" s="12">
        <v>999</v>
      </c>
    </row>
    <row r="516" spans="1:4" x14ac:dyDescent="0.3">
      <c r="A516" s="10" t="s">
        <v>528</v>
      </c>
      <c r="B516" s="11">
        <v>150</v>
      </c>
      <c r="C516" s="11">
        <v>84</v>
      </c>
      <c r="D516" s="12">
        <v>56</v>
      </c>
    </row>
    <row r="517" spans="1:4" x14ac:dyDescent="0.3">
      <c r="A517" s="10" t="s">
        <v>529</v>
      </c>
      <c r="B517" s="11">
        <v>11</v>
      </c>
      <c r="C517" s="11">
        <v>999</v>
      </c>
      <c r="D517" s="12">
        <v>999</v>
      </c>
    </row>
    <row r="518" spans="1:4" x14ac:dyDescent="0.3">
      <c r="A518" s="10" t="s">
        <v>530</v>
      </c>
      <c r="B518" s="11">
        <v>31</v>
      </c>
      <c r="C518" s="11">
        <v>19</v>
      </c>
      <c r="D518" s="12">
        <v>61.3</v>
      </c>
    </row>
    <row r="519" spans="1:4" x14ac:dyDescent="0.3">
      <c r="A519" s="10" t="s">
        <v>531</v>
      </c>
      <c r="B519" s="11">
        <v>55</v>
      </c>
      <c r="C519" s="11">
        <v>24</v>
      </c>
      <c r="D519" s="12">
        <v>43.6</v>
      </c>
    </row>
    <row r="520" spans="1:4" x14ac:dyDescent="0.3">
      <c r="A520" s="10" t="s">
        <v>532</v>
      </c>
      <c r="B520" s="11">
        <v>16</v>
      </c>
      <c r="C520" s="11">
        <v>12</v>
      </c>
      <c r="D520" s="12">
        <v>888</v>
      </c>
    </row>
    <row r="521" spans="1:4" x14ac:dyDescent="0.3">
      <c r="A521" s="10" t="s">
        <v>533</v>
      </c>
      <c r="B521" s="11">
        <v>22</v>
      </c>
      <c r="C521" s="11">
        <v>999</v>
      </c>
      <c r="D521" s="12">
        <v>999</v>
      </c>
    </row>
    <row r="522" spans="1:4" x14ac:dyDescent="0.3">
      <c r="A522" s="10" t="s">
        <v>534</v>
      </c>
      <c r="B522" s="11">
        <v>999</v>
      </c>
      <c r="C522" s="11">
        <v>999</v>
      </c>
      <c r="D522" s="12">
        <v>999</v>
      </c>
    </row>
    <row r="523" spans="1:4" x14ac:dyDescent="0.3">
      <c r="A523" s="10" t="s">
        <v>535</v>
      </c>
      <c r="B523" s="11">
        <v>999</v>
      </c>
      <c r="C523" s="11">
        <v>999</v>
      </c>
      <c r="D523" s="12">
        <v>999</v>
      </c>
    </row>
    <row r="524" spans="1:4" x14ac:dyDescent="0.3">
      <c r="A524" s="10" t="s">
        <v>536</v>
      </c>
      <c r="B524" s="11">
        <v>999</v>
      </c>
      <c r="C524" s="11">
        <v>999</v>
      </c>
      <c r="D524" s="12">
        <v>999</v>
      </c>
    </row>
    <row r="525" spans="1:4" x14ac:dyDescent="0.3">
      <c r="A525" s="10" t="s">
        <v>537</v>
      </c>
      <c r="B525" s="11">
        <v>999</v>
      </c>
      <c r="C525" s="11">
        <v>999</v>
      </c>
      <c r="D525" s="12">
        <v>999</v>
      </c>
    </row>
  </sheetData>
  <autoFilter ref="A3:D525" xr:uid="{7388B16D-6FFA-40F2-A2C4-44A3BA82D76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39108-4046-4C07-B7A2-BA952E88C3DF}">
  <sheetPr filterMode="1">
    <tabColor theme="9" tint="-0.249977111117893"/>
  </sheetPr>
  <dimension ref="B5:T650"/>
  <sheetViews>
    <sheetView workbookViewId="0">
      <selection activeCell="C142" sqref="C142"/>
    </sheetView>
  </sheetViews>
  <sheetFormatPr defaultRowHeight="14.4" x14ac:dyDescent="0.3"/>
  <cols>
    <col min="1" max="2" width="8.88671875" style="125"/>
    <col min="3" max="3" width="40.6640625" style="125" customWidth="1"/>
    <col min="4" max="4" width="16.21875" style="26" bestFit="1" customWidth="1"/>
    <col min="5" max="5" width="14.77734375" style="26" customWidth="1"/>
    <col min="6" max="6" width="17.109375" style="26" customWidth="1"/>
    <col min="7" max="7" width="18.88671875" style="26" customWidth="1"/>
    <col min="8" max="8" width="26.6640625" style="26" bestFit="1" customWidth="1"/>
    <col min="9" max="9" width="11.6640625" style="26" bestFit="1" customWidth="1"/>
    <col min="10" max="10" width="15.21875" style="26" bestFit="1" customWidth="1"/>
    <col min="11" max="11" width="16.44140625" style="26" bestFit="1" customWidth="1"/>
    <col min="12" max="12" width="3.6640625" style="26" customWidth="1"/>
    <col min="13" max="16" width="8.88671875" style="26"/>
    <col min="17" max="16384" width="8.88671875" style="125"/>
  </cols>
  <sheetData>
    <row r="5" spans="2:20" x14ac:dyDescent="0.3">
      <c r="B5" s="40"/>
      <c r="C5" s="144" t="s">
        <v>683</v>
      </c>
      <c r="D5" s="145" t="s">
        <v>1</v>
      </c>
      <c r="E5" s="179" t="s">
        <v>6387</v>
      </c>
      <c r="F5" s="180"/>
      <c r="G5" s="118" t="s">
        <v>1</v>
      </c>
      <c r="H5" s="118" t="s">
        <v>749</v>
      </c>
      <c r="I5" s="181" t="s">
        <v>790</v>
      </c>
      <c r="J5" s="181"/>
      <c r="K5" s="181"/>
      <c r="L5" s="137"/>
      <c r="M5" s="177" t="s">
        <v>6383</v>
      </c>
      <c r="N5" s="177"/>
      <c r="O5" s="177"/>
      <c r="P5" s="177"/>
    </row>
    <row r="6" spans="2:20" x14ac:dyDescent="0.3">
      <c r="B6" s="40"/>
      <c r="C6" s="39"/>
      <c r="D6" s="166" t="s">
        <v>6389</v>
      </c>
      <c r="E6" s="184" t="s">
        <v>6388</v>
      </c>
      <c r="F6" s="182"/>
      <c r="G6" s="141" t="s">
        <v>754</v>
      </c>
      <c r="H6" s="141" t="s">
        <v>750</v>
      </c>
      <c r="I6" s="183" t="s">
        <v>6385</v>
      </c>
      <c r="J6" s="183"/>
      <c r="K6" s="183"/>
      <c r="L6" s="143"/>
      <c r="M6" s="178" t="s">
        <v>6384</v>
      </c>
      <c r="N6" s="178"/>
      <c r="O6" s="178"/>
      <c r="P6" s="178"/>
    </row>
    <row r="7" spans="2:20" x14ac:dyDescent="0.3">
      <c r="B7" s="164" t="s">
        <v>6386</v>
      </c>
      <c r="C7" s="7" t="s">
        <v>12</v>
      </c>
      <c r="D7" s="67" t="s">
        <v>2</v>
      </c>
      <c r="E7" s="36" t="s">
        <v>2</v>
      </c>
      <c r="F7" s="99" t="s">
        <v>744</v>
      </c>
      <c r="G7" s="136" t="s">
        <v>2</v>
      </c>
      <c r="H7" s="136" t="s">
        <v>744</v>
      </c>
      <c r="I7" s="135" t="s">
        <v>6363</v>
      </c>
      <c r="J7" s="135" t="s">
        <v>6368</v>
      </c>
      <c r="K7" s="135" t="s">
        <v>6367</v>
      </c>
      <c r="L7" s="135"/>
      <c r="M7" s="136" t="s">
        <v>6371</v>
      </c>
      <c r="N7" s="136" t="s">
        <v>6374</v>
      </c>
      <c r="O7" s="136" t="s">
        <v>6376</v>
      </c>
      <c r="P7" s="136" t="s">
        <v>6377</v>
      </c>
    </row>
    <row r="8" spans="2:20" hidden="1" x14ac:dyDescent="0.3">
      <c r="B8" s="146">
        <v>1</v>
      </c>
      <c r="C8" s="125" t="s">
        <v>503</v>
      </c>
      <c r="D8" s="147">
        <v>72</v>
      </c>
      <c r="E8" s="26">
        <v>51</v>
      </c>
      <c r="F8" s="148">
        <v>0.71</v>
      </c>
      <c r="G8" s="120">
        <v>0</v>
      </c>
      <c r="H8" s="148">
        <v>0</v>
      </c>
      <c r="I8" s="81">
        <v>31</v>
      </c>
      <c r="J8" s="81">
        <v>20</v>
      </c>
      <c r="K8" s="82">
        <v>0.61</v>
      </c>
      <c r="L8" s="149"/>
      <c r="M8" s="151">
        <v>1</v>
      </c>
      <c r="N8" s="151">
        <v>1</v>
      </c>
      <c r="O8" s="151">
        <v>9</v>
      </c>
      <c r="P8" s="153">
        <f t="shared" ref="P8:P71" si="0">SUM(M8:O8)</f>
        <v>11</v>
      </c>
      <c r="T8" s="94"/>
    </row>
    <row r="9" spans="2:20" hidden="1" x14ac:dyDescent="0.3">
      <c r="B9" s="146">
        <v>2</v>
      </c>
      <c r="C9" s="125" t="s">
        <v>416</v>
      </c>
      <c r="D9" s="147">
        <v>132</v>
      </c>
      <c r="E9" s="26">
        <v>43</v>
      </c>
      <c r="F9" s="148">
        <v>0.33</v>
      </c>
      <c r="G9" s="120">
        <v>0</v>
      </c>
      <c r="H9" s="148">
        <v>0</v>
      </c>
      <c r="I9" s="81">
        <v>28</v>
      </c>
      <c r="J9" s="81">
        <v>15</v>
      </c>
      <c r="K9" s="82">
        <v>0.65</v>
      </c>
      <c r="L9" s="149"/>
      <c r="M9" s="151">
        <v>9</v>
      </c>
      <c r="N9" s="151">
        <v>1</v>
      </c>
      <c r="O9" s="151">
        <v>5</v>
      </c>
      <c r="P9" s="153">
        <f t="shared" si="0"/>
        <v>15</v>
      </c>
      <c r="T9" s="94"/>
    </row>
    <row r="10" spans="2:20" hidden="1" x14ac:dyDescent="0.3">
      <c r="B10" s="146">
        <v>3</v>
      </c>
      <c r="C10" s="125" t="s">
        <v>251</v>
      </c>
      <c r="D10" s="147">
        <v>72</v>
      </c>
      <c r="E10" s="26">
        <v>20</v>
      </c>
      <c r="F10" s="148">
        <v>0.28000000000000003</v>
      </c>
      <c r="G10" s="120">
        <v>0</v>
      </c>
      <c r="H10" s="148">
        <v>0</v>
      </c>
      <c r="I10" s="81">
        <v>20</v>
      </c>
      <c r="J10" s="81">
        <v>0</v>
      </c>
      <c r="K10" s="82">
        <v>1</v>
      </c>
      <c r="L10" s="149"/>
      <c r="M10" s="151">
        <v>14</v>
      </c>
      <c r="N10" s="151">
        <v>1</v>
      </c>
      <c r="O10" s="151">
        <v>1</v>
      </c>
      <c r="P10" s="153">
        <f t="shared" si="0"/>
        <v>16</v>
      </c>
      <c r="T10" s="94"/>
    </row>
    <row r="11" spans="2:20" hidden="1" x14ac:dyDescent="0.3">
      <c r="B11" s="146">
        <v>4</v>
      </c>
      <c r="C11" s="125" t="s">
        <v>64</v>
      </c>
      <c r="D11" s="147">
        <v>114</v>
      </c>
      <c r="E11" s="26">
        <v>33</v>
      </c>
      <c r="F11" s="148">
        <v>0.28999999999999998</v>
      </c>
      <c r="G11" s="120">
        <v>0</v>
      </c>
      <c r="H11" s="148">
        <v>0</v>
      </c>
      <c r="I11" s="81">
        <v>23</v>
      </c>
      <c r="J11" s="81">
        <v>10</v>
      </c>
      <c r="K11" s="82">
        <v>0.7</v>
      </c>
      <c r="L11" s="149"/>
      <c r="M11" s="151">
        <v>13</v>
      </c>
      <c r="N11" s="151">
        <v>1</v>
      </c>
      <c r="O11" s="151">
        <v>3</v>
      </c>
      <c r="P11" s="153">
        <f t="shared" si="0"/>
        <v>17</v>
      </c>
      <c r="T11" s="94"/>
    </row>
    <row r="12" spans="2:20" hidden="1" x14ac:dyDescent="0.3">
      <c r="B12" s="146">
        <v>5</v>
      </c>
      <c r="C12" s="125" t="s">
        <v>451</v>
      </c>
      <c r="D12" s="147">
        <v>103</v>
      </c>
      <c r="E12" s="26">
        <v>27</v>
      </c>
      <c r="F12" s="148">
        <v>0.26</v>
      </c>
      <c r="G12" s="120">
        <v>0</v>
      </c>
      <c r="H12" s="148">
        <v>0</v>
      </c>
      <c r="I12" s="81">
        <v>27</v>
      </c>
      <c r="J12" s="81">
        <v>0</v>
      </c>
      <c r="K12" s="82">
        <v>1</v>
      </c>
      <c r="L12" s="149"/>
      <c r="M12" s="151">
        <v>16</v>
      </c>
      <c r="N12" s="151">
        <v>1</v>
      </c>
      <c r="O12" s="151">
        <v>1</v>
      </c>
      <c r="P12" s="153">
        <f t="shared" si="0"/>
        <v>18</v>
      </c>
      <c r="T12" s="94"/>
    </row>
    <row r="13" spans="2:20" hidden="1" x14ac:dyDescent="0.3">
      <c r="B13" s="146">
        <v>6</v>
      </c>
      <c r="C13" s="125" t="s">
        <v>57</v>
      </c>
      <c r="D13" s="147">
        <v>105</v>
      </c>
      <c r="E13" s="26">
        <v>39</v>
      </c>
      <c r="F13" s="148">
        <v>0.37</v>
      </c>
      <c r="G13" s="120">
        <v>0</v>
      </c>
      <c r="H13" s="148">
        <v>0</v>
      </c>
      <c r="I13" s="81">
        <v>22</v>
      </c>
      <c r="J13" s="81">
        <v>17</v>
      </c>
      <c r="K13" s="82">
        <v>0.56000000000000005</v>
      </c>
      <c r="L13" s="149"/>
      <c r="M13" s="151">
        <v>5</v>
      </c>
      <c r="N13" s="151">
        <v>1</v>
      </c>
      <c r="O13" s="151">
        <v>14</v>
      </c>
      <c r="P13" s="153">
        <f t="shared" si="0"/>
        <v>20</v>
      </c>
      <c r="T13" s="94"/>
    </row>
    <row r="14" spans="2:20" hidden="1" x14ac:dyDescent="0.3">
      <c r="B14" s="146">
        <v>7</v>
      </c>
      <c r="C14" s="125" t="s">
        <v>100</v>
      </c>
      <c r="D14" s="147">
        <v>183</v>
      </c>
      <c r="E14" s="26">
        <v>48</v>
      </c>
      <c r="F14" s="148">
        <v>0.26</v>
      </c>
      <c r="G14" s="120">
        <v>0</v>
      </c>
      <c r="H14" s="148">
        <v>0</v>
      </c>
      <c r="I14" s="81">
        <v>32</v>
      </c>
      <c r="J14" s="81">
        <v>16</v>
      </c>
      <c r="K14" s="82">
        <v>0.67</v>
      </c>
      <c r="L14" s="149"/>
      <c r="M14" s="151">
        <v>16</v>
      </c>
      <c r="N14" s="151">
        <v>1</v>
      </c>
      <c r="O14" s="151">
        <v>4</v>
      </c>
      <c r="P14" s="153">
        <f t="shared" si="0"/>
        <v>21</v>
      </c>
      <c r="T14" s="94"/>
    </row>
    <row r="15" spans="2:20" hidden="1" x14ac:dyDescent="0.3">
      <c r="B15" s="146">
        <v>8</v>
      </c>
      <c r="C15" s="125" t="s">
        <v>479</v>
      </c>
      <c r="D15" s="147">
        <v>151</v>
      </c>
      <c r="E15" s="26">
        <v>55</v>
      </c>
      <c r="F15" s="148">
        <v>0.36</v>
      </c>
      <c r="G15" s="120">
        <v>10</v>
      </c>
      <c r="H15" s="148">
        <v>0.18</v>
      </c>
      <c r="I15" s="81">
        <v>28</v>
      </c>
      <c r="J15" s="81">
        <v>17</v>
      </c>
      <c r="K15" s="82">
        <v>0.62</v>
      </c>
      <c r="L15" s="149"/>
      <c r="M15" s="151">
        <v>6</v>
      </c>
      <c r="N15" s="151">
        <v>7</v>
      </c>
      <c r="O15" s="151">
        <v>8</v>
      </c>
      <c r="P15" s="153">
        <f t="shared" si="0"/>
        <v>21</v>
      </c>
      <c r="T15" s="94"/>
    </row>
    <row r="16" spans="2:20" hidden="1" x14ac:dyDescent="0.3">
      <c r="B16" s="146">
        <v>9</v>
      </c>
      <c r="C16" s="125" t="s">
        <v>483</v>
      </c>
      <c r="D16" s="147">
        <v>73</v>
      </c>
      <c r="E16" s="26">
        <v>31</v>
      </c>
      <c r="F16" s="148">
        <v>0.42</v>
      </c>
      <c r="G16" s="120">
        <v>0</v>
      </c>
      <c r="H16" s="148">
        <v>0</v>
      </c>
      <c r="I16" s="81">
        <v>16</v>
      </c>
      <c r="J16" s="81">
        <v>15</v>
      </c>
      <c r="K16" s="82">
        <v>0.52</v>
      </c>
      <c r="L16" s="149"/>
      <c r="M16" s="151">
        <v>3</v>
      </c>
      <c r="N16" s="151">
        <v>1</v>
      </c>
      <c r="O16" s="151">
        <v>18</v>
      </c>
      <c r="P16" s="153">
        <f t="shared" si="0"/>
        <v>22</v>
      </c>
      <c r="T16" s="94"/>
    </row>
    <row r="17" spans="2:20" hidden="1" x14ac:dyDescent="0.3">
      <c r="B17" s="146">
        <v>10</v>
      </c>
      <c r="C17" s="125" t="s">
        <v>150</v>
      </c>
      <c r="D17" s="147">
        <v>108</v>
      </c>
      <c r="E17" s="26">
        <v>31</v>
      </c>
      <c r="F17" s="148">
        <v>0.28999999999999998</v>
      </c>
      <c r="G17" s="120">
        <v>0</v>
      </c>
      <c r="H17" s="148">
        <v>0</v>
      </c>
      <c r="I17" s="81">
        <v>19</v>
      </c>
      <c r="J17" s="81">
        <v>12</v>
      </c>
      <c r="K17" s="82">
        <v>0.61</v>
      </c>
      <c r="L17" s="149"/>
      <c r="M17" s="151">
        <v>13</v>
      </c>
      <c r="N17" s="151">
        <v>1</v>
      </c>
      <c r="O17" s="151">
        <v>9</v>
      </c>
      <c r="P17" s="153">
        <f t="shared" si="0"/>
        <v>23</v>
      </c>
      <c r="T17" s="94"/>
    </row>
    <row r="18" spans="2:20" hidden="1" x14ac:dyDescent="0.3">
      <c r="B18" s="146">
        <v>11</v>
      </c>
      <c r="C18" s="125" t="s">
        <v>164</v>
      </c>
      <c r="D18" s="147">
        <v>81</v>
      </c>
      <c r="E18" s="26">
        <v>26</v>
      </c>
      <c r="F18" s="148">
        <v>0.32</v>
      </c>
      <c r="G18" s="120">
        <v>0</v>
      </c>
      <c r="H18" s="148">
        <v>0</v>
      </c>
      <c r="I18" s="81">
        <v>15</v>
      </c>
      <c r="J18" s="81">
        <v>11</v>
      </c>
      <c r="K18" s="82">
        <v>0.57999999999999996</v>
      </c>
      <c r="L18" s="149"/>
      <c r="M18" s="151">
        <v>10</v>
      </c>
      <c r="N18" s="151">
        <v>1</v>
      </c>
      <c r="O18" s="151">
        <v>12</v>
      </c>
      <c r="P18" s="153">
        <f t="shared" si="0"/>
        <v>23</v>
      </c>
      <c r="T18" s="94"/>
    </row>
    <row r="19" spans="2:20" hidden="1" x14ac:dyDescent="0.3">
      <c r="B19" s="146">
        <v>12</v>
      </c>
      <c r="C19" s="125" t="s">
        <v>447</v>
      </c>
      <c r="D19" s="147">
        <v>162</v>
      </c>
      <c r="E19" s="26">
        <v>43</v>
      </c>
      <c r="F19" s="148">
        <v>0.27</v>
      </c>
      <c r="G19" s="120">
        <v>0</v>
      </c>
      <c r="H19" s="148">
        <v>0</v>
      </c>
      <c r="I19" s="81">
        <v>27</v>
      </c>
      <c r="J19" s="81">
        <v>16</v>
      </c>
      <c r="K19" s="82">
        <v>0.63</v>
      </c>
      <c r="L19" s="149"/>
      <c r="M19" s="151">
        <v>15</v>
      </c>
      <c r="N19" s="151">
        <v>1</v>
      </c>
      <c r="O19" s="151">
        <v>7</v>
      </c>
      <c r="P19" s="153">
        <f t="shared" si="0"/>
        <v>23</v>
      </c>
      <c r="T19" s="94"/>
    </row>
    <row r="20" spans="2:20" hidden="1" x14ac:dyDescent="0.3">
      <c r="B20" s="146">
        <v>13</v>
      </c>
      <c r="C20" s="125" t="s">
        <v>66</v>
      </c>
      <c r="D20" s="147">
        <v>142</v>
      </c>
      <c r="E20" s="26">
        <v>46</v>
      </c>
      <c r="F20" s="148">
        <v>0.32</v>
      </c>
      <c r="G20" s="120">
        <v>0</v>
      </c>
      <c r="H20" s="148">
        <v>0</v>
      </c>
      <c r="I20" s="81">
        <v>26</v>
      </c>
      <c r="J20" s="81">
        <v>20</v>
      </c>
      <c r="K20" s="82">
        <v>0.56999999999999995</v>
      </c>
      <c r="L20" s="149"/>
      <c r="M20" s="151">
        <v>10</v>
      </c>
      <c r="N20" s="151">
        <v>1</v>
      </c>
      <c r="O20" s="151">
        <v>13</v>
      </c>
      <c r="P20" s="153">
        <f t="shared" si="0"/>
        <v>24</v>
      </c>
      <c r="T20" s="94"/>
    </row>
    <row r="21" spans="2:20" hidden="1" x14ac:dyDescent="0.3">
      <c r="B21" s="146">
        <v>14</v>
      </c>
      <c r="C21" s="125" t="s">
        <v>152</v>
      </c>
      <c r="D21" s="147">
        <v>138</v>
      </c>
      <c r="E21" s="26">
        <v>43</v>
      </c>
      <c r="F21" s="148">
        <v>0.31</v>
      </c>
      <c r="G21" s="120">
        <v>0</v>
      </c>
      <c r="H21" s="148">
        <v>0</v>
      </c>
      <c r="I21" s="81">
        <v>25</v>
      </c>
      <c r="J21" s="81">
        <v>18</v>
      </c>
      <c r="K21" s="82">
        <v>0.57999999999999996</v>
      </c>
      <c r="L21" s="149"/>
      <c r="M21" s="151">
        <v>11</v>
      </c>
      <c r="N21" s="151">
        <v>1</v>
      </c>
      <c r="O21" s="151">
        <v>12</v>
      </c>
      <c r="P21" s="153">
        <f t="shared" si="0"/>
        <v>24</v>
      </c>
      <c r="T21" s="94"/>
    </row>
    <row r="22" spans="2:20" hidden="1" x14ac:dyDescent="0.3">
      <c r="B22" s="146">
        <v>15</v>
      </c>
      <c r="C22" s="125" t="s">
        <v>354</v>
      </c>
      <c r="D22" s="147">
        <v>168</v>
      </c>
      <c r="E22" s="26">
        <v>40</v>
      </c>
      <c r="F22" s="148">
        <v>0.24</v>
      </c>
      <c r="G22" s="120">
        <v>0</v>
      </c>
      <c r="H22" s="148">
        <v>0</v>
      </c>
      <c r="I22" s="81">
        <v>26</v>
      </c>
      <c r="J22" s="81">
        <v>14</v>
      </c>
      <c r="K22" s="82">
        <v>0.65</v>
      </c>
      <c r="L22" s="149"/>
      <c r="M22" s="151">
        <v>18</v>
      </c>
      <c r="N22" s="151">
        <v>1</v>
      </c>
      <c r="O22" s="151">
        <v>5</v>
      </c>
      <c r="P22" s="153">
        <f t="shared" si="0"/>
        <v>24</v>
      </c>
      <c r="T22" s="94"/>
    </row>
    <row r="23" spans="2:20" hidden="1" x14ac:dyDescent="0.3">
      <c r="B23" s="146">
        <v>16</v>
      </c>
      <c r="C23" s="125" t="s">
        <v>445</v>
      </c>
      <c r="D23" s="147">
        <v>90</v>
      </c>
      <c r="E23" s="26">
        <v>27</v>
      </c>
      <c r="F23" s="148">
        <v>0.3</v>
      </c>
      <c r="G23" s="120">
        <v>0</v>
      </c>
      <c r="H23" s="148">
        <v>0</v>
      </c>
      <c r="I23" s="81">
        <v>16</v>
      </c>
      <c r="J23" s="81">
        <v>11</v>
      </c>
      <c r="K23" s="82">
        <v>0.59</v>
      </c>
      <c r="L23" s="149"/>
      <c r="M23" s="151">
        <v>12</v>
      </c>
      <c r="N23" s="151">
        <v>1</v>
      </c>
      <c r="O23" s="151">
        <v>11</v>
      </c>
      <c r="P23" s="153">
        <f t="shared" si="0"/>
        <v>24</v>
      </c>
      <c r="T23" s="94"/>
    </row>
    <row r="24" spans="2:20" hidden="1" x14ac:dyDescent="0.3">
      <c r="B24" s="146">
        <v>17</v>
      </c>
      <c r="C24" s="125" t="s">
        <v>413</v>
      </c>
      <c r="D24" s="147">
        <v>212</v>
      </c>
      <c r="E24" s="26">
        <v>69</v>
      </c>
      <c r="F24" s="148">
        <v>0.33</v>
      </c>
      <c r="G24" s="120">
        <v>0</v>
      </c>
      <c r="H24" s="148">
        <v>0</v>
      </c>
      <c r="I24" s="81">
        <v>38</v>
      </c>
      <c r="J24" s="81">
        <v>31</v>
      </c>
      <c r="K24" s="82">
        <v>0.55000000000000004</v>
      </c>
      <c r="L24" s="149"/>
      <c r="M24" s="151">
        <v>9</v>
      </c>
      <c r="N24" s="151">
        <v>1</v>
      </c>
      <c r="O24" s="151">
        <v>15</v>
      </c>
      <c r="P24" s="153">
        <f t="shared" si="0"/>
        <v>25</v>
      </c>
      <c r="T24" s="94"/>
    </row>
    <row r="25" spans="2:20" hidden="1" x14ac:dyDescent="0.3">
      <c r="B25" s="146">
        <v>18</v>
      </c>
      <c r="C25" s="125" t="s">
        <v>134</v>
      </c>
      <c r="D25" s="147">
        <v>88</v>
      </c>
      <c r="E25" s="26">
        <v>31</v>
      </c>
      <c r="F25" s="148">
        <v>0.35</v>
      </c>
      <c r="G25" s="120">
        <v>0</v>
      </c>
      <c r="H25" s="148">
        <v>0</v>
      </c>
      <c r="I25" s="81">
        <v>16</v>
      </c>
      <c r="J25" s="81">
        <v>15</v>
      </c>
      <c r="K25" s="82">
        <v>0.52</v>
      </c>
      <c r="L25" s="149"/>
      <c r="M25" s="151">
        <v>7</v>
      </c>
      <c r="N25" s="151">
        <v>1</v>
      </c>
      <c r="O25" s="151">
        <v>18</v>
      </c>
      <c r="P25" s="153">
        <f t="shared" si="0"/>
        <v>26</v>
      </c>
      <c r="T25" s="94"/>
    </row>
    <row r="26" spans="2:20" hidden="1" x14ac:dyDescent="0.3">
      <c r="B26" s="146">
        <v>19</v>
      </c>
      <c r="C26" s="125" t="s">
        <v>275</v>
      </c>
      <c r="D26" s="147">
        <v>88</v>
      </c>
      <c r="E26" s="26">
        <v>16</v>
      </c>
      <c r="F26" s="148">
        <v>0.18</v>
      </c>
      <c r="G26" s="120">
        <v>0</v>
      </c>
      <c r="H26" s="148">
        <v>0</v>
      </c>
      <c r="I26" s="81">
        <v>16</v>
      </c>
      <c r="J26" s="81">
        <v>0</v>
      </c>
      <c r="K26" s="82">
        <v>1</v>
      </c>
      <c r="L26" s="149"/>
      <c r="M26" s="151">
        <v>24</v>
      </c>
      <c r="N26" s="151">
        <v>1</v>
      </c>
      <c r="O26" s="151">
        <v>1</v>
      </c>
      <c r="P26" s="153">
        <f t="shared" si="0"/>
        <v>26</v>
      </c>
      <c r="T26" s="94"/>
    </row>
    <row r="27" spans="2:20" hidden="1" x14ac:dyDescent="0.3">
      <c r="B27" s="146">
        <v>20</v>
      </c>
      <c r="C27" s="125" t="s">
        <v>42</v>
      </c>
      <c r="D27" s="147">
        <v>82</v>
      </c>
      <c r="E27" s="26">
        <v>14</v>
      </c>
      <c r="F27" s="148">
        <v>0.17</v>
      </c>
      <c r="G27" s="120">
        <v>0</v>
      </c>
      <c r="H27" s="148">
        <v>0</v>
      </c>
      <c r="I27" s="81">
        <v>14</v>
      </c>
      <c r="J27" s="81">
        <v>0</v>
      </c>
      <c r="K27" s="82">
        <v>1</v>
      </c>
      <c r="L27" s="149"/>
      <c r="M27" s="151">
        <v>25</v>
      </c>
      <c r="N27" s="151">
        <v>1</v>
      </c>
      <c r="O27" s="151">
        <v>1</v>
      </c>
      <c r="P27" s="153">
        <f t="shared" si="0"/>
        <v>27</v>
      </c>
      <c r="T27" s="94"/>
    </row>
    <row r="28" spans="2:20" x14ac:dyDescent="0.3">
      <c r="B28" s="146">
        <v>21</v>
      </c>
      <c r="C28" s="125" t="s">
        <v>87</v>
      </c>
      <c r="D28" s="147">
        <v>817</v>
      </c>
      <c r="E28" s="26">
        <v>204</v>
      </c>
      <c r="F28" s="148">
        <v>0.25</v>
      </c>
      <c r="G28" s="120">
        <v>17</v>
      </c>
      <c r="H28" s="148">
        <v>0.08</v>
      </c>
      <c r="I28" s="81">
        <v>116</v>
      </c>
      <c r="J28" s="81">
        <v>71</v>
      </c>
      <c r="K28" s="82">
        <v>0.62</v>
      </c>
      <c r="L28" s="149"/>
      <c r="M28" s="151">
        <v>17</v>
      </c>
      <c r="N28" s="151">
        <v>2</v>
      </c>
      <c r="O28" s="151">
        <v>8</v>
      </c>
      <c r="P28" s="153">
        <f t="shared" si="0"/>
        <v>27</v>
      </c>
      <c r="T28" s="94"/>
    </row>
    <row r="29" spans="2:20" hidden="1" x14ac:dyDescent="0.3">
      <c r="B29" s="146">
        <v>22</v>
      </c>
      <c r="C29" s="125" t="s">
        <v>101</v>
      </c>
      <c r="D29" s="147">
        <v>117</v>
      </c>
      <c r="E29" s="26">
        <v>30</v>
      </c>
      <c r="F29" s="148">
        <v>0.26</v>
      </c>
      <c r="G29" s="120">
        <v>0</v>
      </c>
      <c r="H29" s="148">
        <v>0</v>
      </c>
      <c r="I29" s="81">
        <v>18</v>
      </c>
      <c r="J29" s="81">
        <v>12</v>
      </c>
      <c r="K29" s="82">
        <v>0.6</v>
      </c>
      <c r="L29" s="149"/>
      <c r="M29" s="151">
        <v>16</v>
      </c>
      <c r="N29" s="151">
        <v>1</v>
      </c>
      <c r="O29" s="151">
        <v>10</v>
      </c>
      <c r="P29" s="153">
        <f t="shared" si="0"/>
        <v>27</v>
      </c>
      <c r="T29" s="94"/>
    </row>
    <row r="30" spans="2:20" hidden="1" x14ac:dyDescent="0.3">
      <c r="B30" s="146">
        <v>23</v>
      </c>
      <c r="C30" s="125" t="s">
        <v>166</v>
      </c>
      <c r="D30" s="147">
        <v>303</v>
      </c>
      <c r="E30" s="26">
        <v>72</v>
      </c>
      <c r="F30" s="148">
        <v>0.24</v>
      </c>
      <c r="G30" s="120">
        <v>11</v>
      </c>
      <c r="H30" s="148">
        <v>0.15</v>
      </c>
      <c r="I30" s="81">
        <v>41</v>
      </c>
      <c r="J30" s="81">
        <v>20</v>
      </c>
      <c r="K30" s="82">
        <v>0.67</v>
      </c>
      <c r="L30" s="149"/>
      <c r="M30" s="151">
        <v>18</v>
      </c>
      <c r="N30" s="151">
        <v>5</v>
      </c>
      <c r="O30" s="151">
        <v>4</v>
      </c>
      <c r="P30" s="153">
        <f t="shared" si="0"/>
        <v>27</v>
      </c>
      <c r="T30" s="94"/>
    </row>
    <row r="31" spans="2:20" hidden="1" x14ac:dyDescent="0.3">
      <c r="B31" s="146">
        <v>24</v>
      </c>
      <c r="C31" s="125" t="s">
        <v>227</v>
      </c>
      <c r="D31" s="147">
        <v>69</v>
      </c>
      <c r="E31" s="26">
        <v>11</v>
      </c>
      <c r="F31" s="148">
        <v>0.16</v>
      </c>
      <c r="G31" s="120">
        <v>0</v>
      </c>
      <c r="H31" s="148">
        <v>0</v>
      </c>
      <c r="I31" s="81">
        <v>11</v>
      </c>
      <c r="J31" s="81">
        <v>0</v>
      </c>
      <c r="K31" s="82">
        <v>1</v>
      </c>
      <c r="L31" s="149"/>
      <c r="M31" s="151">
        <v>26</v>
      </c>
      <c r="N31" s="151">
        <v>1</v>
      </c>
      <c r="O31" s="151">
        <v>1</v>
      </c>
      <c r="P31" s="153">
        <f t="shared" si="0"/>
        <v>28</v>
      </c>
      <c r="T31" s="94"/>
    </row>
    <row r="32" spans="2:20" hidden="1" x14ac:dyDescent="0.3">
      <c r="B32" s="146">
        <v>25</v>
      </c>
      <c r="C32" s="125" t="s">
        <v>286</v>
      </c>
      <c r="D32" s="147">
        <v>88</v>
      </c>
      <c r="E32" s="26">
        <v>14</v>
      </c>
      <c r="F32" s="148">
        <v>0.16</v>
      </c>
      <c r="G32" s="120">
        <v>0</v>
      </c>
      <c r="H32" s="148">
        <v>0</v>
      </c>
      <c r="I32" s="81">
        <v>14</v>
      </c>
      <c r="J32" s="81">
        <v>0</v>
      </c>
      <c r="K32" s="82">
        <v>1</v>
      </c>
      <c r="L32" s="149"/>
      <c r="M32" s="151">
        <v>26</v>
      </c>
      <c r="N32" s="151">
        <v>1</v>
      </c>
      <c r="O32" s="151">
        <v>1</v>
      </c>
      <c r="P32" s="153">
        <f t="shared" si="0"/>
        <v>28</v>
      </c>
      <c r="T32" s="94"/>
    </row>
    <row r="33" spans="2:20" hidden="1" x14ac:dyDescent="0.3">
      <c r="B33" s="146">
        <v>26</v>
      </c>
      <c r="C33" s="125" t="s">
        <v>53</v>
      </c>
      <c r="D33" s="147">
        <v>162</v>
      </c>
      <c r="E33" s="26">
        <v>44</v>
      </c>
      <c r="F33" s="148">
        <v>0.27</v>
      </c>
      <c r="G33" s="120">
        <v>0</v>
      </c>
      <c r="H33" s="148">
        <v>0</v>
      </c>
      <c r="I33" s="81">
        <v>25</v>
      </c>
      <c r="J33" s="81">
        <v>19</v>
      </c>
      <c r="K33" s="82">
        <v>0.56999999999999995</v>
      </c>
      <c r="L33" s="149"/>
      <c r="M33" s="151">
        <v>15</v>
      </c>
      <c r="N33" s="151">
        <v>1</v>
      </c>
      <c r="O33" s="151">
        <v>13</v>
      </c>
      <c r="P33" s="153">
        <f t="shared" si="0"/>
        <v>29</v>
      </c>
      <c r="T33" s="94"/>
    </row>
    <row r="34" spans="2:20" hidden="1" x14ac:dyDescent="0.3">
      <c r="B34" s="146">
        <v>27</v>
      </c>
      <c r="C34" s="125" t="s">
        <v>230</v>
      </c>
      <c r="D34" s="147">
        <v>74</v>
      </c>
      <c r="E34" s="26">
        <v>11</v>
      </c>
      <c r="F34" s="148">
        <v>0.15</v>
      </c>
      <c r="G34" s="120">
        <v>0</v>
      </c>
      <c r="H34" s="148">
        <v>0</v>
      </c>
      <c r="I34" s="81">
        <v>11</v>
      </c>
      <c r="J34" s="81">
        <v>0</v>
      </c>
      <c r="K34" s="82">
        <v>1</v>
      </c>
      <c r="L34" s="149"/>
      <c r="M34" s="151">
        <v>27</v>
      </c>
      <c r="N34" s="151">
        <v>1</v>
      </c>
      <c r="O34" s="151">
        <v>1</v>
      </c>
      <c r="P34" s="153">
        <f t="shared" si="0"/>
        <v>29</v>
      </c>
      <c r="T34" s="94"/>
    </row>
    <row r="35" spans="2:20" hidden="1" x14ac:dyDescent="0.3">
      <c r="B35" s="146">
        <v>28</v>
      </c>
      <c r="C35" s="125" t="s">
        <v>299</v>
      </c>
      <c r="D35" s="147">
        <v>91</v>
      </c>
      <c r="E35" s="26">
        <v>14</v>
      </c>
      <c r="F35" s="148">
        <v>0.15</v>
      </c>
      <c r="G35" s="120">
        <v>0</v>
      </c>
      <c r="H35" s="148">
        <v>0</v>
      </c>
      <c r="I35" s="81">
        <v>14</v>
      </c>
      <c r="J35" s="81">
        <v>0</v>
      </c>
      <c r="K35" s="82">
        <v>1</v>
      </c>
      <c r="L35" s="149"/>
      <c r="M35" s="151">
        <v>27</v>
      </c>
      <c r="N35" s="151">
        <v>1</v>
      </c>
      <c r="O35" s="151">
        <v>1</v>
      </c>
      <c r="P35" s="153">
        <f t="shared" si="0"/>
        <v>29</v>
      </c>
      <c r="T35" s="94"/>
    </row>
    <row r="36" spans="2:20" hidden="1" x14ac:dyDescent="0.3">
      <c r="B36" s="146">
        <v>29</v>
      </c>
      <c r="C36" s="125" t="s">
        <v>311</v>
      </c>
      <c r="D36" s="147">
        <v>404</v>
      </c>
      <c r="E36" s="26">
        <v>69</v>
      </c>
      <c r="F36" s="148">
        <v>0.17</v>
      </c>
      <c r="G36" s="120">
        <v>0</v>
      </c>
      <c r="H36" s="148">
        <v>0</v>
      </c>
      <c r="I36" s="81">
        <v>48</v>
      </c>
      <c r="J36" s="81">
        <v>21</v>
      </c>
      <c r="K36" s="82">
        <v>0.7</v>
      </c>
      <c r="L36" s="149"/>
      <c r="M36" s="151">
        <v>25</v>
      </c>
      <c r="N36" s="151">
        <v>1</v>
      </c>
      <c r="O36" s="151">
        <v>3</v>
      </c>
      <c r="P36" s="153">
        <f t="shared" si="0"/>
        <v>29</v>
      </c>
      <c r="T36" s="94"/>
    </row>
    <row r="37" spans="2:20" hidden="1" x14ac:dyDescent="0.3">
      <c r="B37" s="146">
        <v>30</v>
      </c>
      <c r="C37" s="125" t="s">
        <v>353</v>
      </c>
      <c r="D37" s="147">
        <v>126</v>
      </c>
      <c r="E37" s="26">
        <v>19</v>
      </c>
      <c r="F37" s="148">
        <v>0.15</v>
      </c>
      <c r="G37" s="120">
        <v>0</v>
      </c>
      <c r="H37" s="148">
        <v>0</v>
      </c>
      <c r="I37" s="81">
        <v>19</v>
      </c>
      <c r="J37" s="81">
        <v>0</v>
      </c>
      <c r="K37" s="82">
        <v>1</v>
      </c>
      <c r="L37" s="149"/>
      <c r="M37" s="151">
        <v>27</v>
      </c>
      <c r="N37" s="151">
        <v>1</v>
      </c>
      <c r="O37" s="151">
        <v>1</v>
      </c>
      <c r="P37" s="153">
        <f t="shared" si="0"/>
        <v>29</v>
      </c>
      <c r="T37" s="94"/>
    </row>
    <row r="38" spans="2:20" hidden="1" x14ac:dyDescent="0.3">
      <c r="B38" s="146">
        <v>31</v>
      </c>
      <c r="C38" s="125" t="s">
        <v>369</v>
      </c>
      <c r="D38" s="147">
        <v>68</v>
      </c>
      <c r="E38" s="26">
        <v>10</v>
      </c>
      <c r="F38" s="148">
        <v>0.15</v>
      </c>
      <c r="G38" s="120">
        <v>0</v>
      </c>
      <c r="H38" s="148">
        <v>0</v>
      </c>
      <c r="I38" s="81">
        <v>10</v>
      </c>
      <c r="J38" s="81">
        <v>0</v>
      </c>
      <c r="K38" s="82">
        <v>1</v>
      </c>
      <c r="L38" s="149"/>
      <c r="M38" s="151">
        <v>27</v>
      </c>
      <c r="N38" s="151">
        <v>1</v>
      </c>
      <c r="O38" s="151">
        <v>1</v>
      </c>
      <c r="P38" s="153">
        <f t="shared" si="0"/>
        <v>29</v>
      </c>
      <c r="T38" s="94"/>
    </row>
    <row r="39" spans="2:20" hidden="1" x14ac:dyDescent="0.3">
      <c r="B39" s="146">
        <v>32</v>
      </c>
      <c r="C39" s="125" t="s">
        <v>429</v>
      </c>
      <c r="D39" s="147">
        <v>67</v>
      </c>
      <c r="E39" s="26">
        <v>10</v>
      </c>
      <c r="F39" s="148">
        <v>0.15</v>
      </c>
      <c r="G39" s="120">
        <v>0</v>
      </c>
      <c r="H39" s="148">
        <v>0</v>
      </c>
      <c r="I39" s="81">
        <v>10</v>
      </c>
      <c r="J39" s="81">
        <v>0</v>
      </c>
      <c r="K39" s="82">
        <v>1</v>
      </c>
      <c r="L39" s="149"/>
      <c r="M39" s="151">
        <v>27</v>
      </c>
      <c r="N39" s="151">
        <v>1</v>
      </c>
      <c r="O39" s="151">
        <v>1</v>
      </c>
      <c r="P39" s="153">
        <f t="shared" si="0"/>
        <v>29</v>
      </c>
      <c r="T39" s="94"/>
    </row>
    <row r="40" spans="2:20" hidden="1" x14ac:dyDescent="0.3">
      <c r="B40" s="146">
        <v>33</v>
      </c>
      <c r="C40" s="125" t="s">
        <v>475</v>
      </c>
      <c r="D40" s="147">
        <v>72</v>
      </c>
      <c r="E40" s="26">
        <v>11</v>
      </c>
      <c r="F40" s="148">
        <v>0.15</v>
      </c>
      <c r="G40" s="120">
        <v>0</v>
      </c>
      <c r="H40" s="148">
        <v>0</v>
      </c>
      <c r="I40" s="81">
        <v>11</v>
      </c>
      <c r="J40" s="81">
        <v>0</v>
      </c>
      <c r="K40" s="82">
        <v>1</v>
      </c>
      <c r="L40" s="149"/>
      <c r="M40" s="151">
        <v>27</v>
      </c>
      <c r="N40" s="151">
        <v>1</v>
      </c>
      <c r="O40" s="151">
        <v>1</v>
      </c>
      <c r="P40" s="153">
        <f t="shared" si="0"/>
        <v>29</v>
      </c>
      <c r="T40" s="94"/>
    </row>
    <row r="41" spans="2:20" hidden="1" x14ac:dyDescent="0.3">
      <c r="B41" s="146">
        <v>34</v>
      </c>
      <c r="C41" s="125" t="s">
        <v>84</v>
      </c>
      <c r="D41" s="147">
        <v>69</v>
      </c>
      <c r="E41" s="26">
        <v>10</v>
      </c>
      <c r="F41" s="148">
        <v>0.14000000000000001</v>
      </c>
      <c r="G41" s="120">
        <v>0</v>
      </c>
      <c r="H41" s="148">
        <v>0</v>
      </c>
      <c r="I41" s="81">
        <v>10</v>
      </c>
      <c r="J41" s="81">
        <v>0</v>
      </c>
      <c r="K41" s="82">
        <v>1</v>
      </c>
      <c r="L41" s="149"/>
      <c r="M41" s="151">
        <v>28</v>
      </c>
      <c r="N41" s="151">
        <v>1</v>
      </c>
      <c r="O41" s="151">
        <v>1</v>
      </c>
      <c r="P41" s="153">
        <f t="shared" si="0"/>
        <v>30</v>
      </c>
      <c r="T41" s="94"/>
    </row>
    <row r="42" spans="2:20" hidden="1" x14ac:dyDescent="0.3">
      <c r="B42" s="146">
        <v>35</v>
      </c>
      <c r="C42" s="125" t="s">
        <v>136</v>
      </c>
      <c r="D42" s="147">
        <v>77</v>
      </c>
      <c r="E42" s="26">
        <v>11</v>
      </c>
      <c r="F42" s="148">
        <v>0.14000000000000001</v>
      </c>
      <c r="G42" s="120">
        <v>0</v>
      </c>
      <c r="H42" s="148">
        <v>0</v>
      </c>
      <c r="I42" s="81">
        <v>11</v>
      </c>
      <c r="J42" s="81">
        <v>0</v>
      </c>
      <c r="K42" s="82">
        <v>1</v>
      </c>
      <c r="L42" s="149"/>
      <c r="M42" s="151">
        <v>28</v>
      </c>
      <c r="N42" s="151">
        <v>1</v>
      </c>
      <c r="O42" s="151">
        <v>1</v>
      </c>
      <c r="P42" s="153">
        <f t="shared" si="0"/>
        <v>30</v>
      </c>
      <c r="T42" s="94"/>
    </row>
    <row r="43" spans="2:20" hidden="1" x14ac:dyDescent="0.3">
      <c r="B43" s="146">
        <v>36</v>
      </c>
      <c r="C43" s="125" t="s">
        <v>156</v>
      </c>
      <c r="D43" s="147">
        <v>77</v>
      </c>
      <c r="E43" s="26">
        <v>11</v>
      </c>
      <c r="F43" s="148">
        <v>0.14000000000000001</v>
      </c>
      <c r="G43" s="120">
        <v>0</v>
      </c>
      <c r="H43" s="148">
        <v>0</v>
      </c>
      <c r="I43" s="81">
        <v>11</v>
      </c>
      <c r="J43" s="81">
        <v>0</v>
      </c>
      <c r="K43" s="82">
        <v>1</v>
      </c>
      <c r="L43" s="149"/>
      <c r="M43" s="151">
        <v>28</v>
      </c>
      <c r="N43" s="151">
        <v>1</v>
      </c>
      <c r="O43" s="151">
        <v>1</v>
      </c>
      <c r="P43" s="153">
        <f t="shared" si="0"/>
        <v>30</v>
      </c>
      <c r="T43" s="94"/>
    </row>
    <row r="44" spans="2:20" hidden="1" x14ac:dyDescent="0.3">
      <c r="B44" s="146">
        <v>37</v>
      </c>
      <c r="C44" s="125" t="s">
        <v>169</v>
      </c>
      <c r="D44" s="147">
        <v>103</v>
      </c>
      <c r="E44" s="26">
        <v>14</v>
      </c>
      <c r="F44" s="148">
        <v>0.14000000000000001</v>
      </c>
      <c r="G44" s="120">
        <v>0</v>
      </c>
      <c r="H44" s="148">
        <v>0</v>
      </c>
      <c r="I44" s="81">
        <v>14</v>
      </c>
      <c r="J44" s="81">
        <v>0</v>
      </c>
      <c r="K44" s="82">
        <v>1</v>
      </c>
      <c r="L44" s="149"/>
      <c r="M44" s="151">
        <v>28</v>
      </c>
      <c r="N44" s="151">
        <v>1</v>
      </c>
      <c r="O44" s="151">
        <v>1</v>
      </c>
      <c r="P44" s="153">
        <f t="shared" si="0"/>
        <v>30</v>
      </c>
      <c r="T44" s="94"/>
    </row>
    <row r="45" spans="2:20" hidden="1" x14ac:dyDescent="0.3">
      <c r="B45" s="146">
        <v>38</v>
      </c>
      <c r="C45" s="125" t="s">
        <v>176</v>
      </c>
      <c r="D45" s="147">
        <v>72</v>
      </c>
      <c r="E45" s="26">
        <v>10</v>
      </c>
      <c r="F45" s="148">
        <v>0.14000000000000001</v>
      </c>
      <c r="G45" s="120">
        <v>0</v>
      </c>
      <c r="H45" s="148">
        <v>0</v>
      </c>
      <c r="I45" s="81">
        <v>10</v>
      </c>
      <c r="J45" s="81">
        <v>0</v>
      </c>
      <c r="K45" s="82">
        <v>1</v>
      </c>
      <c r="L45" s="149"/>
      <c r="M45" s="151">
        <v>28</v>
      </c>
      <c r="N45" s="151">
        <v>1</v>
      </c>
      <c r="O45" s="151">
        <v>1</v>
      </c>
      <c r="P45" s="153">
        <f t="shared" si="0"/>
        <v>30</v>
      </c>
      <c r="T45" s="94"/>
    </row>
    <row r="46" spans="2:20" hidden="1" x14ac:dyDescent="0.3">
      <c r="B46" s="146">
        <v>39</v>
      </c>
      <c r="C46" s="125" t="s">
        <v>269</v>
      </c>
      <c r="D46" s="147">
        <v>108</v>
      </c>
      <c r="E46" s="26">
        <v>33</v>
      </c>
      <c r="F46" s="148">
        <v>0.31</v>
      </c>
      <c r="G46" s="120">
        <v>0</v>
      </c>
      <c r="H46" s="148">
        <v>0</v>
      </c>
      <c r="I46" s="81">
        <v>17</v>
      </c>
      <c r="J46" s="81">
        <v>16</v>
      </c>
      <c r="K46" s="82">
        <v>0.52</v>
      </c>
      <c r="L46" s="149"/>
      <c r="M46" s="151">
        <v>11</v>
      </c>
      <c r="N46" s="151">
        <v>1</v>
      </c>
      <c r="O46" s="151">
        <v>18</v>
      </c>
      <c r="P46" s="153">
        <f t="shared" si="0"/>
        <v>30</v>
      </c>
      <c r="T46" s="94"/>
    </row>
    <row r="47" spans="2:20" hidden="1" x14ac:dyDescent="0.3">
      <c r="B47" s="146">
        <v>40</v>
      </c>
      <c r="C47" s="125" t="s">
        <v>145</v>
      </c>
      <c r="D47" s="147">
        <v>627</v>
      </c>
      <c r="E47" s="26">
        <v>180</v>
      </c>
      <c r="F47" s="148">
        <v>0.28999999999999998</v>
      </c>
      <c r="G47" s="120">
        <v>25</v>
      </c>
      <c r="H47" s="148">
        <v>0.14000000000000001</v>
      </c>
      <c r="I47" s="81">
        <v>87</v>
      </c>
      <c r="J47" s="81">
        <v>68</v>
      </c>
      <c r="K47" s="82">
        <v>0.56000000000000005</v>
      </c>
      <c r="L47" s="149"/>
      <c r="M47" s="151">
        <v>13</v>
      </c>
      <c r="N47" s="151">
        <v>4</v>
      </c>
      <c r="O47" s="151">
        <v>14</v>
      </c>
      <c r="P47" s="153">
        <f t="shared" si="0"/>
        <v>31</v>
      </c>
      <c r="T47" s="94"/>
    </row>
    <row r="48" spans="2:20" hidden="1" x14ac:dyDescent="0.3">
      <c r="B48" s="146">
        <v>41</v>
      </c>
      <c r="C48" s="125" t="s">
        <v>228</v>
      </c>
      <c r="D48" s="147">
        <v>231</v>
      </c>
      <c r="E48" s="26">
        <v>58</v>
      </c>
      <c r="F48" s="148">
        <v>0.25</v>
      </c>
      <c r="G48" s="120">
        <v>11</v>
      </c>
      <c r="H48" s="148">
        <v>0.19</v>
      </c>
      <c r="I48" s="81">
        <v>30</v>
      </c>
      <c r="J48" s="81">
        <v>17</v>
      </c>
      <c r="K48" s="82">
        <v>0.64</v>
      </c>
      <c r="L48" s="149"/>
      <c r="M48" s="151">
        <v>17</v>
      </c>
      <c r="N48" s="151">
        <v>8</v>
      </c>
      <c r="O48" s="151">
        <v>6</v>
      </c>
      <c r="P48" s="153">
        <f t="shared" si="0"/>
        <v>31</v>
      </c>
      <c r="T48" s="94"/>
    </row>
    <row r="49" spans="2:20" hidden="1" x14ac:dyDescent="0.3">
      <c r="B49" s="146">
        <v>42</v>
      </c>
      <c r="C49" s="125" t="s">
        <v>239</v>
      </c>
      <c r="D49" s="147">
        <v>223</v>
      </c>
      <c r="E49" s="26">
        <v>28</v>
      </c>
      <c r="F49" s="148">
        <v>0.13</v>
      </c>
      <c r="G49" s="120">
        <v>0</v>
      </c>
      <c r="H49" s="148">
        <v>0</v>
      </c>
      <c r="I49" s="81">
        <v>28</v>
      </c>
      <c r="J49" s="81">
        <v>0</v>
      </c>
      <c r="K49" s="82">
        <v>1</v>
      </c>
      <c r="L49" s="149"/>
      <c r="M49" s="151">
        <v>29</v>
      </c>
      <c r="N49" s="151">
        <v>1</v>
      </c>
      <c r="O49" s="152">
        <v>1</v>
      </c>
      <c r="P49" s="153">
        <f t="shared" si="0"/>
        <v>31</v>
      </c>
      <c r="T49" s="94"/>
    </row>
    <row r="50" spans="2:20" hidden="1" x14ac:dyDescent="0.3">
      <c r="B50" s="146">
        <v>43</v>
      </c>
      <c r="C50" s="125" t="s">
        <v>418</v>
      </c>
      <c r="D50" s="147">
        <v>124</v>
      </c>
      <c r="E50" s="26">
        <v>16</v>
      </c>
      <c r="F50" s="148">
        <v>0.13</v>
      </c>
      <c r="G50" s="120">
        <v>0</v>
      </c>
      <c r="H50" s="148">
        <v>0</v>
      </c>
      <c r="I50" s="81">
        <v>16</v>
      </c>
      <c r="J50" s="81">
        <v>0</v>
      </c>
      <c r="K50" s="82">
        <v>1</v>
      </c>
      <c r="L50" s="149"/>
      <c r="M50" s="151">
        <v>29</v>
      </c>
      <c r="N50" s="151">
        <v>1</v>
      </c>
      <c r="O50" s="151">
        <v>1</v>
      </c>
      <c r="P50" s="153">
        <f t="shared" si="0"/>
        <v>31</v>
      </c>
      <c r="T50" s="94"/>
    </row>
    <row r="51" spans="2:20" hidden="1" x14ac:dyDescent="0.3">
      <c r="B51" s="146">
        <v>44</v>
      </c>
      <c r="C51" s="125" t="s">
        <v>422</v>
      </c>
      <c r="D51" s="147">
        <v>110</v>
      </c>
      <c r="E51" s="26">
        <v>14</v>
      </c>
      <c r="F51" s="148">
        <v>0.13</v>
      </c>
      <c r="G51" s="120">
        <v>0</v>
      </c>
      <c r="H51" s="148">
        <v>0</v>
      </c>
      <c r="I51" s="81">
        <v>14</v>
      </c>
      <c r="J51" s="81">
        <v>0</v>
      </c>
      <c r="K51" s="82">
        <v>1</v>
      </c>
      <c r="L51" s="149"/>
      <c r="M51" s="151">
        <v>29</v>
      </c>
      <c r="N51" s="151">
        <v>1</v>
      </c>
      <c r="O51" s="151">
        <v>1</v>
      </c>
      <c r="P51" s="153">
        <f t="shared" si="0"/>
        <v>31</v>
      </c>
      <c r="T51" s="94"/>
    </row>
    <row r="52" spans="2:20" hidden="1" x14ac:dyDescent="0.3">
      <c r="B52" s="146">
        <v>45</v>
      </c>
      <c r="C52" s="125" t="s">
        <v>225</v>
      </c>
      <c r="D52" s="147">
        <v>165</v>
      </c>
      <c r="E52" s="26">
        <v>20</v>
      </c>
      <c r="F52" s="148">
        <v>0.12</v>
      </c>
      <c r="G52" s="120">
        <v>0</v>
      </c>
      <c r="H52" s="148">
        <v>0</v>
      </c>
      <c r="I52" s="81">
        <v>20</v>
      </c>
      <c r="J52" s="81">
        <v>0</v>
      </c>
      <c r="K52" s="82">
        <v>1</v>
      </c>
      <c r="L52" s="149"/>
      <c r="M52" s="151">
        <v>30</v>
      </c>
      <c r="N52" s="151">
        <v>1</v>
      </c>
      <c r="O52" s="151">
        <v>1</v>
      </c>
      <c r="P52" s="153">
        <f t="shared" si="0"/>
        <v>32</v>
      </c>
      <c r="T52" s="94"/>
    </row>
    <row r="53" spans="2:20" hidden="1" x14ac:dyDescent="0.3">
      <c r="B53" s="146">
        <v>46</v>
      </c>
      <c r="C53" s="125" t="s">
        <v>255</v>
      </c>
      <c r="D53" s="147">
        <v>133</v>
      </c>
      <c r="E53" s="26">
        <v>44</v>
      </c>
      <c r="F53" s="148">
        <v>0.33</v>
      </c>
      <c r="G53" s="120">
        <v>0</v>
      </c>
      <c r="H53" s="148">
        <v>0</v>
      </c>
      <c r="I53" s="81">
        <v>21</v>
      </c>
      <c r="J53" s="81">
        <v>23</v>
      </c>
      <c r="K53" s="82">
        <v>0.48</v>
      </c>
      <c r="L53" s="149"/>
      <c r="M53" s="151">
        <v>9</v>
      </c>
      <c r="N53" s="151">
        <v>1</v>
      </c>
      <c r="O53" s="151">
        <v>22</v>
      </c>
      <c r="P53" s="153">
        <f t="shared" si="0"/>
        <v>32</v>
      </c>
      <c r="T53" s="94"/>
    </row>
    <row r="54" spans="2:20" hidden="1" x14ac:dyDescent="0.3">
      <c r="B54" s="146">
        <v>47</v>
      </c>
      <c r="C54" s="125" t="s">
        <v>264</v>
      </c>
      <c r="D54" s="147">
        <v>140</v>
      </c>
      <c r="E54" s="26">
        <v>17</v>
      </c>
      <c r="F54" s="148">
        <v>0.12</v>
      </c>
      <c r="G54" s="120">
        <v>0</v>
      </c>
      <c r="H54" s="148">
        <v>0</v>
      </c>
      <c r="I54" s="81">
        <v>17</v>
      </c>
      <c r="J54" s="81">
        <v>0</v>
      </c>
      <c r="K54" s="82">
        <v>1</v>
      </c>
      <c r="L54" s="149"/>
      <c r="M54" s="151">
        <v>30</v>
      </c>
      <c r="N54" s="151">
        <v>1</v>
      </c>
      <c r="O54" s="151">
        <v>1</v>
      </c>
      <c r="P54" s="153">
        <f t="shared" si="0"/>
        <v>32</v>
      </c>
      <c r="T54" s="94"/>
    </row>
    <row r="55" spans="2:20" hidden="1" x14ac:dyDescent="0.3">
      <c r="B55" s="146">
        <v>48</v>
      </c>
      <c r="C55" s="125" t="s">
        <v>430</v>
      </c>
      <c r="D55" s="147">
        <v>98</v>
      </c>
      <c r="E55" s="26">
        <v>12</v>
      </c>
      <c r="F55" s="148">
        <v>0.12</v>
      </c>
      <c r="G55" s="120">
        <v>0</v>
      </c>
      <c r="H55" s="148">
        <v>0</v>
      </c>
      <c r="I55" s="81">
        <v>12</v>
      </c>
      <c r="J55" s="81">
        <v>0</v>
      </c>
      <c r="K55" s="82">
        <v>1</v>
      </c>
      <c r="L55" s="149"/>
      <c r="M55" s="151">
        <v>30</v>
      </c>
      <c r="N55" s="151">
        <v>1</v>
      </c>
      <c r="O55" s="151">
        <v>1</v>
      </c>
      <c r="P55" s="153">
        <f t="shared" si="0"/>
        <v>32</v>
      </c>
      <c r="T55" s="94"/>
    </row>
    <row r="56" spans="2:20" hidden="1" x14ac:dyDescent="0.3">
      <c r="B56" s="146">
        <v>49</v>
      </c>
      <c r="C56" s="125" t="s">
        <v>484</v>
      </c>
      <c r="D56" s="147">
        <v>165</v>
      </c>
      <c r="E56" s="26">
        <v>19</v>
      </c>
      <c r="F56" s="148">
        <v>0.12</v>
      </c>
      <c r="G56" s="120">
        <v>0</v>
      </c>
      <c r="H56" s="148">
        <v>0</v>
      </c>
      <c r="I56" s="81">
        <v>19</v>
      </c>
      <c r="J56" s="81">
        <v>0</v>
      </c>
      <c r="K56" s="82">
        <v>1</v>
      </c>
      <c r="L56" s="149"/>
      <c r="M56" s="151">
        <v>30</v>
      </c>
      <c r="N56" s="151">
        <v>1</v>
      </c>
      <c r="O56" s="151">
        <v>1</v>
      </c>
      <c r="P56" s="153">
        <f t="shared" si="0"/>
        <v>32</v>
      </c>
      <c r="T56" s="94"/>
    </row>
    <row r="57" spans="2:20" hidden="1" x14ac:dyDescent="0.3">
      <c r="B57" s="146">
        <v>50</v>
      </c>
      <c r="C57" s="125" t="s">
        <v>35</v>
      </c>
      <c r="D57" s="147">
        <v>192</v>
      </c>
      <c r="E57" s="26">
        <v>43</v>
      </c>
      <c r="F57" s="148">
        <v>0.22</v>
      </c>
      <c r="G57" s="120">
        <v>0</v>
      </c>
      <c r="H57" s="148">
        <v>0</v>
      </c>
      <c r="I57" s="81">
        <v>25</v>
      </c>
      <c r="J57" s="81">
        <v>18</v>
      </c>
      <c r="K57" s="82">
        <v>0.57999999999999996</v>
      </c>
      <c r="L57" s="149"/>
      <c r="M57" s="151">
        <v>20</v>
      </c>
      <c r="N57" s="151">
        <v>1</v>
      </c>
      <c r="O57" s="151">
        <v>12</v>
      </c>
      <c r="P57" s="153">
        <f t="shared" si="0"/>
        <v>33</v>
      </c>
      <c r="T57" s="94"/>
    </row>
    <row r="58" spans="2:20" hidden="1" x14ac:dyDescent="0.3">
      <c r="B58" s="146">
        <v>51</v>
      </c>
      <c r="C58" s="125" t="s">
        <v>93</v>
      </c>
      <c r="D58" s="147">
        <v>104</v>
      </c>
      <c r="E58" s="26">
        <v>11</v>
      </c>
      <c r="F58" s="148">
        <v>0.11</v>
      </c>
      <c r="G58" s="120">
        <v>0</v>
      </c>
      <c r="H58" s="148">
        <v>0</v>
      </c>
      <c r="I58" s="81">
        <v>11</v>
      </c>
      <c r="J58" s="81">
        <v>0</v>
      </c>
      <c r="K58" s="82">
        <v>1</v>
      </c>
      <c r="L58" s="149"/>
      <c r="M58" s="151">
        <v>31</v>
      </c>
      <c r="N58" s="151">
        <v>1</v>
      </c>
      <c r="O58" s="151">
        <v>1</v>
      </c>
      <c r="P58" s="153">
        <f t="shared" si="0"/>
        <v>33</v>
      </c>
      <c r="T58" s="94"/>
    </row>
    <row r="59" spans="2:20" hidden="1" x14ac:dyDescent="0.3">
      <c r="B59" s="146">
        <v>52</v>
      </c>
      <c r="C59" s="125" t="s">
        <v>167</v>
      </c>
      <c r="D59" s="147">
        <v>79</v>
      </c>
      <c r="E59" s="26">
        <v>25</v>
      </c>
      <c r="F59" s="148">
        <v>0.32</v>
      </c>
      <c r="G59" s="120">
        <v>0</v>
      </c>
      <c r="H59" s="148">
        <v>0</v>
      </c>
      <c r="I59" s="81">
        <v>12</v>
      </c>
      <c r="J59" s="81">
        <v>13</v>
      </c>
      <c r="K59" s="82">
        <v>0.48</v>
      </c>
      <c r="L59" s="149"/>
      <c r="M59" s="151">
        <v>10</v>
      </c>
      <c r="N59" s="151">
        <v>1</v>
      </c>
      <c r="O59" s="151">
        <v>22</v>
      </c>
      <c r="P59" s="153">
        <f t="shared" si="0"/>
        <v>33</v>
      </c>
      <c r="T59" s="94"/>
    </row>
    <row r="60" spans="2:20" hidden="1" x14ac:dyDescent="0.3">
      <c r="B60" s="146">
        <v>53</v>
      </c>
      <c r="C60" s="125" t="s">
        <v>238</v>
      </c>
      <c r="D60" s="147">
        <v>230</v>
      </c>
      <c r="E60" s="26">
        <v>62</v>
      </c>
      <c r="F60" s="148">
        <v>0.27</v>
      </c>
      <c r="G60" s="120">
        <v>0</v>
      </c>
      <c r="H60" s="148">
        <v>0</v>
      </c>
      <c r="I60" s="81">
        <v>33</v>
      </c>
      <c r="J60" s="81">
        <v>29</v>
      </c>
      <c r="K60" s="82">
        <v>0.53</v>
      </c>
      <c r="L60" s="149"/>
      <c r="M60" s="151">
        <v>15</v>
      </c>
      <c r="N60" s="151">
        <v>1</v>
      </c>
      <c r="O60" s="151">
        <v>17</v>
      </c>
      <c r="P60" s="153">
        <f t="shared" si="0"/>
        <v>33</v>
      </c>
      <c r="T60" s="94"/>
    </row>
    <row r="61" spans="2:20" hidden="1" x14ac:dyDescent="0.3">
      <c r="B61" s="146">
        <v>54</v>
      </c>
      <c r="C61" s="125" t="s">
        <v>415</v>
      </c>
      <c r="D61" s="147">
        <v>107</v>
      </c>
      <c r="E61" s="26">
        <v>12</v>
      </c>
      <c r="F61" s="148">
        <v>0.11</v>
      </c>
      <c r="G61" s="120">
        <v>0</v>
      </c>
      <c r="H61" s="148">
        <v>0</v>
      </c>
      <c r="I61" s="81">
        <v>12</v>
      </c>
      <c r="J61" s="81">
        <v>0</v>
      </c>
      <c r="K61" s="82">
        <v>1</v>
      </c>
      <c r="L61" s="149"/>
      <c r="M61" s="151">
        <v>31</v>
      </c>
      <c r="N61" s="151">
        <v>1</v>
      </c>
      <c r="O61" s="151">
        <v>1</v>
      </c>
      <c r="P61" s="153">
        <f t="shared" si="0"/>
        <v>33</v>
      </c>
      <c r="T61" s="94"/>
    </row>
    <row r="62" spans="2:20" hidden="1" x14ac:dyDescent="0.3">
      <c r="B62" s="146">
        <v>55</v>
      </c>
      <c r="C62" s="125" t="s">
        <v>533</v>
      </c>
      <c r="D62" s="147">
        <v>192</v>
      </c>
      <c r="E62" s="26">
        <v>36</v>
      </c>
      <c r="F62" s="148">
        <v>0.19</v>
      </c>
      <c r="G62" s="120">
        <v>0</v>
      </c>
      <c r="H62" s="148">
        <v>0</v>
      </c>
      <c r="I62" s="81">
        <v>22</v>
      </c>
      <c r="J62" s="81">
        <v>14</v>
      </c>
      <c r="K62" s="82">
        <v>0.61</v>
      </c>
      <c r="L62" s="149"/>
      <c r="M62" s="151">
        <v>23</v>
      </c>
      <c r="N62" s="151">
        <v>1</v>
      </c>
      <c r="O62" s="151">
        <v>9</v>
      </c>
      <c r="P62" s="153">
        <f t="shared" si="0"/>
        <v>33</v>
      </c>
      <c r="T62" s="94"/>
    </row>
    <row r="63" spans="2:20" hidden="1" x14ac:dyDescent="0.3">
      <c r="B63" s="146">
        <v>56</v>
      </c>
      <c r="C63" s="125" t="s">
        <v>144</v>
      </c>
      <c r="D63" s="147">
        <v>104</v>
      </c>
      <c r="E63" s="26">
        <v>10</v>
      </c>
      <c r="F63" s="148">
        <v>0.1</v>
      </c>
      <c r="G63" s="120">
        <v>0</v>
      </c>
      <c r="H63" s="148">
        <v>0</v>
      </c>
      <c r="I63" s="81">
        <v>10</v>
      </c>
      <c r="J63" s="81">
        <v>0</v>
      </c>
      <c r="K63" s="82">
        <v>1</v>
      </c>
      <c r="L63" s="149"/>
      <c r="M63" s="151">
        <v>32</v>
      </c>
      <c r="N63" s="151">
        <v>1</v>
      </c>
      <c r="O63" s="151">
        <v>1</v>
      </c>
      <c r="P63" s="153">
        <f t="shared" si="0"/>
        <v>34</v>
      </c>
      <c r="T63" s="94"/>
    </row>
    <row r="64" spans="2:20" hidden="1" x14ac:dyDescent="0.3">
      <c r="B64" s="146">
        <v>57</v>
      </c>
      <c r="C64" s="125" t="s">
        <v>151</v>
      </c>
      <c r="D64" s="147">
        <v>113</v>
      </c>
      <c r="E64" s="26">
        <v>28</v>
      </c>
      <c r="F64" s="148">
        <v>0.25</v>
      </c>
      <c r="G64" s="120">
        <v>0</v>
      </c>
      <c r="H64" s="148">
        <v>0</v>
      </c>
      <c r="I64" s="81">
        <v>15</v>
      </c>
      <c r="J64" s="81">
        <v>13</v>
      </c>
      <c r="K64" s="82">
        <v>0.54</v>
      </c>
      <c r="L64" s="149"/>
      <c r="M64" s="151">
        <v>17</v>
      </c>
      <c r="N64" s="151">
        <v>1</v>
      </c>
      <c r="O64" s="151">
        <v>16</v>
      </c>
      <c r="P64" s="153">
        <f t="shared" si="0"/>
        <v>34</v>
      </c>
      <c r="T64" s="94"/>
    </row>
    <row r="65" spans="2:20" hidden="1" x14ac:dyDescent="0.3">
      <c r="B65" s="146">
        <v>58</v>
      </c>
      <c r="C65" s="125" t="s">
        <v>177</v>
      </c>
      <c r="D65" s="147">
        <v>130</v>
      </c>
      <c r="E65" s="26">
        <v>13</v>
      </c>
      <c r="F65" s="148">
        <v>0.1</v>
      </c>
      <c r="G65" s="120">
        <v>0</v>
      </c>
      <c r="H65" s="148">
        <v>0</v>
      </c>
      <c r="I65" s="81">
        <v>13</v>
      </c>
      <c r="J65" s="81">
        <v>0</v>
      </c>
      <c r="K65" s="82">
        <v>1</v>
      </c>
      <c r="L65" s="149"/>
      <c r="M65" s="151">
        <v>32</v>
      </c>
      <c r="N65" s="151">
        <v>1</v>
      </c>
      <c r="O65" s="151">
        <v>1</v>
      </c>
      <c r="P65" s="153">
        <f t="shared" si="0"/>
        <v>34</v>
      </c>
      <c r="T65" s="94"/>
    </row>
    <row r="66" spans="2:20" hidden="1" x14ac:dyDescent="0.3">
      <c r="B66" s="146">
        <v>59</v>
      </c>
      <c r="C66" s="125" t="s">
        <v>183</v>
      </c>
      <c r="D66" s="147">
        <v>136</v>
      </c>
      <c r="E66" s="26">
        <v>30</v>
      </c>
      <c r="F66" s="148">
        <v>0.22</v>
      </c>
      <c r="G66" s="120">
        <v>0</v>
      </c>
      <c r="H66" s="148">
        <v>0</v>
      </c>
      <c r="I66" s="81">
        <v>17</v>
      </c>
      <c r="J66" s="81">
        <v>13</v>
      </c>
      <c r="K66" s="82">
        <v>0.56999999999999995</v>
      </c>
      <c r="L66" s="149"/>
      <c r="M66" s="151">
        <v>20</v>
      </c>
      <c r="N66" s="151">
        <v>1</v>
      </c>
      <c r="O66" s="151">
        <v>13</v>
      </c>
      <c r="P66" s="153">
        <f t="shared" si="0"/>
        <v>34</v>
      </c>
      <c r="T66" s="94"/>
    </row>
    <row r="67" spans="2:20" hidden="1" x14ac:dyDescent="0.3">
      <c r="B67" s="146">
        <v>60</v>
      </c>
      <c r="C67" s="125" t="s">
        <v>327</v>
      </c>
      <c r="D67" s="147">
        <v>108</v>
      </c>
      <c r="E67" s="26">
        <v>11</v>
      </c>
      <c r="F67" s="148">
        <v>0.1</v>
      </c>
      <c r="G67" s="120">
        <v>0</v>
      </c>
      <c r="H67" s="148">
        <v>0</v>
      </c>
      <c r="I67" s="81">
        <v>11</v>
      </c>
      <c r="J67" s="81">
        <v>0</v>
      </c>
      <c r="K67" s="82">
        <v>1</v>
      </c>
      <c r="L67" s="149"/>
      <c r="M67" s="151">
        <v>32</v>
      </c>
      <c r="N67" s="151">
        <v>1</v>
      </c>
      <c r="O67" s="151">
        <v>1</v>
      </c>
      <c r="P67" s="153">
        <f t="shared" si="0"/>
        <v>34</v>
      </c>
      <c r="T67" s="94"/>
    </row>
    <row r="68" spans="2:20" hidden="1" x14ac:dyDescent="0.3">
      <c r="B68" s="146">
        <v>61</v>
      </c>
      <c r="C68" s="125" t="s">
        <v>454</v>
      </c>
      <c r="D68" s="147">
        <v>117</v>
      </c>
      <c r="E68" s="26">
        <v>12</v>
      </c>
      <c r="F68" s="148">
        <v>0.1</v>
      </c>
      <c r="G68" s="120">
        <v>0</v>
      </c>
      <c r="H68" s="148">
        <v>0</v>
      </c>
      <c r="I68" s="81">
        <v>12</v>
      </c>
      <c r="J68" s="81">
        <v>0</v>
      </c>
      <c r="K68" s="82">
        <v>1</v>
      </c>
      <c r="L68" s="149"/>
      <c r="M68" s="151">
        <v>32</v>
      </c>
      <c r="N68" s="151">
        <v>1</v>
      </c>
      <c r="O68" s="151">
        <v>1</v>
      </c>
      <c r="P68" s="153">
        <f t="shared" si="0"/>
        <v>34</v>
      </c>
      <c r="T68" s="94"/>
    </row>
    <row r="69" spans="2:20" hidden="1" x14ac:dyDescent="0.3">
      <c r="B69" s="146">
        <v>62</v>
      </c>
      <c r="C69" s="125" t="s">
        <v>458</v>
      </c>
      <c r="D69" s="147">
        <v>138</v>
      </c>
      <c r="E69" s="26">
        <v>32</v>
      </c>
      <c r="F69" s="148">
        <v>0.23</v>
      </c>
      <c r="G69" s="120">
        <v>0</v>
      </c>
      <c r="H69" s="148">
        <v>0</v>
      </c>
      <c r="I69" s="81">
        <v>18</v>
      </c>
      <c r="J69" s="81">
        <v>14</v>
      </c>
      <c r="K69" s="82">
        <v>0.56000000000000005</v>
      </c>
      <c r="L69" s="149"/>
      <c r="M69" s="151">
        <v>19</v>
      </c>
      <c r="N69" s="151">
        <v>1</v>
      </c>
      <c r="O69" s="151">
        <v>14</v>
      </c>
      <c r="P69" s="153">
        <f t="shared" si="0"/>
        <v>34</v>
      </c>
      <c r="T69" s="94"/>
    </row>
    <row r="70" spans="2:20" hidden="1" x14ac:dyDescent="0.3">
      <c r="B70" s="146">
        <v>63</v>
      </c>
      <c r="C70" s="125" t="s">
        <v>29</v>
      </c>
      <c r="D70" s="147">
        <v>125</v>
      </c>
      <c r="E70" s="26">
        <v>11</v>
      </c>
      <c r="F70" s="148">
        <v>0.09</v>
      </c>
      <c r="G70" s="120">
        <v>0</v>
      </c>
      <c r="H70" s="148">
        <v>0</v>
      </c>
      <c r="I70" s="81">
        <v>11</v>
      </c>
      <c r="J70" s="81">
        <v>0</v>
      </c>
      <c r="K70" s="82">
        <v>1</v>
      </c>
      <c r="L70" s="149"/>
      <c r="M70" s="151">
        <v>33</v>
      </c>
      <c r="N70" s="151">
        <v>1</v>
      </c>
      <c r="O70" s="151">
        <v>1</v>
      </c>
      <c r="P70" s="153">
        <f t="shared" si="0"/>
        <v>35</v>
      </c>
      <c r="T70" s="94"/>
    </row>
    <row r="71" spans="2:20" hidden="1" x14ac:dyDescent="0.3">
      <c r="B71" s="146">
        <v>64</v>
      </c>
      <c r="C71" s="125" t="s">
        <v>364</v>
      </c>
      <c r="D71" s="147">
        <v>74</v>
      </c>
      <c r="E71" s="26">
        <v>24</v>
      </c>
      <c r="F71" s="148">
        <v>0.32</v>
      </c>
      <c r="G71" s="120">
        <v>0</v>
      </c>
      <c r="H71" s="148">
        <v>0</v>
      </c>
      <c r="I71" s="81">
        <v>11</v>
      </c>
      <c r="J71" s="81">
        <v>13</v>
      </c>
      <c r="K71" s="82">
        <v>0.46</v>
      </c>
      <c r="L71" s="149"/>
      <c r="M71" s="151">
        <v>10</v>
      </c>
      <c r="N71" s="151">
        <v>1</v>
      </c>
      <c r="O71" s="151">
        <v>24</v>
      </c>
      <c r="P71" s="153">
        <f t="shared" si="0"/>
        <v>35</v>
      </c>
      <c r="T71" s="94"/>
    </row>
    <row r="72" spans="2:20" hidden="1" x14ac:dyDescent="0.3">
      <c r="B72" s="146">
        <v>65</v>
      </c>
      <c r="C72" s="125" t="s">
        <v>428</v>
      </c>
      <c r="D72" s="147">
        <v>137</v>
      </c>
      <c r="E72" s="26">
        <v>13</v>
      </c>
      <c r="F72" s="148">
        <v>0.09</v>
      </c>
      <c r="G72" s="120">
        <v>0</v>
      </c>
      <c r="H72" s="148">
        <v>0</v>
      </c>
      <c r="I72" s="81">
        <v>13</v>
      </c>
      <c r="J72" s="81">
        <v>0</v>
      </c>
      <c r="K72" s="82">
        <v>1</v>
      </c>
      <c r="L72" s="149"/>
      <c r="M72" s="151">
        <v>33</v>
      </c>
      <c r="N72" s="151">
        <v>1</v>
      </c>
      <c r="O72" s="151">
        <v>1</v>
      </c>
      <c r="P72" s="153">
        <f t="shared" ref="P72:P135" si="1">SUM(M72:O72)</f>
        <v>35</v>
      </c>
      <c r="T72" s="94"/>
    </row>
    <row r="73" spans="2:20" hidden="1" x14ac:dyDescent="0.3">
      <c r="B73" s="146">
        <v>66</v>
      </c>
      <c r="C73" s="125" t="s">
        <v>142</v>
      </c>
      <c r="D73" s="147">
        <v>183</v>
      </c>
      <c r="E73" s="26">
        <v>14</v>
      </c>
      <c r="F73" s="148">
        <v>0.08</v>
      </c>
      <c r="G73" s="120">
        <v>0</v>
      </c>
      <c r="H73" s="148">
        <v>0</v>
      </c>
      <c r="I73" s="81">
        <v>14</v>
      </c>
      <c r="J73" s="81">
        <v>0</v>
      </c>
      <c r="K73" s="82">
        <v>1</v>
      </c>
      <c r="L73" s="149"/>
      <c r="M73" s="151">
        <v>34</v>
      </c>
      <c r="N73" s="151">
        <v>1</v>
      </c>
      <c r="O73" s="151">
        <v>1</v>
      </c>
      <c r="P73" s="153">
        <f t="shared" si="1"/>
        <v>36</v>
      </c>
      <c r="T73" s="94"/>
    </row>
    <row r="74" spans="2:20" hidden="1" x14ac:dyDescent="0.3">
      <c r="B74" s="146">
        <v>67</v>
      </c>
      <c r="C74" s="125" t="s">
        <v>184</v>
      </c>
      <c r="D74" s="147">
        <v>130</v>
      </c>
      <c r="E74" s="26">
        <v>11</v>
      </c>
      <c r="F74" s="148">
        <v>0.08</v>
      </c>
      <c r="G74" s="120">
        <v>0</v>
      </c>
      <c r="H74" s="148">
        <v>0</v>
      </c>
      <c r="I74" s="81">
        <v>11</v>
      </c>
      <c r="J74" s="81">
        <v>0</v>
      </c>
      <c r="K74" s="82">
        <v>1</v>
      </c>
      <c r="L74" s="149"/>
      <c r="M74" s="151">
        <v>34</v>
      </c>
      <c r="N74" s="151">
        <v>1</v>
      </c>
      <c r="O74" s="151">
        <v>1</v>
      </c>
      <c r="P74" s="153">
        <f t="shared" si="1"/>
        <v>36</v>
      </c>
      <c r="T74" s="94"/>
    </row>
    <row r="75" spans="2:20" x14ac:dyDescent="0.3">
      <c r="B75" s="146">
        <v>68</v>
      </c>
      <c r="C75" s="125" t="s">
        <v>506</v>
      </c>
      <c r="D75" s="147">
        <v>706</v>
      </c>
      <c r="E75" s="26">
        <v>118</v>
      </c>
      <c r="F75" s="148">
        <v>0.17</v>
      </c>
      <c r="G75" s="120">
        <v>22</v>
      </c>
      <c r="H75" s="148">
        <v>0.19</v>
      </c>
      <c r="I75" s="81">
        <v>67</v>
      </c>
      <c r="J75" s="81">
        <v>29</v>
      </c>
      <c r="K75" s="82">
        <v>0.7</v>
      </c>
      <c r="L75" s="149"/>
      <c r="M75" s="151">
        <v>25</v>
      </c>
      <c r="N75" s="151">
        <v>8</v>
      </c>
      <c r="O75" s="151">
        <v>3</v>
      </c>
      <c r="P75" s="153">
        <f t="shared" si="1"/>
        <v>36</v>
      </c>
      <c r="T75" s="94"/>
    </row>
    <row r="76" spans="2:20" x14ac:dyDescent="0.3">
      <c r="B76" s="146">
        <v>69</v>
      </c>
      <c r="C76" s="125" t="s">
        <v>271</v>
      </c>
      <c r="D76" s="147">
        <v>1971</v>
      </c>
      <c r="E76" s="26">
        <v>748</v>
      </c>
      <c r="F76" s="148">
        <v>0.38</v>
      </c>
      <c r="G76" s="120">
        <v>230</v>
      </c>
      <c r="H76" s="148">
        <v>0.31</v>
      </c>
      <c r="I76" s="81">
        <v>298</v>
      </c>
      <c r="J76" s="81">
        <v>256</v>
      </c>
      <c r="K76" s="82">
        <v>0.54</v>
      </c>
      <c r="L76" s="149"/>
      <c r="M76" s="151">
        <v>4</v>
      </c>
      <c r="N76" s="151">
        <v>17</v>
      </c>
      <c r="O76" s="151">
        <v>16</v>
      </c>
      <c r="P76" s="153">
        <f t="shared" si="1"/>
        <v>37</v>
      </c>
      <c r="T76" s="94"/>
    </row>
    <row r="77" spans="2:20" hidden="1" x14ac:dyDescent="0.3">
      <c r="B77" s="146">
        <v>70</v>
      </c>
      <c r="C77" s="125" t="s">
        <v>237</v>
      </c>
      <c r="D77" s="147">
        <v>269</v>
      </c>
      <c r="E77" s="26">
        <v>16</v>
      </c>
      <c r="F77" s="148">
        <v>0.06</v>
      </c>
      <c r="G77" s="120">
        <v>0</v>
      </c>
      <c r="H77" s="148">
        <v>0</v>
      </c>
      <c r="I77" s="81">
        <v>16</v>
      </c>
      <c r="J77" s="81">
        <v>0</v>
      </c>
      <c r="K77" s="82">
        <v>1</v>
      </c>
      <c r="L77" s="149"/>
      <c r="M77" s="151">
        <v>36</v>
      </c>
      <c r="N77" s="151">
        <v>1</v>
      </c>
      <c r="O77" s="151">
        <v>1</v>
      </c>
      <c r="P77" s="153">
        <f t="shared" si="1"/>
        <v>38</v>
      </c>
      <c r="T77" s="94"/>
    </row>
    <row r="78" spans="2:20" hidden="1" x14ac:dyDescent="0.3">
      <c r="B78" s="146">
        <v>71</v>
      </c>
      <c r="C78" s="125" t="s">
        <v>131</v>
      </c>
      <c r="D78" s="147">
        <v>115</v>
      </c>
      <c r="E78" s="26">
        <v>22</v>
      </c>
      <c r="F78" s="148">
        <v>0.19</v>
      </c>
      <c r="G78" s="120">
        <v>0</v>
      </c>
      <c r="H78" s="148">
        <v>0</v>
      </c>
      <c r="I78" s="81">
        <v>12</v>
      </c>
      <c r="J78" s="81">
        <v>10</v>
      </c>
      <c r="K78" s="82">
        <v>0.55000000000000004</v>
      </c>
      <c r="L78" s="149"/>
      <c r="M78" s="151">
        <v>23</v>
      </c>
      <c r="N78" s="151">
        <v>1</v>
      </c>
      <c r="O78" s="151">
        <v>15</v>
      </c>
      <c r="P78" s="153">
        <f t="shared" si="1"/>
        <v>39</v>
      </c>
      <c r="T78" s="94"/>
    </row>
    <row r="79" spans="2:20" hidden="1" x14ac:dyDescent="0.3">
      <c r="B79" s="146">
        <v>72</v>
      </c>
      <c r="C79" s="125" t="s">
        <v>154</v>
      </c>
      <c r="D79" s="147">
        <v>191</v>
      </c>
      <c r="E79" s="26">
        <v>10</v>
      </c>
      <c r="F79" s="148">
        <v>0.05</v>
      </c>
      <c r="G79" s="120">
        <v>0</v>
      </c>
      <c r="H79" s="148">
        <v>0</v>
      </c>
      <c r="I79" s="81">
        <v>10</v>
      </c>
      <c r="J79" s="81">
        <v>0</v>
      </c>
      <c r="K79" s="82">
        <v>1</v>
      </c>
      <c r="L79" s="149"/>
      <c r="M79" s="151">
        <v>37</v>
      </c>
      <c r="N79" s="151">
        <v>1</v>
      </c>
      <c r="O79" s="151">
        <v>1</v>
      </c>
      <c r="P79" s="153">
        <f t="shared" si="1"/>
        <v>39</v>
      </c>
      <c r="T79" s="94"/>
    </row>
    <row r="80" spans="2:20" hidden="1" x14ac:dyDescent="0.3">
      <c r="B80" s="146">
        <v>73</v>
      </c>
      <c r="C80" s="125" t="s">
        <v>198</v>
      </c>
      <c r="D80" s="147">
        <v>606</v>
      </c>
      <c r="E80" s="26">
        <v>158</v>
      </c>
      <c r="F80" s="148">
        <v>0.26</v>
      </c>
      <c r="G80" s="120">
        <v>19</v>
      </c>
      <c r="H80" s="148">
        <v>0.12</v>
      </c>
      <c r="I80" s="81">
        <v>69</v>
      </c>
      <c r="J80" s="81">
        <v>70</v>
      </c>
      <c r="K80" s="82">
        <v>0.5</v>
      </c>
      <c r="L80" s="149"/>
      <c r="M80" s="151">
        <v>16</v>
      </c>
      <c r="N80" s="151">
        <v>3</v>
      </c>
      <c r="O80" s="151">
        <v>20</v>
      </c>
      <c r="P80" s="153">
        <f t="shared" si="1"/>
        <v>39</v>
      </c>
      <c r="T80" s="94"/>
    </row>
    <row r="81" spans="2:20" hidden="1" x14ac:dyDescent="0.3">
      <c r="B81" s="146">
        <v>74</v>
      </c>
      <c r="C81" s="125" t="s">
        <v>324</v>
      </c>
      <c r="D81" s="147">
        <v>137</v>
      </c>
      <c r="E81" s="26">
        <v>23</v>
      </c>
      <c r="F81" s="148">
        <v>0.17</v>
      </c>
      <c r="G81" s="120">
        <v>0</v>
      </c>
      <c r="H81" s="148">
        <v>0</v>
      </c>
      <c r="I81" s="81">
        <v>13</v>
      </c>
      <c r="J81" s="81">
        <v>10</v>
      </c>
      <c r="K81" s="82">
        <v>0.56999999999999995</v>
      </c>
      <c r="L81" s="149"/>
      <c r="M81" s="151">
        <v>25</v>
      </c>
      <c r="N81" s="151">
        <v>1</v>
      </c>
      <c r="O81" s="151">
        <v>13</v>
      </c>
      <c r="P81" s="153">
        <f t="shared" si="1"/>
        <v>39</v>
      </c>
      <c r="T81" s="94"/>
    </row>
    <row r="82" spans="2:20" hidden="1" x14ac:dyDescent="0.3">
      <c r="B82" s="146">
        <v>75</v>
      </c>
      <c r="C82" s="125" t="s">
        <v>455</v>
      </c>
      <c r="D82" s="147">
        <v>199</v>
      </c>
      <c r="E82" s="26">
        <v>45</v>
      </c>
      <c r="F82" s="148">
        <v>0.23</v>
      </c>
      <c r="G82" s="120">
        <v>0</v>
      </c>
      <c r="H82" s="148">
        <v>0</v>
      </c>
      <c r="I82" s="81">
        <v>23</v>
      </c>
      <c r="J82" s="81">
        <v>22</v>
      </c>
      <c r="K82" s="82">
        <v>0.51</v>
      </c>
      <c r="L82" s="149"/>
      <c r="M82" s="151">
        <v>19</v>
      </c>
      <c r="N82" s="151">
        <v>1</v>
      </c>
      <c r="O82" s="151">
        <v>19</v>
      </c>
      <c r="P82" s="153">
        <f t="shared" si="1"/>
        <v>39</v>
      </c>
      <c r="T82" s="94"/>
    </row>
    <row r="83" spans="2:20" hidden="1" x14ac:dyDescent="0.3">
      <c r="B83" s="146">
        <v>76</v>
      </c>
      <c r="C83" s="125" t="s">
        <v>59</v>
      </c>
      <c r="D83" s="147">
        <v>473</v>
      </c>
      <c r="E83" s="26">
        <v>158</v>
      </c>
      <c r="F83" s="148">
        <v>0.33</v>
      </c>
      <c r="G83" s="120">
        <v>35</v>
      </c>
      <c r="H83" s="148">
        <v>0.22</v>
      </c>
      <c r="I83" s="81">
        <v>65</v>
      </c>
      <c r="J83" s="81">
        <v>70</v>
      </c>
      <c r="K83" s="82">
        <v>0.48</v>
      </c>
      <c r="L83" s="149"/>
      <c r="M83" s="151">
        <v>9</v>
      </c>
      <c r="N83" s="151">
        <v>9</v>
      </c>
      <c r="O83" s="151">
        <v>22</v>
      </c>
      <c r="P83" s="153">
        <f t="shared" si="1"/>
        <v>40</v>
      </c>
      <c r="T83" s="94"/>
    </row>
    <row r="84" spans="2:20" hidden="1" x14ac:dyDescent="0.3">
      <c r="B84" s="146">
        <v>77</v>
      </c>
      <c r="C84" s="125" t="s">
        <v>417</v>
      </c>
      <c r="D84" s="147">
        <v>678</v>
      </c>
      <c r="E84" s="26">
        <v>153</v>
      </c>
      <c r="F84" s="148">
        <v>0.23</v>
      </c>
      <c r="G84" s="120">
        <v>40</v>
      </c>
      <c r="H84" s="148">
        <v>0.26</v>
      </c>
      <c r="I84" s="81">
        <v>70</v>
      </c>
      <c r="J84" s="81">
        <v>43</v>
      </c>
      <c r="K84" s="82">
        <v>0.62</v>
      </c>
      <c r="L84" s="149"/>
      <c r="M84" s="151">
        <v>19</v>
      </c>
      <c r="N84" s="151">
        <v>13</v>
      </c>
      <c r="O84" s="151">
        <v>8</v>
      </c>
      <c r="P84" s="153">
        <f t="shared" si="1"/>
        <v>40</v>
      </c>
      <c r="T84" s="94"/>
    </row>
    <row r="85" spans="2:20" x14ac:dyDescent="0.3">
      <c r="B85" s="146">
        <v>78</v>
      </c>
      <c r="C85" s="125" t="s">
        <v>505</v>
      </c>
      <c r="D85" s="147">
        <v>797</v>
      </c>
      <c r="E85" s="26">
        <v>240</v>
      </c>
      <c r="F85" s="148">
        <v>0.3</v>
      </c>
      <c r="G85" s="120">
        <v>78</v>
      </c>
      <c r="H85" s="148">
        <v>0.33</v>
      </c>
      <c r="I85" s="81">
        <v>99</v>
      </c>
      <c r="J85" s="81">
        <v>63</v>
      </c>
      <c r="K85" s="82">
        <v>0.61</v>
      </c>
      <c r="L85" s="149"/>
      <c r="M85" s="151">
        <v>12</v>
      </c>
      <c r="N85" s="151">
        <v>19</v>
      </c>
      <c r="O85" s="151">
        <v>9</v>
      </c>
      <c r="P85" s="153">
        <f t="shared" si="1"/>
        <v>40</v>
      </c>
      <c r="T85" s="94"/>
    </row>
    <row r="86" spans="2:20" hidden="1" x14ac:dyDescent="0.3">
      <c r="B86" s="146">
        <v>79</v>
      </c>
      <c r="C86" s="125" t="s">
        <v>208</v>
      </c>
      <c r="D86" s="147">
        <v>313</v>
      </c>
      <c r="E86" s="26">
        <v>78</v>
      </c>
      <c r="F86" s="148">
        <v>0.25</v>
      </c>
      <c r="G86" s="120">
        <v>18</v>
      </c>
      <c r="H86" s="148">
        <v>0.23</v>
      </c>
      <c r="I86" s="81">
        <v>33</v>
      </c>
      <c r="J86" s="81">
        <v>27</v>
      </c>
      <c r="K86" s="82">
        <v>0.55000000000000004</v>
      </c>
      <c r="L86" s="149"/>
      <c r="M86" s="151">
        <v>17</v>
      </c>
      <c r="N86" s="151">
        <v>10</v>
      </c>
      <c r="O86" s="151">
        <v>15</v>
      </c>
      <c r="P86" s="153">
        <f t="shared" si="1"/>
        <v>42</v>
      </c>
      <c r="T86" s="94"/>
    </row>
    <row r="87" spans="2:20" hidden="1" x14ac:dyDescent="0.3">
      <c r="B87" s="146">
        <v>80</v>
      </c>
      <c r="C87" s="125" t="s">
        <v>263</v>
      </c>
      <c r="D87" s="147">
        <v>126</v>
      </c>
      <c r="E87" s="26">
        <v>29</v>
      </c>
      <c r="F87" s="148">
        <v>0.23</v>
      </c>
      <c r="G87" s="120">
        <v>0</v>
      </c>
      <c r="H87" s="148">
        <v>0</v>
      </c>
      <c r="I87" s="81">
        <v>14</v>
      </c>
      <c r="J87" s="81">
        <v>15</v>
      </c>
      <c r="K87" s="82">
        <v>0.48</v>
      </c>
      <c r="L87" s="149"/>
      <c r="M87" s="151">
        <v>19</v>
      </c>
      <c r="N87" s="151">
        <v>1</v>
      </c>
      <c r="O87" s="151">
        <v>22</v>
      </c>
      <c r="P87" s="153">
        <f t="shared" si="1"/>
        <v>42</v>
      </c>
      <c r="T87" s="94"/>
    </row>
    <row r="88" spans="2:20" hidden="1" x14ac:dyDescent="0.3">
      <c r="B88" s="146">
        <v>81</v>
      </c>
      <c r="C88" s="125" t="s">
        <v>325</v>
      </c>
      <c r="D88" s="147">
        <v>115</v>
      </c>
      <c r="E88" s="26">
        <v>43</v>
      </c>
      <c r="F88" s="148">
        <v>0.37</v>
      </c>
      <c r="G88" s="120">
        <v>0</v>
      </c>
      <c r="H88" s="148">
        <v>0</v>
      </c>
      <c r="I88" s="81">
        <v>14</v>
      </c>
      <c r="J88" s="81">
        <v>29</v>
      </c>
      <c r="K88" s="82">
        <v>0.33</v>
      </c>
      <c r="L88" s="149"/>
      <c r="M88" s="151">
        <v>5</v>
      </c>
      <c r="N88" s="151">
        <v>1</v>
      </c>
      <c r="O88" s="151">
        <v>36</v>
      </c>
      <c r="P88" s="153">
        <f t="shared" si="1"/>
        <v>42</v>
      </c>
      <c r="T88" s="94"/>
    </row>
    <row r="89" spans="2:20" hidden="1" x14ac:dyDescent="0.3">
      <c r="B89" s="146">
        <v>82</v>
      </c>
      <c r="C89" s="125" t="s">
        <v>498</v>
      </c>
      <c r="D89" s="147">
        <v>310</v>
      </c>
      <c r="E89" s="26">
        <v>64</v>
      </c>
      <c r="F89" s="148">
        <v>0.21</v>
      </c>
      <c r="G89" s="120">
        <v>21</v>
      </c>
      <c r="H89" s="148">
        <v>0.33</v>
      </c>
      <c r="I89" s="81">
        <v>31</v>
      </c>
      <c r="J89" s="81">
        <v>12</v>
      </c>
      <c r="K89" s="82">
        <v>0.72</v>
      </c>
      <c r="L89" s="149"/>
      <c r="M89" s="151">
        <v>21</v>
      </c>
      <c r="N89" s="151">
        <v>19</v>
      </c>
      <c r="O89" s="151">
        <v>2</v>
      </c>
      <c r="P89" s="153">
        <f t="shared" si="1"/>
        <v>42</v>
      </c>
      <c r="T89" s="94"/>
    </row>
    <row r="90" spans="2:20" x14ac:dyDescent="0.3">
      <c r="B90" s="146">
        <v>83</v>
      </c>
      <c r="C90" s="125" t="s">
        <v>60</v>
      </c>
      <c r="D90" s="147">
        <v>872</v>
      </c>
      <c r="E90" s="26">
        <v>161</v>
      </c>
      <c r="F90" s="148">
        <v>0.18</v>
      </c>
      <c r="G90" s="120">
        <v>38</v>
      </c>
      <c r="H90" s="148">
        <v>0.24</v>
      </c>
      <c r="I90" s="81">
        <v>82</v>
      </c>
      <c r="J90" s="81">
        <v>51</v>
      </c>
      <c r="K90" s="82">
        <v>0.62</v>
      </c>
      <c r="L90" s="149"/>
      <c r="M90" s="151">
        <v>24</v>
      </c>
      <c r="N90" s="151">
        <v>11</v>
      </c>
      <c r="O90" s="151">
        <v>8</v>
      </c>
      <c r="P90" s="153">
        <f t="shared" si="1"/>
        <v>43</v>
      </c>
      <c r="T90" s="94"/>
    </row>
    <row r="91" spans="2:20" hidden="1" x14ac:dyDescent="0.3">
      <c r="B91" s="146">
        <v>84</v>
      </c>
      <c r="C91" s="125" t="s">
        <v>218</v>
      </c>
      <c r="D91" s="147">
        <v>171</v>
      </c>
      <c r="E91" s="26">
        <v>23</v>
      </c>
      <c r="F91" s="148">
        <v>0.13</v>
      </c>
      <c r="G91" s="120">
        <v>0</v>
      </c>
      <c r="H91" s="148">
        <v>0</v>
      </c>
      <c r="I91" s="81">
        <v>13</v>
      </c>
      <c r="J91" s="81">
        <v>10</v>
      </c>
      <c r="K91" s="82">
        <v>0.56999999999999995</v>
      </c>
      <c r="L91" s="149"/>
      <c r="M91" s="151">
        <v>29</v>
      </c>
      <c r="N91" s="151">
        <v>1</v>
      </c>
      <c r="O91" s="151">
        <v>13</v>
      </c>
      <c r="P91" s="153">
        <f t="shared" si="1"/>
        <v>43</v>
      </c>
      <c r="T91" s="94"/>
    </row>
    <row r="92" spans="2:20" hidden="1" x14ac:dyDescent="0.3">
      <c r="B92" s="146">
        <v>85</v>
      </c>
      <c r="C92" s="125" t="s">
        <v>318</v>
      </c>
      <c r="D92" s="147">
        <v>309</v>
      </c>
      <c r="E92" s="26">
        <v>75</v>
      </c>
      <c r="F92" s="148">
        <v>0.24</v>
      </c>
      <c r="G92" s="120">
        <v>17</v>
      </c>
      <c r="H92" s="148">
        <v>0.23</v>
      </c>
      <c r="I92" s="81">
        <v>32</v>
      </c>
      <c r="J92" s="81">
        <v>26</v>
      </c>
      <c r="K92" s="82">
        <v>0.55000000000000004</v>
      </c>
      <c r="L92" s="149"/>
      <c r="M92" s="151">
        <v>18</v>
      </c>
      <c r="N92" s="151">
        <v>10</v>
      </c>
      <c r="O92" s="151">
        <v>15</v>
      </c>
      <c r="P92" s="153">
        <f t="shared" si="1"/>
        <v>43</v>
      </c>
      <c r="T92" s="94"/>
    </row>
    <row r="93" spans="2:20" hidden="1" x14ac:dyDescent="0.3">
      <c r="B93" s="146">
        <v>86</v>
      </c>
      <c r="C93" s="125" t="s">
        <v>378</v>
      </c>
      <c r="D93" s="147">
        <v>81</v>
      </c>
      <c r="E93" s="26">
        <v>24</v>
      </c>
      <c r="F93" s="148">
        <v>0.3</v>
      </c>
      <c r="G93" s="120">
        <v>11</v>
      </c>
      <c r="H93" s="148">
        <v>0.46</v>
      </c>
      <c r="I93" s="81">
        <v>13</v>
      </c>
      <c r="J93" s="81">
        <v>0</v>
      </c>
      <c r="K93" s="82">
        <v>1</v>
      </c>
      <c r="L93" s="149"/>
      <c r="M93" s="151">
        <v>12</v>
      </c>
      <c r="N93" s="151">
        <v>30</v>
      </c>
      <c r="O93" s="151">
        <v>1</v>
      </c>
      <c r="P93" s="153">
        <f t="shared" si="1"/>
        <v>43</v>
      </c>
      <c r="T93" s="94"/>
    </row>
    <row r="94" spans="2:20" hidden="1" x14ac:dyDescent="0.3">
      <c r="B94" s="146">
        <v>87</v>
      </c>
      <c r="C94" s="125" t="s">
        <v>215</v>
      </c>
      <c r="D94" s="147">
        <v>230</v>
      </c>
      <c r="E94" s="26">
        <v>60</v>
      </c>
      <c r="F94" s="148">
        <v>0.26</v>
      </c>
      <c r="G94" s="120">
        <v>14</v>
      </c>
      <c r="H94" s="148">
        <v>0.23</v>
      </c>
      <c r="I94" s="81">
        <v>24</v>
      </c>
      <c r="J94" s="81">
        <v>22</v>
      </c>
      <c r="K94" s="82">
        <v>0.52</v>
      </c>
      <c r="L94" s="149"/>
      <c r="M94" s="151">
        <v>16</v>
      </c>
      <c r="N94" s="151">
        <v>10</v>
      </c>
      <c r="O94" s="151">
        <v>18</v>
      </c>
      <c r="P94" s="153">
        <f t="shared" si="1"/>
        <v>44</v>
      </c>
      <c r="T94" s="94"/>
    </row>
    <row r="95" spans="2:20" hidden="1" x14ac:dyDescent="0.3">
      <c r="B95" s="146">
        <v>88</v>
      </c>
      <c r="C95" s="125" t="s">
        <v>280</v>
      </c>
      <c r="D95" s="147">
        <v>240</v>
      </c>
      <c r="E95" s="26">
        <v>67</v>
      </c>
      <c r="F95" s="148">
        <v>0.28000000000000003</v>
      </c>
      <c r="G95" s="120">
        <v>19</v>
      </c>
      <c r="H95" s="148">
        <v>0.28000000000000003</v>
      </c>
      <c r="I95" s="81">
        <v>26</v>
      </c>
      <c r="J95" s="81">
        <v>22</v>
      </c>
      <c r="K95" s="82">
        <v>0.54</v>
      </c>
      <c r="L95" s="149"/>
      <c r="M95" s="151">
        <v>14</v>
      </c>
      <c r="N95" s="151">
        <v>14</v>
      </c>
      <c r="O95" s="151">
        <v>16</v>
      </c>
      <c r="P95" s="153">
        <f t="shared" si="1"/>
        <v>44</v>
      </c>
      <c r="T95" s="94"/>
    </row>
    <row r="96" spans="2:20" x14ac:dyDescent="0.3">
      <c r="B96" s="146">
        <v>89</v>
      </c>
      <c r="C96" s="125" t="s">
        <v>436</v>
      </c>
      <c r="D96" s="147">
        <v>733</v>
      </c>
      <c r="E96" s="26">
        <v>268</v>
      </c>
      <c r="F96" s="148">
        <v>0.37</v>
      </c>
      <c r="G96" s="120">
        <v>78</v>
      </c>
      <c r="H96" s="148">
        <v>0.28999999999999998</v>
      </c>
      <c r="I96" s="81">
        <v>86</v>
      </c>
      <c r="J96" s="81">
        <v>104</v>
      </c>
      <c r="K96" s="82">
        <v>0.45</v>
      </c>
      <c r="L96" s="149"/>
      <c r="M96" s="151">
        <v>5</v>
      </c>
      <c r="N96" s="151">
        <v>15</v>
      </c>
      <c r="O96" s="151">
        <v>25</v>
      </c>
      <c r="P96" s="153">
        <f t="shared" si="1"/>
        <v>45</v>
      </c>
      <c r="T96" s="94"/>
    </row>
    <row r="97" spans="2:20" hidden="1" x14ac:dyDescent="0.3">
      <c r="B97" s="146">
        <v>90</v>
      </c>
      <c r="C97" s="125" t="s">
        <v>465</v>
      </c>
      <c r="D97" s="147">
        <v>67</v>
      </c>
      <c r="E97" s="26">
        <v>23</v>
      </c>
      <c r="F97" s="148">
        <v>0.34</v>
      </c>
      <c r="G97" s="120">
        <v>12</v>
      </c>
      <c r="H97" s="148">
        <v>0.52</v>
      </c>
      <c r="I97" s="81">
        <v>11</v>
      </c>
      <c r="J97" s="81">
        <v>0</v>
      </c>
      <c r="K97" s="82">
        <v>1</v>
      </c>
      <c r="L97" s="149"/>
      <c r="M97" s="151">
        <v>8</v>
      </c>
      <c r="N97" s="151">
        <v>36</v>
      </c>
      <c r="O97" s="151">
        <v>1</v>
      </c>
      <c r="P97" s="153">
        <f t="shared" si="1"/>
        <v>45</v>
      </c>
      <c r="T97" s="94"/>
    </row>
    <row r="98" spans="2:20" hidden="1" x14ac:dyDescent="0.3">
      <c r="B98" s="146">
        <v>91</v>
      </c>
      <c r="C98" s="125" t="s">
        <v>345</v>
      </c>
      <c r="D98" s="147">
        <v>176</v>
      </c>
      <c r="E98" s="26">
        <v>30</v>
      </c>
      <c r="F98" s="148">
        <v>0.17</v>
      </c>
      <c r="G98" s="120">
        <v>0</v>
      </c>
      <c r="H98" s="148">
        <v>0</v>
      </c>
      <c r="I98" s="81">
        <v>15</v>
      </c>
      <c r="J98" s="81">
        <v>15</v>
      </c>
      <c r="K98" s="82">
        <v>0.5</v>
      </c>
      <c r="L98" s="149"/>
      <c r="M98" s="151">
        <v>25</v>
      </c>
      <c r="N98" s="151">
        <v>1</v>
      </c>
      <c r="O98" s="151">
        <v>20</v>
      </c>
      <c r="P98" s="153">
        <f t="shared" si="1"/>
        <v>46</v>
      </c>
      <c r="T98" s="94"/>
    </row>
    <row r="99" spans="2:20" hidden="1" x14ac:dyDescent="0.3">
      <c r="B99" s="146">
        <v>92</v>
      </c>
      <c r="C99" s="125" t="s">
        <v>216</v>
      </c>
      <c r="D99" s="147">
        <v>66</v>
      </c>
      <c r="E99" s="26">
        <v>21</v>
      </c>
      <c r="F99" s="148">
        <v>0.32</v>
      </c>
      <c r="G99" s="120">
        <v>11</v>
      </c>
      <c r="H99" s="148">
        <v>0.52</v>
      </c>
      <c r="I99" s="81">
        <v>10</v>
      </c>
      <c r="J99" s="81">
        <v>0</v>
      </c>
      <c r="K99" s="82">
        <v>1</v>
      </c>
      <c r="L99" s="149"/>
      <c r="M99" s="151">
        <v>10</v>
      </c>
      <c r="N99" s="151">
        <v>36</v>
      </c>
      <c r="O99" s="151">
        <v>1</v>
      </c>
      <c r="P99" s="153">
        <f t="shared" si="1"/>
        <v>47</v>
      </c>
      <c r="T99" s="94"/>
    </row>
    <row r="100" spans="2:20" hidden="1" x14ac:dyDescent="0.3">
      <c r="B100" s="146">
        <v>93</v>
      </c>
      <c r="C100" s="125" t="s">
        <v>523</v>
      </c>
      <c r="D100" s="147">
        <v>139</v>
      </c>
      <c r="E100" s="26">
        <v>42</v>
      </c>
      <c r="F100" s="148">
        <v>0.3</v>
      </c>
      <c r="G100" s="120">
        <v>11</v>
      </c>
      <c r="H100" s="148">
        <v>0.26</v>
      </c>
      <c r="I100" s="81">
        <v>15</v>
      </c>
      <c r="J100" s="81">
        <v>16</v>
      </c>
      <c r="K100" s="82">
        <v>0.48</v>
      </c>
      <c r="L100" s="149"/>
      <c r="M100" s="151">
        <v>12</v>
      </c>
      <c r="N100" s="151">
        <v>13</v>
      </c>
      <c r="O100" s="151">
        <v>22</v>
      </c>
      <c r="P100" s="153">
        <f t="shared" si="1"/>
        <v>47</v>
      </c>
      <c r="T100" s="94"/>
    </row>
    <row r="101" spans="2:20" hidden="1" x14ac:dyDescent="0.3">
      <c r="B101" s="146">
        <v>94</v>
      </c>
      <c r="C101" s="125" t="s">
        <v>524</v>
      </c>
      <c r="D101" s="147">
        <v>99</v>
      </c>
      <c r="E101" s="26">
        <v>23</v>
      </c>
      <c r="F101" s="148">
        <v>0.23</v>
      </c>
      <c r="G101" s="120">
        <v>10</v>
      </c>
      <c r="H101" s="148">
        <v>0.43</v>
      </c>
      <c r="I101" s="81">
        <v>13</v>
      </c>
      <c r="J101" s="81">
        <v>0</v>
      </c>
      <c r="K101" s="82">
        <v>1</v>
      </c>
      <c r="L101" s="149"/>
      <c r="M101" s="151">
        <v>19</v>
      </c>
      <c r="N101" s="151">
        <v>27</v>
      </c>
      <c r="O101" s="151">
        <v>1</v>
      </c>
      <c r="P101" s="153">
        <f t="shared" si="1"/>
        <v>47</v>
      </c>
      <c r="T101" s="94"/>
    </row>
    <row r="102" spans="2:20" hidden="1" x14ac:dyDescent="0.3">
      <c r="B102" s="146">
        <v>95</v>
      </c>
      <c r="C102" s="125" t="s">
        <v>277</v>
      </c>
      <c r="D102" s="147">
        <v>195</v>
      </c>
      <c r="E102" s="26">
        <v>25</v>
      </c>
      <c r="F102" s="148">
        <v>0.13</v>
      </c>
      <c r="G102" s="120">
        <v>0</v>
      </c>
      <c r="H102" s="148">
        <v>0</v>
      </c>
      <c r="I102" s="81">
        <v>13</v>
      </c>
      <c r="J102" s="81">
        <v>12</v>
      </c>
      <c r="K102" s="82">
        <v>0.52</v>
      </c>
      <c r="L102" s="149"/>
      <c r="M102" s="151">
        <v>29</v>
      </c>
      <c r="N102" s="151">
        <v>1</v>
      </c>
      <c r="O102" s="151">
        <v>18</v>
      </c>
      <c r="P102" s="153">
        <f t="shared" si="1"/>
        <v>48</v>
      </c>
      <c r="T102" s="94"/>
    </row>
    <row r="103" spans="2:20" hidden="1" x14ac:dyDescent="0.3">
      <c r="B103" s="146">
        <v>96</v>
      </c>
      <c r="C103" s="125" t="s">
        <v>446</v>
      </c>
      <c r="D103" s="147">
        <v>130</v>
      </c>
      <c r="E103" s="26">
        <v>27</v>
      </c>
      <c r="F103" s="148">
        <v>0.21</v>
      </c>
      <c r="G103" s="120">
        <v>0</v>
      </c>
      <c r="H103" s="148">
        <v>0</v>
      </c>
      <c r="I103" s="81">
        <v>12</v>
      </c>
      <c r="J103" s="81">
        <v>15</v>
      </c>
      <c r="K103" s="82">
        <v>0.44</v>
      </c>
      <c r="L103" s="149"/>
      <c r="M103" s="151">
        <v>21</v>
      </c>
      <c r="N103" s="151">
        <v>1</v>
      </c>
      <c r="O103" s="151">
        <v>26</v>
      </c>
      <c r="P103" s="153">
        <f t="shared" si="1"/>
        <v>48</v>
      </c>
      <c r="T103" s="94"/>
    </row>
    <row r="104" spans="2:20" hidden="1" x14ac:dyDescent="0.3">
      <c r="B104" s="146">
        <v>97</v>
      </c>
      <c r="C104" s="125" t="s">
        <v>209</v>
      </c>
      <c r="D104" s="147">
        <v>440</v>
      </c>
      <c r="E104" s="26">
        <v>85</v>
      </c>
      <c r="F104" s="148">
        <v>0.19</v>
      </c>
      <c r="G104" s="120">
        <v>29</v>
      </c>
      <c r="H104" s="148">
        <v>0.34</v>
      </c>
      <c r="I104" s="81">
        <v>36</v>
      </c>
      <c r="J104" s="81">
        <v>20</v>
      </c>
      <c r="K104" s="82">
        <v>0.64</v>
      </c>
      <c r="L104" s="149"/>
      <c r="M104" s="151">
        <v>23</v>
      </c>
      <c r="N104" s="151">
        <v>20</v>
      </c>
      <c r="O104" s="151">
        <v>6</v>
      </c>
      <c r="P104" s="153">
        <f t="shared" si="1"/>
        <v>49</v>
      </c>
      <c r="T104" s="94"/>
    </row>
    <row r="105" spans="2:20" hidden="1" x14ac:dyDescent="0.3">
      <c r="B105" s="146">
        <v>98</v>
      </c>
      <c r="C105" s="125" t="s">
        <v>36</v>
      </c>
      <c r="D105" s="147">
        <v>223</v>
      </c>
      <c r="E105" s="26">
        <v>30</v>
      </c>
      <c r="F105" s="148">
        <v>0.13</v>
      </c>
      <c r="G105" s="120">
        <v>0</v>
      </c>
      <c r="H105" s="148">
        <v>0</v>
      </c>
      <c r="I105" s="81">
        <v>15</v>
      </c>
      <c r="J105" s="81">
        <v>15</v>
      </c>
      <c r="K105" s="82">
        <v>0.5</v>
      </c>
      <c r="L105" s="149"/>
      <c r="M105" s="151">
        <v>29</v>
      </c>
      <c r="N105" s="151">
        <v>1</v>
      </c>
      <c r="O105" s="151">
        <v>20</v>
      </c>
      <c r="P105" s="153">
        <f t="shared" si="1"/>
        <v>50</v>
      </c>
      <c r="T105" s="94"/>
    </row>
    <row r="106" spans="2:20" x14ac:dyDescent="0.3">
      <c r="B106" s="146">
        <v>99</v>
      </c>
      <c r="C106" s="125" t="s">
        <v>61</v>
      </c>
      <c r="D106" s="147">
        <v>716</v>
      </c>
      <c r="E106" s="26">
        <v>242</v>
      </c>
      <c r="F106" s="148">
        <v>0.34</v>
      </c>
      <c r="G106" s="120">
        <v>91</v>
      </c>
      <c r="H106" s="148">
        <v>0.38</v>
      </c>
      <c r="I106" s="81">
        <v>85</v>
      </c>
      <c r="J106" s="81">
        <v>81</v>
      </c>
      <c r="K106" s="82">
        <v>0.51</v>
      </c>
      <c r="L106" s="149"/>
      <c r="M106" s="151">
        <v>8</v>
      </c>
      <c r="N106" s="151">
        <v>23</v>
      </c>
      <c r="O106" s="151">
        <v>19</v>
      </c>
      <c r="P106" s="153">
        <f t="shared" si="1"/>
        <v>50</v>
      </c>
      <c r="T106" s="94"/>
    </row>
    <row r="107" spans="2:20" hidden="1" x14ac:dyDescent="0.3">
      <c r="B107" s="146">
        <v>100</v>
      </c>
      <c r="C107" s="125" t="s">
        <v>497</v>
      </c>
      <c r="D107" s="147">
        <v>591</v>
      </c>
      <c r="E107" s="26">
        <v>133</v>
      </c>
      <c r="F107" s="148">
        <v>0.23</v>
      </c>
      <c r="G107" s="120">
        <v>31</v>
      </c>
      <c r="H107" s="148">
        <v>0.23</v>
      </c>
      <c r="I107" s="81">
        <v>50</v>
      </c>
      <c r="J107" s="81">
        <v>52</v>
      </c>
      <c r="K107" s="82">
        <v>0.49</v>
      </c>
      <c r="L107" s="149"/>
      <c r="M107" s="151">
        <v>19</v>
      </c>
      <c r="N107" s="151">
        <v>10</v>
      </c>
      <c r="O107" s="151">
        <v>21</v>
      </c>
      <c r="P107" s="153">
        <f t="shared" si="1"/>
        <v>50</v>
      </c>
      <c r="T107" s="94"/>
    </row>
    <row r="108" spans="2:20" hidden="1" x14ac:dyDescent="0.3">
      <c r="B108" s="146">
        <v>101</v>
      </c>
      <c r="C108" s="125" t="s">
        <v>351</v>
      </c>
      <c r="D108" s="147">
        <v>279</v>
      </c>
      <c r="E108" s="26">
        <v>61</v>
      </c>
      <c r="F108" s="148">
        <v>0.22</v>
      </c>
      <c r="G108" s="120">
        <v>10</v>
      </c>
      <c r="H108" s="148">
        <v>0.16</v>
      </c>
      <c r="I108" s="81">
        <v>23</v>
      </c>
      <c r="J108" s="81">
        <v>28</v>
      </c>
      <c r="K108" s="82">
        <v>0.45</v>
      </c>
      <c r="L108" s="149"/>
      <c r="M108" s="151">
        <v>20</v>
      </c>
      <c r="N108" s="151">
        <v>6</v>
      </c>
      <c r="O108" s="151">
        <v>25</v>
      </c>
      <c r="P108" s="153">
        <f t="shared" si="1"/>
        <v>51</v>
      </c>
      <c r="T108" s="94"/>
    </row>
    <row r="109" spans="2:20" hidden="1" x14ac:dyDescent="0.3">
      <c r="B109" s="146">
        <v>102</v>
      </c>
      <c r="C109" s="125" t="s">
        <v>433</v>
      </c>
      <c r="D109" s="147">
        <v>130</v>
      </c>
      <c r="E109" s="26">
        <v>23</v>
      </c>
      <c r="F109" s="148">
        <v>0.18</v>
      </c>
      <c r="G109" s="120">
        <v>0</v>
      </c>
      <c r="H109" s="148">
        <v>0</v>
      </c>
      <c r="I109" s="81">
        <v>10</v>
      </c>
      <c r="J109" s="81">
        <v>13</v>
      </c>
      <c r="K109" s="82">
        <v>0.43</v>
      </c>
      <c r="L109" s="149"/>
      <c r="M109" s="151">
        <v>24</v>
      </c>
      <c r="N109" s="151">
        <v>1</v>
      </c>
      <c r="O109" s="151">
        <v>27</v>
      </c>
      <c r="P109" s="153">
        <f t="shared" si="1"/>
        <v>52</v>
      </c>
      <c r="T109" s="94"/>
    </row>
    <row r="110" spans="2:20" hidden="1" x14ac:dyDescent="0.3">
      <c r="B110" s="146">
        <v>103</v>
      </c>
      <c r="C110" s="125" t="s">
        <v>450</v>
      </c>
      <c r="D110" s="147">
        <v>128</v>
      </c>
      <c r="E110" s="26">
        <v>23</v>
      </c>
      <c r="F110" s="148">
        <v>0.18</v>
      </c>
      <c r="G110" s="120">
        <v>0</v>
      </c>
      <c r="H110" s="148">
        <v>0</v>
      </c>
      <c r="I110" s="81">
        <v>10</v>
      </c>
      <c r="J110" s="81">
        <v>13</v>
      </c>
      <c r="K110" s="82">
        <v>0.43</v>
      </c>
      <c r="L110" s="149"/>
      <c r="M110" s="151">
        <v>24</v>
      </c>
      <c r="N110" s="151">
        <v>1</v>
      </c>
      <c r="O110" s="151">
        <v>27</v>
      </c>
      <c r="P110" s="153">
        <f t="shared" si="1"/>
        <v>52</v>
      </c>
      <c r="T110" s="94"/>
    </row>
    <row r="111" spans="2:20" hidden="1" x14ac:dyDescent="0.3">
      <c r="B111" s="146">
        <v>104</v>
      </c>
      <c r="C111" s="125" t="s">
        <v>473</v>
      </c>
      <c r="D111" s="147">
        <v>239</v>
      </c>
      <c r="E111" s="26">
        <v>41</v>
      </c>
      <c r="F111" s="148">
        <v>0.17</v>
      </c>
      <c r="G111" s="120">
        <v>0</v>
      </c>
      <c r="H111" s="148">
        <v>0</v>
      </c>
      <c r="I111" s="81">
        <v>18</v>
      </c>
      <c r="J111" s="81">
        <v>23</v>
      </c>
      <c r="K111" s="82">
        <v>0.44</v>
      </c>
      <c r="L111" s="149"/>
      <c r="M111" s="151">
        <v>25</v>
      </c>
      <c r="N111" s="151">
        <v>1</v>
      </c>
      <c r="O111" s="151">
        <v>26</v>
      </c>
      <c r="P111" s="153">
        <f t="shared" si="1"/>
        <v>52</v>
      </c>
      <c r="T111" s="94"/>
    </row>
    <row r="112" spans="2:20" hidden="1" x14ac:dyDescent="0.3">
      <c r="B112" s="146">
        <v>105</v>
      </c>
      <c r="C112" s="125" t="s">
        <v>348</v>
      </c>
      <c r="D112" s="147">
        <v>321</v>
      </c>
      <c r="E112" s="26">
        <v>86</v>
      </c>
      <c r="F112" s="148">
        <v>0.27</v>
      </c>
      <c r="G112" s="120">
        <v>26</v>
      </c>
      <c r="H112" s="148">
        <v>0.3</v>
      </c>
      <c r="I112" s="81">
        <v>29</v>
      </c>
      <c r="J112" s="81">
        <v>31</v>
      </c>
      <c r="K112" s="82">
        <v>0.48</v>
      </c>
      <c r="L112" s="149"/>
      <c r="M112" s="151">
        <v>15</v>
      </c>
      <c r="N112" s="151">
        <v>16</v>
      </c>
      <c r="O112" s="151">
        <v>22</v>
      </c>
      <c r="P112" s="153">
        <f t="shared" si="1"/>
        <v>53</v>
      </c>
      <c r="T112" s="94"/>
    </row>
    <row r="113" spans="2:20" hidden="1" x14ac:dyDescent="0.3">
      <c r="B113" s="146">
        <v>106</v>
      </c>
      <c r="C113" s="125" t="s">
        <v>472</v>
      </c>
      <c r="D113" s="147">
        <v>249</v>
      </c>
      <c r="E113" s="26">
        <v>66</v>
      </c>
      <c r="F113" s="148">
        <v>0.27</v>
      </c>
      <c r="G113" s="120">
        <v>19</v>
      </c>
      <c r="H113" s="148">
        <v>0.28999999999999998</v>
      </c>
      <c r="I113" s="81">
        <v>22</v>
      </c>
      <c r="J113" s="81">
        <v>25</v>
      </c>
      <c r="K113" s="82">
        <v>0.47</v>
      </c>
      <c r="L113" s="149"/>
      <c r="M113" s="151">
        <v>15</v>
      </c>
      <c r="N113" s="151">
        <v>15</v>
      </c>
      <c r="O113" s="151">
        <v>23</v>
      </c>
      <c r="P113" s="153">
        <f t="shared" si="1"/>
        <v>53</v>
      </c>
      <c r="T113" s="94"/>
    </row>
    <row r="114" spans="2:20" hidden="1" x14ac:dyDescent="0.3">
      <c r="B114" s="146">
        <v>107</v>
      </c>
      <c r="C114" s="125" t="s">
        <v>492</v>
      </c>
      <c r="D114" s="147">
        <v>154</v>
      </c>
      <c r="E114" s="26">
        <v>29</v>
      </c>
      <c r="F114" s="148">
        <v>0.19</v>
      </c>
      <c r="G114" s="120">
        <v>0</v>
      </c>
      <c r="H114" s="148">
        <v>0</v>
      </c>
      <c r="I114" s="81">
        <v>12</v>
      </c>
      <c r="J114" s="81">
        <v>17</v>
      </c>
      <c r="K114" s="82">
        <v>0.41</v>
      </c>
      <c r="L114" s="149"/>
      <c r="M114" s="151">
        <v>23</v>
      </c>
      <c r="N114" s="151">
        <v>1</v>
      </c>
      <c r="O114" s="151">
        <v>29</v>
      </c>
      <c r="P114" s="153">
        <f t="shared" si="1"/>
        <v>53</v>
      </c>
      <c r="T114" s="94"/>
    </row>
    <row r="115" spans="2:20" hidden="1" x14ac:dyDescent="0.3">
      <c r="B115" s="146">
        <v>108</v>
      </c>
      <c r="C115" s="125" t="s">
        <v>511</v>
      </c>
      <c r="D115" s="147">
        <v>237</v>
      </c>
      <c r="E115" s="26">
        <v>40</v>
      </c>
      <c r="F115" s="148">
        <v>0.17</v>
      </c>
      <c r="G115" s="120">
        <v>0</v>
      </c>
      <c r="H115" s="148">
        <v>0</v>
      </c>
      <c r="I115" s="81">
        <v>17</v>
      </c>
      <c r="J115" s="81">
        <v>23</v>
      </c>
      <c r="K115" s="82">
        <v>0.43</v>
      </c>
      <c r="L115" s="149"/>
      <c r="M115" s="151">
        <v>25</v>
      </c>
      <c r="N115" s="151">
        <v>1</v>
      </c>
      <c r="O115" s="151">
        <v>27</v>
      </c>
      <c r="P115" s="153">
        <f t="shared" si="1"/>
        <v>53</v>
      </c>
      <c r="T115" s="94"/>
    </row>
    <row r="116" spans="2:20" hidden="1" x14ac:dyDescent="0.3">
      <c r="B116" s="146">
        <v>109</v>
      </c>
      <c r="C116" s="125" t="s">
        <v>432</v>
      </c>
      <c r="D116" s="147">
        <v>211</v>
      </c>
      <c r="E116" s="26">
        <v>29</v>
      </c>
      <c r="F116" s="148">
        <v>0.14000000000000001</v>
      </c>
      <c r="G116" s="120">
        <v>0</v>
      </c>
      <c r="H116" s="148">
        <v>0</v>
      </c>
      <c r="I116" s="81">
        <v>13</v>
      </c>
      <c r="J116" s="81">
        <v>16</v>
      </c>
      <c r="K116" s="82">
        <v>0.45</v>
      </c>
      <c r="L116" s="149"/>
      <c r="M116" s="151">
        <v>28</v>
      </c>
      <c r="N116" s="151">
        <v>1</v>
      </c>
      <c r="O116" s="151">
        <v>25</v>
      </c>
      <c r="P116" s="153">
        <f t="shared" si="1"/>
        <v>54</v>
      </c>
      <c r="T116" s="94"/>
    </row>
    <row r="117" spans="2:20" hidden="1" x14ac:dyDescent="0.3">
      <c r="B117" s="146">
        <v>110</v>
      </c>
      <c r="C117" s="125" t="s">
        <v>22</v>
      </c>
      <c r="D117" s="147">
        <v>251</v>
      </c>
      <c r="E117" s="26">
        <v>63</v>
      </c>
      <c r="F117" s="148">
        <v>0.25</v>
      </c>
      <c r="G117" s="120">
        <v>20</v>
      </c>
      <c r="H117" s="148">
        <v>0.32</v>
      </c>
      <c r="I117" s="81">
        <v>21</v>
      </c>
      <c r="J117" s="81">
        <v>22</v>
      </c>
      <c r="K117" s="82">
        <v>0.49</v>
      </c>
      <c r="L117" s="149"/>
      <c r="M117" s="151">
        <v>17</v>
      </c>
      <c r="N117" s="151">
        <v>18</v>
      </c>
      <c r="O117" s="151">
        <v>21</v>
      </c>
      <c r="P117" s="153">
        <f t="shared" si="1"/>
        <v>56</v>
      </c>
      <c r="T117" s="94"/>
    </row>
    <row r="118" spans="2:20" hidden="1" x14ac:dyDescent="0.3">
      <c r="B118" s="146">
        <v>111</v>
      </c>
      <c r="C118" s="125" t="s">
        <v>195</v>
      </c>
      <c r="D118" s="147">
        <v>225</v>
      </c>
      <c r="E118" s="26">
        <v>37</v>
      </c>
      <c r="F118" s="148">
        <v>0.16</v>
      </c>
      <c r="G118" s="120">
        <v>0</v>
      </c>
      <c r="H118" s="148">
        <v>0</v>
      </c>
      <c r="I118" s="81">
        <v>15</v>
      </c>
      <c r="J118" s="81">
        <v>22</v>
      </c>
      <c r="K118" s="82">
        <v>0.41</v>
      </c>
      <c r="L118" s="149"/>
      <c r="M118" s="151">
        <v>26</v>
      </c>
      <c r="N118" s="151">
        <v>1</v>
      </c>
      <c r="O118" s="151">
        <v>29</v>
      </c>
      <c r="P118" s="153">
        <f t="shared" si="1"/>
        <v>56</v>
      </c>
      <c r="T118" s="94"/>
    </row>
    <row r="119" spans="2:20" hidden="1" x14ac:dyDescent="0.3">
      <c r="B119" s="146">
        <v>112</v>
      </c>
      <c r="C119" s="125" t="s">
        <v>252</v>
      </c>
      <c r="D119" s="147">
        <v>151</v>
      </c>
      <c r="E119" s="26">
        <v>36</v>
      </c>
      <c r="F119" s="148">
        <v>0.24</v>
      </c>
      <c r="G119" s="120">
        <v>19</v>
      </c>
      <c r="H119" s="148">
        <v>0.53</v>
      </c>
      <c r="I119" s="81">
        <v>17</v>
      </c>
      <c r="J119" s="81">
        <v>0</v>
      </c>
      <c r="K119" s="82">
        <v>1</v>
      </c>
      <c r="L119" s="149"/>
      <c r="M119" s="151">
        <v>18</v>
      </c>
      <c r="N119" s="151">
        <v>37</v>
      </c>
      <c r="O119" s="151">
        <v>1</v>
      </c>
      <c r="P119" s="153">
        <f t="shared" si="1"/>
        <v>56</v>
      </c>
      <c r="T119" s="94"/>
    </row>
    <row r="120" spans="2:20" hidden="1" x14ac:dyDescent="0.3">
      <c r="B120" s="146">
        <v>113</v>
      </c>
      <c r="C120" s="125" t="s">
        <v>207</v>
      </c>
      <c r="D120" s="147">
        <v>249</v>
      </c>
      <c r="E120" s="26">
        <v>32</v>
      </c>
      <c r="F120" s="148">
        <v>0.13</v>
      </c>
      <c r="G120" s="120">
        <v>14</v>
      </c>
      <c r="H120" s="148">
        <v>0.44</v>
      </c>
      <c r="I120" s="81">
        <v>18</v>
      </c>
      <c r="J120" s="81">
        <v>0</v>
      </c>
      <c r="K120" s="82">
        <v>1</v>
      </c>
      <c r="L120" s="149"/>
      <c r="M120" s="151">
        <v>29</v>
      </c>
      <c r="N120" s="151">
        <v>28</v>
      </c>
      <c r="O120" s="151">
        <v>1</v>
      </c>
      <c r="P120" s="153">
        <f t="shared" si="1"/>
        <v>58</v>
      </c>
      <c r="T120" s="94"/>
    </row>
    <row r="121" spans="2:20" hidden="1" x14ac:dyDescent="0.3">
      <c r="B121" s="146">
        <v>114</v>
      </c>
      <c r="C121" s="125" t="s">
        <v>466</v>
      </c>
      <c r="D121" s="147">
        <v>450</v>
      </c>
      <c r="E121" s="26">
        <v>76</v>
      </c>
      <c r="F121" s="148">
        <v>0.17</v>
      </c>
      <c r="G121" s="120">
        <v>17</v>
      </c>
      <c r="H121" s="148">
        <v>0.22</v>
      </c>
      <c r="I121" s="81">
        <v>27</v>
      </c>
      <c r="J121" s="81">
        <v>32</v>
      </c>
      <c r="K121" s="82">
        <v>0.46</v>
      </c>
      <c r="L121" s="149"/>
      <c r="M121" s="151">
        <v>25</v>
      </c>
      <c r="N121" s="151">
        <v>9</v>
      </c>
      <c r="O121" s="151">
        <v>24</v>
      </c>
      <c r="P121" s="153">
        <f t="shared" si="1"/>
        <v>58</v>
      </c>
      <c r="T121" s="94"/>
    </row>
    <row r="122" spans="2:20" x14ac:dyDescent="0.3">
      <c r="B122" s="146">
        <v>115</v>
      </c>
      <c r="C122" s="125" t="s">
        <v>146</v>
      </c>
      <c r="D122" s="147">
        <v>2915</v>
      </c>
      <c r="E122" s="26">
        <v>755</v>
      </c>
      <c r="F122" s="148">
        <v>0.26</v>
      </c>
      <c r="G122" s="120">
        <v>360</v>
      </c>
      <c r="H122" s="148">
        <v>0.48</v>
      </c>
      <c r="I122" s="81">
        <v>291</v>
      </c>
      <c r="J122" s="81">
        <v>206</v>
      </c>
      <c r="K122" s="82">
        <v>0.59</v>
      </c>
      <c r="L122" s="149"/>
      <c r="M122" s="151">
        <v>16</v>
      </c>
      <c r="N122" s="151">
        <v>32</v>
      </c>
      <c r="O122" s="151">
        <v>11</v>
      </c>
      <c r="P122" s="153">
        <f t="shared" si="1"/>
        <v>59</v>
      </c>
      <c r="T122" s="94"/>
    </row>
    <row r="123" spans="2:20" hidden="1" x14ac:dyDescent="0.3">
      <c r="B123" s="146">
        <v>116</v>
      </c>
      <c r="C123" s="125" t="s">
        <v>443</v>
      </c>
      <c r="D123" s="147">
        <v>169</v>
      </c>
      <c r="E123" s="26">
        <v>33</v>
      </c>
      <c r="F123" s="148">
        <v>0.2</v>
      </c>
      <c r="G123" s="120">
        <v>0</v>
      </c>
      <c r="H123" s="148">
        <v>0</v>
      </c>
      <c r="I123" s="81">
        <v>11</v>
      </c>
      <c r="J123" s="81">
        <v>22</v>
      </c>
      <c r="K123" s="82">
        <v>0.33</v>
      </c>
      <c r="L123" s="149"/>
      <c r="M123" s="151">
        <v>22</v>
      </c>
      <c r="N123" s="151">
        <v>1</v>
      </c>
      <c r="O123" s="151">
        <v>36</v>
      </c>
      <c r="P123" s="153">
        <f t="shared" si="1"/>
        <v>59</v>
      </c>
      <c r="T123" s="94"/>
    </row>
    <row r="124" spans="2:20" hidden="1" x14ac:dyDescent="0.3">
      <c r="B124" s="146">
        <v>117</v>
      </c>
      <c r="C124" s="125" t="s">
        <v>531</v>
      </c>
      <c r="D124" s="147">
        <v>422</v>
      </c>
      <c r="E124" s="26">
        <v>102</v>
      </c>
      <c r="F124" s="148">
        <v>0.24</v>
      </c>
      <c r="G124" s="120">
        <v>24</v>
      </c>
      <c r="H124" s="148">
        <v>0.24</v>
      </c>
      <c r="I124" s="81">
        <v>31</v>
      </c>
      <c r="J124" s="81">
        <v>47</v>
      </c>
      <c r="K124" s="82">
        <v>0.4</v>
      </c>
      <c r="L124" s="149"/>
      <c r="M124" s="151">
        <v>18</v>
      </c>
      <c r="N124" s="151">
        <v>11</v>
      </c>
      <c r="O124" s="151">
        <v>30</v>
      </c>
      <c r="P124" s="153">
        <f t="shared" si="1"/>
        <v>59</v>
      </c>
      <c r="T124" s="94"/>
    </row>
    <row r="125" spans="2:20" hidden="1" x14ac:dyDescent="0.3">
      <c r="B125" s="146">
        <v>118</v>
      </c>
      <c r="C125" s="125" t="s">
        <v>110</v>
      </c>
      <c r="D125" s="147">
        <v>355</v>
      </c>
      <c r="E125" s="26">
        <v>50</v>
      </c>
      <c r="F125" s="148">
        <v>0.14000000000000001</v>
      </c>
      <c r="G125" s="120">
        <v>0</v>
      </c>
      <c r="H125" s="148">
        <v>0</v>
      </c>
      <c r="I125" s="81">
        <v>19</v>
      </c>
      <c r="J125" s="81">
        <v>31</v>
      </c>
      <c r="K125" s="82">
        <v>0.38</v>
      </c>
      <c r="L125" s="149"/>
      <c r="M125" s="151">
        <v>28</v>
      </c>
      <c r="N125" s="151">
        <v>1</v>
      </c>
      <c r="O125" s="151">
        <v>32</v>
      </c>
      <c r="P125" s="153">
        <f t="shared" si="1"/>
        <v>61</v>
      </c>
      <c r="T125" s="94"/>
    </row>
    <row r="126" spans="2:20" hidden="1" x14ac:dyDescent="0.3">
      <c r="B126" s="146">
        <v>119</v>
      </c>
      <c r="C126" s="125" t="s">
        <v>254</v>
      </c>
      <c r="D126" s="147">
        <v>229</v>
      </c>
      <c r="E126" s="26">
        <v>42</v>
      </c>
      <c r="F126" s="148">
        <v>0.18</v>
      </c>
      <c r="G126" s="120">
        <v>10</v>
      </c>
      <c r="H126" s="148">
        <v>0.24</v>
      </c>
      <c r="I126" s="81">
        <v>14</v>
      </c>
      <c r="J126" s="81">
        <v>18</v>
      </c>
      <c r="K126" s="82">
        <v>0.44</v>
      </c>
      <c r="L126" s="149"/>
      <c r="M126" s="151">
        <v>24</v>
      </c>
      <c r="N126" s="151">
        <v>11</v>
      </c>
      <c r="O126" s="151">
        <v>26</v>
      </c>
      <c r="P126" s="153">
        <f t="shared" si="1"/>
        <v>61</v>
      </c>
      <c r="T126" s="94"/>
    </row>
    <row r="127" spans="2:20" hidden="1" x14ac:dyDescent="0.3">
      <c r="B127" s="146">
        <v>120</v>
      </c>
      <c r="C127" s="125" t="s">
        <v>501</v>
      </c>
      <c r="D127" s="147">
        <v>367</v>
      </c>
      <c r="E127" s="26">
        <v>65</v>
      </c>
      <c r="F127" s="148">
        <v>0.18</v>
      </c>
      <c r="G127" s="120">
        <v>10</v>
      </c>
      <c r="H127" s="148">
        <v>0.15</v>
      </c>
      <c r="I127" s="81">
        <v>21</v>
      </c>
      <c r="J127" s="81">
        <v>34</v>
      </c>
      <c r="K127" s="82">
        <v>0.38</v>
      </c>
      <c r="L127" s="149"/>
      <c r="M127" s="151">
        <v>24</v>
      </c>
      <c r="N127" s="151">
        <v>5</v>
      </c>
      <c r="O127" s="151">
        <v>32</v>
      </c>
      <c r="P127" s="153">
        <f t="shared" si="1"/>
        <v>61</v>
      </c>
      <c r="T127" s="94"/>
    </row>
    <row r="128" spans="2:20" hidden="1" x14ac:dyDescent="0.3">
      <c r="B128" s="146">
        <v>121</v>
      </c>
      <c r="C128" s="125" t="s">
        <v>295</v>
      </c>
      <c r="D128" s="147">
        <v>549</v>
      </c>
      <c r="E128" s="26">
        <v>80</v>
      </c>
      <c r="F128" s="148">
        <v>0.15</v>
      </c>
      <c r="G128" s="120">
        <v>19</v>
      </c>
      <c r="H128" s="148">
        <v>0.24</v>
      </c>
      <c r="I128" s="81">
        <v>28</v>
      </c>
      <c r="J128" s="81">
        <v>33</v>
      </c>
      <c r="K128" s="82">
        <v>0.46</v>
      </c>
      <c r="L128" s="149"/>
      <c r="M128" s="151">
        <v>27</v>
      </c>
      <c r="N128" s="151">
        <v>11</v>
      </c>
      <c r="O128" s="151">
        <v>24</v>
      </c>
      <c r="P128" s="153">
        <f t="shared" si="1"/>
        <v>62</v>
      </c>
      <c r="T128" s="94"/>
    </row>
    <row r="129" spans="2:20" hidden="1" x14ac:dyDescent="0.3">
      <c r="B129" s="146">
        <v>122</v>
      </c>
      <c r="C129" s="125" t="s">
        <v>180</v>
      </c>
      <c r="D129" s="147">
        <v>227</v>
      </c>
      <c r="E129" s="26">
        <v>56</v>
      </c>
      <c r="F129" s="148">
        <v>0.25</v>
      </c>
      <c r="G129" s="120">
        <v>16</v>
      </c>
      <c r="H129" s="148">
        <v>0.28999999999999998</v>
      </c>
      <c r="I129" s="81">
        <v>15</v>
      </c>
      <c r="J129" s="81">
        <v>25</v>
      </c>
      <c r="K129" s="82">
        <v>0.38</v>
      </c>
      <c r="L129" s="149"/>
      <c r="M129" s="151">
        <v>17</v>
      </c>
      <c r="N129" s="151">
        <v>15</v>
      </c>
      <c r="O129" s="151">
        <v>32</v>
      </c>
      <c r="P129" s="153">
        <f t="shared" si="1"/>
        <v>64</v>
      </c>
      <c r="T129" s="94"/>
    </row>
    <row r="130" spans="2:20" hidden="1" x14ac:dyDescent="0.3">
      <c r="B130" s="146">
        <v>123</v>
      </c>
      <c r="C130" s="125" t="s">
        <v>260</v>
      </c>
      <c r="D130" s="147">
        <v>238</v>
      </c>
      <c r="E130" s="26">
        <v>63</v>
      </c>
      <c r="F130" s="148">
        <v>0.26</v>
      </c>
      <c r="G130" s="120">
        <v>21</v>
      </c>
      <c r="H130" s="148">
        <v>0.33</v>
      </c>
      <c r="I130" s="81">
        <v>17</v>
      </c>
      <c r="J130" s="81">
        <v>25</v>
      </c>
      <c r="K130" s="82">
        <v>0.4</v>
      </c>
      <c r="L130" s="149"/>
      <c r="M130" s="151">
        <v>16</v>
      </c>
      <c r="N130" s="151">
        <v>19</v>
      </c>
      <c r="O130" s="151">
        <v>30</v>
      </c>
      <c r="P130" s="153">
        <f t="shared" si="1"/>
        <v>65</v>
      </c>
      <c r="T130" s="94"/>
    </row>
    <row r="131" spans="2:20" hidden="1" x14ac:dyDescent="0.3">
      <c r="B131" s="146">
        <v>124</v>
      </c>
      <c r="C131" s="125" t="s">
        <v>94</v>
      </c>
      <c r="D131" s="147">
        <v>100</v>
      </c>
      <c r="E131" s="26">
        <v>19</v>
      </c>
      <c r="F131" s="148">
        <v>0.19</v>
      </c>
      <c r="G131" s="120">
        <v>11</v>
      </c>
      <c r="H131" s="148">
        <v>0.57999999999999996</v>
      </c>
      <c r="I131" s="81">
        <v>8</v>
      </c>
      <c r="J131" s="81">
        <v>0</v>
      </c>
      <c r="K131" s="82">
        <v>1</v>
      </c>
      <c r="L131" s="149"/>
      <c r="M131" s="151">
        <v>23</v>
      </c>
      <c r="N131" s="151">
        <v>42</v>
      </c>
      <c r="O131" s="151">
        <v>1</v>
      </c>
      <c r="P131" s="153">
        <f t="shared" si="1"/>
        <v>66</v>
      </c>
      <c r="T131" s="94"/>
    </row>
    <row r="132" spans="2:20" hidden="1" x14ac:dyDescent="0.3">
      <c r="B132" s="146">
        <v>125</v>
      </c>
      <c r="C132" s="125" t="s">
        <v>149</v>
      </c>
      <c r="D132" s="147">
        <v>111</v>
      </c>
      <c r="E132" s="26">
        <v>31</v>
      </c>
      <c r="F132" s="148">
        <v>0.28000000000000003</v>
      </c>
      <c r="G132" s="120">
        <v>12</v>
      </c>
      <c r="H132" s="148">
        <v>0.39</v>
      </c>
      <c r="I132" s="81">
        <v>8</v>
      </c>
      <c r="J132" s="81">
        <v>11</v>
      </c>
      <c r="K132" s="82">
        <v>0.42</v>
      </c>
      <c r="L132" s="149"/>
      <c r="M132" s="151">
        <v>14</v>
      </c>
      <c r="N132" s="151">
        <v>24</v>
      </c>
      <c r="O132" s="151">
        <v>28</v>
      </c>
      <c r="P132" s="153">
        <f t="shared" si="1"/>
        <v>66</v>
      </c>
      <c r="T132" s="94"/>
    </row>
    <row r="133" spans="2:20" hidden="1" x14ac:dyDescent="0.3">
      <c r="B133" s="146">
        <v>126</v>
      </c>
      <c r="C133" s="125" t="s">
        <v>155</v>
      </c>
      <c r="D133" s="147">
        <v>540</v>
      </c>
      <c r="E133" s="26">
        <v>122</v>
      </c>
      <c r="F133" s="148">
        <v>0.23</v>
      </c>
      <c r="G133" s="120">
        <v>60</v>
      </c>
      <c r="H133" s="148">
        <v>0.49</v>
      </c>
      <c r="I133" s="81">
        <v>53</v>
      </c>
      <c r="J133" s="81">
        <v>41</v>
      </c>
      <c r="K133" s="82">
        <v>0.56000000000000005</v>
      </c>
      <c r="L133" s="149"/>
      <c r="M133" s="151">
        <v>19</v>
      </c>
      <c r="N133" s="151">
        <v>33</v>
      </c>
      <c r="O133" s="151">
        <v>14</v>
      </c>
      <c r="P133" s="153">
        <f t="shared" si="1"/>
        <v>66</v>
      </c>
      <c r="T133" s="94"/>
    </row>
    <row r="134" spans="2:20" x14ac:dyDescent="0.3">
      <c r="B134" s="146">
        <v>127</v>
      </c>
      <c r="C134" s="125" t="s">
        <v>199</v>
      </c>
      <c r="D134" s="147">
        <v>1091</v>
      </c>
      <c r="E134" s="26">
        <v>157</v>
      </c>
      <c r="F134" s="148">
        <v>0.14000000000000001</v>
      </c>
      <c r="G134" s="120">
        <v>76</v>
      </c>
      <c r="H134" s="148">
        <v>0.48</v>
      </c>
      <c r="I134" s="81">
        <v>65</v>
      </c>
      <c r="J134" s="81">
        <v>37</v>
      </c>
      <c r="K134" s="82">
        <v>0.64</v>
      </c>
      <c r="L134" s="149"/>
      <c r="M134" s="151">
        <v>28</v>
      </c>
      <c r="N134" s="151">
        <v>32</v>
      </c>
      <c r="O134" s="151">
        <v>6</v>
      </c>
      <c r="P134" s="153">
        <f t="shared" si="1"/>
        <v>66</v>
      </c>
      <c r="T134" s="94"/>
    </row>
    <row r="135" spans="2:20" hidden="1" x14ac:dyDescent="0.3">
      <c r="B135" s="146">
        <v>128</v>
      </c>
      <c r="C135" s="125" t="s">
        <v>240</v>
      </c>
      <c r="D135" s="147">
        <v>335</v>
      </c>
      <c r="E135" s="26">
        <v>93</v>
      </c>
      <c r="F135" s="148">
        <v>0.28000000000000003</v>
      </c>
      <c r="G135" s="120">
        <v>41</v>
      </c>
      <c r="H135" s="148">
        <v>0.44</v>
      </c>
      <c r="I135" s="81">
        <v>24</v>
      </c>
      <c r="J135" s="81">
        <v>28</v>
      </c>
      <c r="K135" s="82">
        <v>0.46</v>
      </c>
      <c r="L135" s="149"/>
      <c r="M135" s="151">
        <v>14</v>
      </c>
      <c r="N135" s="151">
        <v>28</v>
      </c>
      <c r="O135" s="151">
        <v>24</v>
      </c>
      <c r="P135" s="153">
        <f t="shared" si="1"/>
        <v>66</v>
      </c>
      <c r="T135" s="94"/>
    </row>
    <row r="136" spans="2:20" hidden="1" x14ac:dyDescent="0.3">
      <c r="B136" s="146">
        <v>129</v>
      </c>
      <c r="C136" s="125" t="s">
        <v>461</v>
      </c>
      <c r="D136" s="147">
        <v>187</v>
      </c>
      <c r="E136" s="26">
        <v>44</v>
      </c>
      <c r="F136" s="148">
        <v>0.24</v>
      </c>
      <c r="G136" s="120">
        <v>11</v>
      </c>
      <c r="H136" s="148">
        <v>0.25</v>
      </c>
      <c r="I136" s="81">
        <v>11</v>
      </c>
      <c r="J136" s="81">
        <v>22</v>
      </c>
      <c r="K136" s="82">
        <v>0.33</v>
      </c>
      <c r="L136" s="149"/>
      <c r="M136" s="151">
        <v>18</v>
      </c>
      <c r="N136" s="151">
        <v>12</v>
      </c>
      <c r="O136" s="151">
        <v>36</v>
      </c>
      <c r="P136" s="153">
        <f t="shared" ref="P136:P199" si="2">SUM(M136:O136)</f>
        <v>66</v>
      </c>
      <c r="T136" s="94"/>
    </row>
    <row r="137" spans="2:20" hidden="1" x14ac:dyDescent="0.3">
      <c r="B137" s="146">
        <v>130</v>
      </c>
      <c r="C137" s="125" t="s">
        <v>467</v>
      </c>
      <c r="D137" s="147">
        <v>293</v>
      </c>
      <c r="E137" s="26">
        <v>53</v>
      </c>
      <c r="F137" s="148">
        <v>0.18</v>
      </c>
      <c r="G137" s="120">
        <v>13</v>
      </c>
      <c r="H137" s="148">
        <v>0.25</v>
      </c>
      <c r="I137" s="81">
        <v>16</v>
      </c>
      <c r="J137" s="81">
        <v>24</v>
      </c>
      <c r="K137" s="82">
        <v>0.4</v>
      </c>
      <c r="L137" s="149"/>
      <c r="M137" s="151">
        <v>24</v>
      </c>
      <c r="N137" s="151">
        <v>12</v>
      </c>
      <c r="O137" s="151">
        <v>30</v>
      </c>
      <c r="P137" s="153">
        <f t="shared" si="2"/>
        <v>66</v>
      </c>
      <c r="T137" s="94"/>
    </row>
    <row r="138" spans="2:20" hidden="1" x14ac:dyDescent="0.3">
      <c r="B138" s="146">
        <v>131</v>
      </c>
      <c r="C138" s="125" t="s">
        <v>296</v>
      </c>
      <c r="D138" s="147">
        <v>126</v>
      </c>
      <c r="E138" s="26">
        <v>25</v>
      </c>
      <c r="F138" s="148">
        <v>0.2</v>
      </c>
      <c r="G138" s="120">
        <v>15</v>
      </c>
      <c r="H138" s="148">
        <v>0.6</v>
      </c>
      <c r="I138" s="81">
        <v>10</v>
      </c>
      <c r="J138" s="81">
        <v>0</v>
      </c>
      <c r="K138" s="82">
        <v>1</v>
      </c>
      <c r="L138" s="149"/>
      <c r="M138" s="151">
        <v>22</v>
      </c>
      <c r="N138" s="151">
        <v>44</v>
      </c>
      <c r="O138" s="151">
        <v>1</v>
      </c>
      <c r="P138" s="153">
        <f t="shared" si="2"/>
        <v>67</v>
      </c>
      <c r="T138" s="94"/>
    </row>
    <row r="139" spans="2:20" hidden="1" x14ac:dyDescent="0.3">
      <c r="B139" s="146">
        <v>132</v>
      </c>
      <c r="C139" s="125" t="s">
        <v>85</v>
      </c>
      <c r="D139" s="147">
        <v>330</v>
      </c>
      <c r="E139" s="26">
        <v>65</v>
      </c>
      <c r="F139" s="148">
        <v>0.2</v>
      </c>
      <c r="G139" s="120">
        <v>19</v>
      </c>
      <c r="H139" s="148">
        <v>0.28999999999999998</v>
      </c>
      <c r="I139" s="81">
        <v>18</v>
      </c>
      <c r="J139" s="81">
        <v>28</v>
      </c>
      <c r="K139" s="82">
        <v>0.39</v>
      </c>
      <c r="L139" s="149"/>
      <c r="M139" s="151">
        <v>22</v>
      </c>
      <c r="N139" s="151">
        <v>15</v>
      </c>
      <c r="O139" s="151">
        <v>31</v>
      </c>
      <c r="P139" s="153">
        <f t="shared" si="2"/>
        <v>68</v>
      </c>
      <c r="T139" s="94"/>
    </row>
    <row r="140" spans="2:20" hidden="1" x14ac:dyDescent="0.3">
      <c r="B140" s="146">
        <v>133</v>
      </c>
      <c r="C140" s="125" t="s">
        <v>23</v>
      </c>
      <c r="D140" s="147">
        <v>322</v>
      </c>
      <c r="E140" s="26">
        <v>57</v>
      </c>
      <c r="F140" s="148">
        <v>0.18</v>
      </c>
      <c r="G140" s="120">
        <v>14</v>
      </c>
      <c r="H140" s="148">
        <v>0.25</v>
      </c>
      <c r="I140" s="81">
        <v>16</v>
      </c>
      <c r="J140" s="81">
        <v>27</v>
      </c>
      <c r="K140" s="82">
        <v>0.37</v>
      </c>
      <c r="L140" s="149"/>
      <c r="M140" s="151">
        <v>24</v>
      </c>
      <c r="N140" s="151">
        <v>12</v>
      </c>
      <c r="O140" s="151">
        <v>33</v>
      </c>
      <c r="P140" s="153">
        <f t="shared" si="2"/>
        <v>69</v>
      </c>
      <c r="T140" s="94"/>
    </row>
    <row r="141" spans="2:20" hidden="1" x14ac:dyDescent="0.3">
      <c r="B141" s="146">
        <v>134</v>
      </c>
      <c r="C141" s="125" t="s">
        <v>283</v>
      </c>
      <c r="D141" s="147">
        <v>187</v>
      </c>
      <c r="E141" s="26">
        <v>35</v>
      </c>
      <c r="F141" s="148">
        <v>0.19</v>
      </c>
      <c r="G141" s="120">
        <v>12</v>
      </c>
      <c r="H141" s="148">
        <v>0.34</v>
      </c>
      <c r="I141" s="81">
        <v>10</v>
      </c>
      <c r="J141" s="81">
        <v>13</v>
      </c>
      <c r="K141" s="82">
        <v>0.43</v>
      </c>
      <c r="L141" s="149"/>
      <c r="M141" s="151">
        <v>23</v>
      </c>
      <c r="N141" s="151">
        <v>20</v>
      </c>
      <c r="O141" s="151">
        <v>27</v>
      </c>
      <c r="P141" s="153">
        <f t="shared" si="2"/>
        <v>70</v>
      </c>
      <c r="T141" s="94"/>
    </row>
    <row r="142" spans="2:20" x14ac:dyDescent="0.3">
      <c r="B142" s="146">
        <v>135</v>
      </c>
      <c r="C142" s="125" t="s">
        <v>303</v>
      </c>
      <c r="D142" s="147">
        <v>918</v>
      </c>
      <c r="E142" s="26">
        <v>272</v>
      </c>
      <c r="F142" s="148">
        <v>0.3</v>
      </c>
      <c r="G142" s="120">
        <v>160</v>
      </c>
      <c r="H142" s="148">
        <v>0.59</v>
      </c>
      <c r="I142" s="81">
        <v>91</v>
      </c>
      <c r="J142" s="81">
        <v>73</v>
      </c>
      <c r="K142" s="82">
        <v>0.55000000000000004</v>
      </c>
      <c r="L142" s="149"/>
      <c r="M142" s="151">
        <v>12</v>
      </c>
      <c r="N142" s="151">
        <v>43</v>
      </c>
      <c r="O142" s="151">
        <v>15</v>
      </c>
      <c r="P142" s="153">
        <f t="shared" si="2"/>
        <v>70</v>
      </c>
      <c r="T142" s="94"/>
    </row>
    <row r="143" spans="2:20" hidden="1" x14ac:dyDescent="0.3">
      <c r="B143" s="146">
        <v>136</v>
      </c>
      <c r="C143" s="125" t="s">
        <v>336</v>
      </c>
      <c r="D143" s="147">
        <v>235</v>
      </c>
      <c r="E143" s="26">
        <v>59</v>
      </c>
      <c r="F143" s="148">
        <v>0.25</v>
      </c>
      <c r="G143" s="120">
        <v>17</v>
      </c>
      <c r="H143" s="148">
        <v>0.28999999999999998</v>
      </c>
      <c r="I143" s="81">
        <v>13</v>
      </c>
      <c r="J143" s="81">
        <v>29</v>
      </c>
      <c r="K143" s="82">
        <v>0.31</v>
      </c>
      <c r="L143" s="149"/>
      <c r="M143" s="151">
        <v>17</v>
      </c>
      <c r="N143" s="151">
        <v>15</v>
      </c>
      <c r="O143" s="151">
        <v>38</v>
      </c>
      <c r="P143" s="153">
        <f t="shared" si="2"/>
        <v>70</v>
      </c>
      <c r="T143" s="94"/>
    </row>
    <row r="144" spans="2:20" hidden="1" x14ac:dyDescent="0.3">
      <c r="B144" s="146">
        <v>137</v>
      </c>
      <c r="C144" s="125" t="s">
        <v>438</v>
      </c>
      <c r="D144" s="147">
        <v>165</v>
      </c>
      <c r="E144" s="26">
        <v>40</v>
      </c>
      <c r="F144" s="148">
        <v>0.24</v>
      </c>
      <c r="G144" s="120">
        <v>13</v>
      </c>
      <c r="H144" s="148">
        <v>0.33</v>
      </c>
      <c r="I144" s="81">
        <v>10</v>
      </c>
      <c r="J144" s="81">
        <v>17</v>
      </c>
      <c r="K144" s="82">
        <v>0.37</v>
      </c>
      <c r="L144" s="149"/>
      <c r="M144" s="151">
        <v>18</v>
      </c>
      <c r="N144" s="151">
        <v>19</v>
      </c>
      <c r="O144" s="151">
        <v>33</v>
      </c>
      <c r="P144" s="153">
        <f t="shared" si="2"/>
        <v>70</v>
      </c>
      <c r="T144" s="94"/>
    </row>
    <row r="145" spans="2:20" hidden="1" x14ac:dyDescent="0.3">
      <c r="B145" s="146">
        <v>138</v>
      </c>
      <c r="C145" s="125" t="s">
        <v>78</v>
      </c>
      <c r="D145" s="147">
        <v>88</v>
      </c>
      <c r="E145" s="26">
        <v>16</v>
      </c>
      <c r="F145" s="148">
        <v>0.18</v>
      </c>
      <c r="G145" s="120">
        <v>10</v>
      </c>
      <c r="H145" s="148">
        <v>0.63</v>
      </c>
      <c r="I145" s="81">
        <v>6</v>
      </c>
      <c r="J145" s="81">
        <v>0</v>
      </c>
      <c r="K145" s="82">
        <v>1</v>
      </c>
      <c r="L145" s="149"/>
      <c r="M145" s="151">
        <v>24</v>
      </c>
      <c r="N145" s="151">
        <v>47</v>
      </c>
      <c r="O145" s="151">
        <v>1</v>
      </c>
      <c r="P145" s="153">
        <f t="shared" si="2"/>
        <v>72</v>
      </c>
      <c r="T145" s="94"/>
    </row>
    <row r="146" spans="2:20" hidden="1" x14ac:dyDescent="0.3">
      <c r="B146" s="146">
        <v>139</v>
      </c>
      <c r="C146" s="125" t="s">
        <v>421</v>
      </c>
      <c r="D146" s="147">
        <v>238</v>
      </c>
      <c r="E146" s="26">
        <v>44</v>
      </c>
      <c r="F146" s="148">
        <v>0.18</v>
      </c>
      <c r="G146" s="120">
        <v>11</v>
      </c>
      <c r="H146" s="148">
        <v>0.25</v>
      </c>
      <c r="I146" s="81">
        <v>11</v>
      </c>
      <c r="J146" s="81">
        <v>22</v>
      </c>
      <c r="K146" s="82">
        <v>0.33</v>
      </c>
      <c r="L146" s="149"/>
      <c r="M146" s="151">
        <v>24</v>
      </c>
      <c r="N146" s="151">
        <v>12</v>
      </c>
      <c r="O146" s="151">
        <v>36</v>
      </c>
      <c r="P146" s="153">
        <f t="shared" si="2"/>
        <v>72</v>
      </c>
      <c r="T146" s="94"/>
    </row>
    <row r="147" spans="2:20" hidden="1" x14ac:dyDescent="0.3">
      <c r="B147" s="146">
        <v>140</v>
      </c>
      <c r="C147" s="125" t="s">
        <v>276</v>
      </c>
      <c r="D147" s="147">
        <v>299</v>
      </c>
      <c r="E147" s="26">
        <v>48</v>
      </c>
      <c r="F147" s="148">
        <v>0.16</v>
      </c>
      <c r="G147" s="120">
        <v>14</v>
      </c>
      <c r="H147" s="148">
        <v>0.28999999999999998</v>
      </c>
      <c r="I147" s="81">
        <v>13</v>
      </c>
      <c r="J147" s="81">
        <v>21</v>
      </c>
      <c r="K147" s="82">
        <v>0.38</v>
      </c>
      <c r="L147" s="149"/>
      <c r="M147" s="151">
        <v>26</v>
      </c>
      <c r="N147" s="151">
        <v>15</v>
      </c>
      <c r="O147" s="151">
        <v>32</v>
      </c>
      <c r="P147" s="153">
        <f t="shared" si="2"/>
        <v>73</v>
      </c>
      <c r="T147" s="94"/>
    </row>
    <row r="148" spans="2:20" x14ac:dyDescent="0.3">
      <c r="B148" s="146">
        <v>141</v>
      </c>
      <c r="C148" s="125" t="s">
        <v>334</v>
      </c>
      <c r="D148" s="147">
        <v>1215</v>
      </c>
      <c r="E148" s="26">
        <v>179</v>
      </c>
      <c r="F148" s="148">
        <v>0.15</v>
      </c>
      <c r="G148" s="120">
        <v>65</v>
      </c>
      <c r="H148" s="148">
        <v>0.36</v>
      </c>
      <c r="I148" s="81">
        <v>63</v>
      </c>
      <c r="J148" s="81">
        <v>76</v>
      </c>
      <c r="K148" s="82">
        <v>0.45</v>
      </c>
      <c r="L148" s="149"/>
      <c r="M148" s="151">
        <v>27</v>
      </c>
      <c r="N148" s="151">
        <v>21</v>
      </c>
      <c r="O148" s="151">
        <v>25</v>
      </c>
      <c r="P148" s="153">
        <f t="shared" si="2"/>
        <v>73</v>
      </c>
      <c r="T148" s="94"/>
    </row>
    <row r="149" spans="2:20" hidden="1" x14ac:dyDescent="0.3">
      <c r="B149" s="146">
        <v>142</v>
      </c>
      <c r="C149" s="125" t="s">
        <v>367</v>
      </c>
      <c r="D149" s="147">
        <v>256</v>
      </c>
      <c r="E149" s="26">
        <v>64</v>
      </c>
      <c r="F149" s="148">
        <v>0.25</v>
      </c>
      <c r="G149" s="120">
        <v>20</v>
      </c>
      <c r="H149" s="148">
        <v>0.31</v>
      </c>
      <c r="I149" s="81">
        <v>13</v>
      </c>
      <c r="J149" s="81">
        <v>31</v>
      </c>
      <c r="K149" s="82">
        <v>0.3</v>
      </c>
      <c r="L149" s="149"/>
      <c r="M149" s="151">
        <v>17</v>
      </c>
      <c r="N149" s="151">
        <v>17</v>
      </c>
      <c r="O149" s="151">
        <v>39</v>
      </c>
      <c r="P149" s="153">
        <f t="shared" si="2"/>
        <v>73</v>
      </c>
      <c r="T149" s="94"/>
    </row>
    <row r="150" spans="2:20" x14ac:dyDescent="0.3">
      <c r="B150" s="146">
        <v>143</v>
      </c>
      <c r="C150" s="125" t="s">
        <v>165</v>
      </c>
      <c r="D150" s="147">
        <v>879</v>
      </c>
      <c r="E150" s="26">
        <v>167</v>
      </c>
      <c r="F150" s="148">
        <v>0.19</v>
      </c>
      <c r="G150" s="120">
        <v>69</v>
      </c>
      <c r="H150" s="148">
        <v>0.41</v>
      </c>
      <c r="I150" s="81">
        <v>48</v>
      </c>
      <c r="J150" s="81">
        <v>62</v>
      </c>
      <c r="K150" s="82">
        <v>0.44</v>
      </c>
      <c r="L150" s="149"/>
      <c r="M150" s="151">
        <v>23</v>
      </c>
      <c r="N150" s="151">
        <v>25</v>
      </c>
      <c r="O150" s="151">
        <v>26</v>
      </c>
      <c r="P150" s="153">
        <f t="shared" si="2"/>
        <v>74</v>
      </c>
      <c r="T150" s="94"/>
    </row>
    <row r="151" spans="2:20" hidden="1" x14ac:dyDescent="0.3">
      <c r="B151" s="146">
        <v>144</v>
      </c>
      <c r="C151" s="125" t="s">
        <v>330</v>
      </c>
      <c r="D151" s="147">
        <v>402</v>
      </c>
      <c r="E151" s="26">
        <v>61</v>
      </c>
      <c r="F151" s="148">
        <v>0.15</v>
      </c>
      <c r="G151" s="120">
        <v>14</v>
      </c>
      <c r="H151" s="148">
        <v>0.23</v>
      </c>
      <c r="I151" s="81">
        <v>15</v>
      </c>
      <c r="J151" s="81">
        <v>32</v>
      </c>
      <c r="K151" s="82">
        <v>0.32</v>
      </c>
      <c r="L151" s="149"/>
      <c r="M151" s="151">
        <v>27</v>
      </c>
      <c r="N151" s="151">
        <v>10</v>
      </c>
      <c r="O151" s="151">
        <v>37</v>
      </c>
      <c r="P151" s="153">
        <f t="shared" si="2"/>
        <v>74</v>
      </c>
      <c r="T151" s="94"/>
    </row>
    <row r="152" spans="2:20" hidden="1" x14ac:dyDescent="0.3">
      <c r="B152" s="146">
        <v>145</v>
      </c>
      <c r="C152" s="125" t="s">
        <v>504</v>
      </c>
      <c r="D152" s="147">
        <v>249</v>
      </c>
      <c r="E152" s="26">
        <v>55</v>
      </c>
      <c r="F152" s="148">
        <v>0.22</v>
      </c>
      <c r="G152" s="120">
        <v>20</v>
      </c>
      <c r="H152" s="148">
        <v>0.36</v>
      </c>
      <c r="I152" s="81">
        <v>13</v>
      </c>
      <c r="J152" s="81">
        <v>22</v>
      </c>
      <c r="K152" s="82">
        <v>0.37</v>
      </c>
      <c r="L152" s="149"/>
      <c r="M152" s="151">
        <v>20</v>
      </c>
      <c r="N152" s="151">
        <v>21</v>
      </c>
      <c r="O152" s="151">
        <v>33</v>
      </c>
      <c r="P152" s="153">
        <f t="shared" si="2"/>
        <v>74</v>
      </c>
      <c r="T152" s="94"/>
    </row>
    <row r="153" spans="2:20" hidden="1" x14ac:dyDescent="0.3">
      <c r="B153" s="146">
        <v>146</v>
      </c>
      <c r="C153" s="125" t="s">
        <v>132</v>
      </c>
      <c r="D153" s="147">
        <v>325</v>
      </c>
      <c r="E153" s="26">
        <v>63</v>
      </c>
      <c r="F153" s="148">
        <v>0.19</v>
      </c>
      <c r="G153" s="120">
        <v>33</v>
      </c>
      <c r="H153" s="148">
        <v>0.52</v>
      </c>
      <c r="I153" s="81">
        <v>22</v>
      </c>
      <c r="J153" s="81">
        <v>19</v>
      </c>
      <c r="K153" s="82">
        <v>0.54</v>
      </c>
      <c r="L153" s="149"/>
      <c r="M153" s="151">
        <v>23</v>
      </c>
      <c r="N153" s="151">
        <v>36</v>
      </c>
      <c r="O153" s="151">
        <v>16</v>
      </c>
      <c r="P153" s="153">
        <f t="shared" si="2"/>
        <v>75</v>
      </c>
      <c r="T153" s="94"/>
    </row>
    <row r="154" spans="2:20" hidden="1" x14ac:dyDescent="0.3">
      <c r="B154" s="146">
        <v>147</v>
      </c>
      <c r="C154" s="125" t="s">
        <v>515</v>
      </c>
      <c r="D154" s="147">
        <v>79</v>
      </c>
      <c r="E154" s="26">
        <v>14</v>
      </c>
      <c r="F154" s="148">
        <v>0.18</v>
      </c>
      <c r="G154" s="120">
        <v>0</v>
      </c>
      <c r="H154" s="148">
        <v>0</v>
      </c>
      <c r="I154" s="81">
        <v>0</v>
      </c>
      <c r="J154" s="81">
        <v>14</v>
      </c>
      <c r="K154" s="82">
        <v>0</v>
      </c>
      <c r="L154" s="149"/>
      <c r="M154" s="151">
        <v>24</v>
      </c>
      <c r="N154" s="151">
        <v>1</v>
      </c>
      <c r="O154" s="151">
        <v>50</v>
      </c>
      <c r="P154" s="153">
        <f t="shared" si="2"/>
        <v>75</v>
      </c>
      <c r="T154" s="94"/>
    </row>
    <row r="155" spans="2:20" hidden="1" x14ac:dyDescent="0.3">
      <c r="B155" s="146">
        <v>148</v>
      </c>
      <c r="C155" s="125" t="s">
        <v>83</v>
      </c>
      <c r="D155" s="147">
        <v>174</v>
      </c>
      <c r="E155" s="26">
        <v>17</v>
      </c>
      <c r="F155" s="148">
        <v>0.1</v>
      </c>
      <c r="G155" s="120">
        <v>10</v>
      </c>
      <c r="H155" s="148">
        <v>0.59</v>
      </c>
      <c r="I155" s="81">
        <v>7</v>
      </c>
      <c r="J155" s="81">
        <v>0</v>
      </c>
      <c r="K155" s="82">
        <v>1</v>
      </c>
      <c r="L155" s="149"/>
      <c r="M155" s="151">
        <v>32</v>
      </c>
      <c r="N155" s="151">
        <v>43</v>
      </c>
      <c r="O155" s="151">
        <v>1</v>
      </c>
      <c r="P155" s="153">
        <f t="shared" si="2"/>
        <v>76</v>
      </c>
      <c r="T155" s="94"/>
    </row>
    <row r="156" spans="2:20" hidden="1" x14ac:dyDescent="0.3">
      <c r="B156" s="146">
        <v>149</v>
      </c>
      <c r="C156" s="125" t="s">
        <v>95</v>
      </c>
      <c r="D156" s="147">
        <v>383</v>
      </c>
      <c r="E156" s="26">
        <v>102</v>
      </c>
      <c r="F156" s="148">
        <v>0.27</v>
      </c>
      <c r="G156" s="120">
        <v>55</v>
      </c>
      <c r="H156" s="148">
        <v>0.54</v>
      </c>
      <c r="I156" s="81">
        <v>22</v>
      </c>
      <c r="J156" s="81">
        <v>25</v>
      </c>
      <c r="K156" s="82">
        <v>0.47</v>
      </c>
      <c r="L156" s="149"/>
      <c r="M156" s="151">
        <v>15</v>
      </c>
      <c r="N156" s="151">
        <v>38</v>
      </c>
      <c r="O156" s="151">
        <v>23</v>
      </c>
      <c r="P156" s="153">
        <f t="shared" si="2"/>
        <v>76</v>
      </c>
      <c r="T156" s="94"/>
    </row>
    <row r="157" spans="2:20" hidden="1" x14ac:dyDescent="0.3">
      <c r="B157" s="146">
        <v>150</v>
      </c>
      <c r="C157" s="125" t="s">
        <v>284</v>
      </c>
      <c r="D157" s="147">
        <v>336</v>
      </c>
      <c r="E157" s="26">
        <v>64</v>
      </c>
      <c r="F157" s="148">
        <v>0.19</v>
      </c>
      <c r="G157" s="120">
        <v>27</v>
      </c>
      <c r="H157" s="148">
        <v>0.42</v>
      </c>
      <c r="I157" s="81">
        <v>16</v>
      </c>
      <c r="J157" s="81">
        <v>21</v>
      </c>
      <c r="K157" s="82">
        <v>0.43</v>
      </c>
      <c r="L157" s="149"/>
      <c r="M157" s="151">
        <v>23</v>
      </c>
      <c r="N157" s="151">
        <v>26</v>
      </c>
      <c r="O157" s="151">
        <v>27</v>
      </c>
      <c r="P157" s="153">
        <f t="shared" si="2"/>
        <v>76</v>
      </c>
      <c r="T157" s="94"/>
    </row>
    <row r="158" spans="2:20" hidden="1" x14ac:dyDescent="0.3">
      <c r="B158" s="146">
        <v>151</v>
      </c>
      <c r="C158" s="125" t="s">
        <v>97</v>
      </c>
      <c r="D158" s="147">
        <v>412</v>
      </c>
      <c r="E158" s="26">
        <v>71</v>
      </c>
      <c r="F158" s="148">
        <v>0.17</v>
      </c>
      <c r="G158" s="120">
        <v>24</v>
      </c>
      <c r="H158" s="148">
        <v>0.34</v>
      </c>
      <c r="I158" s="81">
        <v>18</v>
      </c>
      <c r="J158" s="81">
        <v>29</v>
      </c>
      <c r="K158" s="82">
        <v>0.38</v>
      </c>
      <c r="L158" s="149"/>
      <c r="M158" s="151">
        <v>25</v>
      </c>
      <c r="N158" s="151">
        <v>20</v>
      </c>
      <c r="O158" s="151">
        <v>32</v>
      </c>
      <c r="P158" s="153">
        <f t="shared" si="2"/>
        <v>77</v>
      </c>
      <c r="T158" s="94"/>
    </row>
    <row r="159" spans="2:20" hidden="1" x14ac:dyDescent="0.3">
      <c r="B159" s="146">
        <v>152</v>
      </c>
      <c r="C159" s="125" t="s">
        <v>250</v>
      </c>
      <c r="D159" s="147">
        <v>363</v>
      </c>
      <c r="E159" s="26">
        <v>58</v>
      </c>
      <c r="F159" s="148">
        <v>0.16</v>
      </c>
      <c r="G159" s="120">
        <v>11</v>
      </c>
      <c r="H159" s="148">
        <v>0.19</v>
      </c>
      <c r="I159" s="81">
        <v>12</v>
      </c>
      <c r="J159" s="81">
        <v>35</v>
      </c>
      <c r="K159" s="82">
        <v>0.26</v>
      </c>
      <c r="L159" s="149"/>
      <c r="M159" s="151">
        <v>26</v>
      </c>
      <c r="N159" s="151">
        <v>8</v>
      </c>
      <c r="O159" s="151">
        <v>43</v>
      </c>
      <c r="P159" s="153">
        <f t="shared" si="2"/>
        <v>77</v>
      </c>
      <c r="T159" s="94"/>
    </row>
    <row r="160" spans="2:20" hidden="1" x14ac:dyDescent="0.3">
      <c r="B160" s="146">
        <v>153</v>
      </c>
      <c r="C160" s="125" t="s">
        <v>288</v>
      </c>
      <c r="D160" s="147">
        <v>61</v>
      </c>
      <c r="E160" s="26">
        <v>43</v>
      </c>
      <c r="F160" s="148">
        <v>0.7</v>
      </c>
      <c r="G160" s="120">
        <v>55</v>
      </c>
      <c r="H160" s="148">
        <v>1.28</v>
      </c>
      <c r="L160" s="150"/>
      <c r="M160" s="151">
        <v>2</v>
      </c>
      <c r="N160" s="151">
        <v>75</v>
      </c>
      <c r="O160" s="151"/>
      <c r="P160" s="153">
        <f t="shared" si="2"/>
        <v>77</v>
      </c>
      <c r="T160" s="94"/>
    </row>
    <row r="161" spans="2:20" hidden="1" x14ac:dyDescent="0.3">
      <c r="B161" s="146">
        <v>154</v>
      </c>
      <c r="C161" s="125" t="s">
        <v>352</v>
      </c>
      <c r="D161" s="147">
        <v>98</v>
      </c>
      <c r="E161" s="26">
        <v>16</v>
      </c>
      <c r="F161" s="148">
        <v>0.16</v>
      </c>
      <c r="G161" s="120">
        <v>0</v>
      </c>
      <c r="H161" s="148">
        <v>0</v>
      </c>
      <c r="I161" s="81">
        <v>0</v>
      </c>
      <c r="J161" s="81">
        <v>16</v>
      </c>
      <c r="K161" s="82">
        <v>0</v>
      </c>
      <c r="L161" s="149"/>
      <c r="M161" s="151">
        <v>26</v>
      </c>
      <c r="N161" s="151">
        <v>1</v>
      </c>
      <c r="O161" s="151">
        <v>50</v>
      </c>
      <c r="P161" s="153">
        <f t="shared" si="2"/>
        <v>77</v>
      </c>
      <c r="T161" s="94"/>
    </row>
    <row r="162" spans="2:20" hidden="1" x14ac:dyDescent="0.3">
      <c r="B162" s="146">
        <v>155</v>
      </c>
      <c r="C162" s="125" t="s">
        <v>518</v>
      </c>
      <c r="D162" s="147">
        <v>121</v>
      </c>
      <c r="E162" s="26">
        <v>20</v>
      </c>
      <c r="F162" s="148">
        <v>0.17</v>
      </c>
      <c r="G162" s="120">
        <v>14</v>
      </c>
      <c r="H162" s="148">
        <v>0.7</v>
      </c>
      <c r="I162" s="81">
        <v>6</v>
      </c>
      <c r="J162" s="81">
        <v>0</v>
      </c>
      <c r="K162" s="82">
        <v>1</v>
      </c>
      <c r="L162" s="149"/>
      <c r="M162" s="151">
        <v>25</v>
      </c>
      <c r="N162" s="151">
        <v>51</v>
      </c>
      <c r="O162" s="151">
        <v>1</v>
      </c>
      <c r="P162" s="153">
        <f t="shared" si="2"/>
        <v>77</v>
      </c>
      <c r="T162" s="94"/>
    </row>
    <row r="163" spans="2:20" hidden="1" x14ac:dyDescent="0.3">
      <c r="B163" s="146">
        <v>156</v>
      </c>
      <c r="C163" s="125" t="s">
        <v>310</v>
      </c>
      <c r="D163" s="147">
        <v>129</v>
      </c>
      <c r="E163" s="26">
        <v>19</v>
      </c>
      <c r="F163" s="148">
        <v>0.15</v>
      </c>
      <c r="G163" s="120">
        <v>0</v>
      </c>
      <c r="H163" s="148">
        <v>0</v>
      </c>
      <c r="I163" s="81">
        <v>0</v>
      </c>
      <c r="J163" s="81">
        <v>19</v>
      </c>
      <c r="K163" s="82">
        <v>0</v>
      </c>
      <c r="L163" s="149"/>
      <c r="M163" s="151">
        <v>27</v>
      </c>
      <c r="N163" s="151">
        <v>1</v>
      </c>
      <c r="O163" s="151">
        <v>50</v>
      </c>
      <c r="P163" s="153">
        <f t="shared" si="2"/>
        <v>78</v>
      </c>
      <c r="T163" s="94"/>
    </row>
    <row r="164" spans="2:20" hidden="1" x14ac:dyDescent="0.3">
      <c r="B164" s="146">
        <v>157</v>
      </c>
      <c r="C164" s="125" t="s">
        <v>339</v>
      </c>
      <c r="D164" s="147">
        <v>228</v>
      </c>
      <c r="E164" s="26">
        <v>43</v>
      </c>
      <c r="F164" s="148">
        <v>0.19</v>
      </c>
      <c r="G164" s="120">
        <v>16</v>
      </c>
      <c r="H164" s="148">
        <v>0.37</v>
      </c>
      <c r="I164" s="81">
        <v>10</v>
      </c>
      <c r="J164" s="81">
        <v>17</v>
      </c>
      <c r="K164" s="82">
        <v>0.37</v>
      </c>
      <c r="L164" s="149"/>
      <c r="M164" s="151">
        <v>23</v>
      </c>
      <c r="N164" s="151">
        <v>22</v>
      </c>
      <c r="O164" s="151">
        <v>33</v>
      </c>
      <c r="P164" s="153">
        <f t="shared" si="2"/>
        <v>78</v>
      </c>
      <c r="T164" s="94"/>
    </row>
    <row r="165" spans="2:20" hidden="1" x14ac:dyDescent="0.3">
      <c r="B165" s="146">
        <v>158</v>
      </c>
      <c r="C165" s="125" t="s">
        <v>468</v>
      </c>
      <c r="D165" s="147">
        <v>221</v>
      </c>
      <c r="E165" s="26">
        <v>27</v>
      </c>
      <c r="F165" s="148">
        <v>0.12</v>
      </c>
      <c r="G165" s="120">
        <v>17</v>
      </c>
      <c r="H165" s="148">
        <v>0.63</v>
      </c>
      <c r="I165" s="81">
        <v>10</v>
      </c>
      <c r="J165" s="81">
        <v>0</v>
      </c>
      <c r="K165" s="82">
        <v>1</v>
      </c>
      <c r="L165" s="149"/>
      <c r="M165" s="151">
        <v>30</v>
      </c>
      <c r="N165" s="151">
        <v>47</v>
      </c>
      <c r="O165" s="151">
        <v>1</v>
      </c>
      <c r="P165" s="153">
        <f t="shared" si="2"/>
        <v>78</v>
      </c>
      <c r="T165" s="94"/>
    </row>
    <row r="166" spans="2:20" hidden="1" x14ac:dyDescent="0.3">
      <c r="B166" s="146">
        <v>159</v>
      </c>
      <c r="C166" s="125" t="s">
        <v>99</v>
      </c>
      <c r="D166" s="147">
        <v>84</v>
      </c>
      <c r="E166" s="26">
        <v>12</v>
      </c>
      <c r="F166" s="148">
        <v>0.14000000000000001</v>
      </c>
      <c r="G166" s="120">
        <v>0</v>
      </c>
      <c r="H166" s="148">
        <v>0</v>
      </c>
      <c r="I166" s="81">
        <v>0</v>
      </c>
      <c r="J166" s="81">
        <v>12</v>
      </c>
      <c r="K166" s="82">
        <v>0</v>
      </c>
      <c r="L166" s="149"/>
      <c r="M166" s="151">
        <v>28</v>
      </c>
      <c r="N166" s="151">
        <v>1</v>
      </c>
      <c r="O166" s="151">
        <v>50</v>
      </c>
      <c r="P166" s="153">
        <f t="shared" si="2"/>
        <v>79</v>
      </c>
      <c r="T166" s="94"/>
    </row>
    <row r="167" spans="2:20" x14ac:dyDescent="0.3">
      <c r="B167" s="146">
        <v>160</v>
      </c>
      <c r="C167" s="125" t="s">
        <v>474</v>
      </c>
      <c r="D167" s="147">
        <v>1353</v>
      </c>
      <c r="E167" s="26">
        <v>245</v>
      </c>
      <c r="F167" s="148">
        <v>0.18</v>
      </c>
      <c r="G167" s="120">
        <v>138</v>
      </c>
      <c r="H167" s="148">
        <v>0.56000000000000005</v>
      </c>
      <c r="I167" s="81">
        <v>83</v>
      </c>
      <c r="J167" s="81">
        <v>67</v>
      </c>
      <c r="K167" s="82">
        <v>0.55000000000000004</v>
      </c>
      <c r="L167" s="149"/>
      <c r="M167" s="151">
        <v>24</v>
      </c>
      <c r="N167" s="151">
        <v>40</v>
      </c>
      <c r="O167" s="151">
        <v>15</v>
      </c>
      <c r="P167" s="153">
        <f t="shared" si="2"/>
        <v>79</v>
      </c>
      <c r="T167" s="94"/>
    </row>
    <row r="168" spans="2:20" hidden="1" x14ac:dyDescent="0.3">
      <c r="B168" s="146">
        <v>161</v>
      </c>
      <c r="C168" s="125" t="s">
        <v>507</v>
      </c>
      <c r="D168" s="147">
        <v>94</v>
      </c>
      <c r="E168" s="26">
        <v>13</v>
      </c>
      <c r="F168" s="148">
        <v>0.14000000000000001</v>
      </c>
      <c r="G168" s="120">
        <v>0</v>
      </c>
      <c r="H168" s="148">
        <v>0</v>
      </c>
      <c r="I168" s="81">
        <v>0</v>
      </c>
      <c r="J168" s="81">
        <v>13</v>
      </c>
      <c r="K168" s="82">
        <v>0</v>
      </c>
      <c r="L168" s="149"/>
      <c r="M168" s="151">
        <v>28</v>
      </c>
      <c r="N168" s="151">
        <v>1</v>
      </c>
      <c r="O168" s="151">
        <v>50</v>
      </c>
      <c r="P168" s="153">
        <f t="shared" si="2"/>
        <v>79</v>
      </c>
      <c r="T168" s="94"/>
    </row>
    <row r="169" spans="2:20" hidden="1" x14ac:dyDescent="0.3">
      <c r="B169" s="146">
        <v>162</v>
      </c>
      <c r="C169" s="125" t="s">
        <v>297</v>
      </c>
      <c r="D169" s="147">
        <v>101</v>
      </c>
      <c r="E169" s="26">
        <v>13</v>
      </c>
      <c r="F169" s="148">
        <v>0.13</v>
      </c>
      <c r="G169" s="120">
        <v>0</v>
      </c>
      <c r="H169" s="148">
        <v>0</v>
      </c>
      <c r="I169" s="81">
        <v>0</v>
      </c>
      <c r="J169" s="81">
        <v>13</v>
      </c>
      <c r="K169" s="82">
        <v>0</v>
      </c>
      <c r="L169" s="149"/>
      <c r="M169" s="151">
        <v>29</v>
      </c>
      <c r="N169" s="151">
        <v>1</v>
      </c>
      <c r="O169" s="151">
        <v>50</v>
      </c>
      <c r="P169" s="153">
        <f t="shared" si="2"/>
        <v>80</v>
      </c>
      <c r="T169" s="94"/>
    </row>
    <row r="170" spans="2:20" hidden="1" x14ac:dyDescent="0.3">
      <c r="B170" s="146">
        <v>163</v>
      </c>
      <c r="C170" s="125" t="s">
        <v>452</v>
      </c>
      <c r="D170" s="147">
        <v>97</v>
      </c>
      <c r="E170" s="26">
        <v>13</v>
      </c>
      <c r="F170" s="148">
        <v>0.13</v>
      </c>
      <c r="G170" s="120">
        <v>0</v>
      </c>
      <c r="H170" s="148">
        <v>0</v>
      </c>
      <c r="I170" s="81">
        <v>0</v>
      </c>
      <c r="J170" s="81">
        <v>13</v>
      </c>
      <c r="K170" s="82">
        <v>0</v>
      </c>
      <c r="L170" s="149"/>
      <c r="M170" s="151">
        <v>29</v>
      </c>
      <c r="N170" s="151">
        <v>1</v>
      </c>
      <c r="O170" s="151">
        <v>50</v>
      </c>
      <c r="P170" s="153">
        <f t="shared" si="2"/>
        <v>80</v>
      </c>
      <c r="T170" s="94"/>
    </row>
    <row r="171" spans="2:20" hidden="1" x14ac:dyDescent="0.3">
      <c r="B171" s="146">
        <v>164</v>
      </c>
      <c r="C171" s="125" t="s">
        <v>96</v>
      </c>
      <c r="D171" s="147">
        <v>321</v>
      </c>
      <c r="E171" s="26">
        <v>92</v>
      </c>
      <c r="F171" s="148">
        <v>0.28999999999999998</v>
      </c>
      <c r="G171" s="120">
        <v>50</v>
      </c>
      <c r="H171" s="148">
        <v>0.54</v>
      </c>
      <c r="I171" s="81">
        <v>17</v>
      </c>
      <c r="J171" s="81">
        <v>25</v>
      </c>
      <c r="K171" s="82">
        <v>0.4</v>
      </c>
      <c r="L171" s="149"/>
      <c r="M171" s="151">
        <v>13</v>
      </c>
      <c r="N171" s="151">
        <v>38</v>
      </c>
      <c r="O171" s="151">
        <v>30</v>
      </c>
      <c r="P171" s="153">
        <f t="shared" si="2"/>
        <v>81</v>
      </c>
      <c r="T171" s="94"/>
    </row>
    <row r="172" spans="2:20" hidden="1" x14ac:dyDescent="0.3">
      <c r="B172" s="146">
        <v>165</v>
      </c>
      <c r="C172" s="125" t="s">
        <v>346</v>
      </c>
      <c r="D172" s="147">
        <v>149</v>
      </c>
      <c r="E172" s="26">
        <v>16</v>
      </c>
      <c r="F172" s="148">
        <v>0.11</v>
      </c>
      <c r="G172" s="120">
        <v>0</v>
      </c>
      <c r="H172" s="148">
        <v>0</v>
      </c>
      <c r="I172" s="81">
        <v>0</v>
      </c>
      <c r="J172" s="81">
        <v>16</v>
      </c>
      <c r="K172" s="82">
        <v>0</v>
      </c>
      <c r="L172" s="149"/>
      <c r="M172" s="151">
        <v>31</v>
      </c>
      <c r="N172" s="151">
        <v>1</v>
      </c>
      <c r="O172" s="151">
        <v>50</v>
      </c>
      <c r="P172" s="153">
        <f t="shared" si="2"/>
        <v>82</v>
      </c>
      <c r="T172" s="94"/>
    </row>
    <row r="173" spans="2:20" hidden="1" x14ac:dyDescent="0.3">
      <c r="B173" s="146">
        <v>166</v>
      </c>
      <c r="C173" s="125" t="s">
        <v>27</v>
      </c>
      <c r="D173" s="147">
        <v>195</v>
      </c>
      <c r="E173" s="26">
        <v>48</v>
      </c>
      <c r="F173" s="148">
        <v>0.25</v>
      </c>
      <c r="G173" s="120">
        <v>24</v>
      </c>
      <c r="H173" s="148">
        <v>0.5</v>
      </c>
      <c r="I173" s="81">
        <v>9</v>
      </c>
      <c r="J173" s="81">
        <v>15</v>
      </c>
      <c r="K173" s="82">
        <v>0.38</v>
      </c>
      <c r="L173" s="149"/>
      <c r="M173" s="151">
        <v>17</v>
      </c>
      <c r="N173" s="151">
        <v>34</v>
      </c>
      <c r="O173" s="151">
        <v>32</v>
      </c>
      <c r="P173" s="153">
        <f t="shared" si="2"/>
        <v>83</v>
      </c>
      <c r="T173" s="94"/>
    </row>
    <row r="174" spans="2:20" hidden="1" x14ac:dyDescent="0.3">
      <c r="B174" s="146">
        <v>167</v>
      </c>
      <c r="C174" s="125" t="s">
        <v>457</v>
      </c>
      <c r="D174" s="147">
        <v>540</v>
      </c>
      <c r="E174" s="26">
        <v>126</v>
      </c>
      <c r="F174" s="148">
        <v>0.23</v>
      </c>
      <c r="G174" s="120">
        <v>81</v>
      </c>
      <c r="H174" s="148">
        <v>0.64</v>
      </c>
      <c r="I174" s="81">
        <v>33</v>
      </c>
      <c r="J174" s="81">
        <v>28</v>
      </c>
      <c r="K174" s="82">
        <v>0.54</v>
      </c>
      <c r="L174" s="149"/>
      <c r="M174" s="151">
        <v>19</v>
      </c>
      <c r="N174" s="151">
        <v>48</v>
      </c>
      <c r="O174" s="151">
        <v>16</v>
      </c>
      <c r="P174" s="153">
        <f t="shared" si="2"/>
        <v>83</v>
      </c>
      <c r="T174" s="94"/>
    </row>
    <row r="175" spans="2:20" hidden="1" x14ac:dyDescent="0.3">
      <c r="B175" s="146">
        <v>168</v>
      </c>
      <c r="C175" s="125" t="s">
        <v>114</v>
      </c>
      <c r="D175" s="147">
        <v>133</v>
      </c>
      <c r="E175" s="26">
        <v>12</v>
      </c>
      <c r="F175" s="148">
        <v>0.09</v>
      </c>
      <c r="G175" s="120">
        <v>0</v>
      </c>
      <c r="H175" s="148">
        <v>0</v>
      </c>
      <c r="I175" s="81">
        <v>0</v>
      </c>
      <c r="J175" s="81">
        <v>12</v>
      </c>
      <c r="K175" s="82">
        <v>0</v>
      </c>
      <c r="L175" s="149"/>
      <c r="M175" s="151">
        <v>33</v>
      </c>
      <c r="N175" s="151">
        <v>1</v>
      </c>
      <c r="O175" s="151">
        <v>50</v>
      </c>
      <c r="P175" s="153">
        <f t="shared" si="2"/>
        <v>84</v>
      </c>
      <c r="T175" s="94"/>
    </row>
    <row r="176" spans="2:20" hidden="1" x14ac:dyDescent="0.3">
      <c r="B176" s="146">
        <v>169</v>
      </c>
      <c r="C176" s="125" t="s">
        <v>213</v>
      </c>
      <c r="D176" s="147">
        <v>122</v>
      </c>
      <c r="E176" s="26">
        <v>11</v>
      </c>
      <c r="F176" s="148">
        <v>0.09</v>
      </c>
      <c r="G176" s="120">
        <v>0</v>
      </c>
      <c r="H176" s="148">
        <v>0</v>
      </c>
      <c r="I176" s="81">
        <v>0</v>
      </c>
      <c r="J176" s="81">
        <v>11</v>
      </c>
      <c r="K176" s="82">
        <v>0</v>
      </c>
      <c r="L176" s="149"/>
      <c r="M176" s="151">
        <v>33</v>
      </c>
      <c r="N176" s="151">
        <v>1</v>
      </c>
      <c r="O176" s="151">
        <v>50</v>
      </c>
      <c r="P176" s="153">
        <f t="shared" si="2"/>
        <v>84</v>
      </c>
      <c r="T176" s="94"/>
    </row>
    <row r="177" spans="2:20" hidden="1" x14ac:dyDescent="0.3">
      <c r="B177" s="146">
        <v>170</v>
      </c>
      <c r="C177" s="125" t="s">
        <v>526</v>
      </c>
      <c r="D177" s="147">
        <v>121</v>
      </c>
      <c r="E177" s="26">
        <v>11</v>
      </c>
      <c r="F177" s="148">
        <v>0.09</v>
      </c>
      <c r="G177" s="120">
        <v>0</v>
      </c>
      <c r="H177" s="148">
        <v>0</v>
      </c>
      <c r="I177" s="81">
        <v>0</v>
      </c>
      <c r="J177" s="81">
        <v>11</v>
      </c>
      <c r="K177" s="82">
        <v>0</v>
      </c>
      <c r="L177" s="149"/>
      <c r="M177" s="151">
        <v>33</v>
      </c>
      <c r="N177" s="151">
        <v>1</v>
      </c>
      <c r="O177" s="151">
        <v>50</v>
      </c>
      <c r="P177" s="153">
        <f t="shared" si="2"/>
        <v>84</v>
      </c>
      <c r="T177" s="94"/>
    </row>
    <row r="178" spans="2:20" hidden="1" x14ac:dyDescent="0.3">
      <c r="B178" s="146">
        <v>171</v>
      </c>
      <c r="C178" s="125" t="s">
        <v>32</v>
      </c>
      <c r="D178" s="147">
        <v>213</v>
      </c>
      <c r="E178" s="26">
        <v>46</v>
      </c>
      <c r="F178" s="148">
        <v>0.22</v>
      </c>
      <c r="G178" s="120">
        <v>20</v>
      </c>
      <c r="H178" s="148">
        <v>0.43</v>
      </c>
      <c r="I178" s="81">
        <v>8</v>
      </c>
      <c r="J178" s="81">
        <v>18</v>
      </c>
      <c r="K178" s="82">
        <v>0.31</v>
      </c>
      <c r="L178" s="149"/>
      <c r="M178" s="151">
        <v>20</v>
      </c>
      <c r="N178" s="151">
        <v>27</v>
      </c>
      <c r="O178" s="151">
        <v>38</v>
      </c>
      <c r="P178" s="153">
        <f t="shared" si="2"/>
        <v>85</v>
      </c>
      <c r="T178" s="94"/>
    </row>
    <row r="179" spans="2:20" hidden="1" x14ac:dyDescent="0.3">
      <c r="B179" s="146">
        <v>172</v>
      </c>
      <c r="C179" s="125" t="s">
        <v>74</v>
      </c>
      <c r="D179" s="147">
        <v>135</v>
      </c>
      <c r="E179" s="26">
        <v>11</v>
      </c>
      <c r="F179" s="148">
        <v>0.08</v>
      </c>
      <c r="G179" s="120">
        <v>0</v>
      </c>
      <c r="H179" s="148">
        <v>0</v>
      </c>
      <c r="I179" s="81">
        <v>0</v>
      </c>
      <c r="J179" s="81">
        <v>11</v>
      </c>
      <c r="K179" s="82">
        <v>0</v>
      </c>
      <c r="L179" s="149"/>
      <c r="M179" s="151">
        <v>34</v>
      </c>
      <c r="N179" s="151">
        <v>1</v>
      </c>
      <c r="O179" s="151">
        <v>50</v>
      </c>
      <c r="P179" s="153">
        <f t="shared" si="2"/>
        <v>85</v>
      </c>
      <c r="T179" s="94"/>
    </row>
    <row r="180" spans="2:20" hidden="1" x14ac:dyDescent="0.3">
      <c r="B180" s="146">
        <v>173</v>
      </c>
      <c r="C180" s="125" t="s">
        <v>219</v>
      </c>
      <c r="D180" s="147">
        <v>160</v>
      </c>
      <c r="E180" s="26">
        <v>22</v>
      </c>
      <c r="F180" s="148">
        <v>0.14000000000000001</v>
      </c>
      <c r="G180" s="120">
        <v>17</v>
      </c>
      <c r="H180" s="148">
        <v>0.77</v>
      </c>
      <c r="I180" s="81">
        <v>5</v>
      </c>
      <c r="J180" s="81">
        <v>0</v>
      </c>
      <c r="K180" s="82">
        <v>1</v>
      </c>
      <c r="L180" s="149"/>
      <c r="M180" s="151">
        <v>28</v>
      </c>
      <c r="N180" s="151">
        <v>56</v>
      </c>
      <c r="O180" s="151">
        <v>1</v>
      </c>
      <c r="P180" s="153">
        <f t="shared" si="2"/>
        <v>85</v>
      </c>
      <c r="T180" s="94"/>
    </row>
    <row r="181" spans="2:20" x14ac:dyDescent="0.3">
      <c r="B181" s="146">
        <v>174</v>
      </c>
      <c r="C181" s="125" t="s">
        <v>355</v>
      </c>
      <c r="D181" s="147">
        <v>710</v>
      </c>
      <c r="E181" s="26">
        <v>137</v>
      </c>
      <c r="F181" s="148">
        <v>0.19</v>
      </c>
      <c r="G181" s="120">
        <v>60</v>
      </c>
      <c r="H181" s="148">
        <v>0.44</v>
      </c>
      <c r="I181" s="81">
        <v>28</v>
      </c>
      <c r="J181" s="81">
        <v>49</v>
      </c>
      <c r="K181" s="82">
        <v>0.36</v>
      </c>
      <c r="L181" s="149"/>
      <c r="M181" s="151">
        <v>23</v>
      </c>
      <c r="N181" s="151">
        <v>28</v>
      </c>
      <c r="O181" s="151">
        <v>34</v>
      </c>
      <c r="P181" s="153">
        <f t="shared" si="2"/>
        <v>85</v>
      </c>
      <c r="T181" s="94"/>
    </row>
    <row r="182" spans="2:20" x14ac:dyDescent="0.3">
      <c r="B182" s="146">
        <v>175</v>
      </c>
      <c r="C182" s="125" t="s">
        <v>528</v>
      </c>
      <c r="D182" s="147">
        <v>1055</v>
      </c>
      <c r="E182" s="26">
        <v>228</v>
      </c>
      <c r="F182" s="148">
        <v>0.22</v>
      </c>
      <c r="G182" s="120">
        <v>141</v>
      </c>
      <c r="H182" s="148">
        <v>0.62</v>
      </c>
      <c r="I182" s="81">
        <v>66</v>
      </c>
      <c r="J182" s="81">
        <v>64</v>
      </c>
      <c r="K182" s="82">
        <v>0.51</v>
      </c>
      <c r="L182" s="149"/>
      <c r="M182" s="151">
        <v>20</v>
      </c>
      <c r="N182" s="151">
        <v>46</v>
      </c>
      <c r="O182" s="151">
        <v>19</v>
      </c>
      <c r="P182" s="153">
        <f t="shared" si="2"/>
        <v>85</v>
      </c>
      <c r="T182" s="94"/>
    </row>
    <row r="183" spans="2:20" hidden="1" x14ac:dyDescent="0.3">
      <c r="B183" s="146">
        <v>176</v>
      </c>
      <c r="C183" s="125" t="s">
        <v>33</v>
      </c>
      <c r="D183" s="147">
        <v>91</v>
      </c>
      <c r="E183" s="26">
        <v>17</v>
      </c>
      <c r="F183" s="148">
        <v>0.19</v>
      </c>
      <c r="G183" s="120">
        <v>15</v>
      </c>
      <c r="H183" s="148">
        <v>0.88</v>
      </c>
      <c r="I183" s="81">
        <v>2</v>
      </c>
      <c r="J183" s="81">
        <v>0</v>
      </c>
      <c r="K183" s="82">
        <v>1</v>
      </c>
      <c r="L183" s="149"/>
      <c r="M183" s="151">
        <v>23</v>
      </c>
      <c r="N183" s="151">
        <v>62</v>
      </c>
      <c r="O183" s="151">
        <v>1</v>
      </c>
      <c r="P183" s="153">
        <f t="shared" si="2"/>
        <v>86</v>
      </c>
      <c r="T183" s="94"/>
    </row>
    <row r="184" spans="2:20" hidden="1" x14ac:dyDescent="0.3">
      <c r="B184" s="146">
        <v>177</v>
      </c>
      <c r="C184" s="125" t="s">
        <v>326</v>
      </c>
      <c r="D184" s="147">
        <v>281</v>
      </c>
      <c r="E184" s="26">
        <v>51</v>
      </c>
      <c r="F184" s="148">
        <v>0.18</v>
      </c>
      <c r="G184" s="120">
        <v>26</v>
      </c>
      <c r="H184" s="148">
        <v>0.51</v>
      </c>
      <c r="I184" s="81">
        <v>16</v>
      </c>
      <c r="J184" s="81">
        <v>21</v>
      </c>
      <c r="K184" s="82">
        <v>0.43</v>
      </c>
      <c r="L184" s="149"/>
      <c r="M184" s="151">
        <v>24</v>
      </c>
      <c r="N184" s="151">
        <v>35</v>
      </c>
      <c r="O184" s="151">
        <v>27</v>
      </c>
      <c r="P184" s="153">
        <f t="shared" si="2"/>
        <v>86</v>
      </c>
      <c r="T184" s="94"/>
    </row>
    <row r="185" spans="2:20" hidden="1" x14ac:dyDescent="0.3">
      <c r="B185" s="146">
        <v>178</v>
      </c>
      <c r="C185" s="125" t="s">
        <v>485</v>
      </c>
      <c r="D185" s="147">
        <v>592</v>
      </c>
      <c r="E185" s="26">
        <v>107</v>
      </c>
      <c r="F185" s="148">
        <v>0.18</v>
      </c>
      <c r="G185" s="120">
        <v>52</v>
      </c>
      <c r="H185" s="148">
        <v>0.49</v>
      </c>
      <c r="I185" s="81">
        <v>27</v>
      </c>
      <c r="J185" s="81">
        <v>39</v>
      </c>
      <c r="K185" s="82">
        <v>0.41</v>
      </c>
      <c r="L185" s="149"/>
      <c r="M185" s="151">
        <v>24</v>
      </c>
      <c r="N185" s="151">
        <v>33</v>
      </c>
      <c r="O185" s="151">
        <v>29</v>
      </c>
      <c r="P185" s="153">
        <f t="shared" si="2"/>
        <v>86</v>
      </c>
      <c r="T185" s="94"/>
    </row>
    <row r="186" spans="2:20" x14ac:dyDescent="0.3">
      <c r="B186" s="146">
        <v>179</v>
      </c>
      <c r="C186" s="125" t="s">
        <v>469</v>
      </c>
      <c r="D186" s="147">
        <v>880</v>
      </c>
      <c r="E186" s="26">
        <v>111</v>
      </c>
      <c r="F186" s="148">
        <v>0.13</v>
      </c>
      <c r="G186" s="120">
        <v>59</v>
      </c>
      <c r="H186" s="148">
        <v>0.53</v>
      </c>
      <c r="I186" s="81">
        <v>33</v>
      </c>
      <c r="J186" s="81">
        <v>34</v>
      </c>
      <c r="K186" s="82">
        <v>0.49</v>
      </c>
      <c r="L186" s="149"/>
      <c r="M186" s="151">
        <v>29</v>
      </c>
      <c r="N186" s="151">
        <v>37</v>
      </c>
      <c r="O186" s="151">
        <v>21</v>
      </c>
      <c r="P186" s="153">
        <f t="shared" si="2"/>
        <v>87</v>
      </c>
      <c r="T186" s="94"/>
    </row>
    <row r="187" spans="2:20" hidden="1" x14ac:dyDescent="0.3">
      <c r="B187" s="146">
        <v>180</v>
      </c>
      <c r="C187" s="125" t="s">
        <v>530</v>
      </c>
      <c r="D187" s="147">
        <v>484</v>
      </c>
      <c r="E187" s="26">
        <v>53</v>
      </c>
      <c r="F187" s="148">
        <v>0.11</v>
      </c>
      <c r="G187" s="120">
        <v>19</v>
      </c>
      <c r="H187" s="148">
        <v>0.36</v>
      </c>
      <c r="I187" s="81">
        <v>12</v>
      </c>
      <c r="J187" s="81">
        <v>22</v>
      </c>
      <c r="K187" s="82">
        <v>0.35</v>
      </c>
      <c r="L187" s="149"/>
      <c r="M187" s="151">
        <v>31</v>
      </c>
      <c r="N187" s="151">
        <v>21</v>
      </c>
      <c r="O187" s="151">
        <v>35</v>
      </c>
      <c r="P187" s="153">
        <f t="shared" si="2"/>
        <v>87</v>
      </c>
      <c r="T187" s="94"/>
    </row>
    <row r="188" spans="2:20" hidden="1" x14ac:dyDescent="0.3">
      <c r="B188" s="146">
        <v>181</v>
      </c>
      <c r="C188" s="125" t="s">
        <v>148</v>
      </c>
      <c r="D188" s="147">
        <v>119</v>
      </c>
      <c r="E188" s="26">
        <v>13</v>
      </c>
      <c r="F188" s="148">
        <v>0.11</v>
      </c>
      <c r="G188" s="120">
        <v>10</v>
      </c>
      <c r="H188" s="148">
        <v>0.77</v>
      </c>
      <c r="I188" s="81">
        <v>3</v>
      </c>
      <c r="J188" s="81">
        <v>0</v>
      </c>
      <c r="K188" s="82">
        <v>1</v>
      </c>
      <c r="L188" s="149"/>
      <c r="M188" s="151">
        <v>31</v>
      </c>
      <c r="N188" s="151">
        <v>56</v>
      </c>
      <c r="O188" s="151">
        <v>1</v>
      </c>
      <c r="P188" s="153">
        <f t="shared" si="2"/>
        <v>88</v>
      </c>
      <c r="T188" s="94"/>
    </row>
    <row r="189" spans="2:20" x14ac:dyDescent="0.3">
      <c r="B189" s="146">
        <v>182</v>
      </c>
      <c r="C189" s="125" t="s">
        <v>193</v>
      </c>
      <c r="D189" s="147">
        <v>3004</v>
      </c>
      <c r="E189" s="26">
        <v>358</v>
      </c>
      <c r="F189" s="148">
        <v>0.12</v>
      </c>
      <c r="G189" s="120">
        <v>123</v>
      </c>
      <c r="H189" s="148">
        <v>0.34</v>
      </c>
      <c r="I189" s="81">
        <v>93</v>
      </c>
      <c r="J189" s="81">
        <v>204</v>
      </c>
      <c r="K189" s="82">
        <v>0.31</v>
      </c>
      <c r="L189" s="149"/>
      <c r="M189" s="151">
        <v>30</v>
      </c>
      <c r="N189" s="151">
        <v>20</v>
      </c>
      <c r="O189" s="151">
        <v>38</v>
      </c>
      <c r="P189" s="153">
        <f t="shared" si="2"/>
        <v>88</v>
      </c>
      <c r="T189" s="94"/>
    </row>
    <row r="190" spans="2:20" hidden="1" x14ac:dyDescent="0.3">
      <c r="B190" s="146">
        <v>183</v>
      </c>
      <c r="C190" s="125" t="s">
        <v>248</v>
      </c>
      <c r="D190" s="147">
        <v>73</v>
      </c>
      <c r="E190" s="26">
        <v>14</v>
      </c>
      <c r="F190" s="148">
        <v>0.19</v>
      </c>
      <c r="G190" s="120">
        <v>13</v>
      </c>
      <c r="H190" s="148">
        <v>0.93</v>
      </c>
      <c r="I190" s="81">
        <v>1</v>
      </c>
      <c r="J190" s="81">
        <v>0</v>
      </c>
      <c r="K190" s="82">
        <v>1</v>
      </c>
      <c r="L190" s="149"/>
      <c r="M190" s="151">
        <v>23</v>
      </c>
      <c r="N190" s="151">
        <v>64</v>
      </c>
      <c r="O190" s="151">
        <v>1</v>
      </c>
      <c r="P190" s="153">
        <f t="shared" si="2"/>
        <v>88</v>
      </c>
      <c r="T190" s="94"/>
    </row>
    <row r="191" spans="2:20" hidden="1" x14ac:dyDescent="0.3">
      <c r="B191" s="146">
        <v>184</v>
      </c>
      <c r="C191" s="125" t="s">
        <v>363</v>
      </c>
      <c r="D191" s="147">
        <v>506</v>
      </c>
      <c r="E191" s="26">
        <v>71</v>
      </c>
      <c r="F191" s="148">
        <v>0.14000000000000001</v>
      </c>
      <c r="G191" s="120">
        <v>39</v>
      </c>
      <c r="H191" s="148">
        <v>0.55000000000000004</v>
      </c>
      <c r="I191" s="81">
        <v>21</v>
      </c>
      <c r="J191" s="81">
        <v>22</v>
      </c>
      <c r="K191" s="82">
        <v>0.49</v>
      </c>
      <c r="L191" s="149"/>
      <c r="M191" s="151">
        <v>28</v>
      </c>
      <c r="N191" s="151">
        <v>39</v>
      </c>
      <c r="O191" s="151">
        <v>21</v>
      </c>
      <c r="P191" s="153">
        <f t="shared" si="2"/>
        <v>88</v>
      </c>
      <c r="T191" s="94"/>
    </row>
    <row r="192" spans="2:20" hidden="1" x14ac:dyDescent="0.3">
      <c r="B192" s="146">
        <v>185</v>
      </c>
      <c r="C192" s="125" t="s">
        <v>532</v>
      </c>
      <c r="D192" s="147">
        <v>276</v>
      </c>
      <c r="E192" s="26">
        <v>43</v>
      </c>
      <c r="F192" s="148">
        <v>0.16</v>
      </c>
      <c r="G192" s="120">
        <v>12</v>
      </c>
      <c r="H192" s="148">
        <v>0.28000000000000003</v>
      </c>
      <c r="I192" s="81">
        <v>4</v>
      </c>
      <c r="J192" s="81">
        <v>27</v>
      </c>
      <c r="K192" s="82">
        <v>0.13</v>
      </c>
      <c r="L192" s="149"/>
      <c r="M192" s="151">
        <v>26</v>
      </c>
      <c r="N192" s="151">
        <v>14</v>
      </c>
      <c r="O192" s="151">
        <v>48</v>
      </c>
      <c r="P192" s="153">
        <f t="shared" si="2"/>
        <v>88</v>
      </c>
      <c r="T192" s="94"/>
    </row>
    <row r="193" spans="2:20" hidden="1" x14ac:dyDescent="0.3">
      <c r="B193" s="146">
        <v>186</v>
      </c>
      <c r="C193" s="125" t="s">
        <v>274</v>
      </c>
      <c r="D193" s="147">
        <v>158</v>
      </c>
      <c r="E193" s="26">
        <v>19</v>
      </c>
      <c r="F193" s="148">
        <v>0.12</v>
      </c>
      <c r="G193" s="120">
        <v>16</v>
      </c>
      <c r="H193" s="148">
        <v>0.84</v>
      </c>
      <c r="I193" s="81">
        <v>3</v>
      </c>
      <c r="J193" s="81">
        <v>0</v>
      </c>
      <c r="K193" s="82">
        <v>1</v>
      </c>
      <c r="L193" s="149"/>
      <c r="M193" s="151">
        <v>30</v>
      </c>
      <c r="N193" s="151">
        <v>58</v>
      </c>
      <c r="O193" s="151">
        <v>1</v>
      </c>
      <c r="P193" s="153">
        <f t="shared" si="2"/>
        <v>89</v>
      </c>
      <c r="T193" s="94"/>
    </row>
    <row r="194" spans="2:20" hidden="1" x14ac:dyDescent="0.3">
      <c r="B194" s="146">
        <v>187</v>
      </c>
      <c r="C194" s="125" t="s">
        <v>365</v>
      </c>
      <c r="D194" s="147">
        <v>207</v>
      </c>
      <c r="E194" s="26">
        <v>39</v>
      </c>
      <c r="F194" s="148">
        <v>0.19</v>
      </c>
      <c r="G194" s="120">
        <v>18</v>
      </c>
      <c r="H194" s="148">
        <v>0.46</v>
      </c>
      <c r="I194" s="81">
        <v>7</v>
      </c>
      <c r="J194" s="81">
        <v>14</v>
      </c>
      <c r="K194" s="82">
        <v>0.33</v>
      </c>
      <c r="L194" s="149"/>
      <c r="M194" s="151">
        <v>23</v>
      </c>
      <c r="N194" s="151">
        <v>30</v>
      </c>
      <c r="O194" s="151">
        <v>36</v>
      </c>
      <c r="P194" s="153">
        <f t="shared" si="2"/>
        <v>89</v>
      </c>
      <c r="T194" s="94"/>
    </row>
    <row r="195" spans="2:20" hidden="1" x14ac:dyDescent="0.3">
      <c r="B195" s="146">
        <v>188</v>
      </c>
      <c r="C195" s="125" t="s">
        <v>520</v>
      </c>
      <c r="D195" s="147">
        <v>82</v>
      </c>
      <c r="E195" s="26">
        <v>14</v>
      </c>
      <c r="F195" s="148">
        <v>0.17</v>
      </c>
      <c r="G195" s="120">
        <v>13</v>
      </c>
      <c r="H195" s="148">
        <v>0.93</v>
      </c>
      <c r="I195" s="81">
        <v>1</v>
      </c>
      <c r="J195" s="81">
        <v>0</v>
      </c>
      <c r="K195" s="82">
        <v>1</v>
      </c>
      <c r="L195" s="149"/>
      <c r="M195" s="151">
        <v>25</v>
      </c>
      <c r="N195" s="151">
        <v>64</v>
      </c>
      <c r="O195" s="151">
        <v>1</v>
      </c>
      <c r="P195" s="153">
        <f t="shared" si="2"/>
        <v>90</v>
      </c>
      <c r="T195" s="94"/>
    </row>
    <row r="196" spans="2:20" hidden="1" x14ac:dyDescent="0.3">
      <c r="B196" s="146">
        <v>189</v>
      </c>
      <c r="C196" s="125" t="s">
        <v>202</v>
      </c>
      <c r="D196" s="147">
        <v>158</v>
      </c>
      <c r="E196" s="26">
        <v>14</v>
      </c>
      <c r="F196" s="148">
        <v>0.09</v>
      </c>
      <c r="G196" s="120">
        <v>11</v>
      </c>
      <c r="H196" s="148">
        <v>0.79</v>
      </c>
      <c r="I196" s="81">
        <v>3</v>
      </c>
      <c r="J196" s="81">
        <v>0</v>
      </c>
      <c r="K196" s="82">
        <v>1</v>
      </c>
      <c r="L196" s="149"/>
      <c r="M196" s="151">
        <v>33</v>
      </c>
      <c r="N196" s="151">
        <v>57</v>
      </c>
      <c r="O196" s="151">
        <v>1</v>
      </c>
      <c r="P196" s="153">
        <f t="shared" si="2"/>
        <v>91</v>
      </c>
      <c r="T196" s="94"/>
    </row>
    <row r="197" spans="2:20" hidden="1" x14ac:dyDescent="0.3">
      <c r="B197" s="146">
        <v>190</v>
      </c>
      <c r="C197" s="125" t="s">
        <v>210</v>
      </c>
      <c r="D197" s="147">
        <v>674</v>
      </c>
      <c r="E197" s="26">
        <v>122</v>
      </c>
      <c r="F197" s="148">
        <v>0.18</v>
      </c>
      <c r="G197" s="120">
        <v>70</v>
      </c>
      <c r="H197" s="148">
        <v>0.56999999999999995</v>
      </c>
      <c r="I197" s="81">
        <v>32</v>
      </c>
      <c r="J197" s="81">
        <v>40</v>
      </c>
      <c r="K197" s="82">
        <v>0.44</v>
      </c>
      <c r="L197" s="149"/>
      <c r="M197" s="151">
        <v>24</v>
      </c>
      <c r="N197" s="151">
        <v>41</v>
      </c>
      <c r="O197" s="151">
        <v>26</v>
      </c>
      <c r="P197" s="153">
        <f t="shared" si="2"/>
        <v>91</v>
      </c>
      <c r="T197" s="94"/>
    </row>
    <row r="198" spans="2:20" hidden="1" x14ac:dyDescent="0.3">
      <c r="B198" s="146">
        <v>191</v>
      </c>
      <c r="C198" s="125" t="s">
        <v>212</v>
      </c>
      <c r="D198" s="147">
        <v>312</v>
      </c>
      <c r="E198" s="26">
        <v>84</v>
      </c>
      <c r="F198" s="148">
        <v>0.27</v>
      </c>
      <c r="G198" s="120">
        <v>66</v>
      </c>
      <c r="H198" s="148">
        <v>0.79</v>
      </c>
      <c r="I198" s="81">
        <v>18</v>
      </c>
      <c r="J198" s="81">
        <v>17</v>
      </c>
      <c r="K198" s="82">
        <v>0.51</v>
      </c>
      <c r="L198" s="149"/>
      <c r="M198" s="151">
        <v>15</v>
      </c>
      <c r="N198" s="151">
        <v>57</v>
      </c>
      <c r="O198" s="151">
        <v>19</v>
      </c>
      <c r="P198" s="153">
        <f t="shared" si="2"/>
        <v>91</v>
      </c>
      <c r="T198" s="94"/>
    </row>
    <row r="199" spans="2:20" hidden="1" x14ac:dyDescent="0.3">
      <c r="B199" s="146">
        <v>192</v>
      </c>
      <c r="C199" s="125" t="s">
        <v>448</v>
      </c>
      <c r="D199" s="147">
        <v>175</v>
      </c>
      <c r="E199" s="26">
        <v>47</v>
      </c>
      <c r="F199" s="148">
        <v>0.27</v>
      </c>
      <c r="G199" s="120">
        <v>22</v>
      </c>
      <c r="H199" s="148">
        <v>0.47</v>
      </c>
      <c r="I199" s="81">
        <v>5</v>
      </c>
      <c r="J199" s="81">
        <v>20</v>
      </c>
      <c r="K199" s="82">
        <v>0.2</v>
      </c>
      <c r="L199" s="149"/>
      <c r="M199" s="151">
        <v>15</v>
      </c>
      <c r="N199" s="151">
        <v>31</v>
      </c>
      <c r="O199" s="151">
        <v>45</v>
      </c>
      <c r="P199" s="153">
        <f t="shared" si="2"/>
        <v>91</v>
      </c>
      <c r="T199" s="94"/>
    </row>
    <row r="200" spans="2:20" hidden="1" x14ac:dyDescent="0.3">
      <c r="B200" s="146">
        <v>193</v>
      </c>
      <c r="C200" s="125" t="s">
        <v>247</v>
      </c>
      <c r="D200" s="147">
        <v>487</v>
      </c>
      <c r="E200" s="26">
        <v>95</v>
      </c>
      <c r="F200" s="148">
        <v>0.2</v>
      </c>
      <c r="G200" s="120">
        <v>47</v>
      </c>
      <c r="H200" s="148">
        <v>0.49</v>
      </c>
      <c r="I200" s="81">
        <v>15</v>
      </c>
      <c r="J200" s="81">
        <v>33</v>
      </c>
      <c r="K200" s="82">
        <v>0.31</v>
      </c>
      <c r="L200" s="149"/>
      <c r="M200" s="151">
        <v>22</v>
      </c>
      <c r="N200" s="151">
        <v>33</v>
      </c>
      <c r="O200" s="151">
        <v>38</v>
      </c>
      <c r="P200" s="153">
        <f t="shared" ref="P200:P242" si="3">SUM(M200:O200)</f>
        <v>93</v>
      </c>
      <c r="T200" s="94"/>
    </row>
    <row r="201" spans="2:20" hidden="1" x14ac:dyDescent="0.3">
      <c r="B201" s="146">
        <v>194</v>
      </c>
      <c r="C201" s="125" t="s">
        <v>203</v>
      </c>
      <c r="D201" s="147">
        <v>519</v>
      </c>
      <c r="E201" s="26">
        <v>93</v>
      </c>
      <c r="F201" s="148">
        <v>0.18</v>
      </c>
      <c r="G201" s="120">
        <v>68</v>
      </c>
      <c r="H201" s="148">
        <v>0.73</v>
      </c>
      <c r="I201" s="81">
        <v>19</v>
      </c>
      <c r="J201" s="81">
        <v>17</v>
      </c>
      <c r="K201" s="82">
        <v>0.53</v>
      </c>
      <c r="L201" s="149"/>
      <c r="M201" s="151">
        <v>24</v>
      </c>
      <c r="N201" s="151">
        <v>53</v>
      </c>
      <c r="O201" s="151">
        <v>17</v>
      </c>
      <c r="P201" s="153">
        <f t="shared" si="3"/>
        <v>94</v>
      </c>
      <c r="T201" s="94"/>
    </row>
    <row r="202" spans="2:20" hidden="1" x14ac:dyDescent="0.3">
      <c r="B202" s="146">
        <v>195</v>
      </c>
      <c r="C202" s="125" t="s">
        <v>420</v>
      </c>
      <c r="D202" s="147">
        <v>71</v>
      </c>
      <c r="E202" s="26">
        <v>11</v>
      </c>
      <c r="F202" s="148">
        <v>0.15</v>
      </c>
      <c r="G202" s="120">
        <v>11</v>
      </c>
      <c r="H202" s="148">
        <v>1</v>
      </c>
      <c r="L202" s="150"/>
      <c r="M202" s="151">
        <v>27</v>
      </c>
      <c r="N202" s="151">
        <v>67</v>
      </c>
      <c r="O202" s="151"/>
      <c r="P202" s="153">
        <f t="shared" si="3"/>
        <v>94</v>
      </c>
      <c r="T202" s="94"/>
    </row>
    <row r="203" spans="2:20" hidden="1" x14ac:dyDescent="0.3">
      <c r="B203" s="146">
        <v>196</v>
      </c>
      <c r="C203" s="125" t="s">
        <v>521</v>
      </c>
      <c r="D203" s="147">
        <v>87</v>
      </c>
      <c r="E203" s="26">
        <v>12</v>
      </c>
      <c r="F203" s="148">
        <v>0.14000000000000001</v>
      </c>
      <c r="G203" s="120">
        <v>12</v>
      </c>
      <c r="H203" s="148">
        <v>1</v>
      </c>
      <c r="L203" s="150"/>
      <c r="M203" s="151">
        <v>28</v>
      </c>
      <c r="N203" s="151">
        <v>67</v>
      </c>
      <c r="O203" s="151"/>
      <c r="P203" s="153">
        <f t="shared" si="3"/>
        <v>95</v>
      </c>
      <c r="T203" s="94"/>
    </row>
    <row r="204" spans="2:20" hidden="1" x14ac:dyDescent="0.3">
      <c r="B204" s="146">
        <v>197</v>
      </c>
      <c r="C204" s="125" t="s">
        <v>137</v>
      </c>
      <c r="D204" s="147">
        <v>436</v>
      </c>
      <c r="E204" s="26">
        <v>67</v>
      </c>
      <c r="F204" s="148">
        <v>0.15</v>
      </c>
      <c r="G204" s="120">
        <v>46</v>
      </c>
      <c r="H204" s="148">
        <v>0.69</v>
      </c>
      <c r="I204" s="81">
        <v>22</v>
      </c>
      <c r="J204" s="81">
        <v>22</v>
      </c>
      <c r="K204" s="82">
        <v>0.5</v>
      </c>
      <c r="L204" s="149"/>
      <c r="M204" s="151">
        <v>27</v>
      </c>
      <c r="N204" s="151">
        <v>50</v>
      </c>
      <c r="O204" s="151">
        <v>20</v>
      </c>
      <c r="P204" s="153">
        <f t="shared" si="3"/>
        <v>97</v>
      </c>
      <c r="T204" s="94"/>
    </row>
    <row r="205" spans="2:20" hidden="1" x14ac:dyDescent="0.3">
      <c r="B205" s="146">
        <v>198</v>
      </c>
      <c r="C205" s="125" t="s">
        <v>372</v>
      </c>
      <c r="D205" s="147">
        <v>256</v>
      </c>
      <c r="E205" s="26">
        <v>47</v>
      </c>
      <c r="F205" s="148">
        <v>0.18</v>
      </c>
      <c r="G205" s="120">
        <v>21</v>
      </c>
      <c r="H205" s="148">
        <v>0.45</v>
      </c>
      <c r="I205" s="81">
        <v>6</v>
      </c>
      <c r="J205" s="81">
        <v>20</v>
      </c>
      <c r="K205" s="82">
        <v>0.23</v>
      </c>
      <c r="L205" s="149"/>
      <c r="M205" s="151">
        <v>24</v>
      </c>
      <c r="N205" s="151">
        <v>29</v>
      </c>
      <c r="O205" s="151">
        <v>44</v>
      </c>
      <c r="P205" s="153">
        <f t="shared" si="3"/>
        <v>97</v>
      </c>
      <c r="T205" s="94"/>
    </row>
    <row r="206" spans="2:20" x14ac:dyDescent="0.3">
      <c r="B206" s="146">
        <v>199</v>
      </c>
      <c r="C206" s="125" t="s">
        <v>153</v>
      </c>
      <c r="D206" s="147">
        <v>732</v>
      </c>
      <c r="E206" s="26">
        <v>166</v>
      </c>
      <c r="F206" s="148">
        <v>0.23</v>
      </c>
      <c r="G206" s="120">
        <v>120</v>
      </c>
      <c r="H206" s="148">
        <v>0.72</v>
      </c>
      <c r="I206" s="81">
        <v>32</v>
      </c>
      <c r="J206" s="81">
        <v>45</v>
      </c>
      <c r="K206" s="82">
        <v>0.42</v>
      </c>
      <c r="L206" s="149"/>
      <c r="M206" s="151">
        <v>19</v>
      </c>
      <c r="N206" s="151">
        <v>52</v>
      </c>
      <c r="O206" s="151">
        <v>28</v>
      </c>
      <c r="P206" s="153">
        <f t="shared" si="3"/>
        <v>99</v>
      </c>
      <c r="T206" s="94"/>
    </row>
    <row r="207" spans="2:20" hidden="1" x14ac:dyDescent="0.3">
      <c r="B207" s="146">
        <v>200</v>
      </c>
      <c r="C207" s="125" t="s">
        <v>231</v>
      </c>
      <c r="D207" s="147">
        <v>413</v>
      </c>
      <c r="E207" s="26">
        <v>51</v>
      </c>
      <c r="F207" s="148">
        <v>0.12</v>
      </c>
      <c r="G207" s="120">
        <v>31</v>
      </c>
      <c r="H207" s="148">
        <v>0.61</v>
      </c>
      <c r="I207" s="81">
        <v>16</v>
      </c>
      <c r="J207" s="81">
        <v>19</v>
      </c>
      <c r="K207" s="82">
        <v>0.46</v>
      </c>
      <c r="L207" s="149"/>
      <c r="M207" s="151">
        <v>30</v>
      </c>
      <c r="N207" s="151">
        <v>45</v>
      </c>
      <c r="O207" s="151">
        <v>24</v>
      </c>
      <c r="P207" s="153">
        <f t="shared" si="3"/>
        <v>99</v>
      </c>
      <c r="T207" s="94"/>
    </row>
    <row r="208" spans="2:20" hidden="1" x14ac:dyDescent="0.3">
      <c r="B208" s="146">
        <v>201</v>
      </c>
      <c r="C208" s="125" t="s">
        <v>312</v>
      </c>
      <c r="D208" s="147">
        <v>248</v>
      </c>
      <c r="E208" s="26">
        <v>50</v>
      </c>
      <c r="F208" s="148">
        <v>0.2</v>
      </c>
      <c r="G208" s="120">
        <v>28</v>
      </c>
      <c r="H208" s="148">
        <v>0.56000000000000005</v>
      </c>
      <c r="I208" s="81">
        <v>11</v>
      </c>
      <c r="J208" s="81">
        <v>23</v>
      </c>
      <c r="K208" s="82">
        <v>0.32</v>
      </c>
      <c r="L208" s="149"/>
      <c r="M208" s="151">
        <v>22</v>
      </c>
      <c r="N208" s="151">
        <v>40</v>
      </c>
      <c r="O208" s="151">
        <v>37</v>
      </c>
      <c r="P208" s="153">
        <f t="shared" si="3"/>
        <v>99</v>
      </c>
      <c r="T208" s="94"/>
    </row>
    <row r="209" spans="2:20" hidden="1" x14ac:dyDescent="0.3">
      <c r="B209" s="146">
        <v>202</v>
      </c>
      <c r="C209" s="125" t="s">
        <v>441</v>
      </c>
      <c r="D209" s="147">
        <v>101</v>
      </c>
      <c r="E209" s="26">
        <v>10</v>
      </c>
      <c r="F209" s="148">
        <v>0.1</v>
      </c>
      <c r="G209" s="120">
        <v>10</v>
      </c>
      <c r="H209" s="148">
        <v>1</v>
      </c>
      <c r="L209" s="150"/>
      <c r="M209" s="151">
        <v>32</v>
      </c>
      <c r="N209" s="151">
        <v>67</v>
      </c>
      <c r="O209" s="151"/>
      <c r="P209" s="153">
        <f t="shared" si="3"/>
        <v>99</v>
      </c>
      <c r="T209" s="94"/>
    </row>
    <row r="210" spans="2:20" x14ac:dyDescent="0.3">
      <c r="B210" s="146">
        <v>203</v>
      </c>
      <c r="C210" s="125" t="s">
        <v>220</v>
      </c>
      <c r="D210" s="147">
        <v>801</v>
      </c>
      <c r="E210" s="26">
        <v>207</v>
      </c>
      <c r="F210" s="148">
        <v>0.26</v>
      </c>
      <c r="G210" s="120">
        <v>193</v>
      </c>
      <c r="H210" s="148">
        <v>0.93</v>
      </c>
      <c r="I210" s="81">
        <v>36</v>
      </c>
      <c r="J210" s="81">
        <v>36</v>
      </c>
      <c r="K210" s="82">
        <v>0.5</v>
      </c>
      <c r="L210" s="149"/>
      <c r="M210" s="151">
        <v>16</v>
      </c>
      <c r="N210" s="151">
        <v>64</v>
      </c>
      <c r="O210" s="151">
        <v>20</v>
      </c>
      <c r="P210" s="153">
        <f t="shared" si="3"/>
        <v>100</v>
      </c>
      <c r="T210" s="94"/>
    </row>
    <row r="211" spans="2:20" hidden="1" x14ac:dyDescent="0.3">
      <c r="B211" s="146">
        <v>204</v>
      </c>
      <c r="C211" s="125" t="s">
        <v>489</v>
      </c>
      <c r="D211" s="147">
        <v>296</v>
      </c>
      <c r="E211" s="26">
        <v>53</v>
      </c>
      <c r="F211" s="148">
        <v>0.18</v>
      </c>
      <c r="G211" s="120">
        <v>59</v>
      </c>
      <c r="H211" s="148">
        <v>1.1100000000000001</v>
      </c>
      <c r="I211" s="81">
        <v>4</v>
      </c>
      <c r="J211" s="81">
        <v>2</v>
      </c>
      <c r="K211" s="82">
        <v>0.67</v>
      </c>
      <c r="L211" s="149"/>
      <c r="M211" s="151">
        <v>24</v>
      </c>
      <c r="N211" s="151">
        <v>72</v>
      </c>
      <c r="O211" s="151">
        <v>4</v>
      </c>
      <c r="P211" s="153">
        <f t="shared" si="3"/>
        <v>100</v>
      </c>
      <c r="T211" s="94"/>
    </row>
    <row r="212" spans="2:20" hidden="1" x14ac:dyDescent="0.3">
      <c r="B212" s="146">
        <v>205</v>
      </c>
      <c r="C212" s="125" t="s">
        <v>88</v>
      </c>
      <c r="D212" s="147">
        <v>334</v>
      </c>
      <c r="E212" s="26">
        <v>51</v>
      </c>
      <c r="F212" s="148">
        <v>0.15</v>
      </c>
      <c r="G212" s="120">
        <v>30</v>
      </c>
      <c r="H212" s="148">
        <v>0.59</v>
      </c>
      <c r="I212" s="81">
        <v>12</v>
      </c>
      <c r="J212" s="81">
        <v>19</v>
      </c>
      <c r="K212" s="82">
        <v>0.39</v>
      </c>
      <c r="L212" s="149"/>
      <c r="M212" s="151">
        <v>27</v>
      </c>
      <c r="N212" s="151">
        <v>43</v>
      </c>
      <c r="O212" s="151">
        <v>31</v>
      </c>
      <c r="P212" s="153">
        <f t="shared" si="3"/>
        <v>101</v>
      </c>
      <c r="T212" s="94"/>
    </row>
    <row r="213" spans="2:20" x14ac:dyDescent="0.3">
      <c r="B213" s="146">
        <v>206</v>
      </c>
      <c r="C213" s="125" t="s">
        <v>262</v>
      </c>
      <c r="D213" s="147">
        <v>938</v>
      </c>
      <c r="E213" s="26">
        <v>97</v>
      </c>
      <c r="F213" s="148">
        <v>0.1</v>
      </c>
      <c r="G213" s="120">
        <v>53</v>
      </c>
      <c r="H213" s="148">
        <v>0.55000000000000004</v>
      </c>
      <c r="I213" s="81">
        <v>24</v>
      </c>
      <c r="J213" s="81">
        <v>37</v>
      </c>
      <c r="K213" s="82">
        <v>0.39</v>
      </c>
      <c r="L213" s="149"/>
      <c r="M213" s="151">
        <v>32</v>
      </c>
      <c r="N213" s="151">
        <v>39</v>
      </c>
      <c r="O213" s="151">
        <v>31</v>
      </c>
      <c r="P213" s="153">
        <f t="shared" si="3"/>
        <v>102</v>
      </c>
      <c r="T213" s="94"/>
    </row>
    <row r="214" spans="2:20" hidden="1" x14ac:dyDescent="0.3">
      <c r="B214" s="146">
        <v>207</v>
      </c>
      <c r="C214" s="125" t="s">
        <v>157</v>
      </c>
      <c r="D214" s="147">
        <v>157</v>
      </c>
      <c r="E214" s="26">
        <v>26</v>
      </c>
      <c r="F214" s="148">
        <v>0.17</v>
      </c>
      <c r="G214" s="120">
        <v>23</v>
      </c>
      <c r="H214" s="148">
        <v>0.88</v>
      </c>
      <c r="I214" s="81">
        <v>14</v>
      </c>
      <c r="J214" s="81">
        <v>12</v>
      </c>
      <c r="K214" s="82">
        <v>0.54</v>
      </c>
      <c r="L214" s="149"/>
      <c r="M214" s="151">
        <v>25</v>
      </c>
      <c r="N214" s="151">
        <v>62</v>
      </c>
      <c r="O214" s="151">
        <v>16</v>
      </c>
      <c r="P214" s="153">
        <f t="shared" si="3"/>
        <v>103</v>
      </c>
      <c r="T214" s="94"/>
    </row>
    <row r="215" spans="2:20" hidden="1" x14ac:dyDescent="0.3">
      <c r="B215" s="146">
        <v>208</v>
      </c>
      <c r="C215" s="125" t="s">
        <v>304</v>
      </c>
      <c r="D215" s="147">
        <v>457</v>
      </c>
      <c r="E215" s="26">
        <v>77</v>
      </c>
      <c r="F215" s="148">
        <v>0.17</v>
      </c>
      <c r="G215" s="120">
        <v>50</v>
      </c>
      <c r="H215" s="148">
        <v>0.65</v>
      </c>
      <c r="I215" s="81">
        <v>16</v>
      </c>
      <c r="J215" s="81">
        <v>23</v>
      </c>
      <c r="K215" s="82">
        <v>0.41</v>
      </c>
      <c r="L215" s="149"/>
      <c r="M215" s="151">
        <v>25</v>
      </c>
      <c r="N215" s="151">
        <v>49</v>
      </c>
      <c r="O215" s="151">
        <v>29</v>
      </c>
      <c r="P215" s="153">
        <f t="shared" si="3"/>
        <v>103</v>
      </c>
      <c r="T215" s="94"/>
    </row>
    <row r="216" spans="2:20" x14ac:dyDescent="0.3">
      <c r="B216" s="146">
        <v>209</v>
      </c>
      <c r="C216" s="125" t="s">
        <v>160</v>
      </c>
      <c r="D216" s="147">
        <v>873</v>
      </c>
      <c r="E216" s="26">
        <v>167</v>
      </c>
      <c r="F216" s="148">
        <v>0.19</v>
      </c>
      <c r="G216" s="120">
        <v>124</v>
      </c>
      <c r="H216" s="148">
        <v>0.74</v>
      </c>
      <c r="I216" s="81">
        <v>36</v>
      </c>
      <c r="J216" s="81">
        <v>47</v>
      </c>
      <c r="K216" s="82">
        <v>0.43</v>
      </c>
      <c r="L216" s="149"/>
      <c r="M216" s="151">
        <v>23</v>
      </c>
      <c r="N216" s="151">
        <v>54</v>
      </c>
      <c r="O216" s="151">
        <v>27</v>
      </c>
      <c r="P216" s="153">
        <f t="shared" si="3"/>
        <v>104</v>
      </c>
      <c r="T216" s="94"/>
    </row>
    <row r="217" spans="2:20" hidden="1" x14ac:dyDescent="0.3">
      <c r="B217" s="146">
        <v>210</v>
      </c>
      <c r="C217" s="125" t="s">
        <v>309</v>
      </c>
      <c r="D217" s="147">
        <v>187</v>
      </c>
      <c r="E217" s="26">
        <v>31</v>
      </c>
      <c r="F217" s="148">
        <v>0.17</v>
      </c>
      <c r="G217" s="120">
        <v>17</v>
      </c>
      <c r="H217" s="148">
        <v>0.55000000000000004</v>
      </c>
      <c r="I217" s="81">
        <v>4</v>
      </c>
      <c r="J217" s="81">
        <v>10</v>
      </c>
      <c r="K217" s="82">
        <v>0.28999999999999998</v>
      </c>
      <c r="L217" s="149"/>
      <c r="M217" s="151">
        <v>25</v>
      </c>
      <c r="N217" s="151">
        <v>39</v>
      </c>
      <c r="O217" s="151">
        <v>40</v>
      </c>
      <c r="P217" s="153">
        <f t="shared" si="3"/>
        <v>104</v>
      </c>
      <c r="T217" s="94"/>
    </row>
    <row r="218" spans="2:20" hidden="1" x14ac:dyDescent="0.3">
      <c r="B218" s="146">
        <v>211</v>
      </c>
      <c r="C218" s="125" t="s">
        <v>178</v>
      </c>
      <c r="D218" s="147">
        <v>344</v>
      </c>
      <c r="E218" s="26">
        <v>44</v>
      </c>
      <c r="F218" s="148">
        <v>0.13</v>
      </c>
      <c r="G218" s="120">
        <v>34</v>
      </c>
      <c r="H218" s="148">
        <v>0.77</v>
      </c>
      <c r="I218" s="81">
        <v>5</v>
      </c>
      <c r="J218" s="81">
        <v>5</v>
      </c>
      <c r="K218" s="82">
        <v>0.5</v>
      </c>
      <c r="L218" s="149"/>
      <c r="M218" s="151">
        <v>29</v>
      </c>
      <c r="N218" s="151">
        <v>56</v>
      </c>
      <c r="O218" s="151">
        <v>20</v>
      </c>
      <c r="P218" s="153">
        <f t="shared" si="3"/>
        <v>105</v>
      </c>
      <c r="T218" s="94"/>
    </row>
    <row r="219" spans="2:20" x14ac:dyDescent="0.3">
      <c r="B219" s="146">
        <v>212</v>
      </c>
      <c r="C219" s="125" t="s">
        <v>409</v>
      </c>
      <c r="D219" s="147">
        <v>5109</v>
      </c>
      <c r="E219" s="26">
        <v>868</v>
      </c>
      <c r="F219" s="148">
        <v>0.17</v>
      </c>
      <c r="G219" s="120">
        <v>560</v>
      </c>
      <c r="H219" s="148">
        <v>0.65</v>
      </c>
      <c r="I219" s="81">
        <v>211</v>
      </c>
      <c r="J219" s="81">
        <v>329</v>
      </c>
      <c r="K219" s="82">
        <v>0.39</v>
      </c>
      <c r="L219" s="149"/>
      <c r="M219" s="151">
        <v>25</v>
      </c>
      <c r="N219" s="151">
        <v>49</v>
      </c>
      <c r="O219" s="151">
        <v>31</v>
      </c>
      <c r="P219" s="153">
        <f t="shared" si="3"/>
        <v>105</v>
      </c>
      <c r="T219" s="94"/>
    </row>
    <row r="220" spans="2:20" hidden="1" x14ac:dyDescent="0.3">
      <c r="B220" s="146">
        <v>213</v>
      </c>
      <c r="C220" s="125" t="s">
        <v>456</v>
      </c>
      <c r="D220" s="147">
        <v>380</v>
      </c>
      <c r="E220" s="26">
        <v>73</v>
      </c>
      <c r="F220" s="148">
        <v>0.19</v>
      </c>
      <c r="G220" s="120">
        <v>63</v>
      </c>
      <c r="H220" s="148">
        <v>0.86</v>
      </c>
      <c r="I220" s="81">
        <v>13</v>
      </c>
      <c r="J220" s="81">
        <v>15</v>
      </c>
      <c r="K220" s="82">
        <v>0.46</v>
      </c>
      <c r="L220" s="149"/>
      <c r="M220" s="151">
        <v>23</v>
      </c>
      <c r="N220" s="151">
        <v>60</v>
      </c>
      <c r="O220" s="151">
        <v>24</v>
      </c>
      <c r="P220" s="153">
        <f t="shared" si="3"/>
        <v>107</v>
      </c>
      <c r="T220" s="94"/>
    </row>
    <row r="221" spans="2:20" hidden="1" x14ac:dyDescent="0.3">
      <c r="B221" s="146">
        <v>214</v>
      </c>
      <c r="C221" s="125" t="s">
        <v>179</v>
      </c>
      <c r="D221" s="147">
        <v>474</v>
      </c>
      <c r="E221" s="26">
        <v>92</v>
      </c>
      <c r="F221" s="148">
        <v>0.19</v>
      </c>
      <c r="G221" s="120">
        <v>80</v>
      </c>
      <c r="H221" s="148">
        <v>0.87</v>
      </c>
      <c r="I221" s="81">
        <v>21</v>
      </c>
      <c r="J221" s="81">
        <v>26</v>
      </c>
      <c r="K221" s="82">
        <v>0.45</v>
      </c>
      <c r="L221" s="149"/>
      <c r="M221" s="151">
        <v>23</v>
      </c>
      <c r="N221" s="151">
        <v>61</v>
      </c>
      <c r="O221" s="151">
        <v>25</v>
      </c>
      <c r="P221" s="153">
        <f t="shared" si="3"/>
        <v>109</v>
      </c>
      <c r="T221" s="94"/>
    </row>
    <row r="222" spans="2:20" hidden="1" x14ac:dyDescent="0.3">
      <c r="B222" s="146">
        <v>215</v>
      </c>
      <c r="C222" s="125" t="s">
        <v>245</v>
      </c>
      <c r="D222" s="147">
        <v>145</v>
      </c>
      <c r="E222" s="26">
        <v>22</v>
      </c>
      <c r="F222" s="148">
        <v>0.15</v>
      </c>
      <c r="G222" s="120">
        <v>11</v>
      </c>
      <c r="H222" s="148">
        <v>0.5</v>
      </c>
      <c r="I222" s="81">
        <v>1</v>
      </c>
      <c r="J222" s="81">
        <v>10</v>
      </c>
      <c r="K222" s="82">
        <v>0.09</v>
      </c>
      <c r="L222" s="149"/>
      <c r="M222" s="151">
        <v>27</v>
      </c>
      <c r="N222" s="151">
        <v>34</v>
      </c>
      <c r="O222" s="151">
        <v>49</v>
      </c>
      <c r="P222" s="153">
        <f t="shared" si="3"/>
        <v>110</v>
      </c>
      <c r="T222" s="94"/>
    </row>
    <row r="223" spans="2:20" x14ac:dyDescent="0.3">
      <c r="B223" s="146">
        <v>216</v>
      </c>
      <c r="C223" s="125" t="s">
        <v>253</v>
      </c>
      <c r="D223" s="147">
        <v>1038</v>
      </c>
      <c r="E223" s="26">
        <v>226</v>
      </c>
      <c r="F223" s="148">
        <v>0.22</v>
      </c>
      <c r="G223" s="120">
        <v>193</v>
      </c>
      <c r="H223" s="148">
        <v>0.85</v>
      </c>
      <c r="I223" s="81">
        <v>36</v>
      </c>
      <c r="J223" s="81">
        <v>59</v>
      </c>
      <c r="K223" s="82">
        <v>0.38</v>
      </c>
      <c r="L223" s="149"/>
      <c r="M223" s="151">
        <v>20</v>
      </c>
      <c r="N223" s="151">
        <v>59</v>
      </c>
      <c r="O223" s="151">
        <v>32</v>
      </c>
      <c r="P223" s="153">
        <f t="shared" si="3"/>
        <v>111</v>
      </c>
      <c r="T223" s="94"/>
    </row>
    <row r="224" spans="2:20" hidden="1" x14ac:dyDescent="0.3">
      <c r="B224" s="146">
        <v>217</v>
      </c>
      <c r="C224" s="125" t="s">
        <v>512</v>
      </c>
      <c r="D224" s="147">
        <v>138</v>
      </c>
      <c r="E224" s="26">
        <v>35</v>
      </c>
      <c r="F224" s="148">
        <v>0.25</v>
      </c>
      <c r="G224" s="120">
        <v>22</v>
      </c>
      <c r="H224" s="148">
        <v>0.63</v>
      </c>
      <c r="I224" s="81">
        <v>2</v>
      </c>
      <c r="J224" s="81">
        <v>11</v>
      </c>
      <c r="K224" s="82">
        <v>0.15</v>
      </c>
      <c r="L224" s="149"/>
      <c r="M224" s="151">
        <v>17</v>
      </c>
      <c r="N224" s="151">
        <v>47</v>
      </c>
      <c r="O224" s="151">
        <v>47</v>
      </c>
      <c r="P224" s="153">
        <f t="shared" si="3"/>
        <v>111</v>
      </c>
      <c r="T224" s="94"/>
    </row>
    <row r="225" spans="2:20" hidden="1" x14ac:dyDescent="0.3">
      <c r="B225" s="146">
        <v>218</v>
      </c>
      <c r="C225" s="125" t="s">
        <v>221</v>
      </c>
      <c r="D225" s="147">
        <v>214</v>
      </c>
      <c r="E225" s="26">
        <v>39</v>
      </c>
      <c r="F225" s="148">
        <v>0.18</v>
      </c>
      <c r="G225" s="120">
        <v>24</v>
      </c>
      <c r="H225" s="148">
        <v>0.62</v>
      </c>
      <c r="I225" s="81">
        <v>4</v>
      </c>
      <c r="J225" s="81">
        <v>11</v>
      </c>
      <c r="K225" s="82">
        <v>0.27</v>
      </c>
      <c r="L225" s="149"/>
      <c r="M225" s="151">
        <v>24</v>
      </c>
      <c r="N225" s="151">
        <v>46</v>
      </c>
      <c r="O225" s="151">
        <v>42</v>
      </c>
      <c r="P225" s="153">
        <f t="shared" si="3"/>
        <v>112</v>
      </c>
      <c r="T225" s="94"/>
    </row>
    <row r="226" spans="2:20" hidden="1" x14ac:dyDescent="0.3">
      <c r="B226" s="146">
        <v>219</v>
      </c>
      <c r="C226" s="125" t="s">
        <v>370</v>
      </c>
      <c r="D226" s="147">
        <v>290</v>
      </c>
      <c r="E226" s="26">
        <v>54</v>
      </c>
      <c r="F226" s="148">
        <v>0.19</v>
      </c>
      <c r="G226" s="120">
        <v>33</v>
      </c>
      <c r="H226" s="148">
        <v>0.61</v>
      </c>
      <c r="I226" s="81">
        <v>7</v>
      </c>
      <c r="J226" s="81">
        <v>24</v>
      </c>
      <c r="K226" s="82">
        <v>0.23</v>
      </c>
      <c r="L226" s="149"/>
      <c r="M226" s="151">
        <v>23</v>
      </c>
      <c r="N226" s="151">
        <v>45</v>
      </c>
      <c r="O226" s="151">
        <v>44</v>
      </c>
      <c r="P226" s="153">
        <f t="shared" si="3"/>
        <v>112</v>
      </c>
      <c r="T226" s="94"/>
    </row>
    <row r="227" spans="2:20" hidden="1" x14ac:dyDescent="0.3">
      <c r="B227" s="146">
        <v>220</v>
      </c>
      <c r="C227" s="125" t="s">
        <v>332</v>
      </c>
      <c r="D227" s="147">
        <v>462</v>
      </c>
      <c r="E227" s="26">
        <v>53</v>
      </c>
      <c r="F227" s="148">
        <v>0.11</v>
      </c>
      <c r="G227" s="120">
        <v>51</v>
      </c>
      <c r="H227" s="148">
        <v>0.96</v>
      </c>
      <c r="I227" s="81">
        <v>8</v>
      </c>
      <c r="J227" s="81">
        <v>7</v>
      </c>
      <c r="K227" s="82">
        <v>0.53</v>
      </c>
      <c r="L227" s="149"/>
      <c r="M227" s="151">
        <v>31</v>
      </c>
      <c r="N227" s="151">
        <v>65</v>
      </c>
      <c r="O227" s="151">
        <v>17</v>
      </c>
      <c r="P227" s="153">
        <f t="shared" si="3"/>
        <v>113</v>
      </c>
      <c r="T227" s="94"/>
    </row>
    <row r="228" spans="2:20" hidden="1" x14ac:dyDescent="0.3">
      <c r="B228" s="146">
        <v>221</v>
      </c>
      <c r="C228" s="125" t="s">
        <v>366</v>
      </c>
      <c r="D228" s="147">
        <v>647</v>
      </c>
      <c r="E228" s="26">
        <v>80</v>
      </c>
      <c r="F228" s="148">
        <v>0.12</v>
      </c>
      <c r="G228" s="120">
        <v>73</v>
      </c>
      <c r="H228" s="148">
        <v>0.91</v>
      </c>
      <c r="I228" s="81">
        <v>15</v>
      </c>
      <c r="J228" s="81">
        <v>21</v>
      </c>
      <c r="K228" s="82">
        <v>0.42</v>
      </c>
      <c r="L228" s="149"/>
      <c r="M228" s="151">
        <v>30</v>
      </c>
      <c r="N228" s="151">
        <v>63</v>
      </c>
      <c r="O228" s="151">
        <v>28</v>
      </c>
      <c r="P228" s="153">
        <f t="shared" si="3"/>
        <v>121</v>
      </c>
      <c r="T228" s="94"/>
    </row>
    <row r="229" spans="2:20" hidden="1" x14ac:dyDescent="0.3">
      <c r="B229" s="146">
        <v>222</v>
      </c>
      <c r="C229" s="125" t="s">
        <v>516</v>
      </c>
      <c r="D229" s="147">
        <v>375</v>
      </c>
      <c r="E229" s="26">
        <v>45</v>
      </c>
      <c r="F229" s="148">
        <v>0.12</v>
      </c>
      <c r="G229" s="120">
        <v>34</v>
      </c>
      <c r="H229" s="148">
        <v>0.76</v>
      </c>
      <c r="I229" s="81">
        <v>7</v>
      </c>
      <c r="J229" s="81">
        <v>18</v>
      </c>
      <c r="K229" s="82">
        <v>0.28000000000000003</v>
      </c>
      <c r="L229" s="149"/>
      <c r="M229" s="151">
        <v>30</v>
      </c>
      <c r="N229" s="151">
        <v>55</v>
      </c>
      <c r="O229" s="151">
        <v>41</v>
      </c>
      <c r="P229" s="153">
        <f t="shared" si="3"/>
        <v>126</v>
      </c>
      <c r="T229" s="94"/>
    </row>
    <row r="230" spans="2:20" hidden="1" x14ac:dyDescent="0.3">
      <c r="B230" s="146">
        <v>223</v>
      </c>
      <c r="C230" s="125" t="s">
        <v>459</v>
      </c>
      <c r="D230" s="147">
        <v>455</v>
      </c>
      <c r="E230" s="26">
        <v>70</v>
      </c>
      <c r="F230" s="148">
        <v>0.15</v>
      </c>
      <c r="G230" s="120">
        <v>89</v>
      </c>
      <c r="H230" s="148">
        <v>1.27</v>
      </c>
      <c r="I230" s="81">
        <v>9</v>
      </c>
      <c r="J230" s="81">
        <v>13</v>
      </c>
      <c r="K230" s="82">
        <v>0.41</v>
      </c>
      <c r="L230" s="149"/>
      <c r="M230" s="151">
        <v>27</v>
      </c>
      <c r="N230" s="151">
        <v>74</v>
      </c>
      <c r="O230" s="151">
        <v>29</v>
      </c>
      <c r="P230" s="153">
        <f t="shared" si="3"/>
        <v>130</v>
      </c>
      <c r="T230" s="94"/>
    </row>
    <row r="231" spans="2:20" hidden="1" x14ac:dyDescent="0.3">
      <c r="B231" s="146">
        <v>224</v>
      </c>
      <c r="C231" s="125" t="s">
        <v>298</v>
      </c>
      <c r="D231" s="147">
        <v>690</v>
      </c>
      <c r="E231" s="26">
        <v>71</v>
      </c>
      <c r="F231" s="148">
        <v>0.1</v>
      </c>
      <c r="G231" s="120">
        <v>68</v>
      </c>
      <c r="H231" s="148">
        <v>0.96</v>
      </c>
      <c r="I231" s="81">
        <v>9</v>
      </c>
      <c r="J231" s="81">
        <v>20</v>
      </c>
      <c r="K231" s="82">
        <v>0.31</v>
      </c>
      <c r="L231" s="149"/>
      <c r="M231" s="151">
        <v>32</v>
      </c>
      <c r="N231" s="151">
        <v>65</v>
      </c>
      <c r="O231" s="151">
        <v>38</v>
      </c>
      <c r="P231" s="153">
        <f t="shared" si="3"/>
        <v>135</v>
      </c>
      <c r="T231" s="94"/>
    </row>
    <row r="232" spans="2:20" hidden="1" x14ac:dyDescent="0.3">
      <c r="B232" s="146">
        <v>225</v>
      </c>
      <c r="C232" s="125" t="s">
        <v>500</v>
      </c>
      <c r="D232" s="147">
        <v>371</v>
      </c>
      <c r="E232" s="26">
        <v>54</v>
      </c>
      <c r="F232" s="148">
        <v>0.15</v>
      </c>
      <c r="G232" s="120">
        <v>64</v>
      </c>
      <c r="H232" s="148">
        <v>1.19</v>
      </c>
      <c r="I232" s="81">
        <v>5</v>
      </c>
      <c r="J232" s="81">
        <v>10</v>
      </c>
      <c r="K232" s="82">
        <v>0.33</v>
      </c>
      <c r="L232" s="149"/>
      <c r="M232" s="151">
        <v>27</v>
      </c>
      <c r="N232" s="151">
        <v>73</v>
      </c>
      <c r="O232" s="151">
        <v>36</v>
      </c>
      <c r="P232" s="153">
        <f t="shared" si="3"/>
        <v>136</v>
      </c>
      <c r="T232" s="94"/>
    </row>
    <row r="233" spans="2:20" hidden="1" x14ac:dyDescent="0.3">
      <c r="B233" s="146">
        <v>226</v>
      </c>
      <c r="C233" s="125" t="s">
        <v>464</v>
      </c>
      <c r="D233" s="147">
        <v>433</v>
      </c>
      <c r="E233" s="26">
        <v>41</v>
      </c>
      <c r="F233" s="148">
        <v>0.09</v>
      </c>
      <c r="G233" s="120">
        <v>42</v>
      </c>
      <c r="H233" s="148">
        <v>1.02</v>
      </c>
      <c r="I233" s="81">
        <v>4</v>
      </c>
      <c r="J233" s="81">
        <v>8</v>
      </c>
      <c r="K233" s="82">
        <v>0.33</v>
      </c>
      <c r="L233" s="149"/>
      <c r="M233" s="151">
        <v>33</v>
      </c>
      <c r="N233" s="151">
        <v>68</v>
      </c>
      <c r="O233" s="151">
        <v>36</v>
      </c>
      <c r="P233" s="153">
        <f t="shared" si="3"/>
        <v>137</v>
      </c>
      <c r="T233" s="94"/>
    </row>
    <row r="234" spans="2:20" hidden="1" x14ac:dyDescent="0.3">
      <c r="B234" s="146">
        <v>227</v>
      </c>
      <c r="C234" s="125" t="s">
        <v>482</v>
      </c>
      <c r="D234" s="147">
        <v>234</v>
      </c>
      <c r="E234" s="26">
        <v>36</v>
      </c>
      <c r="F234" s="148">
        <v>0.15</v>
      </c>
      <c r="G234" s="120">
        <v>36</v>
      </c>
      <c r="H234" s="148">
        <v>1</v>
      </c>
      <c r="I234" s="81">
        <v>3</v>
      </c>
      <c r="J234" s="81">
        <v>12</v>
      </c>
      <c r="K234" s="82">
        <v>0.2</v>
      </c>
      <c r="L234" s="149"/>
      <c r="M234" s="151">
        <v>27</v>
      </c>
      <c r="N234" s="151">
        <v>67</v>
      </c>
      <c r="O234" s="151">
        <v>45</v>
      </c>
      <c r="P234" s="153">
        <f t="shared" si="3"/>
        <v>139</v>
      </c>
      <c r="T234" s="94"/>
    </row>
    <row r="235" spans="2:20" hidden="1" x14ac:dyDescent="0.3">
      <c r="B235" s="146">
        <v>228</v>
      </c>
      <c r="C235" s="125" t="s">
        <v>181</v>
      </c>
      <c r="D235" s="147">
        <v>255</v>
      </c>
      <c r="E235" s="26">
        <v>35</v>
      </c>
      <c r="F235" s="148">
        <v>0.14000000000000001</v>
      </c>
      <c r="G235" s="120">
        <v>34</v>
      </c>
      <c r="H235" s="148">
        <v>0.97</v>
      </c>
      <c r="I235" s="81">
        <v>3</v>
      </c>
      <c r="J235" s="81">
        <v>14</v>
      </c>
      <c r="K235" s="82">
        <v>0.18</v>
      </c>
      <c r="L235" s="149"/>
      <c r="M235" s="151">
        <v>28</v>
      </c>
      <c r="N235" s="151">
        <v>66</v>
      </c>
      <c r="O235" s="151">
        <v>46</v>
      </c>
      <c r="P235" s="153">
        <f t="shared" si="3"/>
        <v>140</v>
      </c>
      <c r="T235" s="94"/>
    </row>
    <row r="236" spans="2:20" hidden="1" x14ac:dyDescent="0.3">
      <c r="B236" s="146">
        <v>229</v>
      </c>
      <c r="C236" s="125" t="s">
        <v>261</v>
      </c>
      <c r="D236" s="147">
        <v>622</v>
      </c>
      <c r="E236" s="26">
        <v>57</v>
      </c>
      <c r="F236" s="148">
        <v>0.09</v>
      </c>
      <c r="G236" s="120">
        <v>62</v>
      </c>
      <c r="H236" s="148">
        <v>1.0900000000000001</v>
      </c>
      <c r="I236" s="81">
        <v>13</v>
      </c>
      <c r="J236" s="81">
        <v>26</v>
      </c>
      <c r="K236" s="82">
        <v>0.33</v>
      </c>
      <c r="L236" s="149"/>
      <c r="M236" s="151">
        <v>33</v>
      </c>
      <c r="N236" s="151">
        <v>71</v>
      </c>
      <c r="O236" s="151">
        <v>36</v>
      </c>
      <c r="P236" s="153">
        <f t="shared" si="3"/>
        <v>140</v>
      </c>
      <c r="T236" s="94"/>
    </row>
    <row r="237" spans="2:20" x14ac:dyDescent="0.3">
      <c r="B237" s="146">
        <v>230</v>
      </c>
      <c r="C237" s="125" t="s">
        <v>229</v>
      </c>
      <c r="D237" s="147">
        <v>923</v>
      </c>
      <c r="E237" s="26">
        <v>114</v>
      </c>
      <c r="F237" s="148">
        <v>0.12</v>
      </c>
      <c r="G237" s="120">
        <v>120</v>
      </c>
      <c r="H237" s="148">
        <v>1.05</v>
      </c>
      <c r="I237" s="81">
        <v>12</v>
      </c>
      <c r="J237" s="81">
        <v>33</v>
      </c>
      <c r="K237" s="82">
        <v>0.27</v>
      </c>
      <c r="L237" s="149"/>
      <c r="M237" s="151">
        <v>30</v>
      </c>
      <c r="N237" s="151">
        <v>70</v>
      </c>
      <c r="O237" s="151">
        <v>42</v>
      </c>
      <c r="P237" s="153">
        <f t="shared" si="3"/>
        <v>142</v>
      </c>
      <c r="T237" s="94"/>
    </row>
    <row r="238" spans="2:20" x14ac:dyDescent="0.3">
      <c r="B238" s="146">
        <v>231</v>
      </c>
      <c r="C238" s="125" t="s">
        <v>233</v>
      </c>
      <c r="D238" s="147">
        <v>2173</v>
      </c>
      <c r="E238" s="26">
        <v>211</v>
      </c>
      <c r="F238" s="148">
        <v>0.1</v>
      </c>
      <c r="G238" s="120">
        <v>218</v>
      </c>
      <c r="H238" s="148">
        <v>1.03</v>
      </c>
      <c r="I238" s="81">
        <v>23</v>
      </c>
      <c r="J238" s="81">
        <v>94</v>
      </c>
      <c r="K238" s="82">
        <v>0.2</v>
      </c>
      <c r="L238" s="149"/>
      <c r="M238" s="151">
        <v>32</v>
      </c>
      <c r="N238" s="151">
        <v>69</v>
      </c>
      <c r="O238" s="151">
        <v>45</v>
      </c>
      <c r="P238" s="153">
        <f t="shared" si="3"/>
        <v>146</v>
      </c>
      <c r="T238" s="94"/>
    </row>
    <row r="239" spans="2:20" hidden="1" x14ac:dyDescent="0.3">
      <c r="B239" s="146">
        <v>232</v>
      </c>
      <c r="C239" s="125" t="s">
        <v>82</v>
      </c>
      <c r="D239" s="147">
        <v>265</v>
      </c>
      <c r="E239" s="26">
        <v>29</v>
      </c>
      <c r="F239" s="148">
        <v>0.11</v>
      </c>
      <c r="G239" s="120">
        <v>29</v>
      </c>
      <c r="H239" s="148">
        <v>1</v>
      </c>
      <c r="I239" s="81">
        <v>0</v>
      </c>
      <c r="J239" s="81">
        <v>15</v>
      </c>
      <c r="K239" s="82">
        <v>0</v>
      </c>
      <c r="L239" s="149"/>
      <c r="M239" s="151">
        <v>31</v>
      </c>
      <c r="N239" s="151">
        <v>67</v>
      </c>
      <c r="O239" s="151">
        <v>50</v>
      </c>
      <c r="P239" s="153">
        <f t="shared" si="3"/>
        <v>148</v>
      </c>
    </row>
    <row r="240" spans="2:20" hidden="1" x14ac:dyDescent="0.3">
      <c r="B240" s="146">
        <v>233</v>
      </c>
      <c r="C240" s="125" t="s">
        <v>158</v>
      </c>
      <c r="D240" s="147">
        <v>123</v>
      </c>
      <c r="E240" s="26">
        <v>21</v>
      </c>
      <c r="F240" s="148">
        <v>0.17</v>
      </c>
      <c r="G240" s="120">
        <v>43</v>
      </c>
      <c r="H240" s="148">
        <v>2.0499999999999998</v>
      </c>
      <c r="I240" s="81">
        <v>1</v>
      </c>
      <c r="J240" s="81">
        <v>10</v>
      </c>
      <c r="K240" s="82">
        <v>0.09</v>
      </c>
      <c r="L240" s="149"/>
      <c r="M240" s="151">
        <v>25</v>
      </c>
      <c r="N240" s="151">
        <v>78</v>
      </c>
      <c r="O240" s="151">
        <v>49</v>
      </c>
      <c r="P240" s="153">
        <f t="shared" si="3"/>
        <v>152</v>
      </c>
    </row>
    <row r="241" spans="2:16" hidden="1" x14ac:dyDescent="0.3">
      <c r="B241" s="146">
        <v>234</v>
      </c>
      <c r="C241" s="125" t="s">
        <v>344</v>
      </c>
      <c r="D241" s="147">
        <v>88</v>
      </c>
      <c r="E241" s="26">
        <v>10</v>
      </c>
      <c r="F241" s="148">
        <v>0.11</v>
      </c>
      <c r="G241" s="120">
        <v>14</v>
      </c>
      <c r="H241" s="148">
        <v>1.4</v>
      </c>
      <c r="I241" s="81">
        <v>0</v>
      </c>
      <c r="J241" s="81">
        <v>10</v>
      </c>
      <c r="K241" s="82">
        <v>0</v>
      </c>
      <c r="L241" s="149"/>
      <c r="M241" s="151">
        <v>31</v>
      </c>
      <c r="N241" s="151">
        <v>76</v>
      </c>
      <c r="O241" s="151">
        <v>50</v>
      </c>
      <c r="P241" s="153">
        <f t="shared" si="3"/>
        <v>157</v>
      </c>
    </row>
    <row r="242" spans="2:16" hidden="1" x14ac:dyDescent="0.3">
      <c r="B242" s="165">
        <v>235</v>
      </c>
      <c r="C242" s="155" t="s">
        <v>249</v>
      </c>
      <c r="D242" s="156">
        <v>379</v>
      </c>
      <c r="E242" s="154">
        <v>28</v>
      </c>
      <c r="F242" s="157">
        <v>7.0000000000000007E-2</v>
      </c>
      <c r="G242" s="158">
        <v>43</v>
      </c>
      <c r="H242" s="157">
        <v>1.54</v>
      </c>
      <c r="I242" s="159">
        <v>0</v>
      </c>
      <c r="J242" s="159">
        <v>15</v>
      </c>
      <c r="K242" s="160">
        <v>0</v>
      </c>
      <c r="L242" s="161"/>
      <c r="M242" s="162">
        <v>35</v>
      </c>
      <c r="N242" s="162">
        <v>77</v>
      </c>
      <c r="O242" s="162">
        <v>50</v>
      </c>
      <c r="P242" s="163">
        <f t="shared" si="3"/>
        <v>162</v>
      </c>
    </row>
    <row r="243" spans="2:16" x14ac:dyDescent="0.3">
      <c r="E243" s="97"/>
      <c r="F243" s="82"/>
      <c r="G243" s="82"/>
      <c r="H243" s="82"/>
      <c r="I243" s="82"/>
      <c r="J243" s="82"/>
      <c r="K243" s="82"/>
      <c r="L243" s="82"/>
    </row>
    <row r="244" spans="2:16" x14ac:dyDescent="0.3">
      <c r="E244" s="97"/>
      <c r="F244" s="82"/>
      <c r="G244" s="82"/>
      <c r="H244" s="82"/>
      <c r="I244" s="82"/>
      <c r="J244" s="82"/>
      <c r="K244" s="82"/>
      <c r="L244" s="82"/>
    </row>
    <row r="245" spans="2:16" x14ac:dyDescent="0.3">
      <c r="E245" s="97"/>
      <c r="F245" s="82"/>
      <c r="G245" s="82"/>
      <c r="H245" s="82"/>
      <c r="I245" s="82"/>
      <c r="J245" s="82"/>
      <c r="K245" s="82"/>
      <c r="L245" s="82"/>
    </row>
    <row r="246" spans="2:16" x14ac:dyDescent="0.3">
      <c r="E246" s="97"/>
      <c r="F246" s="82"/>
      <c r="G246" s="82"/>
      <c r="H246" s="82"/>
      <c r="I246" s="82"/>
      <c r="J246" s="82"/>
      <c r="K246" s="82"/>
      <c r="L246" s="82"/>
    </row>
    <row r="247" spans="2:16" x14ac:dyDescent="0.3">
      <c r="E247" s="97"/>
      <c r="F247" s="82"/>
      <c r="G247" s="82"/>
      <c r="H247" s="82"/>
      <c r="I247" s="82"/>
      <c r="J247" s="82"/>
      <c r="K247" s="82"/>
      <c r="L247" s="82"/>
    </row>
    <row r="248" spans="2:16" x14ac:dyDescent="0.3">
      <c r="E248" s="97"/>
      <c r="F248" s="82"/>
      <c r="G248" s="82"/>
      <c r="H248" s="82"/>
      <c r="I248" s="82"/>
      <c r="J248" s="82"/>
      <c r="K248" s="82"/>
      <c r="L248" s="82"/>
    </row>
    <row r="249" spans="2:16" x14ac:dyDescent="0.3">
      <c r="E249" s="97"/>
      <c r="F249" s="82"/>
      <c r="G249" s="82"/>
      <c r="H249" s="82"/>
      <c r="I249" s="82"/>
      <c r="J249" s="82"/>
      <c r="K249" s="82"/>
      <c r="L249" s="82"/>
    </row>
    <row r="250" spans="2:16" x14ac:dyDescent="0.3">
      <c r="E250" s="97"/>
      <c r="F250" s="82"/>
      <c r="G250" s="82"/>
      <c r="H250" s="82"/>
      <c r="I250" s="82"/>
      <c r="J250" s="82"/>
      <c r="K250" s="82"/>
      <c r="L250" s="82"/>
    </row>
    <row r="251" spans="2:16" x14ac:dyDescent="0.3">
      <c r="E251" s="97"/>
      <c r="F251" s="82"/>
      <c r="G251" s="82"/>
      <c r="H251" s="82"/>
      <c r="I251" s="82"/>
      <c r="J251" s="82"/>
      <c r="K251" s="82"/>
      <c r="L251" s="82"/>
    </row>
    <row r="252" spans="2:16" x14ac:dyDescent="0.3">
      <c r="E252" s="97"/>
      <c r="F252" s="82"/>
      <c r="G252" s="82"/>
      <c r="H252" s="82"/>
      <c r="I252" s="82"/>
      <c r="J252" s="82"/>
      <c r="K252" s="82"/>
      <c r="L252" s="82"/>
    </row>
    <row r="253" spans="2:16" x14ac:dyDescent="0.3">
      <c r="E253" s="97"/>
      <c r="F253" s="82"/>
      <c r="G253" s="82"/>
      <c r="H253" s="82"/>
      <c r="I253" s="82"/>
      <c r="J253" s="82"/>
      <c r="K253" s="82"/>
      <c r="L253" s="82"/>
    </row>
    <row r="254" spans="2:16" x14ac:dyDescent="0.3">
      <c r="E254" s="97"/>
      <c r="F254" s="82"/>
      <c r="G254" s="82"/>
      <c r="H254" s="82"/>
      <c r="I254" s="82"/>
      <c r="J254" s="82"/>
      <c r="K254" s="82"/>
      <c r="L254" s="82"/>
    </row>
    <row r="255" spans="2:16" x14ac:dyDescent="0.3">
      <c r="E255" s="97"/>
      <c r="F255" s="82"/>
      <c r="G255" s="82"/>
      <c r="H255" s="82"/>
      <c r="I255" s="82"/>
      <c r="J255" s="82"/>
      <c r="K255" s="82"/>
      <c r="L255" s="82"/>
    </row>
    <row r="256" spans="2:16" x14ac:dyDescent="0.3">
      <c r="E256" s="97"/>
      <c r="F256" s="82"/>
      <c r="G256" s="82"/>
      <c r="H256" s="82"/>
      <c r="I256" s="82"/>
      <c r="J256" s="82"/>
      <c r="K256" s="82"/>
      <c r="L256" s="82"/>
    </row>
    <row r="257" spans="5:12" x14ac:dyDescent="0.3">
      <c r="E257" s="97"/>
      <c r="F257" s="82"/>
      <c r="G257" s="82"/>
      <c r="H257" s="82"/>
      <c r="I257" s="82"/>
      <c r="J257" s="82"/>
      <c r="K257" s="82"/>
      <c r="L257" s="82"/>
    </row>
    <row r="258" spans="5:12" x14ac:dyDescent="0.3">
      <c r="E258" s="97"/>
      <c r="F258" s="82"/>
      <c r="G258" s="82"/>
      <c r="H258" s="82"/>
      <c r="I258" s="82"/>
      <c r="J258" s="82"/>
      <c r="K258" s="82"/>
      <c r="L258" s="82"/>
    </row>
    <row r="259" spans="5:12" x14ac:dyDescent="0.3">
      <c r="E259" s="97"/>
      <c r="F259" s="82"/>
      <c r="G259" s="82"/>
      <c r="H259" s="82"/>
      <c r="I259" s="82"/>
      <c r="J259" s="82"/>
      <c r="K259" s="82"/>
      <c r="L259" s="82"/>
    </row>
    <row r="260" spans="5:12" x14ac:dyDescent="0.3">
      <c r="E260" s="97"/>
      <c r="F260" s="82"/>
      <c r="G260" s="82"/>
      <c r="H260" s="82"/>
      <c r="I260" s="82"/>
      <c r="J260" s="82"/>
      <c r="K260" s="82"/>
      <c r="L260" s="82"/>
    </row>
    <row r="261" spans="5:12" x14ac:dyDescent="0.3">
      <c r="E261" s="97"/>
      <c r="F261" s="82"/>
      <c r="G261" s="82"/>
      <c r="H261" s="82"/>
      <c r="I261" s="82"/>
      <c r="J261" s="82"/>
      <c r="K261" s="82"/>
      <c r="L261" s="82"/>
    </row>
    <row r="262" spans="5:12" x14ac:dyDescent="0.3">
      <c r="E262" s="97"/>
      <c r="F262" s="82"/>
      <c r="G262" s="82"/>
      <c r="H262" s="82"/>
      <c r="I262" s="82"/>
      <c r="J262" s="82"/>
      <c r="K262" s="82"/>
      <c r="L262" s="82"/>
    </row>
    <row r="263" spans="5:12" x14ac:dyDescent="0.3">
      <c r="E263" s="97"/>
      <c r="F263" s="82"/>
      <c r="G263" s="82"/>
      <c r="H263" s="82"/>
      <c r="I263" s="82"/>
      <c r="J263" s="82"/>
      <c r="K263" s="82"/>
      <c r="L263" s="82"/>
    </row>
    <row r="264" spans="5:12" x14ac:dyDescent="0.3">
      <c r="E264" s="97"/>
      <c r="F264" s="82"/>
      <c r="G264" s="82"/>
      <c r="H264" s="82"/>
      <c r="I264" s="82"/>
      <c r="J264" s="82"/>
      <c r="K264" s="82"/>
      <c r="L264" s="82"/>
    </row>
    <row r="265" spans="5:12" x14ac:dyDescent="0.3">
      <c r="E265" s="97"/>
      <c r="F265" s="82"/>
      <c r="G265" s="82"/>
      <c r="H265" s="82"/>
      <c r="I265" s="82"/>
      <c r="J265" s="82"/>
      <c r="K265" s="82"/>
      <c r="L265" s="82"/>
    </row>
    <row r="266" spans="5:12" x14ac:dyDescent="0.3">
      <c r="E266" s="97"/>
      <c r="F266" s="82"/>
      <c r="G266" s="82"/>
      <c r="H266" s="82"/>
      <c r="I266" s="82"/>
      <c r="J266" s="82"/>
      <c r="K266" s="82"/>
      <c r="L266" s="82"/>
    </row>
    <row r="267" spans="5:12" x14ac:dyDescent="0.3">
      <c r="E267" s="97"/>
      <c r="F267" s="82"/>
      <c r="G267" s="82"/>
      <c r="H267" s="82"/>
      <c r="I267" s="82"/>
      <c r="J267" s="82"/>
      <c r="K267" s="82"/>
      <c r="L267" s="82"/>
    </row>
    <row r="268" spans="5:12" x14ac:dyDescent="0.3">
      <c r="E268" s="97"/>
      <c r="F268" s="82"/>
      <c r="G268" s="82"/>
      <c r="H268" s="82"/>
      <c r="I268" s="82"/>
      <c r="J268" s="82"/>
      <c r="K268" s="82"/>
      <c r="L268" s="82"/>
    </row>
    <row r="269" spans="5:12" x14ac:dyDescent="0.3">
      <c r="E269" s="97"/>
      <c r="F269" s="82"/>
      <c r="G269" s="82"/>
      <c r="H269" s="82"/>
      <c r="I269" s="82"/>
      <c r="J269" s="82"/>
      <c r="K269" s="82"/>
      <c r="L269" s="82"/>
    </row>
    <row r="270" spans="5:12" x14ac:dyDescent="0.3">
      <c r="E270" s="97"/>
      <c r="F270" s="82"/>
      <c r="G270" s="82"/>
      <c r="H270" s="82"/>
      <c r="I270" s="82"/>
      <c r="J270" s="82"/>
      <c r="K270" s="82"/>
      <c r="L270" s="82"/>
    </row>
    <row r="271" spans="5:12" x14ac:dyDescent="0.3">
      <c r="E271" s="97"/>
      <c r="F271" s="82"/>
      <c r="G271" s="82"/>
      <c r="H271" s="82"/>
      <c r="I271" s="82"/>
      <c r="J271" s="82"/>
      <c r="K271" s="82"/>
      <c r="L271" s="82"/>
    </row>
    <row r="272" spans="5:12" x14ac:dyDescent="0.3">
      <c r="E272" s="97"/>
      <c r="F272" s="82"/>
      <c r="G272" s="82"/>
      <c r="H272" s="82"/>
      <c r="I272" s="82"/>
      <c r="J272" s="82"/>
      <c r="K272" s="82"/>
      <c r="L272" s="82"/>
    </row>
    <row r="273" spans="5:12" x14ac:dyDescent="0.3">
      <c r="E273" s="97"/>
      <c r="F273" s="82"/>
      <c r="G273" s="82"/>
      <c r="H273" s="82"/>
      <c r="I273" s="82"/>
      <c r="J273" s="82"/>
      <c r="K273" s="82"/>
      <c r="L273" s="82"/>
    </row>
    <row r="274" spans="5:12" x14ac:dyDescent="0.3">
      <c r="E274" s="97"/>
      <c r="F274" s="82"/>
      <c r="G274" s="82"/>
      <c r="H274" s="82"/>
      <c r="I274" s="82"/>
      <c r="J274" s="82"/>
      <c r="K274" s="82"/>
      <c r="L274" s="82"/>
    </row>
    <row r="275" spans="5:12" x14ac:dyDescent="0.3">
      <c r="E275" s="97"/>
      <c r="F275" s="82"/>
      <c r="G275" s="82"/>
      <c r="H275" s="82"/>
      <c r="I275" s="82"/>
      <c r="J275" s="82"/>
      <c r="K275" s="82"/>
      <c r="L275" s="82"/>
    </row>
    <row r="276" spans="5:12" x14ac:dyDescent="0.3">
      <c r="E276" s="97"/>
      <c r="F276" s="82"/>
      <c r="G276" s="82"/>
      <c r="H276" s="82"/>
      <c r="I276" s="82"/>
      <c r="J276" s="82"/>
      <c r="K276" s="82"/>
      <c r="L276" s="82"/>
    </row>
    <row r="277" spans="5:12" x14ac:dyDescent="0.3">
      <c r="E277" s="97"/>
      <c r="F277" s="82"/>
      <c r="G277" s="82"/>
      <c r="H277" s="82"/>
      <c r="I277" s="82"/>
      <c r="J277" s="82"/>
      <c r="K277" s="82"/>
      <c r="L277" s="82"/>
    </row>
    <row r="278" spans="5:12" x14ac:dyDescent="0.3">
      <c r="E278" s="97"/>
      <c r="F278" s="82"/>
      <c r="G278" s="82"/>
      <c r="H278" s="82"/>
      <c r="I278" s="82"/>
      <c r="J278" s="82"/>
      <c r="K278" s="82"/>
      <c r="L278" s="82"/>
    </row>
    <row r="279" spans="5:12" x14ac:dyDescent="0.3">
      <c r="E279" s="97"/>
      <c r="F279" s="82"/>
      <c r="G279" s="82"/>
      <c r="H279" s="82"/>
      <c r="I279" s="82"/>
      <c r="J279" s="82"/>
      <c r="K279" s="82"/>
      <c r="L279" s="82"/>
    </row>
    <row r="280" spans="5:12" x14ac:dyDescent="0.3">
      <c r="E280" s="97"/>
      <c r="F280" s="82"/>
      <c r="G280" s="82"/>
      <c r="H280" s="82"/>
      <c r="I280" s="82"/>
      <c r="J280" s="82"/>
      <c r="K280" s="82"/>
      <c r="L280" s="82"/>
    </row>
    <row r="281" spans="5:12" x14ac:dyDescent="0.3">
      <c r="E281" s="97"/>
      <c r="F281" s="82"/>
      <c r="G281" s="82"/>
      <c r="H281" s="82"/>
      <c r="I281" s="82"/>
      <c r="J281" s="82"/>
      <c r="K281" s="82"/>
      <c r="L281" s="82"/>
    </row>
    <row r="282" spans="5:12" x14ac:dyDescent="0.3">
      <c r="E282" s="97"/>
      <c r="F282" s="82"/>
      <c r="G282" s="82"/>
      <c r="H282" s="82"/>
      <c r="I282" s="82"/>
      <c r="J282" s="82"/>
      <c r="K282" s="82"/>
      <c r="L282" s="82"/>
    </row>
    <row r="283" spans="5:12" x14ac:dyDescent="0.3">
      <c r="E283" s="97"/>
      <c r="F283" s="82"/>
      <c r="G283" s="82"/>
      <c r="H283" s="82"/>
      <c r="I283" s="82"/>
      <c r="J283" s="82"/>
      <c r="K283" s="82"/>
      <c r="L283" s="82"/>
    </row>
    <row r="284" spans="5:12" x14ac:dyDescent="0.3">
      <c r="E284" s="97"/>
      <c r="F284" s="82"/>
      <c r="G284" s="82"/>
      <c r="H284" s="82"/>
      <c r="I284" s="82"/>
      <c r="J284" s="82"/>
      <c r="K284" s="82"/>
      <c r="L284" s="82"/>
    </row>
    <row r="285" spans="5:12" x14ac:dyDescent="0.3">
      <c r="E285" s="97"/>
      <c r="F285" s="82"/>
      <c r="G285" s="82"/>
      <c r="H285" s="82"/>
      <c r="I285" s="82"/>
      <c r="J285" s="82"/>
      <c r="K285" s="82"/>
      <c r="L285" s="82"/>
    </row>
    <row r="286" spans="5:12" x14ac:dyDescent="0.3">
      <c r="E286" s="97"/>
      <c r="F286" s="82"/>
      <c r="G286" s="82"/>
      <c r="H286" s="82"/>
      <c r="I286" s="82"/>
      <c r="J286" s="82"/>
      <c r="K286" s="82"/>
      <c r="L286" s="82"/>
    </row>
    <row r="287" spans="5:12" x14ac:dyDescent="0.3">
      <c r="E287" s="97"/>
      <c r="F287" s="82"/>
      <c r="G287" s="82"/>
      <c r="H287" s="82"/>
      <c r="I287" s="82"/>
      <c r="J287" s="82"/>
      <c r="K287" s="82"/>
      <c r="L287" s="82"/>
    </row>
    <row r="288" spans="5:12" x14ac:dyDescent="0.3">
      <c r="E288" s="97"/>
      <c r="F288" s="82"/>
      <c r="G288" s="82"/>
      <c r="H288" s="82"/>
      <c r="I288" s="82"/>
      <c r="J288" s="82"/>
      <c r="K288" s="82"/>
      <c r="L288" s="82"/>
    </row>
    <row r="289" spans="5:12" x14ac:dyDescent="0.3">
      <c r="E289" s="97"/>
      <c r="F289" s="82"/>
      <c r="G289" s="82"/>
      <c r="H289" s="82"/>
      <c r="I289" s="82"/>
      <c r="J289" s="82"/>
      <c r="K289" s="82"/>
      <c r="L289" s="82"/>
    </row>
    <row r="290" spans="5:12" x14ac:dyDescent="0.3">
      <c r="E290" s="97"/>
      <c r="F290" s="82"/>
      <c r="G290" s="82"/>
      <c r="H290" s="82"/>
      <c r="I290" s="82"/>
      <c r="J290" s="82"/>
      <c r="K290" s="82"/>
      <c r="L290" s="82"/>
    </row>
    <row r="291" spans="5:12" x14ac:dyDescent="0.3">
      <c r="E291" s="97"/>
      <c r="F291" s="82"/>
      <c r="G291" s="82"/>
      <c r="H291" s="82"/>
      <c r="I291" s="82"/>
      <c r="J291" s="82"/>
      <c r="K291" s="82"/>
      <c r="L291" s="82"/>
    </row>
    <row r="292" spans="5:12" x14ac:dyDescent="0.3">
      <c r="E292" s="97"/>
      <c r="F292" s="82"/>
      <c r="G292" s="82"/>
      <c r="H292" s="82"/>
      <c r="I292" s="82"/>
      <c r="J292" s="82"/>
      <c r="K292" s="82"/>
      <c r="L292" s="82"/>
    </row>
    <row r="293" spans="5:12" x14ac:dyDescent="0.3">
      <c r="E293" s="97"/>
      <c r="F293" s="82"/>
      <c r="G293" s="82"/>
      <c r="H293" s="82"/>
      <c r="I293" s="82"/>
      <c r="J293" s="82"/>
      <c r="K293" s="82"/>
      <c r="L293" s="82"/>
    </row>
    <row r="294" spans="5:12" x14ac:dyDescent="0.3">
      <c r="E294" s="97"/>
      <c r="F294" s="82"/>
      <c r="G294" s="82"/>
      <c r="H294" s="82"/>
      <c r="I294" s="82"/>
      <c r="J294" s="82"/>
      <c r="K294" s="82"/>
      <c r="L294" s="82"/>
    </row>
    <row r="295" spans="5:12" x14ac:dyDescent="0.3">
      <c r="E295" s="97"/>
      <c r="F295" s="82"/>
      <c r="G295" s="82"/>
      <c r="H295" s="82"/>
      <c r="I295" s="82"/>
      <c r="J295" s="82"/>
      <c r="K295" s="82"/>
      <c r="L295" s="82"/>
    </row>
    <row r="296" spans="5:12" x14ac:dyDescent="0.3">
      <c r="E296" s="97"/>
      <c r="F296" s="82"/>
      <c r="G296" s="82"/>
      <c r="H296" s="82"/>
      <c r="I296" s="82"/>
      <c r="J296" s="82"/>
      <c r="K296" s="82"/>
      <c r="L296" s="82"/>
    </row>
    <row r="297" spans="5:12" x14ac:dyDescent="0.3">
      <c r="E297" s="97"/>
      <c r="F297" s="82"/>
      <c r="G297" s="82"/>
      <c r="H297" s="82"/>
      <c r="I297" s="82"/>
      <c r="J297" s="82"/>
      <c r="K297" s="82"/>
      <c r="L297" s="82"/>
    </row>
    <row r="298" spans="5:12" x14ac:dyDescent="0.3">
      <c r="E298" s="97"/>
      <c r="F298" s="82"/>
      <c r="G298" s="82"/>
      <c r="H298" s="82"/>
      <c r="I298" s="82"/>
      <c r="J298" s="82"/>
      <c r="K298" s="82"/>
      <c r="L298" s="82"/>
    </row>
    <row r="299" spans="5:12" x14ac:dyDescent="0.3">
      <c r="E299" s="97"/>
      <c r="F299" s="82"/>
      <c r="G299" s="82"/>
      <c r="H299" s="82"/>
      <c r="I299" s="82"/>
      <c r="J299" s="82"/>
      <c r="K299" s="82"/>
      <c r="L299" s="82"/>
    </row>
    <row r="300" spans="5:12" x14ac:dyDescent="0.3">
      <c r="E300" s="97"/>
      <c r="F300" s="82"/>
      <c r="G300" s="82"/>
      <c r="H300" s="82"/>
      <c r="I300" s="82"/>
      <c r="J300" s="82"/>
      <c r="K300" s="82"/>
      <c r="L300" s="82"/>
    </row>
    <row r="301" spans="5:12" x14ac:dyDescent="0.3">
      <c r="E301" s="97"/>
      <c r="F301" s="82"/>
      <c r="G301" s="82"/>
      <c r="H301" s="82"/>
      <c r="I301" s="82"/>
      <c r="J301" s="82"/>
      <c r="K301" s="82"/>
      <c r="L301" s="82"/>
    </row>
    <row r="302" spans="5:12" x14ac:dyDescent="0.3">
      <c r="E302" s="97"/>
      <c r="F302" s="82"/>
      <c r="G302" s="82"/>
      <c r="H302" s="82"/>
      <c r="I302" s="82"/>
      <c r="J302" s="82"/>
      <c r="K302" s="82"/>
      <c r="L302" s="82"/>
    </row>
    <row r="303" spans="5:12" x14ac:dyDescent="0.3">
      <c r="E303" s="97"/>
      <c r="F303" s="82"/>
      <c r="G303" s="82"/>
      <c r="H303" s="82"/>
      <c r="I303" s="82"/>
      <c r="J303" s="82"/>
      <c r="K303" s="82"/>
      <c r="L303" s="82"/>
    </row>
    <row r="304" spans="5:12" x14ac:dyDescent="0.3">
      <c r="E304" s="97"/>
      <c r="F304" s="82"/>
      <c r="G304" s="82"/>
      <c r="H304" s="82"/>
      <c r="I304" s="82"/>
      <c r="J304" s="82"/>
      <c r="K304" s="82"/>
      <c r="L304" s="82"/>
    </row>
    <row r="305" spans="5:12" x14ac:dyDescent="0.3">
      <c r="E305" s="97"/>
      <c r="F305" s="82"/>
      <c r="G305" s="82"/>
      <c r="H305" s="82"/>
      <c r="I305" s="82"/>
      <c r="J305" s="82"/>
      <c r="K305" s="82"/>
      <c r="L305" s="82"/>
    </row>
    <row r="306" spans="5:12" x14ac:dyDescent="0.3">
      <c r="E306" s="97"/>
      <c r="F306" s="82"/>
      <c r="G306" s="82"/>
      <c r="H306" s="82"/>
      <c r="I306" s="82"/>
      <c r="J306" s="82"/>
      <c r="K306" s="82"/>
      <c r="L306" s="82"/>
    </row>
    <row r="307" spans="5:12" x14ac:dyDescent="0.3">
      <c r="E307" s="97"/>
      <c r="F307" s="82"/>
      <c r="G307" s="82"/>
      <c r="H307" s="82"/>
      <c r="I307" s="82"/>
      <c r="J307" s="82"/>
      <c r="K307" s="82"/>
      <c r="L307" s="82"/>
    </row>
    <row r="308" spans="5:12" x14ac:dyDescent="0.3">
      <c r="E308" s="97"/>
      <c r="F308" s="82"/>
      <c r="G308" s="82"/>
      <c r="H308" s="82"/>
      <c r="I308" s="82"/>
      <c r="J308" s="82"/>
      <c r="K308" s="82"/>
      <c r="L308" s="82"/>
    </row>
    <row r="309" spans="5:12" x14ac:dyDescent="0.3">
      <c r="E309" s="97"/>
      <c r="F309" s="82"/>
      <c r="G309" s="82"/>
      <c r="H309" s="82"/>
      <c r="I309" s="82"/>
      <c r="J309" s="82"/>
      <c r="K309" s="82"/>
      <c r="L309" s="82"/>
    </row>
    <row r="310" spans="5:12" x14ac:dyDescent="0.3">
      <c r="E310" s="97"/>
      <c r="F310" s="82"/>
      <c r="G310" s="82"/>
      <c r="H310" s="82"/>
      <c r="I310" s="82"/>
      <c r="J310" s="82"/>
      <c r="K310" s="82"/>
      <c r="L310" s="82"/>
    </row>
    <row r="311" spans="5:12" x14ac:dyDescent="0.3">
      <c r="E311" s="97"/>
      <c r="F311" s="82"/>
      <c r="G311" s="82"/>
      <c r="H311" s="82"/>
      <c r="I311" s="82"/>
      <c r="J311" s="82"/>
      <c r="K311" s="82"/>
      <c r="L311" s="82"/>
    </row>
    <row r="312" spans="5:12" x14ac:dyDescent="0.3">
      <c r="E312" s="97"/>
      <c r="F312" s="82"/>
      <c r="G312" s="82"/>
      <c r="H312" s="82"/>
      <c r="I312" s="82"/>
      <c r="J312" s="82"/>
      <c r="K312" s="82"/>
      <c r="L312" s="82"/>
    </row>
    <row r="313" spans="5:12" x14ac:dyDescent="0.3">
      <c r="E313" s="97"/>
      <c r="F313" s="82"/>
      <c r="G313" s="82"/>
      <c r="H313" s="82"/>
      <c r="I313" s="82"/>
      <c r="J313" s="82"/>
      <c r="K313" s="82"/>
      <c r="L313" s="82"/>
    </row>
    <row r="314" spans="5:12" x14ac:dyDescent="0.3">
      <c r="E314" s="97"/>
      <c r="F314" s="82"/>
      <c r="G314" s="82"/>
      <c r="H314" s="82"/>
      <c r="I314" s="82"/>
      <c r="J314" s="82"/>
      <c r="K314" s="82"/>
      <c r="L314" s="82"/>
    </row>
    <row r="315" spans="5:12" x14ac:dyDescent="0.3">
      <c r="E315" s="97"/>
      <c r="F315" s="82"/>
      <c r="G315" s="82"/>
      <c r="H315" s="82"/>
      <c r="I315" s="82"/>
      <c r="J315" s="82"/>
      <c r="K315" s="82"/>
      <c r="L315" s="82"/>
    </row>
    <row r="316" spans="5:12" x14ac:dyDescent="0.3">
      <c r="E316" s="97"/>
      <c r="F316" s="82"/>
      <c r="G316" s="82"/>
      <c r="H316" s="82"/>
      <c r="I316" s="82"/>
      <c r="J316" s="82"/>
      <c r="K316" s="82"/>
      <c r="L316" s="82"/>
    </row>
    <row r="317" spans="5:12" x14ac:dyDescent="0.3">
      <c r="E317" s="97"/>
      <c r="F317" s="82"/>
      <c r="G317" s="82"/>
      <c r="H317" s="82"/>
      <c r="I317" s="82"/>
      <c r="J317" s="82"/>
      <c r="K317" s="82"/>
      <c r="L317" s="82"/>
    </row>
    <row r="318" spans="5:12" x14ac:dyDescent="0.3">
      <c r="E318" s="97"/>
      <c r="F318" s="82"/>
      <c r="G318" s="82"/>
      <c r="H318" s="82"/>
      <c r="I318" s="82"/>
      <c r="J318" s="82"/>
      <c r="K318" s="82"/>
      <c r="L318" s="82"/>
    </row>
    <row r="319" spans="5:12" x14ac:dyDescent="0.3">
      <c r="E319" s="97"/>
      <c r="F319" s="82"/>
      <c r="G319" s="82"/>
      <c r="H319" s="82"/>
      <c r="I319" s="82"/>
      <c r="J319" s="82"/>
      <c r="K319" s="82"/>
      <c r="L319" s="82"/>
    </row>
    <row r="320" spans="5:12" x14ac:dyDescent="0.3">
      <c r="E320" s="97"/>
      <c r="F320" s="82"/>
      <c r="G320" s="82"/>
      <c r="H320" s="82"/>
      <c r="I320" s="82"/>
      <c r="J320" s="82"/>
      <c r="K320" s="82"/>
      <c r="L320" s="82"/>
    </row>
    <row r="321" spans="5:12" x14ac:dyDescent="0.3">
      <c r="E321" s="97"/>
      <c r="F321" s="82"/>
      <c r="G321" s="82"/>
      <c r="H321" s="82"/>
      <c r="I321" s="82"/>
      <c r="J321" s="82"/>
      <c r="K321" s="82"/>
      <c r="L321" s="82"/>
    </row>
    <row r="322" spans="5:12" x14ac:dyDescent="0.3">
      <c r="E322" s="97"/>
      <c r="F322" s="82"/>
      <c r="G322" s="82"/>
      <c r="H322" s="82"/>
      <c r="I322" s="82"/>
      <c r="J322" s="82"/>
      <c r="K322" s="82"/>
      <c r="L322" s="82"/>
    </row>
    <row r="323" spans="5:12" x14ac:dyDescent="0.3">
      <c r="E323" s="97"/>
      <c r="F323" s="82"/>
      <c r="G323" s="82"/>
      <c r="H323" s="82"/>
      <c r="I323" s="82"/>
      <c r="J323" s="82"/>
      <c r="K323" s="82"/>
      <c r="L323" s="82"/>
    </row>
    <row r="324" spans="5:12" x14ac:dyDescent="0.3">
      <c r="E324" s="97"/>
      <c r="F324" s="82"/>
      <c r="G324" s="82"/>
      <c r="H324" s="82"/>
      <c r="I324" s="82"/>
      <c r="J324" s="82"/>
      <c r="K324" s="82"/>
      <c r="L324" s="82"/>
    </row>
    <row r="325" spans="5:12" x14ac:dyDescent="0.3">
      <c r="E325" s="97"/>
      <c r="F325" s="82"/>
      <c r="G325" s="82"/>
      <c r="H325" s="82"/>
      <c r="I325" s="82"/>
      <c r="J325" s="82"/>
      <c r="K325" s="82"/>
      <c r="L325" s="82"/>
    </row>
    <row r="326" spans="5:12" x14ac:dyDescent="0.3">
      <c r="E326" s="97"/>
      <c r="F326" s="82"/>
      <c r="G326" s="82"/>
      <c r="H326" s="82"/>
      <c r="I326" s="82"/>
      <c r="J326" s="82"/>
      <c r="K326" s="82"/>
      <c r="L326" s="82"/>
    </row>
    <row r="327" spans="5:12" x14ac:dyDescent="0.3">
      <c r="E327" s="97"/>
      <c r="F327" s="82"/>
      <c r="G327" s="82"/>
      <c r="H327" s="82"/>
      <c r="I327" s="82"/>
      <c r="J327" s="82"/>
      <c r="K327" s="82"/>
      <c r="L327" s="82"/>
    </row>
    <row r="328" spans="5:12" x14ac:dyDescent="0.3">
      <c r="E328" s="97"/>
      <c r="F328" s="82"/>
      <c r="G328" s="82"/>
      <c r="H328" s="82"/>
      <c r="I328" s="82"/>
      <c r="J328" s="82"/>
      <c r="K328" s="82"/>
      <c r="L328" s="82"/>
    </row>
    <row r="329" spans="5:12" x14ac:dyDescent="0.3">
      <c r="E329" s="97"/>
      <c r="F329" s="82"/>
      <c r="G329" s="82"/>
      <c r="H329" s="82"/>
      <c r="I329" s="82"/>
      <c r="J329" s="82"/>
      <c r="K329" s="82"/>
      <c r="L329" s="82"/>
    </row>
    <row r="330" spans="5:12" x14ac:dyDescent="0.3">
      <c r="E330" s="97"/>
      <c r="F330" s="82"/>
      <c r="G330" s="82"/>
      <c r="H330" s="82"/>
      <c r="I330" s="82"/>
      <c r="J330" s="82"/>
      <c r="K330" s="82"/>
      <c r="L330" s="82"/>
    </row>
    <row r="331" spans="5:12" x14ac:dyDescent="0.3">
      <c r="E331" s="97"/>
      <c r="F331" s="82"/>
      <c r="G331" s="82"/>
      <c r="H331" s="82"/>
      <c r="I331" s="82"/>
      <c r="J331" s="82"/>
      <c r="K331" s="82"/>
      <c r="L331" s="82"/>
    </row>
    <row r="332" spans="5:12" x14ac:dyDescent="0.3">
      <c r="E332" s="97"/>
      <c r="F332" s="82"/>
      <c r="G332" s="82"/>
      <c r="H332" s="82"/>
      <c r="I332" s="82"/>
      <c r="J332" s="82"/>
      <c r="K332" s="82"/>
      <c r="L332" s="82"/>
    </row>
    <row r="333" spans="5:12" x14ac:dyDescent="0.3">
      <c r="E333" s="97"/>
      <c r="F333" s="82"/>
      <c r="G333" s="82"/>
      <c r="H333" s="82"/>
      <c r="I333" s="82"/>
      <c r="J333" s="82"/>
      <c r="K333" s="82"/>
      <c r="L333" s="82"/>
    </row>
    <row r="334" spans="5:12" x14ac:dyDescent="0.3">
      <c r="E334" s="97"/>
      <c r="F334" s="82"/>
      <c r="G334" s="82"/>
      <c r="H334" s="82"/>
      <c r="I334" s="82"/>
      <c r="J334" s="82"/>
      <c r="K334" s="82"/>
      <c r="L334" s="82"/>
    </row>
    <row r="335" spans="5:12" x14ac:dyDescent="0.3">
      <c r="E335" s="97"/>
      <c r="F335" s="82"/>
      <c r="G335" s="82"/>
      <c r="H335" s="82"/>
      <c r="I335" s="82"/>
      <c r="J335" s="82"/>
      <c r="K335" s="82"/>
      <c r="L335" s="82"/>
    </row>
    <row r="336" spans="5:12" x14ac:dyDescent="0.3">
      <c r="E336" s="97"/>
      <c r="F336" s="82"/>
      <c r="G336" s="82"/>
      <c r="H336" s="82"/>
      <c r="I336" s="82"/>
      <c r="J336" s="82"/>
      <c r="K336" s="82"/>
      <c r="L336" s="82"/>
    </row>
    <row r="337" spans="5:12" x14ac:dyDescent="0.3">
      <c r="E337" s="97"/>
      <c r="F337" s="82"/>
      <c r="G337" s="82"/>
      <c r="H337" s="82"/>
      <c r="I337" s="82"/>
      <c r="J337" s="82"/>
      <c r="K337" s="82"/>
      <c r="L337" s="82"/>
    </row>
    <row r="338" spans="5:12" x14ac:dyDescent="0.3">
      <c r="E338" s="97"/>
      <c r="F338" s="82"/>
      <c r="G338" s="82"/>
      <c r="H338" s="82"/>
      <c r="I338" s="82"/>
      <c r="J338" s="82"/>
      <c r="K338" s="82"/>
      <c r="L338" s="82"/>
    </row>
    <row r="339" spans="5:12" x14ac:dyDescent="0.3">
      <c r="E339" s="97"/>
      <c r="F339" s="82"/>
      <c r="G339" s="82"/>
      <c r="H339" s="82"/>
      <c r="I339" s="82"/>
      <c r="J339" s="82"/>
      <c r="K339" s="82"/>
      <c r="L339" s="82"/>
    </row>
    <row r="340" spans="5:12" x14ac:dyDescent="0.3">
      <c r="E340" s="97"/>
      <c r="F340" s="82"/>
      <c r="G340" s="82"/>
      <c r="H340" s="82"/>
      <c r="I340" s="82"/>
      <c r="J340" s="82"/>
      <c r="K340" s="82"/>
      <c r="L340" s="82"/>
    </row>
    <row r="341" spans="5:12" x14ac:dyDescent="0.3">
      <c r="E341" s="97"/>
      <c r="F341" s="82"/>
      <c r="G341" s="82"/>
      <c r="H341" s="82"/>
      <c r="I341" s="82"/>
      <c r="J341" s="82"/>
      <c r="K341" s="82"/>
      <c r="L341" s="82"/>
    </row>
    <row r="342" spans="5:12" x14ac:dyDescent="0.3">
      <c r="E342" s="97"/>
      <c r="F342" s="82"/>
      <c r="G342" s="82"/>
      <c r="H342" s="82"/>
      <c r="I342" s="82"/>
      <c r="J342" s="82"/>
      <c r="K342" s="82"/>
      <c r="L342" s="82"/>
    </row>
    <row r="343" spans="5:12" x14ac:dyDescent="0.3">
      <c r="E343" s="97"/>
      <c r="F343" s="82"/>
      <c r="G343" s="82"/>
      <c r="H343" s="82"/>
      <c r="I343" s="82"/>
      <c r="J343" s="82"/>
      <c r="K343" s="82"/>
      <c r="L343" s="82"/>
    </row>
    <row r="344" spans="5:12" x14ac:dyDescent="0.3">
      <c r="E344" s="97"/>
      <c r="F344" s="82"/>
      <c r="G344" s="82"/>
      <c r="H344" s="82"/>
      <c r="I344" s="82"/>
      <c r="J344" s="82"/>
      <c r="K344" s="82"/>
      <c r="L344" s="82"/>
    </row>
    <row r="345" spans="5:12" x14ac:dyDescent="0.3">
      <c r="E345" s="97"/>
      <c r="F345" s="82"/>
      <c r="G345" s="82"/>
      <c r="H345" s="82"/>
      <c r="I345" s="82"/>
      <c r="J345" s="82"/>
      <c r="K345" s="82"/>
      <c r="L345" s="82"/>
    </row>
    <row r="346" spans="5:12" x14ac:dyDescent="0.3">
      <c r="E346" s="97"/>
      <c r="F346" s="82"/>
      <c r="G346" s="82"/>
      <c r="H346" s="82"/>
      <c r="I346" s="82"/>
      <c r="J346" s="82"/>
      <c r="K346" s="82"/>
      <c r="L346" s="82"/>
    </row>
    <row r="347" spans="5:12" x14ac:dyDescent="0.3">
      <c r="E347" s="97"/>
      <c r="F347" s="82"/>
      <c r="G347" s="82"/>
      <c r="H347" s="82"/>
      <c r="I347" s="82"/>
      <c r="J347" s="82"/>
      <c r="K347" s="82"/>
      <c r="L347" s="82"/>
    </row>
    <row r="348" spans="5:12" x14ac:dyDescent="0.3">
      <c r="E348" s="97"/>
      <c r="F348" s="82"/>
      <c r="G348" s="82"/>
      <c r="H348" s="82"/>
      <c r="I348" s="82"/>
      <c r="J348" s="82"/>
      <c r="K348" s="82"/>
      <c r="L348" s="82"/>
    </row>
    <row r="349" spans="5:12" x14ac:dyDescent="0.3">
      <c r="E349" s="97"/>
      <c r="F349" s="82"/>
      <c r="G349" s="82"/>
      <c r="H349" s="82"/>
      <c r="I349" s="82"/>
      <c r="J349" s="82"/>
      <c r="K349" s="82"/>
      <c r="L349" s="82"/>
    </row>
    <row r="350" spans="5:12" x14ac:dyDescent="0.3">
      <c r="E350" s="97"/>
      <c r="F350" s="82"/>
      <c r="G350" s="82"/>
      <c r="H350" s="82"/>
      <c r="I350" s="82"/>
      <c r="J350" s="82"/>
      <c r="K350" s="82"/>
      <c r="L350" s="82"/>
    </row>
    <row r="351" spans="5:12" x14ac:dyDescent="0.3">
      <c r="E351" s="97"/>
      <c r="F351" s="82"/>
      <c r="G351" s="82"/>
      <c r="H351" s="82"/>
      <c r="I351" s="82"/>
      <c r="J351" s="82"/>
      <c r="K351" s="82"/>
      <c r="L351" s="82"/>
    </row>
    <row r="352" spans="5:12" x14ac:dyDescent="0.3">
      <c r="E352" s="97"/>
      <c r="F352" s="82"/>
      <c r="G352" s="82"/>
      <c r="H352" s="82"/>
      <c r="I352" s="82"/>
      <c r="J352" s="82"/>
      <c r="K352" s="82"/>
      <c r="L352" s="82"/>
    </row>
    <row r="353" spans="5:12" x14ac:dyDescent="0.3">
      <c r="E353" s="97"/>
      <c r="F353" s="82"/>
      <c r="G353" s="82"/>
      <c r="H353" s="82"/>
      <c r="I353" s="82"/>
      <c r="J353" s="82"/>
      <c r="K353" s="82"/>
      <c r="L353" s="82"/>
    </row>
    <row r="354" spans="5:12" x14ac:dyDescent="0.3">
      <c r="E354" s="97"/>
      <c r="F354" s="82"/>
      <c r="G354" s="82"/>
      <c r="H354" s="82"/>
      <c r="I354" s="82"/>
      <c r="J354" s="82"/>
      <c r="K354" s="82"/>
      <c r="L354" s="82"/>
    </row>
    <row r="355" spans="5:12" x14ac:dyDescent="0.3">
      <c r="E355" s="97"/>
      <c r="F355" s="82"/>
      <c r="G355" s="82"/>
      <c r="H355" s="82"/>
      <c r="I355" s="82"/>
      <c r="J355" s="82"/>
      <c r="K355" s="82"/>
      <c r="L355" s="82"/>
    </row>
    <row r="356" spans="5:12" x14ac:dyDescent="0.3">
      <c r="E356" s="97"/>
      <c r="F356" s="82"/>
      <c r="G356" s="82"/>
      <c r="H356" s="82"/>
      <c r="I356" s="82"/>
      <c r="J356" s="82"/>
      <c r="K356" s="82"/>
      <c r="L356" s="82"/>
    </row>
    <row r="357" spans="5:12" x14ac:dyDescent="0.3">
      <c r="E357" s="97"/>
      <c r="F357" s="82"/>
      <c r="G357" s="82"/>
      <c r="H357" s="82"/>
      <c r="I357" s="82"/>
      <c r="J357" s="82"/>
      <c r="K357" s="82"/>
      <c r="L357" s="82"/>
    </row>
    <row r="358" spans="5:12" x14ac:dyDescent="0.3">
      <c r="E358" s="97"/>
      <c r="F358" s="82"/>
      <c r="G358" s="82"/>
      <c r="H358" s="82"/>
      <c r="I358" s="82"/>
      <c r="J358" s="82"/>
      <c r="K358" s="82"/>
      <c r="L358" s="82"/>
    </row>
    <row r="359" spans="5:12" x14ac:dyDescent="0.3">
      <c r="E359" s="97"/>
      <c r="F359" s="82"/>
      <c r="G359" s="82"/>
      <c r="H359" s="82"/>
      <c r="I359" s="82"/>
      <c r="J359" s="82"/>
      <c r="K359" s="82"/>
      <c r="L359" s="82"/>
    </row>
    <row r="360" spans="5:12" x14ac:dyDescent="0.3">
      <c r="E360" s="97"/>
      <c r="F360" s="82"/>
      <c r="G360" s="82"/>
      <c r="H360" s="82"/>
      <c r="I360" s="82"/>
      <c r="J360" s="82"/>
      <c r="K360" s="82"/>
      <c r="L360" s="82"/>
    </row>
    <row r="361" spans="5:12" x14ac:dyDescent="0.3">
      <c r="E361" s="97"/>
      <c r="F361" s="82"/>
      <c r="G361" s="82"/>
      <c r="H361" s="82"/>
      <c r="I361" s="82"/>
      <c r="J361" s="82"/>
      <c r="K361" s="82"/>
      <c r="L361" s="82"/>
    </row>
    <row r="362" spans="5:12" x14ac:dyDescent="0.3">
      <c r="E362" s="97"/>
      <c r="F362" s="82"/>
      <c r="G362" s="82"/>
      <c r="H362" s="82"/>
      <c r="I362" s="82"/>
      <c r="J362" s="82"/>
      <c r="K362" s="82"/>
      <c r="L362" s="82"/>
    </row>
    <row r="363" spans="5:12" x14ac:dyDescent="0.3">
      <c r="E363" s="97"/>
      <c r="F363" s="82"/>
      <c r="G363" s="82"/>
      <c r="H363" s="82"/>
      <c r="I363" s="82"/>
      <c r="J363" s="82"/>
      <c r="K363" s="82"/>
      <c r="L363" s="82"/>
    </row>
    <row r="364" spans="5:12" x14ac:dyDescent="0.3">
      <c r="E364" s="97"/>
      <c r="F364" s="82"/>
      <c r="G364" s="82"/>
      <c r="H364" s="82"/>
      <c r="I364" s="82"/>
      <c r="J364" s="82"/>
      <c r="K364" s="82"/>
      <c r="L364" s="82"/>
    </row>
    <row r="365" spans="5:12" x14ac:dyDescent="0.3">
      <c r="E365" s="97"/>
      <c r="F365" s="82"/>
      <c r="G365" s="82"/>
      <c r="H365" s="82"/>
      <c r="I365" s="82"/>
      <c r="J365" s="82"/>
      <c r="K365" s="82"/>
      <c r="L365" s="82"/>
    </row>
    <row r="366" spans="5:12" x14ac:dyDescent="0.3">
      <c r="E366" s="97"/>
      <c r="F366" s="82"/>
      <c r="G366" s="82"/>
      <c r="H366" s="82"/>
      <c r="I366" s="82"/>
      <c r="J366" s="82"/>
      <c r="K366" s="82"/>
      <c r="L366" s="82"/>
    </row>
    <row r="367" spans="5:12" x14ac:dyDescent="0.3">
      <c r="E367" s="97"/>
      <c r="F367" s="82"/>
      <c r="G367" s="82"/>
      <c r="H367" s="82"/>
      <c r="I367" s="82"/>
      <c r="J367" s="82"/>
      <c r="K367" s="82"/>
      <c r="L367" s="82"/>
    </row>
    <row r="368" spans="5:12" x14ac:dyDescent="0.3">
      <c r="E368" s="97"/>
      <c r="F368" s="82"/>
      <c r="G368" s="82"/>
      <c r="H368" s="82"/>
      <c r="I368" s="82"/>
      <c r="J368" s="82"/>
      <c r="K368" s="82"/>
      <c r="L368" s="82"/>
    </row>
    <row r="369" spans="5:12" x14ac:dyDescent="0.3">
      <c r="E369" s="97"/>
      <c r="F369" s="82"/>
      <c r="G369" s="82"/>
      <c r="H369" s="82"/>
      <c r="I369" s="82"/>
      <c r="J369" s="82"/>
      <c r="K369" s="82"/>
      <c r="L369" s="82"/>
    </row>
    <row r="370" spans="5:12" x14ac:dyDescent="0.3">
      <c r="E370" s="97"/>
      <c r="F370" s="82"/>
      <c r="G370" s="82"/>
      <c r="H370" s="82"/>
      <c r="I370" s="82"/>
      <c r="J370" s="82"/>
      <c r="K370" s="82"/>
      <c r="L370" s="82"/>
    </row>
    <row r="371" spans="5:12" x14ac:dyDescent="0.3">
      <c r="E371" s="97"/>
      <c r="F371" s="82"/>
      <c r="G371" s="82"/>
      <c r="H371" s="82"/>
      <c r="I371" s="82"/>
      <c r="J371" s="82"/>
      <c r="K371" s="82"/>
      <c r="L371" s="82"/>
    </row>
    <row r="372" spans="5:12" x14ac:dyDescent="0.3">
      <c r="E372" s="97"/>
      <c r="F372" s="82"/>
      <c r="G372" s="82"/>
      <c r="H372" s="82"/>
      <c r="I372" s="82"/>
      <c r="J372" s="82"/>
      <c r="K372" s="82"/>
      <c r="L372" s="82"/>
    </row>
    <row r="373" spans="5:12" x14ac:dyDescent="0.3">
      <c r="E373" s="97"/>
      <c r="F373" s="82"/>
      <c r="G373" s="82"/>
      <c r="H373" s="82"/>
      <c r="I373" s="82"/>
      <c r="J373" s="82"/>
      <c r="K373" s="82"/>
      <c r="L373" s="82"/>
    </row>
    <row r="374" spans="5:12" x14ac:dyDescent="0.3">
      <c r="E374" s="97"/>
      <c r="F374" s="82"/>
      <c r="G374" s="82"/>
      <c r="H374" s="82"/>
      <c r="I374" s="82"/>
      <c r="J374" s="82"/>
      <c r="K374" s="82"/>
      <c r="L374" s="82"/>
    </row>
    <row r="375" spans="5:12" x14ac:dyDescent="0.3">
      <c r="E375" s="97"/>
      <c r="F375" s="82"/>
      <c r="G375" s="82"/>
      <c r="H375" s="82"/>
      <c r="I375" s="82"/>
      <c r="J375" s="82"/>
      <c r="K375" s="82"/>
      <c r="L375" s="82"/>
    </row>
    <row r="376" spans="5:12" x14ac:dyDescent="0.3">
      <c r="E376" s="97"/>
      <c r="F376" s="82"/>
      <c r="G376" s="82"/>
      <c r="H376" s="82"/>
      <c r="I376" s="82"/>
      <c r="J376" s="82"/>
      <c r="K376" s="82"/>
      <c r="L376" s="82"/>
    </row>
    <row r="377" spans="5:12" x14ac:dyDescent="0.3">
      <c r="E377" s="97"/>
      <c r="F377" s="82"/>
      <c r="G377" s="82"/>
      <c r="H377" s="82"/>
      <c r="I377" s="82"/>
      <c r="J377" s="82"/>
      <c r="K377" s="82"/>
      <c r="L377" s="82"/>
    </row>
    <row r="378" spans="5:12" x14ac:dyDescent="0.3">
      <c r="E378" s="97"/>
      <c r="F378" s="82"/>
      <c r="G378" s="82"/>
      <c r="H378" s="82"/>
      <c r="I378" s="82"/>
      <c r="J378" s="82"/>
      <c r="K378" s="82"/>
      <c r="L378" s="82"/>
    </row>
    <row r="379" spans="5:12" x14ac:dyDescent="0.3">
      <c r="E379" s="97"/>
      <c r="F379" s="82"/>
      <c r="G379" s="82"/>
      <c r="H379" s="82"/>
      <c r="I379" s="82"/>
      <c r="J379" s="82"/>
      <c r="K379" s="82"/>
      <c r="L379" s="82"/>
    </row>
    <row r="380" spans="5:12" x14ac:dyDescent="0.3">
      <c r="E380" s="97"/>
      <c r="F380" s="82"/>
      <c r="G380" s="82"/>
      <c r="H380" s="82"/>
      <c r="I380" s="82"/>
      <c r="J380" s="82"/>
      <c r="K380" s="82"/>
      <c r="L380" s="82"/>
    </row>
    <row r="381" spans="5:12" x14ac:dyDescent="0.3">
      <c r="E381" s="97"/>
      <c r="F381" s="82"/>
      <c r="G381" s="82"/>
      <c r="H381" s="82"/>
      <c r="I381" s="82"/>
      <c r="J381" s="82"/>
      <c r="K381" s="82"/>
      <c r="L381" s="82"/>
    </row>
    <row r="382" spans="5:12" x14ac:dyDescent="0.3">
      <c r="E382" s="97"/>
      <c r="F382" s="82"/>
      <c r="G382" s="82"/>
      <c r="H382" s="82"/>
      <c r="I382" s="82"/>
      <c r="J382" s="82"/>
      <c r="K382" s="82"/>
      <c r="L382" s="82"/>
    </row>
    <row r="383" spans="5:12" x14ac:dyDescent="0.3">
      <c r="E383" s="97"/>
      <c r="F383" s="82"/>
      <c r="G383" s="82"/>
      <c r="H383" s="82"/>
      <c r="I383" s="82"/>
      <c r="J383" s="82"/>
      <c r="K383" s="82"/>
      <c r="L383" s="82"/>
    </row>
    <row r="384" spans="5:12" x14ac:dyDescent="0.3">
      <c r="E384" s="97"/>
      <c r="F384" s="82"/>
      <c r="G384" s="82"/>
      <c r="H384" s="82"/>
      <c r="I384" s="82"/>
      <c r="J384" s="82"/>
      <c r="K384" s="82"/>
      <c r="L384" s="82"/>
    </row>
    <row r="385" spans="5:12" x14ac:dyDescent="0.3">
      <c r="E385" s="97"/>
      <c r="F385" s="82"/>
      <c r="G385" s="82"/>
      <c r="H385" s="82"/>
      <c r="I385" s="82"/>
      <c r="J385" s="82"/>
      <c r="K385" s="82"/>
      <c r="L385" s="82"/>
    </row>
    <row r="386" spans="5:12" x14ac:dyDescent="0.3">
      <c r="E386" s="97"/>
      <c r="F386" s="82"/>
      <c r="G386" s="82"/>
      <c r="H386" s="82"/>
      <c r="I386" s="82"/>
      <c r="J386" s="82"/>
      <c r="K386" s="82"/>
      <c r="L386" s="82"/>
    </row>
    <row r="387" spans="5:12" x14ac:dyDescent="0.3">
      <c r="E387" s="97"/>
      <c r="F387" s="82"/>
      <c r="G387" s="82"/>
      <c r="H387" s="82"/>
      <c r="I387" s="82"/>
      <c r="J387" s="82"/>
      <c r="K387" s="82"/>
      <c r="L387" s="82"/>
    </row>
    <row r="388" spans="5:12" x14ac:dyDescent="0.3">
      <c r="E388" s="97"/>
      <c r="F388" s="82"/>
      <c r="G388" s="82"/>
      <c r="H388" s="82"/>
      <c r="I388" s="82"/>
      <c r="J388" s="82"/>
      <c r="K388" s="82"/>
      <c r="L388" s="82"/>
    </row>
    <row r="389" spans="5:12" x14ac:dyDescent="0.3">
      <c r="E389" s="97"/>
      <c r="F389" s="82"/>
      <c r="G389" s="82"/>
      <c r="H389" s="82"/>
      <c r="I389" s="82"/>
      <c r="J389" s="82"/>
      <c r="K389" s="82"/>
      <c r="L389" s="82"/>
    </row>
    <row r="390" spans="5:12" x14ac:dyDescent="0.3">
      <c r="E390" s="97"/>
      <c r="F390" s="82"/>
      <c r="G390" s="82"/>
      <c r="H390" s="82"/>
      <c r="I390" s="82"/>
      <c r="J390" s="82"/>
      <c r="K390" s="82"/>
      <c r="L390" s="82"/>
    </row>
    <row r="391" spans="5:12" x14ac:dyDescent="0.3">
      <c r="E391" s="97"/>
      <c r="F391" s="82"/>
      <c r="G391" s="82"/>
      <c r="H391" s="82"/>
      <c r="I391" s="82"/>
      <c r="J391" s="82"/>
      <c r="K391" s="82"/>
      <c r="L391" s="82"/>
    </row>
    <row r="392" spans="5:12" x14ac:dyDescent="0.3">
      <c r="E392" s="97"/>
      <c r="F392" s="82"/>
      <c r="G392" s="82"/>
      <c r="H392" s="82"/>
      <c r="I392" s="82"/>
      <c r="J392" s="82"/>
      <c r="K392" s="82"/>
      <c r="L392" s="82"/>
    </row>
    <row r="393" spans="5:12" x14ac:dyDescent="0.3">
      <c r="E393" s="97"/>
      <c r="F393" s="82"/>
      <c r="G393" s="82"/>
      <c r="H393" s="82"/>
      <c r="I393" s="82"/>
      <c r="J393" s="82"/>
      <c r="K393" s="82"/>
      <c r="L393" s="82"/>
    </row>
    <row r="394" spans="5:12" x14ac:dyDescent="0.3">
      <c r="E394" s="97"/>
      <c r="F394" s="82"/>
      <c r="G394" s="82"/>
      <c r="H394" s="82"/>
      <c r="I394" s="82"/>
      <c r="J394" s="82"/>
      <c r="K394" s="82"/>
      <c r="L394" s="82"/>
    </row>
    <row r="395" spans="5:12" x14ac:dyDescent="0.3">
      <c r="E395" s="97"/>
      <c r="F395" s="82"/>
      <c r="G395" s="82"/>
      <c r="H395" s="82"/>
      <c r="I395" s="82"/>
      <c r="J395" s="82"/>
      <c r="K395" s="82"/>
      <c r="L395" s="82"/>
    </row>
    <row r="396" spans="5:12" x14ac:dyDescent="0.3">
      <c r="E396" s="97"/>
      <c r="F396" s="82"/>
      <c r="G396" s="82"/>
      <c r="H396" s="82"/>
      <c r="I396" s="82"/>
      <c r="J396" s="82"/>
      <c r="K396" s="82"/>
      <c r="L396" s="82"/>
    </row>
    <row r="397" spans="5:12" x14ac:dyDescent="0.3">
      <c r="E397" s="97"/>
      <c r="F397" s="82"/>
      <c r="G397" s="82"/>
      <c r="H397" s="82"/>
      <c r="I397" s="82"/>
      <c r="J397" s="82"/>
      <c r="K397" s="82"/>
      <c r="L397" s="82"/>
    </row>
    <row r="398" spans="5:12" x14ac:dyDescent="0.3">
      <c r="E398" s="97"/>
      <c r="F398" s="82"/>
      <c r="G398" s="82"/>
      <c r="H398" s="82"/>
      <c r="I398" s="82"/>
      <c r="J398" s="82"/>
      <c r="K398" s="82"/>
      <c r="L398" s="82"/>
    </row>
    <row r="399" spans="5:12" x14ac:dyDescent="0.3">
      <c r="E399" s="97"/>
      <c r="F399" s="82"/>
      <c r="G399" s="82"/>
      <c r="H399" s="82"/>
      <c r="I399" s="82"/>
      <c r="J399" s="82"/>
      <c r="K399" s="82"/>
      <c r="L399" s="82"/>
    </row>
    <row r="400" spans="5:12" x14ac:dyDescent="0.3">
      <c r="E400" s="97"/>
      <c r="F400" s="82"/>
      <c r="G400" s="82"/>
      <c r="H400" s="82"/>
      <c r="I400" s="82"/>
      <c r="J400" s="82"/>
      <c r="K400" s="82"/>
      <c r="L400" s="82"/>
    </row>
    <row r="401" spans="5:12" x14ac:dyDescent="0.3">
      <c r="E401" s="97"/>
      <c r="F401" s="82"/>
      <c r="G401" s="82"/>
      <c r="H401" s="82"/>
      <c r="I401" s="82"/>
      <c r="J401" s="82"/>
      <c r="K401" s="82"/>
      <c r="L401" s="82"/>
    </row>
    <row r="402" spans="5:12" x14ac:dyDescent="0.3">
      <c r="E402" s="97"/>
      <c r="F402" s="82"/>
      <c r="G402" s="82"/>
      <c r="H402" s="82"/>
      <c r="I402" s="82"/>
      <c r="J402" s="82"/>
      <c r="K402" s="82"/>
      <c r="L402" s="82"/>
    </row>
    <row r="403" spans="5:12" x14ac:dyDescent="0.3">
      <c r="E403" s="97"/>
      <c r="F403" s="82"/>
      <c r="G403" s="82"/>
      <c r="H403" s="82"/>
      <c r="I403" s="82"/>
      <c r="J403" s="82"/>
      <c r="K403" s="82"/>
      <c r="L403" s="82"/>
    </row>
    <row r="404" spans="5:12" x14ac:dyDescent="0.3">
      <c r="E404" s="97"/>
      <c r="F404" s="82"/>
      <c r="G404" s="82"/>
      <c r="H404" s="82"/>
      <c r="I404" s="82"/>
      <c r="J404" s="82"/>
      <c r="K404" s="82"/>
      <c r="L404" s="82"/>
    </row>
    <row r="405" spans="5:12" x14ac:dyDescent="0.3">
      <c r="E405" s="97"/>
      <c r="F405" s="82"/>
      <c r="G405" s="82"/>
      <c r="H405" s="82"/>
      <c r="I405" s="82"/>
      <c r="J405" s="82"/>
      <c r="K405" s="82"/>
      <c r="L405" s="82"/>
    </row>
    <row r="406" spans="5:12" x14ac:dyDescent="0.3">
      <c r="E406" s="97"/>
      <c r="F406" s="82"/>
      <c r="G406" s="82"/>
      <c r="H406" s="82"/>
      <c r="I406" s="82"/>
      <c r="J406" s="82"/>
      <c r="K406" s="82"/>
      <c r="L406" s="82"/>
    </row>
    <row r="407" spans="5:12" x14ac:dyDescent="0.3">
      <c r="E407" s="97"/>
      <c r="F407" s="82"/>
      <c r="G407" s="82"/>
      <c r="H407" s="82"/>
      <c r="I407" s="82"/>
      <c r="J407" s="82"/>
      <c r="K407" s="82"/>
      <c r="L407" s="82"/>
    </row>
    <row r="408" spans="5:12" x14ac:dyDescent="0.3">
      <c r="E408" s="97"/>
      <c r="F408" s="82"/>
      <c r="G408" s="82"/>
      <c r="H408" s="82"/>
      <c r="I408" s="82"/>
      <c r="J408" s="82"/>
      <c r="K408" s="82"/>
      <c r="L408" s="82"/>
    </row>
    <row r="409" spans="5:12" x14ac:dyDescent="0.3">
      <c r="E409" s="97"/>
      <c r="F409" s="82"/>
      <c r="G409" s="82"/>
      <c r="H409" s="82"/>
      <c r="I409" s="82"/>
      <c r="J409" s="82"/>
      <c r="K409" s="82"/>
      <c r="L409" s="82"/>
    </row>
    <row r="410" spans="5:12" x14ac:dyDescent="0.3">
      <c r="E410" s="97"/>
      <c r="F410" s="82"/>
      <c r="G410" s="82"/>
      <c r="H410" s="82"/>
      <c r="I410" s="82"/>
      <c r="J410" s="82"/>
      <c r="K410" s="82"/>
      <c r="L410" s="82"/>
    </row>
    <row r="411" spans="5:12" x14ac:dyDescent="0.3">
      <c r="E411" s="97"/>
      <c r="F411" s="82"/>
      <c r="G411" s="82"/>
      <c r="H411" s="82"/>
      <c r="I411" s="82"/>
      <c r="J411" s="82"/>
      <c r="K411" s="82"/>
      <c r="L411" s="82"/>
    </row>
    <row r="412" spans="5:12" x14ac:dyDescent="0.3">
      <c r="E412" s="97"/>
      <c r="F412" s="82"/>
      <c r="G412" s="82"/>
      <c r="H412" s="82"/>
      <c r="I412" s="82"/>
      <c r="J412" s="82"/>
      <c r="K412" s="82"/>
      <c r="L412" s="82"/>
    </row>
    <row r="413" spans="5:12" x14ac:dyDescent="0.3">
      <c r="E413" s="97"/>
      <c r="F413" s="82"/>
      <c r="G413" s="82"/>
      <c r="H413" s="82"/>
      <c r="I413" s="82"/>
      <c r="J413" s="82"/>
      <c r="K413" s="82"/>
      <c r="L413" s="82"/>
    </row>
    <row r="414" spans="5:12" x14ac:dyDescent="0.3">
      <c r="E414" s="97"/>
      <c r="F414" s="82"/>
      <c r="G414" s="82"/>
      <c r="H414" s="82"/>
      <c r="I414" s="82"/>
      <c r="J414" s="82"/>
      <c r="K414" s="82"/>
      <c r="L414" s="82"/>
    </row>
    <row r="415" spans="5:12" x14ac:dyDescent="0.3">
      <c r="E415" s="97"/>
      <c r="F415" s="82"/>
      <c r="G415" s="82"/>
      <c r="H415" s="82"/>
      <c r="I415" s="82"/>
      <c r="J415" s="82"/>
      <c r="K415" s="82"/>
      <c r="L415" s="82"/>
    </row>
    <row r="416" spans="5:12" x14ac:dyDescent="0.3">
      <c r="E416" s="97"/>
      <c r="F416" s="82"/>
      <c r="G416" s="82"/>
      <c r="H416" s="82"/>
      <c r="I416" s="82"/>
      <c r="J416" s="82"/>
      <c r="K416" s="82"/>
      <c r="L416" s="82"/>
    </row>
    <row r="417" spans="5:12" x14ac:dyDescent="0.3">
      <c r="E417" s="97"/>
      <c r="F417" s="82"/>
      <c r="G417" s="82"/>
      <c r="H417" s="82"/>
      <c r="I417" s="82"/>
      <c r="J417" s="82"/>
      <c r="K417" s="82"/>
      <c r="L417" s="82"/>
    </row>
    <row r="418" spans="5:12" x14ac:dyDescent="0.3">
      <c r="E418" s="97"/>
      <c r="F418" s="82"/>
      <c r="G418" s="82"/>
      <c r="H418" s="82"/>
      <c r="I418" s="82"/>
      <c r="J418" s="82"/>
      <c r="K418" s="82"/>
      <c r="L418" s="82"/>
    </row>
    <row r="419" spans="5:12" x14ac:dyDescent="0.3">
      <c r="E419" s="97"/>
      <c r="F419" s="82"/>
      <c r="G419" s="82"/>
      <c r="H419" s="82"/>
      <c r="I419" s="82"/>
      <c r="J419" s="82"/>
      <c r="K419" s="82"/>
      <c r="L419" s="82"/>
    </row>
    <row r="420" spans="5:12" x14ac:dyDescent="0.3">
      <c r="E420" s="97"/>
      <c r="F420" s="82"/>
      <c r="G420" s="82"/>
      <c r="H420" s="82"/>
      <c r="I420" s="82"/>
      <c r="J420" s="82"/>
      <c r="K420" s="82"/>
      <c r="L420" s="82"/>
    </row>
    <row r="421" spans="5:12" x14ac:dyDescent="0.3">
      <c r="E421" s="97"/>
      <c r="F421" s="82"/>
      <c r="G421" s="82"/>
      <c r="H421" s="82"/>
      <c r="I421" s="82"/>
      <c r="J421" s="82"/>
      <c r="K421" s="82"/>
      <c r="L421" s="82"/>
    </row>
    <row r="422" spans="5:12" x14ac:dyDescent="0.3">
      <c r="E422" s="97"/>
      <c r="F422" s="82"/>
      <c r="G422" s="82"/>
      <c r="H422" s="82"/>
      <c r="I422" s="82"/>
      <c r="J422" s="82"/>
      <c r="K422" s="82"/>
      <c r="L422" s="82"/>
    </row>
    <row r="423" spans="5:12" x14ac:dyDescent="0.3">
      <c r="E423" s="97"/>
      <c r="F423" s="82"/>
      <c r="G423" s="82"/>
      <c r="H423" s="82"/>
      <c r="I423" s="82"/>
      <c r="J423" s="82"/>
      <c r="K423" s="82"/>
      <c r="L423" s="82"/>
    </row>
    <row r="424" spans="5:12" x14ac:dyDescent="0.3">
      <c r="E424" s="97"/>
      <c r="F424" s="82"/>
      <c r="G424" s="82"/>
      <c r="H424" s="82"/>
      <c r="I424" s="82"/>
      <c r="J424" s="82"/>
      <c r="K424" s="82"/>
      <c r="L424" s="82"/>
    </row>
    <row r="425" spans="5:12" x14ac:dyDescent="0.3">
      <c r="E425" s="97"/>
      <c r="F425" s="82"/>
      <c r="G425" s="82"/>
      <c r="H425" s="82"/>
      <c r="I425" s="82"/>
      <c r="J425" s="82"/>
      <c r="K425" s="82"/>
      <c r="L425" s="82"/>
    </row>
    <row r="426" spans="5:12" x14ac:dyDescent="0.3">
      <c r="E426" s="97"/>
      <c r="F426" s="82"/>
      <c r="G426" s="82"/>
      <c r="H426" s="82"/>
      <c r="I426" s="82"/>
      <c r="J426" s="82"/>
      <c r="K426" s="82"/>
      <c r="L426" s="82"/>
    </row>
    <row r="427" spans="5:12" x14ac:dyDescent="0.3">
      <c r="E427" s="97"/>
      <c r="F427" s="82"/>
      <c r="G427" s="82"/>
      <c r="H427" s="82"/>
      <c r="I427" s="82"/>
      <c r="J427" s="82"/>
      <c r="K427" s="82"/>
      <c r="L427" s="82"/>
    </row>
    <row r="428" spans="5:12" x14ac:dyDescent="0.3">
      <c r="E428" s="97"/>
      <c r="F428" s="82"/>
      <c r="G428" s="82"/>
      <c r="H428" s="82"/>
      <c r="I428" s="82"/>
      <c r="J428" s="82"/>
      <c r="K428" s="82"/>
      <c r="L428" s="82"/>
    </row>
    <row r="429" spans="5:12" x14ac:dyDescent="0.3">
      <c r="E429" s="97"/>
      <c r="F429" s="82"/>
      <c r="G429" s="82"/>
      <c r="H429" s="82"/>
      <c r="I429" s="82"/>
      <c r="J429" s="82"/>
      <c r="K429" s="82"/>
      <c r="L429" s="82"/>
    </row>
    <row r="430" spans="5:12" x14ac:dyDescent="0.3">
      <c r="E430" s="97"/>
      <c r="F430" s="82"/>
      <c r="G430" s="82"/>
      <c r="H430" s="82"/>
      <c r="I430" s="82"/>
      <c r="J430" s="82"/>
      <c r="K430" s="82"/>
      <c r="L430" s="82"/>
    </row>
    <row r="431" spans="5:12" x14ac:dyDescent="0.3">
      <c r="E431" s="97"/>
      <c r="F431" s="82"/>
      <c r="G431" s="82"/>
      <c r="H431" s="82"/>
      <c r="I431" s="82"/>
      <c r="J431" s="82"/>
      <c r="K431" s="82"/>
      <c r="L431" s="82"/>
    </row>
    <row r="432" spans="5:12" x14ac:dyDescent="0.3">
      <c r="E432" s="97"/>
      <c r="F432" s="82"/>
      <c r="G432" s="82"/>
      <c r="H432" s="82"/>
      <c r="I432" s="82"/>
      <c r="J432" s="82"/>
      <c r="K432" s="82"/>
      <c r="L432" s="82"/>
    </row>
    <row r="433" spans="5:12" x14ac:dyDescent="0.3">
      <c r="E433" s="97"/>
      <c r="F433" s="82"/>
      <c r="G433" s="82"/>
      <c r="H433" s="82"/>
      <c r="I433" s="82"/>
      <c r="J433" s="82"/>
      <c r="K433" s="82"/>
      <c r="L433" s="82"/>
    </row>
    <row r="434" spans="5:12" x14ac:dyDescent="0.3">
      <c r="E434" s="97"/>
      <c r="F434" s="82"/>
      <c r="G434" s="82"/>
      <c r="H434" s="82"/>
      <c r="I434" s="82"/>
      <c r="J434" s="82"/>
      <c r="K434" s="82"/>
      <c r="L434" s="82"/>
    </row>
    <row r="435" spans="5:12" x14ac:dyDescent="0.3">
      <c r="E435" s="97"/>
      <c r="F435" s="82"/>
      <c r="G435" s="82"/>
      <c r="H435" s="82"/>
      <c r="I435" s="82"/>
      <c r="J435" s="82"/>
      <c r="K435" s="82"/>
      <c r="L435" s="82"/>
    </row>
    <row r="436" spans="5:12" x14ac:dyDescent="0.3">
      <c r="E436" s="97"/>
      <c r="F436" s="82"/>
      <c r="G436" s="82"/>
      <c r="H436" s="82"/>
      <c r="I436" s="82"/>
      <c r="J436" s="82"/>
      <c r="K436" s="82"/>
      <c r="L436" s="82"/>
    </row>
    <row r="437" spans="5:12" x14ac:dyDescent="0.3">
      <c r="E437" s="97"/>
      <c r="F437" s="82"/>
      <c r="G437" s="82"/>
      <c r="H437" s="82"/>
      <c r="I437" s="82"/>
      <c r="J437" s="82"/>
      <c r="K437" s="82"/>
      <c r="L437" s="82"/>
    </row>
    <row r="438" spans="5:12" x14ac:dyDescent="0.3">
      <c r="E438" s="97"/>
      <c r="F438" s="82"/>
      <c r="G438" s="82"/>
      <c r="H438" s="82"/>
      <c r="I438" s="82"/>
      <c r="J438" s="82"/>
      <c r="K438" s="82"/>
      <c r="L438" s="82"/>
    </row>
    <row r="439" spans="5:12" x14ac:dyDescent="0.3">
      <c r="E439" s="97"/>
      <c r="F439" s="82"/>
      <c r="G439" s="82"/>
      <c r="H439" s="82"/>
      <c r="I439" s="82"/>
      <c r="J439" s="82"/>
      <c r="K439" s="82"/>
      <c r="L439" s="82"/>
    </row>
    <row r="440" spans="5:12" x14ac:dyDescent="0.3">
      <c r="E440" s="97"/>
      <c r="F440" s="82"/>
      <c r="G440" s="82"/>
      <c r="H440" s="82"/>
      <c r="I440" s="82"/>
      <c r="J440" s="82"/>
      <c r="K440" s="82"/>
      <c r="L440" s="82"/>
    </row>
    <row r="441" spans="5:12" x14ac:dyDescent="0.3">
      <c r="E441" s="97"/>
      <c r="F441" s="82"/>
      <c r="G441" s="82"/>
      <c r="H441" s="82"/>
      <c r="I441" s="82"/>
      <c r="J441" s="82"/>
      <c r="K441" s="82"/>
      <c r="L441" s="82"/>
    </row>
    <row r="442" spans="5:12" x14ac:dyDescent="0.3">
      <c r="E442" s="97"/>
      <c r="F442" s="82"/>
      <c r="G442" s="82"/>
      <c r="H442" s="82"/>
      <c r="I442" s="82"/>
      <c r="J442" s="82"/>
      <c r="K442" s="82"/>
      <c r="L442" s="82"/>
    </row>
    <row r="443" spans="5:12" x14ac:dyDescent="0.3">
      <c r="E443" s="97"/>
      <c r="F443" s="82"/>
      <c r="G443" s="82"/>
      <c r="H443" s="82"/>
      <c r="I443" s="82"/>
      <c r="J443" s="82"/>
      <c r="K443" s="82"/>
      <c r="L443" s="82"/>
    </row>
    <row r="444" spans="5:12" x14ac:dyDescent="0.3">
      <c r="E444" s="97"/>
      <c r="F444" s="82"/>
      <c r="G444" s="82"/>
      <c r="H444" s="82"/>
      <c r="I444" s="82"/>
      <c r="J444" s="82"/>
      <c r="K444" s="82"/>
      <c r="L444" s="82"/>
    </row>
    <row r="445" spans="5:12" x14ac:dyDescent="0.3">
      <c r="E445" s="97"/>
      <c r="F445" s="82"/>
      <c r="G445" s="82"/>
      <c r="H445" s="82"/>
      <c r="I445" s="82"/>
      <c r="J445" s="82"/>
      <c r="K445" s="82"/>
      <c r="L445" s="82"/>
    </row>
    <row r="446" spans="5:12" x14ac:dyDescent="0.3">
      <c r="E446" s="97"/>
      <c r="F446" s="82"/>
      <c r="G446" s="82"/>
      <c r="H446" s="82"/>
      <c r="I446" s="82"/>
      <c r="J446" s="82"/>
      <c r="K446" s="82"/>
      <c r="L446" s="82"/>
    </row>
    <row r="447" spans="5:12" x14ac:dyDescent="0.3">
      <c r="E447" s="97"/>
      <c r="F447" s="82"/>
      <c r="G447" s="82"/>
      <c r="H447" s="82"/>
      <c r="I447" s="82"/>
      <c r="J447" s="82"/>
      <c r="K447" s="82"/>
      <c r="L447" s="82"/>
    </row>
    <row r="448" spans="5:12" x14ac:dyDescent="0.3">
      <c r="E448" s="97"/>
      <c r="F448" s="82"/>
      <c r="G448" s="82"/>
      <c r="H448" s="82"/>
      <c r="I448" s="82"/>
      <c r="J448" s="82"/>
      <c r="K448" s="82"/>
      <c r="L448" s="82"/>
    </row>
    <row r="449" spans="5:12" x14ac:dyDescent="0.3">
      <c r="E449" s="97"/>
      <c r="F449" s="82"/>
      <c r="G449" s="82"/>
      <c r="H449" s="82"/>
      <c r="I449" s="82"/>
      <c r="J449" s="82"/>
      <c r="K449" s="82"/>
      <c r="L449" s="82"/>
    </row>
    <row r="450" spans="5:12" x14ac:dyDescent="0.3">
      <c r="E450" s="97"/>
      <c r="F450" s="82"/>
      <c r="G450" s="82"/>
      <c r="H450" s="82"/>
      <c r="I450" s="82"/>
      <c r="J450" s="82"/>
      <c r="K450" s="82"/>
      <c r="L450" s="82"/>
    </row>
    <row r="451" spans="5:12" x14ac:dyDescent="0.3">
      <c r="E451" s="97"/>
      <c r="F451" s="82"/>
      <c r="G451" s="82"/>
      <c r="H451" s="82"/>
      <c r="I451" s="82"/>
      <c r="J451" s="82"/>
      <c r="K451" s="82"/>
      <c r="L451" s="82"/>
    </row>
    <row r="452" spans="5:12" x14ac:dyDescent="0.3">
      <c r="E452" s="97"/>
      <c r="F452" s="82"/>
      <c r="G452" s="82"/>
      <c r="H452" s="82"/>
      <c r="I452" s="82"/>
      <c r="J452" s="82"/>
      <c r="K452" s="82"/>
      <c r="L452" s="82"/>
    </row>
    <row r="453" spans="5:12" x14ac:dyDescent="0.3">
      <c r="E453" s="97"/>
      <c r="F453" s="82"/>
      <c r="G453" s="82"/>
      <c r="H453" s="82"/>
      <c r="I453" s="82"/>
      <c r="J453" s="82"/>
      <c r="K453" s="82"/>
      <c r="L453" s="82"/>
    </row>
    <row r="454" spans="5:12" x14ac:dyDescent="0.3">
      <c r="E454" s="97"/>
      <c r="F454" s="82"/>
      <c r="G454" s="82"/>
      <c r="H454" s="82"/>
      <c r="I454" s="82"/>
      <c r="J454" s="82"/>
      <c r="K454" s="82"/>
      <c r="L454" s="82"/>
    </row>
    <row r="455" spans="5:12" x14ac:dyDescent="0.3">
      <c r="E455" s="97"/>
      <c r="F455" s="82"/>
      <c r="G455" s="82"/>
      <c r="H455" s="82"/>
      <c r="I455" s="82"/>
      <c r="J455" s="82"/>
      <c r="K455" s="82"/>
      <c r="L455" s="82"/>
    </row>
    <row r="456" spans="5:12" x14ac:dyDescent="0.3">
      <c r="E456" s="97"/>
      <c r="F456" s="82"/>
      <c r="G456" s="82"/>
      <c r="H456" s="82"/>
      <c r="I456" s="82"/>
      <c r="J456" s="82"/>
      <c r="K456" s="82"/>
      <c r="L456" s="82"/>
    </row>
    <row r="457" spans="5:12" x14ac:dyDescent="0.3">
      <c r="E457" s="97"/>
      <c r="F457" s="82"/>
      <c r="G457" s="82"/>
      <c r="H457" s="82"/>
      <c r="I457" s="82"/>
      <c r="J457" s="82"/>
      <c r="K457" s="82"/>
      <c r="L457" s="82"/>
    </row>
    <row r="458" spans="5:12" x14ac:dyDescent="0.3">
      <c r="E458" s="97"/>
      <c r="F458" s="82"/>
      <c r="G458" s="82"/>
      <c r="H458" s="82"/>
      <c r="I458" s="82"/>
      <c r="J458" s="82"/>
      <c r="K458" s="82"/>
      <c r="L458" s="82"/>
    </row>
    <row r="459" spans="5:12" x14ac:dyDescent="0.3">
      <c r="E459" s="97"/>
      <c r="F459" s="82"/>
      <c r="G459" s="82"/>
      <c r="H459" s="82"/>
      <c r="I459" s="82"/>
      <c r="J459" s="82"/>
      <c r="K459" s="82"/>
      <c r="L459" s="82"/>
    </row>
    <row r="460" spans="5:12" x14ac:dyDescent="0.3">
      <c r="E460" s="97"/>
      <c r="F460" s="82"/>
      <c r="G460" s="82"/>
      <c r="H460" s="82"/>
      <c r="I460" s="82"/>
      <c r="J460" s="82"/>
      <c r="K460" s="82"/>
      <c r="L460" s="82"/>
    </row>
    <row r="461" spans="5:12" x14ac:dyDescent="0.3">
      <c r="E461" s="97"/>
      <c r="F461" s="82"/>
      <c r="G461" s="82"/>
      <c r="H461" s="82"/>
      <c r="I461" s="82"/>
      <c r="J461" s="82"/>
      <c r="K461" s="82"/>
      <c r="L461" s="82"/>
    </row>
    <row r="462" spans="5:12" x14ac:dyDescent="0.3">
      <c r="E462" s="97"/>
      <c r="F462" s="82"/>
      <c r="G462" s="82"/>
      <c r="H462" s="82"/>
      <c r="I462" s="82"/>
      <c r="J462" s="82"/>
      <c r="K462" s="82"/>
      <c r="L462" s="82"/>
    </row>
    <row r="463" spans="5:12" x14ac:dyDescent="0.3">
      <c r="E463" s="97"/>
      <c r="F463" s="82"/>
      <c r="G463" s="82"/>
      <c r="H463" s="82"/>
      <c r="I463" s="82"/>
      <c r="J463" s="82"/>
      <c r="K463" s="82"/>
      <c r="L463" s="82"/>
    </row>
    <row r="464" spans="5:12" x14ac:dyDescent="0.3">
      <c r="E464" s="97"/>
      <c r="F464" s="82"/>
      <c r="G464" s="82"/>
      <c r="H464" s="82"/>
      <c r="I464" s="82"/>
      <c r="J464" s="82"/>
      <c r="K464" s="82"/>
      <c r="L464" s="82"/>
    </row>
    <row r="465" spans="5:12" x14ac:dyDescent="0.3">
      <c r="E465" s="97"/>
      <c r="F465" s="82"/>
      <c r="G465" s="82"/>
      <c r="H465" s="82"/>
      <c r="I465" s="82"/>
      <c r="J465" s="82"/>
      <c r="K465" s="82"/>
      <c r="L465" s="82"/>
    </row>
    <row r="466" spans="5:12" x14ac:dyDescent="0.3">
      <c r="E466" s="97"/>
      <c r="F466" s="82"/>
      <c r="G466" s="82"/>
      <c r="H466" s="82"/>
      <c r="I466" s="82"/>
      <c r="J466" s="82"/>
      <c r="K466" s="82"/>
      <c r="L466" s="82"/>
    </row>
    <row r="467" spans="5:12" x14ac:dyDescent="0.3">
      <c r="E467" s="97"/>
      <c r="F467" s="82"/>
      <c r="G467" s="82"/>
      <c r="H467" s="82"/>
      <c r="I467" s="82"/>
      <c r="J467" s="82"/>
      <c r="K467" s="82"/>
      <c r="L467" s="82"/>
    </row>
    <row r="468" spans="5:12" x14ac:dyDescent="0.3">
      <c r="E468" s="97"/>
      <c r="F468" s="82"/>
      <c r="G468" s="82"/>
      <c r="H468" s="82"/>
      <c r="I468" s="82"/>
      <c r="J468" s="82"/>
      <c r="K468" s="82"/>
      <c r="L468" s="82"/>
    </row>
    <row r="469" spans="5:12" x14ac:dyDescent="0.3">
      <c r="E469" s="97"/>
      <c r="F469" s="82"/>
      <c r="G469" s="82"/>
      <c r="H469" s="82"/>
      <c r="I469" s="82"/>
      <c r="J469" s="82"/>
      <c r="K469" s="82"/>
      <c r="L469" s="82"/>
    </row>
    <row r="470" spans="5:12" x14ac:dyDescent="0.3">
      <c r="E470" s="97"/>
      <c r="F470" s="82"/>
      <c r="G470" s="82"/>
      <c r="H470" s="82"/>
      <c r="I470" s="82"/>
      <c r="J470" s="82"/>
      <c r="K470" s="82"/>
      <c r="L470" s="82"/>
    </row>
    <row r="471" spans="5:12" x14ac:dyDescent="0.3">
      <c r="E471" s="97"/>
      <c r="F471" s="82"/>
      <c r="G471" s="82"/>
      <c r="H471" s="82"/>
      <c r="I471" s="82"/>
      <c r="J471" s="82"/>
      <c r="K471" s="82"/>
      <c r="L471" s="82"/>
    </row>
    <row r="472" spans="5:12" x14ac:dyDescent="0.3">
      <c r="E472" s="97"/>
      <c r="F472" s="82"/>
      <c r="G472" s="82"/>
      <c r="H472" s="82"/>
      <c r="I472" s="82"/>
      <c r="J472" s="82"/>
      <c r="K472" s="82"/>
      <c r="L472" s="82"/>
    </row>
    <row r="473" spans="5:12" x14ac:dyDescent="0.3">
      <c r="E473" s="97"/>
      <c r="F473" s="82"/>
      <c r="G473" s="82"/>
      <c r="H473" s="82"/>
      <c r="I473" s="82"/>
      <c r="J473" s="82"/>
      <c r="K473" s="82"/>
      <c r="L473" s="82"/>
    </row>
    <row r="474" spans="5:12" x14ac:dyDescent="0.3">
      <c r="E474" s="97"/>
      <c r="F474" s="82"/>
      <c r="G474" s="82"/>
      <c r="H474" s="82"/>
      <c r="I474" s="82"/>
      <c r="J474" s="82"/>
      <c r="K474" s="82"/>
      <c r="L474" s="82"/>
    </row>
    <row r="475" spans="5:12" x14ac:dyDescent="0.3">
      <c r="E475" s="97"/>
      <c r="F475" s="82"/>
      <c r="G475" s="82"/>
      <c r="H475" s="82"/>
      <c r="I475" s="82"/>
      <c r="J475" s="82"/>
      <c r="K475" s="82"/>
      <c r="L475" s="82"/>
    </row>
    <row r="476" spans="5:12" x14ac:dyDescent="0.3">
      <c r="E476" s="97"/>
      <c r="F476" s="82"/>
      <c r="G476" s="82"/>
      <c r="H476" s="82"/>
      <c r="I476" s="82"/>
      <c r="J476" s="82"/>
      <c r="K476" s="82"/>
      <c r="L476" s="82"/>
    </row>
    <row r="477" spans="5:12" x14ac:dyDescent="0.3">
      <c r="E477" s="97"/>
      <c r="F477" s="82"/>
      <c r="G477" s="82"/>
      <c r="H477" s="82"/>
      <c r="I477" s="82"/>
      <c r="J477" s="82"/>
      <c r="K477" s="82"/>
      <c r="L477" s="82"/>
    </row>
    <row r="478" spans="5:12" x14ac:dyDescent="0.3">
      <c r="E478" s="97"/>
      <c r="F478" s="82"/>
      <c r="G478" s="82"/>
      <c r="H478" s="82"/>
      <c r="I478" s="82"/>
      <c r="J478" s="82"/>
      <c r="K478" s="82"/>
      <c r="L478" s="82"/>
    </row>
    <row r="479" spans="5:12" x14ac:dyDescent="0.3">
      <c r="E479" s="97"/>
      <c r="F479" s="82"/>
      <c r="G479" s="82"/>
      <c r="H479" s="82"/>
      <c r="I479" s="82"/>
      <c r="J479" s="82"/>
      <c r="K479" s="82"/>
      <c r="L479" s="82"/>
    </row>
    <row r="480" spans="5:12" x14ac:dyDescent="0.3">
      <c r="E480" s="97"/>
      <c r="F480" s="82"/>
      <c r="G480" s="82"/>
      <c r="H480" s="82"/>
      <c r="I480" s="82"/>
      <c r="J480" s="82"/>
      <c r="K480" s="82"/>
      <c r="L480" s="82"/>
    </row>
    <row r="481" spans="5:12" x14ac:dyDescent="0.3">
      <c r="E481" s="97"/>
      <c r="F481" s="82"/>
      <c r="G481" s="82"/>
      <c r="H481" s="82"/>
      <c r="I481" s="82"/>
      <c r="J481" s="82"/>
      <c r="K481" s="82"/>
      <c r="L481" s="82"/>
    </row>
    <row r="482" spans="5:12" x14ac:dyDescent="0.3">
      <c r="E482" s="97"/>
      <c r="F482" s="82"/>
      <c r="G482" s="82"/>
      <c r="H482" s="82"/>
      <c r="I482" s="82"/>
      <c r="J482" s="82"/>
      <c r="K482" s="82"/>
      <c r="L482" s="82"/>
    </row>
    <row r="483" spans="5:12" x14ac:dyDescent="0.3">
      <c r="E483" s="97"/>
      <c r="F483" s="82"/>
      <c r="G483" s="82"/>
      <c r="H483" s="82"/>
      <c r="I483" s="82"/>
      <c r="J483" s="82"/>
      <c r="K483" s="82"/>
      <c r="L483" s="82"/>
    </row>
    <row r="484" spans="5:12" x14ac:dyDescent="0.3">
      <c r="E484" s="97"/>
      <c r="F484" s="82"/>
      <c r="G484" s="82"/>
      <c r="H484" s="82"/>
      <c r="I484" s="82"/>
      <c r="J484" s="82"/>
      <c r="K484" s="82"/>
      <c r="L484" s="82"/>
    </row>
    <row r="485" spans="5:12" x14ac:dyDescent="0.3">
      <c r="E485" s="97"/>
      <c r="F485" s="82"/>
      <c r="G485" s="82"/>
      <c r="H485" s="82"/>
      <c r="I485" s="82"/>
      <c r="J485" s="82"/>
      <c r="K485" s="82"/>
      <c r="L485" s="82"/>
    </row>
    <row r="486" spans="5:12" x14ac:dyDescent="0.3">
      <c r="E486" s="97"/>
      <c r="F486" s="82"/>
      <c r="G486" s="82"/>
      <c r="H486" s="82"/>
      <c r="I486" s="82"/>
      <c r="J486" s="82"/>
      <c r="K486" s="82"/>
      <c r="L486" s="82"/>
    </row>
    <row r="487" spans="5:12" x14ac:dyDescent="0.3">
      <c r="E487" s="97"/>
      <c r="F487" s="82"/>
      <c r="G487" s="82"/>
      <c r="H487" s="82"/>
      <c r="I487" s="82"/>
      <c r="J487" s="82"/>
      <c r="K487" s="82"/>
      <c r="L487" s="82"/>
    </row>
    <row r="488" spans="5:12" x14ac:dyDescent="0.3">
      <c r="E488" s="97"/>
      <c r="F488" s="82"/>
      <c r="G488" s="82"/>
      <c r="H488" s="82"/>
      <c r="I488" s="82"/>
      <c r="J488" s="82"/>
      <c r="K488" s="82"/>
      <c r="L488" s="82"/>
    </row>
    <row r="489" spans="5:12" x14ac:dyDescent="0.3">
      <c r="E489" s="97"/>
      <c r="F489" s="82"/>
      <c r="G489" s="82"/>
      <c r="H489" s="82"/>
      <c r="I489" s="82"/>
      <c r="J489" s="82"/>
      <c r="K489" s="82"/>
      <c r="L489" s="82"/>
    </row>
    <row r="490" spans="5:12" x14ac:dyDescent="0.3">
      <c r="E490" s="97"/>
      <c r="F490" s="82"/>
      <c r="G490" s="82"/>
      <c r="H490" s="82"/>
      <c r="I490" s="82"/>
      <c r="J490" s="82"/>
      <c r="K490" s="82"/>
      <c r="L490" s="82"/>
    </row>
    <row r="491" spans="5:12" x14ac:dyDescent="0.3">
      <c r="E491" s="97"/>
      <c r="F491" s="82"/>
      <c r="G491" s="82"/>
      <c r="H491" s="82"/>
      <c r="I491" s="82"/>
      <c r="J491" s="82"/>
      <c r="K491" s="82"/>
      <c r="L491" s="82"/>
    </row>
    <row r="492" spans="5:12" x14ac:dyDescent="0.3">
      <c r="E492" s="97"/>
      <c r="F492" s="82"/>
      <c r="G492" s="82"/>
      <c r="H492" s="82"/>
      <c r="I492" s="82"/>
      <c r="J492" s="82"/>
      <c r="K492" s="82"/>
      <c r="L492" s="82"/>
    </row>
    <row r="493" spans="5:12" x14ac:dyDescent="0.3">
      <c r="E493" s="97"/>
      <c r="F493" s="82"/>
      <c r="G493" s="82"/>
      <c r="H493" s="82"/>
      <c r="I493" s="82"/>
      <c r="J493" s="82"/>
      <c r="K493" s="82"/>
      <c r="L493" s="82"/>
    </row>
    <row r="494" spans="5:12" x14ac:dyDescent="0.3">
      <c r="E494" s="97"/>
      <c r="F494" s="82"/>
      <c r="G494" s="82"/>
      <c r="H494" s="82"/>
      <c r="I494" s="82"/>
      <c r="J494" s="82"/>
      <c r="K494" s="82"/>
      <c r="L494" s="82"/>
    </row>
    <row r="495" spans="5:12" x14ac:dyDescent="0.3">
      <c r="E495" s="97"/>
      <c r="F495" s="82"/>
      <c r="G495" s="82"/>
      <c r="H495" s="82"/>
      <c r="I495" s="82"/>
      <c r="J495" s="82"/>
      <c r="K495" s="82"/>
      <c r="L495" s="82"/>
    </row>
    <row r="496" spans="5:12" x14ac:dyDescent="0.3">
      <c r="E496" s="97"/>
      <c r="F496" s="82"/>
      <c r="G496" s="82"/>
      <c r="H496" s="82"/>
      <c r="I496" s="82"/>
      <c r="J496" s="82"/>
      <c r="K496" s="82"/>
      <c r="L496" s="82"/>
    </row>
    <row r="497" spans="5:12" x14ac:dyDescent="0.3">
      <c r="E497" s="97"/>
      <c r="F497" s="82"/>
      <c r="G497" s="82"/>
      <c r="H497" s="82"/>
      <c r="I497" s="82"/>
      <c r="J497" s="82"/>
      <c r="K497" s="82"/>
      <c r="L497" s="82"/>
    </row>
    <row r="498" spans="5:12" x14ac:dyDescent="0.3">
      <c r="E498" s="97"/>
      <c r="F498" s="82"/>
      <c r="G498" s="82"/>
      <c r="H498" s="82"/>
      <c r="I498" s="82"/>
      <c r="J498" s="82"/>
      <c r="K498" s="82"/>
      <c r="L498" s="82"/>
    </row>
    <row r="499" spans="5:12" x14ac:dyDescent="0.3">
      <c r="E499" s="97"/>
      <c r="F499" s="82"/>
      <c r="G499" s="82"/>
      <c r="H499" s="82"/>
      <c r="I499" s="82"/>
      <c r="J499" s="82"/>
      <c r="K499" s="82"/>
      <c r="L499" s="82"/>
    </row>
    <row r="500" spans="5:12" x14ac:dyDescent="0.3">
      <c r="E500" s="97"/>
      <c r="F500" s="82"/>
      <c r="G500" s="82"/>
      <c r="H500" s="82"/>
      <c r="I500" s="82"/>
      <c r="J500" s="82"/>
      <c r="K500" s="82"/>
      <c r="L500" s="82"/>
    </row>
    <row r="501" spans="5:12" x14ac:dyDescent="0.3">
      <c r="E501" s="97"/>
      <c r="F501" s="82"/>
      <c r="G501" s="82"/>
      <c r="H501" s="82"/>
      <c r="I501" s="82"/>
      <c r="J501" s="82"/>
      <c r="K501" s="82"/>
      <c r="L501" s="82"/>
    </row>
    <row r="502" spans="5:12" x14ac:dyDescent="0.3">
      <c r="E502" s="97"/>
      <c r="F502" s="82"/>
      <c r="G502" s="82"/>
      <c r="H502" s="82"/>
      <c r="I502" s="82"/>
      <c r="J502" s="82"/>
      <c r="K502" s="82"/>
      <c r="L502" s="82"/>
    </row>
    <row r="503" spans="5:12" x14ac:dyDescent="0.3">
      <c r="E503" s="97"/>
      <c r="F503" s="82"/>
      <c r="G503" s="82"/>
      <c r="H503" s="82"/>
      <c r="I503" s="82"/>
      <c r="J503" s="82"/>
      <c r="K503" s="82"/>
      <c r="L503" s="82"/>
    </row>
    <row r="504" spans="5:12" x14ac:dyDescent="0.3">
      <c r="E504" s="97"/>
      <c r="F504" s="82"/>
      <c r="G504" s="82"/>
      <c r="H504" s="82"/>
      <c r="I504" s="82"/>
      <c r="J504" s="82"/>
      <c r="K504" s="82"/>
      <c r="L504" s="82"/>
    </row>
    <row r="505" spans="5:12" x14ac:dyDescent="0.3">
      <c r="E505" s="97"/>
      <c r="F505" s="82"/>
      <c r="G505" s="82"/>
      <c r="H505" s="82"/>
      <c r="I505" s="82"/>
      <c r="J505" s="82"/>
      <c r="K505" s="82"/>
      <c r="L505" s="82"/>
    </row>
    <row r="506" spans="5:12" x14ac:dyDescent="0.3">
      <c r="E506" s="97"/>
      <c r="F506" s="82"/>
      <c r="G506" s="82"/>
      <c r="H506" s="82"/>
      <c r="I506" s="82"/>
      <c r="J506" s="82"/>
      <c r="K506" s="82"/>
      <c r="L506" s="82"/>
    </row>
    <row r="507" spans="5:12" x14ac:dyDescent="0.3">
      <c r="E507" s="97"/>
      <c r="F507" s="82"/>
      <c r="G507" s="82"/>
      <c r="H507" s="82"/>
      <c r="I507" s="82"/>
      <c r="J507" s="82"/>
      <c r="K507" s="82"/>
      <c r="L507" s="82"/>
    </row>
    <row r="508" spans="5:12" x14ac:dyDescent="0.3">
      <c r="E508" s="97"/>
      <c r="F508" s="82"/>
      <c r="G508" s="82"/>
      <c r="H508" s="82"/>
      <c r="I508" s="82"/>
      <c r="J508" s="82"/>
      <c r="K508" s="82"/>
      <c r="L508" s="82"/>
    </row>
    <row r="509" spans="5:12" x14ac:dyDescent="0.3">
      <c r="E509" s="97"/>
      <c r="F509" s="82"/>
      <c r="G509" s="82"/>
      <c r="H509" s="82"/>
      <c r="I509" s="82"/>
      <c r="J509" s="82"/>
      <c r="K509" s="82"/>
      <c r="L509" s="82"/>
    </row>
    <row r="510" spans="5:12" x14ac:dyDescent="0.3">
      <c r="E510" s="97"/>
      <c r="F510" s="82"/>
      <c r="G510" s="82"/>
      <c r="H510" s="82"/>
      <c r="I510" s="82"/>
      <c r="J510" s="82"/>
      <c r="K510" s="82"/>
      <c r="L510" s="82"/>
    </row>
    <row r="511" spans="5:12" x14ac:dyDescent="0.3">
      <c r="E511" s="97"/>
      <c r="F511" s="82"/>
      <c r="G511" s="82"/>
      <c r="H511" s="82"/>
      <c r="I511" s="82"/>
      <c r="J511" s="82"/>
      <c r="K511" s="82"/>
      <c r="L511" s="82"/>
    </row>
    <row r="512" spans="5:12" x14ac:dyDescent="0.3">
      <c r="E512" s="97"/>
      <c r="F512" s="82"/>
      <c r="G512" s="82"/>
      <c r="H512" s="82"/>
      <c r="I512" s="82"/>
      <c r="J512" s="82"/>
      <c r="K512" s="82"/>
      <c r="L512" s="82"/>
    </row>
    <row r="513" spans="5:12" x14ac:dyDescent="0.3">
      <c r="E513" s="97"/>
      <c r="F513" s="82"/>
      <c r="G513" s="82"/>
      <c r="H513" s="82"/>
      <c r="I513" s="82"/>
      <c r="J513" s="82"/>
      <c r="K513" s="82"/>
      <c r="L513" s="82"/>
    </row>
    <row r="514" spans="5:12" x14ac:dyDescent="0.3">
      <c r="E514" s="97"/>
      <c r="F514" s="82"/>
      <c r="G514" s="82"/>
      <c r="H514" s="82"/>
      <c r="I514" s="82"/>
      <c r="J514" s="82"/>
      <c r="K514" s="82"/>
      <c r="L514" s="82"/>
    </row>
    <row r="515" spans="5:12" x14ac:dyDescent="0.3">
      <c r="E515" s="97"/>
      <c r="F515" s="82"/>
      <c r="G515" s="82"/>
      <c r="H515" s="82"/>
      <c r="I515" s="82"/>
      <c r="J515" s="82"/>
      <c r="K515" s="82"/>
      <c r="L515" s="82"/>
    </row>
    <row r="516" spans="5:12" x14ac:dyDescent="0.3">
      <c r="E516" s="97"/>
      <c r="F516" s="82"/>
      <c r="G516" s="82"/>
      <c r="H516" s="82"/>
      <c r="I516" s="82"/>
      <c r="J516" s="82"/>
      <c r="K516" s="82"/>
      <c r="L516" s="82"/>
    </row>
    <row r="517" spans="5:12" x14ac:dyDescent="0.3">
      <c r="E517" s="97"/>
      <c r="F517" s="82"/>
      <c r="G517" s="82"/>
      <c r="H517" s="82"/>
      <c r="I517" s="82"/>
      <c r="J517" s="82"/>
      <c r="K517" s="82"/>
      <c r="L517" s="82"/>
    </row>
    <row r="518" spans="5:12" x14ac:dyDescent="0.3">
      <c r="E518" s="97"/>
      <c r="F518" s="82"/>
      <c r="G518" s="82"/>
      <c r="H518" s="82"/>
      <c r="I518" s="82"/>
      <c r="J518" s="82"/>
      <c r="K518" s="82"/>
      <c r="L518" s="82"/>
    </row>
    <row r="519" spans="5:12" x14ac:dyDescent="0.3">
      <c r="E519" s="97"/>
      <c r="F519" s="82"/>
      <c r="G519" s="82"/>
      <c r="H519" s="82"/>
      <c r="I519" s="82"/>
      <c r="J519" s="82"/>
      <c r="K519" s="82"/>
      <c r="L519" s="82"/>
    </row>
    <row r="520" spans="5:12" x14ac:dyDescent="0.3">
      <c r="E520" s="97"/>
      <c r="F520" s="82"/>
      <c r="G520" s="82"/>
      <c r="H520" s="82"/>
      <c r="I520" s="82"/>
      <c r="J520" s="82"/>
      <c r="K520" s="82"/>
      <c r="L520" s="82"/>
    </row>
    <row r="521" spans="5:12" x14ac:dyDescent="0.3">
      <c r="E521" s="97"/>
      <c r="F521" s="82"/>
      <c r="G521" s="82"/>
      <c r="H521" s="82"/>
      <c r="I521" s="82"/>
      <c r="J521" s="82"/>
      <c r="K521" s="82"/>
      <c r="L521" s="82"/>
    </row>
    <row r="522" spans="5:12" x14ac:dyDescent="0.3">
      <c r="E522" s="97"/>
      <c r="F522" s="82"/>
      <c r="G522" s="82"/>
      <c r="H522" s="82"/>
      <c r="I522" s="82"/>
      <c r="J522" s="82"/>
      <c r="K522" s="82"/>
      <c r="L522" s="82"/>
    </row>
    <row r="523" spans="5:12" x14ac:dyDescent="0.3">
      <c r="E523" s="97"/>
      <c r="F523" s="82"/>
      <c r="G523" s="82"/>
      <c r="H523" s="82"/>
      <c r="I523" s="82"/>
      <c r="J523" s="82"/>
      <c r="K523" s="82"/>
      <c r="L523" s="82"/>
    </row>
    <row r="524" spans="5:12" x14ac:dyDescent="0.3">
      <c r="E524" s="97"/>
      <c r="F524" s="82"/>
      <c r="G524" s="82"/>
      <c r="H524" s="82"/>
      <c r="I524" s="82"/>
      <c r="J524" s="82"/>
      <c r="K524" s="82"/>
      <c r="L524" s="82"/>
    </row>
    <row r="525" spans="5:12" x14ac:dyDescent="0.3">
      <c r="E525" s="97"/>
      <c r="F525" s="82"/>
      <c r="G525" s="82"/>
      <c r="H525" s="82"/>
      <c r="I525" s="82"/>
      <c r="J525" s="82"/>
      <c r="K525" s="82"/>
      <c r="L525" s="82"/>
    </row>
    <row r="526" spans="5:12" x14ac:dyDescent="0.3">
      <c r="E526" s="97"/>
      <c r="F526" s="82"/>
      <c r="G526" s="82"/>
      <c r="H526" s="82"/>
      <c r="I526" s="82"/>
      <c r="J526" s="82"/>
      <c r="K526" s="82"/>
      <c r="L526" s="82"/>
    </row>
    <row r="527" spans="5:12" x14ac:dyDescent="0.3">
      <c r="E527" s="97"/>
      <c r="F527" s="82"/>
      <c r="G527" s="82"/>
      <c r="H527" s="82"/>
      <c r="I527" s="82"/>
      <c r="J527" s="82"/>
      <c r="K527" s="82"/>
      <c r="L527" s="82"/>
    </row>
    <row r="528" spans="5:12" x14ac:dyDescent="0.3">
      <c r="E528" s="97"/>
      <c r="F528" s="82"/>
      <c r="G528" s="82"/>
      <c r="H528" s="82"/>
      <c r="I528" s="82"/>
      <c r="J528" s="82"/>
      <c r="K528" s="82"/>
      <c r="L528" s="82"/>
    </row>
    <row r="529" spans="5:12" x14ac:dyDescent="0.3">
      <c r="E529" s="97"/>
      <c r="F529" s="82"/>
      <c r="G529" s="82"/>
      <c r="H529" s="82"/>
      <c r="I529" s="82"/>
      <c r="J529" s="82"/>
      <c r="K529" s="82"/>
      <c r="L529" s="82"/>
    </row>
    <row r="530" spans="5:12" x14ac:dyDescent="0.3">
      <c r="E530" s="97"/>
      <c r="F530" s="82"/>
      <c r="G530" s="82"/>
      <c r="H530" s="82"/>
      <c r="I530" s="82"/>
      <c r="J530" s="82"/>
      <c r="K530" s="82"/>
      <c r="L530" s="82"/>
    </row>
    <row r="531" spans="5:12" x14ac:dyDescent="0.3">
      <c r="E531" s="97"/>
      <c r="F531" s="82"/>
      <c r="G531" s="82"/>
      <c r="H531" s="82"/>
      <c r="I531" s="82"/>
      <c r="J531" s="82"/>
      <c r="K531" s="82"/>
      <c r="L531" s="82"/>
    </row>
    <row r="532" spans="5:12" x14ac:dyDescent="0.3">
      <c r="E532" s="97"/>
      <c r="F532" s="82"/>
      <c r="G532" s="82"/>
      <c r="H532" s="82"/>
      <c r="I532" s="82"/>
      <c r="J532" s="82"/>
      <c r="K532" s="82"/>
      <c r="L532" s="82"/>
    </row>
    <row r="533" spans="5:12" x14ac:dyDescent="0.3">
      <c r="E533" s="97"/>
      <c r="F533" s="82"/>
      <c r="G533" s="82"/>
      <c r="H533" s="82"/>
      <c r="I533" s="82"/>
      <c r="J533" s="82"/>
      <c r="K533" s="82"/>
      <c r="L533" s="82"/>
    </row>
    <row r="534" spans="5:12" x14ac:dyDescent="0.3">
      <c r="E534" s="97"/>
      <c r="F534" s="82"/>
      <c r="G534" s="82"/>
      <c r="H534" s="82"/>
      <c r="I534" s="82"/>
      <c r="J534" s="82"/>
      <c r="K534" s="82"/>
      <c r="L534" s="82"/>
    </row>
    <row r="535" spans="5:12" x14ac:dyDescent="0.3">
      <c r="E535" s="97"/>
      <c r="F535" s="82"/>
      <c r="G535" s="82"/>
      <c r="H535" s="82"/>
      <c r="I535" s="82"/>
      <c r="J535" s="82"/>
      <c r="K535" s="82"/>
      <c r="L535" s="82"/>
    </row>
    <row r="536" spans="5:12" x14ac:dyDescent="0.3">
      <c r="E536" s="97"/>
      <c r="F536" s="82"/>
      <c r="G536" s="82"/>
      <c r="H536" s="82"/>
      <c r="I536" s="82"/>
      <c r="J536" s="82"/>
      <c r="K536" s="82"/>
      <c r="L536" s="82"/>
    </row>
    <row r="537" spans="5:12" x14ac:dyDescent="0.3">
      <c r="E537" s="97"/>
      <c r="F537" s="82"/>
      <c r="G537" s="82"/>
      <c r="H537" s="82"/>
      <c r="I537" s="82"/>
      <c r="J537" s="82"/>
      <c r="K537" s="82"/>
      <c r="L537" s="82"/>
    </row>
    <row r="538" spans="5:12" x14ac:dyDescent="0.3">
      <c r="E538" s="97"/>
      <c r="F538" s="82"/>
      <c r="G538" s="82"/>
      <c r="H538" s="82"/>
      <c r="I538" s="82"/>
      <c r="J538" s="82"/>
      <c r="K538" s="82"/>
      <c r="L538" s="82"/>
    </row>
    <row r="539" spans="5:12" x14ac:dyDescent="0.3">
      <c r="E539" s="97"/>
      <c r="F539" s="82"/>
      <c r="G539" s="82"/>
      <c r="H539" s="82"/>
      <c r="I539" s="82"/>
      <c r="J539" s="82"/>
      <c r="K539" s="82"/>
      <c r="L539" s="82"/>
    </row>
    <row r="540" spans="5:12" x14ac:dyDescent="0.3">
      <c r="E540" s="97"/>
      <c r="F540" s="82"/>
      <c r="G540" s="82"/>
      <c r="H540" s="82"/>
      <c r="I540" s="82"/>
      <c r="J540" s="82"/>
      <c r="K540" s="82"/>
      <c r="L540" s="82"/>
    </row>
    <row r="541" spans="5:12" x14ac:dyDescent="0.3">
      <c r="E541" s="97"/>
      <c r="F541" s="82"/>
      <c r="G541" s="82"/>
      <c r="H541" s="82"/>
      <c r="I541" s="82"/>
      <c r="J541" s="82"/>
      <c r="K541" s="82"/>
      <c r="L541" s="82"/>
    </row>
    <row r="542" spans="5:12" x14ac:dyDescent="0.3">
      <c r="E542" s="97"/>
      <c r="F542" s="82"/>
      <c r="G542" s="82"/>
      <c r="H542" s="82"/>
      <c r="I542" s="82"/>
      <c r="J542" s="82"/>
      <c r="K542" s="82"/>
      <c r="L542" s="82"/>
    </row>
    <row r="543" spans="5:12" x14ac:dyDescent="0.3">
      <c r="E543" s="97"/>
      <c r="F543" s="82"/>
      <c r="G543" s="82"/>
      <c r="H543" s="82"/>
      <c r="I543" s="82"/>
      <c r="J543" s="82"/>
      <c r="K543" s="82"/>
      <c r="L543" s="82"/>
    </row>
    <row r="544" spans="5:12" x14ac:dyDescent="0.3">
      <c r="E544" s="97"/>
      <c r="F544" s="82"/>
      <c r="G544" s="82"/>
      <c r="H544" s="82"/>
      <c r="I544" s="82"/>
      <c r="J544" s="82"/>
      <c r="K544" s="82"/>
      <c r="L544" s="82"/>
    </row>
    <row r="545" spans="5:12" x14ac:dyDescent="0.3">
      <c r="E545" s="97"/>
      <c r="F545" s="82"/>
      <c r="G545" s="82"/>
      <c r="H545" s="82"/>
      <c r="I545" s="82"/>
      <c r="J545" s="82"/>
      <c r="K545" s="82"/>
      <c r="L545" s="82"/>
    </row>
    <row r="546" spans="5:12" x14ac:dyDescent="0.3">
      <c r="E546" s="97"/>
      <c r="F546" s="82"/>
      <c r="G546" s="82"/>
      <c r="H546" s="82"/>
      <c r="I546" s="82"/>
      <c r="J546" s="82"/>
      <c r="K546" s="82"/>
      <c r="L546" s="82"/>
    </row>
    <row r="547" spans="5:12" x14ac:dyDescent="0.3">
      <c r="E547" s="97"/>
      <c r="F547" s="82"/>
      <c r="G547" s="82"/>
      <c r="H547" s="82"/>
      <c r="I547" s="82"/>
      <c r="J547" s="82"/>
      <c r="K547" s="82"/>
      <c r="L547" s="82"/>
    </row>
    <row r="548" spans="5:12" x14ac:dyDescent="0.3">
      <c r="E548" s="97"/>
      <c r="F548" s="82"/>
      <c r="G548" s="82"/>
      <c r="H548" s="82"/>
      <c r="I548" s="82"/>
      <c r="J548" s="82"/>
      <c r="K548" s="82"/>
      <c r="L548" s="82"/>
    </row>
    <row r="549" spans="5:12" x14ac:dyDescent="0.3">
      <c r="E549" s="97"/>
      <c r="F549" s="82"/>
      <c r="G549" s="82"/>
      <c r="H549" s="82"/>
      <c r="I549" s="82"/>
      <c r="J549" s="82"/>
      <c r="K549" s="82"/>
      <c r="L549" s="82"/>
    </row>
    <row r="550" spans="5:12" x14ac:dyDescent="0.3">
      <c r="E550" s="97"/>
      <c r="F550" s="82"/>
      <c r="G550" s="82"/>
      <c r="H550" s="82"/>
      <c r="I550" s="82"/>
      <c r="J550" s="82"/>
      <c r="K550" s="82"/>
      <c r="L550" s="82"/>
    </row>
    <row r="551" spans="5:12" x14ac:dyDescent="0.3">
      <c r="E551" s="97"/>
      <c r="F551" s="82"/>
      <c r="G551" s="82"/>
      <c r="H551" s="82"/>
      <c r="I551" s="82"/>
      <c r="J551" s="82"/>
      <c r="K551" s="82"/>
      <c r="L551" s="82"/>
    </row>
    <row r="552" spans="5:12" x14ac:dyDescent="0.3">
      <c r="E552" s="97"/>
      <c r="F552" s="82"/>
      <c r="G552" s="82"/>
      <c r="H552" s="82"/>
      <c r="I552" s="82"/>
      <c r="J552" s="82"/>
      <c r="K552" s="82"/>
      <c r="L552" s="82"/>
    </row>
    <row r="553" spans="5:12" x14ac:dyDescent="0.3">
      <c r="E553" s="97"/>
      <c r="F553" s="82"/>
      <c r="G553" s="82"/>
      <c r="H553" s="82"/>
      <c r="I553" s="82"/>
      <c r="J553" s="82"/>
      <c r="K553" s="82"/>
      <c r="L553" s="82"/>
    </row>
    <row r="554" spans="5:12" x14ac:dyDescent="0.3">
      <c r="E554" s="97"/>
      <c r="F554" s="82"/>
      <c r="G554" s="82"/>
      <c r="H554" s="82"/>
      <c r="I554" s="82"/>
      <c r="J554" s="82"/>
      <c r="K554" s="82"/>
      <c r="L554" s="82"/>
    </row>
    <row r="555" spans="5:12" x14ac:dyDescent="0.3">
      <c r="E555" s="97"/>
      <c r="F555" s="82"/>
      <c r="G555" s="82"/>
      <c r="H555" s="82"/>
      <c r="I555" s="82"/>
      <c r="J555" s="82"/>
      <c r="K555" s="82"/>
      <c r="L555" s="82"/>
    </row>
    <row r="556" spans="5:12" x14ac:dyDescent="0.3">
      <c r="E556" s="97"/>
      <c r="F556" s="82"/>
      <c r="G556" s="82"/>
      <c r="H556" s="82"/>
      <c r="I556" s="82"/>
      <c r="J556" s="82"/>
      <c r="K556" s="82"/>
      <c r="L556" s="82"/>
    </row>
    <row r="557" spans="5:12" x14ac:dyDescent="0.3">
      <c r="E557" s="97"/>
      <c r="F557" s="82"/>
      <c r="G557" s="82"/>
      <c r="H557" s="82"/>
      <c r="I557" s="82"/>
      <c r="J557" s="82"/>
      <c r="K557" s="82"/>
      <c r="L557" s="82"/>
    </row>
    <row r="558" spans="5:12" x14ac:dyDescent="0.3">
      <c r="E558" s="97"/>
      <c r="F558" s="82"/>
      <c r="G558" s="82"/>
      <c r="H558" s="82"/>
      <c r="I558" s="82"/>
      <c r="J558" s="82"/>
      <c r="K558" s="82"/>
      <c r="L558" s="82"/>
    </row>
    <row r="559" spans="5:12" x14ac:dyDescent="0.3">
      <c r="E559" s="97"/>
      <c r="F559" s="82"/>
      <c r="G559" s="82"/>
      <c r="H559" s="82"/>
      <c r="I559" s="82"/>
      <c r="J559" s="82"/>
      <c r="K559" s="82"/>
      <c r="L559" s="82"/>
    </row>
    <row r="560" spans="5:12" x14ac:dyDescent="0.3">
      <c r="E560" s="97"/>
      <c r="F560" s="82"/>
      <c r="G560" s="82"/>
      <c r="H560" s="82"/>
      <c r="I560" s="82"/>
      <c r="J560" s="82"/>
      <c r="K560" s="82"/>
      <c r="L560" s="82"/>
    </row>
    <row r="561" spans="5:12" x14ac:dyDescent="0.3">
      <c r="E561" s="97"/>
      <c r="F561" s="82"/>
      <c r="G561" s="82"/>
      <c r="H561" s="82"/>
      <c r="I561" s="82"/>
      <c r="J561" s="82"/>
      <c r="K561" s="82"/>
      <c r="L561" s="82"/>
    </row>
    <row r="562" spans="5:12" x14ac:dyDescent="0.3">
      <c r="E562" s="97"/>
      <c r="F562" s="82"/>
      <c r="G562" s="82"/>
      <c r="H562" s="82"/>
      <c r="I562" s="82"/>
      <c r="J562" s="82"/>
      <c r="K562" s="82"/>
      <c r="L562" s="82"/>
    </row>
    <row r="563" spans="5:12" x14ac:dyDescent="0.3">
      <c r="E563" s="97"/>
      <c r="F563" s="82"/>
      <c r="G563" s="82"/>
      <c r="H563" s="82"/>
      <c r="I563" s="82"/>
      <c r="J563" s="82"/>
      <c r="K563" s="82"/>
      <c r="L563" s="82"/>
    </row>
    <row r="564" spans="5:12" x14ac:dyDescent="0.3">
      <c r="E564" s="97"/>
      <c r="F564" s="82"/>
      <c r="G564" s="82"/>
      <c r="H564" s="82"/>
      <c r="I564" s="82"/>
      <c r="J564" s="82"/>
      <c r="K564" s="82"/>
      <c r="L564" s="82"/>
    </row>
    <row r="565" spans="5:12" x14ac:dyDescent="0.3">
      <c r="E565" s="97"/>
      <c r="F565" s="82"/>
      <c r="G565" s="82"/>
      <c r="H565" s="82"/>
      <c r="I565" s="82"/>
      <c r="J565" s="82"/>
      <c r="K565" s="82"/>
      <c r="L565" s="82"/>
    </row>
    <row r="566" spans="5:12" x14ac:dyDescent="0.3">
      <c r="E566" s="97"/>
      <c r="F566" s="82"/>
      <c r="G566" s="82"/>
      <c r="H566" s="82"/>
      <c r="I566" s="82"/>
      <c r="J566" s="82"/>
      <c r="K566" s="82"/>
      <c r="L566" s="82"/>
    </row>
    <row r="567" spans="5:12" x14ac:dyDescent="0.3">
      <c r="E567" s="97"/>
      <c r="F567" s="82"/>
      <c r="G567" s="82"/>
      <c r="H567" s="82"/>
      <c r="I567" s="82"/>
      <c r="J567" s="82"/>
      <c r="K567" s="82"/>
      <c r="L567" s="82"/>
    </row>
    <row r="568" spans="5:12" x14ac:dyDescent="0.3">
      <c r="E568" s="97"/>
      <c r="F568" s="82"/>
      <c r="G568" s="82"/>
      <c r="H568" s="82"/>
      <c r="I568" s="82"/>
      <c r="J568" s="82"/>
      <c r="K568" s="82"/>
      <c r="L568" s="82"/>
    </row>
    <row r="569" spans="5:12" x14ac:dyDescent="0.3">
      <c r="E569" s="97"/>
      <c r="F569" s="82"/>
      <c r="G569" s="82"/>
      <c r="H569" s="82"/>
      <c r="I569" s="82"/>
      <c r="J569" s="82"/>
      <c r="K569" s="82"/>
      <c r="L569" s="82"/>
    </row>
    <row r="570" spans="5:12" x14ac:dyDescent="0.3">
      <c r="E570" s="97"/>
      <c r="F570" s="82"/>
      <c r="G570" s="82"/>
      <c r="H570" s="82"/>
      <c r="I570" s="82"/>
      <c r="J570" s="82"/>
      <c r="K570" s="82"/>
      <c r="L570" s="82"/>
    </row>
    <row r="571" spans="5:12" x14ac:dyDescent="0.3">
      <c r="E571" s="97"/>
      <c r="F571" s="82"/>
      <c r="G571" s="82"/>
      <c r="H571" s="82"/>
      <c r="I571" s="82"/>
      <c r="J571" s="82"/>
      <c r="K571" s="82"/>
      <c r="L571" s="82"/>
    </row>
    <row r="572" spans="5:12" x14ac:dyDescent="0.3">
      <c r="E572" s="97"/>
      <c r="F572" s="82"/>
      <c r="G572" s="82"/>
      <c r="H572" s="82"/>
      <c r="I572" s="82"/>
      <c r="J572" s="82"/>
      <c r="K572" s="82"/>
      <c r="L572" s="82"/>
    </row>
    <row r="573" spans="5:12" x14ac:dyDescent="0.3">
      <c r="E573" s="97"/>
      <c r="F573" s="82"/>
      <c r="G573" s="82"/>
      <c r="H573" s="82"/>
      <c r="I573" s="82"/>
      <c r="J573" s="82"/>
      <c r="K573" s="82"/>
      <c r="L573" s="82"/>
    </row>
    <row r="574" spans="5:12" x14ac:dyDescent="0.3">
      <c r="E574" s="97"/>
      <c r="F574" s="82"/>
      <c r="G574" s="82"/>
      <c r="H574" s="82"/>
      <c r="I574" s="82"/>
      <c r="J574" s="82"/>
      <c r="K574" s="82"/>
      <c r="L574" s="82"/>
    </row>
    <row r="575" spans="5:12" x14ac:dyDescent="0.3">
      <c r="E575" s="97"/>
      <c r="F575" s="82"/>
      <c r="G575" s="82"/>
      <c r="H575" s="82"/>
      <c r="I575" s="82"/>
      <c r="J575" s="82"/>
      <c r="K575" s="82"/>
      <c r="L575" s="82"/>
    </row>
    <row r="576" spans="5:12" x14ac:dyDescent="0.3">
      <c r="E576" s="97"/>
      <c r="F576" s="82"/>
      <c r="G576" s="82"/>
      <c r="H576" s="82"/>
      <c r="I576" s="82"/>
      <c r="J576" s="82"/>
      <c r="K576" s="82"/>
      <c r="L576" s="82"/>
    </row>
    <row r="577" spans="5:12" x14ac:dyDescent="0.3">
      <c r="E577" s="97"/>
      <c r="F577" s="82"/>
      <c r="G577" s="82"/>
      <c r="H577" s="82"/>
      <c r="I577" s="82"/>
      <c r="J577" s="82"/>
      <c r="K577" s="82"/>
      <c r="L577" s="82"/>
    </row>
    <row r="578" spans="5:12" x14ac:dyDescent="0.3">
      <c r="E578" s="97"/>
      <c r="F578" s="82"/>
      <c r="G578" s="82"/>
      <c r="H578" s="82"/>
      <c r="I578" s="82"/>
      <c r="J578" s="82"/>
      <c r="K578" s="82"/>
      <c r="L578" s="82"/>
    </row>
    <row r="579" spans="5:12" x14ac:dyDescent="0.3">
      <c r="E579" s="97"/>
      <c r="F579" s="82"/>
      <c r="G579" s="82"/>
      <c r="H579" s="82"/>
      <c r="I579" s="82"/>
      <c r="J579" s="82"/>
      <c r="K579" s="82"/>
      <c r="L579" s="82"/>
    </row>
    <row r="580" spans="5:12" x14ac:dyDescent="0.3">
      <c r="E580" s="97"/>
      <c r="F580" s="82"/>
      <c r="G580" s="82"/>
      <c r="H580" s="82"/>
      <c r="I580" s="82"/>
      <c r="J580" s="82"/>
      <c r="K580" s="82"/>
      <c r="L580" s="82"/>
    </row>
    <row r="581" spans="5:12" x14ac:dyDescent="0.3">
      <c r="E581" s="97"/>
      <c r="F581" s="82"/>
      <c r="G581" s="82"/>
      <c r="H581" s="82"/>
      <c r="I581" s="82"/>
      <c r="J581" s="82"/>
      <c r="K581" s="82"/>
      <c r="L581" s="82"/>
    </row>
    <row r="582" spans="5:12" x14ac:dyDescent="0.3">
      <c r="E582" s="97"/>
      <c r="F582" s="82"/>
      <c r="G582" s="82"/>
      <c r="H582" s="82"/>
      <c r="I582" s="82"/>
      <c r="J582" s="82"/>
      <c r="K582" s="82"/>
      <c r="L582" s="82"/>
    </row>
    <row r="583" spans="5:12" x14ac:dyDescent="0.3">
      <c r="E583" s="97"/>
      <c r="F583" s="82"/>
      <c r="G583" s="82"/>
      <c r="H583" s="82"/>
      <c r="I583" s="82"/>
      <c r="J583" s="82"/>
      <c r="K583" s="82"/>
      <c r="L583" s="82"/>
    </row>
    <row r="584" spans="5:12" x14ac:dyDescent="0.3">
      <c r="E584" s="97"/>
      <c r="F584" s="82"/>
      <c r="G584" s="82"/>
      <c r="H584" s="82"/>
      <c r="I584" s="82"/>
      <c r="J584" s="82"/>
      <c r="K584" s="82"/>
      <c r="L584" s="82"/>
    </row>
    <row r="585" spans="5:12" x14ac:dyDescent="0.3">
      <c r="E585" s="97"/>
      <c r="F585" s="82"/>
      <c r="G585" s="82"/>
      <c r="H585" s="82"/>
      <c r="I585" s="82"/>
      <c r="J585" s="82"/>
      <c r="K585" s="82"/>
      <c r="L585" s="82"/>
    </row>
    <row r="586" spans="5:12" x14ac:dyDescent="0.3">
      <c r="E586" s="97"/>
      <c r="F586" s="82"/>
      <c r="G586" s="82"/>
      <c r="H586" s="82"/>
      <c r="I586" s="82"/>
      <c r="J586" s="82"/>
      <c r="K586" s="82"/>
      <c r="L586" s="82"/>
    </row>
    <row r="587" spans="5:12" x14ac:dyDescent="0.3">
      <c r="E587" s="97"/>
      <c r="F587" s="82"/>
      <c r="G587" s="82"/>
      <c r="H587" s="82"/>
      <c r="I587" s="82"/>
      <c r="J587" s="82"/>
      <c r="K587" s="82"/>
      <c r="L587" s="82"/>
    </row>
    <row r="588" spans="5:12" x14ac:dyDescent="0.3">
      <c r="E588" s="97"/>
      <c r="F588" s="82"/>
      <c r="G588" s="82"/>
      <c r="H588" s="82"/>
      <c r="I588" s="82"/>
      <c r="J588" s="82"/>
      <c r="K588" s="82"/>
      <c r="L588" s="82"/>
    </row>
    <row r="589" spans="5:12" x14ac:dyDescent="0.3">
      <c r="E589" s="97"/>
      <c r="F589" s="82"/>
      <c r="G589" s="82"/>
      <c r="H589" s="82"/>
      <c r="I589" s="82"/>
      <c r="J589" s="82"/>
      <c r="K589" s="82"/>
      <c r="L589" s="82"/>
    </row>
    <row r="590" spans="5:12" x14ac:dyDescent="0.3">
      <c r="E590" s="97"/>
      <c r="F590" s="82"/>
      <c r="G590" s="82"/>
      <c r="H590" s="82"/>
      <c r="I590" s="82"/>
      <c r="J590" s="82"/>
      <c r="K590" s="82"/>
      <c r="L590" s="82"/>
    </row>
    <row r="591" spans="5:12" x14ac:dyDescent="0.3">
      <c r="E591" s="97"/>
      <c r="F591" s="82"/>
      <c r="G591" s="82"/>
      <c r="H591" s="82"/>
      <c r="I591" s="82"/>
      <c r="J591" s="82"/>
      <c r="K591" s="82"/>
      <c r="L591" s="82"/>
    </row>
    <row r="592" spans="5:12" x14ac:dyDescent="0.3">
      <c r="E592" s="97"/>
      <c r="F592" s="82"/>
      <c r="G592" s="82"/>
      <c r="H592" s="82"/>
      <c r="I592" s="82"/>
      <c r="J592" s="82"/>
      <c r="K592" s="82"/>
      <c r="L592" s="82"/>
    </row>
    <row r="593" spans="5:12" x14ac:dyDescent="0.3">
      <c r="E593" s="97"/>
      <c r="F593" s="82"/>
      <c r="G593" s="82"/>
      <c r="H593" s="82"/>
      <c r="I593" s="82"/>
      <c r="J593" s="82"/>
      <c r="K593" s="82"/>
      <c r="L593" s="82"/>
    </row>
    <row r="594" spans="5:12" x14ac:dyDescent="0.3">
      <c r="E594" s="97"/>
      <c r="F594" s="82"/>
      <c r="G594" s="82"/>
      <c r="H594" s="82"/>
      <c r="I594" s="82"/>
      <c r="J594" s="82"/>
      <c r="K594" s="82"/>
      <c r="L594" s="82"/>
    </row>
    <row r="595" spans="5:12" x14ac:dyDescent="0.3">
      <c r="E595" s="97"/>
      <c r="F595" s="82"/>
      <c r="G595" s="82"/>
      <c r="H595" s="82"/>
      <c r="I595" s="82"/>
      <c r="J595" s="82"/>
      <c r="K595" s="82"/>
      <c r="L595" s="82"/>
    </row>
    <row r="596" spans="5:12" x14ac:dyDescent="0.3">
      <c r="E596" s="97"/>
      <c r="F596" s="82"/>
      <c r="G596" s="82"/>
      <c r="H596" s="82"/>
      <c r="I596" s="82"/>
      <c r="J596" s="82"/>
      <c r="K596" s="82"/>
      <c r="L596" s="82"/>
    </row>
    <row r="597" spans="5:12" x14ac:dyDescent="0.3">
      <c r="E597" s="97"/>
      <c r="F597" s="82"/>
      <c r="G597" s="82"/>
      <c r="H597" s="82"/>
      <c r="I597" s="82"/>
      <c r="J597" s="82"/>
      <c r="K597" s="82"/>
      <c r="L597" s="82"/>
    </row>
    <row r="598" spans="5:12" x14ac:dyDescent="0.3">
      <c r="E598" s="97"/>
      <c r="F598" s="82"/>
      <c r="G598" s="82"/>
      <c r="H598" s="82"/>
      <c r="I598" s="82"/>
      <c r="J598" s="82"/>
      <c r="K598" s="82"/>
      <c r="L598" s="82"/>
    </row>
    <row r="599" spans="5:12" x14ac:dyDescent="0.3">
      <c r="E599" s="97"/>
      <c r="F599" s="82"/>
      <c r="G599" s="82"/>
      <c r="H599" s="82"/>
      <c r="I599" s="82"/>
      <c r="J599" s="82"/>
      <c r="K599" s="82"/>
      <c r="L599" s="82"/>
    </row>
    <row r="600" spans="5:12" x14ac:dyDescent="0.3">
      <c r="E600" s="97"/>
      <c r="F600" s="82"/>
      <c r="G600" s="82"/>
      <c r="H600" s="82"/>
      <c r="I600" s="82"/>
      <c r="J600" s="82"/>
      <c r="K600" s="82"/>
      <c r="L600" s="82"/>
    </row>
    <row r="601" spans="5:12" x14ac:dyDescent="0.3">
      <c r="E601" s="97"/>
      <c r="F601" s="82"/>
      <c r="G601" s="82"/>
      <c r="H601" s="82"/>
      <c r="I601" s="82"/>
      <c r="J601" s="82"/>
      <c r="K601" s="82"/>
      <c r="L601" s="82"/>
    </row>
    <row r="602" spans="5:12" x14ac:dyDescent="0.3">
      <c r="E602" s="97"/>
      <c r="F602" s="82"/>
      <c r="G602" s="82"/>
      <c r="H602" s="82"/>
      <c r="I602" s="82"/>
      <c r="J602" s="82"/>
      <c r="K602" s="82"/>
      <c r="L602" s="82"/>
    </row>
    <row r="603" spans="5:12" x14ac:dyDescent="0.3">
      <c r="E603" s="97"/>
      <c r="F603" s="82"/>
      <c r="G603" s="82"/>
      <c r="H603" s="82"/>
      <c r="I603" s="82"/>
      <c r="J603" s="82"/>
      <c r="K603" s="82"/>
      <c r="L603" s="82"/>
    </row>
    <row r="604" spans="5:12" x14ac:dyDescent="0.3">
      <c r="E604" s="97"/>
      <c r="F604" s="82"/>
      <c r="G604" s="82"/>
      <c r="H604" s="82"/>
      <c r="I604" s="82"/>
      <c r="J604" s="82"/>
      <c r="K604" s="82"/>
      <c r="L604" s="82"/>
    </row>
    <row r="605" spans="5:12" x14ac:dyDescent="0.3">
      <c r="E605" s="97"/>
      <c r="F605" s="82"/>
      <c r="G605" s="82"/>
      <c r="H605" s="82"/>
      <c r="I605" s="82"/>
      <c r="J605" s="82"/>
      <c r="K605" s="82"/>
      <c r="L605" s="82"/>
    </row>
    <row r="606" spans="5:12" x14ac:dyDescent="0.3">
      <c r="E606" s="97"/>
      <c r="F606" s="82"/>
      <c r="G606" s="82"/>
      <c r="H606" s="82"/>
      <c r="I606" s="82"/>
      <c r="J606" s="82"/>
      <c r="K606" s="82"/>
      <c r="L606" s="82"/>
    </row>
    <row r="607" spans="5:12" x14ac:dyDescent="0.3">
      <c r="E607" s="97"/>
      <c r="F607" s="82"/>
      <c r="G607" s="82"/>
      <c r="H607" s="82"/>
      <c r="I607" s="82"/>
      <c r="J607" s="82"/>
      <c r="K607" s="82"/>
      <c r="L607" s="82"/>
    </row>
    <row r="608" spans="5:12" x14ac:dyDescent="0.3">
      <c r="E608" s="97"/>
      <c r="F608" s="82"/>
      <c r="G608" s="82"/>
      <c r="H608" s="82"/>
      <c r="I608" s="82"/>
      <c r="J608" s="82"/>
      <c r="K608" s="82"/>
      <c r="L608" s="82"/>
    </row>
    <row r="609" spans="5:12" x14ac:dyDescent="0.3">
      <c r="E609" s="97"/>
      <c r="F609" s="82"/>
      <c r="G609" s="82"/>
      <c r="H609" s="82"/>
      <c r="I609" s="82"/>
      <c r="J609" s="82"/>
      <c r="K609" s="82"/>
      <c r="L609" s="82"/>
    </row>
    <row r="610" spans="5:12" x14ac:dyDescent="0.3">
      <c r="E610" s="97"/>
      <c r="F610" s="82"/>
      <c r="G610" s="82"/>
      <c r="H610" s="82"/>
      <c r="I610" s="82"/>
      <c r="J610" s="82"/>
      <c r="K610" s="82"/>
      <c r="L610" s="82"/>
    </row>
    <row r="611" spans="5:12" x14ac:dyDescent="0.3">
      <c r="E611" s="97"/>
      <c r="F611" s="82"/>
      <c r="G611" s="82"/>
      <c r="H611" s="82"/>
      <c r="I611" s="82"/>
      <c r="J611" s="82"/>
      <c r="K611" s="82"/>
      <c r="L611" s="82"/>
    </row>
    <row r="612" spans="5:12" x14ac:dyDescent="0.3">
      <c r="E612" s="97"/>
      <c r="F612" s="82"/>
      <c r="G612" s="82"/>
      <c r="H612" s="82"/>
      <c r="I612" s="82"/>
      <c r="J612" s="82"/>
      <c r="K612" s="82"/>
      <c r="L612" s="82"/>
    </row>
    <row r="613" spans="5:12" x14ac:dyDescent="0.3">
      <c r="E613" s="97"/>
      <c r="F613" s="82"/>
      <c r="G613" s="82"/>
      <c r="H613" s="82"/>
      <c r="I613" s="82"/>
      <c r="J613" s="82"/>
      <c r="K613" s="82"/>
      <c r="L613" s="82"/>
    </row>
    <row r="614" spans="5:12" x14ac:dyDescent="0.3">
      <c r="E614" s="97"/>
      <c r="F614" s="82"/>
      <c r="G614" s="82"/>
      <c r="H614" s="82"/>
      <c r="I614" s="82"/>
      <c r="J614" s="82"/>
      <c r="K614" s="82"/>
      <c r="L614" s="82"/>
    </row>
    <row r="615" spans="5:12" x14ac:dyDescent="0.3">
      <c r="E615" s="97"/>
      <c r="F615" s="82"/>
      <c r="G615" s="82"/>
      <c r="H615" s="82"/>
      <c r="I615" s="82"/>
      <c r="J615" s="82"/>
      <c r="K615" s="82"/>
      <c r="L615" s="82"/>
    </row>
    <row r="616" spans="5:12" x14ac:dyDescent="0.3">
      <c r="E616" s="97"/>
      <c r="F616" s="82"/>
      <c r="G616" s="82"/>
      <c r="H616" s="82"/>
      <c r="I616" s="82"/>
      <c r="J616" s="82"/>
      <c r="K616" s="82"/>
      <c r="L616" s="82"/>
    </row>
    <row r="617" spans="5:12" x14ac:dyDescent="0.3">
      <c r="E617" s="97"/>
      <c r="F617" s="82"/>
      <c r="G617" s="82"/>
      <c r="H617" s="82"/>
      <c r="I617" s="82"/>
      <c r="J617" s="82"/>
      <c r="K617" s="82"/>
      <c r="L617" s="82"/>
    </row>
    <row r="618" spans="5:12" x14ac:dyDescent="0.3">
      <c r="E618" s="97"/>
      <c r="F618" s="82"/>
      <c r="G618" s="82"/>
      <c r="H618" s="82"/>
      <c r="I618" s="82"/>
      <c r="J618" s="82"/>
      <c r="K618" s="82"/>
      <c r="L618" s="82"/>
    </row>
    <row r="619" spans="5:12" x14ac:dyDescent="0.3">
      <c r="E619" s="97"/>
      <c r="F619" s="82"/>
      <c r="G619" s="82"/>
      <c r="H619" s="82"/>
      <c r="I619" s="82"/>
      <c r="J619" s="82"/>
      <c r="K619" s="82"/>
      <c r="L619" s="82"/>
    </row>
    <row r="620" spans="5:12" x14ac:dyDescent="0.3">
      <c r="E620" s="97"/>
      <c r="F620" s="82"/>
      <c r="G620" s="82"/>
      <c r="H620" s="82"/>
      <c r="I620" s="82"/>
      <c r="J620" s="82"/>
      <c r="K620" s="82"/>
      <c r="L620" s="82"/>
    </row>
    <row r="621" spans="5:12" x14ac:dyDescent="0.3">
      <c r="E621" s="97"/>
      <c r="F621" s="82"/>
      <c r="G621" s="82"/>
      <c r="H621" s="82"/>
      <c r="I621" s="82"/>
      <c r="J621" s="82"/>
      <c r="K621" s="82"/>
      <c r="L621" s="82"/>
    </row>
    <row r="622" spans="5:12" x14ac:dyDescent="0.3">
      <c r="E622" s="97"/>
      <c r="F622" s="82"/>
      <c r="G622" s="82"/>
      <c r="H622" s="82"/>
      <c r="I622" s="82"/>
      <c r="J622" s="82"/>
      <c r="K622" s="82"/>
      <c r="L622" s="82"/>
    </row>
    <row r="623" spans="5:12" x14ac:dyDescent="0.3">
      <c r="E623" s="97"/>
      <c r="F623" s="82"/>
      <c r="G623" s="82"/>
      <c r="H623" s="82"/>
      <c r="I623" s="82"/>
      <c r="J623" s="82"/>
      <c r="K623" s="82"/>
      <c r="L623" s="82"/>
    </row>
    <row r="624" spans="5:12" x14ac:dyDescent="0.3">
      <c r="E624" s="97"/>
      <c r="F624" s="82"/>
      <c r="G624" s="82"/>
      <c r="H624" s="82"/>
      <c r="I624" s="82"/>
      <c r="J624" s="82"/>
      <c r="K624" s="82"/>
      <c r="L624" s="82"/>
    </row>
    <row r="625" spans="5:12" x14ac:dyDescent="0.3">
      <c r="E625" s="97"/>
      <c r="F625" s="82"/>
      <c r="G625" s="82"/>
      <c r="H625" s="82"/>
      <c r="I625" s="82"/>
      <c r="J625" s="82"/>
      <c r="K625" s="82"/>
      <c r="L625" s="82"/>
    </row>
    <row r="626" spans="5:12" x14ac:dyDescent="0.3">
      <c r="E626" s="97"/>
      <c r="F626" s="82"/>
      <c r="G626" s="82"/>
      <c r="H626" s="82"/>
      <c r="I626" s="82"/>
      <c r="J626" s="82"/>
      <c r="K626" s="82"/>
      <c r="L626" s="82"/>
    </row>
    <row r="628" spans="5:12" x14ac:dyDescent="0.3">
      <c r="E628" s="97"/>
      <c r="F628" s="82"/>
      <c r="G628" s="82"/>
      <c r="H628" s="82"/>
      <c r="I628" s="82"/>
      <c r="J628" s="82"/>
      <c r="K628" s="82"/>
      <c r="L628" s="82"/>
    </row>
    <row r="629" spans="5:12" x14ac:dyDescent="0.3">
      <c r="E629" s="97"/>
      <c r="F629" s="82"/>
      <c r="G629" s="82"/>
      <c r="H629" s="82"/>
      <c r="I629" s="82"/>
      <c r="J629" s="82"/>
      <c r="K629" s="82"/>
      <c r="L629" s="82"/>
    </row>
    <row r="630" spans="5:12" x14ac:dyDescent="0.3">
      <c r="E630" s="97"/>
      <c r="F630" s="82"/>
      <c r="G630" s="82"/>
      <c r="H630" s="82"/>
      <c r="I630" s="82"/>
      <c r="J630" s="82"/>
      <c r="K630" s="82"/>
      <c r="L630" s="82"/>
    </row>
    <row r="631" spans="5:12" x14ac:dyDescent="0.3">
      <c r="E631" s="97"/>
      <c r="F631" s="82"/>
      <c r="G631" s="82"/>
      <c r="H631" s="82"/>
      <c r="I631" s="82"/>
      <c r="J631" s="82"/>
      <c r="K631" s="82"/>
      <c r="L631" s="82"/>
    </row>
    <row r="632" spans="5:12" x14ac:dyDescent="0.3">
      <c r="E632" s="97"/>
      <c r="F632" s="82"/>
      <c r="G632" s="82"/>
      <c r="H632" s="82"/>
      <c r="I632" s="82"/>
      <c r="J632" s="82"/>
      <c r="K632" s="82"/>
      <c r="L632" s="82"/>
    </row>
    <row r="633" spans="5:12" x14ac:dyDescent="0.3">
      <c r="E633" s="97"/>
      <c r="F633" s="82"/>
      <c r="G633" s="82"/>
      <c r="H633" s="82"/>
      <c r="I633" s="82"/>
      <c r="J633" s="82"/>
      <c r="K633" s="82"/>
      <c r="L633" s="82"/>
    </row>
    <row r="634" spans="5:12" x14ac:dyDescent="0.3">
      <c r="E634" s="97"/>
      <c r="F634" s="82"/>
      <c r="G634" s="82"/>
      <c r="H634" s="82"/>
      <c r="I634" s="82"/>
      <c r="J634" s="82"/>
      <c r="K634" s="82"/>
      <c r="L634" s="82"/>
    </row>
    <row r="635" spans="5:12" x14ac:dyDescent="0.3">
      <c r="E635" s="97"/>
      <c r="F635" s="82"/>
      <c r="G635" s="82"/>
      <c r="H635" s="82"/>
      <c r="I635" s="82"/>
      <c r="J635" s="82"/>
      <c r="K635" s="82"/>
      <c r="L635" s="82"/>
    </row>
    <row r="636" spans="5:12" x14ac:dyDescent="0.3">
      <c r="E636" s="97"/>
      <c r="F636" s="82"/>
      <c r="G636" s="82"/>
      <c r="H636" s="82"/>
      <c r="I636" s="82"/>
      <c r="J636" s="82"/>
      <c r="K636" s="82"/>
      <c r="L636" s="82"/>
    </row>
    <row r="637" spans="5:12" x14ac:dyDescent="0.3">
      <c r="E637" s="97"/>
      <c r="F637" s="82"/>
      <c r="G637" s="82"/>
      <c r="H637" s="82"/>
      <c r="I637" s="82"/>
      <c r="J637" s="82"/>
      <c r="K637" s="82"/>
      <c r="L637" s="82"/>
    </row>
    <row r="638" spans="5:12" x14ac:dyDescent="0.3">
      <c r="E638" s="97"/>
      <c r="F638" s="82"/>
      <c r="G638" s="82"/>
      <c r="H638" s="82"/>
      <c r="I638" s="82"/>
      <c r="J638" s="82"/>
      <c r="K638" s="82"/>
      <c r="L638" s="82"/>
    </row>
    <row r="639" spans="5:12" x14ac:dyDescent="0.3">
      <c r="E639" s="97"/>
      <c r="F639" s="82"/>
      <c r="G639" s="82"/>
      <c r="H639" s="82"/>
      <c r="I639" s="82"/>
      <c r="J639" s="82"/>
      <c r="K639" s="82"/>
      <c r="L639" s="82"/>
    </row>
    <row r="640" spans="5:12" x14ac:dyDescent="0.3">
      <c r="E640" s="97"/>
      <c r="F640" s="82"/>
      <c r="G640" s="82"/>
      <c r="H640" s="82"/>
      <c r="I640" s="82"/>
      <c r="J640" s="82"/>
      <c r="K640" s="82"/>
      <c r="L640" s="82"/>
    </row>
    <row r="641" spans="5:12" x14ac:dyDescent="0.3">
      <c r="E641" s="97"/>
      <c r="F641" s="82"/>
      <c r="G641" s="82"/>
      <c r="H641" s="82"/>
      <c r="I641" s="82"/>
      <c r="J641" s="82"/>
      <c r="K641" s="82"/>
      <c r="L641" s="82"/>
    </row>
    <row r="642" spans="5:12" x14ac:dyDescent="0.3">
      <c r="E642" s="97"/>
      <c r="F642" s="82"/>
      <c r="G642" s="82"/>
      <c r="H642" s="82"/>
      <c r="I642" s="82"/>
      <c r="J642" s="82"/>
      <c r="K642" s="82"/>
      <c r="L642" s="82"/>
    </row>
    <row r="643" spans="5:12" x14ac:dyDescent="0.3">
      <c r="E643" s="97"/>
      <c r="F643" s="82"/>
      <c r="G643" s="82"/>
      <c r="H643" s="82"/>
      <c r="I643" s="82"/>
      <c r="J643" s="82"/>
      <c r="K643" s="82"/>
      <c r="L643" s="82"/>
    </row>
    <row r="644" spans="5:12" x14ac:dyDescent="0.3">
      <c r="E644" s="97"/>
      <c r="F644" s="82"/>
      <c r="G644" s="82"/>
      <c r="H644" s="82"/>
      <c r="I644" s="82"/>
      <c r="J644" s="82"/>
      <c r="K644" s="82"/>
      <c r="L644" s="82"/>
    </row>
    <row r="645" spans="5:12" x14ac:dyDescent="0.3">
      <c r="E645" s="97"/>
      <c r="F645" s="82"/>
      <c r="G645" s="82"/>
      <c r="H645" s="82"/>
      <c r="I645" s="82"/>
      <c r="J645" s="82"/>
      <c r="K645" s="82"/>
      <c r="L645" s="82"/>
    </row>
    <row r="646" spans="5:12" x14ac:dyDescent="0.3">
      <c r="E646" s="97"/>
      <c r="F646" s="82"/>
      <c r="G646" s="82"/>
      <c r="H646" s="82"/>
      <c r="I646" s="82"/>
      <c r="J646" s="82"/>
      <c r="K646" s="82"/>
      <c r="L646" s="82"/>
    </row>
    <row r="647" spans="5:12" x14ac:dyDescent="0.3">
      <c r="E647" s="97"/>
      <c r="F647" s="82"/>
      <c r="G647" s="82"/>
      <c r="H647" s="82"/>
      <c r="I647" s="82"/>
      <c r="J647" s="82"/>
      <c r="K647" s="82"/>
      <c r="L647" s="82"/>
    </row>
    <row r="648" spans="5:12" x14ac:dyDescent="0.3">
      <c r="E648" s="97"/>
      <c r="F648" s="82"/>
      <c r="G648" s="82"/>
      <c r="H648" s="82"/>
      <c r="I648" s="82"/>
      <c r="J648" s="82"/>
      <c r="K648" s="82"/>
      <c r="L648" s="82"/>
    </row>
    <row r="649" spans="5:12" x14ac:dyDescent="0.3">
      <c r="E649" s="97"/>
      <c r="F649" s="82"/>
      <c r="G649" s="82"/>
      <c r="H649" s="82"/>
      <c r="I649" s="82"/>
      <c r="J649" s="82"/>
      <c r="K649" s="82"/>
      <c r="L649" s="82"/>
    </row>
    <row r="650" spans="5:12" x14ac:dyDescent="0.3">
      <c r="E650" s="97"/>
      <c r="F650" s="82"/>
      <c r="G650" s="82"/>
      <c r="H650" s="82"/>
      <c r="I650" s="82"/>
      <c r="J650" s="82"/>
      <c r="K650" s="82"/>
      <c r="L650" s="82"/>
    </row>
  </sheetData>
  <autoFilter ref="B7:P242" xr:uid="{2955C8C7-2C8D-4A3D-972E-4B9AD8C6A375}">
    <filterColumn colId="2">
      <customFilters>
        <customFilter operator="greaterThan" val="700"/>
      </customFilters>
    </filterColumn>
  </autoFilter>
  <mergeCells count="6">
    <mergeCell ref="E5:F5"/>
    <mergeCell ref="I5:K5"/>
    <mergeCell ref="M5:P5"/>
    <mergeCell ref="E6:F6"/>
    <mergeCell ref="I6:K6"/>
    <mergeCell ref="M6:P6"/>
  </mergeCells>
  <conditionalFormatting sqref="F28:F238">
    <cfRule type="dataBar" priority="3">
      <dataBar>
        <cfvo type="min"/>
        <cfvo type="max"/>
        <color rgb="FF008AEF"/>
      </dataBar>
      <extLst>
        <ext xmlns:x14="http://schemas.microsoft.com/office/spreadsheetml/2009/9/main" uri="{B025F937-C7B1-47D3-B67F-A62EFF666E3E}">
          <x14:id>{4F989AE9-D62F-4964-9412-AF00DFF77158}</x14:id>
        </ext>
      </extLst>
    </cfRule>
  </conditionalFormatting>
  <conditionalFormatting sqref="H28:H238">
    <cfRule type="dataBar" priority="2">
      <dataBar>
        <cfvo type="min"/>
        <cfvo type="max"/>
        <color rgb="FF008AEF"/>
      </dataBar>
      <extLst>
        <ext xmlns:x14="http://schemas.microsoft.com/office/spreadsheetml/2009/9/main" uri="{B025F937-C7B1-47D3-B67F-A62EFF666E3E}">
          <x14:id>{9C5FD275-9B12-45DB-9CF2-65F43E11D827}</x14:id>
        </ext>
      </extLst>
    </cfRule>
  </conditionalFormatting>
  <conditionalFormatting sqref="K28:K238">
    <cfRule type="dataBar" priority="1">
      <dataBar>
        <cfvo type="min"/>
        <cfvo type="max"/>
        <color rgb="FF638EC6"/>
      </dataBar>
      <extLst>
        <ext xmlns:x14="http://schemas.microsoft.com/office/spreadsheetml/2009/9/main" uri="{B025F937-C7B1-47D3-B67F-A62EFF666E3E}">
          <x14:id>{0361B4F9-D619-4619-8E7D-C80223A02C53}</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4F989AE9-D62F-4964-9412-AF00DFF77158}">
            <x14:dataBar minLength="0" maxLength="100" border="1" negativeBarBorderColorSameAsPositive="0">
              <x14:cfvo type="autoMin"/>
              <x14:cfvo type="autoMax"/>
              <x14:borderColor rgb="FF008AEF"/>
              <x14:negativeFillColor rgb="FFFF0000"/>
              <x14:negativeBorderColor rgb="FFFF0000"/>
              <x14:axisColor rgb="FF000000"/>
            </x14:dataBar>
          </x14:cfRule>
          <xm:sqref>F28:F238</xm:sqref>
        </x14:conditionalFormatting>
        <x14:conditionalFormatting xmlns:xm="http://schemas.microsoft.com/office/excel/2006/main">
          <x14:cfRule type="dataBar" id="{9C5FD275-9B12-45DB-9CF2-65F43E11D827}">
            <x14:dataBar minLength="0" maxLength="100" border="1" negativeBarBorderColorSameAsPositive="0">
              <x14:cfvo type="autoMin"/>
              <x14:cfvo type="autoMax"/>
              <x14:borderColor rgb="FF008AEF"/>
              <x14:negativeFillColor rgb="FFFF0000"/>
              <x14:negativeBorderColor rgb="FFFF0000"/>
              <x14:axisColor rgb="FF000000"/>
            </x14:dataBar>
          </x14:cfRule>
          <xm:sqref>H28:H238</xm:sqref>
        </x14:conditionalFormatting>
        <x14:conditionalFormatting xmlns:xm="http://schemas.microsoft.com/office/excel/2006/main">
          <x14:cfRule type="dataBar" id="{0361B4F9-D619-4619-8E7D-C80223A02C53}">
            <x14:dataBar minLength="0" maxLength="100" border="1" negativeBarBorderColorSameAsPositive="0">
              <x14:cfvo type="autoMin"/>
              <x14:cfvo type="autoMax"/>
              <x14:borderColor rgb="FF638EC6"/>
              <x14:negativeFillColor rgb="FFFF0000"/>
              <x14:negativeBorderColor rgb="FFFF0000"/>
              <x14:axisColor rgb="FF000000"/>
            </x14:dataBar>
          </x14:cfRule>
          <xm:sqref>K28:K238</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86D88-BDD1-4703-9A4F-CE200F93485D}">
  <sheetPr>
    <tabColor theme="4" tint="0.39997558519241921"/>
  </sheetPr>
  <dimension ref="A1:D515"/>
  <sheetViews>
    <sheetView topLeftCell="A493" workbookViewId="0">
      <selection activeCell="I260" sqref="I260"/>
    </sheetView>
  </sheetViews>
  <sheetFormatPr defaultRowHeight="14.4" x14ac:dyDescent="0.3"/>
  <cols>
    <col min="1" max="1" width="56.5546875" customWidth="1"/>
  </cols>
  <sheetData>
    <row r="1" spans="1:4" ht="15.6" x14ac:dyDescent="0.3">
      <c r="A1" s="1" t="s">
        <v>10</v>
      </c>
    </row>
    <row r="2" spans="1:4" ht="15.6" x14ac:dyDescent="0.3">
      <c r="A2" s="1" t="s">
        <v>538</v>
      </c>
    </row>
    <row r="3" spans="1:4" ht="39.6" x14ac:dyDescent="0.3">
      <c r="A3" s="7" t="s">
        <v>12</v>
      </c>
      <c r="B3" s="8" t="s">
        <v>2</v>
      </c>
      <c r="C3" s="9" t="s">
        <v>660</v>
      </c>
      <c r="D3" s="9" t="s">
        <v>661</v>
      </c>
    </row>
    <row r="4" spans="1:4" x14ac:dyDescent="0.3">
      <c r="A4" s="10" t="s">
        <v>15</v>
      </c>
      <c r="B4" s="11">
        <v>999</v>
      </c>
      <c r="C4" s="11">
        <v>999</v>
      </c>
      <c r="D4" s="12">
        <v>999</v>
      </c>
    </row>
    <row r="5" spans="1:4" x14ac:dyDescent="0.3">
      <c r="A5" s="10" t="s">
        <v>18</v>
      </c>
      <c r="B5" s="11">
        <v>0</v>
      </c>
      <c r="C5" s="11" t="s">
        <v>19</v>
      </c>
      <c r="D5" s="12" t="s">
        <v>19</v>
      </c>
    </row>
    <row r="6" spans="1:4" x14ac:dyDescent="0.3">
      <c r="A6" s="10" t="s">
        <v>20</v>
      </c>
      <c r="B6" s="11">
        <v>999</v>
      </c>
      <c r="C6" s="11">
        <v>999</v>
      </c>
      <c r="D6" s="12">
        <v>999</v>
      </c>
    </row>
    <row r="7" spans="1:4" x14ac:dyDescent="0.3">
      <c r="A7" s="10" t="s">
        <v>21</v>
      </c>
      <c r="B7" s="11">
        <v>999</v>
      </c>
      <c r="C7" s="11">
        <v>999</v>
      </c>
      <c r="D7" s="12">
        <v>999</v>
      </c>
    </row>
    <row r="8" spans="1:4" x14ac:dyDescent="0.3">
      <c r="A8" s="10" t="s">
        <v>22</v>
      </c>
      <c r="B8" s="11">
        <v>22</v>
      </c>
      <c r="C8" s="11">
        <v>999</v>
      </c>
      <c r="D8" s="12">
        <v>999</v>
      </c>
    </row>
    <row r="9" spans="1:4" x14ac:dyDescent="0.3">
      <c r="A9" s="10" t="s">
        <v>23</v>
      </c>
      <c r="B9" s="11">
        <v>27</v>
      </c>
      <c r="C9" s="11">
        <v>999</v>
      </c>
      <c r="D9" s="12">
        <v>999</v>
      </c>
    </row>
    <row r="10" spans="1:4" x14ac:dyDescent="0.3">
      <c r="A10" s="10" t="s">
        <v>24</v>
      </c>
      <c r="B10" s="11">
        <v>999</v>
      </c>
      <c r="C10" s="11">
        <v>999</v>
      </c>
      <c r="D10" s="12">
        <v>999</v>
      </c>
    </row>
    <row r="11" spans="1:4" x14ac:dyDescent="0.3">
      <c r="A11" s="10" t="s">
        <v>539</v>
      </c>
      <c r="B11" s="11">
        <v>999</v>
      </c>
      <c r="C11" s="11">
        <v>999</v>
      </c>
      <c r="D11" s="12">
        <v>999</v>
      </c>
    </row>
    <row r="12" spans="1:4" x14ac:dyDescent="0.3">
      <c r="A12" s="10" t="s">
        <v>25</v>
      </c>
      <c r="B12" s="11">
        <v>999</v>
      </c>
      <c r="C12" s="11">
        <v>999</v>
      </c>
      <c r="D12" s="12">
        <v>999</v>
      </c>
    </row>
    <row r="13" spans="1:4" x14ac:dyDescent="0.3">
      <c r="A13" s="10" t="s">
        <v>27</v>
      </c>
      <c r="B13" s="11">
        <v>15</v>
      </c>
      <c r="C13" s="11">
        <v>999</v>
      </c>
      <c r="D13" s="12">
        <v>999</v>
      </c>
    </row>
    <row r="14" spans="1:4" x14ac:dyDescent="0.3">
      <c r="A14" s="10" t="s">
        <v>28</v>
      </c>
      <c r="B14" s="11">
        <v>999</v>
      </c>
      <c r="C14" s="11">
        <v>999</v>
      </c>
      <c r="D14" s="12">
        <v>999</v>
      </c>
    </row>
    <row r="15" spans="1:4" x14ac:dyDescent="0.3">
      <c r="A15" s="10" t="s">
        <v>29</v>
      </c>
      <c r="B15" s="11">
        <v>999</v>
      </c>
      <c r="C15" s="11">
        <v>999</v>
      </c>
      <c r="D15" s="12">
        <v>999</v>
      </c>
    </row>
    <row r="16" spans="1:4" x14ac:dyDescent="0.3">
      <c r="A16" s="10" t="s">
        <v>31</v>
      </c>
      <c r="B16" s="11">
        <v>999</v>
      </c>
      <c r="C16" s="11">
        <v>999</v>
      </c>
      <c r="D16" s="12">
        <v>999</v>
      </c>
    </row>
    <row r="17" spans="1:4" x14ac:dyDescent="0.3">
      <c r="A17" s="10" t="s">
        <v>32</v>
      </c>
      <c r="B17" s="11">
        <v>18</v>
      </c>
      <c r="C17" s="11">
        <v>999</v>
      </c>
      <c r="D17" s="12">
        <v>999</v>
      </c>
    </row>
    <row r="18" spans="1:4" x14ac:dyDescent="0.3">
      <c r="A18" s="10" t="s">
        <v>33</v>
      </c>
      <c r="B18" s="11">
        <v>999</v>
      </c>
      <c r="C18" s="11">
        <v>999</v>
      </c>
      <c r="D18" s="12">
        <v>999</v>
      </c>
    </row>
    <row r="19" spans="1:4" x14ac:dyDescent="0.3">
      <c r="A19" s="10" t="s">
        <v>34</v>
      </c>
      <c r="B19" s="11">
        <v>999</v>
      </c>
      <c r="C19" s="11">
        <v>999</v>
      </c>
      <c r="D19" s="12">
        <v>999</v>
      </c>
    </row>
    <row r="20" spans="1:4" x14ac:dyDescent="0.3">
      <c r="A20" s="10" t="s">
        <v>35</v>
      </c>
      <c r="B20" s="11">
        <v>18</v>
      </c>
      <c r="C20" s="11">
        <v>999</v>
      </c>
      <c r="D20" s="12">
        <v>999</v>
      </c>
    </row>
    <row r="21" spans="1:4" x14ac:dyDescent="0.3">
      <c r="A21" s="10" t="s">
        <v>36</v>
      </c>
      <c r="B21" s="11">
        <v>15</v>
      </c>
      <c r="C21" s="11">
        <v>999</v>
      </c>
      <c r="D21" s="12">
        <v>999</v>
      </c>
    </row>
    <row r="22" spans="1:4" x14ac:dyDescent="0.3">
      <c r="A22" s="10" t="s">
        <v>540</v>
      </c>
      <c r="B22" s="11">
        <v>999</v>
      </c>
      <c r="C22" s="11">
        <v>999</v>
      </c>
      <c r="D22" s="12">
        <v>999</v>
      </c>
    </row>
    <row r="23" spans="1:4" x14ac:dyDescent="0.3">
      <c r="A23" s="10" t="s">
        <v>38</v>
      </c>
      <c r="B23" s="11">
        <v>999</v>
      </c>
      <c r="C23" s="11">
        <v>999</v>
      </c>
      <c r="D23" s="12">
        <v>999</v>
      </c>
    </row>
    <row r="24" spans="1:4" x14ac:dyDescent="0.3">
      <c r="A24" s="10" t="s">
        <v>39</v>
      </c>
      <c r="B24" s="11">
        <v>999</v>
      </c>
      <c r="C24" s="11">
        <v>999</v>
      </c>
      <c r="D24" s="12">
        <v>999</v>
      </c>
    </row>
    <row r="25" spans="1:4" x14ac:dyDescent="0.3">
      <c r="A25" s="10" t="s">
        <v>40</v>
      </c>
      <c r="B25" s="11">
        <v>999</v>
      </c>
      <c r="C25" s="11">
        <v>999</v>
      </c>
      <c r="D25" s="12">
        <v>999</v>
      </c>
    </row>
    <row r="26" spans="1:4" x14ac:dyDescent="0.3">
      <c r="A26" s="10" t="s">
        <v>41</v>
      </c>
      <c r="B26" s="11">
        <v>999</v>
      </c>
      <c r="C26" s="11">
        <v>999</v>
      </c>
      <c r="D26" s="12">
        <v>999</v>
      </c>
    </row>
    <row r="27" spans="1:4" x14ac:dyDescent="0.3">
      <c r="A27" s="10" t="s">
        <v>42</v>
      </c>
      <c r="B27" s="11">
        <v>999</v>
      </c>
      <c r="C27" s="11">
        <v>999</v>
      </c>
      <c r="D27" s="12">
        <v>999</v>
      </c>
    </row>
    <row r="28" spans="1:4" x14ac:dyDescent="0.3">
      <c r="A28" s="10" t="s">
        <v>43</v>
      </c>
      <c r="B28" s="11">
        <v>999</v>
      </c>
      <c r="C28" s="11">
        <v>999</v>
      </c>
      <c r="D28" s="12">
        <v>999</v>
      </c>
    </row>
    <row r="29" spans="1:4" x14ac:dyDescent="0.3">
      <c r="A29" s="10" t="s">
        <v>44</v>
      </c>
      <c r="B29" s="11">
        <v>999</v>
      </c>
      <c r="C29" s="11">
        <v>999</v>
      </c>
      <c r="D29" s="12">
        <v>999</v>
      </c>
    </row>
    <row r="30" spans="1:4" x14ac:dyDescent="0.3">
      <c r="A30" s="10" t="s">
        <v>541</v>
      </c>
      <c r="B30" s="11">
        <v>999</v>
      </c>
      <c r="C30" s="11">
        <v>999</v>
      </c>
      <c r="D30" s="12">
        <v>999</v>
      </c>
    </row>
    <row r="31" spans="1:4" x14ac:dyDescent="0.3">
      <c r="A31" s="10" t="s">
        <v>47</v>
      </c>
      <c r="B31" s="11">
        <v>999</v>
      </c>
      <c r="C31" s="11">
        <v>999</v>
      </c>
      <c r="D31" s="12">
        <v>999</v>
      </c>
    </row>
    <row r="32" spans="1:4" x14ac:dyDescent="0.3">
      <c r="A32" s="10" t="s">
        <v>48</v>
      </c>
      <c r="B32" s="11">
        <v>999</v>
      </c>
      <c r="C32" s="11">
        <v>999</v>
      </c>
      <c r="D32" s="12">
        <v>999</v>
      </c>
    </row>
    <row r="33" spans="1:4" x14ac:dyDescent="0.3">
      <c r="A33" s="10" t="s">
        <v>49</v>
      </c>
      <c r="B33" s="11">
        <v>999</v>
      </c>
      <c r="C33" s="11">
        <v>999</v>
      </c>
      <c r="D33" s="12">
        <v>999</v>
      </c>
    </row>
    <row r="34" spans="1:4" x14ac:dyDescent="0.3">
      <c r="A34" s="10" t="s">
        <v>50</v>
      </c>
      <c r="B34" s="11">
        <v>0</v>
      </c>
      <c r="C34" s="11" t="s">
        <v>19</v>
      </c>
      <c r="D34" s="12" t="s">
        <v>19</v>
      </c>
    </row>
    <row r="35" spans="1:4" x14ac:dyDescent="0.3">
      <c r="A35" s="10" t="s">
        <v>51</v>
      </c>
      <c r="B35" s="11">
        <v>999</v>
      </c>
      <c r="C35" s="11">
        <v>999</v>
      </c>
      <c r="D35" s="12">
        <v>999</v>
      </c>
    </row>
    <row r="36" spans="1:4" x14ac:dyDescent="0.3">
      <c r="A36" s="10" t="s">
        <v>52</v>
      </c>
      <c r="B36" s="11">
        <v>999</v>
      </c>
      <c r="C36" s="11">
        <v>999</v>
      </c>
      <c r="D36" s="12">
        <v>999</v>
      </c>
    </row>
    <row r="37" spans="1:4" x14ac:dyDescent="0.3">
      <c r="A37" s="10" t="s">
        <v>53</v>
      </c>
      <c r="B37" s="11">
        <v>19</v>
      </c>
      <c r="C37" s="11">
        <v>999</v>
      </c>
      <c r="D37" s="12">
        <v>999</v>
      </c>
    </row>
    <row r="38" spans="1:4" x14ac:dyDescent="0.3">
      <c r="A38" s="10" t="s">
        <v>54</v>
      </c>
      <c r="B38" s="11">
        <v>999</v>
      </c>
      <c r="C38" s="11">
        <v>999</v>
      </c>
      <c r="D38" s="12">
        <v>999</v>
      </c>
    </row>
    <row r="39" spans="1:4" x14ac:dyDescent="0.3">
      <c r="A39" s="10" t="s">
        <v>55</v>
      </c>
      <c r="B39" s="11">
        <v>999</v>
      </c>
      <c r="C39" s="11">
        <v>999</v>
      </c>
      <c r="D39" s="12">
        <v>999</v>
      </c>
    </row>
    <row r="40" spans="1:4" x14ac:dyDescent="0.3">
      <c r="A40" s="10" t="s">
        <v>56</v>
      </c>
      <c r="B40" s="11">
        <v>999</v>
      </c>
      <c r="C40" s="11">
        <v>999</v>
      </c>
      <c r="D40" s="12">
        <v>999</v>
      </c>
    </row>
    <row r="41" spans="1:4" x14ac:dyDescent="0.3">
      <c r="A41" s="10" t="s">
        <v>57</v>
      </c>
      <c r="B41" s="11">
        <v>17</v>
      </c>
      <c r="C41" s="11">
        <v>999</v>
      </c>
      <c r="D41" s="12">
        <v>999</v>
      </c>
    </row>
    <row r="42" spans="1:4" x14ac:dyDescent="0.3">
      <c r="A42" s="10" t="s">
        <v>58</v>
      </c>
      <c r="B42" s="11">
        <v>999</v>
      </c>
      <c r="C42" s="11">
        <v>999</v>
      </c>
      <c r="D42" s="12">
        <v>999</v>
      </c>
    </row>
    <row r="43" spans="1:4" x14ac:dyDescent="0.3">
      <c r="A43" s="10" t="s">
        <v>59</v>
      </c>
      <c r="B43" s="11">
        <v>70</v>
      </c>
      <c r="C43" s="11">
        <v>999</v>
      </c>
      <c r="D43" s="12">
        <v>999</v>
      </c>
    </row>
    <row r="44" spans="1:4" x14ac:dyDescent="0.3">
      <c r="A44" s="10" t="s">
        <v>60</v>
      </c>
      <c r="B44" s="11">
        <v>51</v>
      </c>
      <c r="C44" s="11">
        <v>999</v>
      </c>
      <c r="D44" s="12">
        <v>999</v>
      </c>
    </row>
    <row r="45" spans="1:4" x14ac:dyDescent="0.3">
      <c r="A45" s="10" t="s">
        <v>61</v>
      </c>
      <c r="B45" s="11">
        <v>112</v>
      </c>
      <c r="C45" s="11">
        <v>31</v>
      </c>
      <c r="D45" s="12">
        <v>27.7</v>
      </c>
    </row>
    <row r="46" spans="1:4" x14ac:dyDescent="0.3">
      <c r="A46" s="10" t="s">
        <v>62</v>
      </c>
      <c r="B46" s="11">
        <v>999</v>
      </c>
      <c r="C46" s="11">
        <v>999</v>
      </c>
      <c r="D46" s="12">
        <v>999</v>
      </c>
    </row>
    <row r="47" spans="1:4" x14ac:dyDescent="0.3">
      <c r="A47" s="10" t="s">
        <v>63</v>
      </c>
      <c r="B47" s="11">
        <v>999</v>
      </c>
      <c r="C47" s="11">
        <v>999</v>
      </c>
      <c r="D47" s="12">
        <v>999</v>
      </c>
    </row>
    <row r="48" spans="1:4" x14ac:dyDescent="0.3">
      <c r="A48" s="10" t="s">
        <v>64</v>
      </c>
      <c r="B48" s="11">
        <v>10</v>
      </c>
      <c r="C48" s="11">
        <v>999</v>
      </c>
      <c r="D48" s="12">
        <v>999</v>
      </c>
    </row>
    <row r="49" spans="1:4" x14ac:dyDescent="0.3">
      <c r="A49" s="10" t="s">
        <v>65</v>
      </c>
      <c r="B49" s="11">
        <v>14</v>
      </c>
      <c r="C49" s="11">
        <v>999</v>
      </c>
      <c r="D49" s="12">
        <v>999</v>
      </c>
    </row>
    <row r="50" spans="1:4" x14ac:dyDescent="0.3">
      <c r="A50" s="10" t="s">
        <v>66</v>
      </c>
      <c r="B50" s="11">
        <v>20</v>
      </c>
      <c r="C50" s="11">
        <v>999</v>
      </c>
      <c r="D50" s="12">
        <v>999</v>
      </c>
    </row>
    <row r="51" spans="1:4" x14ac:dyDescent="0.3">
      <c r="A51" s="10" t="s">
        <v>542</v>
      </c>
      <c r="B51" s="11">
        <v>999</v>
      </c>
      <c r="C51" s="11">
        <v>999</v>
      </c>
      <c r="D51" s="12">
        <v>999</v>
      </c>
    </row>
    <row r="52" spans="1:4" x14ac:dyDescent="0.3">
      <c r="A52" s="10" t="s">
        <v>67</v>
      </c>
      <c r="B52" s="11">
        <v>999</v>
      </c>
      <c r="C52" s="11">
        <v>999</v>
      </c>
      <c r="D52" s="12">
        <v>999</v>
      </c>
    </row>
    <row r="53" spans="1:4" x14ac:dyDescent="0.3">
      <c r="A53" s="10" t="s">
        <v>68</v>
      </c>
      <c r="B53" s="11">
        <v>999</v>
      </c>
      <c r="C53" s="11">
        <v>999</v>
      </c>
      <c r="D53" s="12">
        <v>999</v>
      </c>
    </row>
    <row r="54" spans="1:4" x14ac:dyDescent="0.3">
      <c r="A54" s="10" t="s">
        <v>69</v>
      </c>
      <c r="B54" s="11">
        <v>999</v>
      </c>
      <c r="C54" s="11">
        <v>999</v>
      </c>
      <c r="D54" s="12">
        <v>999</v>
      </c>
    </row>
    <row r="55" spans="1:4" x14ac:dyDescent="0.3">
      <c r="A55" s="10" t="s">
        <v>543</v>
      </c>
      <c r="B55" s="11">
        <v>999</v>
      </c>
      <c r="C55" s="11">
        <v>999</v>
      </c>
      <c r="D55" s="12">
        <v>999</v>
      </c>
    </row>
    <row r="56" spans="1:4" x14ac:dyDescent="0.3">
      <c r="A56" s="10" t="s">
        <v>70</v>
      </c>
      <c r="B56" s="11">
        <v>999</v>
      </c>
      <c r="C56" s="11">
        <v>999</v>
      </c>
      <c r="D56" s="12">
        <v>999</v>
      </c>
    </row>
    <row r="57" spans="1:4" x14ac:dyDescent="0.3">
      <c r="A57" s="10" t="s">
        <v>71</v>
      </c>
      <c r="B57" s="11">
        <v>999</v>
      </c>
      <c r="C57" s="11">
        <v>999</v>
      </c>
      <c r="D57" s="12">
        <v>999</v>
      </c>
    </row>
    <row r="58" spans="1:4" x14ac:dyDescent="0.3">
      <c r="A58" s="10" t="s">
        <v>72</v>
      </c>
      <c r="B58" s="11">
        <v>999</v>
      </c>
      <c r="C58" s="11">
        <v>999</v>
      </c>
      <c r="D58" s="12">
        <v>999</v>
      </c>
    </row>
    <row r="59" spans="1:4" x14ac:dyDescent="0.3">
      <c r="A59" s="10" t="s">
        <v>544</v>
      </c>
      <c r="B59" s="11">
        <v>999</v>
      </c>
      <c r="C59" s="11">
        <v>999</v>
      </c>
      <c r="D59" s="12">
        <v>999</v>
      </c>
    </row>
    <row r="60" spans="1:4" x14ac:dyDescent="0.3">
      <c r="A60" s="10" t="s">
        <v>73</v>
      </c>
      <c r="B60" s="11">
        <v>999</v>
      </c>
      <c r="C60" s="11">
        <v>999</v>
      </c>
      <c r="D60" s="12">
        <v>999</v>
      </c>
    </row>
    <row r="61" spans="1:4" x14ac:dyDescent="0.3">
      <c r="A61" s="10" t="s">
        <v>545</v>
      </c>
      <c r="B61" s="11">
        <v>999</v>
      </c>
      <c r="C61" s="11">
        <v>999</v>
      </c>
      <c r="D61" s="12">
        <v>999</v>
      </c>
    </row>
    <row r="62" spans="1:4" x14ac:dyDescent="0.3">
      <c r="A62" s="10" t="s">
        <v>74</v>
      </c>
      <c r="B62" s="11">
        <v>11</v>
      </c>
      <c r="C62" s="11">
        <v>999</v>
      </c>
      <c r="D62" s="12">
        <v>999</v>
      </c>
    </row>
    <row r="63" spans="1:4" x14ac:dyDescent="0.3">
      <c r="A63" s="10" t="s">
        <v>75</v>
      </c>
      <c r="B63" s="11">
        <v>0</v>
      </c>
      <c r="C63" s="11" t="s">
        <v>19</v>
      </c>
      <c r="D63" s="12" t="s">
        <v>19</v>
      </c>
    </row>
    <row r="64" spans="1:4" x14ac:dyDescent="0.3">
      <c r="A64" s="10" t="s">
        <v>76</v>
      </c>
      <c r="B64" s="11">
        <v>999</v>
      </c>
      <c r="C64" s="11">
        <v>999</v>
      </c>
      <c r="D64" s="12">
        <v>999</v>
      </c>
    </row>
    <row r="65" spans="1:4" x14ac:dyDescent="0.3">
      <c r="A65" s="10" t="s">
        <v>77</v>
      </c>
      <c r="B65" s="11">
        <v>999</v>
      </c>
      <c r="C65" s="11">
        <v>999</v>
      </c>
      <c r="D65" s="12">
        <v>999</v>
      </c>
    </row>
    <row r="66" spans="1:4" x14ac:dyDescent="0.3">
      <c r="A66" s="10" t="s">
        <v>78</v>
      </c>
      <c r="B66" s="11">
        <v>999</v>
      </c>
      <c r="C66" s="11">
        <v>999</v>
      </c>
      <c r="D66" s="12">
        <v>999</v>
      </c>
    </row>
    <row r="67" spans="1:4" x14ac:dyDescent="0.3">
      <c r="A67" s="10" t="s">
        <v>79</v>
      </c>
      <c r="B67" s="11">
        <v>999</v>
      </c>
      <c r="C67" s="11">
        <v>999</v>
      </c>
      <c r="D67" s="12">
        <v>999</v>
      </c>
    </row>
    <row r="68" spans="1:4" x14ac:dyDescent="0.3">
      <c r="A68" s="10" t="s">
        <v>80</v>
      </c>
      <c r="B68" s="11">
        <v>999</v>
      </c>
      <c r="C68" s="11">
        <v>999</v>
      </c>
      <c r="D68" s="12">
        <v>999</v>
      </c>
    </row>
    <row r="69" spans="1:4" x14ac:dyDescent="0.3">
      <c r="A69" s="10" t="s">
        <v>81</v>
      </c>
      <c r="B69" s="11">
        <v>999</v>
      </c>
      <c r="C69" s="11">
        <v>999</v>
      </c>
      <c r="D69" s="12">
        <v>999</v>
      </c>
    </row>
    <row r="70" spans="1:4" x14ac:dyDescent="0.3">
      <c r="A70" s="10" t="s">
        <v>82</v>
      </c>
      <c r="B70" s="11">
        <v>29</v>
      </c>
      <c r="C70" s="11">
        <v>14</v>
      </c>
      <c r="D70" s="12">
        <v>48.3</v>
      </c>
    </row>
    <row r="71" spans="1:4" x14ac:dyDescent="0.3">
      <c r="A71" s="10" t="s">
        <v>83</v>
      </c>
      <c r="B71" s="11">
        <v>999</v>
      </c>
      <c r="C71" s="11">
        <v>999</v>
      </c>
      <c r="D71" s="12">
        <v>999</v>
      </c>
    </row>
    <row r="72" spans="1:4" x14ac:dyDescent="0.3">
      <c r="A72" s="10" t="s">
        <v>84</v>
      </c>
      <c r="B72" s="11">
        <v>999</v>
      </c>
      <c r="C72" s="11">
        <v>999</v>
      </c>
      <c r="D72" s="12">
        <v>999</v>
      </c>
    </row>
    <row r="73" spans="1:4" x14ac:dyDescent="0.3">
      <c r="A73" s="10" t="s">
        <v>85</v>
      </c>
      <c r="B73" s="11">
        <v>28</v>
      </c>
      <c r="C73" s="11">
        <v>999</v>
      </c>
      <c r="D73" s="12">
        <v>999</v>
      </c>
    </row>
    <row r="74" spans="1:4" x14ac:dyDescent="0.3">
      <c r="A74" s="10" t="s">
        <v>87</v>
      </c>
      <c r="B74" s="11">
        <v>71</v>
      </c>
      <c r="C74" s="11">
        <v>999</v>
      </c>
      <c r="D74" s="12">
        <v>999</v>
      </c>
    </row>
    <row r="75" spans="1:4" x14ac:dyDescent="0.3">
      <c r="A75" s="10" t="s">
        <v>88</v>
      </c>
      <c r="B75" s="11">
        <v>19</v>
      </c>
      <c r="C75" s="11">
        <v>999</v>
      </c>
      <c r="D75" s="12">
        <v>999</v>
      </c>
    </row>
    <row r="76" spans="1:4" x14ac:dyDescent="0.3">
      <c r="A76" s="10" t="s">
        <v>89</v>
      </c>
      <c r="B76" s="11">
        <v>999</v>
      </c>
      <c r="C76" s="11">
        <v>999</v>
      </c>
      <c r="D76" s="12">
        <v>999</v>
      </c>
    </row>
    <row r="77" spans="1:4" x14ac:dyDescent="0.3">
      <c r="A77" s="10" t="s">
        <v>90</v>
      </c>
      <c r="B77" s="11">
        <v>999</v>
      </c>
      <c r="C77" s="11">
        <v>999</v>
      </c>
      <c r="D77" s="12">
        <v>999</v>
      </c>
    </row>
    <row r="78" spans="1:4" x14ac:dyDescent="0.3">
      <c r="A78" s="10" t="s">
        <v>92</v>
      </c>
      <c r="B78" s="11">
        <v>999</v>
      </c>
      <c r="C78" s="11">
        <v>999</v>
      </c>
      <c r="D78" s="12">
        <v>999</v>
      </c>
    </row>
    <row r="79" spans="1:4" x14ac:dyDescent="0.3">
      <c r="A79" s="10" t="s">
        <v>93</v>
      </c>
      <c r="B79" s="11">
        <v>999</v>
      </c>
      <c r="C79" s="11">
        <v>999</v>
      </c>
      <c r="D79" s="12">
        <v>999</v>
      </c>
    </row>
    <row r="80" spans="1:4" x14ac:dyDescent="0.3">
      <c r="A80" s="10" t="s">
        <v>94</v>
      </c>
      <c r="B80" s="11">
        <v>999</v>
      </c>
      <c r="C80" s="11">
        <v>999</v>
      </c>
      <c r="D80" s="12">
        <v>999</v>
      </c>
    </row>
    <row r="81" spans="1:4" x14ac:dyDescent="0.3">
      <c r="A81" s="10" t="s">
        <v>95</v>
      </c>
      <c r="B81" s="11">
        <v>37</v>
      </c>
      <c r="C81" s="11">
        <v>12</v>
      </c>
      <c r="D81" s="12">
        <v>32.4</v>
      </c>
    </row>
    <row r="82" spans="1:4" x14ac:dyDescent="0.3">
      <c r="A82" s="10" t="s">
        <v>96</v>
      </c>
      <c r="B82" s="11">
        <v>38</v>
      </c>
      <c r="C82" s="11">
        <v>13</v>
      </c>
      <c r="D82" s="12">
        <v>34.200000000000003</v>
      </c>
    </row>
    <row r="83" spans="1:4" x14ac:dyDescent="0.3">
      <c r="A83" s="10" t="s">
        <v>97</v>
      </c>
      <c r="B83" s="11">
        <v>29</v>
      </c>
      <c r="C83" s="11">
        <v>999</v>
      </c>
      <c r="D83" s="12">
        <v>999</v>
      </c>
    </row>
    <row r="84" spans="1:4" x14ac:dyDescent="0.3">
      <c r="A84" s="10" t="s">
        <v>99</v>
      </c>
      <c r="B84" s="11">
        <v>12</v>
      </c>
      <c r="C84" s="11">
        <v>0</v>
      </c>
      <c r="D84" s="12">
        <v>0</v>
      </c>
    </row>
    <row r="85" spans="1:4" x14ac:dyDescent="0.3">
      <c r="A85" s="10" t="s">
        <v>100</v>
      </c>
      <c r="B85" s="11">
        <v>16</v>
      </c>
      <c r="C85" s="11">
        <v>999</v>
      </c>
      <c r="D85" s="12">
        <v>999</v>
      </c>
    </row>
    <row r="86" spans="1:4" x14ac:dyDescent="0.3">
      <c r="A86" s="10" t="s">
        <v>101</v>
      </c>
      <c r="B86" s="11">
        <v>12</v>
      </c>
      <c r="C86" s="11">
        <v>0</v>
      </c>
      <c r="D86" s="12">
        <v>0</v>
      </c>
    </row>
    <row r="87" spans="1:4" x14ac:dyDescent="0.3">
      <c r="A87" s="10" t="s">
        <v>102</v>
      </c>
      <c r="B87" s="11">
        <v>999</v>
      </c>
      <c r="C87" s="11">
        <v>999</v>
      </c>
      <c r="D87" s="12">
        <v>999</v>
      </c>
    </row>
    <row r="88" spans="1:4" x14ac:dyDescent="0.3">
      <c r="A88" s="10" t="s">
        <v>546</v>
      </c>
      <c r="B88" s="11">
        <v>999</v>
      </c>
      <c r="C88" s="11">
        <v>999</v>
      </c>
      <c r="D88" s="12">
        <v>999</v>
      </c>
    </row>
    <row r="89" spans="1:4" x14ac:dyDescent="0.3">
      <c r="A89" s="10" t="s">
        <v>103</v>
      </c>
      <c r="B89" s="11">
        <v>999</v>
      </c>
      <c r="C89" s="11">
        <v>999</v>
      </c>
      <c r="D89" s="12">
        <v>999</v>
      </c>
    </row>
    <row r="90" spans="1:4" x14ac:dyDescent="0.3">
      <c r="A90" s="10" t="s">
        <v>104</v>
      </c>
      <c r="B90" s="11">
        <v>999</v>
      </c>
      <c r="C90" s="11">
        <v>999</v>
      </c>
      <c r="D90" s="12">
        <v>999</v>
      </c>
    </row>
    <row r="91" spans="1:4" x14ac:dyDescent="0.3">
      <c r="A91" s="10" t="s">
        <v>105</v>
      </c>
      <c r="B91" s="11">
        <v>999</v>
      </c>
      <c r="C91" s="11">
        <v>999</v>
      </c>
      <c r="D91" s="12">
        <v>999</v>
      </c>
    </row>
    <row r="92" spans="1:4" x14ac:dyDescent="0.3">
      <c r="A92" s="10" t="s">
        <v>107</v>
      </c>
      <c r="B92" s="11">
        <v>999</v>
      </c>
      <c r="C92" s="11">
        <v>999</v>
      </c>
      <c r="D92" s="12">
        <v>999</v>
      </c>
    </row>
    <row r="93" spans="1:4" x14ac:dyDescent="0.3">
      <c r="A93" s="10" t="s">
        <v>108</v>
      </c>
      <c r="B93" s="11">
        <v>999</v>
      </c>
      <c r="C93" s="11">
        <v>999</v>
      </c>
      <c r="D93" s="12">
        <v>999</v>
      </c>
    </row>
    <row r="94" spans="1:4" x14ac:dyDescent="0.3">
      <c r="A94" s="10" t="s">
        <v>547</v>
      </c>
      <c r="B94" s="11">
        <v>999</v>
      </c>
      <c r="C94" s="11">
        <v>999</v>
      </c>
      <c r="D94" s="12">
        <v>999</v>
      </c>
    </row>
    <row r="95" spans="1:4" x14ac:dyDescent="0.3">
      <c r="A95" s="10" t="s">
        <v>109</v>
      </c>
      <c r="B95" s="11">
        <v>999</v>
      </c>
      <c r="C95" s="11">
        <v>999</v>
      </c>
      <c r="D95" s="12">
        <v>999</v>
      </c>
    </row>
    <row r="96" spans="1:4" x14ac:dyDescent="0.3">
      <c r="A96" s="10" t="s">
        <v>548</v>
      </c>
      <c r="B96" s="11">
        <v>999</v>
      </c>
      <c r="C96" s="11">
        <v>999</v>
      </c>
      <c r="D96" s="12">
        <v>999</v>
      </c>
    </row>
    <row r="97" spans="1:4" x14ac:dyDescent="0.3">
      <c r="A97" s="10" t="s">
        <v>549</v>
      </c>
      <c r="B97" s="11">
        <v>999</v>
      </c>
      <c r="C97" s="11">
        <v>999</v>
      </c>
      <c r="D97" s="12">
        <v>999</v>
      </c>
    </row>
    <row r="98" spans="1:4" x14ac:dyDescent="0.3">
      <c r="A98" s="10" t="s">
        <v>550</v>
      </c>
      <c r="B98" s="11">
        <v>999</v>
      </c>
      <c r="C98" s="11">
        <v>999</v>
      </c>
      <c r="D98" s="12">
        <v>999</v>
      </c>
    </row>
    <row r="99" spans="1:4" x14ac:dyDescent="0.3">
      <c r="A99" s="10" t="s">
        <v>110</v>
      </c>
      <c r="B99" s="11">
        <v>31</v>
      </c>
      <c r="C99" s="11">
        <v>999</v>
      </c>
      <c r="D99" s="12">
        <v>999</v>
      </c>
    </row>
    <row r="100" spans="1:4" x14ac:dyDescent="0.3">
      <c r="A100" s="10" t="s">
        <v>112</v>
      </c>
      <c r="B100" s="11">
        <v>999</v>
      </c>
      <c r="C100" s="11">
        <v>999</v>
      </c>
      <c r="D100" s="12">
        <v>999</v>
      </c>
    </row>
    <row r="101" spans="1:4" x14ac:dyDescent="0.3">
      <c r="A101" s="10" t="s">
        <v>113</v>
      </c>
      <c r="B101" s="11">
        <v>999</v>
      </c>
      <c r="C101" s="11">
        <v>999</v>
      </c>
      <c r="D101" s="12">
        <v>999</v>
      </c>
    </row>
    <row r="102" spans="1:4" x14ac:dyDescent="0.3">
      <c r="A102" s="10" t="s">
        <v>114</v>
      </c>
      <c r="B102" s="11">
        <v>12</v>
      </c>
      <c r="C102" s="11">
        <v>0</v>
      </c>
      <c r="D102" s="12">
        <v>0</v>
      </c>
    </row>
    <row r="103" spans="1:4" x14ac:dyDescent="0.3">
      <c r="A103" s="10" t="s">
        <v>115</v>
      </c>
      <c r="B103" s="11">
        <v>0</v>
      </c>
      <c r="C103" s="11" t="s">
        <v>19</v>
      </c>
      <c r="D103" s="12" t="s">
        <v>19</v>
      </c>
    </row>
    <row r="104" spans="1:4" x14ac:dyDescent="0.3">
      <c r="A104" s="10" t="s">
        <v>116</v>
      </c>
      <c r="B104" s="11">
        <v>999</v>
      </c>
      <c r="C104" s="11">
        <v>999</v>
      </c>
      <c r="D104" s="12">
        <v>999</v>
      </c>
    </row>
    <row r="105" spans="1:4" x14ac:dyDescent="0.3">
      <c r="A105" s="10" t="s">
        <v>117</v>
      </c>
      <c r="B105" s="11">
        <v>999</v>
      </c>
      <c r="C105" s="11">
        <v>999</v>
      </c>
      <c r="D105" s="12">
        <v>999</v>
      </c>
    </row>
    <row r="106" spans="1:4" x14ac:dyDescent="0.3">
      <c r="A106" s="10" t="s">
        <v>120</v>
      </c>
      <c r="B106" s="11">
        <v>999</v>
      </c>
      <c r="C106" s="11">
        <v>999</v>
      </c>
      <c r="D106" s="12">
        <v>999</v>
      </c>
    </row>
    <row r="107" spans="1:4" x14ac:dyDescent="0.3">
      <c r="A107" s="10" t="s">
        <v>121</v>
      </c>
      <c r="B107" s="11">
        <v>999</v>
      </c>
      <c r="C107" s="11">
        <v>999</v>
      </c>
      <c r="D107" s="12">
        <v>999</v>
      </c>
    </row>
    <row r="108" spans="1:4" x14ac:dyDescent="0.3">
      <c r="A108" s="10" t="s">
        <v>122</v>
      </c>
      <c r="B108" s="11">
        <v>0</v>
      </c>
      <c r="C108" s="11" t="s">
        <v>19</v>
      </c>
      <c r="D108" s="12" t="s">
        <v>19</v>
      </c>
    </row>
    <row r="109" spans="1:4" x14ac:dyDescent="0.3">
      <c r="A109" s="10" t="s">
        <v>551</v>
      </c>
      <c r="B109" s="11">
        <v>999</v>
      </c>
      <c r="C109" s="11">
        <v>999</v>
      </c>
      <c r="D109" s="12">
        <v>999</v>
      </c>
    </row>
    <row r="110" spans="1:4" x14ac:dyDescent="0.3">
      <c r="A110" s="10" t="s">
        <v>552</v>
      </c>
      <c r="B110" s="11">
        <v>0</v>
      </c>
      <c r="C110" s="11" t="s">
        <v>19</v>
      </c>
      <c r="D110" s="12" t="s">
        <v>19</v>
      </c>
    </row>
    <row r="111" spans="1:4" x14ac:dyDescent="0.3">
      <c r="A111" s="10" t="s">
        <v>124</v>
      </c>
      <c r="B111" s="11">
        <v>999</v>
      </c>
      <c r="C111" s="11">
        <v>999</v>
      </c>
      <c r="D111" s="12">
        <v>999</v>
      </c>
    </row>
    <row r="112" spans="1:4" x14ac:dyDescent="0.3">
      <c r="A112" s="10" t="s">
        <v>125</v>
      </c>
      <c r="B112" s="11">
        <v>999</v>
      </c>
      <c r="C112" s="11">
        <v>999</v>
      </c>
      <c r="D112" s="12">
        <v>999</v>
      </c>
    </row>
    <row r="113" spans="1:4" x14ac:dyDescent="0.3">
      <c r="A113" s="10" t="s">
        <v>127</v>
      </c>
      <c r="B113" s="11">
        <v>999</v>
      </c>
      <c r="C113" s="11">
        <v>999</v>
      </c>
      <c r="D113" s="12">
        <v>999</v>
      </c>
    </row>
    <row r="114" spans="1:4" x14ac:dyDescent="0.3">
      <c r="A114" s="10" t="s">
        <v>553</v>
      </c>
      <c r="B114" s="11">
        <v>999</v>
      </c>
      <c r="C114" s="11">
        <v>999</v>
      </c>
      <c r="D114" s="12">
        <v>999</v>
      </c>
    </row>
    <row r="115" spans="1:4" x14ac:dyDescent="0.3">
      <c r="A115" s="10" t="s">
        <v>128</v>
      </c>
      <c r="B115" s="11">
        <v>999</v>
      </c>
      <c r="C115" s="11">
        <v>999</v>
      </c>
      <c r="D115" s="12">
        <v>999</v>
      </c>
    </row>
    <row r="116" spans="1:4" x14ac:dyDescent="0.3">
      <c r="A116" s="10" t="s">
        <v>131</v>
      </c>
      <c r="B116" s="11">
        <v>10</v>
      </c>
      <c r="C116" s="11">
        <v>999</v>
      </c>
      <c r="D116" s="12">
        <v>999</v>
      </c>
    </row>
    <row r="117" spans="1:4" x14ac:dyDescent="0.3">
      <c r="A117" s="10" t="s">
        <v>132</v>
      </c>
      <c r="B117" s="11">
        <v>19</v>
      </c>
      <c r="C117" s="11">
        <v>999</v>
      </c>
      <c r="D117" s="12">
        <v>999</v>
      </c>
    </row>
    <row r="118" spans="1:4" x14ac:dyDescent="0.3">
      <c r="A118" s="10" t="s">
        <v>133</v>
      </c>
      <c r="B118" s="11">
        <v>999</v>
      </c>
      <c r="C118" s="11">
        <v>999</v>
      </c>
      <c r="D118" s="12">
        <v>999</v>
      </c>
    </row>
    <row r="119" spans="1:4" x14ac:dyDescent="0.3">
      <c r="A119" s="10" t="s">
        <v>134</v>
      </c>
      <c r="B119" s="11">
        <v>15</v>
      </c>
      <c r="C119" s="11">
        <v>999</v>
      </c>
      <c r="D119" s="12">
        <v>999</v>
      </c>
    </row>
    <row r="120" spans="1:4" x14ac:dyDescent="0.3">
      <c r="A120" s="10" t="s">
        <v>136</v>
      </c>
      <c r="B120" s="11">
        <v>999</v>
      </c>
      <c r="C120" s="11">
        <v>999</v>
      </c>
      <c r="D120" s="12">
        <v>999</v>
      </c>
    </row>
    <row r="121" spans="1:4" x14ac:dyDescent="0.3">
      <c r="A121" s="10" t="s">
        <v>137</v>
      </c>
      <c r="B121" s="11">
        <v>22</v>
      </c>
      <c r="C121" s="11">
        <v>999</v>
      </c>
      <c r="D121" s="12">
        <v>999</v>
      </c>
    </row>
    <row r="122" spans="1:4" x14ac:dyDescent="0.3">
      <c r="A122" s="10" t="s">
        <v>138</v>
      </c>
      <c r="B122" s="11">
        <v>999</v>
      </c>
      <c r="C122" s="11">
        <v>999</v>
      </c>
      <c r="D122" s="12">
        <v>999</v>
      </c>
    </row>
    <row r="123" spans="1:4" x14ac:dyDescent="0.3">
      <c r="A123" s="10" t="s">
        <v>139</v>
      </c>
      <c r="B123" s="11">
        <v>999</v>
      </c>
      <c r="C123" s="11">
        <v>999</v>
      </c>
      <c r="D123" s="12">
        <v>999</v>
      </c>
    </row>
    <row r="124" spans="1:4" x14ac:dyDescent="0.3">
      <c r="A124" s="10" t="s">
        <v>140</v>
      </c>
      <c r="B124" s="11">
        <v>999</v>
      </c>
      <c r="C124" s="11">
        <v>999</v>
      </c>
      <c r="D124" s="12">
        <v>999</v>
      </c>
    </row>
    <row r="125" spans="1:4" x14ac:dyDescent="0.3">
      <c r="A125" s="10" t="s">
        <v>141</v>
      </c>
      <c r="B125" s="11">
        <v>999</v>
      </c>
      <c r="C125" s="11">
        <v>999</v>
      </c>
      <c r="D125" s="12">
        <v>999</v>
      </c>
    </row>
    <row r="126" spans="1:4" x14ac:dyDescent="0.3">
      <c r="A126" s="10" t="s">
        <v>142</v>
      </c>
      <c r="B126" s="11">
        <v>999</v>
      </c>
      <c r="C126" s="11">
        <v>999</v>
      </c>
      <c r="D126" s="12">
        <v>999</v>
      </c>
    </row>
    <row r="127" spans="1:4" x14ac:dyDescent="0.3">
      <c r="A127" s="10" t="s">
        <v>554</v>
      </c>
      <c r="B127" s="11">
        <v>999</v>
      </c>
      <c r="C127" s="11">
        <v>999</v>
      </c>
      <c r="D127" s="12">
        <v>999</v>
      </c>
    </row>
    <row r="128" spans="1:4" x14ac:dyDescent="0.3">
      <c r="A128" s="10" t="s">
        <v>143</v>
      </c>
      <c r="B128" s="11">
        <v>999</v>
      </c>
      <c r="C128" s="11">
        <v>999</v>
      </c>
      <c r="D128" s="12">
        <v>999</v>
      </c>
    </row>
    <row r="129" spans="1:4" x14ac:dyDescent="0.3">
      <c r="A129" s="10" t="s">
        <v>144</v>
      </c>
      <c r="B129" s="11">
        <v>999</v>
      </c>
      <c r="C129" s="11">
        <v>999</v>
      </c>
      <c r="D129" s="12">
        <v>999</v>
      </c>
    </row>
    <row r="130" spans="1:4" x14ac:dyDescent="0.3">
      <c r="A130" s="10" t="s">
        <v>145</v>
      </c>
      <c r="B130" s="11">
        <v>68</v>
      </c>
      <c r="C130" s="11">
        <v>999</v>
      </c>
      <c r="D130" s="12">
        <v>999</v>
      </c>
    </row>
    <row r="131" spans="1:4" x14ac:dyDescent="0.3">
      <c r="A131" s="10" t="s">
        <v>146</v>
      </c>
      <c r="B131" s="11">
        <v>252</v>
      </c>
      <c r="C131" s="11">
        <v>46</v>
      </c>
      <c r="D131" s="12">
        <v>18.3</v>
      </c>
    </row>
    <row r="132" spans="1:4" x14ac:dyDescent="0.3">
      <c r="A132" s="10" t="s">
        <v>147</v>
      </c>
      <c r="B132" s="11">
        <v>999</v>
      </c>
      <c r="C132" s="11">
        <v>999</v>
      </c>
      <c r="D132" s="12">
        <v>999</v>
      </c>
    </row>
    <row r="133" spans="1:4" x14ac:dyDescent="0.3">
      <c r="A133" s="10" t="s">
        <v>148</v>
      </c>
      <c r="B133" s="11">
        <v>999</v>
      </c>
      <c r="C133" s="11">
        <v>999</v>
      </c>
      <c r="D133" s="12">
        <v>999</v>
      </c>
    </row>
    <row r="134" spans="1:4" x14ac:dyDescent="0.3">
      <c r="A134" s="10" t="s">
        <v>149</v>
      </c>
      <c r="B134" s="11">
        <v>11</v>
      </c>
      <c r="C134" s="11">
        <v>999</v>
      </c>
      <c r="D134" s="12">
        <v>999</v>
      </c>
    </row>
    <row r="135" spans="1:4" x14ac:dyDescent="0.3">
      <c r="A135" s="10" t="s">
        <v>150</v>
      </c>
      <c r="B135" s="11">
        <v>12</v>
      </c>
      <c r="C135" s="11">
        <v>999</v>
      </c>
      <c r="D135" s="12">
        <v>999</v>
      </c>
    </row>
    <row r="136" spans="1:4" x14ac:dyDescent="0.3">
      <c r="A136" s="10" t="s">
        <v>151</v>
      </c>
      <c r="B136" s="11">
        <v>13</v>
      </c>
      <c r="C136" s="11">
        <v>999</v>
      </c>
      <c r="D136" s="12">
        <v>999</v>
      </c>
    </row>
    <row r="137" spans="1:4" x14ac:dyDescent="0.3">
      <c r="A137" s="10" t="s">
        <v>152</v>
      </c>
      <c r="B137" s="11">
        <v>18</v>
      </c>
      <c r="C137" s="11">
        <v>999</v>
      </c>
      <c r="D137" s="12">
        <v>999</v>
      </c>
    </row>
    <row r="138" spans="1:4" x14ac:dyDescent="0.3">
      <c r="A138" s="10" t="s">
        <v>153</v>
      </c>
      <c r="B138" s="11">
        <v>66</v>
      </c>
      <c r="C138" s="11">
        <v>21</v>
      </c>
      <c r="D138" s="12">
        <v>31.8</v>
      </c>
    </row>
    <row r="139" spans="1:4" x14ac:dyDescent="0.3">
      <c r="A139" s="10" t="s">
        <v>155</v>
      </c>
      <c r="B139" s="11">
        <v>51</v>
      </c>
      <c r="C139" s="11">
        <v>10</v>
      </c>
      <c r="D139" s="12">
        <v>19.600000000000001</v>
      </c>
    </row>
    <row r="140" spans="1:4" x14ac:dyDescent="0.3">
      <c r="A140" s="10" t="s">
        <v>156</v>
      </c>
      <c r="B140" s="11">
        <v>999</v>
      </c>
      <c r="C140" s="11">
        <v>999</v>
      </c>
      <c r="D140" s="12">
        <v>999</v>
      </c>
    </row>
    <row r="141" spans="1:4" x14ac:dyDescent="0.3">
      <c r="A141" s="10" t="s">
        <v>157</v>
      </c>
      <c r="B141" s="11">
        <v>12</v>
      </c>
      <c r="C141" s="11">
        <v>999</v>
      </c>
      <c r="D141" s="12">
        <v>999</v>
      </c>
    </row>
    <row r="142" spans="1:4" x14ac:dyDescent="0.3">
      <c r="A142" s="10" t="s">
        <v>158</v>
      </c>
      <c r="B142" s="11">
        <v>10</v>
      </c>
      <c r="C142" s="11">
        <v>999</v>
      </c>
      <c r="D142" s="12">
        <v>999</v>
      </c>
    </row>
    <row r="143" spans="1:4" x14ac:dyDescent="0.3">
      <c r="A143" s="10" t="s">
        <v>159</v>
      </c>
      <c r="B143" s="11">
        <v>999</v>
      </c>
      <c r="C143" s="11">
        <v>999</v>
      </c>
      <c r="D143" s="12">
        <v>999</v>
      </c>
    </row>
    <row r="144" spans="1:4" x14ac:dyDescent="0.3">
      <c r="A144" s="10" t="s">
        <v>160</v>
      </c>
      <c r="B144" s="11">
        <v>68</v>
      </c>
      <c r="C144" s="11">
        <v>21</v>
      </c>
      <c r="D144" s="12">
        <v>30.9</v>
      </c>
    </row>
    <row r="145" spans="1:4" x14ac:dyDescent="0.3">
      <c r="A145" s="10" t="s">
        <v>161</v>
      </c>
      <c r="B145" s="11">
        <v>999</v>
      </c>
      <c r="C145" s="11">
        <v>999</v>
      </c>
      <c r="D145" s="12">
        <v>999</v>
      </c>
    </row>
    <row r="146" spans="1:4" x14ac:dyDescent="0.3">
      <c r="A146" s="10" t="s">
        <v>163</v>
      </c>
      <c r="B146" s="11">
        <v>999</v>
      </c>
      <c r="C146" s="11">
        <v>999</v>
      </c>
      <c r="D146" s="12">
        <v>999</v>
      </c>
    </row>
    <row r="147" spans="1:4" x14ac:dyDescent="0.3">
      <c r="A147" s="10" t="s">
        <v>164</v>
      </c>
      <c r="B147" s="11">
        <v>11</v>
      </c>
      <c r="C147" s="11">
        <v>999</v>
      </c>
      <c r="D147" s="12">
        <v>999</v>
      </c>
    </row>
    <row r="148" spans="1:4" x14ac:dyDescent="0.3">
      <c r="A148" s="10" t="s">
        <v>165</v>
      </c>
      <c r="B148" s="11">
        <v>84</v>
      </c>
      <c r="C148" s="11">
        <v>22</v>
      </c>
      <c r="D148" s="12">
        <v>26.2</v>
      </c>
    </row>
    <row r="149" spans="1:4" x14ac:dyDescent="0.3">
      <c r="A149" s="10" t="s">
        <v>166</v>
      </c>
      <c r="B149" s="11">
        <v>20</v>
      </c>
      <c r="C149" s="11">
        <v>0</v>
      </c>
      <c r="D149" s="12">
        <v>0</v>
      </c>
    </row>
    <row r="150" spans="1:4" x14ac:dyDescent="0.3">
      <c r="A150" s="10" t="s">
        <v>167</v>
      </c>
      <c r="B150" s="11">
        <v>13</v>
      </c>
      <c r="C150" s="11">
        <v>999</v>
      </c>
      <c r="D150" s="12">
        <v>999</v>
      </c>
    </row>
    <row r="151" spans="1:4" x14ac:dyDescent="0.3">
      <c r="A151" s="10" t="s">
        <v>169</v>
      </c>
      <c r="B151" s="11">
        <v>999</v>
      </c>
      <c r="C151" s="11">
        <v>999</v>
      </c>
      <c r="D151" s="12">
        <v>999</v>
      </c>
    </row>
    <row r="152" spans="1:4" x14ac:dyDescent="0.3">
      <c r="A152" s="10" t="s">
        <v>170</v>
      </c>
      <c r="B152" s="11">
        <v>999</v>
      </c>
      <c r="C152" s="11">
        <v>999</v>
      </c>
      <c r="D152" s="12">
        <v>999</v>
      </c>
    </row>
    <row r="153" spans="1:4" x14ac:dyDescent="0.3">
      <c r="A153" s="10" t="s">
        <v>171</v>
      </c>
      <c r="B153" s="11">
        <v>999</v>
      </c>
      <c r="C153" s="11">
        <v>999</v>
      </c>
      <c r="D153" s="12">
        <v>999</v>
      </c>
    </row>
    <row r="154" spans="1:4" x14ac:dyDescent="0.3">
      <c r="A154" s="10" t="s">
        <v>172</v>
      </c>
      <c r="B154" s="11">
        <v>999</v>
      </c>
      <c r="C154" s="11">
        <v>999</v>
      </c>
      <c r="D154" s="12">
        <v>999</v>
      </c>
    </row>
    <row r="155" spans="1:4" x14ac:dyDescent="0.3">
      <c r="A155" s="10" t="s">
        <v>175</v>
      </c>
      <c r="B155" s="11">
        <v>999</v>
      </c>
      <c r="C155" s="11">
        <v>999</v>
      </c>
      <c r="D155" s="12">
        <v>999</v>
      </c>
    </row>
    <row r="156" spans="1:4" x14ac:dyDescent="0.3">
      <c r="A156" s="10" t="s">
        <v>176</v>
      </c>
      <c r="B156" s="11">
        <v>999</v>
      </c>
      <c r="C156" s="11">
        <v>999</v>
      </c>
      <c r="D156" s="12">
        <v>999</v>
      </c>
    </row>
    <row r="157" spans="1:4" x14ac:dyDescent="0.3">
      <c r="A157" s="10" t="s">
        <v>177</v>
      </c>
      <c r="B157" s="11">
        <v>999</v>
      </c>
      <c r="C157" s="11">
        <v>999</v>
      </c>
      <c r="D157" s="12">
        <v>999</v>
      </c>
    </row>
    <row r="158" spans="1:4" x14ac:dyDescent="0.3">
      <c r="A158" s="10" t="s">
        <v>178</v>
      </c>
      <c r="B158" s="11">
        <v>18</v>
      </c>
      <c r="C158" s="11">
        <v>13</v>
      </c>
      <c r="D158" s="12">
        <v>72.2</v>
      </c>
    </row>
    <row r="159" spans="1:4" x14ac:dyDescent="0.3">
      <c r="A159" s="10" t="s">
        <v>179</v>
      </c>
      <c r="B159" s="11">
        <v>26</v>
      </c>
      <c r="C159" s="11">
        <v>999</v>
      </c>
      <c r="D159" s="12">
        <v>999</v>
      </c>
    </row>
    <row r="160" spans="1:4" x14ac:dyDescent="0.3">
      <c r="A160" s="10" t="s">
        <v>180</v>
      </c>
      <c r="B160" s="11">
        <v>25</v>
      </c>
      <c r="C160" s="11">
        <v>999</v>
      </c>
      <c r="D160" s="12">
        <v>999</v>
      </c>
    </row>
    <row r="161" spans="1:4" x14ac:dyDescent="0.3">
      <c r="A161" s="10" t="s">
        <v>181</v>
      </c>
      <c r="B161" s="11">
        <v>14</v>
      </c>
      <c r="C161" s="11">
        <v>999</v>
      </c>
      <c r="D161" s="12">
        <v>999</v>
      </c>
    </row>
    <row r="162" spans="1:4" x14ac:dyDescent="0.3">
      <c r="A162" s="10" t="s">
        <v>182</v>
      </c>
      <c r="B162" s="11">
        <v>999</v>
      </c>
      <c r="C162" s="11">
        <v>999</v>
      </c>
      <c r="D162" s="12">
        <v>999</v>
      </c>
    </row>
    <row r="163" spans="1:4" x14ac:dyDescent="0.3">
      <c r="A163" s="10" t="s">
        <v>183</v>
      </c>
      <c r="B163" s="11">
        <v>13</v>
      </c>
      <c r="C163" s="11">
        <v>999</v>
      </c>
      <c r="D163" s="12">
        <v>999</v>
      </c>
    </row>
    <row r="164" spans="1:4" x14ac:dyDescent="0.3">
      <c r="A164" s="10" t="s">
        <v>184</v>
      </c>
      <c r="B164" s="11">
        <v>999</v>
      </c>
      <c r="C164" s="11">
        <v>999</v>
      </c>
      <c r="D164" s="12">
        <v>999</v>
      </c>
    </row>
    <row r="165" spans="1:4" x14ac:dyDescent="0.3">
      <c r="A165" s="10" t="s">
        <v>186</v>
      </c>
      <c r="B165" s="11">
        <v>999</v>
      </c>
      <c r="C165" s="11">
        <v>999</v>
      </c>
      <c r="D165" s="12">
        <v>999</v>
      </c>
    </row>
    <row r="166" spans="1:4" x14ac:dyDescent="0.3">
      <c r="A166" s="10" t="s">
        <v>188</v>
      </c>
      <c r="B166" s="11">
        <v>999</v>
      </c>
      <c r="C166" s="11">
        <v>999</v>
      </c>
      <c r="D166" s="12">
        <v>999</v>
      </c>
    </row>
    <row r="167" spans="1:4" x14ac:dyDescent="0.3">
      <c r="A167" s="10" t="s">
        <v>189</v>
      </c>
      <c r="B167" s="11">
        <v>999</v>
      </c>
      <c r="C167" s="11">
        <v>999</v>
      </c>
      <c r="D167" s="12">
        <v>999</v>
      </c>
    </row>
    <row r="168" spans="1:4" x14ac:dyDescent="0.3">
      <c r="A168" s="10" t="s">
        <v>190</v>
      </c>
      <c r="B168" s="11">
        <v>999</v>
      </c>
      <c r="C168" s="11">
        <v>999</v>
      </c>
      <c r="D168" s="12">
        <v>999</v>
      </c>
    </row>
    <row r="169" spans="1:4" x14ac:dyDescent="0.3">
      <c r="A169" s="10" t="s">
        <v>191</v>
      </c>
      <c r="B169" s="11">
        <v>999</v>
      </c>
      <c r="C169" s="11">
        <v>999</v>
      </c>
      <c r="D169" s="12">
        <v>999</v>
      </c>
    </row>
    <row r="170" spans="1:4" x14ac:dyDescent="0.3">
      <c r="A170" s="10" t="s">
        <v>192</v>
      </c>
      <c r="B170" s="11">
        <v>999</v>
      </c>
      <c r="C170" s="11">
        <v>999</v>
      </c>
      <c r="D170" s="12">
        <v>999</v>
      </c>
    </row>
    <row r="171" spans="1:4" x14ac:dyDescent="0.3">
      <c r="A171" s="10" t="s">
        <v>193</v>
      </c>
      <c r="B171" s="11">
        <v>231</v>
      </c>
      <c r="C171" s="11">
        <v>27</v>
      </c>
      <c r="D171" s="12">
        <v>11.7</v>
      </c>
    </row>
    <row r="172" spans="1:4" x14ac:dyDescent="0.3">
      <c r="A172" s="10" t="s">
        <v>195</v>
      </c>
      <c r="B172" s="11">
        <v>22</v>
      </c>
      <c r="C172" s="11">
        <v>999</v>
      </c>
      <c r="D172" s="12">
        <v>999</v>
      </c>
    </row>
    <row r="173" spans="1:4" x14ac:dyDescent="0.3">
      <c r="A173" s="10" t="s">
        <v>196</v>
      </c>
      <c r="B173" s="11">
        <v>999</v>
      </c>
      <c r="C173" s="11">
        <v>999</v>
      </c>
      <c r="D173" s="12">
        <v>999</v>
      </c>
    </row>
    <row r="174" spans="1:4" x14ac:dyDescent="0.3">
      <c r="A174" s="10" t="s">
        <v>197</v>
      </c>
      <c r="B174" s="11">
        <v>999</v>
      </c>
      <c r="C174" s="11">
        <v>999</v>
      </c>
      <c r="D174" s="12">
        <v>999</v>
      </c>
    </row>
    <row r="175" spans="1:4" x14ac:dyDescent="0.3">
      <c r="A175" s="10" t="s">
        <v>198</v>
      </c>
      <c r="B175" s="11">
        <v>70</v>
      </c>
      <c r="C175" s="11">
        <v>999</v>
      </c>
      <c r="D175" s="12">
        <v>999</v>
      </c>
    </row>
    <row r="176" spans="1:4" x14ac:dyDescent="0.3">
      <c r="A176" s="10" t="s">
        <v>555</v>
      </c>
      <c r="B176" s="11">
        <v>999</v>
      </c>
      <c r="C176" s="11">
        <v>999</v>
      </c>
      <c r="D176" s="12">
        <v>999</v>
      </c>
    </row>
    <row r="177" spans="1:4" x14ac:dyDescent="0.3">
      <c r="A177" s="10" t="s">
        <v>199</v>
      </c>
      <c r="B177" s="11">
        <v>53</v>
      </c>
      <c r="C177" s="11">
        <v>16</v>
      </c>
      <c r="D177" s="12">
        <v>30.2</v>
      </c>
    </row>
    <row r="178" spans="1:4" x14ac:dyDescent="0.3">
      <c r="A178" s="10" t="s">
        <v>200</v>
      </c>
      <c r="B178" s="11">
        <v>999</v>
      </c>
      <c r="C178" s="11">
        <v>999</v>
      </c>
      <c r="D178" s="12">
        <v>999</v>
      </c>
    </row>
    <row r="179" spans="1:4" x14ac:dyDescent="0.3">
      <c r="A179" s="10" t="s">
        <v>201</v>
      </c>
      <c r="B179" s="11">
        <v>999</v>
      </c>
      <c r="C179" s="11">
        <v>999</v>
      </c>
      <c r="D179" s="12">
        <v>999</v>
      </c>
    </row>
    <row r="180" spans="1:4" x14ac:dyDescent="0.3">
      <c r="A180" s="10" t="s">
        <v>202</v>
      </c>
      <c r="B180" s="11">
        <v>999</v>
      </c>
      <c r="C180" s="11">
        <v>999</v>
      </c>
      <c r="D180" s="12">
        <v>999</v>
      </c>
    </row>
    <row r="181" spans="1:4" x14ac:dyDescent="0.3">
      <c r="A181" s="10" t="s">
        <v>203</v>
      </c>
      <c r="B181" s="11">
        <v>36</v>
      </c>
      <c r="C181" s="11">
        <v>19</v>
      </c>
      <c r="D181" s="12">
        <v>52.8</v>
      </c>
    </row>
    <row r="182" spans="1:4" x14ac:dyDescent="0.3">
      <c r="A182" s="10" t="s">
        <v>205</v>
      </c>
      <c r="B182" s="11">
        <v>999</v>
      </c>
      <c r="C182" s="11">
        <v>999</v>
      </c>
      <c r="D182" s="12">
        <v>999</v>
      </c>
    </row>
    <row r="183" spans="1:4" x14ac:dyDescent="0.3">
      <c r="A183" s="10" t="s">
        <v>207</v>
      </c>
      <c r="B183" s="11">
        <v>999</v>
      </c>
      <c r="C183" s="11">
        <v>999</v>
      </c>
      <c r="D183" s="12">
        <v>999</v>
      </c>
    </row>
    <row r="184" spans="1:4" x14ac:dyDescent="0.3">
      <c r="A184" s="10" t="s">
        <v>208</v>
      </c>
      <c r="B184" s="11">
        <v>27</v>
      </c>
      <c r="C184" s="11">
        <v>999</v>
      </c>
      <c r="D184" s="12">
        <v>999</v>
      </c>
    </row>
    <row r="185" spans="1:4" x14ac:dyDescent="0.3">
      <c r="A185" s="10" t="s">
        <v>209</v>
      </c>
      <c r="B185" s="11">
        <v>30</v>
      </c>
      <c r="C185" s="11">
        <v>10</v>
      </c>
      <c r="D185" s="12">
        <v>33.299999999999997</v>
      </c>
    </row>
    <row r="186" spans="1:4" x14ac:dyDescent="0.3">
      <c r="A186" s="10" t="s">
        <v>556</v>
      </c>
      <c r="B186" s="11">
        <v>999</v>
      </c>
      <c r="C186" s="11">
        <v>999</v>
      </c>
      <c r="D186" s="12">
        <v>999</v>
      </c>
    </row>
    <row r="187" spans="1:4" x14ac:dyDescent="0.3">
      <c r="A187" s="10" t="s">
        <v>210</v>
      </c>
      <c r="B187" s="11">
        <v>58</v>
      </c>
      <c r="C187" s="11">
        <v>18</v>
      </c>
      <c r="D187" s="12">
        <v>31</v>
      </c>
    </row>
    <row r="188" spans="1:4" x14ac:dyDescent="0.3">
      <c r="A188" s="10" t="s">
        <v>212</v>
      </c>
      <c r="B188" s="11">
        <v>27</v>
      </c>
      <c r="C188" s="11">
        <v>10</v>
      </c>
      <c r="D188" s="12">
        <v>37</v>
      </c>
    </row>
    <row r="189" spans="1:4" x14ac:dyDescent="0.3">
      <c r="A189" s="10" t="s">
        <v>213</v>
      </c>
      <c r="B189" s="11">
        <v>11</v>
      </c>
      <c r="C189" s="11">
        <v>999</v>
      </c>
      <c r="D189" s="12">
        <v>999</v>
      </c>
    </row>
    <row r="190" spans="1:4" x14ac:dyDescent="0.3">
      <c r="A190" s="10" t="s">
        <v>214</v>
      </c>
      <c r="B190" s="11">
        <v>999</v>
      </c>
      <c r="C190" s="11">
        <v>999</v>
      </c>
      <c r="D190" s="12">
        <v>999</v>
      </c>
    </row>
    <row r="191" spans="1:4" x14ac:dyDescent="0.3">
      <c r="A191" s="10" t="s">
        <v>215</v>
      </c>
      <c r="B191" s="11">
        <v>22</v>
      </c>
      <c r="C191" s="11">
        <v>999</v>
      </c>
      <c r="D191" s="12">
        <v>999</v>
      </c>
    </row>
    <row r="192" spans="1:4" x14ac:dyDescent="0.3">
      <c r="A192" s="10" t="s">
        <v>216</v>
      </c>
      <c r="B192" s="11">
        <v>999</v>
      </c>
      <c r="C192" s="11">
        <v>999</v>
      </c>
      <c r="D192" s="12">
        <v>999</v>
      </c>
    </row>
    <row r="193" spans="1:4" x14ac:dyDescent="0.3">
      <c r="A193" s="10" t="s">
        <v>217</v>
      </c>
      <c r="B193" s="11">
        <v>999</v>
      </c>
      <c r="C193" s="11">
        <v>999</v>
      </c>
      <c r="D193" s="12">
        <v>999</v>
      </c>
    </row>
    <row r="194" spans="1:4" x14ac:dyDescent="0.3">
      <c r="A194" s="10" t="s">
        <v>218</v>
      </c>
      <c r="B194" s="11">
        <v>10</v>
      </c>
      <c r="C194" s="11">
        <v>999</v>
      </c>
      <c r="D194" s="12">
        <v>999</v>
      </c>
    </row>
    <row r="195" spans="1:4" x14ac:dyDescent="0.3">
      <c r="A195" s="10" t="s">
        <v>219</v>
      </c>
      <c r="B195" s="11">
        <v>999</v>
      </c>
      <c r="C195" s="11">
        <v>999</v>
      </c>
      <c r="D195" s="12">
        <v>999</v>
      </c>
    </row>
    <row r="196" spans="1:4" x14ac:dyDescent="0.3">
      <c r="A196" s="10" t="s">
        <v>220</v>
      </c>
      <c r="B196" s="11">
        <v>75</v>
      </c>
      <c r="C196" s="11">
        <v>39</v>
      </c>
      <c r="D196" s="12">
        <v>52</v>
      </c>
    </row>
    <row r="197" spans="1:4" x14ac:dyDescent="0.3">
      <c r="A197" s="10" t="s">
        <v>221</v>
      </c>
      <c r="B197" s="11">
        <v>11</v>
      </c>
      <c r="C197" s="11">
        <v>999</v>
      </c>
      <c r="D197" s="12">
        <v>999</v>
      </c>
    </row>
    <row r="198" spans="1:4" x14ac:dyDescent="0.3">
      <c r="A198" s="10" t="s">
        <v>223</v>
      </c>
      <c r="B198" s="11">
        <v>0</v>
      </c>
      <c r="C198" s="11" t="s">
        <v>19</v>
      </c>
      <c r="D198" s="12" t="s">
        <v>19</v>
      </c>
    </row>
    <row r="199" spans="1:4" x14ac:dyDescent="0.3">
      <c r="A199" s="10" t="s">
        <v>225</v>
      </c>
      <c r="B199" s="11">
        <v>999</v>
      </c>
      <c r="C199" s="11">
        <v>999</v>
      </c>
      <c r="D199" s="12">
        <v>999</v>
      </c>
    </row>
    <row r="200" spans="1:4" x14ac:dyDescent="0.3">
      <c r="A200" s="10" t="s">
        <v>226</v>
      </c>
      <c r="B200" s="11">
        <v>999</v>
      </c>
      <c r="C200" s="11">
        <v>999</v>
      </c>
      <c r="D200" s="12">
        <v>999</v>
      </c>
    </row>
    <row r="201" spans="1:4" x14ac:dyDescent="0.3">
      <c r="A201" s="10" t="s">
        <v>227</v>
      </c>
      <c r="B201" s="11">
        <v>999</v>
      </c>
      <c r="C201" s="11">
        <v>999</v>
      </c>
      <c r="D201" s="12">
        <v>999</v>
      </c>
    </row>
    <row r="202" spans="1:4" x14ac:dyDescent="0.3">
      <c r="A202" s="10" t="s">
        <v>557</v>
      </c>
      <c r="B202" s="11">
        <v>999</v>
      </c>
      <c r="C202" s="11">
        <v>999</v>
      </c>
      <c r="D202" s="12">
        <v>999</v>
      </c>
    </row>
    <row r="203" spans="1:4" x14ac:dyDescent="0.3">
      <c r="A203" s="10" t="s">
        <v>228</v>
      </c>
      <c r="B203" s="11">
        <v>17</v>
      </c>
      <c r="C203" s="11">
        <v>0</v>
      </c>
      <c r="D203" s="12">
        <v>0</v>
      </c>
    </row>
    <row r="204" spans="1:4" x14ac:dyDescent="0.3">
      <c r="A204" s="10" t="s">
        <v>229</v>
      </c>
      <c r="B204" s="11">
        <v>51</v>
      </c>
      <c r="C204" s="11">
        <v>18</v>
      </c>
      <c r="D204" s="12">
        <v>35.299999999999997</v>
      </c>
    </row>
    <row r="205" spans="1:4" x14ac:dyDescent="0.3">
      <c r="A205" s="10" t="s">
        <v>230</v>
      </c>
      <c r="B205" s="11">
        <v>999</v>
      </c>
      <c r="C205" s="11">
        <v>999</v>
      </c>
      <c r="D205" s="12">
        <v>999</v>
      </c>
    </row>
    <row r="206" spans="1:4" x14ac:dyDescent="0.3">
      <c r="A206" s="10" t="s">
        <v>231</v>
      </c>
      <c r="B206" s="11">
        <v>19</v>
      </c>
      <c r="C206" s="11">
        <v>999</v>
      </c>
      <c r="D206" s="12">
        <v>999</v>
      </c>
    </row>
    <row r="207" spans="1:4" x14ac:dyDescent="0.3">
      <c r="A207" s="10" t="s">
        <v>232</v>
      </c>
      <c r="B207" s="11">
        <v>999</v>
      </c>
      <c r="C207" s="11">
        <v>999</v>
      </c>
      <c r="D207" s="12">
        <v>999</v>
      </c>
    </row>
    <row r="208" spans="1:4" x14ac:dyDescent="0.3">
      <c r="A208" s="10" t="s">
        <v>233</v>
      </c>
      <c r="B208" s="11">
        <v>130</v>
      </c>
      <c r="C208" s="11">
        <v>36</v>
      </c>
      <c r="D208" s="12">
        <v>27.7</v>
      </c>
    </row>
    <row r="209" spans="1:4" x14ac:dyDescent="0.3">
      <c r="A209" s="10" t="s">
        <v>235</v>
      </c>
      <c r="B209" s="11">
        <v>999</v>
      </c>
      <c r="C209" s="11">
        <v>999</v>
      </c>
      <c r="D209" s="12">
        <v>999</v>
      </c>
    </row>
    <row r="210" spans="1:4" x14ac:dyDescent="0.3">
      <c r="A210" s="10" t="s">
        <v>236</v>
      </c>
      <c r="B210" s="11">
        <v>999</v>
      </c>
      <c r="C210" s="11">
        <v>999</v>
      </c>
      <c r="D210" s="12">
        <v>999</v>
      </c>
    </row>
    <row r="211" spans="1:4" x14ac:dyDescent="0.3">
      <c r="A211" s="10" t="s">
        <v>237</v>
      </c>
      <c r="B211" s="11">
        <v>999</v>
      </c>
      <c r="C211" s="11">
        <v>999</v>
      </c>
      <c r="D211" s="12">
        <v>999</v>
      </c>
    </row>
    <row r="212" spans="1:4" x14ac:dyDescent="0.3">
      <c r="A212" s="10" t="s">
        <v>238</v>
      </c>
      <c r="B212" s="11">
        <v>29</v>
      </c>
      <c r="C212" s="11">
        <v>999</v>
      </c>
      <c r="D212" s="12">
        <v>999</v>
      </c>
    </row>
    <row r="213" spans="1:4" x14ac:dyDescent="0.3">
      <c r="A213" s="10" t="s">
        <v>239</v>
      </c>
      <c r="B213" s="11">
        <v>999</v>
      </c>
      <c r="C213" s="11">
        <v>999</v>
      </c>
      <c r="D213" s="12">
        <v>999</v>
      </c>
    </row>
    <row r="214" spans="1:4" x14ac:dyDescent="0.3">
      <c r="A214" s="10" t="s">
        <v>240</v>
      </c>
      <c r="B214" s="11">
        <v>28</v>
      </c>
      <c r="C214" s="11">
        <v>999</v>
      </c>
      <c r="D214" s="12">
        <v>999</v>
      </c>
    </row>
    <row r="215" spans="1:4" x14ac:dyDescent="0.3">
      <c r="A215" s="10" t="s">
        <v>241</v>
      </c>
      <c r="B215" s="11">
        <v>999</v>
      </c>
      <c r="C215" s="11">
        <v>999</v>
      </c>
      <c r="D215" s="12">
        <v>999</v>
      </c>
    </row>
    <row r="216" spans="1:4" x14ac:dyDescent="0.3">
      <c r="A216" s="10" t="s">
        <v>242</v>
      </c>
      <c r="B216" s="11">
        <v>999</v>
      </c>
      <c r="C216" s="11">
        <v>999</v>
      </c>
      <c r="D216" s="12">
        <v>999</v>
      </c>
    </row>
    <row r="217" spans="1:4" x14ac:dyDescent="0.3">
      <c r="A217" s="10" t="s">
        <v>243</v>
      </c>
      <c r="B217" s="11">
        <v>999</v>
      </c>
      <c r="C217" s="11">
        <v>999</v>
      </c>
      <c r="D217" s="12">
        <v>999</v>
      </c>
    </row>
    <row r="218" spans="1:4" x14ac:dyDescent="0.3">
      <c r="A218" s="10" t="s">
        <v>244</v>
      </c>
      <c r="B218" s="11">
        <v>999</v>
      </c>
      <c r="C218" s="11">
        <v>999</v>
      </c>
      <c r="D218" s="12">
        <v>999</v>
      </c>
    </row>
    <row r="219" spans="1:4" x14ac:dyDescent="0.3">
      <c r="A219" s="10" t="s">
        <v>245</v>
      </c>
      <c r="B219" s="11">
        <v>10</v>
      </c>
      <c r="C219" s="11">
        <v>999</v>
      </c>
      <c r="D219" s="12">
        <v>999</v>
      </c>
    </row>
    <row r="220" spans="1:4" x14ac:dyDescent="0.3">
      <c r="A220" s="10" t="s">
        <v>246</v>
      </c>
      <c r="B220" s="11">
        <v>999</v>
      </c>
      <c r="C220" s="11">
        <v>999</v>
      </c>
      <c r="D220" s="12">
        <v>999</v>
      </c>
    </row>
    <row r="221" spans="1:4" x14ac:dyDescent="0.3">
      <c r="A221" s="10" t="s">
        <v>247</v>
      </c>
      <c r="B221" s="11">
        <v>50</v>
      </c>
      <c r="C221" s="11">
        <v>17</v>
      </c>
      <c r="D221" s="12">
        <v>34</v>
      </c>
    </row>
    <row r="222" spans="1:4" x14ac:dyDescent="0.3">
      <c r="A222" s="10" t="s">
        <v>248</v>
      </c>
      <c r="B222" s="11">
        <v>999</v>
      </c>
      <c r="C222" s="11">
        <v>999</v>
      </c>
      <c r="D222" s="12">
        <v>999</v>
      </c>
    </row>
    <row r="223" spans="1:4" x14ac:dyDescent="0.3">
      <c r="A223" s="10" t="s">
        <v>249</v>
      </c>
      <c r="B223" s="11">
        <v>15</v>
      </c>
      <c r="C223" s="11">
        <v>999</v>
      </c>
      <c r="D223" s="12">
        <v>999</v>
      </c>
    </row>
    <row r="224" spans="1:4" x14ac:dyDescent="0.3">
      <c r="A224" s="10" t="s">
        <v>250</v>
      </c>
      <c r="B224" s="11">
        <v>35</v>
      </c>
      <c r="C224" s="11">
        <v>999</v>
      </c>
      <c r="D224" s="12">
        <v>999</v>
      </c>
    </row>
    <row r="225" spans="1:4" x14ac:dyDescent="0.3">
      <c r="A225" s="10" t="s">
        <v>251</v>
      </c>
      <c r="B225" s="11">
        <v>999</v>
      </c>
      <c r="C225" s="11">
        <v>999</v>
      </c>
      <c r="D225" s="12">
        <v>999</v>
      </c>
    </row>
    <row r="226" spans="1:4" x14ac:dyDescent="0.3">
      <c r="A226" s="10" t="s">
        <v>252</v>
      </c>
      <c r="B226" s="11">
        <v>999</v>
      </c>
      <c r="C226" s="11">
        <v>999</v>
      </c>
      <c r="D226" s="12">
        <v>999</v>
      </c>
    </row>
    <row r="227" spans="1:4" x14ac:dyDescent="0.3">
      <c r="A227" s="10" t="s">
        <v>253</v>
      </c>
      <c r="B227" s="11">
        <v>87</v>
      </c>
      <c r="C227" s="11">
        <v>28</v>
      </c>
      <c r="D227" s="12">
        <v>32.200000000000003</v>
      </c>
    </row>
    <row r="228" spans="1:4" x14ac:dyDescent="0.3">
      <c r="A228" s="10" t="s">
        <v>254</v>
      </c>
      <c r="B228" s="11">
        <v>18</v>
      </c>
      <c r="C228" s="11">
        <v>999</v>
      </c>
      <c r="D228" s="12">
        <v>999</v>
      </c>
    </row>
    <row r="229" spans="1:4" x14ac:dyDescent="0.3">
      <c r="A229" s="10" t="s">
        <v>255</v>
      </c>
      <c r="B229" s="11">
        <v>23</v>
      </c>
      <c r="C229" s="11">
        <v>999</v>
      </c>
      <c r="D229" s="12">
        <v>999</v>
      </c>
    </row>
    <row r="230" spans="1:4" x14ac:dyDescent="0.3">
      <c r="A230" s="10" t="s">
        <v>256</v>
      </c>
      <c r="B230" s="11">
        <v>999</v>
      </c>
      <c r="C230" s="11">
        <v>999</v>
      </c>
      <c r="D230" s="12">
        <v>999</v>
      </c>
    </row>
    <row r="231" spans="1:4" x14ac:dyDescent="0.3">
      <c r="A231" s="10" t="s">
        <v>257</v>
      </c>
      <c r="B231" s="11">
        <v>999</v>
      </c>
      <c r="C231" s="11">
        <v>999</v>
      </c>
      <c r="D231" s="12">
        <v>999</v>
      </c>
    </row>
    <row r="232" spans="1:4" x14ac:dyDescent="0.3">
      <c r="A232" s="10" t="s">
        <v>258</v>
      </c>
      <c r="B232" s="11">
        <v>999</v>
      </c>
      <c r="C232" s="11">
        <v>999</v>
      </c>
      <c r="D232" s="12">
        <v>999</v>
      </c>
    </row>
    <row r="233" spans="1:4" x14ac:dyDescent="0.3">
      <c r="A233" s="10" t="s">
        <v>260</v>
      </c>
      <c r="B233" s="11">
        <v>25</v>
      </c>
      <c r="C233" s="11">
        <v>999</v>
      </c>
      <c r="D233" s="12">
        <v>999</v>
      </c>
    </row>
    <row r="234" spans="1:4" x14ac:dyDescent="0.3">
      <c r="A234" s="10" t="s">
        <v>261</v>
      </c>
      <c r="B234" s="11">
        <v>26</v>
      </c>
      <c r="C234" s="11">
        <v>999</v>
      </c>
      <c r="D234" s="12">
        <v>999</v>
      </c>
    </row>
    <row r="235" spans="1:4" x14ac:dyDescent="0.3">
      <c r="A235" s="10" t="s">
        <v>262</v>
      </c>
      <c r="B235" s="11">
        <v>50</v>
      </c>
      <c r="C235" s="11">
        <v>13</v>
      </c>
      <c r="D235" s="12">
        <v>26</v>
      </c>
    </row>
    <row r="236" spans="1:4" x14ac:dyDescent="0.3">
      <c r="A236" s="10" t="s">
        <v>263</v>
      </c>
      <c r="B236" s="11">
        <v>15</v>
      </c>
      <c r="C236" s="11">
        <v>999</v>
      </c>
      <c r="D236" s="12">
        <v>999</v>
      </c>
    </row>
    <row r="237" spans="1:4" x14ac:dyDescent="0.3">
      <c r="A237" s="10" t="s">
        <v>264</v>
      </c>
      <c r="B237" s="11">
        <v>999</v>
      </c>
      <c r="C237" s="11">
        <v>999</v>
      </c>
      <c r="D237" s="12">
        <v>999</v>
      </c>
    </row>
    <row r="238" spans="1:4" x14ac:dyDescent="0.3">
      <c r="A238" s="10" t="s">
        <v>266</v>
      </c>
      <c r="B238" s="11">
        <v>0</v>
      </c>
      <c r="C238" s="11" t="s">
        <v>19</v>
      </c>
      <c r="D238" s="12" t="s">
        <v>19</v>
      </c>
    </row>
    <row r="239" spans="1:4" x14ac:dyDescent="0.3">
      <c r="A239" s="10" t="s">
        <v>558</v>
      </c>
      <c r="B239" s="11">
        <v>999</v>
      </c>
      <c r="C239" s="11">
        <v>999</v>
      </c>
      <c r="D239" s="12">
        <v>999</v>
      </c>
    </row>
    <row r="240" spans="1:4" x14ac:dyDescent="0.3">
      <c r="A240" s="10" t="s">
        <v>267</v>
      </c>
      <c r="B240" s="11">
        <v>999</v>
      </c>
      <c r="C240" s="11">
        <v>999</v>
      </c>
      <c r="D240" s="12">
        <v>999</v>
      </c>
    </row>
    <row r="241" spans="1:4" x14ac:dyDescent="0.3">
      <c r="A241" s="10" t="s">
        <v>268</v>
      </c>
      <c r="B241" s="11">
        <v>999</v>
      </c>
      <c r="C241" s="11">
        <v>999</v>
      </c>
      <c r="D241" s="12">
        <v>999</v>
      </c>
    </row>
    <row r="242" spans="1:4" x14ac:dyDescent="0.3">
      <c r="A242" s="10" t="s">
        <v>269</v>
      </c>
      <c r="B242" s="11">
        <v>16</v>
      </c>
      <c r="C242" s="11">
        <v>999</v>
      </c>
      <c r="D242" s="12">
        <v>999</v>
      </c>
    </row>
    <row r="243" spans="1:4" x14ac:dyDescent="0.3">
      <c r="A243" s="10" t="s">
        <v>270</v>
      </c>
      <c r="B243" s="11">
        <v>999</v>
      </c>
      <c r="C243" s="11">
        <v>999</v>
      </c>
      <c r="D243" s="12">
        <v>999</v>
      </c>
    </row>
    <row r="244" spans="1:4" x14ac:dyDescent="0.3">
      <c r="A244" s="10" t="s">
        <v>559</v>
      </c>
      <c r="B244" s="11">
        <v>999</v>
      </c>
      <c r="C244" s="11">
        <v>999</v>
      </c>
      <c r="D244" s="12">
        <v>999</v>
      </c>
    </row>
    <row r="245" spans="1:4" x14ac:dyDescent="0.3">
      <c r="A245" s="10" t="s">
        <v>560</v>
      </c>
      <c r="B245" s="11">
        <v>999</v>
      </c>
      <c r="C245" s="11">
        <v>999</v>
      </c>
      <c r="D245" s="12">
        <v>999</v>
      </c>
    </row>
    <row r="246" spans="1:4" x14ac:dyDescent="0.3">
      <c r="A246" s="10" t="s">
        <v>561</v>
      </c>
      <c r="B246" s="11">
        <v>999</v>
      </c>
      <c r="C246" s="11">
        <v>999</v>
      </c>
      <c r="D246" s="12">
        <v>999</v>
      </c>
    </row>
    <row r="247" spans="1:4" x14ac:dyDescent="0.3">
      <c r="A247" s="10" t="s">
        <v>271</v>
      </c>
      <c r="B247" s="11">
        <v>305</v>
      </c>
      <c r="C247" s="11">
        <v>49</v>
      </c>
      <c r="D247" s="12">
        <v>16.100000000000001</v>
      </c>
    </row>
    <row r="248" spans="1:4" x14ac:dyDescent="0.3">
      <c r="A248" s="10" t="s">
        <v>272</v>
      </c>
      <c r="B248" s="11">
        <v>999</v>
      </c>
      <c r="C248" s="11">
        <v>999</v>
      </c>
      <c r="D248" s="12">
        <v>999</v>
      </c>
    </row>
    <row r="249" spans="1:4" x14ac:dyDescent="0.3">
      <c r="A249" s="10" t="s">
        <v>273</v>
      </c>
      <c r="B249" s="11">
        <v>999</v>
      </c>
      <c r="C249" s="11">
        <v>999</v>
      </c>
      <c r="D249" s="12">
        <v>999</v>
      </c>
    </row>
    <row r="250" spans="1:4" x14ac:dyDescent="0.3">
      <c r="A250" s="10" t="s">
        <v>274</v>
      </c>
      <c r="B250" s="11">
        <v>999</v>
      </c>
      <c r="C250" s="11">
        <v>999</v>
      </c>
      <c r="D250" s="12">
        <v>999</v>
      </c>
    </row>
    <row r="251" spans="1:4" x14ac:dyDescent="0.3">
      <c r="A251" s="10" t="s">
        <v>275</v>
      </c>
      <c r="B251" s="11">
        <v>999</v>
      </c>
      <c r="C251" s="11">
        <v>999</v>
      </c>
      <c r="D251" s="12">
        <v>999</v>
      </c>
    </row>
    <row r="252" spans="1:4" x14ac:dyDescent="0.3">
      <c r="A252" s="10" t="s">
        <v>276</v>
      </c>
      <c r="B252" s="11">
        <v>21</v>
      </c>
      <c r="C252" s="11">
        <v>999</v>
      </c>
      <c r="D252" s="12">
        <v>999</v>
      </c>
    </row>
    <row r="253" spans="1:4" x14ac:dyDescent="0.3">
      <c r="A253" s="10" t="s">
        <v>277</v>
      </c>
      <c r="B253" s="11">
        <v>12</v>
      </c>
      <c r="C253" s="11">
        <v>0</v>
      </c>
      <c r="D253" s="12">
        <v>0</v>
      </c>
    </row>
    <row r="254" spans="1:4" x14ac:dyDescent="0.3">
      <c r="A254" s="10" t="s">
        <v>278</v>
      </c>
      <c r="B254" s="11">
        <v>999</v>
      </c>
      <c r="C254" s="11">
        <v>999</v>
      </c>
      <c r="D254" s="12">
        <v>999</v>
      </c>
    </row>
    <row r="255" spans="1:4" x14ac:dyDescent="0.3">
      <c r="A255" s="10" t="s">
        <v>562</v>
      </c>
      <c r="B255" s="11">
        <v>999</v>
      </c>
      <c r="C255" s="11">
        <v>999</v>
      </c>
      <c r="D255" s="12">
        <v>999</v>
      </c>
    </row>
    <row r="256" spans="1:4" x14ac:dyDescent="0.3">
      <c r="A256" s="10" t="s">
        <v>279</v>
      </c>
      <c r="B256" s="11">
        <v>999</v>
      </c>
      <c r="C256" s="11">
        <v>999</v>
      </c>
      <c r="D256" s="12">
        <v>999</v>
      </c>
    </row>
    <row r="257" spans="1:4" x14ac:dyDescent="0.3">
      <c r="A257" s="10" t="s">
        <v>280</v>
      </c>
      <c r="B257" s="11">
        <v>22</v>
      </c>
      <c r="C257" s="11">
        <v>999</v>
      </c>
      <c r="D257" s="12">
        <v>999</v>
      </c>
    </row>
    <row r="258" spans="1:4" x14ac:dyDescent="0.3">
      <c r="A258" s="10" t="s">
        <v>281</v>
      </c>
      <c r="B258" s="11">
        <v>999</v>
      </c>
      <c r="C258" s="11">
        <v>999</v>
      </c>
      <c r="D258" s="12">
        <v>999</v>
      </c>
    </row>
    <row r="259" spans="1:4" x14ac:dyDescent="0.3">
      <c r="A259" s="10" t="s">
        <v>563</v>
      </c>
      <c r="B259" s="11">
        <v>999</v>
      </c>
      <c r="C259" s="11">
        <v>999</v>
      </c>
      <c r="D259" s="12">
        <v>999</v>
      </c>
    </row>
    <row r="260" spans="1:4" x14ac:dyDescent="0.3">
      <c r="A260" s="10" t="s">
        <v>282</v>
      </c>
      <c r="B260" s="11">
        <v>999</v>
      </c>
      <c r="C260" s="11">
        <v>999</v>
      </c>
      <c r="D260" s="12">
        <v>999</v>
      </c>
    </row>
    <row r="261" spans="1:4" x14ac:dyDescent="0.3">
      <c r="A261" s="10" t="s">
        <v>564</v>
      </c>
      <c r="B261" s="11">
        <v>999</v>
      </c>
      <c r="C261" s="11">
        <v>999</v>
      </c>
      <c r="D261" s="12">
        <v>999</v>
      </c>
    </row>
    <row r="262" spans="1:4" x14ac:dyDescent="0.3">
      <c r="A262" s="10" t="s">
        <v>565</v>
      </c>
      <c r="B262" s="11">
        <v>999</v>
      </c>
      <c r="C262" s="11">
        <v>999</v>
      </c>
      <c r="D262" s="12">
        <v>999</v>
      </c>
    </row>
    <row r="263" spans="1:4" x14ac:dyDescent="0.3">
      <c r="A263" s="10" t="s">
        <v>283</v>
      </c>
      <c r="B263" s="11">
        <v>13</v>
      </c>
      <c r="C263" s="11">
        <v>999</v>
      </c>
      <c r="D263" s="12">
        <v>999</v>
      </c>
    </row>
    <row r="264" spans="1:4" x14ac:dyDescent="0.3">
      <c r="A264" s="10" t="s">
        <v>284</v>
      </c>
      <c r="B264" s="11">
        <v>21</v>
      </c>
      <c r="C264" s="11">
        <v>999</v>
      </c>
      <c r="D264" s="12">
        <v>999</v>
      </c>
    </row>
    <row r="265" spans="1:4" x14ac:dyDescent="0.3">
      <c r="A265" s="10" t="s">
        <v>285</v>
      </c>
      <c r="B265" s="11">
        <v>999</v>
      </c>
      <c r="C265" s="11">
        <v>999</v>
      </c>
      <c r="D265" s="12">
        <v>999</v>
      </c>
    </row>
    <row r="266" spans="1:4" x14ac:dyDescent="0.3">
      <c r="A266" s="10" t="s">
        <v>286</v>
      </c>
      <c r="B266" s="11">
        <v>999</v>
      </c>
      <c r="C266" s="11">
        <v>999</v>
      </c>
      <c r="D266" s="12">
        <v>999</v>
      </c>
    </row>
    <row r="267" spans="1:4" x14ac:dyDescent="0.3">
      <c r="A267" s="10" t="s">
        <v>287</v>
      </c>
      <c r="B267" s="11">
        <v>999</v>
      </c>
      <c r="C267" s="11">
        <v>999</v>
      </c>
      <c r="D267" s="12">
        <v>999</v>
      </c>
    </row>
    <row r="268" spans="1:4" x14ac:dyDescent="0.3">
      <c r="A268" s="10" t="s">
        <v>566</v>
      </c>
      <c r="B268" s="11">
        <v>999</v>
      </c>
      <c r="C268" s="11">
        <v>999</v>
      </c>
      <c r="D268" s="12">
        <v>999</v>
      </c>
    </row>
    <row r="269" spans="1:4" x14ac:dyDescent="0.3">
      <c r="A269" s="10" t="s">
        <v>288</v>
      </c>
      <c r="B269" s="11">
        <v>999</v>
      </c>
      <c r="C269" s="11">
        <v>999</v>
      </c>
      <c r="D269" s="12">
        <v>999</v>
      </c>
    </row>
    <row r="270" spans="1:4" x14ac:dyDescent="0.3">
      <c r="A270" s="10" t="s">
        <v>289</v>
      </c>
      <c r="B270" s="11">
        <v>999</v>
      </c>
      <c r="C270" s="11">
        <v>999</v>
      </c>
      <c r="D270" s="12">
        <v>999</v>
      </c>
    </row>
    <row r="271" spans="1:4" x14ac:dyDescent="0.3">
      <c r="A271" s="10" t="s">
        <v>293</v>
      </c>
      <c r="B271" s="11">
        <v>999</v>
      </c>
      <c r="C271" s="11">
        <v>999</v>
      </c>
      <c r="D271" s="12">
        <v>999</v>
      </c>
    </row>
    <row r="272" spans="1:4" x14ac:dyDescent="0.3">
      <c r="A272" s="10" t="s">
        <v>295</v>
      </c>
      <c r="B272" s="11">
        <v>33</v>
      </c>
      <c r="C272" s="11">
        <v>999</v>
      </c>
      <c r="D272" s="12">
        <v>999</v>
      </c>
    </row>
    <row r="273" spans="1:4" x14ac:dyDescent="0.3">
      <c r="A273" s="10" t="s">
        <v>296</v>
      </c>
      <c r="B273" s="11">
        <v>999</v>
      </c>
      <c r="C273" s="11">
        <v>999</v>
      </c>
      <c r="D273" s="12">
        <v>999</v>
      </c>
    </row>
    <row r="274" spans="1:4" x14ac:dyDescent="0.3">
      <c r="A274" s="10" t="s">
        <v>297</v>
      </c>
      <c r="B274" s="11">
        <v>13</v>
      </c>
      <c r="C274" s="11">
        <v>999</v>
      </c>
      <c r="D274" s="12">
        <v>999</v>
      </c>
    </row>
    <row r="275" spans="1:4" x14ac:dyDescent="0.3">
      <c r="A275" s="10" t="s">
        <v>298</v>
      </c>
      <c r="B275" s="11">
        <v>33</v>
      </c>
      <c r="C275" s="11">
        <v>13</v>
      </c>
      <c r="D275" s="12">
        <v>39.4</v>
      </c>
    </row>
    <row r="276" spans="1:4" x14ac:dyDescent="0.3">
      <c r="A276" s="10" t="s">
        <v>299</v>
      </c>
      <c r="B276" s="11">
        <v>999</v>
      </c>
      <c r="C276" s="11">
        <v>999</v>
      </c>
      <c r="D276" s="12">
        <v>999</v>
      </c>
    </row>
    <row r="277" spans="1:4" x14ac:dyDescent="0.3">
      <c r="A277" s="10" t="s">
        <v>300</v>
      </c>
      <c r="B277" s="11">
        <v>999</v>
      </c>
      <c r="C277" s="11">
        <v>999</v>
      </c>
      <c r="D277" s="12">
        <v>999</v>
      </c>
    </row>
    <row r="278" spans="1:4" x14ac:dyDescent="0.3">
      <c r="A278" s="10" t="s">
        <v>301</v>
      </c>
      <c r="B278" s="11">
        <v>999</v>
      </c>
      <c r="C278" s="11">
        <v>999</v>
      </c>
      <c r="D278" s="12">
        <v>999</v>
      </c>
    </row>
    <row r="279" spans="1:4" x14ac:dyDescent="0.3">
      <c r="A279" s="10" t="s">
        <v>302</v>
      </c>
      <c r="B279" s="11">
        <v>999</v>
      </c>
      <c r="C279" s="11">
        <v>999</v>
      </c>
      <c r="D279" s="12">
        <v>999</v>
      </c>
    </row>
    <row r="280" spans="1:4" x14ac:dyDescent="0.3">
      <c r="A280" s="10" t="s">
        <v>303</v>
      </c>
      <c r="B280" s="11">
        <v>96</v>
      </c>
      <c r="C280" s="11">
        <v>23</v>
      </c>
      <c r="D280" s="12">
        <v>24</v>
      </c>
    </row>
    <row r="281" spans="1:4" x14ac:dyDescent="0.3">
      <c r="A281" s="10" t="s">
        <v>304</v>
      </c>
      <c r="B281" s="11">
        <v>36</v>
      </c>
      <c r="C281" s="11">
        <v>13</v>
      </c>
      <c r="D281" s="12">
        <v>36.1</v>
      </c>
    </row>
    <row r="282" spans="1:4" x14ac:dyDescent="0.3">
      <c r="A282" s="10" t="s">
        <v>305</v>
      </c>
      <c r="B282" s="11">
        <v>999</v>
      </c>
      <c r="C282" s="11">
        <v>999</v>
      </c>
      <c r="D282" s="12">
        <v>999</v>
      </c>
    </row>
    <row r="283" spans="1:4" x14ac:dyDescent="0.3">
      <c r="A283" s="10" t="s">
        <v>306</v>
      </c>
      <c r="B283" s="11">
        <v>999</v>
      </c>
      <c r="C283" s="11">
        <v>999</v>
      </c>
      <c r="D283" s="12">
        <v>999</v>
      </c>
    </row>
    <row r="284" spans="1:4" x14ac:dyDescent="0.3">
      <c r="A284" s="10" t="s">
        <v>307</v>
      </c>
      <c r="B284" s="11">
        <v>999</v>
      </c>
      <c r="C284" s="11">
        <v>999</v>
      </c>
      <c r="D284" s="12">
        <v>999</v>
      </c>
    </row>
    <row r="285" spans="1:4" x14ac:dyDescent="0.3">
      <c r="A285" s="10" t="s">
        <v>308</v>
      </c>
      <c r="B285" s="11">
        <v>999</v>
      </c>
      <c r="C285" s="11">
        <v>999</v>
      </c>
      <c r="D285" s="12">
        <v>999</v>
      </c>
    </row>
    <row r="286" spans="1:4" x14ac:dyDescent="0.3">
      <c r="A286" s="10" t="s">
        <v>567</v>
      </c>
      <c r="B286" s="11">
        <v>999</v>
      </c>
      <c r="C286" s="11">
        <v>999</v>
      </c>
      <c r="D286" s="12">
        <v>999</v>
      </c>
    </row>
    <row r="287" spans="1:4" x14ac:dyDescent="0.3">
      <c r="A287" s="10" t="s">
        <v>309</v>
      </c>
      <c r="B287" s="11">
        <v>10</v>
      </c>
      <c r="C287" s="11">
        <v>999</v>
      </c>
      <c r="D287" s="12">
        <v>999</v>
      </c>
    </row>
    <row r="288" spans="1:4" x14ac:dyDescent="0.3">
      <c r="A288" s="10" t="s">
        <v>568</v>
      </c>
      <c r="B288" s="11">
        <v>999</v>
      </c>
      <c r="C288" s="11">
        <v>999</v>
      </c>
      <c r="D288" s="12">
        <v>999</v>
      </c>
    </row>
    <row r="289" spans="1:4" x14ac:dyDescent="0.3">
      <c r="A289" s="10" t="s">
        <v>310</v>
      </c>
      <c r="B289" s="11">
        <v>19</v>
      </c>
      <c r="C289" s="11">
        <v>999</v>
      </c>
      <c r="D289" s="12">
        <v>999</v>
      </c>
    </row>
    <row r="290" spans="1:4" x14ac:dyDescent="0.3">
      <c r="A290" s="10" t="s">
        <v>311</v>
      </c>
      <c r="B290" s="11">
        <v>21</v>
      </c>
      <c r="C290" s="11">
        <v>0</v>
      </c>
      <c r="D290" s="12">
        <v>0</v>
      </c>
    </row>
    <row r="291" spans="1:4" x14ac:dyDescent="0.3">
      <c r="A291" s="10" t="s">
        <v>312</v>
      </c>
      <c r="B291" s="11">
        <v>23</v>
      </c>
      <c r="C291" s="11">
        <v>999</v>
      </c>
      <c r="D291" s="12">
        <v>999</v>
      </c>
    </row>
    <row r="292" spans="1:4" x14ac:dyDescent="0.3">
      <c r="A292" s="10" t="s">
        <v>313</v>
      </c>
      <c r="B292" s="11">
        <v>999</v>
      </c>
      <c r="C292" s="11">
        <v>999</v>
      </c>
      <c r="D292" s="12">
        <v>999</v>
      </c>
    </row>
    <row r="293" spans="1:4" x14ac:dyDescent="0.3">
      <c r="A293" s="10" t="s">
        <v>314</v>
      </c>
      <c r="B293" s="11">
        <v>999</v>
      </c>
      <c r="C293" s="11">
        <v>999</v>
      </c>
      <c r="D293" s="12">
        <v>999</v>
      </c>
    </row>
    <row r="294" spans="1:4" x14ac:dyDescent="0.3">
      <c r="A294" s="10" t="s">
        <v>315</v>
      </c>
      <c r="B294" s="11">
        <v>999</v>
      </c>
      <c r="C294" s="11">
        <v>999</v>
      </c>
      <c r="D294" s="12">
        <v>999</v>
      </c>
    </row>
    <row r="295" spans="1:4" x14ac:dyDescent="0.3">
      <c r="A295" s="10" t="s">
        <v>569</v>
      </c>
      <c r="B295" s="11">
        <v>0</v>
      </c>
      <c r="C295" s="11" t="s">
        <v>19</v>
      </c>
      <c r="D295" s="12" t="s">
        <v>19</v>
      </c>
    </row>
    <row r="296" spans="1:4" x14ac:dyDescent="0.3">
      <c r="A296" s="10" t="s">
        <v>317</v>
      </c>
      <c r="B296" s="11">
        <v>999</v>
      </c>
      <c r="C296" s="11">
        <v>999</v>
      </c>
      <c r="D296" s="12">
        <v>999</v>
      </c>
    </row>
    <row r="297" spans="1:4" x14ac:dyDescent="0.3">
      <c r="A297" s="10" t="s">
        <v>570</v>
      </c>
      <c r="B297" s="11">
        <v>999</v>
      </c>
      <c r="C297" s="11">
        <v>999</v>
      </c>
      <c r="D297" s="12">
        <v>999</v>
      </c>
    </row>
    <row r="298" spans="1:4" x14ac:dyDescent="0.3">
      <c r="A298" s="10" t="s">
        <v>318</v>
      </c>
      <c r="B298" s="11">
        <v>26</v>
      </c>
      <c r="C298" s="11">
        <v>999</v>
      </c>
      <c r="D298" s="12">
        <v>999</v>
      </c>
    </row>
    <row r="299" spans="1:4" x14ac:dyDescent="0.3">
      <c r="A299" s="10" t="s">
        <v>319</v>
      </c>
      <c r="B299" s="11">
        <v>999</v>
      </c>
      <c r="C299" s="11">
        <v>999</v>
      </c>
      <c r="D299" s="12">
        <v>999</v>
      </c>
    </row>
    <row r="300" spans="1:4" x14ac:dyDescent="0.3">
      <c r="A300" s="10" t="s">
        <v>320</v>
      </c>
      <c r="B300" s="11">
        <v>999</v>
      </c>
      <c r="C300" s="11">
        <v>999</v>
      </c>
      <c r="D300" s="12">
        <v>999</v>
      </c>
    </row>
    <row r="301" spans="1:4" x14ac:dyDescent="0.3">
      <c r="A301" s="10" t="s">
        <v>321</v>
      </c>
      <c r="B301" s="11">
        <v>999</v>
      </c>
      <c r="C301" s="11">
        <v>999</v>
      </c>
      <c r="D301" s="12">
        <v>999</v>
      </c>
    </row>
    <row r="302" spans="1:4" x14ac:dyDescent="0.3">
      <c r="A302" s="10" t="s">
        <v>322</v>
      </c>
      <c r="B302" s="11">
        <v>999</v>
      </c>
      <c r="C302" s="11">
        <v>999</v>
      </c>
      <c r="D302" s="12">
        <v>999</v>
      </c>
    </row>
    <row r="303" spans="1:4" x14ac:dyDescent="0.3">
      <c r="A303" s="10" t="s">
        <v>323</v>
      </c>
      <c r="B303" s="11">
        <v>999</v>
      </c>
      <c r="C303" s="11">
        <v>999</v>
      </c>
      <c r="D303" s="12">
        <v>999</v>
      </c>
    </row>
    <row r="304" spans="1:4" x14ac:dyDescent="0.3">
      <c r="A304" s="10" t="s">
        <v>324</v>
      </c>
      <c r="B304" s="11">
        <v>10</v>
      </c>
      <c r="C304" s="11">
        <v>999</v>
      </c>
      <c r="D304" s="12">
        <v>999</v>
      </c>
    </row>
    <row r="305" spans="1:4" x14ac:dyDescent="0.3">
      <c r="A305" s="10" t="s">
        <v>325</v>
      </c>
      <c r="B305" s="11">
        <v>29</v>
      </c>
      <c r="C305" s="11">
        <v>999</v>
      </c>
      <c r="D305" s="12">
        <v>999</v>
      </c>
    </row>
    <row r="306" spans="1:4" x14ac:dyDescent="0.3">
      <c r="A306" s="10" t="s">
        <v>326</v>
      </c>
      <c r="B306" s="11">
        <v>21</v>
      </c>
      <c r="C306" s="11">
        <v>999</v>
      </c>
      <c r="D306" s="12">
        <v>999</v>
      </c>
    </row>
    <row r="307" spans="1:4" x14ac:dyDescent="0.3">
      <c r="A307" s="10" t="s">
        <v>327</v>
      </c>
      <c r="B307" s="11">
        <v>999</v>
      </c>
      <c r="C307" s="11">
        <v>999</v>
      </c>
      <c r="D307" s="12">
        <v>999</v>
      </c>
    </row>
    <row r="308" spans="1:4" x14ac:dyDescent="0.3">
      <c r="A308" s="10" t="s">
        <v>328</v>
      </c>
      <c r="B308" s="11">
        <v>12</v>
      </c>
      <c r="C308" s="11">
        <v>0</v>
      </c>
      <c r="D308" s="12">
        <v>0</v>
      </c>
    </row>
    <row r="309" spans="1:4" x14ac:dyDescent="0.3">
      <c r="A309" s="10" t="s">
        <v>329</v>
      </c>
      <c r="B309" s="11">
        <v>999</v>
      </c>
      <c r="C309" s="11">
        <v>999</v>
      </c>
      <c r="D309" s="12">
        <v>999</v>
      </c>
    </row>
    <row r="310" spans="1:4" x14ac:dyDescent="0.3">
      <c r="A310" s="10" t="s">
        <v>330</v>
      </c>
      <c r="B310" s="11">
        <v>32</v>
      </c>
      <c r="C310" s="11">
        <v>999</v>
      </c>
      <c r="D310" s="12">
        <v>999</v>
      </c>
    </row>
    <row r="311" spans="1:4" x14ac:dyDescent="0.3">
      <c r="A311" s="10" t="s">
        <v>331</v>
      </c>
      <c r="B311" s="11">
        <v>999</v>
      </c>
      <c r="C311" s="11">
        <v>999</v>
      </c>
      <c r="D311" s="12">
        <v>999</v>
      </c>
    </row>
    <row r="312" spans="1:4" x14ac:dyDescent="0.3">
      <c r="A312" s="10" t="s">
        <v>332</v>
      </c>
      <c r="B312" s="11">
        <v>20</v>
      </c>
      <c r="C312" s="11">
        <v>13</v>
      </c>
      <c r="D312" s="12">
        <v>65</v>
      </c>
    </row>
    <row r="313" spans="1:4" x14ac:dyDescent="0.3">
      <c r="A313" s="10" t="s">
        <v>333</v>
      </c>
      <c r="B313" s="11">
        <v>999</v>
      </c>
      <c r="C313" s="11">
        <v>999</v>
      </c>
      <c r="D313" s="12">
        <v>999</v>
      </c>
    </row>
    <row r="314" spans="1:4" x14ac:dyDescent="0.3">
      <c r="A314" s="10" t="s">
        <v>334</v>
      </c>
      <c r="B314" s="11">
        <v>97</v>
      </c>
      <c r="C314" s="11">
        <v>21</v>
      </c>
      <c r="D314" s="12">
        <v>21.6</v>
      </c>
    </row>
    <row r="315" spans="1:4" x14ac:dyDescent="0.3">
      <c r="A315" s="10" t="s">
        <v>335</v>
      </c>
      <c r="B315" s="11">
        <v>999</v>
      </c>
      <c r="C315" s="11">
        <v>999</v>
      </c>
      <c r="D315" s="12">
        <v>999</v>
      </c>
    </row>
    <row r="316" spans="1:4" x14ac:dyDescent="0.3">
      <c r="A316" s="10" t="s">
        <v>336</v>
      </c>
      <c r="B316" s="11">
        <v>29</v>
      </c>
      <c r="C316" s="11">
        <v>999</v>
      </c>
      <c r="D316" s="12">
        <v>999</v>
      </c>
    </row>
    <row r="317" spans="1:4" x14ac:dyDescent="0.3">
      <c r="A317" s="10" t="s">
        <v>337</v>
      </c>
      <c r="B317" s="11">
        <v>999</v>
      </c>
      <c r="C317" s="11">
        <v>999</v>
      </c>
      <c r="D317" s="12">
        <v>999</v>
      </c>
    </row>
    <row r="318" spans="1:4" x14ac:dyDescent="0.3">
      <c r="A318" s="10" t="s">
        <v>338</v>
      </c>
      <c r="B318" s="11">
        <v>999</v>
      </c>
      <c r="C318" s="11">
        <v>999</v>
      </c>
      <c r="D318" s="12">
        <v>999</v>
      </c>
    </row>
    <row r="319" spans="1:4" x14ac:dyDescent="0.3">
      <c r="A319" s="10" t="s">
        <v>339</v>
      </c>
      <c r="B319" s="11">
        <v>17</v>
      </c>
      <c r="C319" s="11">
        <v>999</v>
      </c>
      <c r="D319" s="12">
        <v>999</v>
      </c>
    </row>
    <row r="320" spans="1:4" x14ac:dyDescent="0.3">
      <c r="A320" s="10" t="s">
        <v>340</v>
      </c>
      <c r="B320" s="11">
        <v>0</v>
      </c>
      <c r="C320" s="11" t="s">
        <v>19</v>
      </c>
      <c r="D320" s="12" t="s">
        <v>19</v>
      </c>
    </row>
    <row r="321" spans="1:4" x14ac:dyDescent="0.3">
      <c r="A321" s="10" t="s">
        <v>342</v>
      </c>
      <c r="B321" s="11">
        <v>999</v>
      </c>
      <c r="C321" s="11">
        <v>999</v>
      </c>
      <c r="D321" s="12">
        <v>999</v>
      </c>
    </row>
    <row r="322" spans="1:4" x14ac:dyDescent="0.3">
      <c r="A322" s="10" t="s">
        <v>344</v>
      </c>
      <c r="B322" s="11">
        <v>10</v>
      </c>
      <c r="C322" s="11">
        <v>999</v>
      </c>
      <c r="D322" s="12">
        <v>999</v>
      </c>
    </row>
    <row r="323" spans="1:4" x14ac:dyDescent="0.3">
      <c r="A323" s="10" t="s">
        <v>345</v>
      </c>
      <c r="B323" s="11">
        <v>15</v>
      </c>
      <c r="C323" s="11">
        <v>999</v>
      </c>
      <c r="D323" s="12">
        <v>999</v>
      </c>
    </row>
    <row r="324" spans="1:4" x14ac:dyDescent="0.3">
      <c r="A324" s="10" t="s">
        <v>346</v>
      </c>
      <c r="B324" s="11">
        <v>16</v>
      </c>
      <c r="C324" s="11">
        <v>999</v>
      </c>
      <c r="D324" s="12">
        <v>999</v>
      </c>
    </row>
    <row r="325" spans="1:4" x14ac:dyDescent="0.3">
      <c r="A325" s="10" t="s">
        <v>347</v>
      </c>
      <c r="B325" s="11">
        <v>999</v>
      </c>
      <c r="C325" s="11">
        <v>999</v>
      </c>
      <c r="D325" s="12">
        <v>999</v>
      </c>
    </row>
    <row r="326" spans="1:4" x14ac:dyDescent="0.3">
      <c r="A326" s="10" t="s">
        <v>348</v>
      </c>
      <c r="B326" s="11">
        <v>31</v>
      </c>
      <c r="C326" s="11">
        <v>999</v>
      </c>
      <c r="D326" s="12">
        <v>999</v>
      </c>
    </row>
    <row r="327" spans="1:4" x14ac:dyDescent="0.3">
      <c r="A327" s="10" t="s">
        <v>349</v>
      </c>
      <c r="B327" s="11">
        <v>999</v>
      </c>
      <c r="C327" s="11">
        <v>999</v>
      </c>
      <c r="D327" s="12">
        <v>999</v>
      </c>
    </row>
    <row r="328" spans="1:4" x14ac:dyDescent="0.3">
      <c r="A328" s="10" t="s">
        <v>350</v>
      </c>
      <c r="B328" s="11">
        <v>0</v>
      </c>
      <c r="C328" s="11" t="s">
        <v>19</v>
      </c>
      <c r="D328" s="12" t="s">
        <v>19</v>
      </c>
    </row>
    <row r="329" spans="1:4" x14ac:dyDescent="0.3">
      <c r="A329" s="10" t="s">
        <v>351</v>
      </c>
      <c r="B329" s="11">
        <v>28</v>
      </c>
      <c r="C329" s="11">
        <v>999</v>
      </c>
      <c r="D329" s="12">
        <v>999</v>
      </c>
    </row>
    <row r="330" spans="1:4" x14ac:dyDescent="0.3">
      <c r="A330" s="10" t="s">
        <v>352</v>
      </c>
      <c r="B330" s="11">
        <v>16</v>
      </c>
      <c r="C330" s="11">
        <v>999</v>
      </c>
      <c r="D330" s="12">
        <v>999</v>
      </c>
    </row>
    <row r="331" spans="1:4" x14ac:dyDescent="0.3">
      <c r="A331" s="10" t="s">
        <v>353</v>
      </c>
      <c r="B331" s="11">
        <v>999</v>
      </c>
      <c r="C331" s="11">
        <v>999</v>
      </c>
      <c r="D331" s="12">
        <v>999</v>
      </c>
    </row>
    <row r="332" spans="1:4" x14ac:dyDescent="0.3">
      <c r="A332" s="10" t="s">
        <v>354</v>
      </c>
      <c r="B332" s="11">
        <v>14</v>
      </c>
      <c r="C332" s="11">
        <v>999</v>
      </c>
      <c r="D332" s="12">
        <v>999</v>
      </c>
    </row>
    <row r="333" spans="1:4" x14ac:dyDescent="0.3">
      <c r="A333" s="10" t="s">
        <v>355</v>
      </c>
      <c r="B333" s="11">
        <v>62</v>
      </c>
      <c r="C333" s="11">
        <v>13</v>
      </c>
      <c r="D333" s="12">
        <v>21</v>
      </c>
    </row>
    <row r="334" spans="1:4" x14ac:dyDescent="0.3">
      <c r="A334" s="10" t="s">
        <v>356</v>
      </c>
      <c r="B334" s="11">
        <v>0</v>
      </c>
      <c r="C334" s="11" t="s">
        <v>19</v>
      </c>
      <c r="D334" s="12" t="s">
        <v>19</v>
      </c>
    </row>
    <row r="335" spans="1:4" x14ac:dyDescent="0.3">
      <c r="A335" s="10" t="s">
        <v>357</v>
      </c>
      <c r="B335" s="11">
        <v>999</v>
      </c>
      <c r="C335" s="11">
        <v>999</v>
      </c>
      <c r="D335" s="12">
        <v>999</v>
      </c>
    </row>
    <row r="336" spans="1:4" x14ac:dyDescent="0.3">
      <c r="A336" s="10" t="s">
        <v>359</v>
      </c>
      <c r="B336" s="11">
        <v>999</v>
      </c>
      <c r="C336" s="11">
        <v>999</v>
      </c>
      <c r="D336" s="12">
        <v>999</v>
      </c>
    </row>
    <row r="337" spans="1:4" x14ac:dyDescent="0.3">
      <c r="A337" s="10" t="s">
        <v>361</v>
      </c>
      <c r="B337" s="11">
        <v>999</v>
      </c>
      <c r="C337" s="11">
        <v>999</v>
      </c>
      <c r="D337" s="12">
        <v>999</v>
      </c>
    </row>
    <row r="338" spans="1:4" x14ac:dyDescent="0.3">
      <c r="A338" s="10" t="s">
        <v>362</v>
      </c>
      <c r="B338" s="11">
        <v>999</v>
      </c>
      <c r="C338" s="11">
        <v>999</v>
      </c>
      <c r="D338" s="12">
        <v>999</v>
      </c>
    </row>
    <row r="339" spans="1:4" x14ac:dyDescent="0.3">
      <c r="A339" s="10" t="s">
        <v>363</v>
      </c>
      <c r="B339" s="11">
        <v>22</v>
      </c>
      <c r="C339" s="11">
        <v>999</v>
      </c>
      <c r="D339" s="12">
        <v>999</v>
      </c>
    </row>
    <row r="340" spans="1:4" x14ac:dyDescent="0.3">
      <c r="A340" s="10" t="s">
        <v>364</v>
      </c>
      <c r="B340" s="11">
        <v>13</v>
      </c>
      <c r="C340" s="11">
        <v>999</v>
      </c>
      <c r="D340" s="12">
        <v>999</v>
      </c>
    </row>
    <row r="341" spans="1:4" x14ac:dyDescent="0.3">
      <c r="A341" s="10" t="s">
        <v>365</v>
      </c>
      <c r="B341" s="11">
        <v>14</v>
      </c>
      <c r="C341" s="11">
        <v>999</v>
      </c>
      <c r="D341" s="12">
        <v>999</v>
      </c>
    </row>
    <row r="342" spans="1:4" x14ac:dyDescent="0.3">
      <c r="A342" s="10" t="s">
        <v>366</v>
      </c>
      <c r="B342" s="11">
        <v>38</v>
      </c>
      <c r="C342" s="11">
        <v>17</v>
      </c>
      <c r="D342" s="12">
        <v>44.7</v>
      </c>
    </row>
    <row r="343" spans="1:4" x14ac:dyDescent="0.3">
      <c r="A343" s="10" t="s">
        <v>367</v>
      </c>
      <c r="B343" s="11">
        <v>31</v>
      </c>
      <c r="C343" s="11">
        <v>999</v>
      </c>
      <c r="D343" s="12">
        <v>999</v>
      </c>
    </row>
    <row r="344" spans="1:4" x14ac:dyDescent="0.3">
      <c r="A344" s="10" t="s">
        <v>368</v>
      </c>
      <c r="B344" s="11">
        <v>999</v>
      </c>
      <c r="C344" s="11">
        <v>999</v>
      </c>
      <c r="D344" s="12">
        <v>999</v>
      </c>
    </row>
    <row r="345" spans="1:4" x14ac:dyDescent="0.3">
      <c r="A345" s="10" t="s">
        <v>369</v>
      </c>
      <c r="B345" s="11">
        <v>999</v>
      </c>
      <c r="C345" s="11">
        <v>999</v>
      </c>
      <c r="D345" s="12">
        <v>999</v>
      </c>
    </row>
    <row r="346" spans="1:4" x14ac:dyDescent="0.3">
      <c r="A346" s="10" t="s">
        <v>571</v>
      </c>
      <c r="B346" s="11">
        <v>999</v>
      </c>
      <c r="C346" s="11">
        <v>999</v>
      </c>
      <c r="D346" s="12">
        <v>999</v>
      </c>
    </row>
    <row r="347" spans="1:4" x14ac:dyDescent="0.3">
      <c r="A347" s="10" t="s">
        <v>370</v>
      </c>
      <c r="B347" s="11">
        <v>24</v>
      </c>
      <c r="C347" s="11">
        <v>999</v>
      </c>
      <c r="D347" s="12">
        <v>999</v>
      </c>
    </row>
    <row r="348" spans="1:4" x14ac:dyDescent="0.3">
      <c r="A348" s="10" t="s">
        <v>572</v>
      </c>
      <c r="B348" s="11">
        <v>999</v>
      </c>
      <c r="C348" s="11">
        <v>999</v>
      </c>
      <c r="D348" s="12">
        <v>999</v>
      </c>
    </row>
    <row r="349" spans="1:4" x14ac:dyDescent="0.3">
      <c r="A349" s="10" t="s">
        <v>372</v>
      </c>
      <c r="B349" s="11">
        <v>20</v>
      </c>
      <c r="C349" s="11">
        <v>999</v>
      </c>
      <c r="D349" s="12">
        <v>999</v>
      </c>
    </row>
    <row r="350" spans="1:4" x14ac:dyDescent="0.3">
      <c r="A350" s="10" t="s">
        <v>373</v>
      </c>
      <c r="B350" s="11">
        <v>999</v>
      </c>
      <c r="C350" s="11">
        <v>999</v>
      </c>
      <c r="D350" s="12">
        <v>999</v>
      </c>
    </row>
    <row r="351" spans="1:4" x14ac:dyDescent="0.3">
      <c r="A351" s="10" t="s">
        <v>375</v>
      </c>
      <c r="B351" s="11">
        <v>0</v>
      </c>
      <c r="C351" s="11" t="s">
        <v>19</v>
      </c>
      <c r="D351" s="12" t="s">
        <v>19</v>
      </c>
    </row>
    <row r="352" spans="1:4" x14ac:dyDescent="0.3">
      <c r="A352" s="10" t="s">
        <v>573</v>
      </c>
      <c r="B352" s="11">
        <v>0</v>
      </c>
      <c r="C352" s="11" t="s">
        <v>19</v>
      </c>
      <c r="D352" s="12" t="s">
        <v>19</v>
      </c>
    </row>
    <row r="353" spans="1:4" x14ac:dyDescent="0.3">
      <c r="A353" s="10" t="s">
        <v>376</v>
      </c>
      <c r="B353" s="11">
        <v>999</v>
      </c>
      <c r="C353" s="11">
        <v>999</v>
      </c>
      <c r="D353" s="12">
        <v>999</v>
      </c>
    </row>
    <row r="354" spans="1:4" x14ac:dyDescent="0.3">
      <c r="A354" s="10" t="s">
        <v>574</v>
      </c>
      <c r="B354" s="11">
        <v>999</v>
      </c>
      <c r="C354" s="11">
        <v>999</v>
      </c>
      <c r="D354" s="12">
        <v>999</v>
      </c>
    </row>
    <row r="355" spans="1:4" x14ac:dyDescent="0.3">
      <c r="A355" s="10" t="s">
        <v>575</v>
      </c>
      <c r="B355" s="11">
        <v>999</v>
      </c>
      <c r="C355" s="11">
        <v>999</v>
      </c>
      <c r="D355" s="12">
        <v>999</v>
      </c>
    </row>
    <row r="356" spans="1:4" x14ac:dyDescent="0.3">
      <c r="A356" s="10" t="s">
        <v>576</v>
      </c>
      <c r="B356" s="11">
        <v>999</v>
      </c>
      <c r="C356" s="11">
        <v>999</v>
      </c>
      <c r="D356" s="12">
        <v>999</v>
      </c>
    </row>
    <row r="357" spans="1:4" x14ac:dyDescent="0.3">
      <c r="A357" s="10" t="s">
        <v>377</v>
      </c>
      <c r="B357" s="11">
        <v>999</v>
      </c>
      <c r="C357" s="11">
        <v>999</v>
      </c>
      <c r="D357" s="12">
        <v>999</v>
      </c>
    </row>
    <row r="358" spans="1:4" x14ac:dyDescent="0.3">
      <c r="A358" s="10" t="s">
        <v>378</v>
      </c>
      <c r="B358" s="11">
        <v>999</v>
      </c>
      <c r="C358" s="11">
        <v>999</v>
      </c>
      <c r="D358" s="12">
        <v>999</v>
      </c>
    </row>
    <row r="359" spans="1:4" x14ac:dyDescent="0.3">
      <c r="A359" s="10" t="s">
        <v>379</v>
      </c>
      <c r="B359" s="11">
        <v>999</v>
      </c>
      <c r="C359" s="11">
        <v>999</v>
      </c>
      <c r="D359" s="12">
        <v>999</v>
      </c>
    </row>
    <row r="360" spans="1:4" x14ac:dyDescent="0.3">
      <c r="A360" s="10" t="s">
        <v>380</v>
      </c>
      <c r="B360" s="11">
        <v>999</v>
      </c>
      <c r="C360" s="11">
        <v>999</v>
      </c>
      <c r="D360" s="12">
        <v>999</v>
      </c>
    </row>
    <row r="361" spans="1:4" x14ac:dyDescent="0.3">
      <c r="A361" s="10" t="s">
        <v>381</v>
      </c>
      <c r="B361" s="11">
        <v>0</v>
      </c>
      <c r="C361" s="11" t="s">
        <v>19</v>
      </c>
      <c r="D361" s="12" t="s">
        <v>19</v>
      </c>
    </row>
    <row r="362" spans="1:4" x14ac:dyDescent="0.3">
      <c r="A362" s="10" t="s">
        <v>382</v>
      </c>
      <c r="B362" s="11">
        <v>0</v>
      </c>
      <c r="C362" s="11" t="s">
        <v>19</v>
      </c>
      <c r="D362" s="12" t="s">
        <v>19</v>
      </c>
    </row>
    <row r="363" spans="1:4" x14ac:dyDescent="0.3">
      <c r="A363" s="10" t="s">
        <v>384</v>
      </c>
      <c r="B363" s="11">
        <v>0</v>
      </c>
      <c r="C363" s="11" t="s">
        <v>19</v>
      </c>
      <c r="D363" s="12" t="s">
        <v>19</v>
      </c>
    </row>
    <row r="364" spans="1:4" x14ac:dyDescent="0.3">
      <c r="A364" s="10" t="s">
        <v>386</v>
      </c>
      <c r="B364" s="11">
        <v>999</v>
      </c>
      <c r="C364" s="11">
        <v>999</v>
      </c>
      <c r="D364" s="12">
        <v>999</v>
      </c>
    </row>
    <row r="365" spans="1:4" x14ac:dyDescent="0.3">
      <c r="A365" s="10" t="s">
        <v>387</v>
      </c>
      <c r="B365" s="11">
        <v>0</v>
      </c>
      <c r="C365" s="11" t="s">
        <v>19</v>
      </c>
      <c r="D365" s="12" t="s">
        <v>19</v>
      </c>
    </row>
    <row r="366" spans="1:4" x14ac:dyDescent="0.3">
      <c r="A366" s="10" t="s">
        <v>389</v>
      </c>
      <c r="B366" s="11">
        <v>0</v>
      </c>
      <c r="C366" s="11" t="s">
        <v>19</v>
      </c>
      <c r="D366" s="12" t="s">
        <v>19</v>
      </c>
    </row>
    <row r="367" spans="1:4" x14ac:dyDescent="0.3">
      <c r="A367" s="10" t="s">
        <v>390</v>
      </c>
      <c r="B367" s="11">
        <v>0</v>
      </c>
      <c r="C367" s="11" t="s">
        <v>19</v>
      </c>
      <c r="D367" s="12" t="s">
        <v>19</v>
      </c>
    </row>
    <row r="368" spans="1:4" x14ac:dyDescent="0.3">
      <c r="A368" s="10" t="s">
        <v>393</v>
      </c>
      <c r="B368" s="11">
        <v>0</v>
      </c>
      <c r="C368" s="11" t="s">
        <v>19</v>
      </c>
      <c r="D368" s="12" t="s">
        <v>19</v>
      </c>
    </row>
    <row r="369" spans="1:4" x14ac:dyDescent="0.3">
      <c r="A369" s="10" t="s">
        <v>394</v>
      </c>
      <c r="B369" s="11">
        <v>0</v>
      </c>
      <c r="C369" s="11" t="s">
        <v>19</v>
      </c>
      <c r="D369" s="12" t="s">
        <v>19</v>
      </c>
    </row>
    <row r="370" spans="1:4" x14ac:dyDescent="0.3">
      <c r="A370" s="10" t="s">
        <v>577</v>
      </c>
      <c r="B370" s="11">
        <v>999</v>
      </c>
      <c r="C370" s="11">
        <v>999</v>
      </c>
      <c r="D370" s="12">
        <v>999</v>
      </c>
    </row>
    <row r="371" spans="1:4" x14ac:dyDescent="0.3">
      <c r="A371" s="10" t="s">
        <v>395</v>
      </c>
      <c r="B371" s="11">
        <v>999</v>
      </c>
      <c r="C371" s="11">
        <v>999</v>
      </c>
      <c r="D371" s="12">
        <v>999</v>
      </c>
    </row>
    <row r="372" spans="1:4" x14ac:dyDescent="0.3">
      <c r="A372" s="10" t="s">
        <v>397</v>
      </c>
      <c r="B372" s="11">
        <v>999</v>
      </c>
      <c r="C372" s="11">
        <v>999</v>
      </c>
      <c r="D372" s="12">
        <v>999</v>
      </c>
    </row>
    <row r="373" spans="1:4" x14ac:dyDescent="0.3">
      <c r="A373" s="10" t="s">
        <v>399</v>
      </c>
      <c r="B373" s="11">
        <v>999</v>
      </c>
      <c r="C373" s="11">
        <v>999</v>
      </c>
      <c r="D373" s="12">
        <v>999</v>
      </c>
    </row>
    <row r="374" spans="1:4" x14ac:dyDescent="0.3">
      <c r="A374" s="10" t="s">
        <v>400</v>
      </c>
      <c r="B374" s="11">
        <v>999</v>
      </c>
      <c r="C374" s="11">
        <v>999</v>
      </c>
      <c r="D374" s="12">
        <v>999</v>
      </c>
    </row>
    <row r="375" spans="1:4" x14ac:dyDescent="0.3">
      <c r="A375" s="10" t="s">
        <v>401</v>
      </c>
      <c r="B375" s="11">
        <v>0</v>
      </c>
      <c r="C375" s="11" t="s">
        <v>19</v>
      </c>
      <c r="D375" s="12" t="s">
        <v>19</v>
      </c>
    </row>
    <row r="376" spans="1:4" x14ac:dyDescent="0.3">
      <c r="A376" s="10" t="s">
        <v>578</v>
      </c>
      <c r="B376" s="11">
        <v>999</v>
      </c>
      <c r="C376" s="11">
        <v>999</v>
      </c>
      <c r="D376" s="12">
        <v>999</v>
      </c>
    </row>
    <row r="377" spans="1:4" x14ac:dyDescent="0.3">
      <c r="A377" s="10" t="s">
        <v>402</v>
      </c>
      <c r="B377" s="11">
        <v>999</v>
      </c>
      <c r="C377" s="11">
        <v>999</v>
      </c>
      <c r="D377" s="12">
        <v>999</v>
      </c>
    </row>
    <row r="378" spans="1:4" x14ac:dyDescent="0.3">
      <c r="A378" s="10" t="s">
        <v>403</v>
      </c>
      <c r="B378" s="11">
        <v>999</v>
      </c>
      <c r="C378" s="11">
        <v>999</v>
      </c>
      <c r="D378" s="12">
        <v>999</v>
      </c>
    </row>
    <row r="379" spans="1:4" x14ac:dyDescent="0.3">
      <c r="A379" s="10" t="s">
        <v>579</v>
      </c>
      <c r="B379" s="11">
        <v>999</v>
      </c>
      <c r="C379" s="11">
        <v>999</v>
      </c>
      <c r="D379" s="12">
        <v>999</v>
      </c>
    </row>
    <row r="380" spans="1:4" x14ac:dyDescent="0.3">
      <c r="A380" s="10" t="s">
        <v>580</v>
      </c>
      <c r="B380" s="11">
        <v>999</v>
      </c>
      <c r="C380" s="11">
        <v>999</v>
      </c>
      <c r="D380" s="12">
        <v>999</v>
      </c>
    </row>
    <row r="381" spans="1:4" x14ac:dyDescent="0.3">
      <c r="A381" s="10" t="s">
        <v>581</v>
      </c>
      <c r="B381" s="11">
        <v>999</v>
      </c>
      <c r="C381" s="11">
        <v>999</v>
      </c>
      <c r="D381" s="12">
        <v>999</v>
      </c>
    </row>
    <row r="382" spans="1:4" x14ac:dyDescent="0.3">
      <c r="A382" s="10" t="s">
        <v>406</v>
      </c>
      <c r="B382" s="11">
        <v>999</v>
      </c>
      <c r="C382" s="11">
        <v>999</v>
      </c>
      <c r="D382" s="12">
        <v>999</v>
      </c>
    </row>
    <row r="383" spans="1:4" x14ac:dyDescent="0.3">
      <c r="A383" s="10" t="s">
        <v>407</v>
      </c>
      <c r="B383" s="11">
        <v>999</v>
      </c>
      <c r="C383" s="11">
        <v>999</v>
      </c>
      <c r="D383" s="12">
        <v>999</v>
      </c>
    </row>
    <row r="384" spans="1:4" x14ac:dyDescent="0.3">
      <c r="A384" s="10" t="s">
        <v>408</v>
      </c>
      <c r="B384" s="11">
        <v>999</v>
      </c>
      <c r="C384" s="11">
        <v>999</v>
      </c>
      <c r="D384" s="12">
        <v>999</v>
      </c>
    </row>
    <row r="385" spans="1:4" x14ac:dyDescent="0.3">
      <c r="A385" s="10" t="s">
        <v>409</v>
      </c>
      <c r="B385" s="11">
        <v>446</v>
      </c>
      <c r="C385" s="11">
        <v>117</v>
      </c>
      <c r="D385" s="12">
        <v>26.2</v>
      </c>
    </row>
    <row r="386" spans="1:4" x14ac:dyDescent="0.3">
      <c r="A386" s="10" t="s">
        <v>410</v>
      </c>
      <c r="B386" s="11">
        <v>999</v>
      </c>
      <c r="C386" s="11">
        <v>999</v>
      </c>
      <c r="D386" s="12">
        <v>999</v>
      </c>
    </row>
    <row r="387" spans="1:4" x14ac:dyDescent="0.3">
      <c r="A387" s="10" t="s">
        <v>411</v>
      </c>
      <c r="B387" s="11">
        <v>999</v>
      </c>
      <c r="C387" s="11">
        <v>999</v>
      </c>
      <c r="D387" s="12">
        <v>999</v>
      </c>
    </row>
    <row r="388" spans="1:4" x14ac:dyDescent="0.3">
      <c r="A388" s="10" t="s">
        <v>413</v>
      </c>
      <c r="B388" s="11">
        <v>31</v>
      </c>
      <c r="C388" s="11">
        <v>999</v>
      </c>
      <c r="D388" s="12">
        <v>999</v>
      </c>
    </row>
    <row r="389" spans="1:4" x14ac:dyDescent="0.3">
      <c r="A389" s="10" t="s">
        <v>582</v>
      </c>
      <c r="B389" s="11">
        <v>999</v>
      </c>
      <c r="C389" s="11">
        <v>999</v>
      </c>
      <c r="D389" s="12">
        <v>999</v>
      </c>
    </row>
    <row r="390" spans="1:4" x14ac:dyDescent="0.3">
      <c r="A390" s="10" t="s">
        <v>414</v>
      </c>
      <c r="B390" s="11">
        <v>999</v>
      </c>
      <c r="C390" s="11">
        <v>999</v>
      </c>
      <c r="D390" s="12">
        <v>999</v>
      </c>
    </row>
    <row r="391" spans="1:4" x14ac:dyDescent="0.3">
      <c r="A391" s="10" t="s">
        <v>415</v>
      </c>
      <c r="B391" s="11">
        <v>999</v>
      </c>
      <c r="C391" s="11">
        <v>999</v>
      </c>
      <c r="D391" s="12">
        <v>999</v>
      </c>
    </row>
    <row r="392" spans="1:4" x14ac:dyDescent="0.3">
      <c r="A392" s="10" t="s">
        <v>416</v>
      </c>
      <c r="B392" s="11">
        <v>15</v>
      </c>
      <c r="C392" s="11">
        <v>999</v>
      </c>
      <c r="D392" s="12">
        <v>999</v>
      </c>
    </row>
    <row r="393" spans="1:4" x14ac:dyDescent="0.3">
      <c r="A393" s="10" t="s">
        <v>417</v>
      </c>
      <c r="B393" s="11">
        <v>43</v>
      </c>
      <c r="C393" s="11">
        <v>999</v>
      </c>
      <c r="D393" s="12">
        <v>999</v>
      </c>
    </row>
    <row r="394" spans="1:4" x14ac:dyDescent="0.3">
      <c r="A394" s="10" t="s">
        <v>418</v>
      </c>
      <c r="B394" s="11">
        <v>999</v>
      </c>
      <c r="C394" s="11">
        <v>999</v>
      </c>
      <c r="D394" s="12">
        <v>999</v>
      </c>
    </row>
    <row r="395" spans="1:4" x14ac:dyDescent="0.3">
      <c r="A395" s="10" t="s">
        <v>419</v>
      </c>
      <c r="B395" s="11">
        <v>999</v>
      </c>
      <c r="C395" s="11">
        <v>999</v>
      </c>
      <c r="D395" s="12">
        <v>999</v>
      </c>
    </row>
    <row r="396" spans="1:4" x14ac:dyDescent="0.3">
      <c r="A396" s="10" t="s">
        <v>420</v>
      </c>
      <c r="B396" s="11">
        <v>999</v>
      </c>
      <c r="C396" s="11">
        <v>999</v>
      </c>
      <c r="D396" s="12">
        <v>999</v>
      </c>
    </row>
    <row r="397" spans="1:4" x14ac:dyDescent="0.3">
      <c r="A397" s="10" t="s">
        <v>421</v>
      </c>
      <c r="B397" s="11">
        <v>22</v>
      </c>
      <c r="C397" s="11">
        <v>999</v>
      </c>
      <c r="D397" s="12">
        <v>999</v>
      </c>
    </row>
    <row r="398" spans="1:4" x14ac:dyDescent="0.3">
      <c r="A398" s="10" t="s">
        <v>422</v>
      </c>
      <c r="B398" s="11">
        <v>999</v>
      </c>
      <c r="C398" s="11">
        <v>999</v>
      </c>
      <c r="D398" s="12">
        <v>999</v>
      </c>
    </row>
    <row r="399" spans="1:4" x14ac:dyDescent="0.3">
      <c r="A399" s="10" t="s">
        <v>583</v>
      </c>
      <c r="B399" s="11">
        <v>999</v>
      </c>
      <c r="C399" s="11">
        <v>999</v>
      </c>
      <c r="D399" s="12">
        <v>999</v>
      </c>
    </row>
    <row r="400" spans="1:4" x14ac:dyDescent="0.3">
      <c r="A400" s="10" t="s">
        <v>423</v>
      </c>
      <c r="B400" s="11">
        <v>999</v>
      </c>
      <c r="C400" s="11">
        <v>999</v>
      </c>
      <c r="D400" s="12">
        <v>999</v>
      </c>
    </row>
    <row r="401" spans="1:4" x14ac:dyDescent="0.3">
      <c r="A401" s="10" t="s">
        <v>584</v>
      </c>
      <c r="B401" s="11">
        <v>999</v>
      </c>
      <c r="C401" s="11">
        <v>999</v>
      </c>
      <c r="D401" s="12">
        <v>999</v>
      </c>
    </row>
    <row r="402" spans="1:4" x14ac:dyDescent="0.3">
      <c r="A402" s="10" t="s">
        <v>424</v>
      </c>
      <c r="B402" s="11">
        <v>999</v>
      </c>
      <c r="C402" s="11">
        <v>999</v>
      </c>
      <c r="D402" s="12">
        <v>999</v>
      </c>
    </row>
    <row r="403" spans="1:4" x14ac:dyDescent="0.3">
      <c r="A403" s="10" t="s">
        <v>426</v>
      </c>
      <c r="B403" s="11">
        <v>999</v>
      </c>
      <c r="C403" s="11">
        <v>999</v>
      </c>
      <c r="D403" s="12">
        <v>999</v>
      </c>
    </row>
    <row r="404" spans="1:4" x14ac:dyDescent="0.3">
      <c r="A404" s="10" t="s">
        <v>585</v>
      </c>
      <c r="B404" s="11">
        <v>999</v>
      </c>
      <c r="C404" s="11">
        <v>999</v>
      </c>
      <c r="D404" s="12">
        <v>999</v>
      </c>
    </row>
    <row r="405" spans="1:4" x14ac:dyDescent="0.3">
      <c r="A405" s="10" t="s">
        <v>427</v>
      </c>
      <c r="B405" s="11">
        <v>999</v>
      </c>
      <c r="C405" s="11">
        <v>999</v>
      </c>
      <c r="D405" s="12">
        <v>999</v>
      </c>
    </row>
    <row r="406" spans="1:4" x14ac:dyDescent="0.3">
      <c r="A406" s="10" t="s">
        <v>428</v>
      </c>
      <c r="B406" s="11">
        <v>999</v>
      </c>
      <c r="C406" s="11">
        <v>999</v>
      </c>
      <c r="D406" s="12">
        <v>999</v>
      </c>
    </row>
    <row r="407" spans="1:4" x14ac:dyDescent="0.3">
      <c r="A407" s="10" t="s">
        <v>429</v>
      </c>
      <c r="B407" s="11">
        <v>999</v>
      </c>
      <c r="C407" s="11">
        <v>999</v>
      </c>
      <c r="D407" s="12">
        <v>999</v>
      </c>
    </row>
    <row r="408" spans="1:4" x14ac:dyDescent="0.3">
      <c r="A408" s="10" t="s">
        <v>430</v>
      </c>
      <c r="B408" s="11">
        <v>999</v>
      </c>
      <c r="C408" s="11">
        <v>999</v>
      </c>
      <c r="D408" s="12">
        <v>999</v>
      </c>
    </row>
    <row r="409" spans="1:4" x14ac:dyDescent="0.3">
      <c r="A409" s="10" t="s">
        <v>431</v>
      </c>
      <c r="B409" s="11">
        <v>999</v>
      </c>
      <c r="C409" s="11">
        <v>999</v>
      </c>
      <c r="D409" s="12">
        <v>999</v>
      </c>
    </row>
    <row r="410" spans="1:4" x14ac:dyDescent="0.3">
      <c r="A410" s="10" t="s">
        <v>432</v>
      </c>
      <c r="B410" s="11">
        <v>16</v>
      </c>
      <c r="C410" s="11">
        <v>999</v>
      </c>
      <c r="D410" s="12">
        <v>999</v>
      </c>
    </row>
    <row r="411" spans="1:4" x14ac:dyDescent="0.3">
      <c r="A411" s="10" t="s">
        <v>433</v>
      </c>
      <c r="B411" s="11">
        <v>13</v>
      </c>
      <c r="C411" s="11">
        <v>999</v>
      </c>
      <c r="D411" s="12">
        <v>999</v>
      </c>
    </row>
    <row r="412" spans="1:4" x14ac:dyDescent="0.3">
      <c r="A412" s="10" t="s">
        <v>434</v>
      </c>
      <c r="B412" s="11">
        <v>999</v>
      </c>
      <c r="C412" s="11">
        <v>999</v>
      </c>
      <c r="D412" s="12">
        <v>999</v>
      </c>
    </row>
    <row r="413" spans="1:4" x14ac:dyDescent="0.3">
      <c r="A413" s="10" t="s">
        <v>586</v>
      </c>
      <c r="B413" s="11">
        <v>999</v>
      </c>
      <c r="C413" s="11">
        <v>999</v>
      </c>
      <c r="D413" s="12">
        <v>999</v>
      </c>
    </row>
    <row r="414" spans="1:4" x14ac:dyDescent="0.3">
      <c r="A414" s="10" t="s">
        <v>436</v>
      </c>
      <c r="B414" s="11">
        <v>125</v>
      </c>
      <c r="C414" s="11">
        <v>21</v>
      </c>
      <c r="D414" s="12">
        <v>16.8</v>
      </c>
    </row>
    <row r="415" spans="1:4" x14ac:dyDescent="0.3">
      <c r="A415" s="10" t="s">
        <v>437</v>
      </c>
      <c r="B415" s="11">
        <v>999</v>
      </c>
      <c r="C415" s="11">
        <v>999</v>
      </c>
      <c r="D415" s="12">
        <v>999</v>
      </c>
    </row>
    <row r="416" spans="1:4" x14ac:dyDescent="0.3">
      <c r="A416" s="10" t="s">
        <v>438</v>
      </c>
      <c r="B416" s="11">
        <v>17</v>
      </c>
      <c r="C416" s="11">
        <v>999</v>
      </c>
      <c r="D416" s="12">
        <v>999</v>
      </c>
    </row>
    <row r="417" spans="1:4" x14ac:dyDescent="0.3">
      <c r="A417" s="10" t="s">
        <v>439</v>
      </c>
      <c r="B417" s="11">
        <v>999</v>
      </c>
      <c r="C417" s="11">
        <v>999</v>
      </c>
      <c r="D417" s="12">
        <v>999</v>
      </c>
    </row>
    <row r="418" spans="1:4" x14ac:dyDescent="0.3">
      <c r="A418" s="10" t="s">
        <v>440</v>
      </c>
      <c r="B418" s="11">
        <v>999</v>
      </c>
      <c r="C418" s="11">
        <v>999</v>
      </c>
      <c r="D418" s="12">
        <v>999</v>
      </c>
    </row>
    <row r="419" spans="1:4" x14ac:dyDescent="0.3">
      <c r="A419" s="10" t="s">
        <v>587</v>
      </c>
      <c r="B419" s="11">
        <v>999</v>
      </c>
      <c r="C419" s="11">
        <v>999</v>
      </c>
      <c r="D419" s="12">
        <v>999</v>
      </c>
    </row>
    <row r="420" spans="1:4" x14ac:dyDescent="0.3">
      <c r="A420" s="10" t="s">
        <v>441</v>
      </c>
      <c r="B420" s="11">
        <v>999</v>
      </c>
      <c r="C420" s="11">
        <v>999</v>
      </c>
      <c r="D420" s="12">
        <v>999</v>
      </c>
    </row>
    <row r="421" spans="1:4" x14ac:dyDescent="0.3">
      <c r="A421" s="10" t="s">
        <v>443</v>
      </c>
      <c r="B421" s="11">
        <v>22</v>
      </c>
      <c r="C421" s="11">
        <v>999</v>
      </c>
      <c r="D421" s="12">
        <v>999</v>
      </c>
    </row>
    <row r="422" spans="1:4" x14ac:dyDescent="0.3">
      <c r="A422" s="10" t="s">
        <v>444</v>
      </c>
      <c r="B422" s="11">
        <v>999</v>
      </c>
      <c r="C422" s="11">
        <v>999</v>
      </c>
      <c r="D422" s="12">
        <v>999</v>
      </c>
    </row>
    <row r="423" spans="1:4" x14ac:dyDescent="0.3">
      <c r="A423" s="10" t="s">
        <v>445</v>
      </c>
      <c r="B423" s="11">
        <v>11</v>
      </c>
      <c r="C423" s="11">
        <v>999</v>
      </c>
      <c r="D423" s="12">
        <v>999</v>
      </c>
    </row>
    <row r="424" spans="1:4" x14ac:dyDescent="0.3">
      <c r="A424" s="10" t="s">
        <v>446</v>
      </c>
      <c r="B424" s="11">
        <v>15</v>
      </c>
      <c r="C424" s="11">
        <v>999</v>
      </c>
      <c r="D424" s="12">
        <v>999</v>
      </c>
    </row>
    <row r="425" spans="1:4" x14ac:dyDescent="0.3">
      <c r="A425" s="10" t="s">
        <v>447</v>
      </c>
      <c r="B425" s="11">
        <v>16</v>
      </c>
      <c r="C425" s="11">
        <v>0</v>
      </c>
      <c r="D425" s="12">
        <v>0</v>
      </c>
    </row>
    <row r="426" spans="1:4" x14ac:dyDescent="0.3">
      <c r="A426" s="10" t="s">
        <v>448</v>
      </c>
      <c r="B426" s="11">
        <v>31</v>
      </c>
      <c r="C426" s="11">
        <v>11</v>
      </c>
      <c r="D426" s="12">
        <v>35.5</v>
      </c>
    </row>
    <row r="427" spans="1:4" x14ac:dyDescent="0.3">
      <c r="A427" s="10" t="s">
        <v>449</v>
      </c>
      <c r="B427" s="11">
        <v>999</v>
      </c>
      <c r="C427" s="11">
        <v>999</v>
      </c>
      <c r="D427" s="12">
        <v>999</v>
      </c>
    </row>
    <row r="428" spans="1:4" x14ac:dyDescent="0.3">
      <c r="A428" s="10" t="s">
        <v>450</v>
      </c>
      <c r="B428" s="11">
        <v>13</v>
      </c>
      <c r="C428" s="11">
        <v>999</v>
      </c>
      <c r="D428" s="12">
        <v>999</v>
      </c>
    </row>
    <row r="429" spans="1:4" x14ac:dyDescent="0.3">
      <c r="A429" s="10" t="s">
        <v>451</v>
      </c>
      <c r="B429" s="11">
        <v>999</v>
      </c>
      <c r="C429" s="11">
        <v>999</v>
      </c>
      <c r="D429" s="12">
        <v>999</v>
      </c>
    </row>
    <row r="430" spans="1:4" x14ac:dyDescent="0.3">
      <c r="A430" s="10" t="s">
        <v>452</v>
      </c>
      <c r="B430" s="11">
        <v>13</v>
      </c>
      <c r="C430" s="11">
        <v>999</v>
      </c>
      <c r="D430" s="12">
        <v>999</v>
      </c>
    </row>
    <row r="431" spans="1:4" x14ac:dyDescent="0.3">
      <c r="A431" s="10" t="s">
        <v>453</v>
      </c>
      <c r="B431" s="11">
        <v>999</v>
      </c>
      <c r="C431" s="11">
        <v>999</v>
      </c>
      <c r="D431" s="12">
        <v>999</v>
      </c>
    </row>
    <row r="432" spans="1:4" x14ac:dyDescent="0.3">
      <c r="A432" s="10" t="s">
        <v>454</v>
      </c>
      <c r="B432" s="11">
        <v>999</v>
      </c>
      <c r="C432" s="11">
        <v>999</v>
      </c>
      <c r="D432" s="12">
        <v>999</v>
      </c>
    </row>
    <row r="433" spans="1:4" x14ac:dyDescent="0.3">
      <c r="A433" s="10" t="s">
        <v>455</v>
      </c>
      <c r="B433" s="11">
        <v>22</v>
      </c>
      <c r="C433" s="11">
        <v>999</v>
      </c>
      <c r="D433" s="12">
        <v>999</v>
      </c>
    </row>
    <row r="434" spans="1:4" x14ac:dyDescent="0.3">
      <c r="A434" s="10" t="s">
        <v>456</v>
      </c>
      <c r="B434" s="11">
        <v>30</v>
      </c>
      <c r="C434" s="11">
        <v>15</v>
      </c>
      <c r="D434" s="12">
        <v>50</v>
      </c>
    </row>
    <row r="435" spans="1:4" x14ac:dyDescent="0.3">
      <c r="A435" s="10" t="s">
        <v>457</v>
      </c>
      <c r="B435" s="11">
        <v>49</v>
      </c>
      <c r="C435" s="11">
        <v>21</v>
      </c>
      <c r="D435" s="12">
        <v>42.9</v>
      </c>
    </row>
    <row r="436" spans="1:4" x14ac:dyDescent="0.3">
      <c r="A436" s="10" t="s">
        <v>458</v>
      </c>
      <c r="B436" s="11">
        <v>14</v>
      </c>
      <c r="C436" s="11">
        <v>999</v>
      </c>
      <c r="D436" s="12">
        <v>999</v>
      </c>
    </row>
    <row r="437" spans="1:4" x14ac:dyDescent="0.3">
      <c r="A437" s="10" t="s">
        <v>459</v>
      </c>
      <c r="B437" s="11">
        <v>24</v>
      </c>
      <c r="C437" s="11">
        <v>11</v>
      </c>
      <c r="D437" s="12">
        <v>45.8</v>
      </c>
    </row>
    <row r="438" spans="1:4" x14ac:dyDescent="0.3">
      <c r="A438" s="10" t="s">
        <v>460</v>
      </c>
      <c r="B438" s="11">
        <v>999</v>
      </c>
      <c r="C438" s="11">
        <v>999</v>
      </c>
      <c r="D438" s="12">
        <v>999</v>
      </c>
    </row>
    <row r="439" spans="1:4" x14ac:dyDescent="0.3">
      <c r="A439" s="10" t="s">
        <v>461</v>
      </c>
      <c r="B439" s="11">
        <v>22</v>
      </c>
      <c r="C439" s="11">
        <v>999</v>
      </c>
      <c r="D439" s="12">
        <v>999</v>
      </c>
    </row>
    <row r="440" spans="1:4" x14ac:dyDescent="0.3">
      <c r="A440" s="10" t="s">
        <v>462</v>
      </c>
      <c r="B440" s="11">
        <v>999</v>
      </c>
      <c r="C440" s="11">
        <v>999</v>
      </c>
      <c r="D440" s="12">
        <v>999</v>
      </c>
    </row>
    <row r="441" spans="1:4" x14ac:dyDescent="0.3">
      <c r="A441" s="10" t="s">
        <v>463</v>
      </c>
      <c r="B441" s="11">
        <v>999</v>
      </c>
      <c r="C441" s="11">
        <v>999</v>
      </c>
      <c r="D441" s="12">
        <v>999</v>
      </c>
    </row>
    <row r="442" spans="1:4" x14ac:dyDescent="0.3">
      <c r="A442" s="10" t="s">
        <v>464</v>
      </c>
      <c r="B442" s="11">
        <v>20</v>
      </c>
      <c r="C442" s="11">
        <v>12</v>
      </c>
      <c r="D442" s="12">
        <v>60</v>
      </c>
    </row>
    <row r="443" spans="1:4" x14ac:dyDescent="0.3">
      <c r="A443" s="10" t="s">
        <v>465</v>
      </c>
      <c r="B443" s="11">
        <v>999</v>
      </c>
      <c r="C443" s="11">
        <v>999</v>
      </c>
      <c r="D443" s="12">
        <v>999</v>
      </c>
    </row>
    <row r="444" spans="1:4" x14ac:dyDescent="0.3">
      <c r="A444" s="10" t="s">
        <v>466</v>
      </c>
      <c r="B444" s="11">
        <v>32</v>
      </c>
      <c r="C444" s="11">
        <v>999</v>
      </c>
      <c r="D444" s="12">
        <v>999</v>
      </c>
    </row>
    <row r="445" spans="1:4" x14ac:dyDescent="0.3">
      <c r="A445" s="10" t="s">
        <v>467</v>
      </c>
      <c r="B445" s="11">
        <v>24</v>
      </c>
      <c r="C445" s="11">
        <v>999</v>
      </c>
      <c r="D445" s="12">
        <v>999</v>
      </c>
    </row>
    <row r="446" spans="1:4" x14ac:dyDescent="0.3">
      <c r="A446" s="10" t="s">
        <v>468</v>
      </c>
      <c r="B446" s="11">
        <v>999</v>
      </c>
      <c r="C446" s="11">
        <v>999</v>
      </c>
      <c r="D446" s="12">
        <v>999</v>
      </c>
    </row>
    <row r="447" spans="1:4" x14ac:dyDescent="0.3">
      <c r="A447" s="10" t="s">
        <v>469</v>
      </c>
      <c r="B447" s="11">
        <v>52</v>
      </c>
      <c r="C447" s="11">
        <v>18</v>
      </c>
      <c r="D447" s="12">
        <v>34.6</v>
      </c>
    </row>
    <row r="448" spans="1:4" x14ac:dyDescent="0.3">
      <c r="A448" s="10" t="s">
        <v>470</v>
      </c>
      <c r="B448" s="11">
        <v>0</v>
      </c>
      <c r="C448" s="11" t="s">
        <v>19</v>
      </c>
      <c r="D448" s="12" t="s">
        <v>19</v>
      </c>
    </row>
    <row r="449" spans="1:4" x14ac:dyDescent="0.3">
      <c r="A449" s="10" t="s">
        <v>471</v>
      </c>
      <c r="B449" s="11">
        <v>999</v>
      </c>
      <c r="C449" s="11">
        <v>999</v>
      </c>
      <c r="D449" s="12">
        <v>999</v>
      </c>
    </row>
    <row r="450" spans="1:4" x14ac:dyDescent="0.3">
      <c r="A450" s="10" t="s">
        <v>472</v>
      </c>
      <c r="B450" s="11">
        <v>25</v>
      </c>
      <c r="C450" s="11">
        <v>999</v>
      </c>
      <c r="D450" s="12">
        <v>999</v>
      </c>
    </row>
    <row r="451" spans="1:4" x14ac:dyDescent="0.3">
      <c r="A451" s="10" t="s">
        <v>473</v>
      </c>
      <c r="B451" s="11">
        <v>23</v>
      </c>
      <c r="C451" s="11">
        <v>999</v>
      </c>
      <c r="D451" s="12">
        <v>999</v>
      </c>
    </row>
    <row r="452" spans="1:4" x14ac:dyDescent="0.3">
      <c r="A452" s="10" t="s">
        <v>474</v>
      </c>
      <c r="B452" s="11">
        <v>95</v>
      </c>
      <c r="C452" s="11">
        <v>28</v>
      </c>
      <c r="D452" s="12">
        <v>29.5</v>
      </c>
    </row>
    <row r="453" spans="1:4" x14ac:dyDescent="0.3">
      <c r="A453" s="10" t="s">
        <v>475</v>
      </c>
      <c r="B453" s="11">
        <v>999</v>
      </c>
      <c r="C453" s="11">
        <v>999</v>
      </c>
      <c r="D453" s="12">
        <v>999</v>
      </c>
    </row>
    <row r="454" spans="1:4" x14ac:dyDescent="0.3">
      <c r="A454" s="10" t="s">
        <v>476</v>
      </c>
      <c r="B454" s="11">
        <v>999</v>
      </c>
      <c r="C454" s="11">
        <v>999</v>
      </c>
      <c r="D454" s="12">
        <v>999</v>
      </c>
    </row>
    <row r="455" spans="1:4" x14ac:dyDescent="0.3">
      <c r="A455" s="10" t="s">
        <v>477</v>
      </c>
      <c r="B455" s="11">
        <v>999</v>
      </c>
      <c r="C455" s="11">
        <v>999</v>
      </c>
      <c r="D455" s="12">
        <v>999</v>
      </c>
    </row>
    <row r="456" spans="1:4" x14ac:dyDescent="0.3">
      <c r="A456" s="10" t="s">
        <v>478</v>
      </c>
      <c r="B456" s="11">
        <v>11</v>
      </c>
      <c r="C456" s="11">
        <v>0</v>
      </c>
      <c r="D456" s="12">
        <v>0</v>
      </c>
    </row>
    <row r="457" spans="1:4" x14ac:dyDescent="0.3">
      <c r="A457" s="10" t="s">
        <v>479</v>
      </c>
      <c r="B457" s="11">
        <v>17</v>
      </c>
      <c r="C457" s="11">
        <v>999</v>
      </c>
      <c r="D457" s="12">
        <v>999</v>
      </c>
    </row>
    <row r="458" spans="1:4" x14ac:dyDescent="0.3">
      <c r="A458" s="10" t="s">
        <v>480</v>
      </c>
      <c r="B458" s="11">
        <v>999</v>
      </c>
      <c r="C458" s="11">
        <v>999</v>
      </c>
      <c r="D458" s="12">
        <v>999</v>
      </c>
    </row>
    <row r="459" spans="1:4" x14ac:dyDescent="0.3">
      <c r="A459" s="10" t="s">
        <v>481</v>
      </c>
      <c r="B459" s="11">
        <v>999</v>
      </c>
      <c r="C459" s="11">
        <v>999</v>
      </c>
      <c r="D459" s="12">
        <v>999</v>
      </c>
    </row>
    <row r="460" spans="1:4" x14ac:dyDescent="0.3">
      <c r="A460" s="10" t="s">
        <v>482</v>
      </c>
      <c r="B460" s="11">
        <v>12</v>
      </c>
      <c r="C460" s="11">
        <v>999</v>
      </c>
      <c r="D460" s="12">
        <v>999</v>
      </c>
    </row>
    <row r="461" spans="1:4" x14ac:dyDescent="0.3">
      <c r="A461" s="10" t="s">
        <v>483</v>
      </c>
      <c r="B461" s="11">
        <v>15</v>
      </c>
      <c r="C461" s="11">
        <v>999</v>
      </c>
      <c r="D461" s="12">
        <v>999</v>
      </c>
    </row>
    <row r="462" spans="1:4" x14ac:dyDescent="0.3">
      <c r="A462" s="10" t="s">
        <v>484</v>
      </c>
      <c r="B462" s="11">
        <v>999</v>
      </c>
      <c r="C462" s="11">
        <v>999</v>
      </c>
      <c r="D462" s="12">
        <v>999</v>
      </c>
    </row>
    <row r="463" spans="1:4" x14ac:dyDescent="0.3">
      <c r="A463" s="10" t="s">
        <v>485</v>
      </c>
      <c r="B463" s="11">
        <v>39</v>
      </c>
      <c r="C463" s="11">
        <v>999</v>
      </c>
      <c r="D463" s="12">
        <v>999</v>
      </c>
    </row>
    <row r="464" spans="1:4" x14ac:dyDescent="0.3">
      <c r="A464" s="10" t="s">
        <v>588</v>
      </c>
      <c r="B464" s="11">
        <v>999</v>
      </c>
      <c r="C464" s="11">
        <v>999</v>
      </c>
      <c r="D464" s="12">
        <v>999</v>
      </c>
    </row>
    <row r="465" spans="1:4" x14ac:dyDescent="0.3">
      <c r="A465" s="10" t="s">
        <v>486</v>
      </c>
      <c r="B465" s="11">
        <v>999</v>
      </c>
      <c r="C465" s="11">
        <v>999</v>
      </c>
      <c r="D465" s="12">
        <v>999</v>
      </c>
    </row>
    <row r="466" spans="1:4" x14ac:dyDescent="0.3">
      <c r="A466" s="10" t="s">
        <v>487</v>
      </c>
      <c r="B466" s="11">
        <v>999</v>
      </c>
      <c r="C466" s="11">
        <v>999</v>
      </c>
      <c r="D466" s="12">
        <v>999</v>
      </c>
    </row>
    <row r="467" spans="1:4" x14ac:dyDescent="0.3">
      <c r="A467" s="10" t="s">
        <v>488</v>
      </c>
      <c r="B467" s="11">
        <v>0</v>
      </c>
      <c r="C467" s="11" t="s">
        <v>19</v>
      </c>
      <c r="D467" s="12" t="s">
        <v>19</v>
      </c>
    </row>
    <row r="468" spans="1:4" x14ac:dyDescent="0.3">
      <c r="A468" s="10" t="s">
        <v>489</v>
      </c>
      <c r="B468" s="11">
        <v>14</v>
      </c>
      <c r="C468" s="11">
        <v>12</v>
      </c>
      <c r="D468" s="12">
        <v>888</v>
      </c>
    </row>
    <row r="469" spans="1:4" x14ac:dyDescent="0.3">
      <c r="A469" s="10" t="s">
        <v>589</v>
      </c>
      <c r="B469" s="11">
        <v>999</v>
      </c>
      <c r="C469" s="11">
        <v>999</v>
      </c>
      <c r="D469" s="12">
        <v>999</v>
      </c>
    </row>
    <row r="470" spans="1:4" x14ac:dyDescent="0.3">
      <c r="A470" s="10" t="s">
        <v>490</v>
      </c>
      <c r="B470" s="11">
        <v>999</v>
      </c>
      <c r="C470" s="11">
        <v>999</v>
      </c>
      <c r="D470" s="12">
        <v>999</v>
      </c>
    </row>
    <row r="471" spans="1:4" x14ac:dyDescent="0.3">
      <c r="A471" s="10" t="s">
        <v>492</v>
      </c>
      <c r="B471" s="11">
        <v>17</v>
      </c>
      <c r="C471" s="11">
        <v>999</v>
      </c>
      <c r="D471" s="12">
        <v>999</v>
      </c>
    </row>
    <row r="472" spans="1:4" x14ac:dyDescent="0.3">
      <c r="A472" s="10" t="s">
        <v>493</v>
      </c>
      <c r="B472" s="11">
        <v>999</v>
      </c>
      <c r="C472" s="11">
        <v>999</v>
      </c>
      <c r="D472" s="12">
        <v>999</v>
      </c>
    </row>
    <row r="473" spans="1:4" x14ac:dyDescent="0.3">
      <c r="A473" s="10" t="s">
        <v>494</v>
      </c>
      <c r="B473" s="11">
        <v>999</v>
      </c>
      <c r="C473" s="11">
        <v>999</v>
      </c>
      <c r="D473" s="12">
        <v>999</v>
      </c>
    </row>
    <row r="474" spans="1:4" x14ac:dyDescent="0.3">
      <c r="A474" s="10" t="s">
        <v>495</v>
      </c>
      <c r="B474" s="11">
        <v>999</v>
      </c>
      <c r="C474" s="11">
        <v>999</v>
      </c>
      <c r="D474" s="12">
        <v>999</v>
      </c>
    </row>
    <row r="475" spans="1:4" x14ac:dyDescent="0.3">
      <c r="A475" s="10" t="s">
        <v>590</v>
      </c>
      <c r="B475" s="11">
        <v>999</v>
      </c>
      <c r="C475" s="11">
        <v>999</v>
      </c>
      <c r="D475" s="12">
        <v>999</v>
      </c>
    </row>
    <row r="476" spans="1:4" x14ac:dyDescent="0.3">
      <c r="A476" s="10" t="s">
        <v>591</v>
      </c>
      <c r="B476" s="11">
        <v>999</v>
      </c>
      <c r="C476" s="11">
        <v>999</v>
      </c>
      <c r="D476" s="12">
        <v>999</v>
      </c>
    </row>
    <row r="477" spans="1:4" x14ac:dyDescent="0.3">
      <c r="A477" s="10" t="s">
        <v>497</v>
      </c>
      <c r="B477" s="11">
        <v>63</v>
      </c>
      <c r="C477" s="11">
        <v>11</v>
      </c>
      <c r="D477" s="12">
        <v>17.5</v>
      </c>
    </row>
    <row r="478" spans="1:4" x14ac:dyDescent="0.3">
      <c r="A478" s="10" t="s">
        <v>498</v>
      </c>
      <c r="B478" s="11">
        <v>12</v>
      </c>
      <c r="C478" s="11">
        <v>999</v>
      </c>
      <c r="D478" s="12">
        <v>999</v>
      </c>
    </row>
    <row r="479" spans="1:4" x14ac:dyDescent="0.3">
      <c r="A479" s="10" t="s">
        <v>499</v>
      </c>
      <c r="B479" s="11">
        <v>999</v>
      </c>
      <c r="C479" s="11">
        <v>999</v>
      </c>
      <c r="D479" s="12">
        <v>999</v>
      </c>
    </row>
    <row r="480" spans="1:4" x14ac:dyDescent="0.3">
      <c r="A480" s="10" t="s">
        <v>500</v>
      </c>
      <c r="B480" s="11">
        <v>31</v>
      </c>
      <c r="C480" s="11">
        <v>21</v>
      </c>
      <c r="D480" s="12">
        <v>67.7</v>
      </c>
    </row>
    <row r="481" spans="1:4" x14ac:dyDescent="0.3">
      <c r="A481" s="10" t="s">
        <v>501</v>
      </c>
      <c r="B481" s="11">
        <v>34</v>
      </c>
      <c r="C481" s="11">
        <v>999</v>
      </c>
      <c r="D481" s="12">
        <v>999</v>
      </c>
    </row>
    <row r="482" spans="1:4" x14ac:dyDescent="0.3">
      <c r="A482" s="10" t="s">
        <v>502</v>
      </c>
      <c r="B482" s="11">
        <v>999</v>
      </c>
      <c r="C482" s="11">
        <v>999</v>
      </c>
      <c r="D482" s="12">
        <v>999</v>
      </c>
    </row>
    <row r="483" spans="1:4" x14ac:dyDescent="0.3">
      <c r="A483" s="10" t="s">
        <v>592</v>
      </c>
      <c r="B483" s="11">
        <v>999</v>
      </c>
      <c r="C483" s="11">
        <v>999</v>
      </c>
      <c r="D483" s="12">
        <v>999</v>
      </c>
    </row>
    <row r="484" spans="1:4" x14ac:dyDescent="0.3">
      <c r="A484" s="10" t="s">
        <v>503</v>
      </c>
      <c r="B484" s="11">
        <v>20</v>
      </c>
      <c r="C484" s="11">
        <v>0</v>
      </c>
      <c r="D484" s="12">
        <v>0</v>
      </c>
    </row>
    <row r="485" spans="1:4" x14ac:dyDescent="0.3">
      <c r="A485" s="10" t="s">
        <v>504</v>
      </c>
      <c r="B485" s="11">
        <v>22</v>
      </c>
      <c r="C485" s="11">
        <v>999</v>
      </c>
      <c r="D485" s="12">
        <v>999</v>
      </c>
    </row>
    <row r="486" spans="1:4" x14ac:dyDescent="0.3">
      <c r="A486" s="10" t="s">
        <v>505</v>
      </c>
      <c r="B486" s="11">
        <v>82</v>
      </c>
      <c r="C486" s="11">
        <v>19</v>
      </c>
      <c r="D486" s="12">
        <v>23.2</v>
      </c>
    </row>
    <row r="487" spans="1:4" x14ac:dyDescent="0.3">
      <c r="A487" s="10" t="s">
        <v>506</v>
      </c>
      <c r="B487" s="11">
        <v>29</v>
      </c>
      <c r="C487" s="11">
        <v>999</v>
      </c>
      <c r="D487" s="12">
        <v>999</v>
      </c>
    </row>
    <row r="488" spans="1:4" x14ac:dyDescent="0.3">
      <c r="A488" s="10" t="s">
        <v>507</v>
      </c>
      <c r="B488" s="11">
        <v>13</v>
      </c>
      <c r="C488" s="11">
        <v>999</v>
      </c>
      <c r="D488" s="12">
        <v>999</v>
      </c>
    </row>
    <row r="489" spans="1:4" x14ac:dyDescent="0.3">
      <c r="A489" s="10" t="s">
        <v>509</v>
      </c>
      <c r="B489" s="11">
        <v>999</v>
      </c>
      <c r="C489" s="11">
        <v>999</v>
      </c>
      <c r="D489" s="12">
        <v>999</v>
      </c>
    </row>
    <row r="490" spans="1:4" x14ac:dyDescent="0.3">
      <c r="A490" s="10" t="s">
        <v>593</v>
      </c>
      <c r="B490" s="11">
        <v>999</v>
      </c>
      <c r="C490" s="11">
        <v>999</v>
      </c>
      <c r="D490" s="12">
        <v>999</v>
      </c>
    </row>
    <row r="491" spans="1:4" x14ac:dyDescent="0.3">
      <c r="A491" s="10" t="s">
        <v>511</v>
      </c>
      <c r="B491" s="11">
        <v>23</v>
      </c>
      <c r="C491" s="11">
        <v>999</v>
      </c>
      <c r="D491" s="12">
        <v>999</v>
      </c>
    </row>
    <row r="492" spans="1:4" x14ac:dyDescent="0.3">
      <c r="A492" s="10" t="s">
        <v>512</v>
      </c>
      <c r="B492" s="11">
        <v>11</v>
      </c>
      <c r="C492" s="11">
        <v>999</v>
      </c>
      <c r="D492" s="12">
        <v>999</v>
      </c>
    </row>
    <row r="493" spans="1:4" x14ac:dyDescent="0.3">
      <c r="A493" s="10" t="s">
        <v>513</v>
      </c>
      <c r="B493" s="11">
        <v>999</v>
      </c>
      <c r="C493" s="11">
        <v>999</v>
      </c>
      <c r="D493" s="12">
        <v>999</v>
      </c>
    </row>
    <row r="494" spans="1:4" x14ac:dyDescent="0.3">
      <c r="A494" s="10" t="s">
        <v>514</v>
      </c>
      <c r="B494" s="11">
        <v>999</v>
      </c>
      <c r="C494" s="11">
        <v>999</v>
      </c>
      <c r="D494" s="12">
        <v>999</v>
      </c>
    </row>
    <row r="495" spans="1:4" x14ac:dyDescent="0.3">
      <c r="A495" s="10" t="s">
        <v>515</v>
      </c>
      <c r="B495" s="11">
        <v>14</v>
      </c>
      <c r="C495" s="11">
        <v>999</v>
      </c>
      <c r="D495" s="12">
        <v>999</v>
      </c>
    </row>
    <row r="496" spans="1:4" x14ac:dyDescent="0.3">
      <c r="A496" s="10" t="s">
        <v>516</v>
      </c>
      <c r="B496" s="11">
        <v>18</v>
      </c>
      <c r="C496" s="11">
        <v>999</v>
      </c>
      <c r="D496" s="12">
        <v>999</v>
      </c>
    </row>
    <row r="497" spans="1:4" x14ac:dyDescent="0.3">
      <c r="A497" s="10" t="s">
        <v>518</v>
      </c>
      <c r="B497" s="11">
        <v>999</v>
      </c>
      <c r="C497" s="11">
        <v>999</v>
      </c>
      <c r="D497" s="12">
        <v>999</v>
      </c>
    </row>
    <row r="498" spans="1:4" x14ac:dyDescent="0.3">
      <c r="A498" s="10" t="s">
        <v>519</v>
      </c>
      <c r="B498" s="11">
        <v>999</v>
      </c>
      <c r="C498" s="11">
        <v>999</v>
      </c>
      <c r="D498" s="12">
        <v>999</v>
      </c>
    </row>
    <row r="499" spans="1:4" x14ac:dyDescent="0.3">
      <c r="A499" s="10" t="s">
        <v>520</v>
      </c>
      <c r="B499" s="11">
        <v>999</v>
      </c>
      <c r="C499" s="11">
        <v>999</v>
      </c>
      <c r="D499" s="12">
        <v>999</v>
      </c>
    </row>
    <row r="500" spans="1:4" x14ac:dyDescent="0.3">
      <c r="A500" s="10" t="s">
        <v>521</v>
      </c>
      <c r="B500" s="11">
        <v>999</v>
      </c>
      <c r="C500" s="11">
        <v>999</v>
      </c>
      <c r="D500" s="12">
        <v>999</v>
      </c>
    </row>
    <row r="501" spans="1:4" x14ac:dyDescent="0.3">
      <c r="A501" s="10" t="s">
        <v>522</v>
      </c>
      <c r="B501" s="11">
        <v>999</v>
      </c>
      <c r="C501" s="11">
        <v>999</v>
      </c>
      <c r="D501" s="12">
        <v>999</v>
      </c>
    </row>
    <row r="502" spans="1:4" x14ac:dyDescent="0.3">
      <c r="A502" s="10" t="s">
        <v>523</v>
      </c>
      <c r="B502" s="11">
        <v>16</v>
      </c>
      <c r="C502" s="11">
        <v>999</v>
      </c>
      <c r="D502" s="12">
        <v>999</v>
      </c>
    </row>
    <row r="503" spans="1:4" x14ac:dyDescent="0.3">
      <c r="A503" s="10" t="s">
        <v>524</v>
      </c>
      <c r="B503" s="11">
        <v>999</v>
      </c>
      <c r="C503" s="11">
        <v>999</v>
      </c>
      <c r="D503" s="12">
        <v>999</v>
      </c>
    </row>
    <row r="504" spans="1:4" x14ac:dyDescent="0.3">
      <c r="A504" s="10" t="s">
        <v>525</v>
      </c>
      <c r="B504" s="11">
        <v>999</v>
      </c>
      <c r="C504" s="11">
        <v>999</v>
      </c>
      <c r="D504" s="12">
        <v>999</v>
      </c>
    </row>
    <row r="505" spans="1:4" x14ac:dyDescent="0.3">
      <c r="A505" s="10" t="s">
        <v>526</v>
      </c>
      <c r="B505" s="11">
        <v>11</v>
      </c>
      <c r="C505" s="11">
        <v>999</v>
      </c>
      <c r="D505" s="12">
        <v>999</v>
      </c>
    </row>
    <row r="506" spans="1:4" x14ac:dyDescent="0.3">
      <c r="A506" s="10" t="s">
        <v>528</v>
      </c>
      <c r="B506" s="11">
        <v>78</v>
      </c>
      <c r="C506" s="11">
        <v>14</v>
      </c>
      <c r="D506" s="12">
        <v>17.899999999999999</v>
      </c>
    </row>
    <row r="507" spans="1:4" x14ac:dyDescent="0.3">
      <c r="A507" s="10" t="s">
        <v>529</v>
      </c>
      <c r="B507" s="11">
        <v>999</v>
      </c>
      <c r="C507" s="11">
        <v>999</v>
      </c>
      <c r="D507" s="12">
        <v>999</v>
      </c>
    </row>
    <row r="508" spans="1:4" x14ac:dyDescent="0.3">
      <c r="A508" s="10" t="s">
        <v>530</v>
      </c>
      <c r="B508" s="11">
        <v>22</v>
      </c>
      <c r="C508" s="11">
        <v>999</v>
      </c>
      <c r="D508" s="12">
        <v>999</v>
      </c>
    </row>
    <row r="509" spans="1:4" x14ac:dyDescent="0.3">
      <c r="A509" s="10" t="s">
        <v>531</v>
      </c>
      <c r="B509" s="11">
        <v>47</v>
      </c>
      <c r="C509" s="11">
        <v>999</v>
      </c>
      <c r="D509" s="12">
        <v>999</v>
      </c>
    </row>
    <row r="510" spans="1:4" x14ac:dyDescent="0.3">
      <c r="A510" s="10" t="s">
        <v>532</v>
      </c>
      <c r="B510" s="11">
        <v>27</v>
      </c>
      <c r="C510" s="11">
        <v>999</v>
      </c>
      <c r="D510" s="12">
        <v>999</v>
      </c>
    </row>
    <row r="511" spans="1:4" x14ac:dyDescent="0.3">
      <c r="A511" s="10" t="s">
        <v>533</v>
      </c>
      <c r="B511" s="11">
        <v>14</v>
      </c>
      <c r="C511" s="11">
        <v>999</v>
      </c>
      <c r="D511" s="12">
        <v>999</v>
      </c>
    </row>
    <row r="512" spans="1:4" x14ac:dyDescent="0.3">
      <c r="A512" s="10" t="s">
        <v>534</v>
      </c>
      <c r="B512" s="11">
        <v>999</v>
      </c>
      <c r="C512" s="11">
        <v>999</v>
      </c>
      <c r="D512" s="12">
        <v>999</v>
      </c>
    </row>
    <row r="513" spans="1:4" x14ac:dyDescent="0.3">
      <c r="A513" s="10" t="s">
        <v>535</v>
      </c>
      <c r="B513" s="11">
        <v>999</v>
      </c>
      <c r="C513" s="11">
        <v>999</v>
      </c>
      <c r="D513" s="12">
        <v>999</v>
      </c>
    </row>
    <row r="514" spans="1:4" x14ac:dyDescent="0.3">
      <c r="A514" s="10" t="s">
        <v>536</v>
      </c>
      <c r="B514" s="11">
        <v>999</v>
      </c>
      <c r="C514" s="11">
        <v>999</v>
      </c>
      <c r="D514" s="12">
        <v>999</v>
      </c>
    </row>
    <row r="515" spans="1:4" x14ac:dyDescent="0.3">
      <c r="A515" s="10" t="s">
        <v>537</v>
      </c>
      <c r="B515" s="11">
        <v>999</v>
      </c>
      <c r="C515" s="11">
        <v>999</v>
      </c>
      <c r="D515" s="12">
        <v>999</v>
      </c>
    </row>
  </sheetData>
  <autoFilter ref="A3:D515" xr:uid="{9069E5E8-36FB-4D6B-B490-746133454BAE}"/>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8CBA3-3925-4144-9AE3-8E3099DED1BA}">
  <sheetPr>
    <tabColor theme="4" tint="0.39997558519241921"/>
  </sheetPr>
  <dimension ref="A1:D489"/>
  <sheetViews>
    <sheetView topLeftCell="A463" workbookViewId="0">
      <selection activeCell="I260" sqref="I260"/>
    </sheetView>
  </sheetViews>
  <sheetFormatPr defaultRowHeight="14.4" x14ac:dyDescent="0.3"/>
  <cols>
    <col min="1" max="1" width="57.33203125" customWidth="1"/>
  </cols>
  <sheetData>
    <row r="1" spans="1:4" ht="15.6" x14ac:dyDescent="0.3">
      <c r="A1" s="1" t="s">
        <v>594</v>
      </c>
    </row>
    <row r="2" spans="1:4" ht="15.6" x14ac:dyDescent="0.3">
      <c r="A2" s="1" t="s">
        <v>11</v>
      </c>
    </row>
    <row r="3" spans="1:4" ht="39.6" x14ac:dyDescent="0.3">
      <c r="A3" s="7" t="s">
        <v>12</v>
      </c>
      <c r="B3" s="8" t="s">
        <v>2</v>
      </c>
      <c r="C3" s="9" t="s">
        <v>660</v>
      </c>
      <c r="D3" s="9" t="s">
        <v>661</v>
      </c>
    </row>
    <row r="4" spans="1:4" x14ac:dyDescent="0.3">
      <c r="A4" s="10" t="s">
        <v>15</v>
      </c>
      <c r="B4" s="11">
        <v>999</v>
      </c>
      <c r="C4" s="11">
        <v>999</v>
      </c>
      <c r="D4" s="12">
        <v>999</v>
      </c>
    </row>
    <row r="5" spans="1:4" x14ac:dyDescent="0.3">
      <c r="A5" s="10" t="s">
        <v>16</v>
      </c>
      <c r="B5" s="11">
        <v>999</v>
      </c>
      <c r="C5" s="11">
        <v>999</v>
      </c>
      <c r="D5" s="12">
        <v>999</v>
      </c>
    </row>
    <row r="6" spans="1:4" x14ac:dyDescent="0.3">
      <c r="A6" s="10" t="s">
        <v>17</v>
      </c>
      <c r="B6" s="11">
        <v>999</v>
      </c>
      <c r="C6" s="11">
        <v>999</v>
      </c>
      <c r="D6" s="12">
        <v>999</v>
      </c>
    </row>
    <row r="7" spans="1:4" x14ac:dyDescent="0.3">
      <c r="A7" s="10" t="s">
        <v>595</v>
      </c>
      <c r="B7" s="11">
        <v>999</v>
      </c>
      <c r="C7" s="11">
        <v>999</v>
      </c>
      <c r="D7" s="12">
        <v>999</v>
      </c>
    </row>
    <row r="8" spans="1:4" x14ac:dyDescent="0.3">
      <c r="A8" s="10" t="s">
        <v>18</v>
      </c>
      <c r="B8" s="11">
        <v>999</v>
      </c>
      <c r="C8" s="11">
        <v>999</v>
      </c>
      <c r="D8" s="12">
        <v>999</v>
      </c>
    </row>
    <row r="9" spans="1:4" x14ac:dyDescent="0.3">
      <c r="A9" s="10" t="s">
        <v>22</v>
      </c>
      <c r="B9" s="11">
        <v>23</v>
      </c>
      <c r="C9" s="11">
        <v>999</v>
      </c>
      <c r="D9" s="12">
        <v>999</v>
      </c>
    </row>
    <row r="10" spans="1:4" x14ac:dyDescent="0.3">
      <c r="A10" s="10" t="s">
        <v>23</v>
      </c>
      <c r="B10" s="11">
        <v>25</v>
      </c>
      <c r="C10" s="11">
        <v>999</v>
      </c>
      <c r="D10" s="12">
        <v>999</v>
      </c>
    </row>
    <row r="11" spans="1:4" x14ac:dyDescent="0.3">
      <c r="A11" s="10" t="s">
        <v>539</v>
      </c>
      <c r="B11" s="11">
        <v>999</v>
      </c>
      <c r="C11" s="11">
        <v>999</v>
      </c>
      <c r="D11" s="12">
        <v>999</v>
      </c>
    </row>
    <row r="12" spans="1:4" x14ac:dyDescent="0.3">
      <c r="A12" s="10" t="s">
        <v>27</v>
      </c>
      <c r="B12" s="11">
        <v>26</v>
      </c>
      <c r="C12" s="11">
        <v>999</v>
      </c>
      <c r="D12" s="12">
        <v>999</v>
      </c>
    </row>
    <row r="13" spans="1:4" x14ac:dyDescent="0.3">
      <c r="A13" s="10" t="s">
        <v>28</v>
      </c>
      <c r="B13" s="11">
        <v>999</v>
      </c>
      <c r="C13" s="11">
        <v>999</v>
      </c>
      <c r="D13" s="12">
        <v>999</v>
      </c>
    </row>
    <row r="14" spans="1:4" x14ac:dyDescent="0.3">
      <c r="A14" s="10" t="s">
        <v>29</v>
      </c>
      <c r="B14" s="11">
        <v>11</v>
      </c>
      <c r="C14" s="11">
        <v>999</v>
      </c>
      <c r="D14" s="12">
        <v>999</v>
      </c>
    </row>
    <row r="15" spans="1:4" x14ac:dyDescent="0.3">
      <c r="A15" s="10" t="s">
        <v>31</v>
      </c>
      <c r="B15" s="11">
        <v>11</v>
      </c>
      <c r="C15" s="11">
        <v>999</v>
      </c>
      <c r="D15" s="12">
        <v>999</v>
      </c>
    </row>
    <row r="16" spans="1:4" x14ac:dyDescent="0.3">
      <c r="A16" s="10" t="s">
        <v>32</v>
      </c>
      <c r="B16" s="11">
        <v>19</v>
      </c>
      <c r="C16" s="11">
        <v>999</v>
      </c>
      <c r="D16" s="12">
        <v>999</v>
      </c>
    </row>
    <row r="17" spans="1:4" x14ac:dyDescent="0.3">
      <c r="A17" s="10" t="s">
        <v>33</v>
      </c>
      <c r="B17" s="11">
        <v>999</v>
      </c>
      <c r="C17" s="11">
        <v>999</v>
      </c>
      <c r="D17" s="12">
        <v>999</v>
      </c>
    </row>
    <row r="18" spans="1:4" x14ac:dyDescent="0.3">
      <c r="A18" s="10" t="s">
        <v>34</v>
      </c>
      <c r="B18" s="11">
        <v>999</v>
      </c>
      <c r="C18" s="11">
        <v>999</v>
      </c>
      <c r="D18" s="12">
        <v>999</v>
      </c>
    </row>
    <row r="19" spans="1:4" x14ac:dyDescent="0.3">
      <c r="A19" s="10" t="s">
        <v>35</v>
      </c>
      <c r="B19" s="11">
        <v>42</v>
      </c>
      <c r="C19" s="11">
        <v>999</v>
      </c>
      <c r="D19" s="12">
        <v>999</v>
      </c>
    </row>
    <row r="20" spans="1:4" x14ac:dyDescent="0.3">
      <c r="A20" s="10" t="s">
        <v>36</v>
      </c>
      <c r="B20" s="11">
        <v>20</v>
      </c>
      <c r="C20" s="11">
        <v>999</v>
      </c>
      <c r="D20" s="12">
        <v>999</v>
      </c>
    </row>
    <row r="21" spans="1:4" x14ac:dyDescent="0.3">
      <c r="A21" s="10" t="s">
        <v>540</v>
      </c>
      <c r="B21" s="11">
        <v>999</v>
      </c>
      <c r="C21" s="11">
        <v>999</v>
      </c>
      <c r="D21" s="12">
        <v>999</v>
      </c>
    </row>
    <row r="22" spans="1:4" x14ac:dyDescent="0.3">
      <c r="A22" s="10" t="s">
        <v>38</v>
      </c>
      <c r="B22" s="11">
        <v>999</v>
      </c>
      <c r="C22" s="11">
        <v>999</v>
      </c>
      <c r="D22" s="12">
        <v>999</v>
      </c>
    </row>
    <row r="23" spans="1:4" x14ac:dyDescent="0.3">
      <c r="A23" s="10" t="s">
        <v>39</v>
      </c>
      <c r="B23" s="11">
        <v>999</v>
      </c>
      <c r="C23" s="11">
        <v>999</v>
      </c>
      <c r="D23" s="12">
        <v>999</v>
      </c>
    </row>
    <row r="24" spans="1:4" x14ac:dyDescent="0.3">
      <c r="A24" s="10" t="s">
        <v>42</v>
      </c>
      <c r="B24" s="11">
        <v>16</v>
      </c>
      <c r="C24" s="11">
        <v>999</v>
      </c>
      <c r="D24" s="12">
        <v>999</v>
      </c>
    </row>
    <row r="25" spans="1:4" x14ac:dyDescent="0.3">
      <c r="A25" s="10" t="s">
        <v>43</v>
      </c>
      <c r="B25" s="11">
        <v>999</v>
      </c>
      <c r="C25" s="11">
        <v>999</v>
      </c>
      <c r="D25" s="12">
        <v>999</v>
      </c>
    </row>
    <row r="26" spans="1:4" x14ac:dyDescent="0.3">
      <c r="A26" s="10" t="s">
        <v>45</v>
      </c>
      <c r="B26" s="11">
        <v>999</v>
      </c>
      <c r="C26" s="11">
        <v>999</v>
      </c>
      <c r="D26" s="12">
        <v>999</v>
      </c>
    </row>
    <row r="27" spans="1:4" x14ac:dyDescent="0.3">
      <c r="A27" s="10" t="s">
        <v>46</v>
      </c>
      <c r="B27" s="11">
        <v>999</v>
      </c>
      <c r="C27" s="11">
        <v>999</v>
      </c>
      <c r="D27" s="12">
        <v>999</v>
      </c>
    </row>
    <row r="28" spans="1:4" x14ac:dyDescent="0.3">
      <c r="A28" s="10" t="s">
        <v>48</v>
      </c>
      <c r="B28" s="11">
        <v>999</v>
      </c>
      <c r="C28" s="11">
        <v>999</v>
      </c>
      <c r="D28" s="12">
        <v>999</v>
      </c>
    </row>
    <row r="29" spans="1:4" x14ac:dyDescent="0.3">
      <c r="A29" s="10" t="s">
        <v>49</v>
      </c>
      <c r="B29" s="11">
        <v>999</v>
      </c>
      <c r="C29" s="11">
        <v>999</v>
      </c>
      <c r="D29" s="12">
        <v>999</v>
      </c>
    </row>
    <row r="30" spans="1:4" x14ac:dyDescent="0.3">
      <c r="A30" s="10" t="s">
        <v>50</v>
      </c>
      <c r="B30" s="11">
        <v>999</v>
      </c>
      <c r="C30" s="11">
        <v>999</v>
      </c>
      <c r="D30" s="12">
        <v>999</v>
      </c>
    </row>
    <row r="31" spans="1:4" x14ac:dyDescent="0.3">
      <c r="A31" s="10" t="s">
        <v>51</v>
      </c>
      <c r="B31" s="11">
        <v>999</v>
      </c>
      <c r="C31" s="11">
        <v>999</v>
      </c>
      <c r="D31" s="12">
        <v>999</v>
      </c>
    </row>
    <row r="32" spans="1:4" x14ac:dyDescent="0.3">
      <c r="A32" s="10" t="s">
        <v>52</v>
      </c>
      <c r="B32" s="11">
        <v>999</v>
      </c>
      <c r="C32" s="11">
        <v>999</v>
      </c>
      <c r="D32" s="12">
        <v>999</v>
      </c>
    </row>
    <row r="33" spans="1:4" x14ac:dyDescent="0.3">
      <c r="A33" s="10" t="s">
        <v>53</v>
      </c>
      <c r="B33" s="11">
        <v>17</v>
      </c>
      <c r="C33" s="11">
        <v>0</v>
      </c>
      <c r="D33" s="12">
        <v>0</v>
      </c>
    </row>
    <row r="34" spans="1:4" x14ac:dyDescent="0.3">
      <c r="A34" s="10" t="s">
        <v>55</v>
      </c>
      <c r="B34" s="11">
        <v>15</v>
      </c>
      <c r="C34" s="11">
        <v>999</v>
      </c>
      <c r="D34" s="12">
        <v>999</v>
      </c>
    </row>
    <row r="35" spans="1:4" x14ac:dyDescent="0.3">
      <c r="A35" s="10" t="s">
        <v>56</v>
      </c>
      <c r="B35" s="11">
        <v>999</v>
      </c>
      <c r="C35" s="11">
        <v>999</v>
      </c>
      <c r="D35" s="12">
        <v>999</v>
      </c>
    </row>
    <row r="36" spans="1:4" x14ac:dyDescent="0.3">
      <c r="A36" s="10" t="s">
        <v>57</v>
      </c>
      <c r="B36" s="11">
        <v>17</v>
      </c>
      <c r="C36" s="11">
        <v>999</v>
      </c>
      <c r="D36" s="12">
        <v>999</v>
      </c>
    </row>
    <row r="37" spans="1:4" x14ac:dyDescent="0.3">
      <c r="A37" s="10" t="s">
        <v>58</v>
      </c>
      <c r="B37" s="11">
        <v>999</v>
      </c>
      <c r="C37" s="11">
        <v>999</v>
      </c>
      <c r="D37" s="12">
        <v>999</v>
      </c>
    </row>
    <row r="38" spans="1:4" x14ac:dyDescent="0.3">
      <c r="A38" s="10" t="s">
        <v>59</v>
      </c>
      <c r="B38" s="11">
        <v>53</v>
      </c>
      <c r="C38" s="11">
        <v>12</v>
      </c>
      <c r="D38" s="12">
        <v>22.6</v>
      </c>
    </row>
    <row r="39" spans="1:4" x14ac:dyDescent="0.3">
      <c r="A39" s="10" t="s">
        <v>60</v>
      </c>
      <c r="B39" s="11">
        <v>104</v>
      </c>
      <c r="C39" s="11">
        <v>10</v>
      </c>
      <c r="D39" s="12">
        <v>9.6</v>
      </c>
    </row>
    <row r="40" spans="1:4" x14ac:dyDescent="0.3">
      <c r="A40" s="10" t="s">
        <v>61</v>
      </c>
      <c r="B40" s="11">
        <v>55</v>
      </c>
      <c r="C40" s="11">
        <v>999</v>
      </c>
      <c r="D40" s="12">
        <v>999</v>
      </c>
    </row>
    <row r="41" spans="1:4" x14ac:dyDescent="0.3">
      <c r="A41" s="10" t="s">
        <v>62</v>
      </c>
      <c r="B41" s="11">
        <v>999</v>
      </c>
      <c r="C41" s="11">
        <v>999</v>
      </c>
      <c r="D41" s="12">
        <v>999</v>
      </c>
    </row>
    <row r="42" spans="1:4" x14ac:dyDescent="0.3">
      <c r="A42" s="10" t="s">
        <v>63</v>
      </c>
      <c r="B42" s="11">
        <v>0</v>
      </c>
      <c r="C42" s="11" t="s">
        <v>19</v>
      </c>
      <c r="D42" s="12" t="s">
        <v>19</v>
      </c>
    </row>
    <row r="43" spans="1:4" x14ac:dyDescent="0.3">
      <c r="A43" s="10" t="s">
        <v>64</v>
      </c>
      <c r="B43" s="11">
        <v>14</v>
      </c>
      <c r="C43" s="11">
        <v>999</v>
      </c>
      <c r="D43" s="12">
        <v>999</v>
      </c>
    </row>
    <row r="44" spans="1:4" x14ac:dyDescent="0.3">
      <c r="A44" s="10" t="s">
        <v>65</v>
      </c>
      <c r="B44" s="11">
        <v>999</v>
      </c>
      <c r="C44" s="11">
        <v>999</v>
      </c>
      <c r="D44" s="12">
        <v>999</v>
      </c>
    </row>
    <row r="45" spans="1:4" x14ac:dyDescent="0.3">
      <c r="A45" s="10" t="s">
        <v>66</v>
      </c>
      <c r="B45" s="11">
        <v>999</v>
      </c>
      <c r="C45" s="11">
        <v>999</v>
      </c>
      <c r="D45" s="12">
        <v>999</v>
      </c>
    </row>
    <row r="46" spans="1:4" x14ac:dyDescent="0.3">
      <c r="A46" s="10" t="s">
        <v>68</v>
      </c>
      <c r="B46" s="11">
        <v>999</v>
      </c>
      <c r="C46" s="11">
        <v>999</v>
      </c>
      <c r="D46" s="12">
        <v>999</v>
      </c>
    </row>
    <row r="47" spans="1:4" x14ac:dyDescent="0.3">
      <c r="A47" s="10" t="s">
        <v>596</v>
      </c>
      <c r="B47" s="11">
        <v>0</v>
      </c>
      <c r="C47" s="11" t="s">
        <v>19</v>
      </c>
      <c r="D47" s="12" t="s">
        <v>19</v>
      </c>
    </row>
    <row r="48" spans="1:4" x14ac:dyDescent="0.3">
      <c r="A48" s="10" t="s">
        <v>70</v>
      </c>
      <c r="B48" s="11">
        <v>999</v>
      </c>
      <c r="C48" s="11">
        <v>999</v>
      </c>
      <c r="D48" s="12">
        <v>999</v>
      </c>
    </row>
    <row r="49" spans="1:4" x14ac:dyDescent="0.3">
      <c r="A49" s="10" t="s">
        <v>71</v>
      </c>
      <c r="B49" s="11">
        <v>999</v>
      </c>
      <c r="C49" s="11">
        <v>999</v>
      </c>
      <c r="D49" s="12">
        <v>999</v>
      </c>
    </row>
    <row r="50" spans="1:4" x14ac:dyDescent="0.3">
      <c r="A50" s="10" t="s">
        <v>72</v>
      </c>
      <c r="B50" s="11">
        <v>999</v>
      </c>
      <c r="C50" s="11">
        <v>999</v>
      </c>
      <c r="D50" s="12">
        <v>999</v>
      </c>
    </row>
    <row r="51" spans="1:4" x14ac:dyDescent="0.3">
      <c r="A51" s="10" t="s">
        <v>544</v>
      </c>
      <c r="B51" s="11">
        <v>999</v>
      </c>
      <c r="C51" s="11">
        <v>999</v>
      </c>
      <c r="D51" s="12">
        <v>999</v>
      </c>
    </row>
    <row r="52" spans="1:4" x14ac:dyDescent="0.3">
      <c r="A52" s="10" t="s">
        <v>73</v>
      </c>
      <c r="B52" s="11">
        <v>999</v>
      </c>
      <c r="C52" s="11">
        <v>999</v>
      </c>
      <c r="D52" s="12">
        <v>999</v>
      </c>
    </row>
    <row r="53" spans="1:4" x14ac:dyDescent="0.3">
      <c r="A53" s="10" t="s">
        <v>74</v>
      </c>
      <c r="B53" s="11">
        <v>999</v>
      </c>
      <c r="C53" s="11">
        <v>999</v>
      </c>
      <c r="D53" s="12">
        <v>999</v>
      </c>
    </row>
    <row r="54" spans="1:4" x14ac:dyDescent="0.3">
      <c r="A54" s="10" t="s">
        <v>76</v>
      </c>
      <c r="B54" s="11">
        <v>999</v>
      </c>
      <c r="C54" s="11">
        <v>999</v>
      </c>
      <c r="D54" s="12">
        <v>999</v>
      </c>
    </row>
    <row r="55" spans="1:4" x14ac:dyDescent="0.3">
      <c r="A55" s="10" t="s">
        <v>77</v>
      </c>
      <c r="B55" s="11">
        <v>999</v>
      </c>
      <c r="C55" s="11">
        <v>999</v>
      </c>
      <c r="D55" s="12">
        <v>999</v>
      </c>
    </row>
    <row r="56" spans="1:4" x14ac:dyDescent="0.3">
      <c r="A56" s="10" t="s">
        <v>78</v>
      </c>
      <c r="B56" s="11">
        <v>14</v>
      </c>
      <c r="C56" s="11">
        <v>0</v>
      </c>
      <c r="D56" s="12">
        <v>0</v>
      </c>
    </row>
    <row r="57" spans="1:4" x14ac:dyDescent="0.3">
      <c r="A57" s="10" t="s">
        <v>79</v>
      </c>
      <c r="B57" s="11">
        <v>999</v>
      </c>
      <c r="C57" s="11">
        <v>999</v>
      </c>
      <c r="D57" s="12">
        <v>999</v>
      </c>
    </row>
    <row r="58" spans="1:4" x14ac:dyDescent="0.3">
      <c r="A58" s="10" t="s">
        <v>80</v>
      </c>
      <c r="B58" s="11">
        <v>999</v>
      </c>
      <c r="C58" s="11">
        <v>999</v>
      </c>
      <c r="D58" s="12">
        <v>999</v>
      </c>
    </row>
    <row r="59" spans="1:4" x14ac:dyDescent="0.3">
      <c r="A59" s="10" t="s">
        <v>81</v>
      </c>
      <c r="B59" s="11">
        <v>999</v>
      </c>
      <c r="C59" s="11">
        <v>999</v>
      </c>
      <c r="D59" s="12">
        <v>999</v>
      </c>
    </row>
    <row r="60" spans="1:4" x14ac:dyDescent="0.3">
      <c r="A60" s="10" t="s">
        <v>597</v>
      </c>
      <c r="B60" s="11">
        <v>999</v>
      </c>
      <c r="C60" s="11">
        <v>999</v>
      </c>
      <c r="D60" s="12">
        <v>999</v>
      </c>
    </row>
    <row r="61" spans="1:4" x14ac:dyDescent="0.3">
      <c r="A61" s="10" t="s">
        <v>82</v>
      </c>
      <c r="B61" s="11">
        <v>999</v>
      </c>
      <c r="C61" s="11">
        <v>999</v>
      </c>
      <c r="D61" s="12">
        <v>999</v>
      </c>
    </row>
    <row r="62" spans="1:4" x14ac:dyDescent="0.3">
      <c r="A62" s="10" t="s">
        <v>83</v>
      </c>
      <c r="B62" s="11">
        <v>999</v>
      </c>
      <c r="C62" s="11">
        <v>999</v>
      </c>
      <c r="D62" s="12">
        <v>999</v>
      </c>
    </row>
    <row r="63" spans="1:4" x14ac:dyDescent="0.3">
      <c r="A63" s="10" t="s">
        <v>84</v>
      </c>
      <c r="B63" s="11">
        <v>14</v>
      </c>
      <c r="C63" s="11">
        <v>999</v>
      </c>
      <c r="D63" s="12">
        <v>999</v>
      </c>
    </row>
    <row r="64" spans="1:4" x14ac:dyDescent="0.3">
      <c r="A64" s="10" t="s">
        <v>85</v>
      </c>
      <c r="B64" s="11">
        <v>31</v>
      </c>
      <c r="C64" s="11">
        <v>999</v>
      </c>
      <c r="D64" s="12">
        <v>999</v>
      </c>
    </row>
    <row r="65" spans="1:4" x14ac:dyDescent="0.3">
      <c r="A65" s="10" t="s">
        <v>86</v>
      </c>
      <c r="B65" s="11">
        <v>999</v>
      </c>
      <c r="C65" s="11">
        <v>999</v>
      </c>
      <c r="D65" s="12">
        <v>999</v>
      </c>
    </row>
    <row r="66" spans="1:4" x14ac:dyDescent="0.3">
      <c r="A66" s="10" t="s">
        <v>87</v>
      </c>
      <c r="B66" s="11">
        <v>70</v>
      </c>
      <c r="C66" s="11">
        <v>999</v>
      </c>
      <c r="D66" s="12">
        <v>999</v>
      </c>
    </row>
    <row r="67" spans="1:4" x14ac:dyDescent="0.3">
      <c r="A67" s="10" t="s">
        <v>88</v>
      </c>
      <c r="B67" s="11">
        <v>26</v>
      </c>
      <c r="C67" s="11">
        <v>10</v>
      </c>
      <c r="D67" s="12">
        <v>38.5</v>
      </c>
    </row>
    <row r="68" spans="1:4" x14ac:dyDescent="0.3">
      <c r="A68" s="10" t="s">
        <v>89</v>
      </c>
      <c r="B68" s="11">
        <v>999</v>
      </c>
      <c r="C68" s="11">
        <v>999</v>
      </c>
      <c r="D68" s="12">
        <v>999</v>
      </c>
    </row>
    <row r="69" spans="1:4" x14ac:dyDescent="0.3">
      <c r="A69" s="10" t="s">
        <v>90</v>
      </c>
      <c r="B69" s="11">
        <v>999</v>
      </c>
      <c r="C69" s="11">
        <v>999</v>
      </c>
      <c r="D69" s="12">
        <v>999</v>
      </c>
    </row>
    <row r="70" spans="1:4" x14ac:dyDescent="0.3">
      <c r="A70" s="10" t="s">
        <v>91</v>
      </c>
      <c r="B70" s="11">
        <v>999</v>
      </c>
      <c r="C70" s="11">
        <v>999</v>
      </c>
      <c r="D70" s="12">
        <v>999</v>
      </c>
    </row>
    <row r="71" spans="1:4" x14ac:dyDescent="0.3">
      <c r="A71" s="10" t="s">
        <v>93</v>
      </c>
      <c r="B71" s="11">
        <v>12</v>
      </c>
      <c r="C71" s="11">
        <v>0</v>
      </c>
      <c r="D71" s="12">
        <v>0</v>
      </c>
    </row>
    <row r="72" spans="1:4" x14ac:dyDescent="0.3">
      <c r="A72" s="10" t="s">
        <v>94</v>
      </c>
      <c r="B72" s="11">
        <v>17</v>
      </c>
      <c r="C72" s="11">
        <v>999</v>
      </c>
      <c r="D72" s="12">
        <v>999</v>
      </c>
    </row>
    <row r="73" spans="1:4" x14ac:dyDescent="0.3">
      <c r="A73" s="10" t="s">
        <v>95</v>
      </c>
      <c r="B73" s="11">
        <v>43</v>
      </c>
      <c r="C73" s="11">
        <v>999</v>
      </c>
      <c r="D73" s="12">
        <v>999</v>
      </c>
    </row>
    <row r="74" spans="1:4" x14ac:dyDescent="0.3">
      <c r="A74" s="10" t="s">
        <v>96</v>
      </c>
      <c r="B74" s="11">
        <v>24</v>
      </c>
      <c r="C74" s="11">
        <v>999</v>
      </c>
      <c r="D74" s="12">
        <v>999</v>
      </c>
    </row>
    <row r="75" spans="1:4" x14ac:dyDescent="0.3">
      <c r="A75" s="10" t="s">
        <v>97</v>
      </c>
      <c r="B75" s="11">
        <v>40</v>
      </c>
      <c r="C75" s="11">
        <v>999</v>
      </c>
      <c r="D75" s="12">
        <v>999</v>
      </c>
    </row>
    <row r="76" spans="1:4" x14ac:dyDescent="0.3">
      <c r="A76" s="10" t="s">
        <v>99</v>
      </c>
      <c r="B76" s="11">
        <v>999</v>
      </c>
      <c r="C76" s="11">
        <v>999</v>
      </c>
      <c r="D76" s="12">
        <v>999</v>
      </c>
    </row>
    <row r="77" spans="1:4" x14ac:dyDescent="0.3">
      <c r="A77" s="10" t="s">
        <v>100</v>
      </c>
      <c r="B77" s="11">
        <v>22</v>
      </c>
      <c r="C77" s="11">
        <v>999</v>
      </c>
      <c r="D77" s="12">
        <v>999</v>
      </c>
    </row>
    <row r="78" spans="1:4" x14ac:dyDescent="0.3">
      <c r="A78" s="10" t="s">
        <v>101</v>
      </c>
      <c r="B78" s="11">
        <v>15</v>
      </c>
      <c r="C78" s="11">
        <v>999</v>
      </c>
      <c r="D78" s="12">
        <v>999</v>
      </c>
    </row>
    <row r="79" spans="1:4" x14ac:dyDescent="0.3">
      <c r="A79" s="10" t="s">
        <v>102</v>
      </c>
      <c r="B79" s="11">
        <v>999</v>
      </c>
      <c r="C79" s="11">
        <v>999</v>
      </c>
      <c r="D79" s="12">
        <v>999</v>
      </c>
    </row>
    <row r="80" spans="1:4" x14ac:dyDescent="0.3">
      <c r="A80" s="10" t="s">
        <v>598</v>
      </c>
      <c r="B80" s="11">
        <v>999</v>
      </c>
      <c r="C80" s="11">
        <v>999</v>
      </c>
      <c r="D80" s="12">
        <v>999</v>
      </c>
    </row>
    <row r="81" spans="1:4" x14ac:dyDescent="0.3">
      <c r="A81" s="10" t="s">
        <v>546</v>
      </c>
      <c r="B81" s="11">
        <v>999</v>
      </c>
      <c r="C81" s="11">
        <v>999</v>
      </c>
      <c r="D81" s="12">
        <v>999</v>
      </c>
    </row>
    <row r="82" spans="1:4" x14ac:dyDescent="0.3">
      <c r="A82" s="10" t="s">
        <v>103</v>
      </c>
      <c r="B82" s="11">
        <v>999</v>
      </c>
      <c r="C82" s="11">
        <v>999</v>
      </c>
      <c r="D82" s="12">
        <v>999</v>
      </c>
    </row>
    <row r="83" spans="1:4" x14ac:dyDescent="0.3">
      <c r="A83" s="10" t="s">
        <v>104</v>
      </c>
      <c r="B83" s="11">
        <v>999</v>
      </c>
      <c r="C83" s="11">
        <v>999</v>
      </c>
      <c r="D83" s="12">
        <v>999</v>
      </c>
    </row>
    <row r="84" spans="1:4" x14ac:dyDescent="0.3">
      <c r="A84" s="10" t="s">
        <v>105</v>
      </c>
      <c r="B84" s="11">
        <v>999</v>
      </c>
      <c r="C84" s="11">
        <v>999</v>
      </c>
      <c r="D84" s="12">
        <v>999</v>
      </c>
    </row>
    <row r="85" spans="1:4" x14ac:dyDescent="0.3">
      <c r="A85" s="10" t="s">
        <v>106</v>
      </c>
      <c r="B85" s="11">
        <v>999</v>
      </c>
      <c r="C85" s="11">
        <v>999</v>
      </c>
      <c r="D85" s="12">
        <v>999</v>
      </c>
    </row>
    <row r="86" spans="1:4" x14ac:dyDescent="0.3">
      <c r="A86" s="10" t="s">
        <v>109</v>
      </c>
      <c r="B86" s="11">
        <v>999</v>
      </c>
      <c r="C86" s="11">
        <v>999</v>
      </c>
      <c r="D86" s="12">
        <v>999</v>
      </c>
    </row>
    <row r="87" spans="1:4" x14ac:dyDescent="0.3">
      <c r="A87" s="10" t="s">
        <v>548</v>
      </c>
      <c r="B87" s="11">
        <v>999</v>
      </c>
      <c r="C87" s="11">
        <v>999</v>
      </c>
      <c r="D87" s="12">
        <v>999</v>
      </c>
    </row>
    <row r="88" spans="1:4" x14ac:dyDescent="0.3">
      <c r="A88" s="10" t="s">
        <v>549</v>
      </c>
      <c r="B88" s="11">
        <v>999</v>
      </c>
      <c r="C88" s="11">
        <v>999</v>
      </c>
      <c r="D88" s="12">
        <v>999</v>
      </c>
    </row>
    <row r="89" spans="1:4" x14ac:dyDescent="0.3">
      <c r="A89" s="10" t="s">
        <v>550</v>
      </c>
      <c r="B89" s="11">
        <v>999</v>
      </c>
      <c r="C89" s="11">
        <v>999</v>
      </c>
      <c r="D89" s="12">
        <v>999</v>
      </c>
    </row>
    <row r="90" spans="1:4" x14ac:dyDescent="0.3">
      <c r="A90" s="10" t="s">
        <v>110</v>
      </c>
      <c r="B90" s="11">
        <v>27</v>
      </c>
      <c r="C90" s="11">
        <v>999</v>
      </c>
      <c r="D90" s="12">
        <v>999</v>
      </c>
    </row>
    <row r="91" spans="1:4" x14ac:dyDescent="0.3">
      <c r="A91" s="10" t="s">
        <v>111</v>
      </c>
      <c r="B91" s="11">
        <v>999</v>
      </c>
      <c r="C91" s="11">
        <v>999</v>
      </c>
      <c r="D91" s="12">
        <v>999</v>
      </c>
    </row>
    <row r="92" spans="1:4" x14ac:dyDescent="0.3">
      <c r="A92" s="10" t="s">
        <v>112</v>
      </c>
      <c r="B92" s="11">
        <v>999</v>
      </c>
      <c r="C92" s="11">
        <v>999</v>
      </c>
      <c r="D92" s="12">
        <v>999</v>
      </c>
    </row>
    <row r="93" spans="1:4" x14ac:dyDescent="0.3">
      <c r="A93" s="10" t="s">
        <v>113</v>
      </c>
      <c r="B93" s="11">
        <v>999</v>
      </c>
      <c r="C93" s="11">
        <v>999</v>
      </c>
      <c r="D93" s="12">
        <v>999</v>
      </c>
    </row>
    <row r="94" spans="1:4" x14ac:dyDescent="0.3">
      <c r="A94" s="10" t="s">
        <v>114</v>
      </c>
      <c r="B94" s="11">
        <v>999</v>
      </c>
      <c r="C94" s="11">
        <v>999</v>
      </c>
      <c r="D94" s="12">
        <v>999</v>
      </c>
    </row>
    <row r="95" spans="1:4" x14ac:dyDescent="0.3">
      <c r="A95" s="10" t="s">
        <v>116</v>
      </c>
      <c r="B95" s="11">
        <v>999</v>
      </c>
      <c r="C95" s="11">
        <v>999</v>
      </c>
      <c r="D95" s="12">
        <v>999</v>
      </c>
    </row>
    <row r="96" spans="1:4" x14ac:dyDescent="0.3">
      <c r="A96" s="10" t="s">
        <v>117</v>
      </c>
      <c r="B96" s="11">
        <v>999</v>
      </c>
      <c r="C96" s="11">
        <v>999</v>
      </c>
      <c r="D96" s="12">
        <v>999</v>
      </c>
    </row>
    <row r="97" spans="1:4" x14ac:dyDescent="0.3">
      <c r="A97" s="10" t="s">
        <v>118</v>
      </c>
      <c r="B97" s="11">
        <v>999</v>
      </c>
      <c r="C97" s="11">
        <v>999</v>
      </c>
      <c r="D97" s="12">
        <v>999</v>
      </c>
    </row>
    <row r="98" spans="1:4" x14ac:dyDescent="0.3">
      <c r="A98" s="10" t="s">
        <v>120</v>
      </c>
      <c r="B98" s="11">
        <v>999</v>
      </c>
      <c r="C98" s="11">
        <v>999</v>
      </c>
      <c r="D98" s="12">
        <v>999</v>
      </c>
    </row>
    <row r="99" spans="1:4" x14ac:dyDescent="0.3">
      <c r="A99" s="10" t="s">
        <v>599</v>
      </c>
      <c r="B99" s="11">
        <v>999</v>
      </c>
      <c r="C99" s="11">
        <v>999</v>
      </c>
      <c r="D99" s="12">
        <v>999</v>
      </c>
    </row>
    <row r="100" spans="1:4" x14ac:dyDescent="0.3">
      <c r="A100" s="10" t="s">
        <v>551</v>
      </c>
      <c r="B100" s="11">
        <v>999</v>
      </c>
      <c r="C100" s="11">
        <v>999</v>
      </c>
      <c r="D100" s="12">
        <v>999</v>
      </c>
    </row>
    <row r="101" spans="1:4" x14ac:dyDescent="0.3">
      <c r="A101" s="10" t="s">
        <v>600</v>
      </c>
      <c r="B101" s="11">
        <v>999</v>
      </c>
      <c r="C101" s="11">
        <v>999</v>
      </c>
      <c r="D101" s="12">
        <v>999</v>
      </c>
    </row>
    <row r="102" spans="1:4" x14ac:dyDescent="0.3">
      <c r="A102" s="10" t="s">
        <v>123</v>
      </c>
      <c r="B102" s="11">
        <v>999</v>
      </c>
      <c r="C102" s="11">
        <v>999</v>
      </c>
      <c r="D102" s="12">
        <v>999</v>
      </c>
    </row>
    <row r="103" spans="1:4" x14ac:dyDescent="0.3">
      <c r="A103" s="10" t="s">
        <v>552</v>
      </c>
      <c r="B103" s="11">
        <v>999</v>
      </c>
      <c r="C103" s="11">
        <v>999</v>
      </c>
      <c r="D103" s="12">
        <v>999</v>
      </c>
    </row>
    <row r="104" spans="1:4" x14ac:dyDescent="0.3">
      <c r="A104" s="10" t="s">
        <v>124</v>
      </c>
      <c r="B104" s="11">
        <v>0</v>
      </c>
      <c r="C104" s="11" t="s">
        <v>19</v>
      </c>
      <c r="D104" s="12" t="s">
        <v>19</v>
      </c>
    </row>
    <row r="105" spans="1:4" x14ac:dyDescent="0.3">
      <c r="A105" s="10" t="s">
        <v>126</v>
      </c>
      <c r="B105" s="11">
        <v>999</v>
      </c>
      <c r="C105" s="11">
        <v>999</v>
      </c>
      <c r="D105" s="12">
        <v>999</v>
      </c>
    </row>
    <row r="106" spans="1:4" x14ac:dyDescent="0.3">
      <c r="A106" s="10" t="s">
        <v>553</v>
      </c>
      <c r="B106" s="11">
        <v>999</v>
      </c>
      <c r="C106" s="11">
        <v>999</v>
      </c>
      <c r="D106" s="12">
        <v>999</v>
      </c>
    </row>
    <row r="107" spans="1:4" x14ac:dyDescent="0.3">
      <c r="A107" s="10" t="s">
        <v>129</v>
      </c>
      <c r="B107" s="11">
        <v>999</v>
      </c>
      <c r="C107" s="11">
        <v>999</v>
      </c>
      <c r="D107" s="12">
        <v>999</v>
      </c>
    </row>
    <row r="108" spans="1:4" x14ac:dyDescent="0.3">
      <c r="A108" s="10" t="s">
        <v>130</v>
      </c>
      <c r="B108" s="11">
        <v>999</v>
      </c>
      <c r="C108" s="11">
        <v>999</v>
      </c>
      <c r="D108" s="12">
        <v>999</v>
      </c>
    </row>
    <row r="109" spans="1:4" x14ac:dyDescent="0.3">
      <c r="A109" s="10" t="s">
        <v>131</v>
      </c>
      <c r="B109" s="11">
        <v>11</v>
      </c>
      <c r="C109" s="11">
        <v>0</v>
      </c>
      <c r="D109" s="12">
        <v>0</v>
      </c>
    </row>
    <row r="110" spans="1:4" x14ac:dyDescent="0.3">
      <c r="A110" s="10" t="s">
        <v>132</v>
      </c>
      <c r="B110" s="11">
        <v>31</v>
      </c>
      <c r="C110" s="11">
        <v>11</v>
      </c>
      <c r="D110" s="12">
        <v>35.5</v>
      </c>
    </row>
    <row r="111" spans="1:4" x14ac:dyDescent="0.3">
      <c r="A111" s="10" t="s">
        <v>133</v>
      </c>
      <c r="B111" s="11">
        <v>999</v>
      </c>
      <c r="C111" s="11">
        <v>999</v>
      </c>
      <c r="D111" s="12">
        <v>999</v>
      </c>
    </row>
    <row r="112" spans="1:4" x14ac:dyDescent="0.3">
      <c r="A112" s="10" t="s">
        <v>134</v>
      </c>
      <c r="B112" s="11">
        <v>999</v>
      </c>
      <c r="C112" s="11">
        <v>999</v>
      </c>
      <c r="D112" s="12">
        <v>999</v>
      </c>
    </row>
    <row r="113" spans="1:4" x14ac:dyDescent="0.3">
      <c r="A113" s="10" t="s">
        <v>136</v>
      </c>
      <c r="B113" s="11">
        <v>999</v>
      </c>
      <c r="C113" s="11">
        <v>999</v>
      </c>
      <c r="D113" s="12">
        <v>999</v>
      </c>
    </row>
    <row r="114" spans="1:4" x14ac:dyDescent="0.3">
      <c r="A114" s="10" t="s">
        <v>137</v>
      </c>
      <c r="B114" s="11">
        <v>29</v>
      </c>
      <c r="C114" s="11">
        <v>11</v>
      </c>
      <c r="D114" s="12">
        <v>37.9</v>
      </c>
    </row>
    <row r="115" spans="1:4" x14ac:dyDescent="0.3">
      <c r="A115" s="10" t="s">
        <v>138</v>
      </c>
      <c r="B115" s="11">
        <v>999</v>
      </c>
      <c r="C115" s="11">
        <v>999</v>
      </c>
      <c r="D115" s="12">
        <v>999</v>
      </c>
    </row>
    <row r="116" spans="1:4" x14ac:dyDescent="0.3">
      <c r="A116" s="10" t="s">
        <v>139</v>
      </c>
      <c r="B116" s="11">
        <v>999</v>
      </c>
      <c r="C116" s="11">
        <v>999</v>
      </c>
      <c r="D116" s="12">
        <v>999</v>
      </c>
    </row>
    <row r="117" spans="1:4" x14ac:dyDescent="0.3">
      <c r="A117" s="10" t="s">
        <v>140</v>
      </c>
      <c r="B117" s="11">
        <v>999</v>
      </c>
      <c r="C117" s="11">
        <v>999</v>
      </c>
      <c r="D117" s="12">
        <v>999</v>
      </c>
    </row>
    <row r="118" spans="1:4" x14ac:dyDescent="0.3">
      <c r="A118" s="10" t="s">
        <v>141</v>
      </c>
      <c r="B118" s="11">
        <v>999</v>
      </c>
      <c r="C118" s="11">
        <v>999</v>
      </c>
      <c r="D118" s="12">
        <v>999</v>
      </c>
    </row>
    <row r="119" spans="1:4" x14ac:dyDescent="0.3">
      <c r="A119" s="10" t="s">
        <v>142</v>
      </c>
      <c r="B119" s="11">
        <v>24</v>
      </c>
      <c r="C119" s="11">
        <v>0</v>
      </c>
      <c r="D119" s="12">
        <v>0</v>
      </c>
    </row>
    <row r="120" spans="1:4" x14ac:dyDescent="0.3">
      <c r="A120" s="10" t="s">
        <v>143</v>
      </c>
      <c r="B120" s="11">
        <v>999</v>
      </c>
      <c r="C120" s="11">
        <v>999</v>
      </c>
      <c r="D120" s="12">
        <v>999</v>
      </c>
    </row>
    <row r="121" spans="1:4" x14ac:dyDescent="0.3">
      <c r="A121" s="10" t="s">
        <v>144</v>
      </c>
      <c r="B121" s="11">
        <v>12</v>
      </c>
      <c r="C121" s="11">
        <v>999</v>
      </c>
      <c r="D121" s="12">
        <v>999</v>
      </c>
    </row>
    <row r="122" spans="1:4" x14ac:dyDescent="0.3">
      <c r="A122" s="10" t="s">
        <v>145</v>
      </c>
      <c r="B122" s="11">
        <v>44</v>
      </c>
      <c r="C122" s="11">
        <v>999</v>
      </c>
      <c r="D122" s="12">
        <v>999</v>
      </c>
    </row>
    <row r="123" spans="1:4" x14ac:dyDescent="0.3">
      <c r="A123" s="10" t="s">
        <v>146</v>
      </c>
      <c r="B123" s="11">
        <v>267</v>
      </c>
      <c r="C123" s="11">
        <v>44</v>
      </c>
      <c r="D123" s="12">
        <v>16.5</v>
      </c>
    </row>
    <row r="124" spans="1:4" x14ac:dyDescent="0.3">
      <c r="A124" s="10" t="s">
        <v>147</v>
      </c>
      <c r="B124" s="11">
        <v>999</v>
      </c>
      <c r="C124" s="11">
        <v>999</v>
      </c>
      <c r="D124" s="12">
        <v>999</v>
      </c>
    </row>
    <row r="125" spans="1:4" x14ac:dyDescent="0.3">
      <c r="A125" s="10" t="s">
        <v>148</v>
      </c>
      <c r="B125" s="11">
        <v>11</v>
      </c>
      <c r="C125" s="11">
        <v>999</v>
      </c>
      <c r="D125" s="12">
        <v>999</v>
      </c>
    </row>
    <row r="126" spans="1:4" x14ac:dyDescent="0.3">
      <c r="A126" s="10" t="s">
        <v>149</v>
      </c>
      <c r="B126" s="11">
        <v>999</v>
      </c>
      <c r="C126" s="11">
        <v>999</v>
      </c>
      <c r="D126" s="12">
        <v>999</v>
      </c>
    </row>
    <row r="127" spans="1:4" x14ac:dyDescent="0.3">
      <c r="A127" s="10" t="s">
        <v>150</v>
      </c>
      <c r="B127" s="11">
        <v>14</v>
      </c>
      <c r="C127" s="11">
        <v>999</v>
      </c>
      <c r="D127" s="12">
        <v>999</v>
      </c>
    </row>
    <row r="128" spans="1:4" x14ac:dyDescent="0.3">
      <c r="A128" s="10" t="s">
        <v>151</v>
      </c>
      <c r="B128" s="11">
        <v>999</v>
      </c>
      <c r="C128" s="11">
        <v>999</v>
      </c>
      <c r="D128" s="12">
        <v>999</v>
      </c>
    </row>
    <row r="129" spans="1:4" x14ac:dyDescent="0.3">
      <c r="A129" s="10" t="s">
        <v>152</v>
      </c>
      <c r="B129" s="11">
        <v>11</v>
      </c>
      <c r="C129" s="11">
        <v>999</v>
      </c>
      <c r="D129" s="12">
        <v>999</v>
      </c>
    </row>
    <row r="130" spans="1:4" x14ac:dyDescent="0.3">
      <c r="A130" s="10" t="s">
        <v>153</v>
      </c>
      <c r="B130" s="11">
        <v>57</v>
      </c>
      <c r="C130" s="11">
        <v>12</v>
      </c>
      <c r="D130" s="12">
        <v>21.1</v>
      </c>
    </row>
    <row r="131" spans="1:4" x14ac:dyDescent="0.3">
      <c r="A131" s="10" t="s">
        <v>154</v>
      </c>
      <c r="B131" s="11">
        <v>10</v>
      </c>
      <c r="C131" s="11">
        <v>0</v>
      </c>
      <c r="D131" s="12">
        <v>0</v>
      </c>
    </row>
    <row r="132" spans="1:4" x14ac:dyDescent="0.3">
      <c r="A132" s="10" t="s">
        <v>155</v>
      </c>
      <c r="B132" s="11">
        <v>55</v>
      </c>
      <c r="C132" s="11">
        <v>14</v>
      </c>
      <c r="D132" s="12">
        <v>25.5</v>
      </c>
    </row>
    <row r="133" spans="1:4" x14ac:dyDescent="0.3">
      <c r="A133" s="10" t="s">
        <v>156</v>
      </c>
      <c r="B133" s="11">
        <v>16</v>
      </c>
      <c r="C133" s="11">
        <v>999</v>
      </c>
      <c r="D133" s="12">
        <v>999</v>
      </c>
    </row>
    <row r="134" spans="1:4" x14ac:dyDescent="0.3">
      <c r="A134" s="10" t="s">
        <v>157</v>
      </c>
      <c r="B134" s="11">
        <v>33</v>
      </c>
      <c r="C134" s="11">
        <v>13</v>
      </c>
      <c r="D134" s="12">
        <v>39.4</v>
      </c>
    </row>
    <row r="135" spans="1:4" x14ac:dyDescent="0.3">
      <c r="A135" s="10" t="s">
        <v>158</v>
      </c>
      <c r="B135" s="11">
        <v>13</v>
      </c>
      <c r="C135" s="11">
        <v>12</v>
      </c>
      <c r="D135" s="12">
        <v>888</v>
      </c>
    </row>
    <row r="136" spans="1:4" x14ac:dyDescent="0.3">
      <c r="A136" s="10" t="s">
        <v>159</v>
      </c>
      <c r="B136" s="11">
        <v>0</v>
      </c>
      <c r="C136" s="11" t="s">
        <v>19</v>
      </c>
      <c r="D136" s="12" t="s">
        <v>19</v>
      </c>
    </row>
    <row r="137" spans="1:4" x14ac:dyDescent="0.3">
      <c r="A137" s="10" t="s">
        <v>160</v>
      </c>
      <c r="B137" s="11">
        <v>66</v>
      </c>
      <c r="C137" s="11">
        <v>17</v>
      </c>
      <c r="D137" s="12">
        <v>25.8</v>
      </c>
    </row>
    <row r="138" spans="1:4" x14ac:dyDescent="0.3">
      <c r="A138" s="10" t="s">
        <v>601</v>
      </c>
      <c r="B138" s="11">
        <v>999</v>
      </c>
      <c r="C138" s="11">
        <v>999</v>
      </c>
      <c r="D138" s="12">
        <v>999</v>
      </c>
    </row>
    <row r="139" spans="1:4" x14ac:dyDescent="0.3">
      <c r="A139" s="10" t="s">
        <v>161</v>
      </c>
      <c r="B139" s="11">
        <v>999</v>
      </c>
      <c r="C139" s="11">
        <v>999</v>
      </c>
      <c r="D139" s="12">
        <v>999</v>
      </c>
    </row>
    <row r="140" spans="1:4" x14ac:dyDescent="0.3">
      <c r="A140" s="10" t="s">
        <v>163</v>
      </c>
      <c r="B140" s="11">
        <v>999</v>
      </c>
      <c r="C140" s="11">
        <v>999</v>
      </c>
      <c r="D140" s="12">
        <v>999</v>
      </c>
    </row>
    <row r="141" spans="1:4" x14ac:dyDescent="0.3">
      <c r="A141" s="10" t="s">
        <v>164</v>
      </c>
      <c r="B141" s="11">
        <v>999</v>
      </c>
      <c r="C141" s="11">
        <v>999</v>
      </c>
      <c r="D141" s="12">
        <v>999</v>
      </c>
    </row>
    <row r="142" spans="1:4" x14ac:dyDescent="0.3">
      <c r="A142" s="10" t="s">
        <v>165</v>
      </c>
      <c r="B142" s="11">
        <v>37</v>
      </c>
      <c r="C142" s="11">
        <v>999</v>
      </c>
      <c r="D142" s="12">
        <v>999</v>
      </c>
    </row>
    <row r="143" spans="1:4" x14ac:dyDescent="0.3">
      <c r="A143" s="10" t="s">
        <v>166</v>
      </c>
      <c r="B143" s="11">
        <v>38</v>
      </c>
      <c r="C143" s="11">
        <v>999</v>
      </c>
      <c r="D143" s="12">
        <v>999</v>
      </c>
    </row>
    <row r="144" spans="1:4" x14ac:dyDescent="0.3">
      <c r="A144" s="10" t="s">
        <v>167</v>
      </c>
      <c r="B144" s="11">
        <v>10</v>
      </c>
      <c r="C144" s="11">
        <v>999</v>
      </c>
      <c r="D144" s="12">
        <v>999</v>
      </c>
    </row>
    <row r="145" spans="1:4" x14ac:dyDescent="0.3">
      <c r="A145" s="10" t="s">
        <v>169</v>
      </c>
      <c r="B145" s="11">
        <v>14</v>
      </c>
      <c r="C145" s="11">
        <v>0</v>
      </c>
      <c r="D145" s="12">
        <v>0</v>
      </c>
    </row>
    <row r="146" spans="1:4" x14ac:dyDescent="0.3">
      <c r="A146" s="10" t="s">
        <v>171</v>
      </c>
      <c r="B146" s="11">
        <v>999</v>
      </c>
      <c r="C146" s="11">
        <v>999</v>
      </c>
      <c r="D146" s="12">
        <v>999</v>
      </c>
    </row>
    <row r="147" spans="1:4" x14ac:dyDescent="0.3">
      <c r="A147" s="10" t="s">
        <v>172</v>
      </c>
      <c r="B147" s="11">
        <v>14</v>
      </c>
      <c r="C147" s="11">
        <v>999</v>
      </c>
      <c r="D147" s="12">
        <v>999</v>
      </c>
    </row>
    <row r="148" spans="1:4" x14ac:dyDescent="0.3">
      <c r="A148" s="10" t="s">
        <v>173</v>
      </c>
      <c r="B148" s="11">
        <v>999</v>
      </c>
      <c r="C148" s="11">
        <v>999</v>
      </c>
      <c r="D148" s="12">
        <v>999</v>
      </c>
    </row>
    <row r="149" spans="1:4" x14ac:dyDescent="0.3">
      <c r="A149" s="10" t="s">
        <v>175</v>
      </c>
      <c r="B149" s="11">
        <v>999</v>
      </c>
      <c r="C149" s="11">
        <v>999</v>
      </c>
      <c r="D149" s="12">
        <v>999</v>
      </c>
    </row>
    <row r="150" spans="1:4" x14ac:dyDescent="0.3">
      <c r="A150" s="10" t="s">
        <v>176</v>
      </c>
      <c r="B150" s="11">
        <v>999</v>
      </c>
      <c r="C150" s="11">
        <v>999</v>
      </c>
      <c r="D150" s="12">
        <v>999</v>
      </c>
    </row>
    <row r="151" spans="1:4" x14ac:dyDescent="0.3">
      <c r="A151" s="10" t="s">
        <v>177</v>
      </c>
      <c r="B151" s="11">
        <v>13</v>
      </c>
      <c r="C151" s="11">
        <v>0</v>
      </c>
      <c r="D151" s="12">
        <v>0</v>
      </c>
    </row>
    <row r="152" spans="1:4" x14ac:dyDescent="0.3">
      <c r="A152" s="10" t="s">
        <v>178</v>
      </c>
      <c r="B152" s="11">
        <v>21</v>
      </c>
      <c r="C152" s="11">
        <v>999</v>
      </c>
      <c r="D152" s="12">
        <v>999</v>
      </c>
    </row>
    <row r="153" spans="1:4" x14ac:dyDescent="0.3">
      <c r="A153" s="10" t="s">
        <v>179</v>
      </c>
      <c r="B153" s="11">
        <v>44</v>
      </c>
      <c r="C153" s="11">
        <v>21</v>
      </c>
      <c r="D153" s="12">
        <v>47.7</v>
      </c>
    </row>
    <row r="154" spans="1:4" x14ac:dyDescent="0.3">
      <c r="A154" s="10" t="s">
        <v>180</v>
      </c>
      <c r="B154" s="11">
        <v>19</v>
      </c>
      <c r="C154" s="11">
        <v>999</v>
      </c>
      <c r="D154" s="12">
        <v>999</v>
      </c>
    </row>
    <row r="155" spans="1:4" x14ac:dyDescent="0.3">
      <c r="A155" s="10" t="s">
        <v>181</v>
      </c>
      <c r="B155" s="11">
        <v>999</v>
      </c>
      <c r="C155" s="11">
        <v>999</v>
      </c>
      <c r="D155" s="12">
        <v>999</v>
      </c>
    </row>
    <row r="156" spans="1:4" x14ac:dyDescent="0.3">
      <c r="A156" s="10" t="s">
        <v>182</v>
      </c>
      <c r="B156" s="11">
        <v>999</v>
      </c>
      <c r="C156" s="11">
        <v>999</v>
      </c>
      <c r="D156" s="12">
        <v>999</v>
      </c>
    </row>
    <row r="157" spans="1:4" x14ac:dyDescent="0.3">
      <c r="A157" s="10" t="s">
        <v>183</v>
      </c>
      <c r="B157" s="11">
        <v>17</v>
      </c>
      <c r="C157" s="11">
        <v>999</v>
      </c>
      <c r="D157" s="12">
        <v>999</v>
      </c>
    </row>
    <row r="158" spans="1:4" x14ac:dyDescent="0.3">
      <c r="A158" s="10" t="s">
        <v>184</v>
      </c>
      <c r="B158" s="11">
        <v>20</v>
      </c>
      <c r="C158" s="11">
        <v>999</v>
      </c>
      <c r="D158" s="12">
        <v>999</v>
      </c>
    </row>
    <row r="159" spans="1:4" x14ac:dyDescent="0.3">
      <c r="A159" s="10" t="s">
        <v>185</v>
      </c>
      <c r="B159" s="11">
        <v>999</v>
      </c>
      <c r="C159" s="11">
        <v>999</v>
      </c>
      <c r="D159" s="12">
        <v>999</v>
      </c>
    </row>
    <row r="160" spans="1:4" x14ac:dyDescent="0.3">
      <c r="A160" s="10" t="s">
        <v>186</v>
      </c>
      <c r="B160" s="11">
        <v>999</v>
      </c>
      <c r="C160" s="11">
        <v>999</v>
      </c>
      <c r="D160" s="12">
        <v>999</v>
      </c>
    </row>
    <row r="161" spans="1:4" x14ac:dyDescent="0.3">
      <c r="A161" s="10" t="s">
        <v>188</v>
      </c>
      <c r="B161" s="11">
        <v>999</v>
      </c>
      <c r="C161" s="11">
        <v>999</v>
      </c>
      <c r="D161" s="12">
        <v>999</v>
      </c>
    </row>
    <row r="162" spans="1:4" x14ac:dyDescent="0.3">
      <c r="A162" s="10" t="s">
        <v>189</v>
      </c>
      <c r="B162" s="11">
        <v>999</v>
      </c>
      <c r="C162" s="11">
        <v>999</v>
      </c>
      <c r="D162" s="12">
        <v>999</v>
      </c>
    </row>
    <row r="163" spans="1:4" x14ac:dyDescent="0.3">
      <c r="A163" s="10" t="s">
        <v>191</v>
      </c>
      <c r="B163" s="11">
        <v>999</v>
      </c>
      <c r="C163" s="11">
        <v>999</v>
      </c>
      <c r="D163" s="12">
        <v>999</v>
      </c>
    </row>
    <row r="164" spans="1:4" x14ac:dyDescent="0.3">
      <c r="A164" s="10" t="s">
        <v>193</v>
      </c>
      <c r="B164" s="11">
        <v>175</v>
      </c>
      <c r="C164" s="11">
        <v>15</v>
      </c>
      <c r="D164" s="12">
        <v>8.6</v>
      </c>
    </row>
    <row r="165" spans="1:4" x14ac:dyDescent="0.3">
      <c r="A165" s="10" t="s">
        <v>195</v>
      </c>
      <c r="B165" s="11">
        <v>24</v>
      </c>
      <c r="C165" s="11">
        <v>999</v>
      </c>
      <c r="D165" s="12">
        <v>999</v>
      </c>
    </row>
    <row r="166" spans="1:4" x14ac:dyDescent="0.3">
      <c r="A166" s="10" t="s">
        <v>196</v>
      </c>
      <c r="B166" s="11">
        <v>999</v>
      </c>
      <c r="C166" s="11">
        <v>999</v>
      </c>
      <c r="D166" s="12">
        <v>999</v>
      </c>
    </row>
    <row r="167" spans="1:4" x14ac:dyDescent="0.3">
      <c r="A167" s="10" t="s">
        <v>197</v>
      </c>
      <c r="B167" s="11">
        <v>999</v>
      </c>
      <c r="C167" s="11">
        <v>999</v>
      </c>
      <c r="D167" s="12">
        <v>999</v>
      </c>
    </row>
    <row r="168" spans="1:4" x14ac:dyDescent="0.3">
      <c r="A168" s="10" t="s">
        <v>198</v>
      </c>
      <c r="B168" s="11">
        <v>31</v>
      </c>
      <c r="C168" s="11">
        <v>999</v>
      </c>
      <c r="D168" s="12">
        <v>999</v>
      </c>
    </row>
    <row r="169" spans="1:4" x14ac:dyDescent="0.3">
      <c r="A169" s="10" t="s">
        <v>199</v>
      </c>
      <c r="B169" s="11">
        <v>116</v>
      </c>
      <c r="C169" s="11">
        <v>21</v>
      </c>
      <c r="D169" s="12">
        <v>18.100000000000001</v>
      </c>
    </row>
    <row r="170" spans="1:4" x14ac:dyDescent="0.3">
      <c r="A170" s="10" t="s">
        <v>200</v>
      </c>
      <c r="B170" s="11">
        <v>999</v>
      </c>
      <c r="C170" s="11">
        <v>999</v>
      </c>
      <c r="D170" s="12">
        <v>999</v>
      </c>
    </row>
    <row r="171" spans="1:4" x14ac:dyDescent="0.3">
      <c r="A171" s="10" t="s">
        <v>202</v>
      </c>
      <c r="B171" s="11">
        <v>29</v>
      </c>
      <c r="C171" s="11">
        <v>999</v>
      </c>
      <c r="D171" s="12">
        <v>999</v>
      </c>
    </row>
    <row r="172" spans="1:4" x14ac:dyDescent="0.3">
      <c r="A172" s="10" t="s">
        <v>203</v>
      </c>
      <c r="B172" s="11">
        <v>23</v>
      </c>
      <c r="C172" s="11">
        <v>999</v>
      </c>
      <c r="D172" s="12">
        <v>999</v>
      </c>
    </row>
    <row r="173" spans="1:4" x14ac:dyDescent="0.3">
      <c r="A173" s="10" t="s">
        <v>206</v>
      </c>
      <c r="B173" s="11">
        <v>999</v>
      </c>
      <c r="C173" s="11">
        <v>999</v>
      </c>
      <c r="D173" s="12">
        <v>999</v>
      </c>
    </row>
    <row r="174" spans="1:4" x14ac:dyDescent="0.3">
      <c r="A174" s="10" t="s">
        <v>207</v>
      </c>
      <c r="B174" s="11">
        <v>37</v>
      </c>
      <c r="C174" s="11">
        <v>999</v>
      </c>
      <c r="D174" s="12">
        <v>999</v>
      </c>
    </row>
    <row r="175" spans="1:4" x14ac:dyDescent="0.3">
      <c r="A175" s="10" t="s">
        <v>208</v>
      </c>
      <c r="B175" s="11">
        <v>34</v>
      </c>
      <c r="C175" s="11">
        <v>999</v>
      </c>
      <c r="D175" s="12">
        <v>999</v>
      </c>
    </row>
    <row r="176" spans="1:4" x14ac:dyDescent="0.3">
      <c r="A176" s="10" t="s">
        <v>209</v>
      </c>
      <c r="B176" s="11">
        <v>34</v>
      </c>
      <c r="C176" s="11">
        <v>999</v>
      </c>
      <c r="D176" s="12">
        <v>999</v>
      </c>
    </row>
    <row r="177" spans="1:4" x14ac:dyDescent="0.3">
      <c r="A177" s="10" t="s">
        <v>556</v>
      </c>
      <c r="B177" s="11">
        <v>999</v>
      </c>
      <c r="C177" s="11">
        <v>999</v>
      </c>
      <c r="D177" s="12">
        <v>999</v>
      </c>
    </row>
    <row r="178" spans="1:4" x14ac:dyDescent="0.3">
      <c r="A178" s="10" t="s">
        <v>210</v>
      </c>
      <c r="B178" s="11">
        <v>47</v>
      </c>
      <c r="C178" s="11">
        <v>10</v>
      </c>
      <c r="D178" s="12">
        <v>21.3</v>
      </c>
    </row>
    <row r="179" spans="1:4" x14ac:dyDescent="0.3">
      <c r="A179" s="10" t="s">
        <v>212</v>
      </c>
      <c r="B179" s="11">
        <v>26</v>
      </c>
      <c r="C179" s="11">
        <v>999</v>
      </c>
      <c r="D179" s="12">
        <v>999</v>
      </c>
    </row>
    <row r="180" spans="1:4" x14ac:dyDescent="0.3">
      <c r="A180" s="10" t="s">
        <v>213</v>
      </c>
      <c r="B180" s="11">
        <v>27</v>
      </c>
      <c r="C180" s="11">
        <v>999</v>
      </c>
      <c r="D180" s="12">
        <v>999</v>
      </c>
    </row>
    <row r="181" spans="1:4" x14ac:dyDescent="0.3">
      <c r="A181" s="10" t="s">
        <v>214</v>
      </c>
      <c r="B181" s="11">
        <v>999</v>
      </c>
      <c r="C181" s="11">
        <v>999</v>
      </c>
      <c r="D181" s="12">
        <v>999</v>
      </c>
    </row>
    <row r="182" spans="1:4" x14ac:dyDescent="0.3">
      <c r="A182" s="10" t="s">
        <v>215</v>
      </c>
      <c r="B182" s="11">
        <v>19</v>
      </c>
      <c r="C182" s="11">
        <v>999</v>
      </c>
      <c r="D182" s="12">
        <v>999</v>
      </c>
    </row>
    <row r="183" spans="1:4" x14ac:dyDescent="0.3">
      <c r="A183" s="10" t="s">
        <v>216</v>
      </c>
      <c r="B183" s="11">
        <v>999</v>
      </c>
      <c r="C183" s="11">
        <v>999</v>
      </c>
      <c r="D183" s="12">
        <v>999</v>
      </c>
    </row>
    <row r="184" spans="1:4" x14ac:dyDescent="0.3">
      <c r="A184" s="10" t="s">
        <v>217</v>
      </c>
      <c r="B184" s="11">
        <v>999</v>
      </c>
      <c r="C184" s="11">
        <v>999</v>
      </c>
      <c r="D184" s="12">
        <v>999</v>
      </c>
    </row>
    <row r="185" spans="1:4" x14ac:dyDescent="0.3">
      <c r="A185" s="10" t="s">
        <v>218</v>
      </c>
      <c r="B185" s="11">
        <v>12</v>
      </c>
      <c r="C185" s="11">
        <v>999</v>
      </c>
      <c r="D185" s="12">
        <v>999</v>
      </c>
    </row>
    <row r="186" spans="1:4" x14ac:dyDescent="0.3">
      <c r="A186" s="10" t="s">
        <v>219</v>
      </c>
      <c r="B186" s="11">
        <v>16</v>
      </c>
      <c r="C186" s="11">
        <v>999</v>
      </c>
      <c r="D186" s="12">
        <v>999</v>
      </c>
    </row>
    <row r="187" spans="1:4" x14ac:dyDescent="0.3">
      <c r="A187" s="10" t="s">
        <v>220</v>
      </c>
      <c r="B187" s="11">
        <v>63</v>
      </c>
      <c r="C187" s="11">
        <v>22</v>
      </c>
      <c r="D187" s="12">
        <v>34.9</v>
      </c>
    </row>
    <row r="188" spans="1:4" x14ac:dyDescent="0.3">
      <c r="A188" s="10" t="s">
        <v>221</v>
      </c>
      <c r="B188" s="11">
        <v>21</v>
      </c>
      <c r="C188" s="11">
        <v>999</v>
      </c>
      <c r="D188" s="12">
        <v>999</v>
      </c>
    </row>
    <row r="189" spans="1:4" x14ac:dyDescent="0.3">
      <c r="A189" s="10" t="s">
        <v>222</v>
      </c>
      <c r="B189" s="11">
        <v>999</v>
      </c>
      <c r="C189" s="11">
        <v>999</v>
      </c>
      <c r="D189" s="12">
        <v>999</v>
      </c>
    </row>
    <row r="190" spans="1:4" x14ac:dyDescent="0.3">
      <c r="A190" s="10" t="s">
        <v>223</v>
      </c>
      <c r="B190" s="11">
        <v>0</v>
      </c>
      <c r="C190" s="11" t="s">
        <v>19</v>
      </c>
      <c r="D190" s="12" t="s">
        <v>19</v>
      </c>
    </row>
    <row r="191" spans="1:4" x14ac:dyDescent="0.3">
      <c r="A191" s="10" t="s">
        <v>224</v>
      </c>
      <c r="B191" s="11">
        <v>999</v>
      </c>
      <c r="C191" s="11">
        <v>999</v>
      </c>
      <c r="D191" s="12">
        <v>999</v>
      </c>
    </row>
    <row r="192" spans="1:4" x14ac:dyDescent="0.3">
      <c r="A192" s="10" t="s">
        <v>225</v>
      </c>
      <c r="B192" s="11">
        <v>10</v>
      </c>
      <c r="C192" s="11">
        <v>999</v>
      </c>
      <c r="D192" s="12">
        <v>999</v>
      </c>
    </row>
    <row r="193" spans="1:4" x14ac:dyDescent="0.3">
      <c r="A193" s="10" t="s">
        <v>226</v>
      </c>
      <c r="B193" s="11">
        <v>999</v>
      </c>
      <c r="C193" s="11">
        <v>999</v>
      </c>
      <c r="D193" s="12">
        <v>999</v>
      </c>
    </row>
    <row r="194" spans="1:4" x14ac:dyDescent="0.3">
      <c r="A194" s="10" t="s">
        <v>227</v>
      </c>
      <c r="B194" s="11">
        <v>999</v>
      </c>
      <c r="C194" s="11">
        <v>999</v>
      </c>
      <c r="D194" s="12">
        <v>999</v>
      </c>
    </row>
    <row r="195" spans="1:4" x14ac:dyDescent="0.3">
      <c r="A195" s="10" t="s">
        <v>557</v>
      </c>
      <c r="B195" s="11">
        <v>999</v>
      </c>
      <c r="C195" s="11">
        <v>999</v>
      </c>
      <c r="D195" s="12">
        <v>999</v>
      </c>
    </row>
    <row r="196" spans="1:4" x14ac:dyDescent="0.3">
      <c r="A196" s="10" t="s">
        <v>228</v>
      </c>
      <c r="B196" s="11">
        <v>29</v>
      </c>
      <c r="C196" s="11">
        <v>999</v>
      </c>
      <c r="D196" s="12">
        <v>999</v>
      </c>
    </row>
    <row r="197" spans="1:4" x14ac:dyDescent="0.3">
      <c r="A197" s="10" t="s">
        <v>229</v>
      </c>
      <c r="B197" s="11">
        <v>69</v>
      </c>
      <c r="C197" s="11">
        <v>21</v>
      </c>
      <c r="D197" s="12">
        <v>30.4</v>
      </c>
    </row>
    <row r="198" spans="1:4" x14ac:dyDescent="0.3">
      <c r="A198" s="10" t="s">
        <v>230</v>
      </c>
      <c r="B198" s="11">
        <v>999</v>
      </c>
      <c r="C198" s="11">
        <v>999</v>
      </c>
      <c r="D198" s="12">
        <v>999</v>
      </c>
    </row>
    <row r="199" spans="1:4" x14ac:dyDescent="0.3">
      <c r="A199" s="10" t="s">
        <v>231</v>
      </c>
      <c r="B199" s="11">
        <v>40</v>
      </c>
      <c r="C199" s="11">
        <v>15</v>
      </c>
      <c r="D199" s="12">
        <v>37.5</v>
      </c>
    </row>
    <row r="200" spans="1:4" x14ac:dyDescent="0.3">
      <c r="A200" s="10" t="s">
        <v>232</v>
      </c>
      <c r="B200" s="11">
        <v>13</v>
      </c>
      <c r="C200" s="11">
        <v>999</v>
      </c>
      <c r="D200" s="12">
        <v>999</v>
      </c>
    </row>
    <row r="201" spans="1:4" x14ac:dyDescent="0.3">
      <c r="A201" s="10" t="s">
        <v>233</v>
      </c>
      <c r="B201" s="11">
        <v>80</v>
      </c>
      <c r="C201" s="11">
        <v>28</v>
      </c>
      <c r="D201" s="12">
        <v>35</v>
      </c>
    </row>
    <row r="202" spans="1:4" x14ac:dyDescent="0.3">
      <c r="A202" s="10" t="s">
        <v>236</v>
      </c>
      <c r="B202" s="11">
        <v>999</v>
      </c>
      <c r="C202" s="11">
        <v>999</v>
      </c>
      <c r="D202" s="12">
        <v>999</v>
      </c>
    </row>
    <row r="203" spans="1:4" x14ac:dyDescent="0.3">
      <c r="A203" s="10" t="s">
        <v>237</v>
      </c>
      <c r="B203" s="11">
        <v>25</v>
      </c>
      <c r="C203" s="11">
        <v>0</v>
      </c>
      <c r="D203" s="12">
        <v>0</v>
      </c>
    </row>
    <row r="204" spans="1:4" x14ac:dyDescent="0.3">
      <c r="A204" s="10" t="s">
        <v>238</v>
      </c>
      <c r="B204" s="11">
        <v>21</v>
      </c>
      <c r="C204" s="11">
        <v>0</v>
      </c>
      <c r="D204" s="12">
        <v>0</v>
      </c>
    </row>
    <row r="205" spans="1:4" x14ac:dyDescent="0.3">
      <c r="A205" s="10" t="s">
        <v>239</v>
      </c>
      <c r="B205" s="11">
        <v>23</v>
      </c>
      <c r="C205" s="11">
        <v>0</v>
      </c>
      <c r="D205" s="12">
        <v>0</v>
      </c>
    </row>
    <row r="206" spans="1:4" x14ac:dyDescent="0.3">
      <c r="A206" s="10" t="s">
        <v>240</v>
      </c>
      <c r="B206" s="11">
        <v>33</v>
      </c>
      <c r="C206" s="11">
        <v>999</v>
      </c>
      <c r="D206" s="12">
        <v>999</v>
      </c>
    </row>
    <row r="207" spans="1:4" x14ac:dyDescent="0.3">
      <c r="A207" s="10" t="s">
        <v>242</v>
      </c>
      <c r="B207" s="11">
        <v>10</v>
      </c>
      <c r="C207" s="11">
        <v>999</v>
      </c>
      <c r="D207" s="12">
        <v>999</v>
      </c>
    </row>
    <row r="208" spans="1:4" x14ac:dyDescent="0.3">
      <c r="A208" s="10" t="s">
        <v>245</v>
      </c>
      <c r="B208" s="11">
        <v>14</v>
      </c>
      <c r="C208" s="11">
        <v>999</v>
      </c>
      <c r="D208" s="12">
        <v>999</v>
      </c>
    </row>
    <row r="209" spans="1:4" x14ac:dyDescent="0.3">
      <c r="A209" s="10" t="s">
        <v>247</v>
      </c>
      <c r="B209" s="11">
        <v>40</v>
      </c>
      <c r="C209" s="11">
        <v>999</v>
      </c>
      <c r="D209" s="12">
        <v>999</v>
      </c>
    </row>
    <row r="210" spans="1:4" x14ac:dyDescent="0.3">
      <c r="A210" s="10" t="s">
        <v>248</v>
      </c>
      <c r="B210" s="11">
        <v>999</v>
      </c>
      <c r="C210" s="11">
        <v>999</v>
      </c>
      <c r="D210" s="12">
        <v>999</v>
      </c>
    </row>
    <row r="211" spans="1:4" x14ac:dyDescent="0.3">
      <c r="A211" s="10" t="s">
        <v>249</v>
      </c>
      <c r="B211" s="11">
        <v>999</v>
      </c>
      <c r="C211" s="11">
        <v>999</v>
      </c>
      <c r="D211" s="12">
        <v>999</v>
      </c>
    </row>
    <row r="212" spans="1:4" x14ac:dyDescent="0.3">
      <c r="A212" s="10" t="s">
        <v>250</v>
      </c>
      <c r="B212" s="11">
        <v>33</v>
      </c>
      <c r="C212" s="11">
        <v>999</v>
      </c>
      <c r="D212" s="12">
        <v>999</v>
      </c>
    </row>
    <row r="213" spans="1:4" x14ac:dyDescent="0.3">
      <c r="A213" s="10" t="s">
        <v>251</v>
      </c>
      <c r="B213" s="11">
        <v>999</v>
      </c>
      <c r="C213" s="11">
        <v>999</v>
      </c>
      <c r="D213" s="12">
        <v>999</v>
      </c>
    </row>
    <row r="214" spans="1:4" x14ac:dyDescent="0.3">
      <c r="A214" s="10" t="s">
        <v>252</v>
      </c>
      <c r="B214" s="11">
        <v>16</v>
      </c>
      <c r="C214" s="11">
        <v>999</v>
      </c>
      <c r="D214" s="12">
        <v>999</v>
      </c>
    </row>
    <row r="215" spans="1:4" x14ac:dyDescent="0.3">
      <c r="A215" s="10" t="s">
        <v>253</v>
      </c>
      <c r="B215" s="11">
        <v>65</v>
      </c>
      <c r="C215" s="11">
        <v>22</v>
      </c>
      <c r="D215" s="12">
        <v>33.799999999999997</v>
      </c>
    </row>
    <row r="216" spans="1:4" x14ac:dyDescent="0.3">
      <c r="A216" s="10" t="s">
        <v>254</v>
      </c>
      <c r="B216" s="11">
        <v>19</v>
      </c>
      <c r="C216" s="11">
        <v>999</v>
      </c>
      <c r="D216" s="12">
        <v>999</v>
      </c>
    </row>
    <row r="217" spans="1:4" x14ac:dyDescent="0.3">
      <c r="A217" s="10" t="s">
        <v>255</v>
      </c>
      <c r="B217" s="11">
        <v>999</v>
      </c>
      <c r="C217" s="11">
        <v>999</v>
      </c>
      <c r="D217" s="12">
        <v>999</v>
      </c>
    </row>
    <row r="218" spans="1:4" x14ac:dyDescent="0.3">
      <c r="A218" s="10" t="s">
        <v>256</v>
      </c>
      <c r="B218" s="11">
        <v>999</v>
      </c>
      <c r="C218" s="11">
        <v>999</v>
      </c>
      <c r="D218" s="12">
        <v>999</v>
      </c>
    </row>
    <row r="219" spans="1:4" x14ac:dyDescent="0.3">
      <c r="A219" s="10" t="s">
        <v>257</v>
      </c>
      <c r="B219" s="11">
        <v>0</v>
      </c>
      <c r="C219" s="11" t="s">
        <v>19</v>
      </c>
      <c r="D219" s="12" t="s">
        <v>19</v>
      </c>
    </row>
    <row r="220" spans="1:4" x14ac:dyDescent="0.3">
      <c r="A220" s="10" t="s">
        <v>258</v>
      </c>
      <c r="B220" s="11">
        <v>999</v>
      </c>
      <c r="C220" s="11">
        <v>999</v>
      </c>
      <c r="D220" s="12">
        <v>999</v>
      </c>
    </row>
    <row r="221" spans="1:4" x14ac:dyDescent="0.3">
      <c r="A221" s="10" t="s">
        <v>260</v>
      </c>
      <c r="B221" s="11">
        <v>18</v>
      </c>
      <c r="C221" s="11">
        <v>999</v>
      </c>
      <c r="D221" s="12">
        <v>999</v>
      </c>
    </row>
    <row r="222" spans="1:4" x14ac:dyDescent="0.3">
      <c r="A222" s="10" t="s">
        <v>261</v>
      </c>
      <c r="B222" s="11">
        <v>61</v>
      </c>
      <c r="C222" s="11">
        <v>19</v>
      </c>
      <c r="D222" s="12">
        <v>31.1</v>
      </c>
    </row>
    <row r="223" spans="1:4" x14ac:dyDescent="0.3">
      <c r="A223" s="10" t="s">
        <v>262</v>
      </c>
      <c r="B223" s="11">
        <v>40</v>
      </c>
      <c r="C223" s="11">
        <v>999</v>
      </c>
      <c r="D223" s="12">
        <v>999</v>
      </c>
    </row>
    <row r="224" spans="1:4" x14ac:dyDescent="0.3">
      <c r="A224" s="10" t="s">
        <v>263</v>
      </c>
      <c r="B224" s="11">
        <v>16</v>
      </c>
      <c r="C224" s="11">
        <v>999</v>
      </c>
      <c r="D224" s="12">
        <v>999</v>
      </c>
    </row>
    <row r="225" spans="1:4" x14ac:dyDescent="0.3">
      <c r="A225" s="10" t="s">
        <v>264</v>
      </c>
      <c r="B225" s="11">
        <v>19</v>
      </c>
      <c r="C225" s="11">
        <v>999</v>
      </c>
      <c r="D225" s="12">
        <v>999</v>
      </c>
    </row>
    <row r="226" spans="1:4" x14ac:dyDescent="0.3">
      <c r="A226" s="10" t="s">
        <v>265</v>
      </c>
      <c r="B226" s="11">
        <v>999</v>
      </c>
      <c r="C226" s="11">
        <v>999</v>
      </c>
      <c r="D226" s="12">
        <v>999</v>
      </c>
    </row>
    <row r="227" spans="1:4" x14ac:dyDescent="0.3">
      <c r="A227" s="10" t="s">
        <v>558</v>
      </c>
      <c r="B227" s="11">
        <v>999</v>
      </c>
      <c r="C227" s="11">
        <v>999</v>
      </c>
      <c r="D227" s="12">
        <v>999</v>
      </c>
    </row>
    <row r="228" spans="1:4" x14ac:dyDescent="0.3">
      <c r="A228" s="10" t="s">
        <v>267</v>
      </c>
      <c r="B228" s="11">
        <v>999</v>
      </c>
      <c r="C228" s="11">
        <v>999</v>
      </c>
      <c r="D228" s="12">
        <v>999</v>
      </c>
    </row>
    <row r="229" spans="1:4" x14ac:dyDescent="0.3">
      <c r="A229" s="10" t="s">
        <v>269</v>
      </c>
      <c r="B229" s="11">
        <v>15</v>
      </c>
      <c r="C229" s="11">
        <v>999</v>
      </c>
      <c r="D229" s="12">
        <v>999</v>
      </c>
    </row>
    <row r="230" spans="1:4" x14ac:dyDescent="0.3">
      <c r="A230" s="10" t="s">
        <v>270</v>
      </c>
      <c r="B230" s="11">
        <v>999</v>
      </c>
      <c r="C230" s="11">
        <v>999</v>
      </c>
      <c r="D230" s="12">
        <v>999</v>
      </c>
    </row>
    <row r="231" spans="1:4" x14ac:dyDescent="0.3">
      <c r="A231" s="10" t="s">
        <v>560</v>
      </c>
      <c r="B231" s="11">
        <v>999</v>
      </c>
      <c r="C231" s="11">
        <v>999</v>
      </c>
      <c r="D231" s="12">
        <v>999</v>
      </c>
    </row>
    <row r="232" spans="1:4" x14ac:dyDescent="0.3">
      <c r="A232" s="10" t="s">
        <v>271</v>
      </c>
      <c r="B232" s="11">
        <v>146</v>
      </c>
      <c r="C232" s="11">
        <v>11</v>
      </c>
      <c r="D232" s="12">
        <v>7.5</v>
      </c>
    </row>
    <row r="233" spans="1:4" x14ac:dyDescent="0.3">
      <c r="A233" s="10" t="s">
        <v>272</v>
      </c>
      <c r="B233" s="11">
        <v>999</v>
      </c>
      <c r="C233" s="11">
        <v>999</v>
      </c>
      <c r="D233" s="12">
        <v>999</v>
      </c>
    </row>
    <row r="234" spans="1:4" x14ac:dyDescent="0.3">
      <c r="A234" s="10" t="s">
        <v>273</v>
      </c>
      <c r="B234" s="11">
        <v>999</v>
      </c>
      <c r="C234" s="11">
        <v>999</v>
      </c>
      <c r="D234" s="12">
        <v>999</v>
      </c>
    </row>
    <row r="235" spans="1:4" x14ac:dyDescent="0.3">
      <c r="A235" s="10" t="s">
        <v>274</v>
      </c>
      <c r="B235" s="11">
        <v>21</v>
      </c>
      <c r="C235" s="11">
        <v>999</v>
      </c>
      <c r="D235" s="12">
        <v>999</v>
      </c>
    </row>
    <row r="236" spans="1:4" x14ac:dyDescent="0.3">
      <c r="A236" s="10" t="s">
        <v>275</v>
      </c>
      <c r="B236" s="11">
        <v>999</v>
      </c>
      <c r="C236" s="11">
        <v>999</v>
      </c>
      <c r="D236" s="12">
        <v>999</v>
      </c>
    </row>
    <row r="237" spans="1:4" x14ac:dyDescent="0.3">
      <c r="A237" s="10" t="s">
        <v>276</v>
      </c>
      <c r="B237" s="11">
        <v>28</v>
      </c>
      <c r="C237" s="11">
        <v>999</v>
      </c>
      <c r="D237" s="12">
        <v>999</v>
      </c>
    </row>
    <row r="238" spans="1:4" x14ac:dyDescent="0.3">
      <c r="A238" s="10" t="s">
        <v>277</v>
      </c>
      <c r="B238" s="11">
        <v>13</v>
      </c>
      <c r="C238" s="11">
        <v>999</v>
      </c>
      <c r="D238" s="12">
        <v>999</v>
      </c>
    </row>
    <row r="239" spans="1:4" x14ac:dyDescent="0.3">
      <c r="A239" s="10" t="s">
        <v>278</v>
      </c>
      <c r="B239" s="11">
        <v>13</v>
      </c>
      <c r="C239" s="11">
        <v>999</v>
      </c>
      <c r="D239" s="12">
        <v>999</v>
      </c>
    </row>
    <row r="240" spans="1:4" x14ac:dyDescent="0.3">
      <c r="A240" s="10" t="s">
        <v>279</v>
      </c>
      <c r="B240" s="11">
        <v>999</v>
      </c>
      <c r="C240" s="11">
        <v>999</v>
      </c>
      <c r="D240" s="12">
        <v>999</v>
      </c>
    </row>
    <row r="241" spans="1:4" x14ac:dyDescent="0.3">
      <c r="A241" s="10" t="s">
        <v>280</v>
      </c>
      <c r="B241" s="11">
        <v>16</v>
      </c>
      <c r="C241" s="11">
        <v>999</v>
      </c>
      <c r="D241" s="12">
        <v>999</v>
      </c>
    </row>
    <row r="242" spans="1:4" x14ac:dyDescent="0.3">
      <c r="A242" s="10" t="s">
        <v>281</v>
      </c>
      <c r="B242" s="11">
        <v>999</v>
      </c>
      <c r="C242" s="11">
        <v>999</v>
      </c>
      <c r="D242" s="12">
        <v>999</v>
      </c>
    </row>
    <row r="243" spans="1:4" x14ac:dyDescent="0.3">
      <c r="A243" s="10" t="s">
        <v>563</v>
      </c>
      <c r="B243" s="11">
        <v>999</v>
      </c>
      <c r="C243" s="11">
        <v>999</v>
      </c>
      <c r="D243" s="12">
        <v>999</v>
      </c>
    </row>
    <row r="244" spans="1:4" x14ac:dyDescent="0.3">
      <c r="A244" s="10" t="s">
        <v>602</v>
      </c>
      <c r="B244" s="11">
        <v>999</v>
      </c>
      <c r="C244" s="11">
        <v>999</v>
      </c>
      <c r="D244" s="12">
        <v>999</v>
      </c>
    </row>
    <row r="245" spans="1:4" x14ac:dyDescent="0.3">
      <c r="A245" s="10" t="s">
        <v>564</v>
      </c>
      <c r="B245" s="11">
        <v>999</v>
      </c>
      <c r="C245" s="11">
        <v>999</v>
      </c>
      <c r="D245" s="12">
        <v>999</v>
      </c>
    </row>
    <row r="246" spans="1:4" x14ac:dyDescent="0.3">
      <c r="A246" s="10" t="s">
        <v>283</v>
      </c>
      <c r="B246" s="11">
        <v>20</v>
      </c>
      <c r="C246" s="11">
        <v>999</v>
      </c>
      <c r="D246" s="12">
        <v>999</v>
      </c>
    </row>
    <row r="247" spans="1:4" x14ac:dyDescent="0.3">
      <c r="A247" s="10" t="s">
        <v>284</v>
      </c>
      <c r="B247" s="11">
        <v>37</v>
      </c>
      <c r="C247" s="11">
        <v>999</v>
      </c>
      <c r="D247" s="12">
        <v>999</v>
      </c>
    </row>
    <row r="248" spans="1:4" x14ac:dyDescent="0.3">
      <c r="A248" s="10" t="s">
        <v>285</v>
      </c>
      <c r="B248" s="11">
        <v>999</v>
      </c>
      <c r="C248" s="11">
        <v>999</v>
      </c>
      <c r="D248" s="12">
        <v>999</v>
      </c>
    </row>
    <row r="249" spans="1:4" x14ac:dyDescent="0.3">
      <c r="A249" s="10" t="s">
        <v>286</v>
      </c>
      <c r="B249" s="11">
        <v>14</v>
      </c>
      <c r="C249" s="11">
        <v>999</v>
      </c>
      <c r="D249" s="12">
        <v>999</v>
      </c>
    </row>
    <row r="250" spans="1:4" x14ac:dyDescent="0.3">
      <c r="A250" s="10" t="s">
        <v>287</v>
      </c>
      <c r="B250" s="11">
        <v>999</v>
      </c>
      <c r="C250" s="11">
        <v>999</v>
      </c>
      <c r="D250" s="12">
        <v>999</v>
      </c>
    </row>
    <row r="251" spans="1:4" x14ac:dyDescent="0.3">
      <c r="A251" s="10" t="s">
        <v>566</v>
      </c>
      <c r="B251" s="11">
        <v>999</v>
      </c>
      <c r="C251" s="11">
        <v>999</v>
      </c>
      <c r="D251" s="12">
        <v>999</v>
      </c>
    </row>
    <row r="252" spans="1:4" x14ac:dyDescent="0.3">
      <c r="A252" s="10" t="s">
        <v>288</v>
      </c>
      <c r="B252" s="11">
        <v>18</v>
      </c>
      <c r="C252" s="11">
        <v>12</v>
      </c>
      <c r="D252" s="12">
        <v>66.7</v>
      </c>
    </row>
    <row r="253" spans="1:4" x14ac:dyDescent="0.3">
      <c r="A253" s="10" t="s">
        <v>291</v>
      </c>
      <c r="B253" s="11">
        <v>999</v>
      </c>
      <c r="C253" s="11">
        <v>999</v>
      </c>
      <c r="D253" s="12">
        <v>999</v>
      </c>
    </row>
    <row r="254" spans="1:4" x14ac:dyDescent="0.3">
      <c r="A254" s="10" t="s">
        <v>292</v>
      </c>
      <c r="B254" s="11">
        <v>999</v>
      </c>
      <c r="C254" s="11">
        <v>999</v>
      </c>
      <c r="D254" s="12">
        <v>999</v>
      </c>
    </row>
    <row r="255" spans="1:4" x14ac:dyDescent="0.3">
      <c r="A255" s="10" t="s">
        <v>293</v>
      </c>
      <c r="B255" s="11">
        <v>999</v>
      </c>
      <c r="C255" s="11">
        <v>999</v>
      </c>
      <c r="D255" s="12">
        <v>999</v>
      </c>
    </row>
    <row r="256" spans="1:4" x14ac:dyDescent="0.3">
      <c r="A256" s="10" t="s">
        <v>295</v>
      </c>
      <c r="B256" s="11">
        <v>37</v>
      </c>
      <c r="C256" s="11">
        <v>999</v>
      </c>
      <c r="D256" s="12">
        <v>999</v>
      </c>
    </row>
    <row r="257" spans="1:4" x14ac:dyDescent="0.3">
      <c r="A257" s="10" t="s">
        <v>296</v>
      </c>
      <c r="B257" s="11">
        <v>22</v>
      </c>
      <c r="C257" s="11">
        <v>999</v>
      </c>
      <c r="D257" s="12">
        <v>999</v>
      </c>
    </row>
    <row r="258" spans="1:4" x14ac:dyDescent="0.3">
      <c r="A258" s="10" t="s">
        <v>297</v>
      </c>
      <c r="B258" s="11">
        <v>999</v>
      </c>
      <c r="C258" s="11">
        <v>999</v>
      </c>
      <c r="D258" s="12">
        <v>999</v>
      </c>
    </row>
    <row r="259" spans="1:4" x14ac:dyDescent="0.3">
      <c r="A259" s="10" t="s">
        <v>298</v>
      </c>
      <c r="B259" s="11">
        <v>30</v>
      </c>
      <c r="C259" s="11">
        <v>999</v>
      </c>
      <c r="D259" s="12">
        <v>999</v>
      </c>
    </row>
    <row r="260" spans="1:4" x14ac:dyDescent="0.3">
      <c r="A260" s="10" t="s">
        <v>299</v>
      </c>
      <c r="B260" s="11">
        <v>11</v>
      </c>
      <c r="C260" s="11">
        <v>999</v>
      </c>
      <c r="D260" s="12">
        <v>999</v>
      </c>
    </row>
    <row r="261" spans="1:4" x14ac:dyDescent="0.3">
      <c r="A261" s="10" t="s">
        <v>300</v>
      </c>
      <c r="B261" s="11">
        <v>999</v>
      </c>
      <c r="C261" s="11">
        <v>999</v>
      </c>
      <c r="D261" s="12">
        <v>999</v>
      </c>
    </row>
    <row r="262" spans="1:4" x14ac:dyDescent="0.3">
      <c r="A262" s="10" t="s">
        <v>301</v>
      </c>
      <c r="B262" s="11">
        <v>999</v>
      </c>
      <c r="C262" s="11">
        <v>999</v>
      </c>
      <c r="D262" s="12">
        <v>999</v>
      </c>
    </row>
    <row r="263" spans="1:4" x14ac:dyDescent="0.3">
      <c r="A263" s="10" t="s">
        <v>302</v>
      </c>
      <c r="B263" s="11">
        <v>999</v>
      </c>
      <c r="C263" s="11">
        <v>999</v>
      </c>
      <c r="D263" s="12">
        <v>999</v>
      </c>
    </row>
    <row r="264" spans="1:4" x14ac:dyDescent="0.3">
      <c r="A264" s="10" t="s">
        <v>303</v>
      </c>
      <c r="B264" s="11">
        <v>97</v>
      </c>
      <c r="C264" s="11">
        <v>26</v>
      </c>
      <c r="D264" s="12">
        <v>26.8</v>
      </c>
    </row>
    <row r="265" spans="1:4" x14ac:dyDescent="0.3">
      <c r="A265" s="10" t="s">
        <v>304</v>
      </c>
      <c r="B265" s="11">
        <v>43</v>
      </c>
      <c r="C265" s="11">
        <v>999</v>
      </c>
      <c r="D265" s="12">
        <v>999</v>
      </c>
    </row>
    <row r="266" spans="1:4" x14ac:dyDescent="0.3">
      <c r="A266" s="10" t="s">
        <v>305</v>
      </c>
      <c r="B266" s="11">
        <v>999</v>
      </c>
      <c r="C266" s="11">
        <v>999</v>
      </c>
      <c r="D266" s="12">
        <v>999</v>
      </c>
    </row>
    <row r="267" spans="1:4" x14ac:dyDescent="0.3">
      <c r="A267" s="10" t="s">
        <v>307</v>
      </c>
      <c r="B267" s="11">
        <v>14</v>
      </c>
      <c r="C267" s="11">
        <v>999</v>
      </c>
      <c r="D267" s="12">
        <v>999</v>
      </c>
    </row>
    <row r="268" spans="1:4" x14ac:dyDescent="0.3">
      <c r="A268" s="10" t="s">
        <v>308</v>
      </c>
      <c r="B268" s="11">
        <v>999</v>
      </c>
      <c r="C268" s="11">
        <v>999</v>
      </c>
      <c r="D268" s="12">
        <v>999</v>
      </c>
    </row>
    <row r="269" spans="1:4" x14ac:dyDescent="0.3">
      <c r="A269" s="10" t="s">
        <v>567</v>
      </c>
      <c r="B269" s="11">
        <v>999</v>
      </c>
      <c r="C269" s="11">
        <v>999</v>
      </c>
      <c r="D269" s="12">
        <v>999</v>
      </c>
    </row>
    <row r="270" spans="1:4" x14ac:dyDescent="0.3">
      <c r="A270" s="10" t="s">
        <v>309</v>
      </c>
      <c r="B270" s="11">
        <v>21</v>
      </c>
      <c r="C270" s="11">
        <v>999</v>
      </c>
      <c r="D270" s="12">
        <v>999</v>
      </c>
    </row>
    <row r="271" spans="1:4" x14ac:dyDescent="0.3">
      <c r="A271" s="10" t="s">
        <v>310</v>
      </c>
      <c r="B271" s="11">
        <v>999</v>
      </c>
      <c r="C271" s="11">
        <v>999</v>
      </c>
      <c r="D271" s="12">
        <v>999</v>
      </c>
    </row>
    <row r="272" spans="1:4" x14ac:dyDescent="0.3">
      <c r="A272" s="10" t="s">
        <v>311</v>
      </c>
      <c r="B272" s="11">
        <v>66</v>
      </c>
      <c r="C272" s="11">
        <v>999</v>
      </c>
      <c r="D272" s="12">
        <v>999</v>
      </c>
    </row>
    <row r="273" spans="1:4" x14ac:dyDescent="0.3">
      <c r="A273" s="10" t="s">
        <v>312</v>
      </c>
      <c r="B273" s="11">
        <v>29</v>
      </c>
      <c r="C273" s="11">
        <v>999</v>
      </c>
      <c r="D273" s="12">
        <v>999</v>
      </c>
    </row>
    <row r="274" spans="1:4" x14ac:dyDescent="0.3">
      <c r="A274" s="10" t="s">
        <v>313</v>
      </c>
      <c r="B274" s="11">
        <v>999</v>
      </c>
      <c r="C274" s="11">
        <v>999</v>
      </c>
      <c r="D274" s="12">
        <v>999</v>
      </c>
    </row>
    <row r="275" spans="1:4" x14ac:dyDescent="0.3">
      <c r="A275" s="10" t="s">
        <v>314</v>
      </c>
      <c r="B275" s="11">
        <v>999</v>
      </c>
      <c r="C275" s="11">
        <v>999</v>
      </c>
      <c r="D275" s="12">
        <v>999</v>
      </c>
    </row>
    <row r="276" spans="1:4" x14ac:dyDescent="0.3">
      <c r="A276" s="10" t="s">
        <v>315</v>
      </c>
      <c r="B276" s="11">
        <v>999</v>
      </c>
      <c r="C276" s="11">
        <v>999</v>
      </c>
      <c r="D276" s="12">
        <v>999</v>
      </c>
    </row>
    <row r="277" spans="1:4" x14ac:dyDescent="0.3">
      <c r="A277" s="10" t="s">
        <v>316</v>
      </c>
      <c r="B277" s="11">
        <v>999</v>
      </c>
      <c r="C277" s="11">
        <v>999</v>
      </c>
      <c r="D277" s="12">
        <v>999</v>
      </c>
    </row>
    <row r="278" spans="1:4" x14ac:dyDescent="0.3">
      <c r="A278" s="10" t="s">
        <v>317</v>
      </c>
      <c r="B278" s="11">
        <v>999</v>
      </c>
      <c r="C278" s="11">
        <v>999</v>
      </c>
      <c r="D278" s="12">
        <v>999</v>
      </c>
    </row>
    <row r="279" spans="1:4" x14ac:dyDescent="0.3">
      <c r="A279" s="10" t="s">
        <v>570</v>
      </c>
      <c r="B279" s="11">
        <v>999</v>
      </c>
      <c r="C279" s="11">
        <v>999</v>
      </c>
      <c r="D279" s="12">
        <v>999</v>
      </c>
    </row>
    <row r="280" spans="1:4" x14ac:dyDescent="0.3">
      <c r="A280" s="10" t="s">
        <v>318</v>
      </c>
      <c r="B280" s="11">
        <v>31</v>
      </c>
      <c r="C280" s="11">
        <v>999</v>
      </c>
      <c r="D280" s="12">
        <v>999</v>
      </c>
    </row>
    <row r="281" spans="1:4" x14ac:dyDescent="0.3">
      <c r="A281" s="10" t="s">
        <v>319</v>
      </c>
      <c r="B281" s="11">
        <v>999</v>
      </c>
      <c r="C281" s="11">
        <v>999</v>
      </c>
      <c r="D281" s="12">
        <v>999</v>
      </c>
    </row>
    <row r="282" spans="1:4" x14ac:dyDescent="0.3">
      <c r="A282" s="10" t="s">
        <v>320</v>
      </c>
      <c r="B282" s="11">
        <v>999</v>
      </c>
      <c r="C282" s="11">
        <v>999</v>
      </c>
      <c r="D282" s="12">
        <v>999</v>
      </c>
    </row>
    <row r="283" spans="1:4" x14ac:dyDescent="0.3">
      <c r="A283" s="10" t="s">
        <v>321</v>
      </c>
      <c r="B283" s="11">
        <v>13</v>
      </c>
      <c r="C283" s="11">
        <v>999</v>
      </c>
      <c r="D283" s="12">
        <v>999</v>
      </c>
    </row>
    <row r="284" spans="1:4" x14ac:dyDescent="0.3">
      <c r="A284" s="10" t="s">
        <v>322</v>
      </c>
      <c r="B284" s="11">
        <v>999</v>
      </c>
      <c r="C284" s="11">
        <v>999</v>
      </c>
      <c r="D284" s="12">
        <v>999</v>
      </c>
    </row>
    <row r="285" spans="1:4" x14ac:dyDescent="0.3">
      <c r="A285" s="10" t="s">
        <v>323</v>
      </c>
      <c r="B285" s="11">
        <v>999</v>
      </c>
      <c r="C285" s="11">
        <v>999</v>
      </c>
      <c r="D285" s="12">
        <v>999</v>
      </c>
    </row>
    <row r="286" spans="1:4" x14ac:dyDescent="0.3">
      <c r="A286" s="10" t="s">
        <v>324</v>
      </c>
      <c r="B286" s="11">
        <v>999</v>
      </c>
      <c r="C286" s="11">
        <v>999</v>
      </c>
      <c r="D286" s="12">
        <v>999</v>
      </c>
    </row>
    <row r="287" spans="1:4" x14ac:dyDescent="0.3">
      <c r="A287" s="10" t="s">
        <v>325</v>
      </c>
      <c r="B287" s="11">
        <v>13</v>
      </c>
      <c r="C287" s="11">
        <v>999</v>
      </c>
      <c r="D287" s="12">
        <v>999</v>
      </c>
    </row>
    <row r="288" spans="1:4" x14ac:dyDescent="0.3">
      <c r="A288" s="10" t="s">
        <v>326</v>
      </c>
      <c r="B288" s="11">
        <v>23</v>
      </c>
      <c r="C288" s="11">
        <v>999</v>
      </c>
      <c r="D288" s="12">
        <v>999</v>
      </c>
    </row>
    <row r="289" spans="1:4" x14ac:dyDescent="0.3">
      <c r="A289" s="10" t="s">
        <v>327</v>
      </c>
      <c r="B289" s="11">
        <v>15</v>
      </c>
      <c r="C289" s="11">
        <v>999</v>
      </c>
      <c r="D289" s="12">
        <v>999</v>
      </c>
    </row>
    <row r="290" spans="1:4" x14ac:dyDescent="0.3">
      <c r="A290" s="10" t="s">
        <v>328</v>
      </c>
      <c r="B290" s="11">
        <v>999</v>
      </c>
      <c r="C290" s="11">
        <v>999</v>
      </c>
      <c r="D290" s="12">
        <v>999</v>
      </c>
    </row>
    <row r="291" spans="1:4" x14ac:dyDescent="0.3">
      <c r="A291" s="10" t="s">
        <v>329</v>
      </c>
      <c r="B291" s="11">
        <v>999</v>
      </c>
      <c r="C291" s="11">
        <v>999</v>
      </c>
      <c r="D291" s="12">
        <v>999</v>
      </c>
    </row>
    <row r="292" spans="1:4" x14ac:dyDescent="0.3">
      <c r="A292" s="10" t="s">
        <v>330</v>
      </c>
      <c r="B292" s="11">
        <v>26</v>
      </c>
      <c r="C292" s="11">
        <v>999</v>
      </c>
      <c r="D292" s="12">
        <v>999</v>
      </c>
    </row>
    <row r="293" spans="1:4" x14ac:dyDescent="0.3">
      <c r="A293" s="10" t="s">
        <v>331</v>
      </c>
      <c r="B293" s="11">
        <v>999</v>
      </c>
      <c r="C293" s="11">
        <v>999</v>
      </c>
      <c r="D293" s="12">
        <v>999</v>
      </c>
    </row>
    <row r="294" spans="1:4" x14ac:dyDescent="0.3">
      <c r="A294" s="10" t="s">
        <v>332</v>
      </c>
      <c r="B294" s="11">
        <v>28</v>
      </c>
      <c r="C294" s="11">
        <v>999</v>
      </c>
      <c r="D294" s="12">
        <v>999</v>
      </c>
    </row>
    <row r="295" spans="1:4" x14ac:dyDescent="0.3">
      <c r="A295" s="10" t="s">
        <v>333</v>
      </c>
      <c r="B295" s="11">
        <v>999</v>
      </c>
      <c r="C295" s="11">
        <v>999</v>
      </c>
      <c r="D295" s="12">
        <v>999</v>
      </c>
    </row>
    <row r="296" spans="1:4" x14ac:dyDescent="0.3">
      <c r="A296" s="10" t="s">
        <v>334</v>
      </c>
      <c r="B296" s="11">
        <v>81</v>
      </c>
      <c r="C296" s="11">
        <v>11</v>
      </c>
      <c r="D296" s="12">
        <v>13.6</v>
      </c>
    </row>
    <row r="297" spans="1:4" x14ac:dyDescent="0.3">
      <c r="A297" s="10" t="s">
        <v>335</v>
      </c>
      <c r="B297" s="11">
        <v>16</v>
      </c>
      <c r="C297" s="11">
        <v>0</v>
      </c>
      <c r="D297" s="12">
        <v>0</v>
      </c>
    </row>
    <row r="298" spans="1:4" x14ac:dyDescent="0.3">
      <c r="A298" s="10" t="s">
        <v>336</v>
      </c>
      <c r="B298" s="11">
        <v>20</v>
      </c>
      <c r="C298" s="11">
        <v>999</v>
      </c>
      <c r="D298" s="12">
        <v>999</v>
      </c>
    </row>
    <row r="299" spans="1:4" x14ac:dyDescent="0.3">
      <c r="A299" s="10" t="s">
        <v>337</v>
      </c>
      <c r="B299" s="11">
        <v>999</v>
      </c>
      <c r="C299" s="11">
        <v>999</v>
      </c>
      <c r="D299" s="12">
        <v>999</v>
      </c>
    </row>
    <row r="300" spans="1:4" x14ac:dyDescent="0.3">
      <c r="A300" s="10" t="s">
        <v>338</v>
      </c>
      <c r="B300" s="11">
        <v>999</v>
      </c>
      <c r="C300" s="11">
        <v>999</v>
      </c>
      <c r="D300" s="12">
        <v>999</v>
      </c>
    </row>
    <row r="301" spans="1:4" x14ac:dyDescent="0.3">
      <c r="A301" s="10" t="s">
        <v>339</v>
      </c>
      <c r="B301" s="11">
        <v>18</v>
      </c>
      <c r="C301" s="11">
        <v>999</v>
      </c>
      <c r="D301" s="12">
        <v>999</v>
      </c>
    </row>
    <row r="302" spans="1:4" x14ac:dyDescent="0.3">
      <c r="A302" s="10" t="s">
        <v>341</v>
      </c>
      <c r="B302" s="11">
        <v>999</v>
      </c>
      <c r="C302" s="11">
        <v>999</v>
      </c>
      <c r="D302" s="12">
        <v>999</v>
      </c>
    </row>
    <row r="303" spans="1:4" x14ac:dyDescent="0.3">
      <c r="A303" s="10" t="s">
        <v>342</v>
      </c>
      <c r="B303" s="11">
        <v>11</v>
      </c>
      <c r="C303" s="11">
        <v>0</v>
      </c>
      <c r="D303" s="12">
        <v>0</v>
      </c>
    </row>
    <row r="304" spans="1:4" x14ac:dyDescent="0.3">
      <c r="A304" s="10" t="s">
        <v>344</v>
      </c>
      <c r="B304" s="11">
        <v>999</v>
      </c>
      <c r="C304" s="11">
        <v>999</v>
      </c>
      <c r="D304" s="12">
        <v>999</v>
      </c>
    </row>
    <row r="305" spans="1:4" x14ac:dyDescent="0.3">
      <c r="A305" s="10" t="s">
        <v>345</v>
      </c>
      <c r="B305" s="11">
        <v>28</v>
      </c>
      <c r="C305" s="11">
        <v>999</v>
      </c>
      <c r="D305" s="12">
        <v>999</v>
      </c>
    </row>
    <row r="306" spans="1:4" x14ac:dyDescent="0.3">
      <c r="A306" s="10" t="s">
        <v>346</v>
      </c>
      <c r="B306" s="11">
        <v>999</v>
      </c>
      <c r="C306" s="11">
        <v>999</v>
      </c>
      <c r="D306" s="12">
        <v>999</v>
      </c>
    </row>
    <row r="307" spans="1:4" x14ac:dyDescent="0.3">
      <c r="A307" s="10" t="s">
        <v>347</v>
      </c>
      <c r="B307" s="11">
        <v>999</v>
      </c>
      <c r="C307" s="11">
        <v>999</v>
      </c>
      <c r="D307" s="12">
        <v>999</v>
      </c>
    </row>
    <row r="308" spans="1:4" x14ac:dyDescent="0.3">
      <c r="A308" s="10" t="s">
        <v>348</v>
      </c>
      <c r="B308" s="11">
        <v>47</v>
      </c>
      <c r="C308" s="11">
        <v>999</v>
      </c>
      <c r="D308" s="12">
        <v>999</v>
      </c>
    </row>
    <row r="309" spans="1:4" x14ac:dyDescent="0.3">
      <c r="A309" s="10" t="s">
        <v>349</v>
      </c>
      <c r="B309" s="11">
        <v>999</v>
      </c>
      <c r="C309" s="11">
        <v>999</v>
      </c>
      <c r="D309" s="12">
        <v>999</v>
      </c>
    </row>
    <row r="310" spans="1:4" x14ac:dyDescent="0.3">
      <c r="A310" s="10" t="s">
        <v>351</v>
      </c>
      <c r="B310" s="11">
        <v>15</v>
      </c>
      <c r="C310" s="11">
        <v>999</v>
      </c>
      <c r="D310" s="12">
        <v>999</v>
      </c>
    </row>
    <row r="311" spans="1:4" x14ac:dyDescent="0.3">
      <c r="A311" s="10" t="s">
        <v>603</v>
      </c>
      <c r="B311" s="11">
        <v>999</v>
      </c>
      <c r="C311" s="11">
        <v>999</v>
      </c>
      <c r="D311" s="12">
        <v>999</v>
      </c>
    </row>
    <row r="312" spans="1:4" x14ac:dyDescent="0.3">
      <c r="A312" s="10" t="s">
        <v>352</v>
      </c>
      <c r="B312" s="11">
        <v>999</v>
      </c>
      <c r="C312" s="11">
        <v>999</v>
      </c>
      <c r="D312" s="12">
        <v>999</v>
      </c>
    </row>
    <row r="313" spans="1:4" x14ac:dyDescent="0.3">
      <c r="A313" s="10" t="s">
        <v>353</v>
      </c>
      <c r="B313" s="11">
        <v>999</v>
      </c>
      <c r="C313" s="11">
        <v>999</v>
      </c>
      <c r="D313" s="12">
        <v>999</v>
      </c>
    </row>
    <row r="314" spans="1:4" x14ac:dyDescent="0.3">
      <c r="A314" s="10" t="s">
        <v>354</v>
      </c>
      <c r="B314" s="11">
        <v>16</v>
      </c>
      <c r="C314" s="11">
        <v>999</v>
      </c>
      <c r="D314" s="12">
        <v>999</v>
      </c>
    </row>
    <row r="315" spans="1:4" x14ac:dyDescent="0.3">
      <c r="A315" s="10" t="s">
        <v>355</v>
      </c>
      <c r="B315" s="11">
        <v>52</v>
      </c>
      <c r="C315" s="11">
        <v>999</v>
      </c>
      <c r="D315" s="12">
        <v>999</v>
      </c>
    </row>
    <row r="316" spans="1:4" x14ac:dyDescent="0.3">
      <c r="A316" s="10" t="s">
        <v>356</v>
      </c>
      <c r="B316" s="11">
        <v>0</v>
      </c>
      <c r="C316" s="11" t="s">
        <v>19</v>
      </c>
      <c r="D316" s="12" t="s">
        <v>19</v>
      </c>
    </row>
    <row r="317" spans="1:4" x14ac:dyDescent="0.3">
      <c r="A317" s="10" t="s">
        <v>357</v>
      </c>
      <c r="B317" s="11">
        <v>999</v>
      </c>
      <c r="C317" s="11">
        <v>999</v>
      </c>
      <c r="D317" s="12">
        <v>999</v>
      </c>
    </row>
    <row r="318" spans="1:4" x14ac:dyDescent="0.3">
      <c r="A318" s="10" t="s">
        <v>604</v>
      </c>
      <c r="B318" s="11">
        <v>999</v>
      </c>
      <c r="C318" s="11">
        <v>999</v>
      </c>
      <c r="D318" s="12">
        <v>999</v>
      </c>
    </row>
    <row r="319" spans="1:4" x14ac:dyDescent="0.3">
      <c r="A319" s="10" t="s">
        <v>358</v>
      </c>
      <c r="B319" s="11">
        <v>999</v>
      </c>
      <c r="C319" s="11">
        <v>999</v>
      </c>
      <c r="D319" s="12">
        <v>999</v>
      </c>
    </row>
    <row r="320" spans="1:4" x14ac:dyDescent="0.3">
      <c r="A320" s="10" t="s">
        <v>359</v>
      </c>
      <c r="B320" s="11">
        <v>999</v>
      </c>
      <c r="C320" s="11">
        <v>999</v>
      </c>
      <c r="D320" s="12">
        <v>999</v>
      </c>
    </row>
    <row r="321" spans="1:4" x14ac:dyDescent="0.3">
      <c r="A321" s="10" t="s">
        <v>361</v>
      </c>
      <c r="B321" s="11">
        <v>15</v>
      </c>
      <c r="C321" s="11">
        <v>999</v>
      </c>
      <c r="D321" s="12">
        <v>999</v>
      </c>
    </row>
    <row r="322" spans="1:4" x14ac:dyDescent="0.3">
      <c r="A322" s="10" t="s">
        <v>362</v>
      </c>
      <c r="B322" s="11">
        <v>999</v>
      </c>
      <c r="C322" s="11">
        <v>999</v>
      </c>
      <c r="D322" s="12">
        <v>999</v>
      </c>
    </row>
    <row r="323" spans="1:4" x14ac:dyDescent="0.3">
      <c r="A323" s="10" t="s">
        <v>363</v>
      </c>
      <c r="B323" s="11">
        <v>51</v>
      </c>
      <c r="C323" s="11">
        <v>11</v>
      </c>
      <c r="D323" s="12">
        <v>21.6</v>
      </c>
    </row>
    <row r="324" spans="1:4" x14ac:dyDescent="0.3">
      <c r="A324" s="10" t="s">
        <v>364</v>
      </c>
      <c r="B324" s="11">
        <v>10</v>
      </c>
      <c r="C324" s="11">
        <v>0</v>
      </c>
      <c r="D324" s="12">
        <v>0</v>
      </c>
    </row>
    <row r="325" spans="1:4" x14ac:dyDescent="0.3">
      <c r="A325" s="10" t="s">
        <v>365</v>
      </c>
      <c r="B325" s="11">
        <v>29</v>
      </c>
      <c r="C325" s="11">
        <v>999</v>
      </c>
      <c r="D325" s="12">
        <v>999</v>
      </c>
    </row>
    <row r="326" spans="1:4" x14ac:dyDescent="0.3">
      <c r="A326" s="10" t="s">
        <v>366</v>
      </c>
      <c r="B326" s="11">
        <v>32</v>
      </c>
      <c r="C326" s="11">
        <v>999</v>
      </c>
      <c r="D326" s="12">
        <v>999</v>
      </c>
    </row>
    <row r="327" spans="1:4" x14ac:dyDescent="0.3">
      <c r="A327" s="10" t="s">
        <v>367</v>
      </c>
      <c r="B327" s="11">
        <v>25</v>
      </c>
      <c r="C327" s="11">
        <v>999</v>
      </c>
      <c r="D327" s="12">
        <v>999</v>
      </c>
    </row>
    <row r="328" spans="1:4" x14ac:dyDescent="0.3">
      <c r="A328" s="10" t="s">
        <v>368</v>
      </c>
      <c r="B328" s="11">
        <v>999</v>
      </c>
      <c r="C328" s="11">
        <v>999</v>
      </c>
      <c r="D328" s="12">
        <v>999</v>
      </c>
    </row>
    <row r="329" spans="1:4" x14ac:dyDescent="0.3">
      <c r="A329" s="10" t="s">
        <v>369</v>
      </c>
      <c r="B329" s="11">
        <v>999</v>
      </c>
      <c r="C329" s="11">
        <v>999</v>
      </c>
      <c r="D329" s="12">
        <v>999</v>
      </c>
    </row>
    <row r="330" spans="1:4" x14ac:dyDescent="0.3">
      <c r="A330" s="10" t="s">
        <v>571</v>
      </c>
      <c r="B330" s="11">
        <v>999</v>
      </c>
      <c r="C330" s="11">
        <v>999</v>
      </c>
      <c r="D330" s="12">
        <v>999</v>
      </c>
    </row>
    <row r="331" spans="1:4" x14ac:dyDescent="0.3">
      <c r="A331" s="10" t="s">
        <v>370</v>
      </c>
      <c r="B331" s="11">
        <v>17</v>
      </c>
      <c r="C331" s="11">
        <v>999</v>
      </c>
      <c r="D331" s="12">
        <v>999</v>
      </c>
    </row>
    <row r="332" spans="1:4" x14ac:dyDescent="0.3">
      <c r="A332" s="10" t="s">
        <v>371</v>
      </c>
      <c r="B332" s="11">
        <v>999</v>
      </c>
      <c r="C332" s="11">
        <v>999</v>
      </c>
      <c r="D332" s="12">
        <v>999</v>
      </c>
    </row>
    <row r="333" spans="1:4" x14ac:dyDescent="0.3">
      <c r="A333" s="10" t="s">
        <v>372</v>
      </c>
      <c r="B333" s="11">
        <v>24</v>
      </c>
      <c r="C333" s="11">
        <v>999</v>
      </c>
      <c r="D333" s="12">
        <v>999</v>
      </c>
    </row>
    <row r="334" spans="1:4" x14ac:dyDescent="0.3">
      <c r="A334" s="10" t="s">
        <v>373</v>
      </c>
      <c r="B334" s="11">
        <v>999</v>
      </c>
      <c r="C334" s="11">
        <v>999</v>
      </c>
      <c r="D334" s="12">
        <v>999</v>
      </c>
    </row>
    <row r="335" spans="1:4" x14ac:dyDescent="0.3">
      <c r="A335" s="10" t="s">
        <v>375</v>
      </c>
      <c r="B335" s="11">
        <v>999</v>
      </c>
      <c r="C335" s="11">
        <v>999</v>
      </c>
      <c r="D335" s="12">
        <v>999</v>
      </c>
    </row>
    <row r="336" spans="1:4" x14ac:dyDescent="0.3">
      <c r="A336" s="10" t="s">
        <v>376</v>
      </c>
      <c r="B336" s="11">
        <v>999</v>
      </c>
      <c r="C336" s="11">
        <v>999</v>
      </c>
      <c r="D336" s="12">
        <v>999</v>
      </c>
    </row>
    <row r="337" spans="1:4" x14ac:dyDescent="0.3">
      <c r="A337" s="10" t="s">
        <v>377</v>
      </c>
      <c r="B337" s="11">
        <v>999</v>
      </c>
      <c r="C337" s="11">
        <v>999</v>
      </c>
      <c r="D337" s="12">
        <v>999</v>
      </c>
    </row>
    <row r="338" spans="1:4" x14ac:dyDescent="0.3">
      <c r="A338" s="10" t="s">
        <v>378</v>
      </c>
      <c r="B338" s="11">
        <v>25</v>
      </c>
      <c r="C338" s="11">
        <v>999</v>
      </c>
      <c r="D338" s="12">
        <v>999</v>
      </c>
    </row>
    <row r="339" spans="1:4" x14ac:dyDescent="0.3">
      <c r="A339" s="10" t="s">
        <v>379</v>
      </c>
      <c r="B339" s="11">
        <v>999</v>
      </c>
      <c r="C339" s="11">
        <v>999</v>
      </c>
      <c r="D339" s="12">
        <v>999</v>
      </c>
    </row>
    <row r="340" spans="1:4" x14ac:dyDescent="0.3">
      <c r="A340" s="10" t="s">
        <v>382</v>
      </c>
      <c r="B340" s="11">
        <v>0</v>
      </c>
      <c r="C340" s="11" t="s">
        <v>19</v>
      </c>
      <c r="D340" s="12" t="s">
        <v>19</v>
      </c>
    </row>
    <row r="341" spans="1:4" x14ac:dyDescent="0.3">
      <c r="A341" s="10" t="s">
        <v>384</v>
      </c>
      <c r="B341" s="11">
        <v>999</v>
      </c>
      <c r="C341" s="11">
        <v>999</v>
      </c>
      <c r="D341" s="12">
        <v>999</v>
      </c>
    </row>
    <row r="342" spans="1:4" x14ac:dyDescent="0.3">
      <c r="A342" s="10" t="s">
        <v>386</v>
      </c>
      <c r="B342" s="11">
        <v>999</v>
      </c>
      <c r="C342" s="11">
        <v>999</v>
      </c>
      <c r="D342" s="12">
        <v>999</v>
      </c>
    </row>
    <row r="343" spans="1:4" x14ac:dyDescent="0.3">
      <c r="A343" s="10" t="s">
        <v>387</v>
      </c>
      <c r="B343" s="11">
        <v>0</v>
      </c>
      <c r="C343" s="11" t="s">
        <v>19</v>
      </c>
      <c r="D343" s="12" t="s">
        <v>19</v>
      </c>
    </row>
    <row r="344" spans="1:4" x14ac:dyDescent="0.3">
      <c r="A344" s="10" t="s">
        <v>389</v>
      </c>
      <c r="B344" s="11">
        <v>0</v>
      </c>
      <c r="C344" s="11" t="s">
        <v>19</v>
      </c>
      <c r="D344" s="12" t="s">
        <v>19</v>
      </c>
    </row>
    <row r="345" spans="1:4" x14ac:dyDescent="0.3">
      <c r="A345" s="10" t="s">
        <v>391</v>
      </c>
      <c r="B345" s="11">
        <v>999</v>
      </c>
      <c r="C345" s="11">
        <v>999</v>
      </c>
      <c r="D345" s="12">
        <v>999</v>
      </c>
    </row>
    <row r="346" spans="1:4" x14ac:dyDescent="0.3">
      <c r="A346" s="10" t="s">
        <v>392</v>
      </c>
      <c r="B346" s="11">
        <v>999</v>
      </c>
      <c r="C346" s="11">
        <v>999</v>
      </c>
      <c r="D346" s="12">
        <v>999</v>
      </c>
    </row>
    <row r="347" spans="1:4" x14ac:dyDescent="0.3">
      <c r="A347" s="10" t="s">
        <v>393</v>
      </c>
      <c r="B347" s="11">
        <v>0</v>
      </c>
      <c r="C347" s="11" t="s">
        <v>19</v>
      </c>
      <c r="D347" s="12" t="s">
        <v>19</v>
      </c>
    </row>
    <row r="348" spans="1:4" x14ac:dyDescent="0.3">
      <c r="A348" s="10" t="s">
        <v>394</v>
      </c>
      <c r="B348" s="11">
        <v>999</v>
      </c>
      <c r="C348" s="11">
        <v>999</v>
      </c>
      <c r="D348" s="12">
        <v>999</v>
      </c>
    </row>
    <row r="349" spans="1:4" x14ac:dyDescent="0.3">
      <c r="A349" s="10" t="s">
        <v>395</v>
      </c>
      <c r="B349" s="11">
        <v>999</v>
      </c>
      <c r="C349" s="11">
        <v>999</v>
      </c>
      <c r="D349" s="12">
        <v>999</v>
      </c>
    </row>
    <row r="350" spans="1:4" x14ac:dyDescent="0.3">
      <c r="A350" s="10" t="s">
        <v>605</v>
      </c>
      <c r="B350" s="11">
        <v>999</v>
      </c>
      <c r="C350" s="11">
        <v>999</v>
      </c>
      <c r="D350" s="12">
        <v>999</v>
      </c>
    </row>
    <row r="351" spans="1:4" x14ac:dyDescent="0.3">
      <c r="A351" s="10" t="s">
        <v>396</v>
      </c>
      <c r="B351" s="11">
        <v>999</v>
      </c>
      <c r="C351" s="11">
        <v>999</v>
      </c>
      <c r="D351" s="12">
        <v>999</v>
      </c>
    </row>
    <row r="352" spans="1:4" x14ac:dyDescent="0.3">
      <c r="A352" s="10" t="s">
        <v>397</v>
      </c>
      <c r="B352" s="11">
        <v>999</v>
      </c>
      <c r="C352" s="11">
        <v>999</v>
      </c>
      <c r="D352" s="12">
        <v>999</v>
      </c>
    </row>
    <row r="353" spans="1:4" x14ac:dyDescent="0.3">
      <c r="A353" s="10" t="s">
        <v>399</v>
      </c>
      <c r="B353" s="11">
        <v>0</v>
      </c>
      <c r="C353" s="11" t="s">
        <v>19</v>
      </c>
      <c r="D353" s="12" t="s">
        <v>19</v>
      </c>
    </row>
    <row r="354" spans="1:4" x14ac:dyDescent="0.3">
      <c r="A354" s="10" t="s">
        <v>400</v>
      </c>
      <c r="B354" s="11">
        <v>999</v>
      </c>
      <c r="C354" s="11">
        <v>999</v>
      </c>
      <c r="D354" s="12">
        <v>999</v>
      </c>
    </row>
    <row r="355" spans="1:4" x14ac:dyDescent="0.3">
      <c r="A355" s="10" t="s">
        <v>606</v>
      </c>
      <c r="B355" s="11">
        <v>999</v>
      </c>
      <c r="C355" s="11">
        <v>999</v>
      </c>
      <c r="D355" s="12">
        <v>999</v>
      </c>
    </row>
    <row r="356" spans="1:4" x14ac:dyDescent="0.3">
      <c r="A356" s="10" t="s">
        <v>607</v>
      </c>
      <c r="B356" s="11">
        <v>999</v>
      </c>
      <c r="C356" s="11">
        <v>999</v>
      </c>
      <c r="D356" s="12">
        <v>999</v>
      </c>
    </row>
    <row r="357" spans="1:4" x14ac:dyDescent="0.3">
      <c r="A357" s="10" t="s">
        <v>402</v>
      </c>
      <c r="B357" s="11">
        <v>999</v>
      </c>
      <c r="C357" s="11">
        <v>999</v>
      </c>
      <c r="D357" s="12">
        <v>999</v>
      </c>
    </row>
    <row r="358" spans="1:4" x14ac:dyDescent="0.3">
      <c r="A358" s="10" t="s">
        <v>403</v>
      </c>
      <c r="B358" s="11">
        <v>999</v>
      </c>
      <c r="C358" s="11">
        <v>999</v>
      </c>
      <c r="D358" s="12">
        <v>999</v>
      </c>
    </row>
    <row r="359" spans="1:4" x14ac:dyDescent="0.3">
      <c r="A359" s="10" t="s">
        <v>608</v>
      </c>
      <c r="B359" s="11">
        <v>999</v>
      </c>
      <c r="C359" s="11">
        <v>999</v>
      </c>
      <c r="D359" s="12">
        <v>999</v>
      </c>
    </row>
    <row r="360" spans="1:4" x14ac:dyDescent="0.3">
      <c r="A360" s="10" t="s">
        <v>579</v>
      </c>
      <c r="B360" s="11">
        <v>999</v>
      </c>
      <c r="C360" s="11">
        <v>999</v>
      </c>
      <c r="D360" s="12">
        <v>999</v>
      </c>
    </row>
    <row r="361" spans="1:4" x14ac:dyDescent="0.3">
      <c r="A361" s="10" t="s">
        <v>580</v>
      </c>
      <c r="B361" s="11">
        <v>999</v>
      </c>
      <c r="C361" s="11">
        <v>999</v>
      </c>
      <c r="D361" s="12">
        <v>999</v>
      </c>
    </row>
    <row r="362" spans="1:4" x14ac:dyDescent="0.3">
      <c r="A362" s="10" t="s">
        <v>581</v>
      </c>
      <c r="B362" s="11">
        <v>999</v>
      </c>
      <c r="C362" s="11">
        <v>999</v>
      </c>
      <c r="D362" s="12">
        <v>999</v>
      </c>
    </row>
    <row r="363" spans="1:4" x14ac:dyDescent="0.3">
      <c r="A363" s="10" t="s">
        <v>406</v>
      </c>
      <c r="B363" s="11">
        <v>0</v>
      </c>
      <c r="C363" s="11" t="s">
        <v>19</v>
      </c>
      <c r="D363" s="12" t="s">
        <v>19</v>
      </c>
    </row>
    <row r="364" spans="1:4" x14ac:dyDescent="0.3">
      <c r="A364" s="10" t="s">
        <v>408</v>
      </c>
      <c r="B364" s="11">
        <v>999</v>
      </c>
      <c r="C364" s="11">
        <v>999</v>
      </c>
      <c r="D364" s="12">
        <v>999</v>
      </c>
    </row>
    <row r="365" spans="1:4" x14ac:dyDescent="0.3">
      <c r="A365" s="10" t="s">
        <v>409</v>
      </c>
      <c r="B365" s="11">
        <v>286</v>
      </c>
      <c r="C365" s="11">
        <v>82</v>
      </c>
      <c r="D365" s="12">
        <v>28.7</v>
      </c>
    </row>
    <row r="366" spans="1:4" x14ac:dyDescent="0.3">
      <c r="A366" s="10" t="s">
        <v>410</v>
      </c>
      <c r="B366" s="11">
        <v>999</v>
      </c>
      <c r="C366" s="11">
        <v>999</v>
      </c>
      <c r="D366" s="12">
        <v>999</v>
      </c>
    </row>
    <row r="367" spans="1:4" x14ac:dyDescent="0.3">
      <c r="A367" s="10" t="s">
        <v>411</v>
      </c>
      <c r="B367" s="11">
        <v>999</v>
      </c>
      <c r="C367" s="11">
        <v>999</v>
      </c>
      <c r="D367" s="12">
        <v>999</v>
      </c>
    </row>
    <row r="368" spans="1:4" x14ac:dyDescent="0.3">
      <c r="A368" s="10" t="s">
        <v>413</v>
      </c>
      <c r="B368" s="11">
        <v>23</v>
      </c>
      <c r="C368" s="11">
        <v>0</v>
      </c>
      <c r="D368" s="12">
        <v>0</v>
      </c>
    </row>
    <row r="369" spans="1:4" x14ac:dyDescent="0.3">
      <c r="A369" s="10" t="s">
        <v>414</v>
      </c>
      <c r="B369" s="11">
        <v>26</v>
      </c>
      <c r="C369" s="11">
        <v>999</v>
      </c>
      <c r="D369" s="12">
        <v>999</v>
      </c>
    </row>
    <row r="370" spans="1:4" x14ac:dyDescent="0.3">
      <c r="A370" s="10" t="s">
        <v>415</v>
      </c>
      <c r="B370" s="11">
        <v>16</v>
      </c>
      <c r="C370" s="11">
        <v>999</v>
      </c>
      <c r="D370" s="12">
        <v>999</v>
      </c>
    </row>
    <row r="371" spans="1:4" x14ac:dyDescent="0.3">
      <c r="A371" s="10" t="s">
        <v>416</v>
      </c>
      <c r="B371" s="11">
        <v>19</v>
      </c>
      <c r="C371" s="11">
        <v>0</v>
      </c>
      <c r="D371" s="12">
        <v>0</v>
      </c>
    </row>
    <row r="372" spans="1:4" x14ac:dyDescent="0.3">
      <c r="A372" s="10" t="s">
        <v>417</v>
      </c>
      <c r="B372" s="11">
        <v>90</v>
      </c>
      <c r="C372" s="11">
        <v>999</v>
      </c>
      <c r="D372" s="12">
        <v>999</v>
      </c>
    </row>
    <row r="373" spans="1:4" x14ac:dyDescent="0.3">
      <c r="A373" s="10" t="s">
        <v>418</v>
      </c>
      <c r="B373" s="11">
        <v>20</v>
      </c>
      <c r="C373" s="11">
        <v>0</v>
      </c>
      <c r="D373" s="12">
        <v>0</v>
      </c>
    </row>
    <row r="374" spans="1:4" x14ac:dyDescent="0.3">
      <c r="A374" s="10" t="s">
        <v>419</v>
      </c>
      <c r="B374" s="11">
        <v>17</v>
      </c>
      <c r="C374" s="11">
        <v>999</v>
      </c>
      <c r="D374" s="12">
        <v>999</v>
      </c>
    </row>
    <row r="375" spans="1:4" x14ac:dyDescent="0.3">
      <c r="A375" s="10" t="s">
        <v>420</v>
      </c>
      <c r="B375" s="11">
        <v>999</v>
      </c>
      <c r="C375" s="11">
        <v>999</v>
      </c>
      <c r="D375" s="12">
        <v>999</v>
      </c>
    </row>
    <row r="376" spans="1:4" x14ac:dyDescent="0.3">
      <c r="A376" s="10" t="s">
        <v>421</v>
      </c>
      <c r="B376" s="11">
        <v>999</v>
      </c>
      <c r="C376" s="11">
        <v>999</v>
      </c>
      <c r="D376" s="12">
        <v>999</v>
      </c>
    </row>
    <row r="377" spans="1:4" x14ac:dyDescent="0.3">
      <c r="A377" s="10" t="s">
        <v>422</v>
      </c>
      <c r="B377" s="11">
        <v>26</v>
      </c>
      <c r="C377" s="11">
        <v>0</v>
      </c>
      <c r="D377" s="12">
        <v>0</v>
      </c>
    </row>
    <row r="378" spans="1:4" x14ac:dyDescent="0.3">
      <c r="A378" s="10" t="s">
        <v>423</v>
      </c>
      <c r="B378" s="11">
        <v>999</v>
      </c>
      <c r="C378" s="11">
        <v>999</v>
      </c>
      <c r="D378" s="12">
        <v>999</v>
      </c>
    </row>
    <row r="379" spans="1:4" x14ac:dyDescent="0.3">
      <c r="A379" s="10" t="s">
        <v>584</v>
      </c>
      <c r="B379" s="11">
        <v>999</v>
      </c>
      <c r="C379" s="11">
        <v>999</v>
      </c>
      <c r="D379" s="12">
        <v>999</v>
      </c>
    </row>
    <row r="380" spans="1:4" x14ac:dyDescent="0.3">
      <c r="A380" s="10" t="s">
        <v>424</v>
      </c>
      <c r="B380" s="11">
        <v>999</v>
      </c>
      <c r="C380" s="11">
        <v>999</v>
      </c>
      <c r="D380" s="12">
        <v>999</v>
      </c>
    </row>
    <row r="381" spans="1:4" x14ac:dyDescent="0.3">
      <c r="A381" s="10" t="s">
        <v>425</v>
      </c>
      <c r="B381" s="11">
        <v>999</v>
      </c>
      <c r="C381" s="11">
        <v>999</v>
      </c>
      <c r="D381" s="12">
        <v>999</v>
      </c>
    </row>
    <row r="382" spans="1:4" x14ac:dyDescent="0.3">
      <c r="A382" s="10" t="s">
        <v>426</v>
      </c>
      <c r="B382" s="11">
        <v>999</v>
      </c>
      <c r="C382" s="11">
        <v>999</v>
      </c>
      <c r="D382" s="12">
        <v>999</v>
      </c>
    </row>
    <row r="383" spans="1:4" x14ac:dyDescent="0.3">
      <c r="A383" s="10" t="s">
        <v>585</v>
      </c>
      <c r="B383" s="11">
        <v>999</v>
      </c>
      <c r="C383" s="11">
        <v>999</v>
      </c>
      <c r="D383" s="12">
        <v>999</v>
      </c>
    </row>
    <row r="384" spans="1:4" x14ac:dyDescent="0.3">
      <c r="A384" s="10" t="s">
        <v>427</v>
      </c>
      <c r="B384" s="11">
        <v>999</v>
      </c>
      <c r="C384" s="11">
        <v>999</v>
      </c>
      <c r="D384" s="12">
        <v>999</v>
      </c>
    </row>
    <row r="385" spans="1:4" x14ac:dyDescent="0.3">
      <c r="A385" s="10" t="s">
        <v>428</v>
      </c>
      <c r="B385" s="11">
        <v>15</v>
      </c>
      <c r="C385" s="11">
        <v>999</v>
      </c>
      <c r="D385" s="12">
        <v>999</v>
      </c>
    </row>
    <row r="386" spans="1:4" x14ac:dyDescent="0.3">
      <c r="A386" s="10" t="s">
        <v>429</v>
      </c>
      <c r="B386" s="11">
        <v>999</v>
      </c>
      <c r="C386" s="11">
        <v>999</v>
      </c>
      <c r="D386" s="12">
        <v>999</v>
      </c>
    </row>
    <row r="387" spans="1:4" x14ac:dyDescent="0.3">
      <c r="A387" s="10" t="s">
        <v>430</v>
      </c>
      <c r="B387" s="11">
        <v>12</v>
      </c>
      <c r="C387" s="11">
        <v>999</v>
      </c>
      <c r="D387" s="12">
        <v>999</v>
      </c>
    </row>
    <row r="388" spans="1:4" x14ac:dyDescent="0.3">
      <c r="A388" s="10" t="s">
        <v>431</v>
      </c>
      <c r="B388" s="11">
        <v>999</v>
      </c>
      <c r="C388" s="11">
        <v>999</v>
      </c>
      <c r="D388" s="12">
        <v>999</v>
      </c>
    </row>
    <row r="389" spans="1:4" x14ac:dyDescent="0.3">
      <c r="A389" s="10" t="s">
        <v>432</v>
      </c>
      <c r="B389" s="11">
        <v>14</v>
      </c>
      <c r="C389" s="11">
        <v>999</v>
      </c>
      <c r="D389" s="12">
        <v>999</v>
      </c>
    </row>
    <row r="390" spans="1:4" x14ac:dyDescent="0.3">
      <c r="A390" s="10" t="s">
        <v>433</v>
      </c>
      <c r="B390" s="11">
        <v>14</v>
      </c>
      <c r="C390" s="11">
        <v>999</v>
      </c>
      <c r="D390" s="12">
        <v>999</v>
      </c>
    </row>
    <row r="391" spans="1:4" x14ac:dyDescent="0.3">
      <c r="A391" s="10" t="s">
        <v>434</v>
      </c>
      <c r="B391" s="11">
        <v>999</v>
      </c>
      <c r="C391" s="11">
        <v>999</v>
      </c>
      <c r="D391" s="12">
        <v>999</v>
      </c>
    </row>
    <row r="392" spans="1:4" x14ac:dyDescent="0.3">
      <c r="A392" s="10" t="s">
        <v>436</v>
      </c>
      <c r="B392" s="11">
        <v>58</v>
      </c>
      <c r="C392" s="11">
        <v>999</v>
      </c>
      <c r="D392" s="12">
        <v>999</v>
      </c>
    </row>
    <row r="393" spans="1:4" x14ac:dyDescent="0.3">
      <c r="A393" s="10" t="s">
        <v>437</v>
      </c>
      <c r="B393" s="11">
        <v>12</v>
      </c>
      <c r="C393" s="11">
        <v>999</v>
      </c>
      <c r="D393" s="12">
        <v>999</v>
      </c>
    </row>
    <row r="394" spans="1:4" x14ac:dyDescent="0.3">
      <c r="A394" s="10" t="s">
        <v>438</v>
      </c>
      <c r="B394" s="11">
        <v>10</v>
      </c>
      <c r="C394" s="11">
        <v>0</v>
      </c>
      <c r="D394" s="12">
        <v>0</v>
      </c>
    </row>
    <row r="395" spans="1:4" x14ac:dyDescent="0.3">
      <c r="A395" s="10" t="s">
        <v>439</v>
      </c>
      <c r="B395" s="11">
        <v>999</v>
      </c>
      <c r="C395" s="11">
        <v>999</v>
      </c>
      <c r="D395" s="12">
        <v>999</v>
      </c>
    </row>
    <row r="396" spans="1:4" x14ac:dyDescent="0.3">
      <c r="A396" s="10" t="s">
        <v>440</v>
      </c>
      <c r="B396" s="11">
        <v>999</v>
      </c>
      <c r="C396" s="11">
        <v>999</v>
      </c>
      <c r="D396" s="12">
        <v>999</v>
      </c>
    </row>
    <row r="397" spans="1:4" x14ac:dyDescent="0.3">
      <c r="A397" s="10" t="s">
        <v>441</v>
      </c>
      <c r="B397" s="11">
        <v>15</v>
      </c>
      <c r="C397" s="11">
        <v>999</v>
      </c>
      <c r="D397" s="12">
        <v>999</v>
      </c>
    </row>
    <row r="398" spans="1:4" x14ac:dyDescent="0.3">
      <c r="A398" s="10" t="s">
        <v>442</v>
      </c>
      <c r="B398" s="11">
        <v>999</v>
      </c>
      <c r="C398" s="11">
        <v>999</v>
      </c>
      <c r="D398" s="12">
        <v>999</v>
      </c>
    </row>
    <row r="399" spans="1:4" x14ac:dyDescent="0.3">
      <c r="A399" s="10" t="s">
        <v>443</v>
      </c>
      <c r="B399" s="11">
        <v>11</v>
      </c>
      <c r="C399" s="11">
        <v>999</v>
      </c>
      <c r="D399" s="12">
        <v>999</v>
      </c>
    </row>
    <row r="400" spans="1:4" x14ac:dyDescent="0.3">
      <c r="A400" s="10" t="s">
        <v>444</v>
      </c>
      <c r="B400" s="11">
        <v>999</v>
      </c>
      <c r="C400" s="11">
        <v>999</v>
      </c>
      <c r="D400" s="12">
        <v>999</v>
      </c>
    </row>
    <row r="401" spans="1:4" x14ac:dyDescent="0.3">
      <c r="A401" s="10" t="s">
        <v>445</v>
      </c>
      <c r="B401" s="11">
        <v>999</v>
      </c>
      <c r="C401" s="11">
        <v>999</v>
      </c>
      <c r="D401" s="12">
        <v>999</v>
      </c>
    </row>
    <row r="402" spans="1:4" x14ac:dyDescent="0.3">
      <c r="A402" s="10" t="s">
        <v>446</v>
      </c>
      <c r="B402" s="11">
        <v>10</v>
      </c>
      <c r="C402" s="11">
        <v>999</v>
      </c>
      <c r="D402" s="12">
        <v>999</v>
      </c>
    </row>
    <row r="403" spans="1:4" x14ac:dyDescent="0.3">
      <c r="A403" s="10" t="s">
        <v>447</v>
      </c>
      <c r="B403" s="11">
        <v>15</v>
      </c>
      <c r="C403" s="11">
        <v>0</v>
      </c>
      <c r="D403" s="12">
        <v>0</v>
      </c>
    </row>
    <row r="404" spans="1:4" x14ac:dyDescent="0.3">
      <c r="A404" s="10" t="s">
        <v>448</v>
      </c>
      <c r="B404" s="11">
        <v>11</v>
      </c>
      <c r="C404" s="11">
        <v>999</v>
      </c>
      <c r="D404" s="12">
        <v>999</v>
      </c>
    </row>
    <row r="405" spans="1:4" x14ac:dyDescent="0.3">
      <c r="A405" s="10" t="s">
        <v>449</v>
      </c>
      <c r="B405" s="11">
        <v>999</v>
      </c>
      <c r="C405" s="11">
        <v>999</v>
      </c>
      <c r="D405" s="12">
        <v>999</v>
      </c>
    </row>
    <row r="406" spans="1:4" x14ac:dyDescent="0.3">
      <c r="A406" s="10" t="s">
        <v>450</v>
      </c>
      <c r="B406" s="11">
        <v>999</v>
      </c>
      <c r="C406" s="11">
        <v>999</v>
      </c>
      <c r="D406" s="12">
        <v>999</v>
      </c>
    </row>
    <row r="407" spans="1:4" x14ac:dyDescent="0.3">
      <c r="A407" s="10" t="s">
        <v>451</v>
      </c>
      <c r="B407" s="11">
        <v>17</v>
      </c>
      <c r="C407" s="11">
        <v>999</v>
      </c>
      <c r="D407" s="12">
        <v>999</v>
      </c>
    </row>
    <row r="408" spans="1:4" x14ac:dyDescent="0.3">
      <c r="A408" s="10" t="s">
        <v>452</v>
      </c>
      <c r="B408" s="11">
        <v>999</v>
      </c>
      <c r="C408" s="11">
        <v>999</v>
      </c>
      <c r="D408" s="12">
        <v>999</v>
      </c>
    </row>
    <row r="409" spans="1:4" x14ac:dyDescent="0.3">
      <c r="A409" s="10" t="s">
        <v>453</v>
      </c>
      <c r="B409" s="11">
        <v>999</v>
      </c>
      <c r="C409" s="11">
        <v>999</v>
      </c>
      <c r="D409" s="12">
        <v>999</v>
      </c>
    </row>
    <row r="410" spans="1:4" x14ac:dyDescent="0.3">
      <c r="A410" s="10" t="s">
        <v>454</v>
      </c>
      <c r="B410" s="11">
        <v>26</v>
      </c>
      <c r="C410" s="11">
        <v>999</v>
      </c>
      <c r="D410" s="12">
        <v>999</v>
      </c>
    </row>
    <row r="411" spans="1:4" x14ac:dyDescent="0.3">
      <c r="A411" s="10" t="s">
        <v>455</v>
      </c>
      <c r="B411" s="11">
        <v>10</v>
      </c>
      <c r="C411" s="11">
        <v>999</v>
      </c>
      <c r="D411" s="12">
        <v>999</v>
      </c>
    </row>
    <row r="412" spans="1:4" x14ac:dyDescent="0.3">
      <c r="A412" s="10" t="s">
        <v>456</v>
      </c>
      <c r="B412" s="11">
        <v>29</v>
      </c>
      <c r="C412" s="11">
        <v>999</v>
      </c>
      <c r="D412" s="12">
        <v>999</v>
      </c>
    </row>
    <row r="413" spans="1:4" x14ac:dyDescent="0.3">
      <c r="A413" s="10" t="s">
        <v>457</v>
      </c>
      <c r="B413" s="11">
        <v>41</v>
      </c>
      <c r="C413" s="11">
        <v>999</v>
      </c>
      <c r="D413" s="12">
        <v>999</v>
      </c>
    </row>
    <row r="414" spans="1:4" x14ac:dyDescent="0.3">
      <c r="A414" s="10" t="s">
        <v>458</v>
      </c>
      <c r="B414" s="11">
        <v>13</v>
      </c>
      <c r="C414" s="11">
        <v>999</v>
      </c>
      <c r="D414" s="12">
        <v>999</v>
      </c>
    </row>
    <row r="415" spans="1:4" x14ac:dyDescent="0.3">
      <c r="A415" s="10" t="s">
        <v>459</v>
      </c>
      <c r="B415" s="11">
        <v>53</v>
      </c>
      <c r="C415" s="11">
        <v>21</v>
      </c>
      <c r="D415" s="12">
        <v>39.6</v>
      </c>
    </row>
    <row r="416" spans="1:4" x14ac:dyDescent="0.3">
      <c r="A416" s="10" t="s">
        <v>460</v>
      </c>
      <c r="B416" s="11">
        <v>10</v>
      </c>
      <c r="C416" s="11">
        <v>999</v>
      </c>
      <c r="D416" s="12">
        <v>999</v>
      </c>
    </row>
    <row r="417" spans="1:4" x14ac:dyDescent="0.3">
      <c r="A417" s="10" t="s">
        <v>461</v>
      </c>
      <c r="B417" s="11">
        <v>11</v>
      </c>
      <c r="C417" s="11">
        <v>999</v>
      </c>
      <c r="D417" s="12">
        <v>999</v>
      </c>
    </row>
    <row r="418" spans="1:4" x14ac:dyDescent="0.3">
      <c r="A418" s="10" t="s">
        <v>462</v>
      </c>
      <c r="B418" s="11">
        <v>999</v>
      </c>
      <c r="C418" s="11">
        <v>999</v>
      </c>
      <c r="D418" s="12">
        <v>999</v>
      </c>
    </row>
    <row r="419" spans="1:4" x14ac:dyDescent="0.3">
      <c r="A419" s="10" t="s">
        <v>463</v>
      </c>
      <c r="B419" s="11">
        <v>999</v>
      </c>
      <c r="C419" s="11">
        <v>999</v>
      </c>
      <c r="D419" s="12">
        <v>999</v>
      </c>
    </row>
    <row r="420" spans="1:4" x14ac:dyDescent="0.3">
      <c r="A420" s="10" t="s">
        <v>464</v>
      </c>
      <c r="B420" s="11">
        <v>12</v>
      </c>
      <c r="C420" s="11">
        <v>999</v>
      </c>
      <c r="D420" s="12">
        <v>999</v>
      </c>
    </row>
    <row r="421" spans="1:4" x14ac:dyDescent="0.3">
      <c r="A421" s="10" t="s">
        <v>465</v>
      </c>
      <c r="B421" s="11">
        <v>999</v>
      </c>
      <c r="C421" s="11">
        <v>999</v>
      </c>
      <c r="D421" s="12">
        <v>999</v>
      </c>
    </row>
    <row r="422" spans="1:4" x14ac:dyDescent="0.3">
      <c r="A422" s="10" t="s">
        <v>466</v>
      </c>
      <c r="B422" s="11">
        <v>59</v>
      </c>
      <c r="C422" s="11">
        <v>999</v>
      </c>
      <c r="D422" s="12">
        <v>999</v>
      </c>
    </row>
    <row r="423" spans="1:4" x14ac:dyDescent="0.3">
      <c r="A423" s="10" t="s">
        <v>467</v>
      </c>
      <c r="B423" s="11">
        <v>16</v>
      </c>
      <c r="C423" s="11">
        <v>999</v>
      </c>
      <c r="D423" s="12">
        <v>999</v>
      </c>
    </row>
    <row r="424" spans="1:4" x14ac:dyDescent="0.3">
      <c r="A424" s="10" t="s">
        <v>468</v>
      </c>
      <c r="B424" s="11">
        <v>43</v>
      </c>
      <c r="C424" s="11">
        <v>999</v>
      </c>
      <c r="D424" s="12">
        <v>999</v>
      </c>
    </row>
    <row r="425" spans="1:4" x14ac:dyDescent="0.3">
      <c r="A425" s="10" t="s">
        <v>469</v>
      </c>
      <c r="B425" s="11">
        <v>70</v>
      </c>
      <c r="C425" s="11">
        <v>999</v>
      </c>
      <c r="D425" s="12">
        <v>999</v>
      </c>
    </row>
    <row r="426" spans="1:4" x14ac:dyDescent="0.3">
      <c r="A426" s="10" t="s">
        <v>470</v>
      </c>
      <c r="B426" s="11">
        <v>0</v>
      </c>
      <c r="C426" s="11" t="s">
        <v>19</v>
      </c>
      <c r="D426" s="12" t="s">
        <v>19</v>
      </c>
    </row>
    <row r="427" spans="1:4" x14ac:dyDescent="0.3">
      <c r="A427" s="10" t="s">
        <v>471</v>
      </c>
      <c r="B427" s="11">
        <v>999</v>
      </c>
      <c r="C427" s="11">
        <v>999</v>
      </c>
      <c r="D427" s="12">
        <v>999</v>
      </c>
    </row>
    <row r="428" spans="1:4" x14ac:dyDescent="0.3">
      <c r="A428" s="10" t="s">
        <v>472</v>
      </c>
      <c r="B428" s="11">
        <v>24</v>
      </c>
      <c r="C428" s="11">
        <v>999</v>
      </c>
      <c r="D428" s="12">
        <v>999</v>
      </c>
    </row>
    <row r="429" spans="1:4" x14ac:dyDescent="0.3">
      <c r="A429" s="10" t="s">
        <v>473</v>
      </c>
      <c r="B429" s="11">
        <v>17</v>
      </c>
      <c r="C429" s="11">
        <v>999</v>
      </c>
      <c r="D429" s="12">
        <v>999</v>
      </c>
    </row>
    <row r="430" spans="1:4" x14ac:dyDescent="0.3">
      <c r="A430" s="10" t="s">
        <v>474</v>
      </c>
      <c r="B430" s="11">
        <v>121</v>
      </c>
      <c r="C430" s="11">
        <v>22</v>
      </c>
      <c r="D430" s="12">
        <v>18.2</v>
      </c>
    </row>
    <row r="431" spans="1:4" x14ac:dyDescent="0.3">
      <c r="A431" s="10" t="s">
        <v>475</v>
      </c>
      <c r="B431" s="11">
        <v>999</v>
      </c>
      <c r="C431" s="11">
        <v>999</v>
      </c>
      <c r="D431" s="12">
        <v>999</v>
      </c>
    </row>
    <row r="432" spans="1:4" x14ac:dyDescent="0.3">
      <c r="A432" s="10" t="s">
        <v>476</v>
      </c>
      <c r="B432" s="11">
        <v>999</v>
      </c>
      <c r="C432" s="11">
        <v>999</v>
      </c>
      <c r="D432" s="12">
        <v>999</v>
      </c>
    </row>
    <row r="433" spans="1:4" x14ac:dyDescent="0.3">
      <c r="A433" s="10" t="s">
        <v>479</v>
      </c>
      <c r="B433" s="11">
        <v>11</v>
      </c>
      <c r="C433" s="11">
        <v>0</v>
      </c>
      <c r="D433" s="12">
        <v>0</v>
      </c>
    </row>
    <row r="434" spans="1:4" x14ac:dyDescent="0.3">
      <c r="A434" s="10" t="s">
        <v>480</v>
      </c>
      <c r="B434" s="11">
        <v>999</v>
      </c>
      <c r="C434" s="11">
        <v>999</v>
      </c>
      <c r="D434" s="12">
        <v>999</v>
      </c>
    </row>
    <row r="435" spans="1:4" x14ac:dyDescent="0.3">
      <c r="A435" s="10" t="s">
        <v>481</v>
      </c>
      <c r="B435" s="11">
        <v>999</v>
      </c>
      <c r="C435" s="11">
        <v>999</v>
      </c>
      <c r="D435" s="12">
        <v>999</v>
      </c>
    </row>
    <row r="436" spans="1:4" x14ac:dyDescent="0.3">
      <c r="A436" s="10" t="s">
        <v>482</v>
      </c>
      <c r="B436" s="11">
        <v>18</v>
      </c>
      <c r="C436" s="11">
        <v>999</v>
      </c>
      <c r="D436" s="12">
        <v>999</v>
      </c>
    </row>
    <row r="437" spans="1:4" x14ac:dyDescent="0.3">
      <c r="A437" s="10" t="s">
        <v>483</v>
      </c>
      <c r="B437" s="11">
        <v>999</v>
      </c>
      <c r="C437" s="11">
        <v>999</v>
      </c>
      <c r="D437" s="12">
        <v>999</v>
      </c>
    </row>
    <row r="438" spans="1:4" x14ac:dyDescent="0.3">
      <c r="A438" s="10" t="s">
        <v>484</v>
      </c>
      <c r="B438" s="11">
        <v>29</v>
      </c>
      <c r="C438" s="11">
        <v>999</v>
      </c>
      <c r="D438" s="12">
        <v>999</v>
      </c>
    </row>
    <row r="439" spans="1:4" x14ac:dyDescent="0.3">
      <c r="A439" s="10" t="s">
        <v>485</v>
      </c>
      <c r="B439" s="11">
        <v>36</v>
      </c>
      <c r="C439" s="11">
        <v>11</v>
      </c>
      <c r="D439" s="12">
        <v>30.6</v>
      </c>
    </row>
    <row r="440" spans="1:4" x14ac:dyDescent="0.3">
      <c r="A440" s="10" t="s">
        <v>588</v>
      </c>
      <c r="B440" s="11">
        <v>999</v>
      </c>
      <c r="C440" s="11">
        <v>999</v>
      </c>
      <c r="D440" s="12">
        <v>999</v>
      </c>
    </row>
    <row r="441" spans="1:4" x14ac:dyDescent="0.3">
      <c r="A441" s="10" t="s">
        <v>486</v>
      </c>
      <c r="B441" s="11">
        <v>12</v>
      </c>
      <c r="C441" s="11">
        <v>999</v>
      </c>
      <c r="D441" s="12">
        <v>999</v>
      </c>
    </row>
    <row r="442" spans="1:4" x14ac:dyDescent="0.3">
      <c r="A442" s="10" t="s">
        <v>487</v>
      </c>
      <c r="B442" s="11">
        <v>13</v>
      </c>
      <c r="C442" s="11">
        <v>999</v>
      </c>
      <c r="D442" s="12">
        <v>999</v>
      </c>
    </row>
    <row r="443" spans="1:4" x14ac:dyDescent="0.3">
      <c r="A443" s="10" t="s">
        <v>488</v>
      </c>
      <c r="B443" s="11">
        <v>999</v>
      </c>
      <c r="C443" s="11">
        <v>999</v>
      </c>
      <c r="D443" s="12">
        <v>999</v>
      </c>
    </row>
    <row r="444" spans="1:4" x14ac:dyDescent="0.3">
      <c r="A444" s="10" t="s">
        <v>489</v>
      </c>
      <c r="B444" s="11">
        <v>33</v>
      </c>
      <c r="C444" s="11">
        <v>999</v>
      </c>
      <c r="D444" s="12">
        <v>999</v>
      </c>
    </row>
    <row r="445" spans="1:4" x14ac:dyDescent="0.3">
      <c r="A445" s="10" t="s">
        <v>609</v>
      </c>
      <c r="B445" s="11">
        <v>0</v>
      </c>
      <c r="C445" s="11" t="s">
        <v>19</v>
      </c>
      <c r="D445" s="12" t="s">
        <v>19</v>
      </c>
    </row>
    <row r="446" spans="1:4" x14ac:dyDescent="0.3">
      <c r="A446" s="10" t="s">
        <v>490</v>
      </c>
      <c r="B446" s="11">
        <v>999</v>
      </c>
      <c r="C446" s="11">
        <v>999</v>
      </c>
      <c r="D446" s="12">
        <v>999</v>
      </c>
    </row>
    <row r="447" spans="1:4" x14ac:dyDescent="0.3">
      <c r="A447" s="10" t="s">
        <v>492</v>
      </c>
      <c r="B447" s="11">
        <v>21</v>
      </c>
      <c r="C447" s="11">
        <v>999</v>
      </c>
      <c r="D447" s="12">
        <v>999</v>
      </c>
    </row>
    <row r="448" spans="1:4" x14ac:dyDescent="0.3">
      <c r="A448" s="10" t="s">
        <v>493</v>
      </c>
      <c r="B448" s="11">
        <v>999</v>
      </c>
      <c r="C448" s="11">
        <v>999</v>
      </c>
      <c r="D448" s="12">
        <v>999</v>
      </c>
    </row>
    <row r="449" spans="1:4" x14ac:dyDescent="0.3">
      <c r="A449" s="10" t="s">
        <v>494</v>
      </c>
      <c r="B449" s="11">
        <v>999</v>
      </c>
      <c r="C449" s="11">
        <v>999</v>
      </c>
      <c r="D449" s="12">
        <v>999</v>
      </c>
    </row>
    <row r="450" spans="1:4" x14ac:dyDescent="0.3">
      <c r="A450" s="10" t="s">
        <v>590</v>
      </c>
      <c r="B450" s="11">
        <v>999</v>
      </c>
      <c r="C450" s="11">
        <v>999</v>
      </c>
      <c r="D450" s="12">
        <v>999</v>
      </c>
    </row>
    <row r="451" spans="1:4" x14ac:dyDescent="0.3">
      <c r="A451" s="10" t="s">
        <v>591</v>
      </c>
      <c r="B451" s="11">
        <v>999</v>
      </c>
      <c r="C451" s="11">
        <v>999</v>
      </c>
      <c r="D451" s="12">
        <v>999</v>
      </c>
    </row>
    <row r="452" spans="1:4" x14ac:dyDescent="0.3">
      <c r="A452" s="10" t="s">
        <v>497</v>
      </c>
      <c r="B452" s="11">
        <v>30</v>
      </c>
      <c r="C452" s="11">
        <v>999</v>
      </c>
      <c r="D452" s="12">
        <v>999</v>
      </c>
    </row>
    <row r="453" spans="1:4" x14ac:dyDescent="0.3">
      <c r="A453" s="10" t="s">
        <v>498</v>
      </c>
      <c r="B453" s="11">
        <v>62</v>
      </c>
      <c r="C453" s="11">
        <v>999</v>
      </c>
      <c r="D453" s="12">
        <v>999</v>
      </c>
    </row>
    <row r="454" spans="1:4" x14ac:dyDescent="0.3">
      <c r="A454" s="10" t="s">
        <v>499</v>
      </c>
      <c r="B454" s="11">
        <v>999</v>
      </c>
      <c r="C454" s="11">
        <v>999</v>
      </c>
      <c r="D454" s="12">
        <v>999</v>
      </c>
    </row>
    <row r="455" spans="1:4" x14ac:dyDescent="0.3">
      <c r="A455" s="10" t="s">
        <v>500</v>
      </c>
      <c r="B455" s="11">
        <v>34</v>
      </c>
      <c r="C455" s="11">
        <v>10</v>
      </c>
      <c r="D455" s="12">
        <v>29.4</v>
      </c>
    </row>
    <row r="456" spans="1:4" x14ac:dyDescent="0.3">
      <c r="A456" s="10" t="s">
        <v>501</v>
      </c>
      <c r="B456" s="11">
        <v>25</v>
      </c>
      <c r="C456" s="11">
        <v>999</v>
      </c>
      <c r="D456" s="12">
        <v>999</v>
      </c>
    </row>
    <row r="457" spans="1:4" x14ac:dyDescent="0.3">
      <c r="A457" s="10" t="s">
        <v>502</v>
      </c>
      <c r="B457" s="11">
        <v>999</v>
      </c>
      <c r="C457" s="11">
        <v>999</v>
      </c>
      <c r="D457" s="12">
        <v>999</v>
      </c>
    </row>
    <row r="458" spans="1:4" x14ac:dyDescent="0.3">
      <c r="A458" s="10" t="s">
        <v>592</v>
      </c>
      <c r="B458" s="11">
        <v>999</v>
      </c>
      <c r="C458" s="11">
        <v>999</v>
      </c>
      <c r="D458" s="12">
        <v>999</v>
      </c>
    </row>
    <row r="459" spans="1:4" x14ac:dyDescent="0.3">
      <c r="A459" s="10" t="s">
        <v>504</v>
      </c>
      <c r="B459" s="11">
        <v>26</v>
      </c>
      <c r="C459" s="11">
        <v>999</v>
      </c>
      <c r="D459" s="12">
        <v>999</v>
      </c>
    </row>
    <row r="460" spans="1:4" x14ac:dyDescent="0.3">
      <c r="A460" s="10" t="s">
        <v>505</v>
      </c>
      <c r="B460" s="11">
        <v>88</v>
      </c>
      <c r="C460" s="11">
        <v>999</v>
      </c>
      <c r="D460" s="12">
        <v>999</v>
      </c>
    </row>
    <row r="461" spans="1:4" x14ac:dyDescent="0.3">
      <c r="A461" s="10" t="s">
        <v>506</v>
      </c>
      <c r="B461" s="11">
        <v>75</v>
      </c>
      <c r="C461" s="11">
        <v>999</v>
      </c>
      <c r="D461" s="12">
        <v>999</v>
      </c>
    </row>
    <row r="462" spans="1:4" x14ac:dyDescent="0.3">
      <c r="A462" s="10" t="s">
        <v>507</v>
      </c>
      <c r="B462" s="11">
        <v>15</v>
      </c>
      <c r="C462" s="11">
        <v>0</v>
      </c>
      <c r="D462" s="12">
        <v>0</v>
      </c>
    </row>
    <row r="463" spans="1:4" x14ac:dyDescent="0.3">
      <c r="A463" s="10" t="s">
        <v>593</v>
      </c>
      <c r="B463" s="11">
        <v>999</v>
      </c>
      <c r="C463" s="11">
        <v>999</v>
      </c>
      <c r="D463" s="12">
        <v>999</v>
      </c>
    </row>
    <row r="464" spans="1:4" x14ac:dyDescent="0.3">
      <c r="A464" s="10" t="s">
        <v>511</v>
      </c>
      <c r="B464" s="11">
        <v>16</v>
      </c>
      <c r="C464" s="11">
        <v>999</v>
      </c>
      <c r="D464" s="12">
        <v>999</v>
      </c>
    </row>
    <row r="465" spans="1:4" x14ac:dyDescent="0.3">
      <c r="A465" s="10" t="s">
        <v>512</v>
      </c>
      <c r="B465" s="11">
        <v>13</v>
      </c>
      <c r="C465" s="11">
        <v>999</v>
      </c>
      <c r="D465" s="12">
        <v>999</v>
      </c>
    </row>
    <row r="466" spans="1:4" x14ac:dyDescent="0.3">
      <c r="A466" s="10" t="s">
        <v>513</v>
      </c>
      <c r="B466" s="11">
        <v>999</v>
      </c>
      <c r="C466" s="11">
        <v>999</v>
      </c>
      <c r="D466" s="12">
        <v>999</v>
      </c>
    </row>
    <row r="467" spans="1:4" x14ac:dyDescent="0.3">
      <c r="A467" s="10" t="s">
        <v>514</v>
      </c>
      <c r="B467" s="11">
        <v>999</v>
      </c>
      <c r="C467" s="11">
        <v>999</v>
      </c>
      <c r="D467" s="12">
        <v>999</v>
      </c>
    </row>
    <row r="468" spans="1:4" x14ac:dyDescent="0.3">
      <c r="A468" s="10" t="s">
        <v>515</v>
      </c>
      <c r="B468" s="11">
        <v>999</v>
      </c>
      <c r="C468" s="11">
        <v>999</v>
      </c>
      <c r="D468" s="12">
        <v>999</v>
      </c>
    </row>
    <row r="469" spans="1:4" x14ac:dyDescent="0.3">
      <c r="A469" s="10" t="s">
        <v>516</v>
      </c>
      <c r="B469" s="11">
        <v>24</v>
      </c>
      <c r="C469" s="11">
        <v>999</v>
      </c>
      <c r="D469" s="12">
        <v>999</v>
      </c>
    </row>
    <row r="470" spans="1:4" x14ac:dyDescent="0.3">
      <c r="A470" s="10" t="s">
        <v>518</v>
      </c>
      <c r="B470" s="11">
        <v>16</v>
      </c>
      <c r="C470" s="11">
        <v>999</v>
      </c>
      <c r="D470" s="12">
        <v>999</v>
      </c>
    </row>
    <row r="471" spans="1:4" x14ac:dyDescent="0.3">
      <c r="A471" s="10" t="s">
        <v>519</v>
      </c>
      <c r="B471" s="11">
        <v>999</v>
      </c>
      <c r="C471" s="11">
        <v>999</v>
      </c>
      <c r="D471" s="12">
        <v>999</v>
      </c>
    </row>
    <row r="472" spans="1:4" x14ac:dyDescent="0.3">
      <c r="A472" s="10" t="s">
        <v>520</v>
      </c>
      <c r="B472" s="11">
        <v>999</v>
      </c>
      <c r="C472" s="11">
        <v>999</v>
      </c>
      <c r="D472" s="12">
        <v>999</v>
      </c>
    </row>
    <row r="473" spans="1:4" x14ac:dyDescent="0.3">
      <c r="A473" s="10" t="s">
        <v>521</v>
      </c>
      <c r="B473" s="11">
        <v>999</v>
      </c>
      <c r="C473" s="11">
        <v>999</v>
      </c>
      <c r="D473" s="12">
        <v>999</v>
      </c>
    </row>
    <row r="474" spans="1:4" x14ac:dyDescent="0.3">
      <c r="A474" s="10" t="s">
        <v>522</v>
      </c>
      <c r="B474" s="11">
        <v>999</v>
      </c>
      <c r="C474" s="11">
        <v>999</v>
      </c>
      <c r="D474" s="12">
        <v>999</v>
      </c>
    </row>
    <row r="475" spans="1:4" x14ac:dyDescent="0.3">
      <c r="A475" s="10" t="s">
        <v>523</v>
      </c>
      <c r="B475" s="11">
        <v>12</v>
      </c>
      <c r="C475" s="11">
        <v>999</v>
      </c>
      <c r="D475" s="12">
        <v>999</v>
      </c>
    </row>
    <row r="476" spans="1:4" x14ac:dyDescent="0.3">
      <c r="A476" s="10" t="s">
        <v>524</v>
      </c>
      <c r="B476" s="11">
        <v>13</v>
      </c>
      <c r="C476" s="11">
        <v>0</v>
      </c>
      <c r="D476" s="12">
        <v>0</v>
      </c>
    </row>
    <row r="477" spans="1:4" x14ac:dyDescent="0.3">
      <c r="A477" s="10" t="s">
        <v>525</v>
      </c>
      <c r="B477" s="11">
        <v>999</v>
      </c>
      <c r="C477" s="11">
        <v>999</v>
      </c>
      <c r="D477" s="12">
        <v>999</v>
      </c>
    </row>
    <row r="478" spans="1:4" x14ac:dyDescent="0.3">
      <c r="A478" s="10" t="s">
        <v>526</v>
      </c>
      <c r="B478" s="11">
        <v>13</v>
      </c>
      <c r="C478" s="11">
        <v>999</v>
      </c>
      <c r="D478" s="12">
        <v>999</v>
      </c>
    </row>
    <row r="479" spans="1:4" x14ac:dyDescent="0.3">
      <c r="A479" s="10" t="s">
        <v>527</v>
      </c>
      <c r="B479" s="11">
        <v>999</v>
      </c>
      <c r="C479" s="11">
        <v>999</v>
      </c>
      <c r="D479" s="12">
        <v>999</v>
      </c>
    </row>
    <row r="480" spans="1:4" x14ac:dyDescent="0.3">
      <c r="A480" s="10" t="s">
        <v>528</v>
      </c>
      <c r="B480" s="11">
        <v>83</v>
      </c>
      <c r="C480" s="11">
        <v>24</v>
      </c>
      <c r="D480" s="12">
        <v>28.9</v>
      </c>
    </row>
    <row r="481" spans="1:4" x14ac:dyDescent="0.3">
      <c r="A481" s="10" t="s">
        <v>529</v>
      </c>
      <c r="B481" s="11">
        <v>10</v>
      </c>
      <c r="C481" s="11">
        <v>0</v>
      </c>
      <c r="D481" s="12">
        <v>0</v>
      </c>
    </row>
    <row r="482" spans="1:4" x14ac:dyDescent="0.3">
      <c r="A482" s="10" t="s">
        <v>530</v>
      </c>
      <c r="B482" s="11">
        <v>33</v>
      </c>
      <c r="C482" s="11">
        <v>999</v>
      </c>
      <c r="D482" s="12">
        <v>999</v>
      </c>
    </row>
    <row r="483" spans="1:4" x14ac:dyDescent="0.3">
      <c r="A483" s="10" t="s">
        <v>531</v>
      </c>
      <c r="B483" s="11">
        <v>41</v>
      </c>
      <c r="C483" s="11">
        <v>999</v>
      </c>
      <c r="D483" s="12">
        <v>999</v>
      </c>
    </row>
    <row r="484" spans="1:4" x14ac:dyDescent="0.3">
      <c r="A484" s="10" t="s">
        <v>532</v>
      </c>
      <c r="B484" s="11">
        <v>24</v>
      </c>
      <c r="C484" s="11">
        <v>999</v>
      </c>
      <c r="D484" s="12">
        <v>999</v>
      </c>
    </row>
    <row r="485" spans="1:4" x14ac:dyDescent="0.3">
      <c r="A485" s="10" t="s">
        <v>533</v>
      </c>
      <c r="B485" s="11">
        <v>29</v>
      </c>
      <c r="C485" s="11">
        <v>999</v>
      </c>
      <c r="D485" s="12">
        <v>999</v>
      </c>
    </row>
    <row r="486" spans="1:4" x14ac:dyDescent="0.3">
      <c r="A486" s="10" t="s">
        <v>534</v>
      </c>
      <c r="B486" s="11">
        <v>11</v>
      </c>
      <c r="C486" s="11">
        <v>999</v>
      </c>
      <c r="D486" s="12">
        <v>999</v>
      </c>
    </row>
    <row r="487" spans="1:4" x14ac:dyDescent="0.3">
      <c r="A487" s="10" t="s">
        <v>535</v>
      </c>
      <c r="B487" s="11">
        <v>999</v>
      </c>
      <c r="C487" s="11">
        <v>999</v>
      </c>
      <c r="D487" s="12">
        <v>999</v>
      </c>
    </row>
    <row r="488" spans="1:4" x14ac:dyDescent="0.3">
      <c r="A488" s="10" t="s">
        <v>536</v>
      </c>
      <c r="B488" s="11">
        <v>999</v>
      </c>
      <c r="C488" s="11">
        <v>999</v>
      </c>
      <c r="D488" s="12">
        <v>999</v>
      </c>
    </row>
    <row r="489" spans="1:4" x14ac:dyDescent="0.3">
      <c r="A489" s="10" t="s">
        <v>537</v>
      </c>
      <c r="B489" s="11">
        <v>999</v>
      </c>
      <c r="C489" s="11">
        <v>999</v>
      </c>
      <c r="D489" s="12">
        <v>999</v>
      </c>
    </row>
  </sheetData>
  <autoFilter ref="A3:D489" xr:uid="{FA141D5B-F8D3-4E77-A605-18A80D9C1D68}"/>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D4CDC-615F-4002-94D3-E407040EE965}">
  <sheetPr>
    <tabColor theme="4" tint="0.39997558519241921"/>
  </sheetPr>
  <dimension ref="A1:D589"/>
  <sheetViews>
    <sheetView topLeftCell="A563" workbookViewId="0">
      <selection activeCell="I260" sqref="I260"/>
    </sheetView>
  </sheetViews>
  <sheetFormatPr defaultRowHeight="14.4" x14ac:dyDescent="0.3"/>
  <cols>
    <col min="1" max="1" width="57.33203125" customWidth="1"/>
  </cols>
  <sheetData>
    <row r="1" spans="1:4" ht="15.6" x14ac:dyDescent="0.3">
      <c r="A1" s="1" t="s">
        <v>594</v>
      </c>
    </row>
    <row r="2" spans="1:4" ht="15.6" x14ac:dyDescent="0.3">
      <c r="A2" s="1" t="s">
        <v>610</v>
      </c>
    </row>
    <row r="3" spans="1:4" ht="39.6" x14ac:dyDescent="0.3">
      <c r="A3" s="7" t="s">
        <v>12</v>
      </c>
      <c r="B3" s="8" t="s">
        <v>2</v>
      </c>
      <c r="C3" s="9" t="s">
        <v>660</v>
      </c>
      <c r="D3" s="9" t="s">
        <v>661</v>
      </c>
    </row>
    <row r="4" spans="1:4" x14ac:dyDescent="0.3">
      <c r="A4" s="10" t="s">
        <v>15</v>
      </c>
      <c r="B4" s="11">
        <v>14</v>
      </c>
      <c r="C4" s="11">
        <v>999</v>
      </c>
      <c r="D4" s="12">
        <v>999</v>
      </c>
    </row>
    <row r="5" spans="1:4" x14ac:dyDescent="0.3">
      <c r="A5" s="10" t="s">
        <v>17</v>
      </c>
      <c r="B5" s="11">
        <v>54</v>
      </c>
      <c r="C5" s="11">
        <v>0</v>
      </c>
      <c r="D5" s="12">
        <v>0</v>
      </c>
    </row>
    <row r="6" spans="1:4" x14ac:dyDescent="0.3">
      <c r="A6" s="10" t="s">
        <v>595</v>
      </c>
      <c r="B6" s="11">
        <v>29</v>
      </c>
      <c r="C6" s="11">
        <v>999</v>
      </c>
      <c r="D6" s="12">
        <v>999</v>
      </c>
    </row>
    <row r="7" spans="1:4" x14ac:dyDescent="0.3">
      <c r="A7" s="10" t="s">
        <v>18</v>
      </c>
      <c r="B7" s="11">
        <v>999</v>
      </c>
      <c r="C7" s="11">
        <v>999</v>
      </c>
      <c r="D7" s="12">
        <v>999</v>
      </c>
    </row>
    <row r="8" spans="1:4" x14ac:dyDescent="0.3">
      <c r="A8" s="10" t="s">
        <v>20</v>
      </c>
      <c r="B8" s="11">
        <v>999</v>
      </c>
      <c r="C8" s="11">
        <v>999</v>
      </c>
      <c r="D8" s="12">
        <v>999</v>
      </c>
    </row>
    <row r="9" spans="1:4" x14ac:dyDescent="0.3">
      <c r="A9" s="10" t="s">
        <v>21</v>
      </c>
      <c r="B9" s="11">
        <v>999</v>
      </c>
      <c r="C9" s="11">
        <v>999</v>
      </c>
      <c r="D9" s="12">
        <v>999</v>
      </c>
    </row>
    <row r="10" spans="1:4" x14ac:dyDescent="0.3">
      <c r="A10" s="10" t="s">
        <v>22</v>
      </c>
      <c r="B10" s="11">
        <v>165</v>
      </c>
      <c r="C10" s="11">
        <v>0</v>
      </c>
      <c r="D10" s="12">
        <v>0</v>
      </c>
    </row>
    <row r="11" spans="1:4" x14ac:dyDescent="0.3">
      <c r="A11" s="10" t="s">
        <v>23</v>
      </c>
      <c r="B11" s="11">
        <v>240</v>
      </c>
      <c r="C11" s="11">
        <v>999</v>
      </c>
      <c r="D11" s="12">
        <v>999</v>
      </c>
    </row>
    <row r="12" spans="1:4" x14ac:dyDescent="0.3">
      <c r="A12" s="10" t="s">
        <v>24</v>
      </c>
      <c r="B12" s="11">
        <v>46</v>
      </c>
      <c r="C12" s="11">
        <v>999</v>
      </c>
      <c r="D12" s="12">
        <v>999</v>
      </c>
    </row>
    <row r="13" spans="1:4" x14ac:dyDescent="0.3">
      <c r="A13" s="10" t="s">
        <v>539</v>
      </c>
      <c r="B13" s="11">
        <v>999</v>
      </c>
      <c r="C13" s="11">
        <v>999</v>
      </c>
      <c r="D13" s="12">
        <v>999</v>
      </c>
    </row>
    <row r="14" spans="1:4" x14ac:dyDescent="0.3">
      <c r="A14" s="10" t="s">
        <v>25</v>
      </c>
      <c r="B14" s="11">
        <v>999</v>
      </c>
      <c r="C14" s="11">
        <v>999</v>
      </c>
      <c r="D14" s="12">
        <v>999</v>
      </c>
    </row>
    <row r="15" spans="1:4" x14ac:dyDescent="0.3">
      <c r="A15" s="10" t="s">
        <v>27</v>
      </c>
      <c r="B15" s="11">
        <v>121</v>
      </c>
      <c r="C15" s="11">
        <v>999</v>
      </c>
      <c r="D15" s="12">
        <v>999</v>
      </c>
    </row>
    <row r="16" spans="1:4" x14ac:dyDescent="0.3">
      <c r="A16" s="10" t="s">
        <v>28</v>
      </c>
      <c r="B16" s="11">
        <v>41</v>
      </c>
      <c r="C16" s="11">
        <v>999</v>
      </c>
      <c r="D16" s="12">
        <v>999</v>
      </c>
    </row>
    <row r="17" spans="1:4" x14ac:dyDescent="0.3">
      <c r="A17" s="10" t="s">
        <v>29</v>
      </c>
      <c r="B17" s="11">
        <v>103</v>
      </c>
      <c r="C17" s="11">
        <v>999</v>
      </c>
      <c r="D17" s="12">
        <v>999</v>
      </c>
    </row>
    <row r="18" spans="1:4" x14ac:dyDescent="0.3">
      <c r="A18" s="10" t="s">
        <v>30</v>
      </c>
      <c r="B18" s="11">
        <v>14</v>
      </c>
      <c r="C18" s="11">
        <v>999</v>
      </c>
      <c r="D18" s="12">
        <v>999</v>
      </c>
    </row>
    <row r="19" spans="1:4" x14ac:dyDescent="0.3">
      <c r="A19" s="10" t="s">
        <v>31</v>
      </c>
      <c r="B19" s="11">
        <v>32</v>
      </c>
      <c r="C19" s="11">
        <v>999</v>
      </c>
      <c r="D19" s="12">
        <v>999</v>
      </c>
    </row>
    <row r="20" spans="1:4" x14ac:dyDescent="0.3">
      <c r="A20" s="10" t="s">
        <v>32</v>
      </c>
      <c r="B20" s="11">
        <v>148</v>
      </c>
      <c r="C20" s="11">
        <v>999</v>
      </c>
      <c r="D20" s="12">
        <v>999</v>
      </c>
    </row>
    <row r="21" spans="1:4" x14ac:dyDescent="0.3">
      <c r="A21" s="10" t="s">
        <v>33</v>
      </c>
      <c r="B21" s="11">
        <v>74</v>
      </c>
      <c r="C21" s="11">
        <v>999</v>
      </c>
      <c r="D21" s="12">
        <v>999</v>
      </c>
    </row>
    <row r="22" spans="1:4" x14ac:dyDescent="0.3">
      <c r="A22" s="10" t="s">
        <v>34</v>
      </c>
      <c r="B22" s="11">
        <v>13</v>
      </c>
      <c r="C22" s="11">
        <v>0</v>
      </c>
      <c r="D22" s="12">
        <v>0</v>
      </c>
    </row>
    <row r="23" spans="1:4" x14ac:dyDescent="0.3">
      <c r="A23" s="10" t="s">
        <v>35</v>
      </c>
      <c r="B23" s="11">
        <v>107</v>
      </c>
      <c r="C23" s="11">
        <v>999</v>
      </c>
      <c r="D23" s="12">
        <v>999</v>
      </c>
    </row>
    <row r="24" spans="1:4" x14ac:dyDescent="0.3">
      <c r="A24" s="10" t="s">
        <v>611</v>
      </c>
      <c r="B24" s="11">
        <v>999</v>
      </c>
      <c r="C24" s="11">
        <v>999</v>
      </c>
      <c r="D24" s="12">
        <v>999</v>
      </c>
    </row>
    <row r="25" spans="1:4" x14ac:dyDescent="0.3">
      <c r="A25" s="10" t="s">
        <v>36</v>
      </c>
      <c r="B25" s="11">
        <v>173</v>
      </c>
      <c r="C25" s="11">
        <v>999</v>
      </c>
      <c r="D25" s="12">
        <v>999</v>
      </c>
    </row>
    <row r="26" spans="1:4" x14ac:dyDescent="0.3">
      <c r="A26" s="10" t="s">
        <v>540</v>
      </c>
      <c r="B26" s="11">
        <v>16</v>
      </c>
      <c r="C26" s="11">
        <v>999</v>
      </c>
      <c r="D26" s="12">
        <v>999</v>
      </c>
    </row>
    <row r="27" spans="1:4" x14ac:dyDescent="0.3">
      <c r="A27" s="10" t="s">
        <v>38</v>
      </c>
      <c r="B27" s="11">
        <v>14</v>
      </c>
      <c r="C27" s="11">
        <v>999</v>
      </c>
      <c r="D27" s="12">
        <v>999</v>
      </c>
    </row>
    <row r="28" spans="1:4" x14ac:dyDescent="0.3">
      <c r="A28" s="10" t="s">
        <v>39</v>
      </c>
      <c r="B28" s="11">
        <v>999</v>
      </c>
      <c r="C28" s="11">
        <v>999</v>
      </c>
      <c r="D28" s="12">
        <v>999</v>
      </c>
    </row>
    <row r="29" spans="1:4" x14ac:dyDescent="0.3">
      <c r="A29" s="10" t="s">
        <v>40</v>
      </c>
      <c r="B29" s="11">
        <v>999</v>
      </c>
      <c r="C29" s="11">
        <v>999</v>
      </c>
      <c r="D29" s="12">
        <v>999</v>
      </c>
    </row>
    <row r="30" spans="1:4" x14ac:dyDescent="0.3">
      <c r="A30" s="10" t="s">
        <v>41</v>
      </c>
      <c r="B30" s="11">
        <v>27</v>
      </c>
      <c r="C30" s="11">
        <v>0</v>
      </c>
      <c r="D30" s="12">
        <v>0</v>
      </c>
    </row>
    <row r="31" spans="1:4" x14ac:dyDescent="0.3">
      <c r="A31" s="10" t="s">
        <v>42</v>
      </c>
      <c r="B31" s="11">
        <v>52</v>
      </c>
      <c r="C31" s="11">
        <v>0</v>
      </c>
      <c r="D31" s="12">
        <v>0</v>
      </c>
    </row>
    <row r="32" spans="1:4" x14ac:dyDescent="0.3">
      <c r="A32" s="10" t="s">
        <v>43</v>
      </c>
      <c r="B32" s="11">
        <v>29</v>
      </c>
      <c r="C32" s="11">
        <v>999</v>
      </c>
      <c r="D32" s="12">
        <v>999</v>
      </c>
    </row>
    <row r="33" spans="1:4" x14ac:dyDescent="0.3">
      <c r="A33" s="10" t="s">
        <v>45</v>
      </c>
      <c r="B33" s="11">
        <v>999</v>
      </c>
      <c r="C33" s="11">
        <v>999</v>
      </c>
      <c r="D33" s="12">
        <v>999</v>
      </c>
    </row>
    <row r="34" spans="1:4" x14ac:dyDescent="0.3">
      <c r="A34" s="10" t="s">
        <v>541</v>
      </c>
      <c r="B34" s="11">
        <v>999</v>
      </c>
      <c r="C34" s="11">
        <v>999</v>
      </c>
      <c r="D34" s="12">
        <v>999</v>
      </c>
    </row>
    <row r="35" spans="1:4" x14ac:dyDescent="0.3">
      <c r="A35" s="10" t="s">
        <v>48</v>
      </c>
      <c r="B35" s="11">
        <v>33</v>
      </c>
      <c r="C35" s="11">
        <v>999</v>
      </c>
      <c r="D35" s="12">
        <v>999</v>
      </c>
    </row>
    <row r="36" spans="1:4" x14ac:dyDescent="0.3">
      <c r="A36" s="10" t="s">
        <v>49</v>
      </c>
      <c r="B36" s="11">
        <v>41</v>
      </c>
      <c r="C36" s="11">
        <v>999</v>
      </c>
      <c r="D36" s="12">
        <v>999</v>
      </c>
    </row>
    <row r="37" spans="1:4" x14ac:dyDescent="0.3">
      <c r="A37" s="10" t="s">
        <v>50</v>
      </c>
      <c r="B37" s="11">
        <v>0</v>
      </c>
      <c r="C37" s="11" t="s">
        <v>19</v>
      </c>
      <c r="D37" s="12" t="s">
        <v>19</v>
      </c>
    </row>
    <row r="38" spans="1:4" x14ac:dyDescent="0.3">
      <c r="A38" s="10" t="s">
        <v>51</v>
      </c>
      <c r="B38" s="11">
        <v>20</v>
      </c>
      <c r="C38" s="11">
        <v>0</v>
      </c>
      <c r="D38" s="12">
        <v>0</v>
      </c>
    </row>
    <row r="39" spans="1:4" x14ac:dyDescent="0.3">
      <c r="A39" s="10" t="s">
        <v>52</v>
      </c>
      <c r="B39" s="11">
        <v>19</v>
      </c>
      <c r="C39" s="11">
        <v>999</v>
      </c>
      <c r="D39" s="12">
        <v>999</v>
      </c>
    </row>
    <row r="40" spans="1:4" x14ac:dyDescent="0.3">
      <c r="A40" s="10" t="s">
        <v>53</v>
      </c>
      <c r="B40" s="11">
        <v>101</v>
      </c>
      <c r="C40" s="11">
        <v>0</v>
      </c>
      <c r="D40" s="12">
        <v>0</v>
      </c>
    </row>
    <row r="41" spans="1:4" x14ac:dyDescent="0.3">
      <c r="A41" s="10" t="s">
        <v>54</v>
      </c>
      <c r="B41" s="11">
        <v>50</v>
      </c>
      <c r="C41" s="11">
        <v>999</v>
      </c>
      <c r="D41" s="12">
        <v>999</v>
      </c>
    </row>
    <row r="42" spans="1:4" x14ac:dyDescent="0.3">
      <c r="A42" s="10" t="s">
        <v>55</v>
      </c>
      <c r="B42" s="11">
        <v>114</v>
      </c>
      <c r="C42" s="11">
        <v>999</v>
      </c>
      <c r="D42" s="12">
        <v>999</v>
      </c>
    </row>
    <row r="43" spans="1:4" x14ac:dyDescent="0.3">
      <c r="A43" s="10" t="s">
        <v>56</v>
      </c>
      <c r="B43" s="11">
        <v>86</v>
      </c>
      <c r="C43" s="11">
        <v>999</v>
      </c>
      <c r="D43" s="12">
        <v>999</v>
      </c>
    </row>
    <row r="44" spans="1:4" x14ac:dyDescent="0.3">
      <c r="A44" s="10" t="s">
        <v>57</v>
      </c>
      <c r="B44" s="11">
        <v>49</v>
      </c>
      <c r="C44" s="11">
        <v>999</v>
      </c>
      <c r="D44" s="12">
        <v>999</v>
      </c>
    </row>
    <row r="45" spans="1:4" x14ac:dyDescent="0.3">
      <c r="A45" s="10" t="s">
        <v>58</v>
      </c>
      <c r="B45" s="11">
        <v>82</v>
      </c>
      <c r="C45" s="11">
        <v>999</v>
      </c>
      <c r="D45" s="12">
        <v>999</v>
      </c>
    </row>
    <row r="46" spans="1:4" x14ac:dyDescent="0.3">
      <c r="A46" s="10" t="s">
        <v>59</v>
      </c>
      <c r="B46" s="11">
        <v>262</v>
      </c>
      <c r="C46" s="11">
        <v>999</v>
      </c>
      <c r="D46" s="12">
        <v>999</v>
      </c>
    </row>
    <row r="47" spans="1:4" x14ac:dyDescent="0.3">
      <c r="A47" s="10" t="s">
        <v>60</v>
      </c>
      <c r="B47" s="11">
        <v>607</v>
      </c>
      <c r="C47" s="11">
        <v>999</v>
      </c>
      <c r="D47" s="12">
        <v>999</v>
      </c>
    </row>
    <row r="48" spans="1:4" x14ac:dyDescent="0.3">
      <c r="A48" s="10" t="s">
        <v>61</v>
      </c>
      <c r="B48" s="11">
        <v>419</v>
      </c>
      <c r="C48" s="11">
        <v>15</v>
      </c>
      <c r="D48" s="12">
        <v>3.6</v>
      </c>
    </row>
    <row r="49" spans="1:4" x14ac:dyDescent="0.3">
      <c r="A49" s="10" t="s">
        <v>62</v>
      </c>
      <c r="B49" s="11">
        <v>39</v>
      </c>
      <c r="C49" s="11">
        <v>999</v>
      </c>
      <c r="D49" s="12">
        <v>999</v>
      </c>
    </row>
    <row r="50" spans="1:4" x14ac:dyDescent="0.3">
      <c r="A50" s="10" t="s">
        <v>63</v>
      </c>
      <c r="B50" s="11">
        <v>999</v>
      </c>
      <c r="C50" s="11">
        <v>999</v>
      </c>
      <c r="D50" s="12">
        <v>999</v>
      </c>
    </row>
    <row r="51" spans="1:4" x14ac:dyDescent="0.3">
      <c r="A51" s="10" t="s">
        <v>64</v>
      </c>
      <c r="B51" s="11">
        <v>67</v>
      </c>
      <c r="C51" s="11">
        <v>999</v>
      </c>
      <c r="D51" s="12">
        <v>999</v>
      </c>
    </row>
    <row r="52" spans="1:4" x14ac:dyDescent="0.3">
      <c r="A52" s="10" t="s">
        <v>612</v>
      </c>
      <c r="B52" s="11">
        <v>999</v>
      </c>
      <c r="C52" s="11">
        <v>999</v>
      </c>
      <c r="D52" s="12">
        <v>999</v>
      </c>
    </row>
    <row r="53" spans="1:4" x14ac:dyDescent="0.3">
      <c r="A53" s="10" t="s">
        <v>65</v>
      </c>
      <c r="B53" s="11">
        <v>43</v>
      </c>
      <c r="C53" s="11">
        <v>999</v>
      </c>
      <c r="D53" s="12">
        <v>999</v>
      </c>
    </row>
    <row r="54" spans="1:4" x14ac:dyDescent="0.3">
      <c r="A54" s="10" t="s">
        <v>66</v>
      </c>
      <c r="B54" s="11">
        <v>96</v>
      </c>
      <c r="C54" s="11">
        <v>999</v>
      </c>
      <c r="D54" s="12">
        <v>999</v>
      </c>
    </row>
    <row r="55" spans="1:4" x14ac:dyDescent="0.3">
      <c r="A55" s="10" t="s">
        <v>542</v>
      </c>
      <c r="B55" s="11">
        <v>999</v>
      </c>
      <c r="C55" s="11">
        <v>999</v>
      </c>
      <c r="D55" s="12">
        <v>999</v>
      </c>
    </row>
    <row r="56" spans="1:4" x14ac:dyDescent="0.3">
      <c r="A56" s="10" t="s">
        <v>67</v>
      </c>
      <c r="B56" s="11">
        <v>999</v>
      </c>
      <c r="C56" s="11">
        <v>999</v>
      </c>
      <c r="D56" s="12">
        <v>999</v>
      </c>
    </row>
    <row r="57" spans="1:4" x14ac:dyDescent="0.3">
      <c r="A57" s="10" t="s">
        <v>68</v>
      </c>
      <c r="B57" s="11">
        <v>10</v>
      </c>
      <c r="C57" s="11">
        <v>0</v>
      </c>
      <c r="D57" s="12">
        <v>0</v>
      </c>
    </row>
    <row r="58" spans="1:4" x14ac:dyDescent="0.3">
      <c r="A58" s="10" t="s">
        <v>69</v>
      </c>
      <c r="B58" s="11">
        <v>29</v>
      </c>
      <c r="C58" s="11">
        <v>999</v>
      </c>
      <c r="D58" s="12">
        <v>999</v>
      </c>
    </row>
    <row r="59" spans="1:4" x14ac:dyDescent="0.3">
      <c r="A59" s="10" t="s">
        <v>543</v>
      </c>
      <c r="B59" s="11">
        <v>35</v>
      </c>
      <c r="C59" s="11">
        <v>999</v>
      </c>
      <c r="D59" s="12">
        <v>999</v>
      </c>
    </row>
    <row r="60" spans="1:4" x14ac:dyDescent="0.3">
      <c r="A60" s="10" t="s">
        <v>596</v>
      </c>
      <c r="B60" s="11">
        <v>999</v>
      </c>
      <c r="C60" s="11">
        <v>999</v>
      </c>
      <c r="D60" s="12">
        <v>999</v>
      </c>
    </row>
    <row r="61" spans="1:4" x14ac:dyDescent="0.3">
      <c r="A61" s="10" t="s">
        <v>70</v>
      </c>
      <c r="B61" s="11">
        <v>64</v>
      </c>
      <c r="C61" s="11">
        <v>0</v>
      </c>
      <c r="D61" s="12">
        <v>0</v>
      </c>
    </row>
    <row r="62" spans="1:4" x14ac:dyDescent="0.3">
      <c r="A62" s="10" t="s">
        <v>71</v>
      </c>
      <c r="B62" s="11">
        <v>88</v>
      </c>
      <c r="C62" s="11">
        <v>999</v>
      </c>
      <c r="D62" s="12">
        <v>999</v>
      </c>
    </row>
    <row r="63" spans="1:4" x14ac:dyDescent="0.3">
      <c r="A63" s="10" t="s">
        <v>72</v>
      </c>
      <c r="B63" s="11">
        <v>40</v>
      </c>
      <c r="C63" s="11">
        <v>999</v>
      </c>
      <c r="D63" s="12">
        <v>999</v>
      </c>
    </row>
    <row r="64" spans="1:4" x14ac:dyDescent="0.3">
      <c r="A64" s="10" t="s">
        <v>544</v>
      </c>
      <c r="B64" s="11">
        <v>20</v>
      </c>
      <c r="C64" s="11">
        <v>0</v>
      </c>
      <c r="D64" s="12">
        <v>0</v>
      </c>
    </row>
    <row r="65" spans="1:4" x14ac:dyDescent="0.3">
      <c r="A65" s="10" t="s">
        <v>73</v>
      </c>
      <c r="B65" s="11">
        <v>999</v>
      </c>
      <c r="C65" s="11">
        <v>999</v>
      </c>
      <c r="D65" s="12">
        <v>999</v>
      </c>
    </row>
    <row r="66" spans="1:4" x14ac:dyDescent="0.3">
      <c r="A66" s="10" t="s">
        <v>545</v>
      </c>
      <c r="B66" s="11">
        <v>25</v>
      </c>
      <c r="C66" s="11">
        <v>999</v>
      </c>
      <c r="D66" s="12">
        <v>999</v>
      </c>
    </row>
    <row r="67" spans="1:4" x14ac:dyDescent="0.3">
      <c r="A67" s="10" t="s">
        <v>74</v>
      </c>
      <c r="B67" s="11">
        <v>124</v>
      </c>
      <c r="C67" s="11">
        <v>999</v>
      </c>
      <c r="D67" s="12">
        <v>999</v>
      </c>
    </row>
    <row r="68" spans="1:4" x14ac:dyDescent="0.3">
      <c r="A68" s="10" t="s">
        <v>75</v>
      </c>
      <c r="B68" s="11">
        <v>999</v>
      </c>
      <c r="C68" s="11">
        <v>999</v>
      </c>
      <c r="D68" s="12">
        <v>999</v>
      </c>
    </row>
    <row r="69" spans="1:4" x14ac:dyDescent="0.3">
      <c r="A69" s="10" t="s">
        <v>76</v>
      </c>
      <c r="B69" s="11">
        <v>28</v>
      </c>
      <c r="C69" s="11">
        <v>0</v>
      </c>
      <c r="D69" s="12">
        <v>0</v>
      </c>
    </row>
    <row r="70" spans="1:4" x14ac:dyDescent="0.3">
      <c r="A70" s="10" t="s">
        <v>77</v>
      </c>
      <c r="B70" s="11">
        <v>297</v>
      </c>
      <c r="C70" s="11">
        <v>999</v>
      </c>
      <c r="D70" s="12">
        <v>999</v>
      </c>
    </row>
    <row r="71" spans="1:4" x14ac:dyDescent="0.3">
      <c r="A71" s="10" t="s">
        <v>78</v>
      </c>
      <c r="B71" s="11">
        <v>58</v>
      </c>
      <c r="C71" s="11">
        <v>999</v>
      </c>
      <c r="D71" s="12">
        <v>999</v>
      </c>
    </row>
    <row r="72" spans="1:4" x14ac:dyDescent="0.3">
      <c r="A72" s="10" t="s">
        <v>79</v>
      </c>
      <c r="B72" s="11">
        <v>999</v>
      </c>
      <c r="C72" s="11">
        <v>999</v>
      </c>
      <c r="D72" s="12">
        <v>999</v>
      </c>
    </row>
    <row r="73" spans="1:4" x14ac:dyDescent="0.3">
      <c r="A73" s="10" t="s">
        <v>613</v>
      </c>
      <c r="B73" s="11">
        <v>999</v>
      </c>
      <c r="C73" s="11">
        <v>999</v>
      </c>
      <c r="D73" s="12">
        <v>999</v>
      </c>
    </row>
    <row r="74" spans="1:4" x14ac:dyDescent="0.3">
      <c r="A74" s="10" t="s">
        <v>80</v>
      </c>
      <c r="B74" s="11">
        <v>25</v>
      </c>
      <c r="C74" s="11">
        <v>0</v>
      </c>
      <c r="D74" s="12">
        <v>0</v>
      </c>
    </row>
    <row r="75" spans="1:4" x14ac:dyDescent="0.3">
      <c r="A75" s="10" t="s">
        <v>81</v>
      </c>
      <c r="B75" s="11">
        <v>79</v>
      </c>
      <c r="C75" s="11">
        <v>0</v>
      </c>
      <c r="D75" s="12">
        <v>0</v>
      </c>
    </row>
    <row r="76" spans="1:4" x14ac:dyDescent="0.3">
      <c r="A76" s="10" t="s">
        <v>597</v>
      </c>
      <c r="B76" s="11">
        <v>0</v>
      </c>
      <c r="C76" s="11" t="s">
        <v>19</v>
      </c>
      <c r="D76" s="12" t="s">
        <v>19</v>
      </c>
    </row>
    <row r="77" spans="1:4" x14ac:dyDescent="0.3">
      <c r="A77" s="10" t="s">
        <v>82</v>
      </c>
      <c r="B77" s="11">
        <v>236</v>
      </c>
      <c r="C77" s="11">
        <v>15</v>
      </c>
      <c r="D77" s="12">
        <v>6.4</v>
      </c>
    </row>
    <row r="78" spans="1:4" x14ac:dyDescent="0.3">
      <c r="A78" s="10" t="s">
        <v>83</v>
      </c>
      <c r="B78" s="11">
        <v>157</v>
      </c>
      <c r="C78" s="11">
        <v>999</v>
      </c>
      <c r="D78" s="12">
        <v>999</v>
      </c>
    </row>
    <row r="79" spans="1:4" x14ac:dyDescent="0.3">
      <c r="A79" s="10" t="s">
        <v>84</v>
      </c>
      <c r="B79" s="11">
        <v>45</v>
      </c>
      <c r="C79" s="11">
        <v>999</v>
      </c>
      <c r="D79" s="12">
        <v>999</v>
      </c>
    </row>
    <row r="80" spans="1:4" x14ac:dyDescent="0.3">
      <c r="A80" s="10" t="s">
        <v>85</v>
      </c>
      <c r="B80" s="11">
        <v>234</v>
      </c>
      <c r="C80" s="11">
        <v>999</v>
      </c>
      <c r="D80" s="12">
        <v>999</v>
      </c>
    </row>
    <row r="81" spans="1:4" x14ac:dyDescent="0.3">
      <c r="A81" s="10" t="s">
        <v>86</v>
      </c>
      <c r="B81" s="11">
        <v>57</v>
      </c>
      <c r="C81" s="11">
        <v>999</v>
      </c>
      <c r="D81" s="12">
        <v>999</v>
      </c>
    </row>
    <row r="82" spans="1:4" x14ac:dyDescent="0.3">
      <c r="A82" s="10" t="s">
        <v>87</v>
      </c>
      <c r="B82" s="11">
        <v>543</v>
      </c>
      <c r="C82" s="11">
        <v>999</v>
      </c>
      <c r="D82" s="12">
        <v>999</v>
      </c>
    </row>
    <row r="83" spans="1:4" x14ac:dyDescent="0.3">
      <c r="A83" s="10" t="s">
        <v>88</v>
      </c>
      <c r="B83" s="11">
        <v>257</v>
      </c>
      <c r="C83" s="11">
        <v>999</v>
      </c>
      <c r="D83" s="12">
        <v>999</v>
      </c>
    </row>
    <row r="84" spans="1:4" x14ac:dyDescent="0.3">
      <c r="A84" s="10" t="s">
        <v>89</v>
      </c>
      <c r="B84" s="11">
        <v>41</v>
      </c>
      <c r="C84" s="11">
        <v>999</v>
      </c>
      <c r="D84" s="12">
        <v>999</v>
      </c>
    </row>
    <row r="85" spans="1:4" x14ac:dyDescent="0.3">
      <c r="A85" s="10" t="s">
        <v>614</v>
      </c>
      <c r="B85" s="11">
        <v>30</v>
      </c>
      <c r="C85" s="11">
        <v>999</v>
      </c>
      <c r="D85" s="12">
        <v>999</v>
      </c>
    </row>
    <row r="86" spans="1:4" x14ac:dyDescent="0.3">
      <c r="A86" s="10" t="s">
        <v>90</v>
      </c>
      <c r="B86" s="11">
        <v>14</v>
      </c>
      <c r="C86" s="11">
        <v>0</v>
      </c>
      <c r="D86" s="12">
        <v>0</v>
      </c>
    </row>
    <row r="87" spans="1:4" x14ac:dyDescent="0.3">
      <c r="A87" s="10" t="s">
        <v>91</v>
      </c>
      <c r="B87" s="11">
        <v>999</v>
      </c>
      <c r="C87" s="11">
        <v>999</v>
      </c>
      <c r="D87" s="12">
        <v>999</v>
      </c>
    </row>
    <row r="88" spans="1:4" x14ac:dyDescent="0.3">
      <c r="A88" s="10" t="s">
        <v>92</v>
      </c>
      <c r="B88" s="11">
        <v>999</v>
      </c>
      <c r="C88" s="11">
        <v>999</v>
      </c>
      <c r="D88" s="12">
        <v>999</v>
      </c>
    </row>
    <row r="89" spans="1:4" x14ac:dyDescent="0.3">
      <c r="A89" s="10" t="s">
        <v>615</v>
      </c>
      <c r="B89" s="11">
        <v>22</v>
      </c>
      <c r="C89" s="11">
        <v>0</v>
      </c>
      <c r="D89" s="12">
        <v>0</v>
      </c>
    </row>
    <row r="90" spans="1:4" x14ac:dyDescent="0.3">
      <c r="A90" s="10" t="s">
        <v>93</v>
      </c>
      <c r="B90" s="11">
        <v>81</v>
      </c>
      <c r="C90" s="11">
        <v>0</v>
      </c>
      <c r="D90" s="12">
        <v>0</v>
      </c>
    </row>
    <row r="91" spans="1:4" x14ac:dyDescent="0.3">
      <c r="A91" s="10" t="s">
        <v>94</v>
      </c>
      <c r="B91" s="11">
        <v>64</v>
      </c>
      <c r="C91" s="11">
        <v>999</v>
      </c>
      <c r="D91" s="12">
        <v>999</v>
      </c>
    </row>
    <row r="92" spans="1:4" x14ac:dyDescent="0.3">
      <c r="A92" s="10" t="s">
        <v>95</v>
      </c>
      <c r="B92" s="11">
        <v>238</v>
      </c>
      <c r="C92" s="11">
        <v>999</v>
      </c>
      <c r="D92" s="12">
        <v>999</v>
      </c>
    </row>
    <row r="93" spans="1:4" x14ac:dyDescent="0.3">
      <c r="A93" s="10" t="s">
        <v>96</v>
      </c>
      <c r="B93" s="11">
        <v>205</v>
      </c>
      <c r="C93" s="11">
        <v>999</v>
      </c>
      <c r="D93" s="12">
        <v>999</v>
      </c>
    </row>
    <row r="94" spans="1:4" x14ac:dyDescent="0.3">
      <c r="A94" s="10" t="s">
        <v>97</v>
      </c>
      <c r="B94" s="11">
        <v>301</v>
      </c>
      <c r="C94" s="11">
        <v>999</v>
      </c>
      <c r="D94" s="12">
        <v>999</v>
      </c>
    </row>
    <row r="95" spans="1:4" x14ac:dyDescent="0.3">
      <c r="A95" s="10" t="s">
        <v>99</v>
      </c>
      <c r="B95" s="11">
        <v>72</v>
      </c>
      <c r="C95" s="11">
        <v>999</v>
      </c>
      <c r="D95" s="12">
        <v>999</v>
      </c>
    </row>
    <row r="96" spans="1:4" x14ac:dyDescent="0.3">
      <c r="A96" s="10" t="s">
        <v>100</v>
      </c>
      <c r="B96" s="11">
        <v>113</v>
      </c>
      <c r="C96" s="11">
        <v>0</v>
      </c>
      <c r="D96" s="12">
        <v>0</v>
      </c>
    </row>
    <row r="97" spans="1:4" x14ac:dyDescent="0.3">
      <c r="A97" s="10" t="s">
        <v>101</v>
      </c>
      <c r="B97" s="11">
        <v>72</v>
      </c>
      <c r="C97" s="11">
        <v>999</v>
      </c>
      <c r="D97" s="12">
        <v>999</v>
      </c>
    </row>
    <row r="98" spans="1:4" x14ac:dyDescent="0.3">
      <c r="A98" s="10" t="s">
        <v>102</v>
      </c>
      <c r="B98" s="11">
        <v>63</v>
      </c>
      <c r="C98" s="11">
        <v>999</v>
      </c>
      <c r="D98" s="12">
        <v>999</v>
      </c>
    </row>
    <row r="99" spans="1:4" x14ac:dyDescent="0.3">
      <c r="A99" s="10" t="s">
        <v>598</v>
      </c>
      <c r="B99" s="11">
        <v>79</v>
      </c>
      <c r="C99" s="11">
        <v>999</v>
      </c>
      <c r="D99" s="12">
        <v>999</v>
      </c>
    </row>
    <row r="100" spans="1:4" x14ac:dyDescent="0.3">
      <c r="A100" s="10" t="s">
        <v>546</v>
      </c>
      <c r="B100" s="11">
        <v>999</v>
      </c>
      <c r="C100" s="11">
        <v>999</v>
      </c>
      <c r="D100" s="12">
        <v>999</v>
      </c>
    </row>
    <row r="101" spans="1:4" x14ac:dyDescent="0.3">
      <c r="A101" s="10" t="s">
        <v>103</v>
      </c>
      <c r="B101" s="11">
        <v>999</v>
      </c>
      <c r="C101" s="11">
        <v>999</v>
      </c>
      <c r="D101" s="12">
        <v>999</v>
      </c>
    </row>
    <row r="102" spans="1:4" x14ac:dyDescent="0.3">
      <c r="A102" s="10" t="s">
        <v>104</v>
      </c>
      <c r="B102" s="11">
        <v>17</v>
      </c>
      <c r="C102" s="11">
        <v>0</v>
      </c>
      <c r="D102" s="12">
        <v>0</v>
      </c>
    </row>
    <row r="103" spans="1:4" x14ac:dyDescent="0.3">
      <c r="A103" s="10" t="s">
        <v>105</v>
      </c>
      <c r="B103" s="11">
        <v>29</v>
      </c>
      <c r="C103" s="11">
        <v>0</v>
      </c>
      <c r="D103" s="12">
        <v>0</v>
      </c>
    </row>
    <row r="104" spans="1:4" x14ac:dyDescent="0.3">
      <c r="A104" s="10" t="s">
        <v>106</v>
      </c>
      <c r="B104" s="11">
        <v>999</v>
      </c>
      <c r="C104" s="11">
        <v>999</v>
      </c>
      <c r="D104" s="12">
        <v>999</v>
      </c>
    </row>
    <row r="105" spans="1:4" x14ac:dyDescent="0.3">
      <c r="A105" s="10" t="s">
        <v>107</v>
      </c>
      <c r="B105" s="11">
        <v>19</v>
      </c>
      <c r="C105" s="11">
        <v>999</v>
      </c>
      <c r="D105" s="12">
        <v>999</v>
      </c>
    </row>
    <row r="106" spans="1:4" x14ac:dyDescent="0.3">
      <c r="A106" s="10" t="s">
        <v>108</v>
      </c>
      <c r="B106" s="11">
        <v>25</v>
      </c>
      <c r="C106" s="11">
        <v>0</v>
      </c>
      <c r="D106" s="12">
        <v>0</v>
      </c>
    </row>
    <row r="107" spans="1:4" x14ac:dyDescent="0.3">
      <c r="A107" s="10" t="s">
        <v>547</v>
      </c>
      <c r="B107" s="11">
        <v>36</v>
      </c>
      <c r="C107" s="11">
        <v>999</v>
      </c>
      <c r="D107" s="12">
        <v>999</v>
      </c>
    </row>
    <row r="108" spans="1:4" x14ac:dyDescent="0.3">
      <c r="A108" s="10" t="s">
        <v>109</v>
      </c>
      <c r="B108" s="11">
        <v>247</v>
      </c>
      <c r="C108" s="11">
        <v>999</v>
      </c>
      <c r="D108" s="12">
        <v>999</v>
      </c>
    </row>
    <row r="109" spans="1:4" x14ac:dyDescent="0.3">
      <c r="A109" s="10" t="s">
        <v>548</v>
      </c>
      <c r="B109" s="11">
        <v>999</v>
      </c>
      <c r="C109" s="11">
        <v>999</v>
      </c>
      <c r="D109" s="12">
        <v>999</v>
      </c>
    </row>
    <row r="110" spans="1:4" x14ac:dyDescent="0.3">
      <c r="A110" s="10" t="s">
        <v>616</v>
      </c>
      <c r="B110" s="11">
        <v>0</v>
      </c>
      <c r="C110" s="11" t="s">
        <v>19</v>
      </c>
      <c r="D110" s="12" t="s">
        <v>19</v>
      </c>
    </row>
    <row r="111" spans="1:4" x14ac:dyDescent="0.3">
      <c r="A111" s="10" t="s">
        <v>549</v>
      </c>
      <c r="B111" s="11">
        <v>21</v>
      </c>
      <c r="C111" s="11">
        <v>999</v>
      </c>
      <c r="D111" s="12">
        <v>999</v>
      </c>
    </row>
    <row r="112" spans="1:4" x14ac:dyDescent="0.3">
      <c r="A112" s="10" t="s">
        <v>550</v>
      </c>
      <c r="B112" s="11">
        <v>21</v>
      </c>
      <c r="C112" s="11">
        <v>999</v>
      </c>
      <c r="D112" s="12">
        <v>999</v>
      </c>
    </row>
    <row r="113" spans="1:4" x14ac:dyDescent="0.3">
      <c r="A113" s="10" t="s">
        <v>110</v>
      </c>
      <c r="B113" s="11">
        <v>278</v>
      </c>
      <c r="C113" s="11">
        <v>999</v>
      </c>
      <c r="D113" s="12">
        <v>999</v>
      </c>
    </row>
    <row r="114" spans="1:4" x14ac:dyDescent="0.3">
      <c r="A114" s="10" t="s">
        <v>111</v>
      </c>
      <c r="B114" s="11">
        <v>999</v>
      </c>
      <c r="C114" s="11">
        <v>999</v>
      </c>
      <c r="D114" s="12">
        <v>999</v>
      </c>
    </row>
    <row r="115" spans="1:4" x14ac:dyDescent="0.3">
      <c r="A115" s="10" t="s">
        <v>112</v>
      </c>
      <c r="B115" s="11">
        <v>20</v>
      </c>
      <c r="C115" s="11">
        <v>999</v>
      </c>
      <c r="D115" s="12">
        <v>999</v>
      </c>
    </row>
    <row r="116" spans="1:4" x14ac:dyDescent="0.3">
      <c r="A116" s="10" t="s">
        <v>113</v>
      </c>
      <c r="B116" s="11">
        <v>44</v>
      </c>
      <c r="C116" s="11">
        <v>999</v>
      </c>
      <c r="D116" s="12">
        <v>999</v>
      </c>
    </row>
    <row r="117" spans="1:4" x14ac:dyDescent="0.3">
      <c r="A117" s="10" t="s">
        <v>114</v>
      </c>
      <c r="B117" s="11">
        <v>121</v>
      </c>
      <c r="C117" s="11">
        <v>0</v>
      </c>
      <c r="D117" s="12">
        <v>0</v>
      </c>
    </row>
    <row r="118" spans="1:4" x14ac:dyDescent="0.3">
      <c r="A118" s="10" t="s">
        <v>115</v>
      </c>
      <c r="B118" s="11">
        <v>0</v>
      </c>
      <c r="C118" s="11" t="s">
        <v>19</v>
      </c>
      <c r="D118" s="12" t="s">
        <v>19</v>
      </c>
    </row>
    <row r="119" spans="1:4" x14ac:dyDescent="0.3">
      <c r="A119" s="10" t="s">
        <v>116</v>
      </c>
      <c r="B119" s="11">
        <v>16</v>
      </c>
      <c r="C119" s="11">
        <v>0</v>
      </c>
      <c r="D119" s="12">
        <v>0</v>
      </c>
    </row>
    <row r="120" spans="1:4" x14ac:dyDescent="0.3">
      <c r="A120" s="10" t="s">
        <v>117</v>
      </c>
      <c r="B120" s="11">
        <v>53</v>
      </c>
      <c r="C120" s="11">
        <v>999</v>
      </c>
      <c r="D120" s="12">
        <v>999</v>
      </c>
    </row>
    <row r="121" spans="1:4" x14ac:dyDescent="0.3">
      <c r="A121" s="10" t="s">
        <v>120</v>
      </c>
      <c r="B121" s="11">
        <v>48</v>
      </c>
      <c r="C121" s="11">
        <v>0</v>
      </c>
      <c r="D121" s="12">
        <v>0</v>
      </c>
    </row>
    <row r="122" spans="1:4" x14ac:dyDescent="0.3">
      <c r="A122" s="10" t="s">
        <v>599</v>
      </c>
      <c r="B122" s="11">
        <v>999</v>
      </c>
      <c r="C122" s="11">
        <v>999</v>
      </c>
      <c r="D122" s="12">
        <v>999</v>
      </c>
    </row>
    <row r="123" spans="1:4" x14ac:dyDescent="0.3">
      <c r="A123" s="10" t="s">
        <v>121</v>
      </c>
      <c r="B123" s="11">
        <v>999</v>
      </c>
      <c r="C123" s="11">
        <v>999</v>
      </c>
      <c r="D123" s="12">
        <v>999</v>
      </c>
    </row>
    <row r="124" spans="1:4" x14ac:dyDescent="0.3">
      <c r="A124" s="10" t="s">
        <v>122</v>
      </c>
      <c r="B124" s="11">
        <v>0</v>
      </c>
      <c r="C124" s="11" t="s">
        <v>19</v>
      </c>
      <c r="D124" s="12" t="s">
        <v>19</v>
      </c>
    </row>
    <row r="125" spans="1:4" x14ac:dyDescent="0.3">
      <c r="A125" s="10" t="s">
        <v>551</v>
      </c>
      <c r="B125" s="11">
        <v>63</v>
      </c>
      <c r="C125" s="11">
        <v>999</v>
      </c>
      <c r="D125" s="12">
        <v>999</v>
      </c>
    </row>
    <row r="126" spans="1:4" x14ac:dyDescent="0.3">
      <c r="A126" s="10" t="s">
        <v>600</v>
      </c>
      <c r="B126" s="11">
        <v>999</v>
      </c>
      <c r="C126" s="11">
        <v>999</v>
      </c>
      <c r="D126" s="12">
        <v>999</v>
      </c>
    </row>
    <row r="127" spans="1:4" x14ac:dyDescent="0.3">
      <c r="A127" s="10" t="s">
        <v>123</v>
      </c>
      <c r="B127" s="11">
        <v>999</v>
      </c>
      <c r="C127" s="11">
        <v>999</v>
      </c>
      <c r="D127" s="12">
        <v>999</v>
      </c>
    </row>
    <row r="128" spans="1:4" x14ac:dyDescent="0.3">
      <c r="A128" s="10" t="s">
        <v>552</v>
      </c>
      <c r="B128" s="11">
        <v>999</v>
      </c>
      <c r="C128" s="11">
        <v>999</v>
      </c>
      <c r="D128" s="12">
        <v>999</v>
      </c>
    </row>
    <row r="129" spans="1:4" x14ac:dyDescent="0.3">
      <c r="A129" s="10" t="s">
        <v>124</v>
      </c>
      <c r="B129" s="11">
        <v>0</v>
      </c>
      <c r="C129" s="11" t="s">
        <v>19</v>
      </c>
      <c r="D129" s="12" t="s">
        <v>19</v>
      </c>
    </row>
    <row r="130" spans="1:4" x14ac:dyDescent="0.3">
      <c r="A130" s="10" t="s">
        <v>125</v>
      </c>
      <c r="B130" s="11">
        <v>15</v>
      </c>
      <c r="C130" s="11">
        <v>0</v>
      </c>
      <c r="D130" s="12">
        <v>0</v>
      </c>
    </row>
    <row r="131" spans="1:4" x14ac:dyDescent="0.3">
      <c r="A131" s="10" t="s">
        <v>126</v>
      </c>
      <c r="B131" s="11">
        <v>18</v>
      </c>
      <c r="C131" s="11">
        <v>999</v>
      </c>
      <c r="D131" s="12">
        <v>999</v>
      </c>
    </row>
    <row r="132" spans="1:4" x14ac:dyDescent="0.3">
      <c r="A132" s="10" t="s">
        <v>127</v>
      </c>
      <c r="B132" s="11">
        <v>999</v>
      </c>
      <c r="C132" s="11">
        <v>999</v>
      </c>
      <c r="D132" s="12">
        <v>999</v>
      </c>
    </row>
    <row r="133" spans="1:4" x14ac:dyDescent="0.3">
      <c r="A133" s="10" t="s">
        <v>553</v>
      </c>
      <c r="B133" s="11">
        <v>57</v>
      </c>
      <c r="C133" s="11">
        <v>999</v>
      </c>
      <c r="D133" s="12">
        <v>999</v>
      </c>
    </row>
    <row r="134" spans="1:4" x14ac:dyDescent="0.3">
      <c r="A134" s="10" t="s">
        <v>128</v>
      </c>
      <c r="B134" s="11">
        <v>999</v>
      </c>
      <c r="C134" s="11">
        <v>999</v>
      </c>
      <c r="D134" s="12">
        <v>999</v>
      </c>
    </row>
    <row r="135" spans="1:4" x14ac:dyDescent="0.3">
      <c r="A135" s="10" t="s">
        <v>129</v>
      </c>
      <c r="B135" s="11">
        <v>999</v>
      </c>
      <c r="C135" s="11">
        <v>999</v>
      </c>
      <c r="D135" s="12">
        <v>999</v>
      </c>
    </row>
    <row r="136" spans="1:4" x14ac:dyDescent="0.3">
      <c r="A136" s="10" t="s">
        <v>130</v>
      </c>
      <c r="B136" s="11">
        <v>22</v>
      </c>
      <c r="C136" s="11">
        <v>999</v>
      </c>
      <c r="D136" s="12">
        <v>999</v>
      </c>
    </row>
    <row r="137" spans="1:4" x14ac:dyDescent="0.3">
      <c r="A137" s="10" t="s">
        <v>131</v>
      </c>
      <c r="B137" s="11">
        <v>82</v>
      </c>
      <c r="C137" s="11">
        <v>0</v>
      </c>
      <c r="D137" s="12">
        <v>0</v>
      </c>
    </row>
    <row r="138" spans="1:4" x14ac:dyDescent="0.3">
      <c r="A138" s="10" t="s">
        <v>132</v>
      </c>
      <c r="B138" s="11">
        <v>231</v>
      </c>
      <c r="C138" s="11">
        <v>999</v>
      </c>
      <c r="D138" s="12">
        <v>999</v>
      </c>
    </row>
    <row r="139" spans="1:4" x14ac:dyDescent="0.3">
      <c r="A139" s="10" t="s">
        <v>133</v>
      </c>
      <c r="B139" s="11">
        <v>35</v>
      </c>
      <c r="C139" s="11">
        <v>999</v>
      </c>
      <c r="D139" s="12">
        <v>999</v>
      </c>
    </row>
    <row r="140" spans="1:4" x14ac:dyDescent="0.3">
      <c r="A140" s="10" t="s">
        <v>134</v>
      </c>
      <c r="B140" s="11">
        <v>57</v>
      </c>
      <c r="C140" s="11">
        <v>999</v>
      </c>
      <c r="D140" s="12">
        <v>999</v>
      </c>
    </row>
    <row r="141" spans="1:4" x14ac:dyDescent="0.3">
      <c r="A141" s="10" t="s">
        <v>135</v>
      </c>
      <c r="B141" s="11">
        <v>999</v>
      </c>
      <c r="C141" s="11">
        <v>999</v>
      </c>
      <c r="D141" s="12">
        <v>999</v>
      </c>
    </row>
    <row r="142" spans="1:4" x14ac:dyDescent="0.3">
      <c r="A142" s="10" t="s">
        <v>136</v>
      </c>
      <c r="B142" s="11">
        <v>66</v>
      </c>
      <c r="C142" s="11">
        <v>0</v>
      </c>
      <c r="D142" s="12">
        <v>0</v>
      </c>
    </row>
    <row r="143" spans="1:4" x14ac:dyDescent="0.3">
      <c r="A143" s="10" t="s">
        <v>137</v>
      </c>
      <c r="B143" s="11">
        <v>340</v>
      </c>
      <c r="C143" s="11">
        <v>12</v>
      </c>
      <c r="D143" s="12">
        <v>3.5</v>
      </c>
    </row>
    <row r="144" spans="1:4" x14ac:dyDescent="0.3">
      <c r="A144" s="10" t="s">
        <v>138</v>
      </c>
      <c r="B144" s="11">
        <v>41</v>
      </c>
      <c r="C144" s="11">
        <v>0</v>
      </c>
      <c r="D144" s="12">
        <v>0</v>
      </c>
    </row>
    <row r="145" spans="1:4" x14ac:dyDescent="0.3">
      <c r="A145" s="10" t="s">
        <v>139</v>
      </c>
      <c r="B145" s="11">
        <v>59</v>
      </c>
      <c r="C145" s="11">
        <v>0</v>
      </c>
      <c r="D145" s="12">
        <v>0</v>
      </c>
    </row>
    <row r="146" spans="1:4" x14ac:dyDescent="0.3">
      <c r="A146" s="10" t="s">
        <v>140</v>
      </c>
      <c r="B146" s="11">
        <v>34</v>
      </c>
      <c r="C146" s="11">
        <v>999</v>
      </c>
      <c r="D146" s="12">
        <v>999</v>
      </c>
    </row>
    <row r="147" spans="1:4" x14ac:dyDescent="0.3">
      <c r="A147" s="10" t="s">
        <v>141</v>
      </c>
      <c r="B147" s="11">
        <v>999</v>
      </c>
      <c r="C147" s="11">
        <v>999</v>
      </c>
      <c r="D147" s="12">
        <v>999</v>
      </c>
    </row>
    <row r="148" spans="1:4" x14ac:dyDescent="0.3">
      <c r="A148" s="10" t="s">
        <v>142</v>
      </c>
      <c r="B148" s="11">
        <v>145</v>
      </c>
      <c r="C148" s="11">
        <v>999</v>
      </c>
      <c r="D148" s="12">
        <v>999</v>
      </c>
    </row>
    <row r="149" spans="1:4" x14ac:dyDescent="0.3">
      <c r="A149" s="10" t="s">
        <v>554</v>
      </c>
      <c r="B149" s="11">
        <v>19</v>
      </c>
      <c r="C149" s="11">
        <v>999</v>
      </c>
      <c r="D149" s="12">
        <v>999</v>
      </c>
    </row>
    <row r="150" spans="1:4" x14ac:dyDescent="0.3">
      <c r="A150" s="10" t="s">
        <v>143</v>
      </c>
      <c r="B150" s="11">
        <v>21</v>
      </c>
      <c r="C150" s="11">
        <v>999</v>
      </c>
      <c r="D150" s="12">
        <v>999</v>
      </c>
    </row>
    <row r="151" spans="1:4" x14ac:dyDescent="0.3">
      <c r="A151" s="10" t="s">
        <v>144</v>
      </c>
      <c r="B151" s="11">
        <v>82</v>
      </c>
      <c r="C151" s="11">
        <v>999</v>
      </c>
      <c r="D151" s="12">
        <v>999</v>
      </c>
    </row>
    <row r="152" spans="1:4" x14ac:dyDescent="0.3">
      <c r="A152" s="10" t="s">
        <v>145</v>
      </c>
      <c r="B152" s="11">
        <v>403</v>
      </c>
      <c r="C152" s="11">
        <v>999</v>
      </c>
      <c r="D152" s="12">
        <v>999</v>
      </c>
    </row>
    <row r="153" spans="1:4" x14ac:dyDescent="0.3">
      <c r="A153" s="10" t="s">
        <v>146</v>
      </c>
      <c r="B153" s="11">
        <v>1893</v>
      </c>
      <c r="C153" s="11">
        <v>58</v>
      </c>
      <c r="D153" s="12">
        <v>3.1</v>
      </c>
    </row>
    <row r="154" spans="1:4" x14ac:dyDescent="0.3">
      <c r="A154" s="10" t="s">
        <v>147</v>
      </c>
      <c r="B154" s="11">
        <v>41</v>
      </c>
      <c r="C154" s="11">
        <v>999</v>
      </c>
      <c r="D154" s="12">
        <v>999</v>
      </c>
    </row>
    <row r="155" spans="1:4" x14ac:dyDescent="0.3">
      <c r="A155" s="10" t="s">
        <v>148</v>
      </c>
      <c r="B155" s="11">
        <v>95</v>
      </c>
      <c r="C155" s="11">
        <v>999</v>
      </c>
      <c r="D155" s="12">
        <v>999</v>
      </c>
    </row>
    <row r="156" spans="1:4" x14ac:dyDescent="0.3">
      <c r="A156" s="10" t="s">
        <v>149</v>
      </c>
      <c r="B156" s="11">
        <v>80</v>
      </c>
      <c r="C156" s="11">
        <v>999</v>
      </c>
      <c r="D156" s="12">
        <v>999</v>
      </c>
    </row>
    <row r="157" spans="1:4" x14ac:dyDescent="0.3">
      <c r="A157" s="10" t="s">
        <v>150</v>
      </c>
      <c r="B157" s="11">
        <v>63</v>
      </c>
      <c r="C157" s="11">
        <v>999</v>
      </c>
      <c r="D157" s="12">
        <v>999</v>
      </c>
    </row>
    <row r="158" spans="1:4" x14ac:dyDescent="0.3">
      <c r="A158" s="10" t="s">
        <v>151</v>
      </c>
      <c r="B158" s="11">
        <v>85</v>
      </c>
      <c r="C158" s="11">
        <v>999</v>
      </c>
      <c r="D158" s="12">
        <v>999</v>
      </c>
    </row>
    <row r="159" spans="1:4" x14ac:dyDescent="0.3">
      <c r="A159" s="10" t="s">
        <v>152</v>
      </c>
      <c r="B159" s="11">
        <v>84</v>
      </c>
      <c r="C159" s="11">
        <v>0</v>
      </c>
      <c r="D159" s="12">
        <v>0</v>
      </c>
    </row>
    <row r="160" spans="1:4" x14ac:dyDescent="0.3">
      <c r="A160" s="10" t="s">
        <v>153</v>
      </c>
      <c r="B160" s="11">
        <v>509</v>
      </c>
      <c r="C160" s="11">
        <v>19</v>
      </c>
      <c r="D160" s="12">
        <v>3.7</v>
      </c>
    </row>
    <row r="161" spans="1:4" x14ac:dyDescent="0.3">
      <c r="A161" s="10" t="s">
        <v>154</v>
      </c>
      <c r="B161" s="11">
        <v>171</v>
      </c>
      <c r="C161" s="11">
        <v>0</v>
      </c>
      <c r="D161" s="12">
        <v>0</v>
      </c>
    </row>
    <row r="162" spans="1:4" x14ac:dyDescent="0.3">
      <c r="A162" s="10" t="s">
        <v>155</v>
      </c>
      <c r="B162" s="11">
        <v>363</v>
      </c>
      <c r="C162" s="11">
        <v>18</v>
      </c>
      <c r="D162" s="12">
        <v>5</v>
      </c>
    </row>
    <row r="163" spans="1:4" x14ac:dyDescent="0.3">
      <c r="A163" s="10" t="s">
        <v>156</v>
      </c>
      <c r="B163" s="11">
        <v>50</v>
      </c>
      <c r="C163" s="11">
        <v>999</v>
      </c>
      <c r="D163" s="12">
        <v>999</v>
      </c>
    </row>
    <row r="164" spans="1:4" x14ac:dyDescent="0.3">
      <c r="A164" s="10" t="s">
        <v>157</v>
      </c>
      <c r="B164" s="11">
        <v>98</v>
      </c>
      <c r="C164" s="11">
        <v>10</v>
      </c>
      <c r="D164" s="12">
        <v>10.199999999999999</v>
      </c>
    </row>
    <row r="165" spans="1:4" x14ac:dyDescent="0.3">
      <c r="A165" s="10" t="s">
        <v>158</v>
      </c>
      <c r="B165" s="11">
        <v>89</v>
      </c>
      <c r="C165" s="11">
        <v>21</v>
      </c>
      <c r="D165" s="12">
        <v>23.6</v>
      </c>
    </row>
    <row r="166" spans="1:4" x14ac:dyDescent="0.3">
      <c r="A166" s="10" t="s">
        <v>159</v>
      </c>
      <c r="B166" s="11">
        <v>999</v>
      </c>
      <c r="C166" s="11">
        <v>999</v>
      </c>
      <c r="D166" s="12">
        <v>999</v>
      </c>
    </row>
    <row r="167" spans="1:4" x14ac:dyDescent="0.3">
      <c r="A167" s="10" t="s">
        <v>160</v>
      </c>
      <c r="B167" s="11">
        <v>640</v>
      </c>
      <c r="C167" s="11">
        <v>23</v>
      </c>
      <c r="D167" s="12">
        <v>3.6</v>
      </c>
    </row>
    <row r="168" spans="1:4" x14ac:dyDescent="0.3">
      <c r="A168" s="10" t="s">
        <v>601</v>
      </c>
      <c r="B168" s="11">
        <v>27</v>
      </c>
      <c r="C168" s="11">
        <v>999</v>
      </c>
      <c r="D168" s="12">
        <v>999</v>
      </c>
    </row>
    <row r="169" spans="1:4" x14ac:dyDescent="0.3">
      <c r="A169" s="10" t="s">
        <v>161</v>
      </c>
      <c r="B169" s="11">
        <v>75</v>
      </c>
      <c r="C169" s="11">
        <v>0</v>
      </c>
      <c r="D169" s="12">
        <v>0</v>
      </c>
    </row>
    <row r="170" spans="1:4" x14ac:dyDescent="0.3">
      <c r="A170" s="10" t="s">
        <v>162</v>
      </c>
      <c r="B170" s="11">
        <v>10</v>
      </c>
      <c r="C170" s="11">
        <v>0</v>
      </c>
      <c r="D170" s="12">
        <v>0</v>
      </c>
    </row>
    <row r="171" spans="1:4" x14ac:dyDescent="0.3">
      <c r="A171" s="10" t="s">
        <v>163</v>
      </c>
      <c r="B171" s="11">
        <v>73</v>
      </c>
      <c r="C171" s="11">
        <v>999</v>
      </c>
      <c r="D171" s="12">
        <v>999</v>
      </c>
    </row>
    <row r="172" spans="1:4" x14ac:dyDescent="0.3">
      <c r="A172" s="10" t="s">
        <v>164</v>
      </c>
      <c r="B172" s="11">
        <v>55</v>
      </c>
      <c r="C172" s="11">
        <v>0</v>
      </c>
      <c r="D172" s="12">
        <v>0</v>
      </c>
    </row>
    <row r="173" spans="1:4" x14ac:dyDescent="0.3">
      <c r="A173" s="10" t="s">
        <v>165</v>
      </c>
      <c r="B173" s="11">
        <v>675</v>
      </c>
      <c r="C173" s="11">
        <v>12</v>
      </c>
      <c r="D173" s="12">
        <v>1.8</v>
      </c>
    </row>
    <row r="174" spans="1:4" x14ac:dyDescent="0.3">
      <c r="A174" s="10" t="s">
        <v>166</v>
      </c>
      <c r="B174" s="11">
        <v>193</v>
      </c>
      <c r="C174" s="11">
        <v>0</v>
      </c>
      <c r="D174" s="12">
        <v>0</v>
      </c>
    </row>
    <row r="175" spans="1:4" x14ac:dyDescent="0.3">
      <c r="A175" s="10" t="s">
        <v>167</v>
      </c>
      <c r="B175" s="11">
        <v>44</v>
      </c>
      <c r="C175" s="11">
        <v>999</v>
      </c>
      <c r="D175" s="12">
        <v>999</v>
      </c>
    </row>
    <row r="176" spans="1:4" x14ac:dyDescent="0.3">
      <c r="A176" s="10" t="s">
        <v>169</v>
      </c>
      <c r="B176" s="11">
        <v>75</v>
      </c>
      <c r="C176" s="11">
        <v>999</v>
      </c>
      <c r="D176" s="12">
        <v>999</v>
      </c>
    </row>
    <row r="177" spans="1:4" x14ac:dyDescent="0.3">
      <c r="A177" s="10" t="s">
        <v>170</v>
      </c>
      <c r="B177" s="11">
        <v>23</v>
      </c>
      <c r="C177" s="11">
        <v>999</v>
      </c>
      <c r="D177" s="12">
        <v>999</v>
      </c>
    </row>
    <row r="178" spans="1:4" x14ac:dyDescent="0.3">
      <c r="A178" s="10" t="s">
        <v>171</v>
      </c>
      <c r="B178" s="11">
        <v>999</v>
      </c>
      <c r="C178" s="11">
        <v>999</v>
      </c>
      <c r="D178" s="12">
        <v>999</v>
      </c>
    </row>
    <row r="179" spans="1:4" x14ac:dyDescent="0.3">
      <c r="A179" s="10" t="s">
        <v>172</v>
      </c>
      <c r="B179" s="11">
        <v>45</v>
      </c>
      <c r="C179" s="11">
        <v>999</v>
      </c>
      <c r="D179" s="12">
        <v>999</v>
      </c>
    </row>
    <row r="180" spans="1:4" x14ac:dyDescent="0.3">
      <c r="A180" s="10" t="s">
        <v>173</v>
      </c>
      <c r="B180" s="11">
        <v>20</v>
      </c>
      <c r="C180" s="11">
        <v>999</v>
      </c>
      <c r="D180" s="12">
        <v>999</v>
      </c>
    </row>
    <row r="181" spans="1:4" x14ac:dyDescent="0.3">
      <c r="A181" s="10" t="s">
        <v>174</v>
      </c>
      <c r="B181" s="11">
        <v>999</v>
      </c>
      <c r="C181" s="11">
        <v>999</v>
      </c>
      <c r="D181" s="12">
        <v>999</v>
      </c>
    </row>
    <row r="182" spans="1:4" x14ac:dyDescent="0.3">
      <c r="A182" s="10" t="s">
        <v>175</v>
      </c>
      <c r="B182" s="11">
        <v>36</v>
      </c>
      <c r="C182" s="11">
        <v>999</v>
      </c>
      <c r="D182" s="12">
        <v>999</v>
      </c>
    </row>
    <row r="183" spans="1:4" x14ac:dyDescent="0.3">
      <c r="A183" s="10" t="s">
        <v>176</v>
      </c>
      <c r="B183" s="11">
        <v>62</v>
      </c>
      <c r="C183" s="11">
        <v>999</v>
      </c>
      <c r="D183" s="12">
        <v>999</v>
      </c>
    </row>
    <row r="184" spans="1:4" x14ac:dyDescent="0.3">
      <c r="A184" s="10" t="s">
        <v>177</v>
      </c>
      <c r="B184" s="11">
        <v>104</v>
      </c>
      <c r="C184" s="11">
        <v>0</v>
      </c>
      <c r="D184" s="12">
        <v>0</v>
      </c>
    </row>
    <row r="185" spans="1:4" x14ac:dyDescent="0.3">
      <c r="A185" s="10" t="s">
        <v>178</v>
      </c>
      <c r="B185" s="11">
        <v>279</v>
      </c>
      <c r="C185" s="11">
        <v>999</v>
      </c>
      <c r="D185" s="12">
        <v>999</v>
      </c>
    </row>
    <row r="186" spans="1:4" x14ac:dyDescent="0.3">
      <c r="A186" s="10" t="s">
        <v>179</v>
      </c>
      <c r="B186" s="11">
        <v>338</v>
      </c>
      <c r="C186" s="11">
        <v>14</v>
      </c>
      <c r="D186" s="12">
        <v>4.0999999999999996</v>
      </c>
    </row>
    <row r="187" spans="1:4" x14ac:dyDescent="0.3">
      <c r="A187" s="10" t="s">
        <v>180</v>
      </c>
      <c r="B187" s="11">
        <v>152</v>
      </c>
      <c r="C187" s="11">
        <v>999</v>
      </c>
      <c r="D187" s="12">
        <v>999</v>
      </c>
    </row>
    <row r="188" spans="1:4" x14ac:dyDescent="0.3">
      <c r="A188" s="10" t="s">
        <v>181</v>
      </c>
      <c r="B188" s="11">
        <v>220</v>
      </c>
      <c r="C188" s="11">
        <v>16</v>
      </c>
      <c r="D188" s="12">
        <v>7.3</v>
      </c>
    </row>
    <row r="189" spans="1:4" x14ac:dyDescent="0.3">
      <c r="A189" s="10" t="s">
        <v>182</v>
      </c>
      <c r="B189" s="11">
        <v>43</v>
      </c>
      <c r="C189" s="11">
        <v>999</v>
      </c>
      <c r="D189" s="12">
        <v>999</v>
      </c>
    </row>
    <row r="190" spans="1:4" x14ac:dyDescent="0.3">
      <c r="A190" s="10" t="s">
        <v>183</v>
      </c>
      <c r="B190" s="11">
        <v>89</v>
      </c>
      <c r="C190" s="11">
        <v>999</v>
      </c>
      <c r="D190" s="12">
        <v>999</v>
      </c>
    </row>
    <row r="191" spans="1:4" x14ac:dyDescent="0.3">
      <c r="A191" s="10" t="s">
        <v>184</v>
      </c>
      <c r="B191" s="11">
        <v>99</v>
      </c>
      <c r="C191" s="11">
        <v>999</v>
      </c>
      <c r="D191" s="12">
        <v>999</v>
      </c>
    </row>
    <row r="192" spans="1:4" x14ac:dyDescent="0.3">
      <c r="A192" s="10" t="s">
        <v>185</v>
      </c>
      <c r="B192" s="11">
        <v>23</v>
      </c>
      <c r="C192" s="11">
        <v>999</v>
      </c>
      <c r="D192" s="12">
        <v>999</v>
      </c>
    </row>
    <row r="193" spans="1:4" x14ac:dyDescent="0.3">
      <c r="A193" s="10" t="s">
        <v>189</v>
      </c>
      <c r="B193" s="11">
        <v>999</v>
      </c>
      <c r="C193" s="11">
        <v>999</v>
      </c>
      <c r="D193" s="12">
        <v>999</v>
      </c>
    </row>
    <row r="194" spans="1:4" x14ac:dyDescent="0.3">
      <c r="A194" s="10" t="s">
        <v>190</v>
      </c>
      <c r="B194" s="11">
        <v>999</v>
      </c>
      <c r="C194" s="11">
        <v>999</v>
      </c>
      <c r="D194" s="12">
        <v>999</v>
      </c>
    </row>
    <row r="195" spans="1:4" x14ac:dyDescent="0.3">
      <c r="A195" s="10" t="s">
        <v>191</v>
      </c>
      <c r="B195" s="11">
        <v>999</v>
      </c>
      <c r="C195" s="11">
        <v>999</v>
      </c>
      <c r="D195" s="12">
        <v>999</v>
      </c>
    </row>
    <row r="196" spans="1:4" x14ac:dyDescent="0.3">
      <c r="A196" s="10" t="s">
        <v>192</v>
      </c>
      <c r="B196" s="11">
        <v>47</v>
      </c>
      <c r="C196" s="11">
        <v>0</v>
      </c>
      <c r="D196" s="12">
        <v>0</v>
      </c>
    </row>
    <row r="197" spans="1:4" x14ac:dyDescent="0.3">
      <c r="A197" s="10" t="s">
        <v>193</v>
      </c>
      <c r="B197" s="11">
        <v>2471</v>
      </c>
      <c r="C197" s="11">
        <v>47</v>
      </c>
      <c r="D197" s="12">
        <v>1.9</v>
      </c>
    </row>
    <row r="198" spans="1:4" x14ac:dyDescent="0.3">
      <c r="A198" s="10" t="s">
        <v>195</v>
      </c>
      <c r="B198" s="11">
        <v>164</v>
      </c>
      <c r="C198" s="11">
        <v>999</v>
      </c>
      <c r="D198" s="12">
        <v>999</v>
      </c>
    </row>
    <row r="199" spans="1:4" x14ac:dyDescent="0.3">
      <c r="A199" s="10" t="s">
        <v>196</v>
      </c>
      <c r="B199" s="11">
        <v>24</v>
      </c>
      <c r="C199" s="11">
        <v>0</v>
      </c>
      <c r="D199" s="12">
        <v>0</v>
      </c>
    </row>
    <row r="200" spans="1:4" x14ac:dyDescent="0.3">
      <c r="A200" s="10" t="s">
        <v>197</v>
      </c>
      <c r="B200" s="11">
        <v>29</v>
      </c>
      <c r="C200" s="11">
        <v>999</v>
      </c>
      <c r="D200" s="12">
        <v>999</v>
      </c>
    </row>
    <row r="201" spans="1:4" x14ac:dyDescent="0.3">
      <c r="A201" s="10" t="s">
        <v>617</v>
      </c>
      <c r="B201" s="11">
        <v>11</v>
      </c>
      <c r="C201" s="11">
        <v>0</v>
      </c>
      <c r="D201" s="12">
        <v>0</v>
      </c>
    </row>
    <row r="202" spans="1:4" x14ac:dyDescent="0.3">
      <c r="A202" s="10" t="s">
        <v>198</v>
      </c>
      <c r="B202" s="11">
        <v>417</v>
      </c>
      <c r="C202" s="11">
        <v>999</v>
      </c>
      <c r="D202" s="12">
        <v>999</v>
      </c>
    </row>
    <row r="203" spans="1:4" x14ac:dyDescent="0.3">
      <c r="A203" s="10" t="s">
        <v>555</v>
      </c>
      <c r="B203" s="11">
        <v>19</v>
      </c>
      <c r="C203" s="11">
        <v>999</v>
      </c>
      <c r="D203" s="12">
        <v>999</v>
      </c>
    </row>
    <row r="204" spans="1:4" x14ac:dyDescent="0.3">
      <c r="A204" s="10" t="s">
        <v>199</v>
      </c>
      <c r="B204" s="11">
        <v>818</v>
      </c>
      <c r="C204" s="11">
        <v>999</v>
      </c>
      <c r="D204" s="12">
        <v>999</v>
      </c>
    </row>
    <row r="205" spans="1:4" x14ac:dyDescent="0.3">
      <c r="A205" s="10" t="s">
        <v>200</v>
      </c>
      <c r="B205" s="11">
        <v>999</v>
      </c>
      <c r="C205" s="11">
        <v>999</v>
      </c>
      <c r="D205" s="12">
        <v>999</v>
      </c>
    </row>
    <row r="206" spans="1:4" x14ac:dyDescent="0.3">
      <c r="A206" s="10" t="s">
        <v>201</v>
      </c>
      <c r="B206" s="11">
        <v>47</v>
      </c>
      <c r="C206" s="11">
        <v>999</v>
      </c>
      <c r="D206" s="12">
        <v>999</v>
      </c>
    </row>
    <row r="207" spans="1:4" x14ac:dyDescent="0.3">
      <c r="A207" s="10" t="s">
        <v>202</v>
      </c>
      <c r="B207" s="11">
        <v>115</v>
      </c>
      <c r="C207" s="11">
        <v>0</v>
      </c>
      <c r="D207" s="12">
        <v>0</v>
      </c>
    </row>
    <row r="208" spans="1:4" x14ac:dyDescent="0.3">
      <c r="A208" s="10" t="s">
        <v>203</v>
      </c>
      <c r="B208" s="11">
        <v>403</v>
      </c>
      <c r="C208" s="11">
        <v>11</v>
      </c>
      <c r="D208" s="12">
        <v>2.7</v>
      </c>
    </row>
    <row r="209" spans="1:4" x14ac:dyDescent="0.3">
      <c r="A209" s="10" t="s">
        <v>204</v>
      </c>
      <c r="B209" s="11">
        <v>999</v>
      </c>
      <c r="C209" s="11">
        <v>999</v>
      </c>
      <c r="D209" s="12">
        <v>999</v>
      </c>
    </row>
    <row r="210" spans="1:4" x14ac:dyDescent="0.3">
      <c r="A210" s="10" t="s">
        <v>205</v>
      </c>
      <c r="B210" s="11">
        <v>16</v>
      </c>
      <c r="C210" s="11">
        <v>999</v>
      </c>
      <c r="D210" s="12">
        <v>999</v>
      </c>
    </row>
    <row r="211" spans="1:4" x14ac:dyDescent="0.3">
      <c r="A211" s="10" t="s">
        <v>206</v>
      </c>
      <c r="B211" s="11">
        <v>44</v>
      </c>
      <c r="C211" s="11">
        <v>999</v>
      </c>
      <c r="D211" s="12">
        <v>999</v>
      </c>
    </row>
    <row r="212" spans="1:4" x14ac:dyDescent="0.3">
      <c r="A212" s="10" t="s">
        <v>207</v>
      </c>
      <c r="B212" s="11">
        <v>180</v>
      </c>
      <c r="C212" s="11">
        <v>999</v>
      </c>
      <c r="D212" s="12">
        <v>999</v>
      </c>
    </row>
    <row r="213" spans="1:4" x14ac:dyDescent="0.3">
      <c r="A213" s="10" t="s">
        <v>208</v>
      </c>
      <c r="B213" s="11">
        <v>201</v>
      </c>
      <c r="C213" s="11">
        <v>999</v>
      </c>
      <c r="D213" s="12">
        <v>999</v>
      </c>
    </row>
    <row r="214" spans="1:4" x14ac:dyDescent="0.3">
      <c r="A214" s="10" t="s">
        <v>209</v>
      </c>
      <c r="B214" s="11">
        <v>321</v>
      </c>
      <c r="C214" s="11">
        <v>999</v>
      </c>
      <c r="D214" s="12">
        <v>999</v>
      </c>
    </row>
    <row r="215" spans="1:4" x14ac:dyDescent="0.3">
      <c r="A215" s="10" t="s">
        <v>556</v>
      </c>
      <c r="B215" s="11">
        <v>20</v>
      </c>
      <c r="C215" s="11">
        <v>999</v>
      </c>
      <c r="D215" s="12">
        <v>999</v>
      </c>
    </row>
    <row r="216" spans="1:4" x14ac:dyDescent="0.3">
      <c r="A216" s="10" t="s">
        <v>210</v>
      </c>
      <c r="B216" s="11">
        <v>505</v>
      </c>
      <c r="C216" s="11">
        <v>10</v>
      </c>
      <c r="D216" s="12">
        <v>2</v>
      </c>
    </row>
    <row r="217" spans="1:4" x14ac:dyDescent="0.3">
      <c r="A217" s="10" t="s">
        <v>211</v>
      </c>
      <c r="B217" s="11">
        <v>999</v>
      </c>
      <c r="C217" s="11">
        <v>999</v>
      </c>
      <c r="D217" s="12">
        <v>999</v>
      </c>
    </row>
    <row r="218" spans="1:4" x14ac:dyDescent="0.3">
      <c r="A218" s="10" t="s">
        <v>212</v>
      </c>
      <c r="B218" s="11">
        <v>202</v>
      </c>
      <c r="C218" s="11">
        <v>17</v>
      </c>
      <c r="D218" s="12">
        <v>8.4</v>
      </c>
    </row>
    <row r="219" spans="1:4" x14ac:dyDescent="0.3">
      <c r="A219" s="10" t="s">
        <v>213</v>
      </c>
      <c r="B219" s="11">
        <v>84</v>
      </c>
      <c r="C219" s="11">
        <v>999</v>
      </c>
      <c r="D219" s="12">
        <v>999</v>
      </c>
    </row>
    <row r="220" spans="1:4" x14ac:dyDescent="0.3">
      <c r="A220" s="10" t="s">
        <v>214</v>
      </c>
      <c r="B220" s="11">
        <v>72</v>
      </c>
      <c r="C220" s="11">
        <v>999</v>
      </c>
      <c r="D220" s="12">
        <v>999</v>
      </c>
    </row>
    <row r="221" spans="1:4" x14ac:dyDescent="0.3">
      <c r="A221" s="10" t="s">
        <v>215</v>
      </c>
      <c r="B221" s="11">
        <v>151</v>
      </c>
      <c r="C221" s="11">
        <v>999</v>
      </c>
      <c r="D221" s="12">
        <v>999</v>
      </c>
    </row>
    <row r="222" spans="1:4" x14ac:dyDescent="0.3">
      <c r="A222" s="10" t="s">
        <v>216</v>
      </c>
      <c r="B222" s="11">
        <v>45</v>
      </c>
      <c r="C222" s="11">
        <v>0</v>
      </c>
      <c r="D222" s="12">
        <v>0</v>
      </c>
    </row>
    <row r="223" spans="1:4" x14ac:dyDescent="0.3">
      <c r="A223" s="10" t="s">
        <v>217</v>
      </c>
      <c r="B223" s="11">
        <v>999</v>
      </c>
      <c r="C223" s="11">
        <v>999</v>
      </c>
      <c r="D223" s="12">
        <v>999</v>
      </c>
    </row>
    <row r="224" spans="1:4" x14ac:dyDescent="0.3">
      <c r="A224" s="10" t="s">
        <v>218</v>
      </c>
      <c r="B224" s="11">
        <v>136</v>
      </c>
      <c r="C224" s="11">
        <v>0</v>
      </c>
      <c r="D224" s="12">
        <v>0</v>
      </c>
    </row>
    <row r="225" spans="1:4" x14ac:dyDescent="0.3">
      <c r="A225" s="10" t="s">
        <v>219</v>
      </c>
      <c r="B225" s="11">
        <v>122</v>
      </c>
      <c r="C225" s="11">
        <v>999</v>
      </c>
      <c r="D225" s="12">
        <v>999</v>
      </c>
    </row>
    <row r="226" spans="1:4" x14ac:dyDescent="0.3">
      <c r="A226" s="10" t="s">
        <v>220</v>
      </c>
      <c r="B226" s="11">
        <v>531</v>
      </c>
      <c r="C226" s="11">
        <v>36</v>
      </c>
      <c r="D226" s="12">
        <v>6.8</v>
      </c>
    </row>
    <row r="227" spans="1:4" x14ac:dyDescent="0.3">
      <c r="A227" s="10" t="s">
        <v>221</v>
      </c>
      <c r="B227" s="11">
        <v>154</v>
      </c>
      <c r="C227" s="11">
        <v>999</v>
      </c>
      <c r="D227" s="12">
        <v>999</v>
      </c>
    </row>
    <row r="228" spans="1:4" x14ac:dyDescent="0.3">
      <c r="A228" s="10" t="s">
        <v>222</v>
      </c>
      <c r="B228" s="11">
        <v>999</v>
      </c>
      <c r="C228" s="11">
        <v>999</v>
      </c>
      <c r="D228" s="12">
        <v>999</v>
      </c>
    </row>
    <row r="229" spans="1:4" x14ac:dyDescent="0.3">
      <c r="A229" s="10" t="s">
        <v>223</v>
      </c>
      <c r="B229" s="11">
        <v>999</v>
      </c>
      <c r="C229" s="11">
        <v>999</v>
      </c>
      <c r="D229" s="12">
        <v>999</v>
      </c>
    </row>
    <row r="230" spans="1:4" x14ac:dyDescent="0.3">
      <c r="A230" s="10" t="s">
        <v>224</v>
      </c>
      <c r="B230" s="11">
        <v>999</v>
      </c>
      <c r="C230" s="11">
        <v>999</v>
      </c>
      <c r="D230" s="12">
        <v>999</v>
      </c>
    </row>
    <row r="231" spans="1:4" x14ac:dyDescent="0.3">
      <c r="A231" s="10" t="s">
        <v>225</v>
      </c>
      <c r="B231" s="11">
        <v>135</v>
      </c>
      <c r="C231" s="11">
        <v>999</v>
      </c>
      <c r="D231" s="12">
        <v>999</v>
      </c>
    </row>
    <row r="232" spans="1:4" x14ac:dyDescent="0.3">
      <c r="A232" s="10" t="s">
        <v>226</v>
      </c>
      <c r="B232" s="11">
        <v>52</v>
      </c>
      <c r="C232" s="11">
        <v>999</v>
      </c>
      <c r="D232" s="12">
        <v>999</v>
      </c>
    </row>
    <row r="233" spans="1:4" x14ac:dyDescent="0.3">
      <c r="A233" s="10" t="s">
        <v>227</v>
      </c>
      <c r="B233" s="11">
        <v>58</v>
      </c>
      <c r="C233" s="11">
        <v>0</v>
      </c>
      <c r="D233" s="12">
        <v>0</v>
      </c>
    </row>
    <row r="234" spans="1:4" x14ac:dyDescent="0.3">
      <c r="A234" s="10" t="s">
        <v>557</v>
      </c>
      <c r="B234" s="11">
        <v>21</v>
      </c>
      <c r="C234" s="11">
        <v>999</v>
      </c>
      <c r="D234" s="12">
        <v>999</v>
      </c>
    </row>
    <row r="235" spans="1:4" x14ac:dyDescent="0.3">
      <c r="A235" s="10" t="s">
        <v>618</v>
      </c>
      <c r="B235" s="11">
        <v>23</v>
      </c>
      <c r="C235" s="11">
        <v>999</v>
      </c>
      <c r="D235" s="12">
        <v>999</v>
      </c>
    </row>
    <row r="236" spans="1:4" x14ac:dyDescent="0.3">
      <c r="A236" s="10" t="s">
        <v>228</v>
      </c>
      <c r="B236" s="11">
        <v>144</v>
      </c>
      <c r="C236" s="11">
        <v>0</v>
      </c>
      <c r="D236" s="12">
        <v>0</v>
      </c>
    </row>
    <row r="237" spans="1:4" x14ac:dyDescent="0.3">
      <c r="A237" s="10" t="s">
        <v>229</v>
      </c>
      <c r="B237" s="11">
        <v>740</v>
      </c>
      <c r="C237" s="11">
        <v>30</v>
      </c>
      <c r="D237" s="12">
        <v>4.0999999999999996</v>
      </c>
    </row>
    <row r="238" spans="1:4" x14ac:dyDescent="0.3">
      <c r="A238" s="10" t="s">
        <v>230</v>
      </c>
      <c r="B238" s="11">
        <v>63</v>
      </c>
      <c r="C238" s="11">
        <v>999</v>
      </c>
      <c r="D238" s="12">
        <v>999</v>
      </c>
    </row>
    <row r="239" spans="1:4" x14ac:dyDescent="0.3">
      <c r="A239" s="10" t="s">
        <v>231</v>
      </c>
      <c r="B239" s="11">
        <v>322</v>
      </c>
      <c r="C239" s="11">
        <v>999</v>
      </c>
      <c r="D239" s="12">
        <v>999</v>
      </c>
    </row>
    <row r="240" spans="1:4" x14ac:dyDescent="0.3">
      <c r="A240" s="10" t="s">
        <v>232</v>
      </c>
      <c r="B240" s="11">
        <v>24</v>
      </c>
      <c r="C240" s="11">
        <v>0</v>
      </c>
      <c r="D240" s="12">
        <v>0</v>
      </c>
    </row>
    <row r="241" spans="1:4" x14ac:dyDescent="0.3">
      <c r="A241" s="10" t="s">
        <v>233</v>
      </c>
      <c r="B241" s="11">
        <v>1882</v>
      </c>
      <c r="C241" s="11">
        <v>96</v>
      </c>
      <c r="D241" s="12">
        <v>5.0999999999999996</v>
      </c>
    </row>
    <row r="242" spans="1:4" x14ac:dyDescent="0.3">
      <c r="A242" s="10" t="s">
        <v>235</v>
      </c>
      <c r="B242" s="11">
        <v>999</v>
      </c>
      <c r="C242" s="11">
        <v>999</v>
      </c>
      <c r="D242" s="12">
        <v>999</v>
      </c>
    </row>
    <row r="243" spans="1:4" x14ac:dyDescent="0.3">
      <c r="A243" s="10" t="s">
        <v>619</v>
      </c>
      <c r="B243" s="11">
        <v>999</v>
      </c>
      <c r="C243" s="11">
        <v>999</v>
      </c>
      <c r="D243" s="12">
        <v>999</v>
      </c>
    </row>
    <row r="244" spans="1:4" x14ac:dyDescent="0.3">
      <c r="A244" s="10" t="s">
        <v>236</v>
      </c>
      <c r="B244" s="11">
        <v>39</v>
      </c>
      <c r="C244" s="11">
        <v>999</v>
      </c>
      <c r="D244" s="12">
        <v>999</v>
      </c>
    </row>
    <row r="245" spans="1:4" x14ac:dyDescent="0.3">
      <c r="A245" s="10" t="s">
        <v>237</v>
      </c>
      <c r="B245" s="11">
        <v>228</v>
      </c>
      <c r="C245" s="11">
        <v>999</v>
      </c>
      <c r="D245" s="12">
        <v>999</v>
      </c>
    </row>
    <row r="246" spans="1:4" x14ac:dyDescent="0.3">
      <c r="A246" s="10" t="s">
        <v>238</v>
      </c>
      <c r="B246" s="11">
        <v>147</v>
      </c>
      <c r="C246" s="11">
        <v>999</v>
      </c>
      <c r="D246" s="12">
        <v>999</v>
      </c>
    </row>
    <row r="247" spans="1:4" x14ac:dyDescent="0.3">
      <c r="A247" s="10" t="s">
        <v>620</v>
      </c>
      <c r="B247" s="11">
        <v>999</v>
      </c>
      <c r="C247" s="11">
        <v>999</v>
      </c>
      <c r="D247" s="12">
        <v>999</v>
      </c>
    </row>
    <row r="248" spans="1:4" x14ac:dyDescent="0.3">
      <c r="A248" s="10" t="s">
        <v>239</v>
      </c>
      <c r="B248" s="11">
        <v>172</v>
      </c>
      <c r="C248" s="11">
        <v>0</v>
      </c>
      <c r="D248" s="12">
        <v>0</v>
      </c>
    </row>
    <row r="249" spans="1:4" x14ac:dyDescent="0.3">
      <c r="A249" s="10" t="s">
        <v>240</v>
      </c>
      <c r="B249" s="11">
        <v>209</v>
      </c>
      <c r="C249" s="11">
        <v>999</v>
      </c>
      <c r="D249" s="12">
        <v>999</v>
      </c>
    </row>
    <row r="250" spans="1:4" x14ac:dyDescent="0.3">
      <c r="A250" s="10" t="s">
        <v>241</v>
      </c>
      <c r="B250" s="11">
        <v>19</v>
      </c>
      <c r="C250" s="11">
        <v>999</v>
      </c>
      <c r="D250" s="12">
        <v>999</v>
      </c>
    </row>
    <row r="251" spans="1:4" x14ac:dyDescent="0.3">
      <c r="A251" s="10" t="s">
        <v>242</v>
      </c>
      <c r="B251" s="11">
        <v>32</v>
      </c>
      <c r="C251" s="11">
        <v>0</v>
      </c>
      <c r="D251" s="12">
        <v>0</v>
      </c>
    </row>
    <row r="252" spans="1:4" x14ac:dyDescent="0.3">
      <c r="A252" s="10" t="s">
        <v>244</v>
      </c>
      <c r="B252" s="11">
        <v>52</v>
      </c>
      <c r="C252" s="11">
        <v>999</v>
      </c>
      <c r="D252" s="12">
        <v>999</v>
      </c>
    </row>
    <row r="253" spans="1:4" x14ac:dyDescent="0.3">
      <c r="A253" s="10" t="s">
        <v>245</v>
      </c>
      <c r="B253" s="11">
        <v>109</v>
      </c>
      <c r="C253" s="11">
        <v>999</v>
      </c>
      <c r="D253" s="12">
        <v>999</v>
      </c>
    </row>
    <row r="254" spans="1:4" x14ac:dyDescent="0.3">
      <c r="A254" s="10" t="s">
        <v>246</v>
      </c>
      <c r="B254" s="11">
        <v>49</v>
      </c>
      <c r="C254" s="11">
        <v>999</v>
      </c>
      <c r="D254" s="12">
        <v>999</v>
      </c>
    </row>
    <row r="255" spans="1:4" x14ac:dyDescent="0.3">
      <c r="A255" s="10" t="s">
        <v>247</v>
      </c>
      <c r="B255" s="11">
        <v>352</v>
      </c>
      <c r="C255" s="11">
        <v>999</v>
      </c>
      <c r="D255" s="12">
        <v>999</v>
      </c>
    </row>
    <row r="256" spans="1:4" x14ac:dyDescent="0.3">
      <c r="A256" s="10" t="s">
        <v>248</v>
      </c>
      <c r="B256" s="11">
        <v>59</v>
      </c>
      <c r="C256" s="11">
        <v>999</v>
      </c>
      <c r="D256" s="12">
        <v>999</v>
      </c>
    </row>
    <row r="257" spans="1:4" x14ac:dyDescent="0.3">
      <c r="A257" s="10" t="s">
        <v>249</v>
      </c>
      <c r="B257" s="11">
        <v>351</v>
      </c>
      <c r="C257" s="11">
        <v>30</v>
      </c>
      <c r="D257" s="12">
        <v>8.5</v>
      </c>
    </row>
    <row r="258" spans="1:4" x14ac:dyDescent="0.3">
      <c r="A258" s="10" t="s">
        <v>250</v>
      </c>
      <c r="B258" s="11">
        <v>272</v>
      </c>
      <c r="C258" s="11">
        <v>999</v>
      </c>
      <c r="D258" s="12">
        <v>999</v>
      </c>
    </row>
    <row r="259" spans="1:4" x14ac:dyDescent="0.3">
      <c r="A259" s="10" t="s">
        <v>251</v>
      </c>
      <c r="B259" s="11">
        <v>52</v>
      </c>
      <c r="C259" s="11">
        <v>0</v>
      </c>
      <c r="D259" s="12">
        <v>0</v>
      </c>
    </row>
    <row r="260" spans="1:4" x14ac:dyDescent="0.3">
      <c r="A260" s="10" t="s">
        <v>252</v>
      </c>
      <c r="B260" s="11">
        <v>99</v>
      </c>
      <c r="C260" s="11">
        <v>999</v>
      </c>
      <c r="D260" s="12">
        <v>999</v>
      </c>
    </row>
    <row r="261" spans="1:4" x14ac:dyDescent="0.3">
      <c r="A261" s="10" t="s">
        <v>253</v>
      </c>
      <c r="B261" s="11">
        <v>747</v>
      </c>
      <c r="C261" s="11">
        <v>40</v>
      </c>
      <c r="D261" s="12">
        <v>5.4</v>
      </c>
    </row>
    <row r="262" spans="1:4" x14ac:dyDescent="0.3">
      <c r="A262" s="10" t="s">
        <v>254</v>
      </c>
      <c r="B262" s="11">
        <v>168</v>
      </c>
      <c r="C262" s="11">
        <v>999</v>
      </c>
      <c r="D262" s="12">
        <v>999</v>
      </c>
    </row>
    <row r="263" spans="1:4" x14ac:dyDescent="0.3">
      <c r="A263" s="10" t="s">
        <v>255</v>
      </c>
      <c r="B263" s="11">
        <v>89</v>
      </c>
      <c r="C263" s="11">
        <v>0</v>
      </c>
      <c r="D263" s="12">
        <v>0</v>
      </c>
    </row>
    <row r="264" spans="1:4" x14ac:dyDescent="0.3">
      <c r="A264" s="10" t="s">
        <v>256</v>
      </c>
      <c r="B264" s="11">
        <v>20</v>
      </c>
      <c r="C264" s="11">
        <v>0</v>
      </c>
      <c r="D264" s="12">
        <v>0</v>
      </c>
    </row>
    <row r="265" spans="1:4" x14ac:dyDescent="0.3">
      <c r="A265" s="10" t="s">
        <v>257</v>
      </c>
      <c r="B265" s="11">
        <v>999</v>
      </c>
      <c r="C265" s="11">
        <v>999</v>
      </c>
      <c r="D265" s="12">
        <v>999</v>
      </c>
    </row>
    <row r="266" spans="1:4" x14ac:dyDescent="0.3">
      <c r="A266" s="10" t="s">
        <v>258</v>
      </c>
      <c r="B266" s="11">
        <v>245</v>
      </c>
      <c r="C266" s="11">
        <v>999</v>
      </c>
      <c r="D266" s="12">
        <v>999</v>
      </c>
    </row>
    <row r="267" spans="1:4" x14ac:dyDescent="0.3">
      <c r="A267" s="10" t="s">
        <v>259</v>
      </c>
      <c r="B267" s="11">
        <v>18</v>
      </c>
      <c r="C267" s="11">
        <v>999</v>
      </c>
      <c r="D267" s="12">
        <v>999</v>
      </c>
    </row>
    <row r="268" spans="1:4" x14ac:dyDescent="0.3">
      <c r="A268" s="10" t="s">
        <v>260</v>
      </c>
      <c r="B268" s="11">
        <v>157</v>
      </c>
      <c r="C268" s="11">
        <v>999</v>
      </c>
      <c r="D268" s="12">
        <v>999</v>
      </c>
    </row>
    <row r="269" spans="1:4" x14ac:dyDescent="0.3">
      <c r="A269" s="10" t="s">
        <v>261</v>
      </c>
      <c r="B269" s="11">
        <v>504</v>
      </c>
      <c r="C269" s="11">
        <v>25</v>
      </c>
      <c r="D269" s="12">
        <v>5</v>
      </c>
    </row>
    <row r="270" spans="1:4" x14ac:dyDescent="0.3">
      <c r="A270" s="10" t="s">
        <v>262</v>
      </c>
      <c r="B270" s="11">
        <v>801</v>
      </c>
      <c r="C270" s="11">
        <v>17</v>
      </c>
      <c r="D270" s="12">
        <v>2.1</v>
      </c>
    </row>
    <row r="271" spans="1:4" x14ac:dyDescent="0.3">
      <c r="A271" s="10" t="s">
        <v>263</v>
      </c>
      <c r="B271" s="11">
        <v>81</v>
      </c>
      <c r="C271" s="11">
        <v>0</v>
      </c>
      <c r="D271" s="12">
        <v>0</v>
      </c>
    </row>
    <row r="272" spans="1:4" x14ac:dyDescent="0.3">
      <c r="A272" s="10" t="s">
        <v>264</v>
      </c>
      <c r="B272" s="11">
        <v>104</v>
      </c>
      <c r="C272" s="11">
        <v>999</v>
      </c>
      <c r="D272" s="12">
        <v>999</v>
      </c>
    </row>
    <row r="273" spans="1:4" x14ac:dyDescent="0.3">
      <c r="A273" s="10" t="s">
        <v>265</v>
      </c>
      <c r="B273" s="11">
        <v>999</v>
      </c>
      <c r="C273" s="11">
        <v>999</v>
      </c>
      <c r="D273" s="12">
        <v>999</v>
      </c>
    </row>
    <row r="274" spans="1:4" x14ac:dyDescent="0.3">
      <c r="A274" s="10" t="s">
        <v>266</v>
      </c>
      <c r="B274" s="11">
        <v>999</v>
      </c>
      <c r="C274" s="11">
        <v>999</v>
      </c>
      <c r="D274" s="12">
        <v>999</v>
      </c>
    </row>
    <row r="275" spans="1:4" x14ac:dyDescent="0.3">
      <c r="A275" s="10" t="s">
        <v>558</v>
      </c>
      <c r="B275" s="11">
        <v>46</v>
      </c>
      <c r="C275" s="11">
        <v>999</v>
      </c>
      <c r="D275" s="12">
        <v>999</v>
      </c>
    </row>
    <row r="276" spans="1:4" x14ac:dyDescent="0.3">
      <c r="A276" s="10" t="s">
        <v>267</v>
      </c>
      <c r="B276" s="11">
        <v>28</v>
      </c>
      <c r="C276" s="11">
        <v>999</v>
      </c>
      <c r="D276" s="12">
        <v>999</v>
      </c>
    </row>
    <row r="277" spans="1:4" x14ac:dyDescent="0.3">
      <c r="A277" s="10" t="s">
        <v>268</v>
      </c>
      <c r="B277" s="11">
        <v>44</v>
      </c>
      <c r="C277" s="11">
        <v>999</v>
      </c>
      <c r="D277" s="12">
        <v>999</v>
      </c>
    </row>
    <row r="278" spans="1:4" x14ac:dyDescent="0.3">
      <c r="A278" s="10" t="s">
        <v>269</v>
      </c>
      <c r="B278" s="11">
        <v>60</v>
      </c>
      <c r="C278" s="11">
        <v>999</v>
      </c>
      <c r="D278" s="12">
        <v>999</v>
      </c>
    </row>
    <row r="279" spans="1:4" x14ac:dyDescent="0.3">
      <c r="A279" s="10" t="s">
        <v>270</v>
      </c>
      <c r="B279" s="11">
        <v>15</v>
      </c>
      <c r="C279" s="11">
        <v>0</v>
      </c>
      <c r="D279" s="12">
        <v>0</v>
      </c>
    </row>
    <row r="280" spans="1:4" x14ac:dyDescent="0.3">
      <c r="A280" s="10" t="s">
        <v>559</v>
      </c>
      <c r="B280" s="11">
        <v>999</v>
      </c>
      <c r="C280" s="11">
        <v>999</v>
      </c>
      <c r="D280" s="12">
        <v>999</v>
      </c>
    </row>
    <row r="281" spans="1:4" x14ac:dyDescent="0.3">
      <c r="A281" s="10" t="s">
        <v>560</v>
      </c>
      <c r="B281" s="11">
        <v>999</v>
      </c>
      <c r="C281" s="11">
        <v>999</v>
      </c>
      <c r="D281" s="12">
        <v>999</v>
      </c>
    </row>
    <row r="282" spans="1:4" x14ac:dyDescent="0.3">
      <c r="A282" s="10" t="s">
        <v>561</v>
      </c>
      <c r="B282" s="11">
        <v>19</v>
      </c>
      <c r="C282" s="11">
        <v>0</v>
      </c>
      <c r="D282" s="12">
        <v>0</v>
      </c>
    </row>
    <row r="283" spans="1:4" x14ac:dyDescent="0.3">
      <c r="A283" s="10" t="s">
        <v>271</v>
      </c>
      <c r="B283" s="11">
        <v>1077</v>
      </c>
      <c r="C283" s="11">
        <v>25</v>
      </c>
      <c r="D283" s="12">
        <v>2.2999999999999998</v>
      </c>
    </row>
    <row r="284" spans="1:4" x14ac:dyDescent="0.3">
      <c r="A284" s="10" t="s">
        <v>272</v>
      </c>
      <c r="B284" s="11">
        <v>76</v>
      </c>
      <c r="C284" s="11">
        <v>0</v>
      </c>
      <c r="D284" s="12">
        <v>0</v>
      </c>
    </row>
    <row r="285" spans="1:4" x14ac:dyDescent="0.3">
      <c r="A285" s="10" t="s">
        <v>273</v>
      </c>
      <c r="B285" s="11">
        <v>24</v>
      </c>
      <c r="C285" s="11">
        <v>0</v>
      </c>
      <c r="D285" s="12">
        <v>0</v>
      </c>
    </row>
    <row r="286" spans="1:4" x14ac:dyDescent="0.3">
      <c r="A286" s="10" t="s">
        <v>274</v>
      </c>
      <c r="B286" s="11">
        <v>118</v>
      </c>
      <c r="C286" s="11">
        <v>999</v>
      </c>
      <c r="D286" s="12">
        <v>999</v>
      </c>
    </row>
    <row r="287" spans="1:4" x14ac:dyDescent="0.3">
      <c r="A287" s="10" t="s">
        <v>275</v>
      </c>
      <c r="B287" s="11">
        <v>72</v>
      </c>
      <c r="C287" s="11">
        <v>0</v>
      </c>
      <c r="D287" s="12">
        <v>0</v>
      </c>
    </row>
    <row r="288" spans="1:4" x14ac:dyDescent="0.3">
      <c r="A288" s="10" t="s">
        <v>276</v>
      </c>
      <c r="B288" s="11">
        <v>223</v>
      </c>
      <c r="C288" s="11">
        <v>999</v>
      </c>
      <c r="D288" s="12">
        <v>999</v>
      </c>
    </row>
    <row r="289" spans="1:4" x14ac:dyDescent="0.3">
      <c r="A289" s="10" t="s">
        <v>277</v>
      </c>
      <c r="B289" s="11">
        <v>157</v>
      </c>
      <c r="C289" s="11">
        <v>999</v>
      </c>
      <c r="D289" s="12">
        <v>999</v>
      </c>
    </row>
    <row r="290" spans="1:4" x14ac:dyDescent="0.3">
      <c r="A290" s="10" t="s">
        <v>278</v>
      </c>
      <c r="B290" s="11">
        <v>57</v>
      </c>
      <c r="C290" s="11">
        <v>999</v>
      </c>
      <c r="D290" s="12">
        <v>999</v>
      </c>
    </row>
    <row r="291" spans="1:4" x14ac:dyDescent="0.3">
      <c r="A291" s="10" t="s">
        <v>562</v>
      </c>
      <c r="B291" s="11">
        <v>15</v>
      </c>
      <c r="C291" s="11">
        <v>0</v>
      </c>
      <c r="D291" s="12">
        <v>0</v>
      </c>
    </row>
    <row r="292" spans="1:4" x14ac:dyDescent="0.3">
      <c r="A292" s="10" t="s">
        <v>279</v>
      </c>
      <c r="B292" s="11">
        <v>79</v>
      </c>
      <c r="C292" s="11">
        <v>0</v>
      </c>
      <c r="D292" s="12">
        <v>0</v>
      </c>
    </row>
    <row r="293" spans="1:4" x14ac:dyDescent="0.3">
      <c r="A293" s="10" t="s">
        <v>280</v>
      </c>
      <c r="B293" s="11">
        <v>157</v>
      </c>
      <c r="C293" s="11">
        <v>999</v>
      </c>
      <c r="D293" s="12">
        <v>999</v>
      </c>
    </row>
    <row r="294" spans="1:4" x14ac:dyDescent="0.3">
      <c r="A294" s="10" t="s">
        <v>281</v>
      </c>
      <c r="B294" s="11">
        <v>10</v>
      </c>
      <c r="C294" s="11">
        <v>0</v>
      </c>
      <c r="D294" s="12">
        <v>0</v>
      </c>
    </row>
    <row r="295" spans="1:4" x14ac:dyDescent="0.3">
      <c r="A295" s="10" t="s">
        <v>621</v>
      </c>
      <c r="B295" s="11">
        <v>28</v>
      </c>
      <c r="C295" s="11">
        <v>999</v>
      </c>
      <c r="D295" s="12">
        <v>999</v>
      </c>
    </row>
    <row r="296" spans="1:4" x14ac:dyDescent="0.3">
      <c r="A296" s="10" t="s">
        <v>563</v>
      </c>
      <c r="B296" s="11">
        <v>15</v>
      </c>
      <c r="C296" s="11">
        <v>999</v>
      </c>
      <c r="D296" s="12">
        <v>999</v>
      </c>
    </row>
    <row r="297" spans="1:4" x14ac:dyDescent="0.3">
      <c r="A297" s="10" t="s">
        <v>602</v>
      </c>
      <c r="B297" s="11">
        <v>23</v>
      </c>
      <c r="C297" s="11">
        <v>0</v>
      </c>
      <c r="D297" s="12">
        <v>0</v>
      </c>
    </row>
    <row r="298" spans="1:4" x14ac:dyDescent="0.3">
      <c r="A298" s="10" t="s">
        <v>282</v>
      </c>
      <c r="B298" s="11">
        <v>12</v>
      </c>
      <c r="C298" s="11">
        <v>999</v>
      </c>
      <c r="D298" s="12">
        <v>999</v>
      </c>
    </row>
    <row r="299" spans="1:4" x14ac:dyDescent="0.3">
      <c r="A299" s="10" t="s">
        <v>564</v>
      </c>
      <c r="B299" s="11">
        <v>999</v>
      </c>
      <c r="C299" s="11">
        <v>999</v>
      </c>
      <c r="D299" s="12">
        <v>999</v>
      </c>
    </row>
    <row r="300" spans="1:4" x14ac:dyDescent="0.3">
      <c r="A300" s="10" t="s">
        <v>622</v>
      </c>
      <c r="B300" s="11">
        <v>19</v>
      </c>
      <c r="C300" s="11">
        <v>999</v>
      </c>
      <c r="D300" s="12">
        <v>999</v>
      </c>
    </row>
    <row r="301" spans="1:4" x14ac:dyDescent="0.3">
      <c r="A301" s="10" t="s">
        <v>565</v>
      </c>
      <c r="B301" s="11">
        <v>999</v>
      </c>
      <c r="C301" s="11">
        <v>999</v>
      </c>
      <c r="D301" s="12">
        <v>999</v>
      </c>
    </row>
    <row r="302" spans="1:4" x14ac:dyDescent="0.3">
      <c r="A302" s="10" t="s">
        <v>283</v>
      </c>
      <c r="B302" s="11">
        <v>132</v>
      </c>
      <c r="C302" s="11">
        <v>999</v>
      </c>
      <c r="D302" s="12">
        <v>999</v>
      </c>
    </row>
    <row r="303" spans="1:4" x14ac:dyDescent="0.3">
      <c r="A303" s="10" t="s">
        <v>284</v>
      </c>
      <c r="B303" s="11">
        <v>235</v>
      </c>
      <c r="C303" s="11">
        <v>999</v>
      </c>
      <c r="D303" s="12">
        <v>999</v>
      </c>
    </row>
    <row r="304" spans="1:4" x14ac:dyDescent="0.3">
      <c r="A304" s="10" t="s">
        <v>285</v>
      </c>
      <c r="B304" s="11">
        <v>58</v>
      </c>
      <c r="C304" s="11">
        <v>999</v>
      </c>
      <c r="D304" s="12">
        <v>999</v>
      </c>
    </row>
    <row r="305" spans="1:4" x14ac:dyDescent="0.3">
      <c r="A305" s="10" t="s">
        <v>286</v>
      </c>
      <c r="B305" s="11">
        <v>60</v>
      </c>
      <c r="C305" s="11">
        <v>0</v>
      </c>
      <c r="D305" s="12">
        <v>0</v>
      </c>
    </row>
    <row r="306" spans="1:4" x14ac:dyDescent="0.3">
      <c r="A306" s="10" t="s">
        <v>287</v>
      </c>
      <c r="B306" s="11">
        <v>18</v>
      </c>
      <c r="C306" s="11">
        <v>999</v>
      </c>
      <c r="D306" s="12">
        <v>999</v>
      </c>
    </row>
    <row r="307" spans="1:4" x14ac:dyDescent="0.3">
      <c r="A307" s="10" t="s">
        <v>566</v>
      </c>
      <c r="B307" s="11">
        <v>26</v>
      </c>
      <c r="C307" s="11">
        <v>999</v>
      </c>
      <c r="D307" s="12">
        <v>999</v>
      </c>
    </row>
    <row r="308" spans="1:4" x14ac:dyDescent="0.3">
      <c r="A308" s="10" t="s">
        <v>289</v>
      </c>
      <c r="B308" s="11">
        <v>10</v>
      </c>
      <c r="C308" s="11">
        <v>0</v>
      </c>
      <c r="D308" s="12">
        <v>0</v>
      </c>
    </row>
    <row r="309" spans="1:4" x14ac:dyDescent="0.3">
      <c r="A309" s="10" t="s">
        <v>291</v>
      </c>
      <c r="B309" s="11">
        <v>11</v>
      </c>
      <c r="C309" s="11">
        <v>0</v>
      </c>
      <c r="D309" s="12">
        <v>0</v>
      </c>
    </row>
    <row r="310" spans="1:4" x14ac:dyDescent="0.3">
      <c r="A310" s="10" t="s">
        <v>292</v>
      </c>
      <c r="B310" s="11">
        <v>999</v>
      </c>
      <c r="C310" s="11">
        <v>999</v>
      </c>
      <c r="D310" s="12">
        <v>999</v>
      </c>
    </row>
    <row r="311" spans="1:4" x14ac:dyDescent="0.3">
      <c r="A311" s="10" t="s">
        <v>293</v>
      </c>
      <c r="B311" s="11">
        <v>20</v>
      </c>
      <c r="C311" s="11">
        <v>0</v>
      </c>
      <c r="D311" s="12">
        <v>0</v>
      </c>
    </row>
    <row r="312" spans="1:4" x14ac:dyDescent="0.3">
      <c r="A312" s="10" t="s">
        <v>623</v>
      </c>
      <c r="B312" s="11">
        <v>999</v>
      </c>
      <c r="C312" s="11">
        <v>999</v>
      </c>
      <c r="D312" s="12">
        <v>999</v>
      </c>
    </row>
    <row r="313" spans="1:4" x14ac:dyDescent="0.3">
      <c r="A313" s="10" t="s">
        <v>294</v>
      </c>
      <c r="B313" s="11">
        <v>31</v>
      </c>
      <c r="C313" s="11">
        <v>999</v>
      </c>
      <c r="D313" s="12">
        <v>999</v>
      </c>
    </row>
    <row r="314" spans="1:4" x14ac:dyDescent="0.3">
      <c r="A314" s="10" t="s">
        <v>295</v>
      </c>
      <c r="B314" s="11">
        <v>432</v>
      </c>
      <c r="C314" s="11">
        <v>999</v>
      </c>
      <c r="D314" s="12">
        <v>999</v>
      </c>
    </row>
    <row r="315" spans="1:4" x14ac:dyDescent="0.3">
      <c r="A315" s="10" t="s">
        <v>296</v>
      </c>
      <c r="B315" s="11">
        <v>79</v>
      </c>
      <c r="C315" s="11">
        <v>999</v>
      </c>
      <c r="D315" s="12">
        <v>999</v>
      </c>
    </row>
    <row r="316" spans="1:4" x14ac:dyDescent="0.3">
      <c r="A316" s="10" t="s">
        <v>297</v>
      </c>
      <c r="B316" s="11">
        <v>88</v>
      </c>
      <c r="C316" s="11">
        <v>0</v>
      </c>
      <c r="D316" s="12">
        <v>0</v>
      </c>
    </row>
    <row r="317" spans="1:4" x14ac:dyDescent="0.3">
      <c r="A317" s="10" t="s">
        <v>298</v>
      </c>
      <c r="B317" s="11">
        <v>589</v>
      </c>
      <c r="C317" s="11">
        <v>26</v>
      </c>
      <c r="D317" s="12">
        <v>4.4000000000000004</v>
      </c>
    </row>
    <row r="318" spans="1:4" x14ac:dyDescent="0.3">
      <c r="A318" s="10" t="s">
        <v>299</v>
      </c>
      <c r="B318" s="11">
        <v>66</v>
      </c>
      <c r="C318" s="11">
        <v>0</v>
      </c>
      <c r="D318" s="12">
        <v>0</v>
      </c>
    </row>
    <row r="319" spans="1:4" x14ac:dyDescent="0.3">
      <c r="A319" s="10" t="s">
        <v>300</v>
      </c>
      <c r="B319" s="11">
        <v>23</v>
      </c>
      <c r="C319" s="11">
        <v>0</v>
      </c>
      <c r="D319" s="12">
        <v>0</v>
      </c>
    </row>
    <row r="320" spans="1:4" x14ac:dyDescent="0.3">
      <c r="A320" s="10" t="s">
        <v>301</v>
      </c>
      <c r="B320" s="11">
        <v>19</v>
      </c>
      <c r="C320" s="11">
        <v>0</v>
      </c>
      <c r="D320" s="12">
        <v>0</v>
      </c>
    </row>
    <row r="321" spans="1:4" x14ac:dyDescent="0.3">
      <c r="A321" s="10" t="s">
        <v>302</v>
      </c>
      <c r="B321" s="11">
        <v>48</v>
      </c>
      <c r="C321" s="11">
        <v>0</v>
      </c>
      <c r="D321" s="12">
        <v>0</v>
      </c>
    </row>
    <row r="322" spans="1:4" x14ac:dyDescent="0.3">
      <c r="A322" s="10" t="s">
        <v>303</v>
      </c>
      <c r="B322" s="11">
        <v>549</v>
      </c>
      <c r="C322" s="11">
        <v>26</v>
      </c>
      <c r="D322" s="12">
        <v>4.7</v>
      </c>
    </row>
    <row r="323" spans="1:4" x14ac:dyDescent="0.3">
      <c r="A323" s="10" t="s">
        <v>304</v>
      </c>
      <c r="B323" s="11">
        <v>337</v>
      </c>
      <c r="C323" s="11">
        <v>12</v>
      </c>
      <c r="D323" s="12">
        <v>3.6</v>
      </c>
    </row>
    <row r="324" spans="1:4" x14ac:dyDescent="0.3">
      <c r="A324" s="10" t="s">
        <v>305</v>
      </c>
      <c r="B324" s="11">
        <v>24</v>
      </c>
      <c r="C324" s="11">
        <v>0</v>
      </c>
      <c r="D324" s="12">
        <v>0</v>
      </c>
    </row>
    <row r="325" spans="1:4" x14ac:dyDescent="0.3">
      <c r="A325" s="10" t="s">
        <v>306</v>
      </c>
      <c r="B325" s="11">
        <v>12</v>
      </c>
      <c r="C325" s="11">
        <v>0</v>
      </c>
      <c r="D325" s="12">
        <v>0</v>
      </c>
    </row>
    <row r="326" spans="1:4" x14ac:dyDescent="0.3">
      <c r="A326" s="10" t="s">
        <v>307</v>
      </c>
      <c r="B326" s="11">
        <v>154</v>
      </c>
      <c r="C326" s="11">
        <v>999</v>
      </c>
      <c r="D326" s="12">
        <v>999</v>
      </c>
    </row>
    <row r="327" spans="1:4" x14ac:dyDescent="0.3">
      <c r="A327" s="10" t="s">
        <v>308</v>
      </c>
      <c r="B327" s="11">
        <v>42</v>
      </c>
      <c r="C327" s="11">
        <v>999</v>
      </c>
      <c r="D327" s="12">
        <v>999</v>
      </c>
    </row>
    <row r="328" spans="1:4" x14ac:dyDescent="0.3">
      <c r="A328" s="10" t="s">
        <v>567</v>
      </c>
      <c r="B328" s="11">
        <v>19</v>
      </c>
      <c r="C328" s="11">
        <v>0</v>
      </c>
      <c r="D328" s="12">
        <v>0</v>
      </c>
    </row>
    <row r="329" spans="1:4" x14ac:dyDescent="0.3">
      <c r="A329" s="10" t="s">
        <v>309</v>
      </c>
      <c r="B329" s="11">
        <v>135</v>
      </c>
      <c r="C329" s="11">
        <v>999</v>
      </c>
      <c r="D329" s="12">
        <v>999</v>
      </c>
    </row>
    <row r="330" spans="1:4" x14ac:dyDescent="0.3">
      <c r="A330" s="10" t="s">
        <v>568</v>
      </c>
      <c r="B330" s="11">
        <v>23</v>
      </c>
      <c r="C330" s="11">
        <v>999</v>
      </c>
      <c r="D330" s="12">
        <v>999</v>
      </c>
    </row>
    <row r="331" spans="1:4" x14ac:dyDescent="0.3">
      <c r="A331" s="10" t="s">
        <v>310</v>
      </c>
      <c r="B331" s="11">
        <v>110</v>
      </c>
      <c r="C331" s="11">
        <v>999</v>
      </c>
      <c r="D331" s="12">
        <v>999</v>
      </c>
    </row>
    <row r="332" spans="1:4" x14ac:dyDescent="0.3">
      <c r="A332" s="10" t="s">
        <v>311</v>
      </c>
      <c r="B332" s="11">
        <v>269</v>
      </c>
      <c r="C332" s="11">
        <v>999</v>
      </c>
      <c r="D332" s="12">
        <v>999</v>
      </c>
    </row>
    <row r="333" spans="1:4" x14ac:dyDescent="0.3">
      <c r="A333" s="10" t="s">
        <v>312</v>
      </c>
      <c r="B333" s="11">
        <v>169</v>
      </c>
      <c r="C333" s="11">
        <v>12</v>
      </c>
      <c r="D333" s="12">
        <v>7.1</v>
      </c>
    </row>
    <row r="334" spans="1:4" x14ac:dyDescent="0.3">
      <c r="A334" s="10" t="s">
        <v>313</v>
      </c>
      <c r="B334" s="11">
        <v>16</v>
      </c>
      <c r="C334" s="11">
        <v>999</v>
      </c>
      <c r="D334" s="12">
        <v>999</v>
      </c>
    </row>
    <row r="335" spans="1:4" x14ac:dyDescent="0.3">
      <c r="A335" s="10" t="s">
        <v>314</v>
      </c>
      <c r="B335" s="11">
        <v>45</v>
      </c>
      <c r="C335" s="11">
        <v>0</v>
      </c>
      <c r="D335" s="12">
        <v>0</v>
      </c>
    </row>
    <row r="336" spans="1:4" x14ac:dyDescent="0.3">
      <c r="A336" s="10" t="s">
        <v>315</v>
      </c>
      <c r="B336" s="11">
        <v>72</v>
      </c>
      <c r="C336" s="11">
        <v>999</v>
      </c>
      <c r="D336" s="12">
        <v>999</v>
      </c>
    </row>
    <row r="337" spans="1:4" x14ac:dyDescent="0.3">
      <c r="A337" s="10" t="s">
        <v>569</v>
      </c>
      <c r="B337" s="11">
        <v>999</v>
      </c>
      <c r="C337" s="11">
        <v>999</v>
      </c>
      <c r="D337" s="12">
        <v>999</v>
      </c>
    </row>
    <row r="338" spans="1:4" x14ac:dyDescent="0.3">
      <c r="A338" s="10" t="s">
        <v>316</v>
      </c>
      <c r="B338" s="11">
        <v>999</v>
      </c>
      <c r="C338" s="11">
        <v>999</v>
      </c>
      <c r="D338" s="12">
        <v>999</v>
      </c>
    </row>
    <row r="339" spans="1:4" x14ac:dyDescent="0.3">
      <c r="A339" s="10" t="s">
        <v>317</v>
      </c>
      <c r="B339" s="11">
        <v>999</v>
      </c>
      <c r="C339" s="11">
        <v>999</v>
      </c>
      <c r="D339" s="12">
        <v>999</v>
      </c>
    </row>
    <row r="340" spans="1:4" x14ac:dyDescent="0.3">
      <c r="A340" s="10" t="s">
        <v>570</v>
      </c>
      <c r="B340" s="11">
        <v>999</v>
      </c>
      <c r="C340" s="11">
        <v>999</v>
      </c>
      <c r="D340" s="12">
        <v>999</v>
      </c>
    </row>
    <row r="341" spans="1:4" x14ac:dyDescent="0.3">
      <c r="A341" s="10" t="s">
        <v>318</v>
      </c>
      <c r="B341" s="11">
        <v>203</v>
      </c>
      <c r="C341" s="11">
        <v>999</v>
      </c>
      <c r="D341" s="12">
        <v>999</v>
      </c>
    </row>
    <row r="342" spans="1:4" x14ac:dyDescent="0.3">
      <c r="A342" s="10" t="s">
        <v>319</v>
      </c>
      <c r="B342" s="11">
        <v>34</v>
      </c>
      <c r="C342" s="11">
        <v>999</v>
      </c>
      <c r="D342" s="12">
        <v>999</v>
      </c>
    </row>
    <row r="343" spans="1:4" x14ac:dyDescent="0.3">
      <c r="A343" s="10" t="s">
        <v>320</v>
      </c>
      <c r="B343" s="11">
        <v>10</v>
      </c>
      <c r="C343" s="11">
        <v>0</v>
      </c>
      <c r="D343" s="12">
        <v>0</v>
      </c>
    </row>
    <row r="344" spans="1:4" x14ac:dyDescent="0.3">
      <c r="A344" s="10" t="s">
        <v>321</v>
      </c>
      <c r="B344" s="11">
        <v>86</v>
      </c>
      <c r="C344" s="11">
        <v>0</v>
      </c>
      <c r="D344" s="12">
        <v>0</v>
      </c>
    </row>
    <row r="345" spans="1:4" x14ac:dyDescent="0.3">
      <c r="A345" s="10" t="s">
        <v>322</v>
      </c>
      <c r="B345" s="11">
        <v>26</v>
      </c>
      <c r="C345" s="11">
        <v>999</v>
      </c>
      <c r="D345" s="12">
        <v>999</v>
      </c>
    </row>
    <row r="346" spans="1:4" x14ac:dyDescent="0.3">
      <c r="A346" s="10" t="s">
        <v>323</v>
      </c>
      <c r="B346" s="11">
        <v>48</v>
      </c>
      <c r="C346" s="11">
        <v>999</v>
      </c>
      <c r="D346" s="12">
        <v>999</v>
      </c>
    </row>
    <row r="347" spans="1:4" x14ac:dyDescent="0.3">
      <c r="A347" s="10" t="s">
        <v>324</v>
      </c>
      <c r="B347" s="11">
        <v>114</v>
      </c>
      <c r="C347" s="11">
        <v>0</v>
      </c>
      <c r="D347" s="12">
        <v>0</v>
      </c>
    </row>
    <row r="348" spans="1:4" x14ac:dyDescent="0.3">
      <c r="A348" s="10" t="s">
        <v>325</v>
      </c>
      <c r="B348" s="11">
        <v>59</v>
      </c>
      <c r="C348" s="11">
        <v>999</v>
      </c>
      <c r="D348" s="12">
        <v>999</v>
      </c>
    </row>
    <row r="349" spans="1:4" x14ac:dyDescent="0.3">
      <c r="A349" s="10" t="s">
        <v>326</v>
      </c>
      <c r="B349" s="11">
        <v>207</v>
      </c>
      <c r="C349" s="11">
        <v>12</v>
      </c>
      <c r="D349" s="12">
        <v>5.8</v>
      </c>
    </row>
    <row r="350" spans="1:4" x14ac:dyDescent="0.3">
      <c r="A350" s="10" t="s">
        <v>327</v>
      </c>
      <c r="B350" s="11">
        <v>82</v>
      </c>
      <c r="C350" s="11">
        <v>999</v>
      </c>
      <c r="D350" s="12">
        <v>999</v>
      </c>
    </row>
    <row r="351" spans="1:4" x14ac:dyDescent="0.3">
      <c r="A351" s="10" t="s">
        <v>328</v>
      </c>
      <c r="B351" s="11">
        <v>48</v>
      </c>
      <c r="C351" s="11">
        <v>0</v>
      </c>
      <c r="D351" s="12">
        <v>0</v>
      </c>
    </row>
    <row r="352" spans="1:4" x14ac:dyDescent="0.3">
      <c r="A352" s="10" t="s">
        <v>329</v>
      </c>
      <c r="B352" s="11">
        <v>29</v>
      </c>
      <c r="C352" s="11">
        <v>999</v>
      </c>
      <c r="D352" s="12">
        <v>999</v>
      </c>
    </row>
    <row r="353" spans="1:4" x14ac:dyDescent="0.3">
      <c r="A353" s="10" t="s">
        <v>330</v>
      </c>
      <c r="B353" s="11">
        <v>315</v>
      </c>
      <c r="C353" s="11">
        <v>999</v>
      </c>
      <c r="D353" s="12">
        <v>999</v>
      </c>
    </row>
    <row r="354" spans="1:4" x14ac:dyDescent="0.3">
      <c r="A354" s="10" t="s">
        <v>331</v>
      </c>
      <c r="B354" s="11">
        <v>34</v>
      </c>
      <c r="C354" s="11">
        <v>999</v>
      </c>
      <c r="D354" s="12">
        <v>999</v>
      </c>
    </row>
    <row r="355" spans="1:4" x14ac:dyDescent="0.3">
      <c r="A355" s="10" t="s">
        <v>624</v>
      </c>
      <c r="B355" s="11">
        <v>999</v>
      </c>
      <c r="C355" s="11">
        <v>999</v>
      </c>
      <c r="D355" s="12">
        <v>999</v>
      </c>
    </row>
    <row r="356" spans="1:4" x14ac:dyDescent="0.3">
      <c r="A356" s="10" t="s">
        <v>332</v>
      </c>
      <c r="B356" s="11">
        <v>381</v>
      </c>
      <c r="C356" s="11">
        <v>13</v>
      </c>
      <c r="D356" s="12">
        <v>3.4</v>
      </c>
    </row>
    <row r="357" spans="1:4" x14ac:dyDescent="0.3">
      <c r="A357" s="10" t="s">
        <v>333</v>
      </c>
      <c r="B357" s="11">
        <v>999</v>
      </c>
      <c r="C357" s="11">
        <v>999</v>
      </c>
      <c r="D357" s="12">
        <v>999</v>
      </c>
    </row>
    <row r="358" spans="1:4" x14ac:dyDescent="0.3">
      <c r="A358" s="10" t="s">
        <v>334</v>
      </c>
      <c r="B358" s="11">
        <v>955</v>
      </c>
      <c r="C358" s="11">
        <v>14</v>
      </c>
      <c r="D358" s="12">
        <v>1.5</v>
      </c>
    </row>
    <row r="359" spans="1:4" x14ac:dyDescent="0.3">
      <c r="A359" s="10" t="s">
        <v>625</v>
      </c>
      <c r="B359" s="11">
        <v>27</v>
      </c>
      <c r="C359" s="11">
        <v>999</v>
      </c>
      <c r="D359" s="12">
        <v>999</v>
      </c>
    </row>
    <row r="360" spans="1:4" x14ac:dyDescent="0.3">
      <c r="A360" s="10" t="s">
        <v>335</v>
      </c>
      <c r="B360" s="11">
        <v>30</v>
      </c>
      <c r="C360" s="11">
        <v>0</v>
      </c>
      <c r="D360" s="12">
        <v>0</v>
      </c>
    </row>
    <row r="361" spans="1:4" x14ac:dyDescent="0.3">
      <c r="A361" s="10" t="s">
        <v>336</v>
      </c>
      <c r="B361" s="11">
        <v>156</v>
      </c>
      <c r="C361" s="11">
        <v>999</v>
      </c>
      <c r="D361" s="12">
        <v>999</v>
      </c>
    </row>
    <row r="362" spans="1:4" x14ac:dyDescent="0.3">
      <c r="A362" s="10" t="s">
        <v>626</v>
      </c>
      <c r="B362" s="11">
        <v>11</v>
      </c>
      <c r="C362" s="11">
        <v>999</v>
      </c>
      <c r="D362" s="12">
        <v>999</v>
      </c>
    </row>
    <row r="363" spans="1:4" x14ac:dyDescent="0.3">
      <c r="A363" s="10" t="s">
        <v>337</v>
      </c>
      <c r="B363" s="11">
        <v>32</v>
      </c>
      <c r="C363" s="11">
        <v>999</v>
      </c>
      <c r="D363" s="12">
        <v>999</v>
      </c>
    </row>
    <row r="364" spans="1:4" x14ac:dyDescent="0.3">
      <c r="A364" s="10" t="s">
        <v>338</v>
      </c>
      <c r="B364" s="11">
        <v>33</v>
      </c>
      <c r="C364" s="11">
        <v>0</v>
      </c>
      <c r="D364" s="12">
        <v>0</v>
      </c>
    </row>
    <row r="365" spans="1:4" x14ac:dyDescent="0.3">
      <c r="A365" s="10" t="s">
        <v>339</v>
      </c>
      <c r="B365" s="11">
        <v>167</v>
      </c>
      <c r="C365" s="11">
        <v>999</v>
      </c>
      <c r="D365" s="12">
        <v>999</v>
      </c>
    </row>
    <row r="366" spans="1:4" x14ac:dyDescent="0.3">
      <c r="A366" s="10" t="s">
        <v>340</v>
      </c>
      <c r="B366" s="11">
        <v>999</v>
      </c>
      <c r="C366" s="11">
        <v>999</v>
      </c>
      <c r="D366" s="12">
        <v>999</v>
      </c>
    </row>
    <row r="367" spans="1:4" x14ac:dyDescent="0.3">
      <c r="A367" s="10" t="s">
        <v>341</v>
      </c>
      <c r="B367" s="11">
        <v>18</v>
      </c>
      <c r="C367" s="11">
        <v>0</v>
      </c>
      <c r="D367" s="12">
        <v>0</v>
      </c>
    </row>
    <row r="368" spans="1:4" x14ac:dyDescent="0.3">
      <c r="A368" s="10" t="s">
        <v>342</v>
      </c>
      <c r="B368" s="11">
        <v>73</v>
      </c>
      <c r="C368" s="11">
        <v>999</v>
      </c>
      <c r="D368" s="12">
        <v>999</v>
      </c>
    </row>
    <row r="369" spans="1:4" x14ac:dyDescent="0.3">
      <c r="A369" s="10" t="s">
        <v>344</v>
      </c>
      <c r="B369" s="11">
        <v>78</v>
      </c>
      <c r="C369" s="11">
        <v>14</v>
      </c>
      <c r="D369" s="12">
        <v>17.899999999999999</v>
      </c>
    </row>
    <row r="370" spans="1:4" x14ac:dyDescent="0.3">
      <c r="A370" s="10" t="s">
        <v>345</v>
      </c>
      <c r="B370" s="11">
        <v>118</v>
      </c>
      <c r="C370" s="11">
        <v>999</v>
      </c>
      <c r="D370" s="12">
        <v>999</v>
      </c>
    </row>
    <row r="371" spans="1:4" x14ac:dyDescent="0.3">
      <c r="A371" s="10" t="s">
        <v>346</v>
      </c>
      <c r="B371" s="11">
        <v>133</v>
      </c>
      <c r="C371" s="11">
        <v>999</v>
      </c>
      <c r="D371" s="12">
        <v>999</v>
      </c>
    </row>
    <row r="372" spans="1:4" x14ac:dyDescent="0.3">
      <c r="A372" s="10" t="s">
        <v>347</v>
      </c>
      <c r="B372" s="11">
        <v>35</v>
      </c>
      <c r="C372" s="11">
        <v>999</v>
      </c>
      <c r="D372" s="12">
        <v>999</v>
      </c>
    </row>
    <row r="373" spans="1:4" x14ac:dyDescent="0.3">
      <c r="A373" s="10" t="s">
        <v>348</v>
      </c>
      <c r="B373" s="11">
        <v>188</v>
      </c>
      <c r="C373" s="11">
        <v>999</v>
      </c>
      <c r="D373" s="12">
        <v>999</v>
      </c>
    </row>
    <row r="374" spans="1:4" x14ac:dyDescent="0.3">
      <c r="A374" s="10" t="s">
        <v>349</v>
      </c>
      <c r="B374" s="11">
        <v>17</v>
      </c>
      <c r="C374" s="11">
        <v>0</v>
      </c>
      <c r="D374" s="12">
        <v>0</v>
      </c>
    </row>
    <row r="375" spans="1:4" x14ac:dyDescent="0.3">
      <c r="A375" s="10" t="s">
        <v>350</v>
      </c>
      <c r="B375" s="11">
        <v>999</v>
      </c>
      <c r="C375" s="11">
        <v>999</v>
      </c>
      <c r="D375" s="12">
        <v>999</v>
      </c>
    </row>
    <row r="376" spans="1:4" x14ac:dyDescent="0.3">
      <c r="A376" s="10" t="s">
        <v>351</v>
      </c>
      <c r="B376" s="11">
        <v>203</v>
      </c>
      <c r="C376" s="11">
        <v>999</v>
      </c>
      <c r="D376" s="12">
        <v>999</v>
      </c>
    </row>
    <row r="377" spans="1:4" x14ac:dyDescent="0.3">
      <c r="A377" s="10" t="s">
        <v>603</v>
      </c>
      <c r="B377" s="11">
        <v>42</v>
      </c>
      <c r="C377" s="11">
        <v>999</v>
      </c>
      <c r="D377" s="12">
        <v>999</v>
      </c>
    </row>
    <row r="378" spans="1:4" x14ac:dyDescent="0.3">
      <c r="A378" s="10" t="s">
        <v>352</v>
      </c>
      <c r="B378" s="11">
        <v>82</v>
      </c>
      <c r="C378" s="11">
        <v>999</v>
      </c>
      <c r="D378" s="12">
        <v>999</v>
      </c>
    </row>
    <row r="379" spans="1:4" x14ac:dyDescent="0.3">
      <c r="A379" s="10" t="s">
        <v>353</v>
      </c>
      <c r="B379" s="11">
        <v>107</v>
      </c>
      <c r="C379" s="11">
        <v>999</v>
      </c>
      <c r="D379" s="12">
        <v>999</v>
      </c>
    </row>
    <row r="380" spans="1:4" x14ac:dyDescent="0.3">
      <c r="A380" s="10" t="s">
        <v>627</v>
      </c>
      <c r="B380" s="11">
        <v>11</v>
      </c>
      <c r="C380" s="11">
        <v>999</v>
      </c>
      <c r="D380" s="12">
        <v>999</v>
      </c>
    </row>
    <row r="381" spans="1:4" x14ac:dyDescent="0.3">
      <c r="A381" s="10" t="s">
        <v>354</v>
      </c>
      <c r="B381" s="11">
        <v>112</v>
      </c>
      <c r="C381" s="11">
        <v>999</v>
      </c>
      <c r="D381" s="12">
        <v>999</v>
      </c>
    </row>
    <row r="382" spans="1:4" x14ac:dyDescent="0.3">
      <c r="A382" s="10" t="s">
        <v>355</v>
      </c>
      <c r="B382" s="11">
        <v>521</v>
      </c>
      <c r="C382" s="11">
        <v>999</v>
      </c>
      <c r="D382" s="12">
        <v>999</v>
      </c>
    </row>
    <row r="383" spans="1:4" x14ac:dyDescent="0.3">
      <c r="A383" s="10" t="s">
        <v>356</v>
      </c>
      <c r="B383" s="11">
        <v>999</v>
      </c>
      <c r="C383" s="11">
        <v>999</v>
      </c>
      <c r="D383" s="12">
        <v>999</v>
      </c>
    </row>
    <row r="384" spans="1:4" x14ac:dyDescent="0.3">
      <c r="A384" s="10" t="s">
        <v>357</v>
      </c>
      <c r="B384" s="11">
        <v>13</v>
      </c>
      <c r="C384" s="11">
        <v>0</v>
      </c>
      <c r="D384" s="12">
        <v>0</v>
      </c>
    </row>
    <row r="385" spans="1:4" x14ac:dyDescent="0.3">
      <c r="A385" s="10" t="s">
        <v>358</v>
      </c>
      <c r="B385" s="11">
        <v>999</v>
      </c>
      <c r="C385" s="11">
        <v>999</v>
      </c>
      <c r="D385" s="12">
        <v>999</v>
      </c>
    </row>
    <row r="386" spans="1:4" x14ac:dyDescent="0.3">
      <c r="A386" s="10" t="s">
        <v>359</v>
      </c>
      <c r="B386" s="11">
        <v>999</v>
      </c>
      <c r="C386" s="11">
        <v>999</v>
      </c>
      <c r="D386" s="12">
        <v>999</v>
      </c>
    </row>
    <row r="387" spans="1:4" x14ac:dyDescent="0.3">
      <c r="A387" s="10" t="s">
        <v>361</v>
      </c>
      <c r="B387" s="11">
        <v>131</v>
      </c>
      <c r="C387" s="11">
        <v>999</v>
      </c>
      <c r="D387" s="12">
        <v>999</v>
      </c>
    </row>
    <row r="388" spans="1:4" x14ac:dyDescent="0.3">
      <c r="A388" s="10" t="s">
        <v>362</v>
      </c>
      <c r="B388" s="11">
        <v>35</v>
      </c>
      <c r="C388" s="11">
        <v>999</v>
      </c>
      <c r="D388" s="12">
        <v>999</v>
      </c>
    </row>
    <row r="389" spans="1:4" x14ac:dyDescent="0.3">
      <c r="A389" s="10" t="s">
        <v>363</v>
      </c>
      <c r="B389" s="11">
        <v>384</v>
      </c>
      <c r="C389" s="11">
        <v>999</v>
      </c>
      <c r="D389" s="12">
        <v>999</v>
      </c>
    </row>
    <row r="390" spans="1:4" x14ac:dyDescent="0.3">
      <c r="A390" s="10" t="s">
        <v>364</v>
      </c>
      <c r="B390" s="11">
        <v>40</v>
      </c>
      <c r="C390" s="11">
        <v>999</v>
      </c>
      <c r="D390" s="12">
        <v>999</v>
      </c>
    </row>
    <row r="391" spans="1:4" x14ac:dyDescent="0.3">
      <c r="A391" s="10" t="s">
        <v>365</v>
      </c>
      <c r="B391" s="11">
        <v>139</v>
      </c>
      <c r="C391" s="11">
        <v>999</v>
      </c>
      <c r="D391" s="12">
        <v>999</v>
      </c>
    </row>
    <row r="392" spans="1:4" x14ac:dyDescent="0.3">
      <c r="A392" s="10" t="s">
        <v>366</v>
      </c>
      <c r="B392" s="11">
        <v>535</v>
      </c>
      <c r="C392" s="11">
        <v>29</v>
      </c>
      <c r="D392" s="12">
        <v>5.4</v>
      </c>
    </row>
    <row r="393" spans="1:4" x14ac:dyDescent="0.3">
      <c r="A393" s="10" t="s">
        <v>367</v>
      </c>
      <c r="B393" s="11">
        <v>167</v>
      </c>
      <c r="C393" s="11">
        <v>999</v>
      </c>
      <c r="D393" s="12">
        <v>999</v>
      </c>
    </row>
    <row r="394" spans="1:4" x14ac:dyDescent="0.3">
      <c r="A394" s="10" t="s">
        <v>368</v>
      </c>
      <c r="B394" s="11">
        <v>23</v>
      </c>
      <c r="C394" s="11">
        <v>0</v>
      </c>
      <c r="D394" s="12">
        <v>0</v>
      </c>
    </row>
    <row r="395" spans="1:4" x14ac:dyDescent="0.3">
      <c r="A395" s="10" t="s">
        <v>369</v>
      </c>
      <c r="B395" s="11">
        <v>58</v>
      </c>
      <c r="C395" s="11">
        <v>999</v>
      </c>
      <c r="D395" s="12">
        <v>999</v>
      </c>
    </row>
    <row r="396" spans="1:4" x14ac:dyDescent="0.3">
      <c r="A396" s="10" t="s">
        <v>571</v>
      </c>
      <c r="B396" s="11">
        <v>999</v>
      </c>
      <c r="C396" s="11">
        <v>999</v>
      </c>
      <c r="D396" s="12">
        <v>999</v>
      </c>
    </row>
    <row r="397" spans="1:4" x14ac:dyDescent="0.3">
      <c r="A397" s="10" t="s">
        <v>370</v>
      </c>
      <c r="B397" s="11">
        <v>219</v>
      </c>
      <c r="C397" s="11">
        <v>10</v>
      </c>
      <c r="D397" s="12">
        <v>4.5999999999999996</v>
      </c>
    </row>
    <row r="398" spans="1:4" x14ac:dyDescent="0.3">
      <c r="A398" s="10" t="s">
        <v>572</v>
      </c>
      <c r="B398" s="11">
        <v>10</v>
      </c>
      <c r="C398" s="11">
        <v>0</v>
      </c>
      <c r="D398" s="12">
        <v>0</v>
      </c>
    </row>
    <row r="399" spans="1:4" x14ac:dyDescent="0.3">
      <c r="A399" s="10" t="s">
        <v>371</v>
      </c>
      <c r="B399" s="11">
        <v>999</v>
      </c>
      <c r="C399" s="11">
        <v>999</v>
      </c>
      <c r="D399" s="12">
        <v>999</v>
      </c>
    </row>
    <row r="400" spans="1:4" x14ac:dyDescent="0.3">
      <c r="A400" s="10" t="s">
        <v>372</v>
      </c>
      <c r="B400" s="11">
        <v>185</v>
      </c>
      <c r="C400" s="11">
        <v>999</v>
      </c>
      <c r="D400" s="12">
        <v>999</v>
      </c>
    </row>
    <row r="401" spans="1:4" x14ac:dyDescent="0.3">
      <c r="A401" s="10" t="s">
        <v>373</v>
      </c>
      <c r="B401" s="11">
        <v>999</v>
      </c>
      <c r="C401" s="11">
        <v>999</v>
      </c>
      <c r="D401" s="12">
        <v>999</v>
      </c>
    </row>
    <row r="402" spans="1:4" x14ac:dyDescent="0.3">
      <c r="A402" s="10" t="s">
        <v>628</v>
      </c>
      <c r="B402" s="11">
        <v>999</v>
      </c>
      <c r="C402" s="11">
        <v>999</v>
      </c>
      <c r="D402" s="12">
        <v>999</v>
      </c>
    </row>
    <row r="403" spans="1:4" x14ac:dyDescent="0.3">
      <c r="A403" s="10" t="s">
        <v>374</v>
      </c>
      <c r="B403" s="11">
        <v>999</v>
      </c>
      <c r="C403" s="11">
        <v>999</v>
      </c>
      <c r="D403" s="12">
        <v>999</v>
      </c>
    </row>
    <row r="404" spans="1:4" x14ac:dyDescent="0.3">
      <c r="A404" s="10" t="s">
        <v>375</v>
      </c>
      <c r="B404" s="11">
        <v>999</v>
      </c>
      <c r="C404" s="11">
        <v>999</v>
      </c>
      <c r="D404" s="12">
        <v>999</v>
      </c>
    </row>
    <row r="405" spans="1:4" x14ac:dyDescent="0.3">
      <c r="A405" s="10" t="s">
        <v>573</v>
      </c>
      <c r="B405" s="11">
        <v>999</v>
      </c>
      <c r="C405" s="11">
        <v>999</v>
      </c>
      <c r="D405" s="12">
        <v>999</v>
      </c>
    </row>
    <row r="406" spans="1:4" x14ac:dyDescent="0.3">
      <c r="A406" s="10" t="s">
        <v>376</v>
      </c>
      <c r="B406" s="11">
        <v>25</v>
      </c>
      <c r="C406" s="11">
        <v>0</v>
      </c>
      <c r="D406" s="12">
        <v>0</v>
      </c>
    </row>
    <row r="407" spans="1:4" x14ac:dyDescent="0.3">
      <c r="A407" s="10" t="s">
        <v>629</v>
      </c>
      <c r="B407" s="11">
        <v>0</v>
      </c>
      <c r="C407" s="11" t="s">
        <v>19</v>
      </c>
      <c r="D407" s="12" t="s">
        <v>19</v>
      </c>
    </row>
    <row r="408" spans="1:4" x14ac:dyDescent="0.3">
      <c r="A408" s="10" t="s">
        <v>574</v>
      </c>
      <c r="B408" s="11">
        <v>29</v>
      </c>
      <c r="C408" s="11">
        <v>0</v>
      </c>
      <c r="D408" s="12">
        <v>0</v>
      </c>
    </row>
    <row r="409" spans="1:4" x14ac:dyDescent="0.3">
      <c r="A409" s="10" t="s">
        <v>575</v>
      </c>
      <c r="B409" s="11">
        <v>25</v>
      </c>
      <c r="C409" s="11">
        <v>999</v>
      </c>
      <c r="D409" s="12">
        <v>999</v>
      </c>
    </row>
    <row r="410" spans="1:4" x14ac:dyDescent="0.3">
      <c r="A410" s="10" t="s">
        <v>630</v>
      </c>
      <c r="B410" s="11">
        <v>999</v>
      </c>
      <c r="C410" s="11">
        <v>999</v>
      </c>
      <c r="D410" s="12">
        <v>999</v>
      </c>
    </row>
    <row r="411" spans="1:4" x14ac:dyDescent="0.3">
      <c r="A411" s="10" t="s">
        <v>576</v>
      </c>
      <c r="B411" s="11">
        <v>24</v>
      </c>
      <c r="C411" s="11">
        <v>999</v>
      </c>
      <c r="D411" s="12">
        <v>999</v>
      </c>
    </row>
    <row r="412" spans="1:4" x14ac:dyDescent="0.3">
      <c r="A412" s="10" t="s">
        <v>377</v>
      </c>
      <c r="B412" s="11">
        <v>81</v>
      </c>
      <c r="C412" s="11">
        <v>999</v>
      </c>
      <c r="D412" s="12">
        <v>999</v>
      </c>
    </row>
    <row r="413" spans="1:4" x14ac:dyDescent="0.3">
      <c r="A413" s="10" t="s">
        <v>378</v>
      </c>
      <c r="B413" s="11">
        <v>32</v>
      </c>
      <c r="C413" s="11">
        <v>999</v>
      </c>
      <c r="D413" s="12">
        <v>999</v>
      </c>
    </row>
    <row r="414" spans="1:4" x14ac:dyDescent="0.3">
      <c r="A414" s="10" t="s">
        <v>379</v>
      </c>
      <c r="B414" s="11">
        <v>113</v>
      </c>
      <c r="C414" s="11">
        <v>999</v>
      </c>
      <c r="D414" s="12">
        <v>999</v>
      </c>
    </row>
    <row r="415" spans="1:4" x14ac:dyDescent="0.3">
      <c r="A415" s="10" t="s">
        <v>380</v>
      </c>
      <c r="B415" s="11">
        <v>999</v>
      </c>
      <c r="C415" s="11">
        <v>999</v>
      </c>
      <c r="D415" s="12">
        <v>999</v>
      </c>
    </row>
    <row r="416" spans="1:4" x14ac:dyDescent="0.3">
      <c r="A416" s="10" t="s">
        <v>381</v>
      </c>
      <c r="B416" s="11">
        <v>999</v>
      </c>
      <c r="C416" s="11">
        <v>999</v>
      </c>
      <c r="D416" s="12">
        <v>999</v>
      </c>
    </row>
    <row r="417" spans="1:4" x14ac:dyDescent="0.3">
      <c r="A417" s="10" t="s">
        <v>382</v>
      </c>
      <c r="B417" s="11">
        <v>0</v>
      </c>
      <c r="C417" s="11" t="s">
        <v>19</v>
      </c>
      <c r="D417" s="12" t="s">
        <v>19</v>
      </c>
    </row>
    <row r="418" spans="1:4" x14ac:dyDescent="0.3">
      <c r="A418" s="10" t="s">
        <v>383</v>
      </c>
      <c r="B418" s="11">
        <v>0</v>
      </c>
      <c r="C418" s="11" t="s">
        <v>19</v>
      </c>
      <c r="D418" s="12" t="s">
        <v>19</v>
      </c>
    </row>
    <row r="419" spans="1:4" x14ac:dyDescent="0.3">
      <c r="A419" s="10" t="s">
        <v>384</v>
      </c>
      <c r="B419" s="11">
        <v>0</v>
      </c>
      <c r="C419" s="11" t="s">
        <v>19</v>
      </c>
      <c r="D419" s="12" t="s">
        <v>19</v>
      </c>
    </row>
    <row r="420" spans="1:4" x14ac:dyDescent="0.3">
      <c r="A420" s="10" t="s">
        <v>385</v>
      </c>
      <c r="B420" s="11">
        <v>0</v>
      </c>
      <c r="C420" s="11" t="s">
        <v>19</v>
      </c>
      <c r="D420" s="12" t="s">
        <v>19</v>
      </c>
    </row>
    <row r="421" spans="1:4" x14ac:dyDescent="0.3">
      <c r="A421" s="10" t="s">
        <v>386</v>
      </c>
      <c r="B421" s="11">
        <v>130</v>
      </c>
      <c r="C421" s="11">
        <v>0</v>
      </c>
      <c r="D421" s="12">
        <v>0</v>
      </c>
    </row>
    <row r="422" spans="1:4" x14ac:dyDescent="0.3">
      <c r="A422" s="10" t="s">
        <v>387</v>
      </c>
      <c r="B422" s="11">
        <v>0</v>
      </c>
      <c r="C422" s="11" t="s">
        <v>19</v>
      </c>
      <c r="D422" s="12" t="s">
        <v>19</v>
      </c>
    </row>
    <row r="423" spans="1:4" x14ac:dyDescent="0.3">
      <c r="A423" s="10" t="s">
        <v>388</v>
      </c>
      <c r="B423" s="11">
        <v>0</v>
      </c>
      <c r="C423" s="11" t="s">
        <v>19</v>
      </c>
      <c r="D423" s="12" t="s">
        <v>19</v>
      </c>
    </row>
    <row r="424" spans="1:4" x14ac:dyDescent="0.3">
      <c r="A424" s="10" t="s">
        <v>389</v>
      </c>
      <c r="B424" s="11">
        <v>0</v>
      </c>
      <c r="C424" s="11" t="s">
        <v>19</v>
      </c>
      <c r="D424" s="12" t="s">
        <v>19</v>
      </c>
    </row>
    <row r="425" spans="1:4" x14ac:dyDescent="0.3">
      <c r="A425" s="10" t="s">
        <v>390</v>
      </c>
      <c r="B425" s="11">
        <v>999</v>
      </c>
      <c r="C425" s="11">
        <v>999</v>
      </c>
      <c r="D425" s="12">
        <v>999</v>
      </c>
    </row>
    <row r="426" spans="1:4" x14ac:dyDescent="0.3">
      <c r="A426" s="10" t="s">
        <v>391</v>
      </c>
      <c r="B426" s="11">
        <v>999</v>
      </c>
      <c r="C426" s="11">
        <v>999</v>
      </c>
      <c r="D426" s="12">
        <v>999</v>
      </c>
    </row>
    <row r="427" spans="1:4" x14ac:dyDescent="0.3">
      <c r="A427" s="10" t="s">
        <v>392</v>
      </c>
      <c r="B427" s="11">
        <v>0</v>
      </c>
      <c r="C427" s="11" t="s">
        <v>19</v>
      </c>
      <c r="D427" s="12" t="s">
        <v>19</v>
      </c>
    </row>
    <row r="428" spans="1:4" x14ac:dyDescent="0.3">
      <c r="A428" s="10" t="s">
        <v>631</v>
      </c>
      <c r="B428" s="11">
        <v>999</v>
      </c>
      <c r="C428" s="11">
        <v>999</v>
      </c>
      <c r="D428" s="12">
        <v>999</v>
      </c>
    </row>
    <row r="429" spans="1:4" x14ac:dyDescent="0.3">
      <c r="A429" s="10" t="s">
        <v>393</v>
      </c>
      <c r="B429" s="11">
        <v>0</v>
      </c>
      <c r="C429" s="11" t="s">
        <v>19</v>
      </c>
      <c r="D429" s="12" t="s">
        <v>19</v>
      </c>
    </row>
    <row r="430" spans="1:4" x14ac:dyDescent="0.3">
      <c r="A430" s="10" t="s">
        <v>632</v>
      </c>
      <c r="B430" s="11">
        <v>999</v>
      </c>
      <c r="C430" s="11">
        <v>999</v>
      </c>
      <c r="D430" s="12">
        <v>999</v>
      </c>
    </row>
    <row r="431" spans="1:4" x14ac:dyDescent="0.3">
      <c r="A431" s="10" t="s">
        <v>394</v>
      </c>
      <c r="B431" s="11">
        <v>0</v>
      </c>
      <c r="C431" s="11" t="s">
        <v>19</v>
      </c>
      <c r="D431" s="12" t="s">
        <v>19</v>
      </c>
    </row>
    <row r="432" spans="1:4" x14ac:dyDescent="0.3">
      <c r="A432" s="10" t="s">
        <v>577</v>
      </c>
      <c r="B432" s="11">
        <v>14</v>
      </c>
      <c r="C432" s="11">
        <v>0</v>
      </c>
      <c r="D432" s="12">
        <v>0</v>
      </c>
    </row>
    <row r="433" spans="1:4" x14ac:dyDescent="0.3">
      <c r="A433" s="10" t="s">
        <v>395</v>
      </c>
      <c r="B433" s="11">
        <v>16</v>
      </c>
      <c r="C433" s="11">
        <v>0</v>
      </c>
      <c r="D433" s="12">
        <v>0</v>
      </c>
    </row>
    <row r="434" spans="1:4" x14ac:dyDescent="0.3">
      <c r="A434" s="10" t="s">
        <v>633</v>
      </c>
      <c r="B434" s="11">
        <v>999</v>
      </c>
      <c r="C434" s="11">
        <v>999</v>
      </c>
      <c r="D434" s="12">
        <v>999</v>
      </c>
    </row>
    <row r="435" spans="1:4" x14ac:dyDescent="0.3">
      <c r="A435" s="10" t="s">
        <v>396</v>
      </c>
      <c r="B435" s="11">
        <v>999</v>
      </c>
      <c r="C435" s="11">
        <v>999</v>
      </c>
      <c r="D435" s="12">
        <v>999</v>
      </c>
    </row>
    <row r="436" spans="1:4" x14ac:dyDescent="0.3">
      <c r="A436" s="10" t="s">
        <v>397</v>
      </c>
      <c r="B436" s="11">
        <v>23</v>
      </c>
      <c r="C436" s="11">
        <v>0</v>
      </c>
      <c r="D436" s="12">
        <v>0</v>
      </c>
    </row>
    <row r="437" spans="1:4" x14ac:dyDescent="0.3">
      <c r="A437" s="10" t="s">
        <v>399</v>
      </c>
      <c r="B437" s="11">
        <v>0</v>
      </c>
      <c r="C437" s="11" t="s">
        <v>19</v>
      </c>
      <c r="D437" s="12" t="s">
        <v>19</v>
      </c>
    </row>
    <row r="438" spans="1:4" x14ac:dyDescent="0.3">
      <c r="A438" s="10" t="s">
        <v>400</v>
      </c>
      <c r="B438" s="11">
        <v>999</v>
      </c>
      <c r="C438" s="11">
        <v>999</v>
      </c>
      <c r="D438" s="12">
        <v>999</v>
      </c>
    </row>
    <row r="439" spans="1:4" x14ac:dyDescent="0.3">
      <c r="A439" s="10" t="s">
        <v>401</v>
      </c>
      <c r="B439" s="11">
        <v>999</v>
      </c>
      <c r="C439" s="11">
        <v>999</v>
      </c>
      <c r="D439" s="12">
        <v>999</v>
      </c>
    </row>
    <row r="440" spans="1:4" x14ac:dyDescent="0.3">
      <c r="A440" s="10" t="s">
        <v>607</v>
      </c>
      <c r="B440" s="11">
        <v>0</v>
      </c>
      <c r="C440" s="11" t="s">
        <v>19</v>
      </c>
      <c r="D440" s="12" t="s">
        <v>19</v>
      </c>
    </row>
    <row r="441" spans="1:4" x14ac:dyDescent="0.3">
      <c r="A441" s="10" t="s">
        <v>578</v>
      </c>
      <c r="B441" s="11">
        <v>999</v>
      </c>
      <c r="C441" s="11">
        <v>999</v>
      </c>
      <c r="D441" s="12">
        <v>999</v>
      </c>
    </row>
    <row r="442" spans="1:4" x14ac:dyDescent="0.3">
      <c r="A442" s="10" t="s">
        <v>402</v>
      </c>
      <c r="B442" s="11">
        <v>999</v>
      </c>
      <c r="C442" s="11">
        <v>999</v>
      </c>
      <c r="D442" s="12">
        <v>999</v>
      </c>
    </row>
    <row r="443" spans="1:4" x14ac:dyDescent="0.3">
      <c r="A443" s="10" t="s">
        <v>403</v>
      </c>
      <c r="B443" s="11">
        <v>999</v>
      </c>
      <c r="C443" s="11">
        <v>999</v>
      </c>
      <c r="D443" s="12">
        <v>999</v>
      </c>
    </row>
    <row r="444" spans="1:4" x14ac:dyDescent="0.3">
      <c r="A444" s="10" t="s">
        <v>634</v>
      </c>
      <c r="B444" s="11">
        <v>999</v>
      </c>
      <c r="C444" s="11">
        <v>999</v>
      </c>
      <c r="D444" s="12">
        <v>999</v>
      </c>
    </row>
    <row r="445" spans="1:4" x14ac:dyDescent="0.3">
      <c r="A445" s="10" t="s">
        <v>405</v>
      </c>
      <c r="B445" s="11">
        <v>999</v>
      </c>
      <c r="C445" s="11">
        <v>999</v>
      </c>
      <c r="D445" s="12">
        <v>999</v>
      </c>
    </row>
    <row r="446" spans="1:4" x14ac:dyDescent="0.3">
      <c r="A446" s="10" t="s">
        <v>635</v>
      </c>
      <c r="B446" s="11">
        <v>999</v>
      </c>
      <c r="C446" s="11">
        <v>999</v>
      </c>
      <c r="D446" s="12">
        <v>999</v>
      </c>
    </row>
    <row r="447" spans="1:4" x14ac:dyDescent="0.3">
      <c r="A447" s="10" t="s">
        <v>579</v>
      </c>
      <c r="B447" s="11">
        <v>70</v>
      </c>
      <c r="C447" s="11">
        <v>0</v>
      </c>
      <c r="D447" s="12">
        <v>0</v>
      </c>
    </row>
    <row r="448" spans="1:4" x14ac:dyDescent="0.3">
      <c r="A448" s="10" t="s">
        <v>580</v>
      </c>
      <c r="B448" s="11">
        <v>0</v>
      </c>
      <c r="C448" s="11" t="s">
        <v>19</v>
      </c>
      <c r="D448" s="12" t="s">
        <v>19</v>
      </c>
    </row>
    <row r="449" spans="1:4" x14ac:dyDescent="0.3">
      <c r="A449" s="10" t="s">
        <v>581</v>
      </c>
      <c r="B449" s="11">
        <v>181</v>
      </c>
      <c r="C449" s="11">
        <v>0</v>
      </c>
      <c r="D449" s="12">
        <v>0</v>
      </c>
    </row>
    <row r="450" spans="1:4" x14ac:dyDescent="0.3">
      <c r="A450" s="10" t="s">
        <v>636</v>
      </c>
      <c r="B450" s="11">
        <v>999</v>
      </c>
      <c r="C450" s="11">
        <v>999</v>
      </c>
      <c r="D450" s="12">
        <v>999</v>
      </c>
    </row>
    <row r="451" spans="1:4" x14ac:dyDescent="0.3">
      <c r="A451" s="10" t="s">
        <v>407</v>
      </c>
      <c r="B451" s="11">
        <v>999</v>
      </c>
      <c r="C451" s="11">
        <v>999</v>
      </c>
      <c r="D451" s="12">
        <v>999</v>
      </c>
    </row>
    <row r="452" spans="1:4" x14ac:dyDescent="0.3">
      <c r="A452" s="10" t="s">
        <v>408</v>
      </c>
      <c r="B452" s="11">
        <v>999</v>
      </c>
      <c r="C452" s="11">
        <v>999</v>
      </c>
      <c r="D452" s="12">
        <v>999</v>
      </c>
    </row>
    <row r="453" spans="1:4" x14ac:dyDescent="0.3">
      <c r="A453" s="10" t="s">
        <v>409</v>
      </c>
      <c r="B453" s="11">
        <v>3955</v>
      </c>
      <c r="C453" s="11">
        <v>150</v>
      </c>
      <c r="D453" s="12">
        <v>3.8</v>
      </c>
    </row>
    <row r="454" spans="1:4" x14ac:dyDescent="0.3">
      <c r="A454" s="10" t="s">
        <v>410</v>
      </c>
      <c r="B454" s="11">
        <v>32</v>
      </c>
      <c r="C454" s="11">
        <v>11</v>
      </c>
      <c r="D454" s="12">
        <v>34.4</v>
      </c>
    </row>
    <row r="455" spans="1:4" x14ac:dyDescent="0.3">
      <c r="A455" s="10" t="s">
        <v>411</v>
      </c>
      <c r="B455" s="11">
        <v>34</v>
      </c>
      <c r="C455" s="11">
        <v>0</v>
      </c>
      <c r="D455" s="12">
        <v>0</v>
      </c>
    </row>
    <row r="456" spans="1:4" x14ac:dyDescent="0.3">
      <c r="A456" s="10" t="s">
        <v>412</v>
      </c>
      <c r="B456" s="11">
        <v>25</v>
      </c>
      <c r="C456" s="11">
        <v>999</v>
      </c>
      <c r="D456" s="12">
        <v>999</v>
      </c>
    </row>
    <row r="457" spans="1:4" x14ac:dyDescent="0.3">
      <c r="A457" s="10" t="s">
        <v>413</v>
      </c>
      <c r="B457" s="11">
        <v>120</v>
      </c>
      <c r="C457" s="11">
        <v>999</v>
      </c>
      <c r="D457" s="12">
        <v>999</v>
      </c>
    </row>
    <row r="458" spans="1:4" x14ac:dyDescent="0.3">
      <c r="A458" s="10" t="s">
        <v>582</v>
      </c>
      <c r="B458" s="11">
        <v>27</v>
      </c>
      <c r="C458" s="11">
        <v>0</v>
      </c>
      <c r="D458" s="12">
        <v>0</v>
      </c>
    </row>
    <row r="459" spans="1:4" x14ac:dyDescent="0.3">
      <c r="A459" s="10" t="s">
        <v>414</v>
      </c>
      <c r="B459" s="11">
        <v>79</v>
      </c>
      <c r="C459" s="11">
        <v>999</v>
      </c>
      <c r="D459" s="12">
        <v>999</v>
      </c>
    </row>
    <row r="460" spans="1:4" x14ac:dyDescent="0.3">
      <c r="A460" s="10" t="s">
        <v>415</v>
      </c>
      <c r="B460" s="11">
        <v>79</v>
      </c>
      <c r="C460" s="11">
        <v>999</v>
      </c>
      <c r="D460" s="12">
        <v>999</v>
      </c>
    </row>
    <row r="461" spans="1:4" x14ac:dyDescent="0.3">
      <c r="A461" s="10" t="s">
        <v>416</v>
      </c>
      <c r="B461" s="11">
        <v>70</v>
      </c>
      <c r="C461" s="11">
        <v>0</v>
      </c>
      <c r="D461" s="12">
        <v>0</v>
      </c>
    </row>
    <row r="462" spans="1:4" x14ac:dyDescent="0.3">
      <c r="A462" s="10" t="s">
        <v>417</v>
      </c>
      <c r="B462" s="11">
        <v>435</v>
      </c>
      <c r="C462" s="11">
        <v>999</v>
      </c>
      <c r="D462" s="12">
        <v>999</v>
      </c>
    </row>
    <row r="463" spans="1:4" x14ac:dyDescent="0.3">
      <c r="A463" s="10" t="s">
        <v>418</v>
      </c>
      <c r="B463" s="11">
        <v>88</v>
      </c>
      <c r="C463" s="11">
        <v>0</v>
      </c>
      <c r="D463" s="12">
        <v>0</v>
      </c>
    </row>
    <row r="464" spans="1:4" x14ac:dyDescent="0.3">
      <c r="A464" s="10" t="s">
        <v>419</v>
      </c>
      <c r="B464" s="11">
        <v>61</v>
      </c>
      <c r="C464" s="11">
        <v>999</v>
      </c>
      <c r="D464" s="12">
        <v>999</v>
      </c>
    </row>
    <row r="465" spans="1:4" x14ac:dyDescent="0.3">
      <c r="A465" s="10" t="s">
        <v>420</v>
      </c>
      <c r="B465" s="11">
        <v>60</v>
      </c>
      <c r="C465" s="11">
        <v>999</v>
      </c>
      <c r="D465" s="12">
        <v>999</v>
      </c>
    </row>
    <row r="466" spans="1:4" x14ac:dyDescent="0.3">
      <c r="A466" s="10" t="s">
        <v>421</v>
      </c>
      <c r="B466" s="11">
        <v>194</v>
      </c>
      <c r="C466" s="11">
        <v>0</v>
      </c>
      <c r="D466" s="12">
        <v>0</v>
      </c>
    </row>
    <row r="467" spans="1:4" x14ac:dyDescent="0.3">
      <c r="A467" s="10" t="s">
        <v>422</v>
      </c>
      <c r="B467" s="11">
        <v>70</v>
      </c>
      <c r="C467" s="11">
        <v>0</v>
      </c>
      <c r="D467" s="12">
        <v>0</v>
      </c>
    </row>
    <row r="468" spans="1:4" x14ac:dyDescent="0.3">
      <c r="A468" s="10" t="s">
        <v>583</v>
      </c>
      <c r="B468" s="11">
        <v>999</v>
      </c>
      <c r="C468" s="11">
        <v>999</v>
      </c>
      <c r="D468" s="12">
        <v>999</v>
      </c>
    </row>
    <row r="469" spans="1:4" x14ac:dyDescent="0.3">
      <c r="A469" s="10" t="s">
        <v>423</v>
      </c>
      <c r="B469" s="11">
        <v>16</v>
      </c>
      <c r="C469" s="11">
        <v>0</v>
      </c>
      <c r="D469" s="12">
        <v>0</v>
      </c>
    </row>
    <row r="470" spans="1:4" x14ac:dyDescent="0.3">
      <c r="A470" s="10" t="s">
        <v>584</v>
      </c>
      <c r="B470" s="11">
        <v>56</v>
      </c>
      <c r="C470" s="11">
        <v>999</v>
      </c>
      <c r="D470" s="12">
        <v>999</v>
      </c>
    </row>
    <row r="471" spans="1:4" x14ac:dyDescent="0.3">
      <c r="A471" s="10" t="s">
        <v>426</v>
      </c>
      <c r="B471" s="11">
        <v>19</v>
      </c>
      <c r="C471" s="11">
        <v>999</v>
      </c>
      <c r="D471" s="12">
        <v>999</v>
      </c>
    </row>
    <row r="472" spans="1:4" x14ac:dyDescent="0.3">
      <c r="A472" s="10" t="s">
        <v>585</v>
      </c>
      <c r="B472" s="11">
        <v>66</v>
      </c>
      <c r="C472" s="11">
        <v>999</v>
      </c>
      <c r="D472" s="12">
        <v>999</v>
      </c>
    </row>
    <row r="473" spans="1:4" x14ac:dyDescent="0.3">
      <c r="A473" s="10" t="s">
        <v>427</v>
      </c>
      <c r="B473" s="11">
        <v>26</v>
      </c>
      <c r="C473" s="11">
        <v>0</v>
      </c>
      <c r="D473" s="12">
        <v>0</v>
      </c>
    </row>
    <row r="474" spans="1:4" x14ac:dyDescent="0.3">
      <c r="A474" s="10" t="s">
        <v>428</v>
      </c>
      <c r="B474" s="11">
        <v>109</v>
      </c>
      <c r="C474" s="11">
        <v>999</v>
      </c>
      <c r="D474" s="12">
        <v>999</v>
      </c>
    </row>
    <row r="475" spans="1:4" x14ac:dyDescent="0.3">
      <c r="A475" s="10" t="s">
        <v>429</v>
      </c>
      <c r="B475" s="11">
        <v>57</v>
      </c>
      <c r="C475" s="11">
        <v>0</v>
      </c>
      <c r="D475" s="12">
        <v>0</v>
      </c>
    </row>
    <row r="476" spans="1:4" x14ac:dyDescent="0.3">
      <c r="A476" s="10" t="s">
        <v>430</v>
      </c>
      <c r="B476" s="11">
        <v>74</v>
      </c>
      <c r="C476" s="11">
        <v>0</v>
      </c>
      <c r="D476" s="12">
        <v>0</v>
      </c>
    </row>
    <row r="477" spans="1:4" x14ac:dyDescent="0.3">
      <c r="A477" s="10" t="s">
        <v>431</v>
      </c>
      <c r="B477" s="11">
        <v>20</v>
      </c>
      <c r="C477" s="11">
        <v>999</v>
      </c>
      <c r="D477" s="12">
        <v>999</v>
      </c>
    </row>
    <row r="478" spans="1:4" x14ac:dyDescent="0.3">
      <c r="A478" s="10" t="s">
        <v>432</v>
      </c>
      <c r="B478" s="11">
        <v>168</v>
      </c>
      <c r="C478" s="11">
        <v>999</v>
      </c>
      <c r="D478" s="12">
        <v>999</v>
      </c>
    </row>
    <row r="479" spans="1:4" x14ac:dyDescent="0.3">
      <c r="A479" s="10" t="s">
        <v>433</v>
      </c>
      <c r="B479" s="11">
        <v>93</v>
      </c>
      <c r="C479" s="11">
        <v>999</v>
      </c>
      <c r="D479" s="12">
        <v>999</v>
      </c>
    </row>
    <row r="480" spans="1:4" x14ac:dyDescent="0.3">
      <c r="A480" s="10" t="s">
        <v>434</v>
      </c>
      <c r="B480" s="11">
        <v>999</v>
      </c>
      <c r="C480" s="11">
        <v>999</v>
      </c>
      <c r="D480" s="12">
        <v>999</v>
      </c>
    </row>
    <row r="481" spans="1:4" x14ac:dyDescent="0.3">
      <c r="A481" s="10" t="s">
        <v>586</v>
      </c>
      <c r="B481" s="11">
        <v>21</v>
      </c>
      <c r="C481" s="11">
        <v>0</v>
      </c>
      <c r="D481" s="12">
        <v>0</v>
      </c>
    </row>
    <row r="482" spans="1:4" x14ac:dyDescent="0.3">
      <c r="A482" s="10" t="s">
        <v>436</v>
      </c>
      <c r="B482" s="11">
        <v>407</v>
      </c>
      <c r="C482" s="11">
        <v>999</v>
      </c>
      <c r="D482" s="12">
        <v>999</v>
      </c>
    </row>
    <row r="483" spans="1:4" x14ac:dyDescent="0.3">
      <c r="A483" s="10" t="s">
        <v>437</v>
      </c>
      <c r="B483" s="11">
        <v>103</v>
      </c>
      <c r="C483" s="11">
        <v>0</v>
      </c>
      <c r="D483" s="12">
        <v>0</v>
      </c>
    </row>
    <row r="484" spans="1:4" x14ac:dyDescent="0.3">
      <c r="A484" s="10" t="s">
        <v>438</v>
      </c>
      <c r="B484" s="11">
        <v>115</v>
      </c>
      <c r="C484" s="11">
        <v>999</v>
      </c>
      <c r="D484" s="12">
        <v>999</v>
      </c>
    </row>
    <row r="485" spans="1:4" x14ac:dyDescent="0.3">
      <c r="A485" s="10" t="s">
        <v>439</v>
      </c>
      <c r="B485" s="11">
        <v>101</v>
      </c>
      <c r="C485" s="11">
        <v>999</v>
      </c>
      <c r="D485" s="12">
        <v>999</v>
      </c>
    </row>
    <row r="486" spans="1:4" x14ac:dyDescent="0.3">
      <c r="A486" s="10" t="s">
        <v>440</v>
      </c>
      <c r="B486" s="11">
        <v>68</v>
      </c>
      <c r="C486" s="11">
        <v>999</v>
      </c>
      <c r="D486" s="12">
        <v>999</v>
      </c>
    </row>
    <row r="487" spans="1:4" x14ac:dyDescent="0.3">
      <c r="A487" s="10" t="s">
        <v>587</v>
      </c>
      <c r="B487" s="11">
        <v>47</v>
      </c>
      <c r="C487" s="11">
        <v>999</v>
      </c>
      <c r="D487" s="12">
        <v>999</v>
      </c>
    </row>
    <row r="488" spans="1:4" x14ac:dyDescent="0.3">
      <c r="A488" s="10" t="s">
        <v>441</v>
      </c>
      <c r="B488" s="11">
        <v>76</v>
      </c>
      <c r="C488" s="11">
        <v>0</v>
      </c>
      <c r="D488" s="12">
        <v>0</v>
      </c>
    </row>
    <row r="489" spans="1:4" x14ac:dyDescent="0.3">
      <c r="A489" s="10" t="s">
        <v>443</v>
      </c>
      <c r="B489" s="11">
        <v>125</v>
      </c>
      <c r="C489" s="11">
        <v>999</v>
      </c>
      <c r="D489" s="12">
        <v>999</v>
      </c>
    </row>
    <row r="490" spans="1:4" x14ac:dyDescent="0.3">
      <c r="A490" s="10" t="s">
        <v>444</v>
      </c>
      <c r="B490" s="11">
        <v>11</v>
      </c>
      <c r="C490" s="11">
        <v>0</v>
      </c>
      <c r="D490" s="12">
        <v>0</v>
      </c>
    </row>
    <row r="491" spans="1:4" x14ac:dyDescent="0.3">
      <c r="A491" s="10" t="s">
        <v>445</v>
      </c>
      <c r="B491" s="11">
        <v>63</v>
      </c>
      <c r="C491" s="11">
        <v>999</v>
      </c>
      <c r="D491" s="12">
        <v>999</v>
      </c>
    </row>
    <row r="492" spans="1:4" x14ac:dyDescent="0.3">
      <c r="A492" s="10" t="s">
        <v>446</v>
      </c>
      <c r="B492" s="11">
        <v>93</v>
      </c>
      <c r="C492" s="11">
        <v>999</v>
      </c>
      <c r="D492" s="12">
        <v>999</v>
      </c>
    </row>
    <row r="493" spans="1:4" x14ac:dyDescent="0.3">
      <c r="A493" s="10" t="s">
        <v>447</v>
      </c>
      <c r="B493" s="11">
        <v>104</v>
      </c>
      <c r="C493" s="11">
        <v>0</v>
      </c>
      <c r="D493" s="12">
        <v>0</v>
      </c>
    </row>
    <row r="494" spans="1:4" x14ac:dyDescent="0.3">
      <c r="A494" s="10" t="s">
        <v>448</v>
      </c>
      <c r="B494" s="11">
        <v>117</v>
      </c>
      <c r="C494" s="11">
        <v>999</v>
      </c>
      <c r="D494" s="12">
        <v>999</v>
      </c>
    </row>
    <row r="495" spans="1:4" x14ac:dyDescent="0.3">
      <c r="A495" s="10" t="s">
        <v>449</v>
      </c>
      <c r="B495" s="11">
        <v>13</v>
      </c>
      <c r="C495" s="11">
        <v>0</v>
      </c>
      <c r="D495" s="12">
        <v>0</v>
      </c>
    </row>
    <row r="496" spans="1:4" x14ac:dyDescent="0.3">
      <c r="A496" s="10" t="s">
        <v>450</v>
      </c>
      <c r="B496" s="11">
        <v>105</v>
      </c>
      <c r="C496" s="11">
        <v>999</v>
      </c>
      <c r="D496" s="12">
        <v>999</v>
      </c>
    </row>
    <row r="497" spans="1:4" x14ac:dyDescent="0.3">
      <c r="A497" s="10" t="s">
        <v>451</v>
      </c>
      <c r="B497" s="11">
        <v>59</v>
      </c>
      <c r="C497" s="11">
        <v>0</v>
      </c>
      <c r="D497" s="12">
        <v>0</v>
      </c>
    </row>
    <row r="498" spans="1:4" x14ac:dyDescent="0.3">
      <c r="A498" s="10" t="s">
        <v>452</v>
      </c>
      <c r="B498" s="11">
        <v>84</v>
      </c>
      <c r="C498" s="11">
        <v>0</v>
      </c>
      <c r="D498" s="12">
        <v>0</v>
      </c>
    </row>
    <row r="499" spans="1:4" x14ac:dyDescent="0.3">
      <c r="A499" s="10" t="s">
        <v>453</v>
      </c>
      <c r="B499" s="11">
        <v>50</v>
      </c>
      <c r="C499" s="11">
        <v>999</v>
      </c>
      <c r="D499" s="12">
        <v>999</v>
      </c>
    </row>
    <row r="500" spans="1:4" x14ac:dyDescent="0.3">
      <c r="A500" s="10" t="s">
        <v>454</v>
      </c>
      <c r="B500" s="11">
        <v>79</v>
      </c>
      <c r="C500" s="11">
        <v>0</v>
      </c>
      <c r="D500" s="12">
        <v>0</v>
      </c>
    </row>
    <row r="501" spans="1:4" x14ac:dyDescent="0.3">
      <c r="A501" s="10" t="s">
        <v>455</v>
      </c>
      <c r="B501" s="11">
        <v>144</v>
      </c>
      <c r="C501" s="11">
        <v>999</v>
      </c>
      <c r="D501" s="12">
        <v>999</v>
      </c>
    </row>
    <row r="502" spans="1:4" x14ac:dyDescent="0.3">
      <c r="A502" s="10" t="s">
        <v>456</v>
      </c>
      <c r="B502" s="11">
        <v>278</v>
      </c>
      <c r="C502" s="11">
        <v>18</v>
      </c>
      <c r="D502" s="12">
        <v>6.5</v>
      </c>
    </row>
    <row r="503" spans="1:4" x14ac:dyDescent="0.3">
      <c r="A503" s="10" t="s">
        <v>457</v>
      </c>
      <c r="B503" s="11">
        <v>373</v>
      </c>
      <c r="C503" s="11">
        <v>16</v>
      </c>
      <c r="D503" s="12">
        <v>4.3</v>
      </c>
    </row>
    <row r="504" spans="1:4" x14ac:dyDescent="0.3">
      <c r="A504" s="10" t="s">
        <v>458</v>
      </c>
      <c r="B504" s="11">
        <v>93</v>
      </c>
      <c r="C504" s="11">
        <v>999</v>
      </c>
      <c r="D504" s="12">
        <v>999</v>
      </c>
    </row>
    <row r="505" spans="1:4" x14ac:dyDescent="0.3">
      <c r="A505" s="10" t="s">
        <v>459</v>
      </c>
      <c r="B505" s="11">
        <v>332</v>
      </c>
      <c r="C505" s="11">
        <v>20</v>
      </c>
      <c r="D505" s="12">
        <v>6</v>
      </c>
    </row>
    <row r="506" spans="1:4" x14ac:dyDescent="0.3">
      <c r="A506" s="10" t="s">
        <v>460</v>
      </c>
      <c r="B506" s="11">
        <v>30</v>
      </c>
      <c r="C506" s="11">
        <v>0</v>
      </c>
      <c r="D506" s="12">
        <v>0</v>
      </c>
    </row>
    <row r="507" spans="1:4" x14ac:dyDescent="0.3">
      <c r="A507" s="10" t="s">
        <v>461</v>
      </c>
      <c r="B507" s="11">
        <v>132</v>
      </c>
      <c r="C507" s="11">
        <v>0</v>
      </c>
      <c r="D507" s="12">
        <v>0</v>
      </c>
    </row>
    <row r="508" spans="1:4" x14ac:dyDescent="0.3">
      <c r="A508" s="10" t="s">
        <v>462</v>
      </c>
      <c r="B508" s="11">
        <v>10</v>
      </c>
      <c r="C508" s="11">
        <v>999</v>
      </c>
      <c r="D508" s="12">
        <v>999</v>
      </c>
    </row>
    <row r="509" spans="1:4" x14ac:dyDescent="0.3">
      <c r="A509" s="10" t="s">
        <v>463</v>
      </c>
      <c r="B509" s="11">
        <v>79</v>
      </c>
      <c r="C509" s="11">
        <v>999</v>
      </c>
      <c r="D509" s="12">
        <v>999</v>
      </c>
    </row>
    <row r="510" spans="1:4" x14ac:dyDescent="0.3">
      <c r="A510" s="10" t="s">
        <v>464</v>
      </c>
      <c r="B510" s="11">
        <v>380</v>
      </c>
      <c r="C510" s="11">
        <v>13</v>
      </c>
      <c r="D510" s="12">
        <v>3.4</v>
      </c>
    </row>
    <row r="511" spans="1:4" x14ac:dyDescent="0.3">
      <c r="A511" s="10" t="s">
        <v>465</v>
      </c>
      <c r="B511" s="11">
        <v>44</v>
      </c>
      <c r="C511" s="11">
        <v>0</v>
      </c>
      <c r="D511" s="12">
        <v>0</v>
      </c>
    </row>
    <row r="512" spans="1:4" x14ac:dyDescent="0.3">
      <c r="A512" s="10" t="s">
        <v>466</v>
      </c>
      <c r="B512" s="11">
        <v>315</v>
      </c>
      <c r="C512" s="11">
        <v>0</v>
      </c>
      <c r="D512" s="12">
        <v>0</v>
      </c>
    </row>
    <row r="513" spans="1:4" x14ac:dyDescent="0.3">
      <c r="A513" s="10" t="s">
        <v>467</v>
      </c>
      <c r="B513" s="11">
        <v>224</v>
      </c>
      <c r="C513" s="11">
        <v>999</v>
      </c>
      <c r="D513" s="12">
        <v>999</v>
      </c>
    </row>
    <row r="514" spans="1:4" x14ac:dyDescent="0.3">
      <c r="A514" s="10" t="s">
        <v>468</v>
      </c>
      <c r="B514" s="11">
        <v>151</v>
      </c>
      <c r="C514" s="11">
        <v>999</v>
      </c>
      <c r="D514" s="12">
        <v>999</v>
      </c>
    </row>
    <row r="515" spans="1:4" x14ac:dyDescent="0.3">
      <c r="A515" s="10" t="s">
        <v>469</v>
      </c>
      <c r="B515" s="11">
        <v>699</v>
      </c>
      <c r="C515" s="11">
        <v>15</v>
      </c>
      <c r="D515" s="12">
        <v>2.1</v>
      </c>
    </row>
    <row r="516" spans="1:4" x14ac:dyDescent="0.3">
      <c r="A516" s="10" t="s">
        <v>470</v>
      </c>
      <c r="B516" s="11">
        <v>0</v>
      </c>
      <c r="C516" s="11" t="s">
        <v>19</v>
      </c>
      <c r="D516" s="12" t="s">
        <v>19</v>
      </c>
    </row>
    <row r="517" spans="1:4" x14ac:dyDescent="0.3">
      <c r="A517" s="10" t="s">
        <v>471</v>
      </c>
      <c r="B517" s="11">
        <v>999</v>
      </c>
      <c r="C517" s="11">
        <v>999</v>
      </c>
      <c r="D517" s="12">
        <v>999</v>
      </c>
    </row>
    <row r="518" spans="1:4" x14ac:dyDescent="0.3">
      <c r="A518" s="10" t="s">
        <v>472</v>
      </c>
      <c r="B518" s="11">
        <v>159</v>
      </c>
      <c r="C518" s="11">
        <v>999</v>
      </c>
      <c r="D518" s="12">
        <v>999</v>
      </c>
    </row>
    <row r="519" spans="1:4" x14ac:dyDescent="0.3">
      <c r="A519" s="10" t="s">
        <v>473</v>
      </c>
      <c r="B519" s="11">
        <v>181</v>
      </c>
      <c r="C519" s="11">
        <v>0</v>
      </c>
      <c r="D519" s="12">
        <v>0</v>
      </c>
    </row>
    <row r="520" spans="1:4" x14ac:dyDescent="0.3">
      <c r="A520" s="10" t="s">
        <v>474</v>
      </c>
      <c r="B520" s="11">
        <v>987</v>
      </c>
      <c r="C520" s="11">
        <v>21</v>
      </c>
      <c r="D520" s="12">
        <v>2.1</v>
      </c>
    </row>
    <row r="521" spans="1:4" x14ac:dyDescent="0.3">
      <c r="A521" s="10" t="s">
        <v>475</v>
      </c>
      <c r="B521" s="11">
        <v>61</v>
      </c>
      <c r="C521" s="11">
        <v>999</v>
      </c>
      <c r="D521" s="12">
        <v>999</v>
      </c>
    </row>
    <row r="522" spans="1:4" x14ac:dyDescent="0.3">
      <c r="A522" s="10" t="s">
        <v>476</v>
      </c>
      <c r="B522" s="11">
        <v>41</v>
      </c>
      <c r="C522" s="11">
        <v>999</v>
      </c>
      <c r="D522" s="12">
        <v>999</v>
      </c>
    </row>
    <row r="523" spans="1:4" x14ac:dyDescent="0.3">
      <c r="A523" s="10" t="s">
        <v>477</v>
      </c>
      <c r="B523" s="11">
        <v>999</v>
      </c>
      <c r="C523" s="11">
        <v>999</v>
      </c>
      <c r="D523" s="12">
        <v>999</v>
      </c>
    </row>
    <row r="524" spans="1:4" x14ac:dyDescent="0.3">
      <c r="A524" s="10" t="s">
        <v>478</v>
      </c>
      <c r="B524" s="11">
        <v>45</v>
      </c>
      <c r="C524" s="11">
        <v>0</v>
      </c>
      <c r="D524" s="12">
        <v>0</v>
      </c>
    </row>
    <row r="525" spans="1:4" x14ac:dyDescent="0.3">
      <c r="A525" s="10" t="s">
        <v>479</v>
      </c>
      <c r="B525" s="11">
        <v>85</v>
      </c>
      <c r="C525" s="11">
        <v>999</v>
      </c>
      <c r="D525" s="12">
        <v>999</v>
      </c>
    </row>
    <row r="526" spans="1:4" x14ac:dyDescent="0.3">
      <c r="A526" s="10" t="s">
        <v>480</v>
      </c>
      <c r="B526" s="11">
        <v>32</v>
      </c>
      <c r="C526" s="11">
        <v>0</v>
      </c>
      <c r="D526" s="12">
        <v>0</v>
      </c>
    </row>
    <row r="527" spans="1:4" x14ac:dyDescent="0.3">
      <c r="A527" s="10" t="s">
        <v>481</v>
      </c>
      <c r="B527" s="11">
        <v>45</v>
      </c>
      <c r="C527" s="11">
        <v>999</v>
      </c>
      <c r="D527" s="12">
        <v>999</v>
      </c>
    </row>
    <row r="528" spans="1:4" x14ac:dyDescent="0.3">
      <c r="A528" s="10" t="s">
        <v>482</v>
      </c>
      <c r="B528" s="11">
        <v>180</v>
      </c>
      <c r="C528" s="11">
        <v>15</v>
      </c>
      <c r="D528" s="12">
        <v>8.3000000000000007</v>
      </c>
    </row>
    <row r="529" spans="1:4" x14ac:dyDescent="0.3">
      <c r="A529" s="10" t="s">
        <v>483</v>
      </c>
      <c r="B529" s="11">
        <v>42</v>
      </c>
      <c r="C529" s="11">
        <v>999</v>
      </c>
      <c r="D529" s="12">
        <v>999</v>
      </c>
    </row>
    <row r="530" spans="1:4" x14ac:dyDescent="0.3">
      <c r="A530" s="10" t="s">
        <v>484</v>
      </c>
      <c r="B530" s="11">
        <v>117</v>
      </c>
      <c r="C530" s="11">
        <v>0</v>
      </c>
      <c r="D530" s="12">
        <v>0</v>
      </c>
    </row>
    <row r="531" spans="1:4" x14ac:dyDescent="0.3">
      <c r="A531" s="10" t="s">
        <v>485</v>
      </c>
      <c r="B531" s="11">
        <v>449</v>
      </c>
      <c r="C531" s="11">
        <v>999</v>
      </c>
      <c r="D531" s="12">
        <v>999</v>
      </c>
    </row>
    <row r="532" spans="1:4" x14ac:dyDescent="0.3">
      <c r="A532" s="10" t="s">
        <v>588</v>
      </c>
      <c r="B532" s="11">
        <v>11</v>
      </c>
      <c r="C532" s="11">
        <v>0</v>
      </c>
      <c r="D532" s="12">
        <v>0</v>
      </c>
    </row>
    <row r="533" spans="1:4" x14ac:dyDescent="0.3">
      <c r="A533" s="10" t="s">
        <v>486</v>
      </c>
      <c r="B533" s="11">
        <v>97</v>
      </c>
      <c r="C533" s="11">
        <v>999</v>
      </c>
      <c r="D533" s="12">
        <v>999</v>
      </c>
    </row>
    <row r="534" spans="1:4" x14ac:dyDescent="0.3">
      <c r="A534" s="10" t="s">
        <v>487</v>
      </c>
      <c r="B534" s="11">
        <v>273</v>
      </c>
      <c r="C534" s="11">
        <v>12</v>
      </c>
      <c r="D534" s="12">
        <v>4.4000000000000004</v>
      </c>
    </row>
    <row r="535" spans="1:4" x14ac:dyDescent="0.3">
      <c r="A535" s="10" t="s">
        <v>489</v>
      </c>
      <c r="B535" s="11">
        <v>210</v>
      </c>
      <c r="C535" s="11">
        <v>12</v>
      </c>
      <c r="D535" s="12">
        <v>5.7</v>
      </c>
    </row>
    <row r="536" spans="1:4" x14ac:dyDescent="0.3">
      <c r="A536" s="10" t="s">
        <v>589</v>
      </c>
      <c r="B536" s="11">
        <v>50</v>
      </c>
      <c r="C536" s="11">
        <v>999</v>
      </c>
      <c r="D536" s="12">
        <v>999</v>
      </c>
    </row>
    <row r="537" spans="1:4" x14ac:dyDescent="0.3">
      <c r="A537" s="10" t="s">
        <v>609</v>
      </c>
      <c r="B537" s="11">
        <v>0</v>
      </c>
      <c r="C537" s="11" t="s">
        <v>19</v>
      </c>
      <c r="D537" s="12" t="s">
        <v>19</v>
      </c>
    </row>
    <row r="538" spans="1:4" x14ac:dyDescent="0.3">
      <c r="A538" s="10" t="s">
        <v>490</v>
      </c>
      <c r="B538" s="11">
        <v>60</v>
      </c>
      <c r="C538" s="11">
        <v>999</v>
      </c>
      <c r="D538" s="12">
        <v>999</v>
      </c>
    </row>
    <row r="539" spans="1:4" x14ac:dyDescent="0.3">
      <c r="A539" s="10" t="s">
        <v>492</v>
      </c>
      <c r="B539" s="11">
        <v>104</v>
      </c>
      <c r="C539" s="11">
        <v>999</v>
      </c>
      <c r="D539" s="12">
        <v>999</v>
      </c>
    </row>
    <row r="540" spans="1:4" x14ac:dyDescent="0.3">
      <c r="A540" s="10" t="s">
        <v>493</v>
      </c>
      <c r="B540" s="11">
        <v>28</v>
      </c>
      <c r="C540" s="11">
        <v>0</v>
      </c>
      <c r="D540" s="12">
        <v>0</v>
      </c>
    </row>
    <row r="541" spans="1:4" x14ac:dyDescent="0.3">
      <c r="A541" s="10" t="s">
        <v>494</v>
      </c>
      <c r="B541" s="11">
        <v>27</v>
      </c>
      <c r="C541" s="11">
        <v>999</v>
      </c>
      <c r="D541" s="12">
        <v>999</v>
      </c>
    </row>
    <row r="542" spans="1:4" x14ac:dyDescent="0.3">
      <c r="A542" s="10" t="s">
        <v>495</v>
      </c>
      <c r="B542" s="11">
        <v>999</v>
      </c>
      <c r="C542" s="11">
        <v>999</v>
      </c>
      <c r="D542" s="12">
        <v>999</v>
      </c>
    </row>
    <row r="543" spans="1:4" x14ac:dyDescent="0.3">
      <c r="A543" s="10" t="s">
        <v>590</v>
      </c>
      <c r="B543" s="11">
        <v>19</v>
      </c>
      <c r="C543" s="11">
        <v>999</v>
      </c>
      <c r="D543" s="12">
        <v>999</v>
      </c>
    </row>
    <row r="544" spans="1:4" x14ac:dyDescent="0.3">
      <c r="A544" s="10" t="s">
        <v>591</v>
      </c>
      <c r="B544" s="11">
        <v>49</v>
      </c>
      <c r="C544" s="11">
        <v>999</v>
      </c>
      <c r="D544" s="12">
        <v>999</v>
      </c>
    </row>
    <row r="545" spans="1:4" x14ac:dyDescent="0.3">
      <c r="A545" s="10" t="s">
        <v>497</v>
      </c>
      <c r="B545" s="11">
        <v>428</v>
      </c>
      <c r="C545" s="11">
        <v>999</v>
      </c>
      <c r="D545" s="12">
        <v>999</v>
      </c>
    </row>
    <row r="546" spans="1:4" x14ac:dyDescent="0.3">
      <c r="A546" s="10" t="s">
        <v>637</v>
      </c>
      <c r="B546" s="11">
        <v>999</v>
      </c>
      <c r="C546" s="11">
        <v>999</v>
      </c>
      <c r="D546" s="12">
        <v>999</v>
      </c>
    </row>
    <row r="547" spans="1:4" x14ac:dyDescent="0.3">
      <c r="A547" s="10" t="s">
        <v>498</v>
      </c>
      <c r="B547" s="11">
        <v>184</v>
      </c>
      <c r="C547" s="11">
        <v>999</v>
      </c>
      <c r="D547" s="12">
        <v>999</v>
      </c>
    </row>
    <row r="548" spans="1:4" x14ac:dyDescent="0.3">
      <c r="A548" s="10" t="s">
        <v>499</v>
      </c>
      <c r="B548" s="11">
        <v>47</v>
      </c>
      <c r="C548" s="11">
        <v>0</v>
      </c>
      <c r="D548" s="12">
        <v>0</v>
      </c>
    </row>
    <row r="549" spans="1:4" x14ac:dyDescent="0.3">
      <c r="A549" s="10" t="s">
        <v>500</v>
      </c>
      <c r="B549" s="11">
        <v>283</v>
      </c>
      <c r="C549" s="11">
        <v>15</v>
      </c>
      <c r="D549" s="12">
        <v>5.3</v>
      </c>
    </row>
    <row r="550" spans="1:4" x14ac:dyDescent="0.3">
      <c r="A550" s="10" t="s">
        <v>501</v>
      </c>
      <c r="B550" s="11">
        <v>277</v>
      </c>
      <c r="C550" s="11">
        <v>999</v>
      </c>
      <c r="D550" s="12">
        <v>999</v>
      </c>
    </row>
    <row r="551" spans="1:4" x14ac:dyDescent="0.3">
      <c r="A551" s="10" t="s">
        <v>502</v>
      </c>
      <c r="B551" s="11">
        <v>12</v>
      </c>
      <c r="C551" s="11">
        <v>999</v>
      </c>
      <c r="D551" s="12">
        <v>999</v>
      </c>
    </row>
    <row r="552" spans="1:4" x14ac:dyDescent="0.3">
      <c r="A552" s="10" t="s">
        <v>592</v>
      </c>
      <c r="B552" s="11">
        <v>56</v>
      </c>
      <c r="C552" s="11">
        <v>999</v>
      </c>
      <c r="D552" s="12">
        <v>999</v>
      </c>
    </row>
    <row r="553" spans="1:4" x14ac:dyDescent="0.3">
      <c r="A553" s="10" t="s">
        <v>503</v>
      </c>
      <c r="B553" s="11">
        <v>21</v>
      </c>
      <c r="C553" s="11">
        <v>0</v>
      </c>
      <c r="D553" s="12">
        <v>0</v>
      </c>
    </row>
    <row r="554" spans="1:4" x14ac:dyDescent="0.3">
      <c r="A554" s="10" t="s">
        <v>504</v>
      </c>
      <c r="B554" s="11">
        <v>168</v>
      </c>
      <c r="C554" s="11">
        <v>999</v>
      </c>
      <c r="D554" s="12">
        <v>999</v>
      </c>
    </row>
    <row r="555" spans="1:4" x14ac:dyDescent="0.3">
      <c r="A555" s="10" t="s">
        <v>505</v>
      </c>
      <c r="B555" s="11">
        <v>469</v>
      </c>
      <c r="C555" s="11">
        <v>999</v>
      </c>
      <c r="D555" s="12">
        <v>999</v>
      </c>
    </row>
    <row r="556" spans="1:4" x14ac:dyDescent="0.3">
      <c r="A556" s="10" t="s">
        <v>506</v>
      </c>
      <c r="B556" s="11">
        <v>513</v>
      </c>
      <c r="C556" s="11">
        <v>999</v>
      </c>
      <c r="D556" s="12">
        <v>999</v>
      </c>
    </row>
    <row r="557" spans="1:4" x14ac:dyDescent="0.3">
      <c r="A557" s="10" t="s">
        <v>507</v>
      </c>
      <c r="B557" s="11">
        <v>66</v>
      </c>
      <c r="C557" s="11">
        <v>999</v>
      </c>
      <c r="D557" s="12">
        <v>999</v>
      </c>
    </row>
    <row r="558" spans="1:4" x14ac:dyDescent="0.3">
      <c r="A558" s="10" t="s">
        <v>509</v>
      </c>
      <c r="B558" s="11">
        <v>17</v>
      </c>
      <c r="C558" s="11">
        <v>0</v>
      </c>
      <c r="D558" s="12">
        <v>0</v>
      </c>
    </row>
    <row r="559" spans="1:4" x14ac:dyDescent="0.3">
      <c r="A559" s="10" t="s">
        <v>510</v>
      </c>
      <c r="B559" s="11">
        <v>0</v>
      </c>
      <c r="C559" s="11" t="s">
        <v>19</v>
      </c>
      <c r="D559" s="12" t="s">
        <v>19</v>
      </c>
    </row>
    <row r="560" spans="1:4" x14ac:dyDescent="0.3">
      <c r="A560" s="10" t="s">
        <v>593</v>
      </c>
      <c r="B560" s="11">
        <v>30</v>
      </c>
      <c r="C560" s="11">
        <v>0</v>
      </c>
      <c r="D560" s="12">
        <v>0</v>
      </c>
    </row>
    <row r="561" spans="1:4" x14ac:dyDescent="0.3">
      <c r="A561" s="10" t="s">
        <v>511</v>
      </c>
      <c r="B561" s="11">
        <v>181</v>
      </c>
      <c r="C561" s="11">
        <v>999</v>
      </c>
      <c r="D561" s="12">
        <v>999</v>
      </c>
    </row>
    <row r="562" spans="1:4" x14ac:dyDescent="0.3">
      <c r="A562" s="10" t="s">
        <v>512</v>
      </c>
      <c r="B562" s="11">
        <v>90</v>
      </c>
      <c r="C562" s="11">
        <v>999</v>
      </c>
      <c r="D562" s="12">
        <v>999</v>
      </c>
    </row>
    <row r="563" spans="1:4" x14ac:dyDescent="0.3">
      <c r="A563" s="10" t="s">
        <v>513</v>
      </c>
      <c r="B563" s="11">
        <v>50</v>
      </c>
      <c r="C563" s="11">
        <v>0</v>
      </c>
      <c r="D563" s="12">
        <v>0</v>
      </c>
    </row>
    <row r="564" spans="1:4" x14ac:dyDescent="0.3">
      <c r="A564" s="10" t="s">
        <v>514</v>
      </c>
      <c r="B564" s="11">
        <v>15</v>
      </c>
      <c r="C564" s="11">
        <v>0</v>
      </c>
      <c r="D564" s="12">
        <v>0</v>
      </c>
    </row>
    <row r="565" spans="1:4" x14ac:dyDescent="0.3">
      <c r="A565" s="10" t="s">
        <v>515</v>
      </c>
      <c r="B565" s="11">
        <v>65</v>
      </c>
      <c r="C565" s="11">
        <v>999</v>
      </c>
      <c r="D565" s="12">
        <v>999</v>
      </c>
    </row>
    <row r="566" spans="1:4" x14ac:dyDescent="0.3">
      <c r="A566" s="10" t="s">
        <v>638</v>
      </c>
      <c r="B566" s="11">
        <v>54</v>
      </c>
      <c r="C566" s="11">
        <v>999</v>
      </c>
      <c r="D566" s="12">
        <v>999</v>
      </c>
    </row>
    <row r="567" spans="1:4" x14ac:dyDescent="0.3">
      <c r="A567" s="10" t="s">
        <v>516</v>
      </c>
      <c r="B567" s="11">
        <v>306</v>
      </c>
      <c r="C567" s="11">
        <v>14</v>
      </c>
      <c r="D567" s="12">
        <v>4.5999999999999996</v>
      </c>
    </row>
    <row r="568" spans="1:4" x14ac:dyDescent="0.3">
      <c r="A568" s="10" t="s">
        <v>517</v>
      </c>
      <c r="B568" s="11">
        <v>25</v>
      </c>
      <c r="C568" s="11">
        <v>999</v>
      </c>
      <c r="D568" s="12">
        <v>999</v>
      </c>
    </row>
    <row r="569" spans="1:4" x14ac:dyDescent="0.3">
      <c r="A569" s="10" t="s">
        <v>518</v>
      </c>
      <c r="B569" s="11">
        <v>85</v>
      </c>
      <c r="C569" s="11">
        <v>999</v>
      </c>
      <c r="D569" s="12">
        <v>999</v>
      </c>
    </row>
    <row r="570" spans="1:4" x14ac:dyDescent="0.3">
      <c r="A570" s="10" t="s">
        <v>519</v>
      </c>
      <c r="B570" s="11">
        <v>40</v>
      </c>
      <c r="C570" s="11">
        <v>999</v>
      </c>
      <c r="D570" s="12">
        <v>999</v>
      </c>
    </row>
    <row r="571" spans="1:4" x14ac:dyDescent="0.3">
      <c r="A571" s="10" t="s">
        <v>520</v>
      </c>
      <c r="B571" s="11">
        <v>68</v>
      </c>
      <c r="C571" s="11">
        <v>999</v>
      </c>
      <c r="D571" s="12">
        <v>999</v>
      </c>
    </row>
    <row r="572" spans="1:4" x14ac:dyDescent="0.3">
      <c r="A572" s="10" t="s">
        <v>521</v>
      </c>
      <c r="B572" s="11">
        <v>75</v>
      </c>
      <c r="C572" s="11">
        <v>999</v>
      </c>
      <c r="D572" s="12">
        <v>999</v>
      </c>
    </row>
    <row r="573" spans="1:4" x14ac:dyDescent="0.3">
      <c r="A573" s="10" t="s">
        <v>522</v>
      </c>
      <c r="B573" s="11">
        <v>24</v>
      </c>
      <c r="C573" s="11">
        <v>0</v>
      </c>
      <c r="D573" s="12">
        <v>0</v>
      </c>
    </row>
    <row r="574" spans="1:4" x14ac:dyDescent="0.3">
      <c r="A574" s="10" t="s">
        <v>523</v>
      </c>
      <c r="B574" s="11">
        <v>85</v>
      </c>
      <c r="C574" s="11">
        <v>0</v>
      </c>
      <c r="D574" s="12">
        <v>0</v>
      </c>
    </row>
    <row r="575" spans="1:4" x14ac:dyDescent="0.3">
      <c r="A575" s="10" t="s">
        <v>524</v>
      </c>
      <c r="B575" s="11">
        <v>63</v>
      </c>
      <c r="C575" s="11">
        <v>999</v>
      </c>
      <c r="D575" s="12">
        <v>999</v>
      </c>
    </row>
    <row r="576" spans="1:4" x14ac:dyDescent="0.3">
      <c r="A576" s="10" t="s">
        <v>525</v>
      </c>
      <c r="B576" s="11">
        <v>14</v>
      </c>
      <c r="C576" s="11">
        <v>0</v>
      </c>
      <c r="D576" s="12">
        <v>0</v>
      </c>
    </row>
    <row r="577" spans="1:4" x14ac:dyDescent="0.3">
      <c r="A577" s="10" t="s">
        <v>526</v>
      </c>
      <c r="B577" s="11">
        <v>97</v>
      </c>
      <c r="C577" s="11">
        <v>999</v>
      </c>
      <c r="D577" s="12">
        <v>999</v>
      </c>
    </row>
    <row r="578" spans="1:4" x14ac:dyDescent="0.3">
      <c r="A578" s="10" t="s">
        <v>527</v>
      </c>
      <c r="B578" s="11">
        <v>34</v>
      </c>
      <c r="C578" s="11">
        <v>0</v>
      </c>
      <c r="D578" s="12">
        <v>0</v>
      </c>
    </row>
    <row r="579" spans="1:4" x14ac:dyDescent="0.3">
      <c r="A579" s="10" t="s">
        <v>528</v>
      </c>
      <c r="B579" s="11">
        <v>744</v>
      </c>
      <c r="C579" s="11">
        <v>19</v>
      </c>
      <c r="D579" s="12">
        <v>2.6</v>
      </c>
    </row>
    <row r="580" spans="1:4" x14ac:dyDescent="0.3">
      <c r="A580" s="10" t="s">
        <v>529</v>
      </c>
      <c r="B580" s="11">
        <v>32</v>
      </c>
      <c r="C580" s="11">
        <v>999</v>
      </c>
      <c r="D580" s="12">
        <v>999</v>
      </c>
    </row>
    <row r="581" spans="1:4" x14ac:dyDescent="0.3">
      <c r="A581" s="10" t="s">
        <v>530</v>
      </c>
      <c r="B581" s="11">
        <v>398</v>
      </c>
      <c r="C581" s="11">
        <v>999</v>
      </c>
      <c r="D581" s="12">
        <v>999</v>
      </c>
    </row>
    <row r="582" spans="1:4" x14ac:dyDescent="0.3">
      <c r="A582" s="10" t="s">
        <v>531</v>
      </c>
      <c r="B582" s="11">
        <v>279</v>
      </c>
      <c r="C582" s="11">
        <v>999</v>
      </c>
      <c r="D582" s="12">
        <v>999</v>
      </c>
    </row>
    <row r="583" spans="1:4" x14ac:dyDescent="0.3">
      <c r="A583" s="10" t="s">
        <v>532</v>
      </c>
      <c r="B583" s="11">
        <v>209</v>
      </c>
      <c r="C583" s="11">
        <v>999</v>
      </c>
      <c r="D583" s="12">
        <v>999</v>
      </c>
    </row>
    <row r="584" spans="1:4" x14ac:dyDescent="0.3">
      <c r="A584" s="10" t="s">
        <v>533</v>
      </c>
      <c r="B584" s="11">
        <v>127</v>
      </c>
      <c r="C584" s="11">
        <v>999</v>
      </c>
      <c r="D584" s="12">
        <v>999</v>
      </c>
    </row>
    <row r="585" spans="1:4" x14ac:dyDescent="0.3">
      <c r="A585" s="10" t="s">
        <v>534</v>
      </c>
      <c r="B585" s="11">
        <v>77</v>
      </c>
      <c r="C585" s="11">
        <v>999</v>
      </c>
      <c r="D585" s="12">
        <v>999</v>
      </c>
    </row>
    <row r="586" spans="1:4" x14ac:dyDescent="0.3">
      <c r="A586" s="10" t="s">
        <v>535</v>
      </c>
      <c r="B586" s="11">
        <v>13</v>
      </c>
      <c r="C586" s="11">
        <v>999</v>
      </c>
      <c r="D586" s="12">
        <v>999</v>
      </c>
    </row>
    <row r="587" spans="1:4" x14ac:dyDescent="0.3">
      <c r="A587" s="10" t="s">
        <v>639</v>
      </c>
      <c r="B587" s="11">
        <v>999</v>
      </c>
      <c r="C587" s="11">
        <v>999</v>
      </c>
      <c r="D587" s="12">
        <v>999</v>
      </c>
    </row>
    <row r="588" spans="1:4" x14ac:dyDescent="0.3">
      <c r="A588" s="10" t="s">
        <v>536</v>
      </c>
      <c r="B588" s="11">
        <v>27</v>
      </c>
      <c r="C588" s="11">
        <v>999</v>
      </c>
      <c r="D588" s="12">
        <v>999</v>
      </c>
    </row>
    <row r="589" spans="1:4" x14ac:dyDescent="0.3">
      <c r="A589" s="10" t="s">
        <v>537</v>
      </c>
      <c r="B589" s="11">
        <v>28</v>
      </c>
      <c r="C589" s="11">
        <v>0</v>
      </c>
      <c r="D589" s="12">
        <v>0</v>
      </c>
    </row>
  </sheetData>
  <autoFilter ref="A3:D589" xr:uid="{E78BA18A-1CF5-46DE-ABAF-38BD332915A0}"/>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B7821-2E8F-4FA6-800B-33732C93B103}">
  <sheetPr>
    <tabColor theme="4" tint="0.39997558519241921"/>
  </sheetPr>
  <dimension ref="A1:P21"/>
  <sheetViews>
    <sheetView showGridLines="0" workbookViewId="0">
      <selection activeCell="I260" sqref="I260"/>
    </sheetView>
  </sheetViews>
  <sheetFormatPr defaultColWidth="9.109375" defaultRowHeight="10.199999999999999" x14ac:dyDescent="0.2"/>
  <cols>
    <col min="1" max="1" width="36.5546875" style="13" bestFit="1" customWidth="1"/>
    <col min="2" max="2" width="23.6640625" style="13" customWidth="1"/>
    <col min="3" max="3" width="19.109375" style="13" customWidth="1"/>
    <col min="4" max="4" width="11" style="13" customWidth="1"/>
    <col min="5" max="5" width="12.88671875" style="13" customWidth="1"/>
    <col min="6" max="6" width="7.109375" style="13" customWidth="1"/>
    <col min="7" max="7" width="11" style="13" customWidth="1"/>
    <col min="8" max="8" width="19.109375" style="13" customWidth="1"/>
    <col min="9" max="9" width="11" style="13" customWidth="1"/>
    <col min="10" max="10" width="12.88671875" style="13" customWidth="1"/>
    <col min="11" max="11" width="7.109375" style="13" customWidth="1"/>
    <col min="12" max="12" width="11" style="13" customWidth="1"/>
    <col min="13" max="13" width="19.109375" style="13" customWidth="1"/>
    <col min="14" max="14" width="11" style="13" customWidth="1"/>
    <col min="15" max="15" width="12.88671875" style="13" customWidth="1"/>
    <col min="16" max="16384" width="9.109375" style="13"/>
  </cols>
  <sheetData>
    <row r="1" spans="1:16" ht="13.8" x14ac:dyDescent="0.25">
      <c r="A1" s="214"/>
      <c r="B1" s="215"/>
      <c r="C1" s="215"/>
      <c r="D1" s="215"/>
      <c r="E1" s="215"/>
      <c r="F1" s="215"/>
      <c r="G1" s="215"/>
      <c r="H1" s="215"/>
      <c r="I1" s="215"/>
      <c r="J1" s="215"/>
      <c r="K1" s="215"/>
      <c r="L1" s="215"/>
      <c r="M1" s="215"/>
      <c r="N1" s="215"/>
      <c r="O1" s="216"/>
    </row>
    <row r="2" spans="1:16" ht="15" customHeight="1" x14ac:dyDescent="0.25">
      <c r="A2" s="221" t="s">
        <v>653</v>
      </c>
      <c r="B2" s="222"/>
      <c r="C2" s="222"/>
      <c r="D2" s="222"/>
      <c r="E2" s="222"/>
      <c r="F2" s="222"/>
      <c r="G2" s="222"/>
      <c r="H2" s="222"/>
      <c r="I2" s="222"/>
      <c r="J2" s="222"/>
      <c r="K2" s="222"/>
      <c r="L2" s="222"/>
      <c r="M2" s="222"/>
      <c r="N2" s="222"/>
      <c r="O2" s="223"/>
    </row>
    <row r="3" spans="1:16" ht="14.25" customHeight="1" x14ac:dyDescent="0.25">
      <c r="A3" s="214" t="s">
        <v>648</v>
      </c>
      <c r="B3" s="215"/>
      <c r="C3" s="215"/>
      <c r="D3" s="215"/>
      <c r="E3" s="215"/>
      <c r="F3" s="215"/>
      <c r="G3" s="215"/>
      <c r="H3" s="215"/>
      <c r="I3" s="215"/>
      <c r="J3" s="215"/>
      <c r="K3" s="215"/>
      <c r="L3" s="215"/>
      <c r="M3" s="215"/>
      <c r="N3" s="215"/>
      <c r="O3" s="216"/>
    </row>
    <row r="4" spans="1:16" ht="14.25" customHeight="1" x14ac:dyDescent="0.25">
      <c r="A4" s="214" t="s">
        <v>647</v>
      </c>
      <c r="B4" s="215"/>
      <c r="C4" s="215"/>
      <c r="D4" s="215"/>
      <c r="E4" s="215"/>
      <c r="F4" s="215"/>
      <c r="G4" s="215"/>
      <c r="H4" s="215"/>
      <c r="I4" s="215"/>
      <c r="J4" s="215"/>
      <c r="K4" s="215"/>
      <c r="L4" s="215"/>
      <c r="M4" s="215"/>
      <c r="N4" s="215"/>
      <c r="O4" s="216"/>
    </row>
    <row r="5" spans="1:16" ht="13.8" x14ac:dyDescent="0.25">
      <c r="A5" s="214" t="s">
        <v>646</v>
      </c>
      <c r="B5" s="215"/>
      <c r="C5" s="215"/>
      <c r="D5" s="215"/>
      <c r="E5" s="215"/>
      <c r="F5" s="215"/>
      <c r="G5" s="215"/>
      <c r="H5" s="215"/>
      <c r="I5" s="215"/>
      <c r="J5" s="215"/>
      <c r="K5" s="215"/>
      <c r="L5" s="215"/>
      <c r="M5" s="215"/>
      <c r="N5" s="215"/>
      <c r="O5" s="216"/>
    </row>
    <row r="6" spans="1:16" ht="13.8" x14ac:dyDescent="0.25">
      <c r="A6" s="214" t="s">
        <v>652</v>
      </c>
      <c r="B6" s="215"/>
      <c r="C6" s="215"/>
      <c r="D6" s="215"/>
      <c r="E6" s="215"/>
      <c r="F6" s="215"/>
      <c r="G6" s="215"/>
      <c r="H6" s="215"/>
      <c r="I6" s="215"/>
      <c r="J6" s="215"/>
      <c r="K6" s="215"/>
      <c r="L6" s="215"/>
      <c r="M6" s="215"/>
      <c r="N6" s="215"/>
      <c r="O6" s="216"/>
    </row>
    <row r="7" spans="1:16" ht="13.8" x14ac:dyDescent="0.25">
      <c r="A7" s="214"/>
      <c r="B7" s="215"/>
      <c r="C7" s="215"/>
      <c r="D7" s="215"/>
      <c r="E7" s="215"/>
      <c r="F7" s="215"/>
      <c r="G7" s="215"/>
      <c r="H7" s="215"/>
      <c r="I7" s="215"/>
      <c r="J7" s="215"/>
      <c r="K7" s="215"/>
      <c r="L7" s="215"/>
      <c r="M7" s="215"/>
      <c r="N7" s="215"/>
      <c r="O7" s="216"/>
    </row>
    <row r="8" spans="1:16" ht="13.8" x14ac:dyDescent="0.25">
      <c r="A8" s="214"/>
      <c r="B8" s="215"/>
      <c r="C8" s="215"/>
      <c r="D8" s="215"/>
      <c r="E8" s="215"/>
      <c r="F8" s="215"/>
      <c r="G8" s="215"/>
      <c r="H8" s="215"/>
      <c r="I8" s="215"/>
      <c r="J8" s="215"/>
      <c r="K8" s="215"/>
      <c r="L8" s="215"/>
      <c r="M8" s="215"/>
      <c r="N8" s="215"/>
      <c r="O8" s="216"/>
    </row>
    <row r="9" spans="1:16" ht="15.6" x14ac:dyDescent="0.3">
      <c r="A9" s="198" t="s">
        <v>5</v>
      </c>
      <c r="B9" s="199"/>
      <c r="C9" s="199"/>
    </row>
    <row r="10" spans="1:16" ht="15.6" x14ac:dyDescent="0.3">
      <c r="A10" s="16" t="s">
        <v>1</v>
      </c>
      <c r="B10" s="7" t="s">
        <v>2</v>
      </c>
      <c r="C10" s="14" t="s">
        <v>654</v>
      </c>
    </row>
    <row r="11" spans="1:16" ht="15.6" x14ac:dyDescent="0.3">
      <c r="A11" s="17" t="s">
        <v>2</v>
      </c>
      <c r="B11" s="7" t="s">
        <v>660</v>
      </c>
      <c r="C11" s="214" t="s">
        <v>649</v>
      </c>
      <c r="D11" s="215"/>
      <c r="E11" s="215"/>
      <c r="F11" s="215"/>
      <c r="G11" s="215"/>
      <c r="H11" s="215"/>
      <c r="I11" s="215"/>
      <c r="J11" s="215"/>
      <c r="K11" s="215"/>
      <c r="L11" s="215"/>
      <c r="M11" s="215"/>
      <c r="N11" s="215"/>
      <c r="O11" s="215"/>
      <c r="P11" s="216"/>
    </row>
    <row r="12" spans="1:16" ht="15.6" x14ac:dyDescent="0.3">
      <c r="A12" s="18" t="s">
        <v>0</v>
      </c>
      <c r="B12" s="15" t="s">
        <v>661</v>
      </c>
      <c r="C12" s="214" t="s">
        <v>650</v>
      </c>
      <c r="D12" s="215"/>
      <c r="E12" s="215"/>
      <c r="F12" s="215"/>
      <c r="G12" s="215"/>
      <c r="H12" s="215"/>
      <c r="I12" s="215"/>
      <c r="J12" s="215"/>
      <c r="K12" s="215"/>
      <c r="L12" s="215"/>
      <c r="M12" s="215"/>
      <c r="N12" s="215"/>
      <c r="O12" s="215"/>
      <c r="P12" s="216"/>
    </row>
    <row r="13" spans="1:16" ht="13.8" x14ac:dyDescent="0.25">
      <c r="A13" s="214"/>
      <c r="B13" s="215"/>
      <c r="C13" s="215"/>
      <c r="D13" s="215"/>
      <c r="E13" s="215"/>
      <c r="F13" s="215"/>
      <c r="G13" s="215"/>
      <c r="H13" s="215"/>
      <c r="I13" s="215"/>
      <c r="J13" s="215"/>
      <c r="K13" s="215"/>
      <c r="L13" s="215"/>
      <c r="M13" s="215"/>
      <c r="N13" s="215"/>
      <c r="O13" s="216"/>
    </row>
    <row r="14" spans="1:16" ht="13.8" x14ac:dyDescent="0.25">
      <c r="A14" s="214"/>
      <c r="B14" s="215"/>
      <c r="C14" s="215"/>
      <c r="D14" s="215"/>
      <c r="E14" s="215"/>
      <c r="F14" s="215"/>
      <c r="G14" s="215"/>
      <c r="H14" s="215"/>
      <c r="I14" s="215"/>
      <c r="J14" s="215"/>
      <c r="K14" s="215"/>
      <c r="L14" s="215"/>
      <c r="M14" s="215"/>
      <c r="N14" s="215"/>
      <c r="O14" s="216"/>
    </row>
    <row r="15" spans="1:16" ht="15.6" x14ac:dyDescent="0.3">
      <c r="A15" s="217" t="s">
        <v>7</v>
      </c>
      <c r="B15" s="218"/>
      <c r="C15" s="218"/>
    </row>
    <row r="16" spans="1:16" ht="13.8" x14ac:dyDescent="0.25">
      <c r="A16" s="19" t="s">
        <v>651</v>
      </c>
      <c r="B16" s="219" t="s">
        <v>645</v>
      </c>
      <c r="C16" s="219"/>
      <c r="D16" s="219"/>
      <c r="E16" s="219"/>
      <c r="F16" s="219"/>
      <c r="G16" s="219"/>
      <c r="H16" s="219"/>
      <c r="I16" s="219"/>
      <c r="J16" s="219"/>
      <c r="K16" s="219"/>
      <c r="L16" s="219"/>
      <c r="M16" s="219"/>
      <c r="N16" s="219"/>
      <c r="O16" s="220"/>
    </row>
    <row r="17" spans="1:15" ht="13.8" x14ac:dyDescent="0.25">
      <c r="A17" s="20" t="s">
        <v>644</v>
      </c>
      <c r="B17" s="212" t="s">
        <v>643</v>
      </c>
      <c r="C17" s="212"/>
      <c r="D17" s="212"/>
      <c r="E17" s="212"/>
      <c r="F17" s="212"/>
      <c r="G17" s="212"/>
      <c r="H17" s="212"/>
      <c r="I17" s="212"/>
      <c r="J17" s="212"/>
      <c r="K17" s="212"/>
      <c r="L17" s="212"/>
      <c r="M17" s="212"/>
      <c r="N17" s="212"/>
      <c r="O17" s="213"/>
    </row>
    <row r="19" spans="1:15" ht="15.6" x14ac:dyDescent="0.3">
      <c r="A19" s="21" t="s">
        <v>8</v>
      </c>
      <c r="B19" s="22"/>
      <c r="C19" s="22"/>
    </row>
    <row r="20" spans="1:15" ht="13.8" x14ac:dyDescent="0.25">
      <c r="A20" s="19" t="s">
        <v>655</v>
      </c>
      <c r="B20" s="219" t="s">
        <v>657</v>
      </c>
      <c r="C20" s="219"/>
      <c r="D20" s="219"/>
      <c r="E20" s="219"/>
      <c r="F20" s="219"/>
      <c r="G20" s="219"/>
      <c r="H20" s="219"/>
      <c r="I20" s="219"/>
      <c r="J20" s="219"/>
      <c r="K20" s="219"/>
      <c r="L20" s="219"/>
      <c r="M20" s="219"/>
      <c r="N20" s="219"/>
      <c r="O20" s="220"/>
    </row>
    <row r="21" spans="1:15" ht="27.6" x14ac:dyDescent="0.25">
      <c r="A21" s="20" t="s">
        <v>656</v>
      </c>
      <c r="B21" s="212" t="s">
        <v>643</v>
      </c>
      <c r="C21" s="212"/>
      <c r="D21" s="212"/>
      <c r="E21" s="212"/>
      <c r="F21" s="212"/>
      <c r="G21" s="212"/>
      <c r="H21" s="212"/>
      <c r="I21" s="212"/>
      <c r="J21" s="212"/>
      <c r="K21" s="212"/>
      <c r="L21" s="212"/>
      <c r="M21" s="212"/>
      <c r="N21" s="212"/>
      <c r="O21" s="213"/>
    </row>
  </sheetData>
  <mergeCells count="18">
    <mergeCell ref="A4:O4"/>
    <mergeCell ref="A5:O5"/>
    <mergeCell ref="A6:O6"/>
    <mergeCell ref="A1:O1"/>
    <mergeCell ref="A2:O2"/>
    <mergeCell ref="A3:O3"/>
    <mergeCell ref="A8:O8"/>
    <mergeCell ref="C12:P12"/>
    <mergeCell ref="B16:O16"/>
    <mergeCell ref="B17:O17"/>
    <mergeCell ref="A7:O7"/>
    <mergeCell ref="B21:O21"/>
    <mergeCell ref="A13:O13"/>
    <mergeCell ref="A14:O14"/>
    <mergeCell ref="A9:C9"/>
    <mergeCell ref="C11:P11"/>
    <mergeCell ref="A15:C15"/>
    <mergeCell ref="B20:O20"/>
  </mergeCells>
  <pageMargins left="0.75" right="0.75" top="1" bottom="1" header="0.5" footer="0.5"/>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E4A37-E47F-4E07-AA5E-474EFB88C180}">
  <dimension ref="A2:P1128"/>
  <sheetViews>
    <sheetView workbookViewId="0">
      <selection activeCell="A25" sqref="A25"/>
    </sheetView>
  </sheetViews>
  <sheetFormatPr defaultRowHeight="14.4" x14ac:dyDescent="0.3"/>
  <cols>
    <col min="1" max="1" width="73.5546875" bestFit="1" customWidth="1"/>
    <col min="2" max="3" width="17.88671875" bestFit="1" customWidth="1"/>
    <col min="4" max="4" width="60.77734375" bestFit="1" customWidth="1"/>
    <col min="5" max="5" width="12.77734375" bestFit="1" customWidth="1"/>
    <col min="6" max="6" width="15.77734375" bestFit="1" customWidth="1"/>
    <col min="7" max="7" width="16.21875" bestFit="1" customWidth="1"/>
    <col min="8" max="8" width="15.33203125" bestFit="1" customWidth="1"/>
    <col min="9" max="9" width="22.5546875" bestFit="1" customWidth="1"/>
    <col min="10" max="10" width="24.33203125" bestFit="1" customWidth="1"/>
    <col min="11" max="11" width="30.6640625" bestFit="1" customWidth="1"/>
    <col min="12" max="12" width="43.21875" bestFit="1" customWidth="1"/>
    <col min="13" max="13" width="7.88671875" bestFit="1" customWidth="1"/>
    <col min="14" max="14" width="19.21875" bestFit="1" customWidth="1"/>
    <col min="15" max="15" width="11.6640625" bestFit="1" customWidth="1"/>
    <col min="16" max="16" width="46.5546875" bestFit="1" customWidth="1"/>
  </cols>
  <sheetData>
    <row r="2" spans="1:16" ht="18" x14ac:dyDescent="0.35">
      <c r="A2" s="41" t="s">
        <v>6362</v>
      </c>
    </row>
    <row r="5" spans="1:16" x14ac:dyDescent="0.3">
      <c r="A5" s="127" t="s">
        <v>800</v>
      </c>
      <c r="B5" s="127" t="s">
        <v>791</v>
      </c>
      <c r="C5" s="127" t="s">
        <v>792</v>
      </c>
      <c r="D5" s="127" t="s">
        <v>806</v>
      </c>
      <c r="E5" s="127" t="s">
        <v>793</v>
      </c>
      <c r="F5" s="127" t="s">
        <v>794</v>
      </c>
      <c r="G5" s="127" t="s">
        <v>795</v>
      </c>
      <c r="H5" s="127" t="s">
        <v>796</v>
      </c>
      <c r="I5" s="127" t="s">
        <v>797</v>
      </c>
      <c r="J5" s="127" t="s">
        <v>798</v>
      </c>
      <c r="K5" s="127" t="s">
        <v>799</v>
      </c>
      <c r="L5" s="127" t="s">
        <v>801</v>
      </c>
      <c r="M5" s="127" t="s">
        <v>802</v>
      </c>
      <c r="N5" s="127" t="s">
        <v>803</v>
      </c>
      <c r="O5" s="127" t="s">
        <v>804</v>
      </c>
      <c r="P5" s="127" t="s">
        <v>805</v>
      </c>
    </row>
    <row r="6" spans="1:16" x14ac:dyDescent="0.3">
      <c r="A6" s="126" t="s">
        <v>15</v>
      </c>
      <c r="B6" s="126" t="s">
        <v>807</v>
      </c>
      <c r="C6" s="126" t="s">
        <v>808</v>
      </c>
      <c r="D6" s="126" t="s">
        <v>815</v>
      </c>
      <c r="E6" s="126" t="s">
        <v>809</v>
      </c>
      <c r="F6" s="126" t="s">
        <v>810</v>
      </c>
      <c r="G6" s="126" t="s">
        <v>810</v>
      </c>
      <c r="H6" s="126" t="s">
        <v>810</v>
      </c>
      <c r="I6" s="126" t="s">
        <v>810</v>
      </c>
      <c r="J6" s="126" t="s">
        <v>810</v>
      </c>
      <c r="K6" s="126" t="s">
        <v>810</v>
      </c>
      <c r="L6" s="126" t="s">
        <v>811</v>
      </c>
      <c r="M6" s="126" t="s">
        <v>812</v>
      </c>
      <c r="N6" s="126" t="s">
        <v>813</v>
      </c>
      <c r="O6" s="126" t="s">
        <v>814</v>
      </c>
      <c r="P6" s="125"/>
    </row>
    <row r="7" spans="1:16" x14ac:dyDescent="0.3">
      <c r="A7" s="126" t="s">
        <v>817</v>
      </c>
      <c r="B7" s="126" t="s">
        <v>816</v>
      </c>
      <c r="C7" s="126" t="s">
        <v>808</v>
      </c>
      <c r="D7" s="126" t="s">
        <v>815</v>
      </c>
      <c r="E7" s="126" t="s">
        <v>810</v>
      </c>
      <c r="F7" s="126" t="s">
        <v>809</v>
      </c>
      <c r="G7" s="126" t="s">
        <v>810</v>
      </c>
      <c r="H7" s="126" t="s">
        <v>810</v>
      </c>
      <c r="I7" s="126" t="s">
        <v>810</v>
      </c>
      <c r="J7" s="126" t="s">
        <v>810</v>
      </c>
      <c r="K7" s="126" t="s">
        <v>810</v>
      </c>
      <c r="L7" s="126" t="s">
        <v>818</v>
      </c>
      <c r="M7" s="126" t="s">
        <v>819</v>
      </c>
      <c r="N7" s="126" t="s">
        <v>820</v>
      </c>
      <c r="O7" s="126" t="s">
        <v>821</v>
      </c>
      <c r="P7" s="125"/>
    </row>
    <row r="8" spans="1:16" x14ac:dyDescent="0.3">
      <c r="A8" s="126" t="s">
        <v>16</v>
      </c>
      <c r="B8" s="126" t="s">
        <v>822</v>
      </c>
      <c r="C8" s="126" t="s">
        <v>808</v>
      </c>
      <c r="D8" s="126" t="s">
        <v>815</v>
      </c>
      <c r="E8" s="126" t="s">
        <v>809</v>
      </c>
      <c r="F8" s="126" t="s">
        <v>810</v>
      </c>
      <c r="G8" s="126" t="s">
        <v>809</v>
      </c>
      <c r="H8" s="126" t="s">
        <v>809</v>
      </c>
      <c r="I8" s="126" t="s">
        <v>810</v>
      </c>
      <c r="J8" s="126" t="s">
        <v>810</v>
      </c>
      <c r="K8" s="126" t="s">
        <v>810</v>
      </c>
      <c r="L8" s="126" t="s">
        <v>823</v>
      </c>
      <c r="M8" s="126" t="s">
        <v>824</v>
      </c>
      <c r="N8" s="126" t="s">
        <v>825</v>
      </c>
      <c r="O8" s="126" t="s">
        <v>826</v>
      </c>
      <c r="P8" s="125"/>
    </row>
    <row r="9" spans="1:16" x14ac:dyDescent="0.3">
      <c r="A9" s="126" t="s">
        <v>828</v>
      </c>
      <c r="B9" s="126" t="s">
        <v>827</v>
      </c>
      <c r="C9" s="126" t="s">
        <v>808</v>
      </c>
      <c r="D9" s="126" t="s">
        <v>815</v>
      </c>
      <c r="E9" s="126" t="s">
        <v>809</v>
      </c>
      <c r="F9" s="126" t="s">
        <v>810</v>
      </c>
      <c r="G9" s="126" t="s">
        <v>810</v>
      </c>
      <c r="H9" s="126" t="s">
        <v>810</v>
      </c>
      <c r="I9" s="126" t="s">
        <v>810</v>
      </c>
      <c r="J9" s="126" t="s">
        <v>810</v>
      </c>
      <c r="K9" s="126" t="s">
        <v>810</v>
      </c>
      <c r="L9" s="126" t="s">
        <v>829</v>
      </c>
      <c r="M9" s="126" t="s">
        <v>830</v>
      </c>
      <c r="N9" s="126" t="s">
        <v>831</v>
      </c>
      <c r="O9" s="126" t="s">
        <v>832</v>
      </c>
      <c r="P9" s="126" t="s">
        <v>833</v>
      </c>
    </row>
    <row r="10" spans="1:16" x14ac:dyDescent="0.3">
      <c r="A10" s="126" t="s">
        <v>17</v>
      </c>
      <c r="B10" s="126" t="s">
        <v>834</v>
      </c>
      <c r="C10" s="126" t="s">
        <v>808</v>
      </c>
      <c r="D10" s="126" t="s">
        <v>815</v>
      </c>
      <c r="E10" s="126" t="s">
        <v>809</v>
      </c>
      <c r="F10" s="126" t="s">
        <v>810</v>
      </c>
      <c r="G10" s="126" t="s">
        <v>810</v>
      </c>
      <c r="H10" s="126" t="s">
        <v>810</v>
      </c>
      <c r="I10" s="126" t="s">
        <v>810</v>
      </c>
      <c r="J10" s="126" t="s">
        <v>810</v>
      </c>
      <c r="K10" s="126" t="s">
        <v>810</v>
      </c>
      <c r="L10" s="126" t="s">
        <v>835</v>
      </c>
      <c r="M10" s="126" t="s">
        <v>836</v>
      </c>
      <c r="N10" s="126" t="s">
        <v>837</v>
      </c>
      <c r="O10" s="126" t="s">
        <v>838</v>
      </c>
      <c r="P10" s="125"/>
    </row>
    <row r="11" spans="1:16" x14ac:dyDescent="0.3">
      <c r="A11" s="126" t="s">
        <v>36</v>
      </c>
      <c r="B11" s="126" t="s">
        <v>839</v>
      </c>
      <c r="C11" s="126" t="s">
        <v>808</v>
      </c>
      <c r="D11" s="126" t="s">
        <v>815</v>
      </c>
      <c r="E11" s="126" t="s">
        <v>809</v>
      </c>
      <c r="F11" s="126" t="s">
        <v>810</v>
      </c>
      <c r="G11" s="126" t="s">
        <v>810</v>
      </c>
      <c r="H11" s="126" t="s">
        <v>810</v>
      </c>
      <c r="I11" s="126" t="s">
        <v>810</v>
      </c>
      <c r="J11" s="126" t="s">
        <v>810</v>
      </c>
      <c r="K11" s="126" t="s">
        <v>810</v>
      </c>
      <c r="L11" s="126" t="s">
        <v>840</v>
      </c>
      <c r="M11" s="126" t="s">
        <v>841</v>
      </c>
      <c r="N11" s="126" t="s">
        <v>837</v>
      </c>
      <c r="O11" s="126" t="s">
        <v>842</v>
      </c>
      <c r="P11" s="125"/>
    </row>
    <row r="12" spans="1:16" x14ac:dyDescent="0.3">
      <c r="A12" s="126" t="s">
        <v>844</v>
      </c>
      <c r="B12" s="126" t="s">
        <v>843</v>
      </c>
      <c r="C12" s="126" t="s">
        <v>808</v>
      </c>
      <c r="D12" s="126" t="s">
        <v>815</v>
      </c>
      <c r="E12" s="126" t="s">
        <v>810</v>
      </c>
      <c r="F12" s="126" t="s">
        <v>809</v>
      </c>
      <c r="G12" s="126" t="s">
        <v>810</v>
      </c>
      <c r="H12" s="126" t="s">
        <v>810</v>
      </c>
      <c r="I12" s="126" t="s">
        <v>810</v>
      </c>
      <c r="J12" s="126" t="s">
        <v>810</v>
      </c>
      <c r="K12" s="126" t="s">
        <v>810</v>
      </c>
      <c r="L12" s="126" t="s">
        <v>845</v>
      </c>
      <c r="M12" s="126" t="s">
        <v>846</v>
      </c>
      <c r="N12" s="126" t="s">
        <v>847</v>
      </c>
      <c r="O12" s="126" t="s">
        <v>848</v>
      </c>
      <c r="P12" s="125"/>
    </row>
    <row r="13" spans="1:16" x14ac:dyDescent="0.3">
      <c r="A13" s="126" t="s">
        <v>850</v>
      </c>
      <c r="B13" s="126" t="s">
        <v>849</v>
      </c>
      <c r="C13" s="126" t="s">
        <v>808</v>
      </c>
      <c r="D13" s="126" t="s">
        <v>815</v>
      </c>
      <c r="E13" s="126" t="s">
        <v>810</v>
      </c>
      <c r="F13" s="126" t="s">
        <v>809</v>
      </c>
      <c r="G13" s="126" t="s">
        <v>810</v>
      </c>
      <c r="H13" s="126" t="s">
        <v>810</v>
      </c>
      <c r="I13" s="126" t="s">
        <v>810</v>
      </c>
      <c r="J13" s="126" t="s">
        <v>810</v>
      </c>
      <c r="K13" s="126" t="s">
        <v>810</v>
      </c>
      <c r="L13" s="126" t="s">
        <v>851</v>
      </c>
      <c r="M13" s="126" t="s">
        <v>852</v>
      </c>
      <c r="N13" s="126" t="s">
        <v>853</v>
      </c>
      <c r="O13" s="126" t="s">
        <v>854</v>
      </c>
      <c r="P13" s="125"/>
    </row>
    <row r="14" spans="1:16" x14ac:dyDescent="0.3">
      <c r="A14" s="126" t="s">
        <v>856</v>
      </c>
      <c r="B14" s="126" t="s">
        <v>855</v>
      </c>
      <c r="C14" s="126" t="s">
        <v>808</v>
      </c>
      <c r="D14" s="126" t="s">
        <v>861</v>
      </c>
      <c r="E14" s="126" t="s">
        <v>809</v>
      </c>
      <c r="F14" s="126" t="s">
        <v>810</v>
      </c>
      <c r="G14" s="126" t="s">
        <v>810</v>
      </c>
      <c r="H14" s="126" t="s">
        <v>810</v>
      </c>
      <c r="I14" s="126" t="s">
        <v>810</v>
      </c>
      <c r="J14" s="126" t="s">
        <v>810</v>
      </c>
      <c r="K14" s="126" t="s">
        <v>810</v>
      </c>
      <c r="L14" s="126" t="s">
        <v>857</v>
      </c>
      <c r="M14" s="126" t="s">
        <v>858</v>
      </c>
      <c r="N14" s="126" t="s">
        <v>859</v>
      </c>
      <c r="O14" s="126" t="s">
        <v>860</v>
      </c>
      <c r="P14" s="125"/>
    </row>
    <row r="15" spans="1:16" x14ac:dyDescent="0.3">
      <c r="A15" s="126" t="s">
        <v>863</v>
      </c>
      <c r="B15" s="126" t="s">
        <v>862</v>
      </c>
      <c r="C15" s="126" t="s">
        <v>808</v>
      </c>
      <c r="D15" s="126" t="s">
        <v>815</v>
      </c>
      <c r="E15" s="126" t="s">
        <v>810</v>
      </c>
      <c r="F15" s="126" t="s">
        <v>809</v>
      </c>
      <c r="G15" s="126" t="s">
        <v>810</v>
      </c>
      <c r="H15" s="126" t="s">
        <v>810</v>
      </c>
      <c r="I15" s="126" t="s">
        <v>810</v>
      </c>
      <c r="J15" s="126" t="s">
        <v>810</v>
      </c>
      <c r="K15" s="126" t="s">
        <v>810</v>
      </c>
      <c r="L15" s="126" t="s">
        <v>864</v>
      </c>
      <c r="M15" s="126" t="s">
        <v>865</v>
      </c>
      <c r="N15" s="126" t="s">
        <v>837</v>
      </c>
      <c r="O15" s="126" t="s">
        <v>866</v>
      </c>
      <c r="P15" s="125"/>
    </row>
    <row r="16" spans="1:16" x14ac:dyDescent="0.3">
      <c r="A16" s="126" t="s">
        <v>37</v>
      </c>
      <c r="B16" s="126" t="s">
        <v>867</v>
      </c>
      <c r="C16" s="126" t="s">
        <v>808</v>
      </c>
      <c r="D16" s="126" t="s">
        <v>815</v>
      </c>
      <c r="E16" s="126" t="s">
        <v>809</v>
      </c>
      <c r="F16" s="126" t="s">
        <v>810</v>
      </c>
      <c r="G16" s="126" t="s">
        <v>810</v>
      </c>
      <c r="H16" s="126" t="s">
        <v>810</v>
      </c>
      <c r="I16" s="126" t="s">
        <v>810</v>
      </c>
      <c r="J16" s="126" t="s">
        <v>810</v>
      </c>
      <c r="K16" s="126" t="s">
        <v>810</v>
      </c>
      <c r="L16" s="126" t="s">
        <v>868</v>
      </c>
      <c r="M16" s="126" t="s">
        <v>869</v>
      </c>
      <c r="N16" s="126" t="s">
        <v>837</v>
      </c>
      <c r="O16" s="126" t="s">
        <v>870</v>
      </c>
      <c r="P16" s="125"/>
    </row>
    <row r="17" spans="1:16" x14ac:dyDescent="0.3">
      <c r="A17" s="126" t="s">
        <v>872</v>
      </c>
      <c r="B17" s="126" t="s">
        <v>871</v>
      </c>
      <c r="C17" s="126" t="s">
        <v>808</v>
      </c>
      <c r="D17" s="126" t="s">
        <v>815</v>
      </c>
      <c r="E17" s="126" t="s">
        <v>810</v>
      </c>
      <c r="F17" s="126" t="s">
        <v>809</v>
      </c>
      <c r="G17" s="126" t="s">
        <v>810</v>
      </c>
      <c r="H17" s="126" t="s">
        <v>810</v>
      </c>
      <c r="I17" s="126" t="s">
        <v>810</v>
      </c>
      <c r="J17" s="126" t="s">
        <v>810</v>
      </c>
      <c r="K17" s="126" t="s">
        <v>810</v>
      </c>
      <c r="L17" s="126" t="s">
        <v>873</v>
      </c>
      <c r="M17" s="126" t="s">
        <v>874</v>
      </c>
      <c r="N17" s="126" t="s">
        <v>875</v>
      </c>
      <c r="O17" s="126" t="s">
        <v>876</v>
      </c>
      <c r="P17" s="125"/>
    </row>
    <row r="18" spans="1:16" x14ac:dyDescent="0.3">
      <c r="A18" s="126" t="s">
        <v>878</v>
      </c>
      <c r="B18" s="126" t="s">
        <v>877</v>
      </c>
      <c r="C18" s="126" t="s">
        <v>808</v>
      </c>
      <c r="D18" s="126" t="s">
        <v>815</v>
      </c>
      <c r="E18" s="126" t="s">
        <v>809</v>
      </c>
      <c r="F18" s="126" t="s">
        <v>810</v>
      </c>
      <c r="G18" s="126" t="s">
        <v>810</v>
      </c>
      <c r="H18" s="126" t="s">
        <v>810</v>
      </c>
      <c r="I18" s="126" t="s">
        <v>810</v>
      </c>
      <c r="J18" s="126" t="s">
        <v>810</v>
      </c>
      <c r="K18" s="126" t="s">
        <v>810</v>
      </c>
      <c r="L18" s="126" t="s">
        <v>879</v>
      </c>
      <c r="M18" s="126" t="s">
        <v>880</v>
      </c>
      <c r="N18" s="126" t="s">
        <v>881</v>
      </c>
      <c r="O18" s="126" t="s">
        <v>882</v>
      </c>
      <c r="P18" s="125"/>
    </row>
    <row r="19" spans="1:16" x14ac:dyDescent="0.3">
      <c r="A19" s="126" t="s">
        <v>540</v>
      </c>
      <c r="B19" s="126" t="s">
        <v>883</v>
      </c>
      <c r="C19" s="126" t="s">
        <v>808</v>
      </c>
      <c r="D19" s="126" t="s">
        <v>888</v>
      </c>
      <c r="E19" s="126" t="s">
        <v>809</v>
      </c>
      <c r="F19" s="126" t="s">
        <v>810</v>
      </c>
      <c r="G19" s="126" t="s">
        <v>810</v>
      </c>
      <c r="H19" s="126" t="s">
        <v>810</v>
      </c>
      <c r="I19" s="126" t="s">
        <v>810</v>
      </c>
      <c r="J19" s="126" t="s">
        <v>810</v>
      </c>
      <c r="K19" s="126" t="s">
        <v>810</v>
      </c>
      <c r="L19" s="126" t="s">
        <v>884</v>
      </c>
      <c r="M19" s="126" t="s">
        <v>885</v>
      </c>
      <c r="N19" s="126" t="s">
        <v>886</v>
      </c>
      <c r="O19" s="126" t="s">
        <v>887</v>
      </c>
      <c r="P19" s="125"/>
    </row>
    <row r="20" spans="1:16" x14ac:dyDescent="0.3">
      <c r="A20" s="126" t="s">
        <v>38</v>
      </c>
      <c r="B20" s="126" t="s">
        <v>889</v>
      </c>
      <c r="C20" s="126" t="s">
        <v>808</v>
      </c>
      <c r="D20" s="126" t="s">
        <v>815</v>
      </c>
      <c r="E20" s="126" t="s">
        <v>809</v>
      </c>
      <c r="F20" s="126" t="s">
        <v>810</v>
      </c>
      <c r="G20" s="126" t="s">
        <v>810</v>
      </c>
      <c r="H20" s="126" t="s">
        <v>810</v>
      </c>
      <c r="I20" s="126" t="s">
        <v>810</v>
      </c>
      <c r="J20" s="126" t="s">
        <v>810</v>
      </c>
      <c r="K20" s="126" t="s">
        <v>810</v>
      </c>
      <c r="L20" s="126" t="s">
        <v>890</v>
      </c>
      <c r="M20" s="126" t="s">
        <v>891</v>
      </c>
      <c r="N20" s="126" t="s">
        <v>892</v>
      </c>
      <c r="O20" s="126" t="s">
        <v>893</v>
      </c>
      <c r="P20" s="126" t="s">
        <v>894</v>
      </c>
    </row>
    <row r="21" spans="1:16" x14ac:dyDescent="0.3">
      <c r="A21" s="126" t="s">
        <v>896</v>
      </c>
      <c r="B21" s="126" t="s">
        <v>895</v>
      </c>
      <c r="C21" s="126" t="s">
        <v>808</v>
      </c>
      <c r="D21" s="126" t="s">
        <v>815</v>
      </c>
      <c r="E21" s="126" t="s">
        <v>810</v>
      </c>
      <c r="F21" s="126" t="s">
        <v>809</v>
      </c>
      <c r="G21" s="126" t="s">
        <v>810</v>
      </c>
      <c r="H21" s="126" t="s">
        <v>810</v>
      </c>
      <c r="I21" s="126" t="s">
        <v>810</v>
      </c>
      <c r="J21" s="126" t="s">
        <v>810</v>
      </c>
      <c r="K21" s="126" t="s">
        <v>810</v>
      </c>
      <c r="L21" s="126" t="s">
        <v>897</v>
      </c>
      <c r="M21" s="126" t="s">
        <v>898</v>
      </c>
      <c r="N21" s="126" t="s">
        <v>899</v>
      </c>
      <c r="O21" s="126" t="s">
        <v>900</v>
      </c>
      <c r="P21" s="126" t="s">
        <v>901</v>
      </c>
    </row>
    <row r="22" spans="1:16" x14ac:dyDescent="0.3">
      <c r="A22" s="126" t="s">
        <v>903</v>
      </c>
      <c r="B22" s="126" t="s">
        <v>902</v>
      </c>
      <c r="C22" s="126" t="s">
        <v>808</v>
      </c>
      <c r="D22" s="126" t="s">
        <v>815</v>
      </c>
      <c r="E22" s="126" t="s">
        <v>809</v>
      </c>
      <c r="F22" s="126" t="s">
        <v>810</v>
      </c>
      <c r="G22" s="126" t="s">
        <v>810</v>
      </c>
      <c r="H22" s="126" t="s">
        <v>810</v>
      </c>
      <c r="I22" s="126" t="s">
        <v>810</v>
      </c>
      <c r="J22" s="126" t="s">
        <v>810</v>
      </c>
      <c r="K22" s="126" t="s">
        <v>810</v>
      </c>
      <c r="L22" s="126" t="s">
        <v>904</v>
      </c>
      <c r="M22" s="126" t="s">
        <v>905</v>
      </c>
      <c r="N22" s="126" t="s">
        <v>906</v>
      </c>
      <c r="O22" s="126" t="s">
        <v>907</v>
      </c>
      <c r="P22" s="125"/>
    </row>
    <row r="23" spans="1:16" x14ac:dyDescent="0.3">
      <c r="A23" s="126" t="s">
        <v>595</v>
      </c>
      <c r="B23" s="126" t="s">
        <v>908</v>
      </c>
      <c r="C23" s="126" t="s">
        <v>808</v>
      </c>
      <c r="D23" s="126" t="s">
        <v>815</v>
      </c>
      <c r="E23" s="126" t="s">
        <v>809</v>
      </c>
      <c r="F23" s="126" t="s">
        <v>810</v>
      </c>
      <c r="G23" s="126" t="s">
        <v>810</v>
      </c>
      <c r="H23" s="126" t="s">
        <v>810</v>
      </c>
      <c r="I23" s="126" t="s">
        <v>810</v>
      </c>
      <c r="J23" s="126" t="s">
        <v>810</v>
      </c>
      <c r="K23" s="126" t="s">
        <v>810</v>
      </c>
      <c r="L23" s="126" t="s">
        <v>909</v>
      </c>
      <c r="M23" s="126" t="s">
        <v>910</v>
      </c>
      <c r="N23" s="126" t="s">
        <v>820</v>
      </c>
      <c r="O23" s="126" t="s">
        <v>911</v>
      </c>
      <c r="P23" s="125"/>
    </row>
    <row r="24" spans="1:16" x14ac:dyDescent="0.3">
      <c r="A24" s="126" t="s">
        <v>39</v>
      </c>
      <c r="B24" s="126" t="s">
        <v>912</v>
      </c>
      <c r="C24" s="126" t="s">
        <v>808</v>
      </c>
      <c r="D24" s="126" t="s">
        <v>815</v>
      </c>
      <c r="E24" s="126" t="s">
        <v>809</v>
      </c>
      <c r="F24" s="126" t="s">
        <v>810</v>
      </c>
      <c r="G24" s="126" t="s">
        <v>809</v>
      </c>
      <c r="H24" s="126" t="s">
        <v>810</v>
      </c>
      <c r="I24" s="126" t="s">
        <v>810</v>
      </c>
      <c r="J24" s="126" t="s">
        <v>810</v>
      </c>
      <c r="K24" s="126" t="s">
        <v>810</v>
      </c>
      <c r="L24" s="126" t="s">
        <v>913</v>
      </c>
      <c r="M24" s="126" t="s">
        <v>914</v>
      </c>
      <c r="N24" s="126" t="s">
        <v>915</v>
      </c>
      <c r="O24" s="126" t="s">
        <v>916</v>
      </c>
      <c r="P24" s="125"/>
    </row>
    <row r="25" spans="1:16" x14ac:dyDescent="0.3">
      <c r="A25" s="126" t="s">
        <v>18</v>
      </c>
      <c r="B25" s="126" t="s">
        <v>917</v>
      </c>
      <c r="C25" s="126" t="s">
        <v>808</v>
      </c>
      <c r="D25" s="126" t="s">
        <v>922</v>
      </c>
      <c r="E25" s="126" t="s">
        <v>809</v>
      </c>
      <c r="F25" s="126" t="s">
        <v>810</v>
      </c>
      <c r="G25" s="126" t="s">
        <v>809</v>
      </c>
      <c r="H25" s="126" t="s">
        <v>810</v>
      </c>
      <c r="I25" s="126" t="s">
        <v>810</v>
      </c>
      <c r="J25" s="126" t="s">
        <v>810</v>
      </c>
      <c r="K25" s="126" t="s">
        <v>810</v>
      </c>
      <c r="L25" s="126" t="s">
        <v>918</v>
      </c>
      <c r="M25" s="126" t="s">
        <v>919</v>
      </c>
      <c r="N25" s="126" t="s">
        <v>920</v>
      </c>
      <c r="O25" s="126" t="s">
        <v>921</v>
      </c>
      <c r="P25" s="125"/>
    </row>
    <row r="26" spans="1:16" x14ac:dyDescent="0.3">
      <c r="A26" s="126" t="s">
        <v>18</v>
      </c>
      <c r="B26" s="126" t="s">
        <v>923</v>
      </c>
      <c r="C26" s="126" t="s">
        <v>808</v>
      </c>
      <c r="D26" s="126" t="s">
        <v>922</v>
      </c>
      <c r="E26" s="126" t="s">
        <v>809</v>
      </c>
      <c r="F26" s="126" t="s">
        <v>810</v>
      </c>
      <c r="G26" s="126" t="s">
        <v>810</v>
      </c>
      <c r="H26" s="126" t="s">
        <v>810</v>
      </c>
      <c r="I26" s="126" t="s">
        <v>810</v>
      </c>
      <c r="J26" s="126" t="s">
        <v>810</v>
      </c>
      <c r="K26" s="126" t="s">
        <v>810</v>
      </c>
      <c r="L26" s="126" t="s">
        <v>924</v>
      </c>
      <c r="M26" s="126" t="s">
        <v>925</v>
      </c>
      <c r="N26" s="126" t="s">
        <v>926</v>
      </c>
      <c r="O26" s="126" t="s">
        <v>927</v>
      </c>
      <c r="P26" s="125"/>
    </row>
    <row r="27" spans="1:16" x14ac:dyDescent="0.3">
      <c r="A27" s="126" t="s">
        <v>929</v>
      </c>
      <c r="B27" s="126" t="s">
        <v>928</v>
      </c>
      <c r="C27" s="126" t="s">
        <v>808</v>
      </c>
      <c r="D27" s="126" t="s">
        <v>861</v>
      </c>
      <c r="E27" s="126" t="s">
        <v>809</v>
      </c>
      <c r="F27" s="126" t="s">
        <v>810</v>
      </c>
      <c r="G27" s="126" t="s">
        <v>810</v>
      </c>
      <c r="H27" s="126" t="s">
        <v>810</v>
      </c>
      <c r="I27" s="126" t="s">
        <v>810</v>
      </c>
      <c r="J27" s="126" t="s">
        <v>810</v>
      </c>
      <c r="K27" s="126" t="s">
        <v>810</v>
      </c>
      <c r="L27" s="126" t="s">
        <v>930</v>
      </c>
      <c r="M27" s="126" t="s">
        <v>931</v>
      </c>
      <c r="N27" s="126" t="s">
        <v>932</v>
      </c>
      <c r="O27" s="126" t="s">
        <v>933</v>
      </c>
      <c r="P27" s="125"/>
    </row>
    <row r="28" spans="1:16" x14ac:dyDescent="0.3">
      <c r="A28" s="126" t="s">
        <v>22</v>
      </c>
      <c r="B28" s="126" t="s">
        <v>934</v>
      </c>
      <c r="C28" s="126" t="s">
        <v>935</v>
      </c>
      <c r="D28" s="126" t="s">
        <v>940</v>
      </c>
      <c r="E28" s="126" t="s">
        <v>809</v>
      </c>
      <c r="F28" s="126" t="s">
        <v>809</v>
      </c>
      <c r="G28" s="126" t="s">
        <v>809</v>
      </c>
      <c r="H28" s="126" t="s">
        <v>810</v>
      </c>
      <c r="I28" s="126" t="s">
        <v>809</v>
      </c>
      <c r="J28" s="126" t="s">
        <v>810</v>
      </c>
      <c r="K28" s="126" t="s">
        <v>809</v>
      </c>
      <c r="L28" s="126" t="s">
        <v>936</v>
      </c>
      <c r="M28" s="126" t="s">
        <v>937</v>
      </c>
      <c r="N28" s="126" t="s">
        <v>886</v>
      </c>
      <c r="O28" s="126" t="s">
        <v>938</v>
      </c>
      <c r="P28" s="126" t="s">
        <v>939</v>
      </c>
    </row>
    <row r="29" spans="1:16" x14ac:dyDescent="0.3">
      <c r="A29" s="126" t="s">
        <v>23</v>
      </c>
      <c r="B29" s="126" t="s">
        <v>941</v>
      </c>
      <c r="C29" s="126" t="s">
        <v>935</v>
      </c>
      <c r="D29" s="126" t="s">
        <v>940</v>
      </c>
      <c r="E29" s="126" t="s">
        <v>809</v>
      </c>
      <c r="F29" s="126" t="s">
        <v>809</v>
      </c>
      <c r="G29" s="126" t="s">
        <v>809</v>
      </c>
      <c r="H29" s="126" t="s">
        <v>809</v>
      </c>
      <c r="I29" s="126" t="s">
        <v>809</v>
      </c>
      <c r="J29" s="126" t="s">
        <v>809</v>
      </c>
      <c r="K29" s="126" t="s">
        <v>809</v>
      </c>
      <c r="L29" s="126" t="s">
        <v>936</v>
      </c>
      <c r="M29" s="126" t="s">
        <v>942</v>
      </c>
      <c r="N29" s="126" t="s">
        <v>943</v>
      </c>
      <c r="O29" s="126" t="s">
        <v>944</v>
      </c>
      <c r="P29" s="126" t="s">
        <v>945</v>
      </c>
    </row>
    <row r="30" spans="1:16" x14ac:dyDescent="0.3">
      <c r="A30" s="126" t="s">
        <v>24</v>
      </c>
      <c r="B30" s="126" t="s">
        <v>946</v>
      </c>
      <c r="C30" s="126" t="s">
        <v>808</v>
      </c>
      <c r="D30" s="126" t="s">
        <v>861</v>
      </c>
      <c r="E30" s="126" t="s">
        <v>809</v>
      </c>
      <c r="F30" s="126" t="s">
        <v>810</v>
      </c>
      <c r="G30" s="126" t="s">
        <v>809</v>
      </c>
      <c r="H30" s="126" t="s">
        <v>810</v>
      </c>
      <c r="I30" s="126" t="s">
        <v>810</v>
      </c>
      <c r="J30" s="126" t="s">
        <v>810</v>
      </c>
      <c r="K30" s="126" t="s">
        <v>810</v>
      </c>
      <c r="L30" s="126" t="s">
        <v>947</v>
      </c>
      <c r="M30" s="126" t="s">
        <v>948</v>
      </c>
      <c r="N30" s="126" t="s">
        <v>943</v>
      </c>
      <c r="O30" s="126" t="s">
        <v>949</v>
      </c>
      <c r="P30" s="126" t="s">
        <v>950</v>
      </c>
    </row>
    <row r="31" spans="1:16" x14ac:dyDescent="0.3">
      <c r="A31" s="126" t="s">
        <v>539</v>
      </c>
      <c r="B31" s="126" t="s">
        <v>951</v>
      </c>
      <c r="C31" s="126" t="s">
        <v>808</v>
      </c>
      <c r="D31" s="126" t="s">
        <v>861</v>
      </c>
      <c r="E31" s="126" t="s">
        <v>809</v>
      </c>
      <c r="F31" s="126" t="s">
        <v>810</v>
      </c>
      <c r="G31" s="126" t="s">
        <v>810</v>
      </c>
      <c r="H31" s="126" t="s">
        <v>810</v>
      </c>
      <c r="I31" s="126" t="s">
        <v>810</v>
      </c>
      <c r="J31" s="126" t="s">
        <v>810</v>
      </c>
      <c r="K31" s="126" t="s">
        <v>810</v>
      </c>
      <c r="L31" s="126" t="s">
        <v>952</v>
      </c>
      <c r="M31" s="126" t="s">
        <v>953</v>
      </c>
      <c r="N31" s="126" t="s">
        <v>943</v>
      </c>
      <c r="O31" s="126" t="s">
        <v>954</v>
      </c>
      <c r="P31" s="126" t="s">
        <v>955</v>
      </c>
    </row>
    <row r="32" spans="1:16" x14ac:dyDescent="0.3">
      <c r="A32" s="126" t="s">
        <v>957</v>
      </c>
      <c r="B32" s="126" t="s">
        <v>956</v>
      </c>
      <c r="C32" s="126" t="s">
        <v>808</v>
      </c>
      <c r="D32" s="126" t="s">
        <v>815</v>
      </c>
      <c r="E32" s="126" t="s">
        <v>810</v>
      </c>
      <c r="F32" s="126" t="s">
        <v>809</v>
      </c>
      <c r="G32" s="126" t="s">
        <v>810</v>
      </c>
      <c r="H32" s="126" t="s">
        <v>810</v>
      </c>
      <c r="I32" s="126" t="s">
        <v>809</v>
      </c>
      <c r="J32" s="126" t="s">
        <v>810</v>
      </c>
      <c r="K32" s="126" t="s">
        <v>810</v>
      </c>
      <c r="L32" s="126" t="s">
        <v>958</v>
      </c>
      <c r="M32" s="126" t="s">
        <v>959</v>
      </c>
      <c r="N32" s="126" t="s">
        <v>943</v>
      </c>
      <c r="O32" s="126" t="s">
        <v>960</v>
      </c>
      <c r="P32" s="125"/>
    </row>
    <row r="33" spans="1:16" x14ac:dyDescent="0.3">
      <c r="A33" s="126" t="s">
        <v>20</v>
      </c>
      <c r="B33" s="126" t="s">
        <v>961</v>
      </c>
      <c r="C33" s="126" t="s">
        <v>808</v>
      </c>
      <c r="D33" s="126" t="s">
        <v>861</v>
      </c>
      <c r="E33" s="126" t="s">
        <v>809</v>
      </c>
      <c r="F33" s="126" t="s">
        <v>810</v>
      </c>
      <c r="G33" s="126" t="s">
        <v>810</v>
      </c>
      <c r="H33" s="126" t="s">
        <v>810</v>
      </c>
      <c r="I33" s="126" t="s">
        <v>810</v>
      </c>
      <c r="J33" s="126" t="s">
        <v>810</v>
      </c>
      <c r="K33" s="126" t="s">
        <v>810</v>
      </c>
      <c r="L33" s="126" t="s">
        <v>962</v>
      </c>
      <c r="M33" s="126" t="s">
        <v>963</v>
      </c>
      <c r="N33" s="126" t="s">
        <v>964</v>
      </c>
      <c r="O33" s="126" t="s">
        <v>965</v>
      </c>
      <c r="P33" s="125"/>
    </row>
    <row r="34" spans="1:16" x14ac:dyDescent="0.3">
      <c r="A34" s="126" t="s">
        <v>25</v>
      </c>
      <c r="B34" s="126" t="s">
        <v>966</v>
      </c>
      <c r="C34" s="126" t="s">
        <v>808</v>
      </c>
      <c r="D34" s="126" t="s">
        <v>815</v>
      </c>
      <c r="E34" s="126" t="s">
        <v>809</v>
      </c>
      <c r="F34" s="126" t="s">
        <v>810</v>
      </c>
      <c r="G34" s="126" t="s">
        <v>810</v>
      </c>
      <c r="H34" s="126" t="s">
        <v>810</v>
      </c>
      <c r="I34" s="126" t="s">
        <v>810</v>
      </c>
      <c r="J34" s="126" t="s">
        <v>810</v>
      </c>
      <c r="K34" s="126" t="s">
        <v>810</v>
      </c>
      <c r="L34" s="126" t="s">
        <v>967</v>
      </c>
      <c r="M34" s="126" t="s">
        <v>968</v>
      </c>
      <c r="N34" s="126" t="s">
        <v>964</v>
      </c>
      <c r="O34" s="126" t="s">
        <v>969</v>
      </c>
      <c r="P34" s="125"/>
    </row>
    <row r="35" spans="1:16" x14ac:dyDescent="0.3">
      <c r="A35" s="126" t="s">
        <v>971</v>
      </c>
      <c r="B35" s="126" t="s">
        <v>970</v>
      </c>
      <c r="C35" s="126" t="s">
        <v>808</v>
      </c>
      <c r="D35" s="126" t="s">
        <v>861</v>
      </c>
      <c r="E35" s="126" t="s">
        <v>810</v>
      </c>
      <c r="F35" s="126" t="s">
        <v>810</v>
      </c>
      <c r="G35" s="126" t="s">
        <v>810</v>
      </c>
      <c r="H35" s="126" t="s">
        <v>810</v>
      </c>
      <c r="I35" s="126" t="s">
        <v>809</v>
      </c>
      <c r="J35" s="126" t="s">
        <v>810</v>
      </c>
      <c r="K35" s="126" t="s">
        <v>809</v>
      </c>
      <c r="L35" s="126" t="s">
        <v>972</v>
      </c>
      <c r="M35" s="126" t="s">
        <v>973</v>
      </c>
      <c r="N35" s="126" t="s">
        <v>837</v>
      </c>
      <c r="O35" s="126" t="s">
        <v>974</v>
      </c>
      <c r="P35" s="125"/>
    </row>
    <row r="36" spans="1:16" x14ac:dyDescent="0.3">
      <c r="A36" s="126" t="s">
        <v>26</v>
      </c>
      <c r="B36" s="126" t="s">
        <v>975</v>
      </c>
      <c r="C36" s="126" t="s">
        <v>808</v>
      </c>
      <c r="D36" s="126" t="s">
        <v>815</v>
      </c>
      <c r="E36" s="126" t="s">
        <v>809</v>
      </c>
      <c r="F36" s="126" t="s">
        <v>810</v>
      </c>
      <c r="G36" s="126" t="s">
        <v>810</v>
      </c>
      <c r="H36" s="126" t="s">
        <v>810</v>
      </c>
      <c r="I36" s="126" t="s">
        <v>810</v>
      </c>
      <c r="J36" s="126" t="s">
        <v>810</v>
      </c>
      <c r="K36" s="126" t="s">
        <v>810</v>
      </c>
      <c r="L36" s="126" t="s">
        <v>976</v>
      </c>
      <c r="M36" s="126" t="s">
        <v>977</v>
      </c>
      <c r="N36" s="126" t="s">
        <v>978</v>
      </c>
      <c r="O36" s="126" t="s">
        <v>979</v>
      </c>
      <c r="P36" s="125"/>
    </row>
    <row r="37" spans="1:16" x14ac:dyDescent="0.3">
      <c r="A37" s="126" t="s">
        <v>41</v>
      </c>
      <c r="B37" s="126" t="s">
        <v>980</v>
      </c>
      <c r="C37" s="126" t="s">
        <v>808</v>
      </c>
      <c r="D37" s="126" t="s">
        <v>815</v>
      </c>
      <c r="E37" s="126" t="s">
        <v>809</v>
      </c>
      <c r="F37" s="126" t="s">
        <v>810</v>
      </c>
      <c r="G37" s="126" t="s">
        <v>810</v>
      </c>
      <c r="H37" s="126" t="s">
        <v>810</v>
      </c>
      <c r="I37" s="126" t="s">
        <v>810</v>
      </c>
      <c r="J37" s="126" t="s">
        <v>810</v>
      </c>
      <c r="K37" s="126" t="s">
        <v>810</v>
      </c>
      <c r="L37" s="126" t="s">
        <v>981</v>
      </c>
      <c r="M37" s="126" t="s">
        <v>982</v>
      </c>
      <c r="N37" s="126" t="s">
        <v>983</v>
      </c>
      <c r="O37" s="126" t="s">
        <v>984</v>
      </c>
      <c r="P37" s="126" t="s">
        <v>985</v>
      </c>
    </row>
    <row r="38" spans="1:16" x14ac:dyDescent="0.3">
      <c r="A38" s="126" t="s">
        <v>21</v>
      </c>
      <c r="B38" s="126" t="s">
        <v>986</v>
      </c>
      <c r="C38" s="126" t="s">
        <v>808</v>
      </c>
      <c r="D38" s="126" t="s">
        <v>922</v>
      </c>
      <c r="E38" s="126" t="s">
        <v>809</v>
      </c>
      <c r="F38" s="126" t="s">
        <v>810</v>
      </c>
      <c r="G38" s="126" t="s">
        <v>810</v>
      </c>
      <c r="H38" s="126" t="s">
        <v>810</v>
      </c>
      <c r="I38" s="126" t="s">
        <v>810</v>
      </c>
      <c r="J38" s="126" t="s">
        <v>810</v>
      </c>
      <c r="K38" s="126" t="s">
        <v>810</v>
      </c>
      <c r="L38" s="126" t="s">
        <v>987</v>
      </c>
      <c r="M38" s="126" t="s">
        <v>988</v>
      </c>
      <c r="N38" s="126" t="s">
        <v>926</v>
      </c>
      <c r="O38" s="126" t="s">
        <v>989</v>
      </c>
      <c r="P38" s="125"/>
    </row>
    <row r="39" spans="1:16" x14ac:dyDescent="0.3">
      <c r="A39" s="126" t="s">
        <v>27</v>
      </c>
      <c r="B39" s="126" t="s">
        <v>990</v>
      </c>
      <c r="C39" s="126" t="s">
        <v>935</v>
      </c>
      <c r="D39" s="126" t="s">
        <v>940</v>
      </c>
      <c r="E39" s="126" t="s">
        <v>809</v>
      </c>
      <c r="F39" s="126" t="s">
        <v>809</v>
      </c>
      <c r="G39" s="126" t="s">
        <v>809</v>
      </c>
      <c r="H39" s="126" t="s">
        <v>809</v>
      </c>
      <c r="I39" s="126" t="s">
        <v>809</v>
      </c>
      <c r="J39" s="126" t="s">
        <v>809</v>
      </c>
      <c r="K39" s="126" t="s">
        <v>809</v>
      </c>
      <c r="L39" s="126" t="s">
        <v>936</v>
      </c>
      <c r="M39" s="126" t="s">
        <v>991</v>
      </c>
      <c r="N39" s="126" t="s">
        <v>992</v>
      </c>
      <c r="O39" s="126" t="s">
        <v>993</v>
      </c>
      <c r="P39" s="126" t="s">
        <v>994</v>
      </c>
    </row>
    <row r="40" spans="1:16" x14ac:dyDescent="0.3">
      <c r="A40" s="126" t="s">
        <v>40</v>
      </c>
      <c r="B40" s="126" t="s">
        <v>995</v>
      </c>
      <c r="C40" s="126" t="s">
        <v>808</v>
      </c>
      <c r="D40" s="126" t="s">
        <v>815</v>
      </c>
      <c r="E40" s="126" t="s">
        <v>809</v>
      </c>
      <c r="F40" s="126" t="s">
        <v>810</v>
      </c>
      <c r="G40" s="126" t="s">
        <v>810</v>
      </c>
      <c r="H40" s="126" t="s">
        <v>810</v>
      </c>
      <c r="I40" s="126" t="s">
        <v>810</v>
      </c>
      <c r="J40" s="126" t="s">
        <v>810</v>
      </c>
      <c r="K40" s="126" t="s">
        <v>810</v>
      </c>
      <c r="L40" s="126" t="s">
        <v>996</v>
      </c>
      <c r="M40" s="126" t="s">
        <v>997</v>
      </c>
      <c r="N40" s="126" t="s">
        <v>998</v>
      </c>
      <c r="O40" s="126" t="s">
        <v>999</v>
      </c>
      <c r="P40" s="125"/>
    </row>
    <row r="41" spans="1:16" x14ac:dyDescent="0.3">
      <c r="A41" s="126" t="s">
        <v>42</v>
      </c>
      <c r="B41" s="126" t="s">
        <v>1000</v>
      </c>
      <c r="C41" s="126" t="s">
        <v>808</v>
      </c>
      <c r="D41" s="126" t="s">
        <v>815</v>
      </c>
      <c r="E41" s="126" t="s">
        <v>809</v>
      </c>
      <c r="F41" s="126" t="s">
        <v>810</v>
      </c>
      <c r="G41" s="126" t="s">
        <v>810</v>
      </c>
      <c r="H41" s="126" t="s">
        <v>810</v>
      </c>
      <c r="I41" s="126" t="s">
        <v>810</v>
      </c>
      <c r="J41" s="126" t="s">
        <v>810</v>
      </c>
      <c r="K41" s="126" t="s">
        <v>810</v>
      </c>
      <c r="L41" s="126" t="s">
        <v>1001</v>
      </c>
      <c r="M41" s="126" t="s">
        <v>1002</v>
      </c>
      <c r="N41" s="126" t="s">
        <v>813</v>
      </c>
      <c r="O41" s="126" t="s">
        <v>1003</v>
      </c>
      <c r="P41" s="126" t="s">
        <v>1004</v>
      </c>
    </row>
    <row r="42" spans="1:16" x14ac:dyDescent="0.3">
      <c r="A42" s="126" t="s">
        <v>28</v>
      </c>
      <c r="B42" s="126" t="s">
        <v>1005</v>
      </c>
      <c r="C42" s="126" t="s">
        <v>935</v>
      </c>
      <c r="D42" s="126" t="s">
        <v>940</v>
      </c>
      <c r="E42" s="126" t="s">
        <v>809</v>
      </c>
      <c r="F42" s="126" t="s">
        <v>810</v>
      </c>
      <c r="G42" s="126" t="s">
        <v>809</v>
      </c>
      <c r="H42" s="126" t="s">
        <v>810</v>
      </c>
      <c r="I42" s="126" t="s">
        <v>810</v>
      </c>
      <c r="J42" s="126" t="s">
        <v>810</v>
      </c>
      <c r="K42" s="126" t="s">
        <v>809</v>
      </c>
      <c r="L42" s="126" t="s">
        <v>1006</v>
      </c>
      <c r="M42" s="126" t="s">
        <v>1007</v>
      </c>
      <c r="N42" s="126" t="s">
        <v>1008</v>
      </c>
      <c r="O42" s="126" t="s">
        <v>1009</v>
      </c>
      <c r="P42" s="126" t="s">
        <v>1010</v>
      </c>
    </row>
    <row r="43" spans="1:16" x14ac:dyDescent="0.3">
      <c r="A43" s="126" t="s">
        <v>1012</v>
      </c>
      <c r="B43" s="126" t="s">
        <v>1011</v>
      </c>
      <c r="C43" s="126" t="s">
        <v>808</v>
      </c>
      <c r="D43" s="126" t="s">
        <v>815</v>
      </c>
      <c r="E43" s="126" t="s">
        <v>810</v>
      </c>
      <c r="F43" s="126" t="s">
        <v>809</v>
      </c>
      <c r="G43" s="126" t="s">
        <v>810</v>
      </c>
      <c r="H43" s="126" t="s">
        <v>810</v>
      </c>
      <c r="I43" s="126" t="s">
        <v>810</v>
      </c>
      <c r="J43" s="126" t="s">
        <v>810</v>
      </c>
      <c r="K43" s="126" t="s">
        <v>810</v>
      </c>
      <c r="L43" s="126" t="s">
        <v>1013</v>
      </c>
      <c r="M43" s="126" t="s">
        <v>1014</v>
      </c>
      <c r="N43" s="126" t="s">
        <v>837</v>
      </c>
      <c r="O43" s="126" t="s">
        <v>1015</v>
      </c>
      <c r="P43" s="125"/>
    </row>
    <row r="44" spans="1:16" x14ac:dyDescent="0.3">
      <c r="A44" s="126" t="s">
        <v>1017</v>
      </c>
      <c r="B44" s="126" t="s">
        <v>1016</v>
      </c>
      <c r="C44" s="126" t="s">
        <v>808</v>
      </c>
      <c r="D44" s="126" t="s">
        <v>861</v>
      </c>
      <c r="E44" s="126" t="s">
        <v>810</v>
      </c>
      <c r="F44" s="126" t="s">
        <v>810</v>
      </c>
      <c r="G44" s="126" t="s">
        <v>810</v>
      </c>
      <c r="H44" s="126" t="s">
        <v>810</v>
      </c>
      <c r="I44" s="126" t="s">
        <v>810</v>
      </c>
      <c r="J44" s="126" t="s">
        <v>810</v>
      </c>
      <c r="K44" s="126" t="s">
        <v>810</v>
      </c>
      <c r="L44" s="126" t="s">
        <v>1018</v>
      </c>
      <c r="M44" s="126" t="s">
        <v>1019</v>
      </c>
      <c r="N44" s="126" t="s">
        <v>813</v>
      </c>
      <c r="O44" s="125"/>
      <c r="P44" s="125"/>
    </row>
    <row r="45" spans="1:16" x14ac:dyDescent="0.3">
      <c r="A45" s="126" t="s">
        <v>1021</v>
      </c>
      <c r="B45" s="126" t="s">
        <v>1020</v>
      </c>
      <c r="C45" s="126" t="s">
        <v>808</v>
      </c>
      <c r="D45" s="126" t="s">
        <v>815</v>
      </c>
      <c r="E45" s="126" t="s">
        <v>809</v>
      </c>
      <c r="F45" s="126" t="s">
        <v>809</v>
      </c>
      <c r="G45" s="126" t="s">
        <v>809</v>
      </c>
      <c r="H45" s="126" t="s">
        <v>809</v>
      </c>
      <c r="I45" s="126" t="s">
        <v>810</v>
      </c>
      <c r="J45" s="126" t="s">
        <v>810</v>
      </c>
      <c r="K45" s="126" t="s">
        <v>810</v>
      </c>
      <c r="L45" s="126" t="s">
        <v>1022</v>
      </c>
      <c r="M45" s="126" t="s">
        <v>1023</v>
      </c>
      <c r="N45" s="126" t="s">
        <v>1024</v>
      </c>
      <c r="O45" s="126" t="s">
        <v>1025</v>
      </c>
      <c r="P45" s="126" t="s">
        <v>1026</v>
      </c>
    </row>
    <row r="46" spans="1:16" x14ac:dyDescent="0.3">
      <c r="A46" s="126" t="s">
        <v>1028</v>
      </c>
      <c r="B46" s="126" t="s">
        <v>1027</v>
      </c>
      <c r="C46" s="126" t="s">
        <v>808</v>
      </c>
      <c r="D46" s="126" t="s">
        <v>815</v>
      </c>
      <c r="E46" s="126" t="s">
        <v>809</v>
      </c>
      <c r="F46" s="126" t="s">
        <v>810</v>
      </c>
      <c r="G46" s="126" t="s">
        <v>810</v>
      </c>
      <c r="H46" s="126" t="s">
        <v>810</v>
      </c>
      <c r="I46" s="126" t="s">
        <v>810</v>
      </c>
      <c r="J46" s="126" t="s">
        <v>810</v>
      </c>
      <c r="K46" s="126" t="s">
        <v>810</v>
      </c>
      <c r="L46" s="126" t="s">
        <v>1029</v>
      </c>
      <c r="M46" s="126" t="s">
        <v>1030</v>
      </c>
      <c r="N46" s="126" t="s">
        <v>1031</v>
      </c>
      <c r="O46" s="126" t="s">
        <v>1032</v>
      </c>
      <c r="P46" s="126" t="s">
        <v>1033</v>
      </c>
    </row>
    <row r="47" spans="1:16" x14ac:dyDescent="0.3">
      <c r="A47" s="126" t="s">
        <v>43</v>
      </c>
      <c r="B47" s="126" t="s">
        <v>1034</v>
      </c>
      <c r="C47" s="126" t="s">
        <v>808</v>
      </c>
      <c r="D47" s="126" t="s">
        <v>815</v>
      </c>
      <c r="E47" s="126" t="s">
        <v>809</v>
      </c>
      <c r="F47" s="126" t="s">
        <v>810</v>
      </c>
      <c r="G47" s="126" t="s">
        <v>810</v>
      </c>
      <c r="H47" s="126" t="s">
        <v>810</v>
      </c>
      <c r="I47" s="126" t="s">
        <v>810</v>
      </c>
      <c r="J47" s="126" t="s">
        <v>810</v>
      </c>
      <c r="K47" s="126" t="s">
        <v>810</v>
      </c>
      <c r="L47" s="126" t="s">
        <v>1035</v>
      </c>
      <c r="M47" s="126" t="s">
        <v>1036</v>
      </c>
      <c r="N47" s="126" t="s">
        <v>1037</v>
      </c>
      <c r="O47" s="126" t="s">
        <v>1038</v>
      </c>
      <c r="P47" s="125"/>
    </row>
    <row r="48" spans="1:16" x14ac:dyDescent="0.3">
      <c r="A48" s="126" t="s">
        <v>1040</v>
      </c>
      <c r="B48" s="126" t="s">
        <v>1039</v>
      </c>
      <c r="C48" s="126" t="s">
        <v>808</v>
      </c>
      <c r="D48" s="126" t="s">
        <v>815</v>
      </c>
      <c r="E48" s="126" t="s">
        <v>809</v>
      </c>
      <c r="F48" s="126" t="s">
        <v>810</v>
      </c>
      <c r="G48" s="126" t="s">
        <v>810</v>
      </c>
      <c r="H48" s="126" t="s">
        <v>809</v>
      </c>
      <c r="I48" s="126" t="s">
        <v>810</v>
      </c>
      <c r="J48" s="126" t="s">
        <v>810</v>
      </c>
      <c r="K48" s="126" t="s">
        <v>810</v>
      </c>
      <c r="L48" s="126" t="s">
        <v>1041</v>
      </c>
      <c r="M48" s="126" t="s">
        <v>1042</v>
      </c>
      <c r="N48" s="126" t="s">
        <v>837</v>
      </c>
      <c r="O48" s="126" t="s">
        <v>1043</v>
      </c>
      <c r="P48" s="126" t="s">
        <v>1044</v>
      </c>
    </row>
    <row r="49" spans="1:16" x14ac:dyDescent="0.3">
      <c r="A49" s="126" t="s">
        <v>1046</v>
      </c>
      <c r="B49" s="126" t="s">
        <v>1045</v>
      </c>
      <c r="C49" s="126" t="s">
        <v>808</v>
      </c>
      <c r="D49" s="126" t="s">
        <v>888</v>
      </c>
      <c r="E49" s="126" t="s">
        <v>810</v>
      </c>
      <c r="F49" s="126" t="s">
        <v>810</v>
      </c>
      <c r="G49" s="126" t="s">
        <v>810</v>
      </c>
      <c r="H49" s="126" t="s">
        <v>810</v>
      </c>
      <c r="I49" s="126" t="s">
        <v>810</v>
      </c>
      <c r="J49" s="126" t="s">
        <v>810</v>
      </c>
      <c r="K49" s="126" t="s">
        <v>810</v>
      </c>
      <c r="L49" s="126" t="s">
        <v>1047</v>
      </c>
      <c r="M49" s="126" t="s">
        <v>1048</v>
      </c>
      <c r="N49" s="126" t="s">
        <v>1049</v>
      </c>
      <c r="O49" s="126" t="s">
        <v>1050</v>
      </c>
      <c r="P49" s="125"/>
    </row>
    <row r="50" spans="1:16" x14ac:dyDescent="0.3">
      <c r="A50" s="126" t="s">
        <v>29</v>
      </c>
      <c r="B50" s="126" t="s">
        <v>1051</v>
      </c>
      <c r="C50" s="126" t="s">
        <v>935</v>
      </c>
      <c r="D50" s="126" t="s">
        <v>940</v>
      </c>
      <c r="E50" s="126" t="s">
        <v>809</v>
      </c>
      <c r="F50" s="126" t="s">
        <v>809</v>
      </c>
      <c r="G50" s="126" t="s">
        <v>809</v>
      </c>
      <c r="H50" s="126" t="s">
        <v>810</v>
      </c>
      <c r="I50" s="126" t="s">
        <v>809</v>
      </c>
      <c r="J50" s="126" t="s">
        <v>809</v>
      </c>
      <c r="K50" s="126" t="s">
        <v>809</v>
      </c>
      <c r="L50" s="126" t="s">
        <v>1052</v>
      </c>
      <c r="M50" s="126" t="s">
        <v>1053</v>
      </c>
      <c r="N50" s="126" t="s">
        <v>1054</v>
      </c>
      <c r="O50" s="126" t="s">
        <v>1055</v>
      </c>
      <c r="P50" s="126" t="s">
        <v>1056</v>
      </c>
    </row>
    <row r="51" spans="1:16" x14ac:dyDescent="0.3">
      <c r="A51" s="126" t="s">
        <v>30</v>
      </c>
      <c r="B51" s="126" t="s">
        <v>1057</v>
      </c>
      <c r="C51" s="126" t="s">
        <v>935</v>
      </c>
      <c r="D51" s="126" t="s">
        <v>940</v>
      </c>
      <c r="E51" s="126" t="s">
        <v>809</v>
      </c>
      <c r="F51" s="126" t="s">
        <v>809</v>
      </c>
      <c r="G51" s="126" t="s">
        <v>810</v>
      </c>
      <c r="H51" s="126" t="s">
        <v>810</v>
      </c>
      <c r="I51" s="126" t="s">
        <v>809</v>
      </c>
      <c r="J51" s="126" t="s">
        <v>810</v>
      </c>
      <c r="K51" s="126" t="s">
        <v>809</v>
      </c>
      <c r="L51" s="126" t="s">
        <v>936</v>
      </c>
      <c r="M51" s="126" t="s">
        <v>1058</v>
      </c>
      <c r="N51" s="126" t="s">
        <v>1059</v>
      </c>
      <c r="O51" s="126" t="s">
        <v>1060</v>
      </c>
      <c r="P51" s="126" t="s">
        <v>1061</v>
      </c>
    </row>
    <row r="52" spans="1:16" x14ac:dyDescent="0.3">
      <c r="A52" s="126" t="s">
        <v>31</v>
      </c>
      <c r="B52" s="126" t="s">
        <v>1062</v>
      </c>
      <c r="C52" s="126" t="s">
        <v>935</v>
      </c>
      <c r="D52" s="126" t="s">
        <v>940</v>
      </c>
      <c r="E52" s="126" t="s">
        <v>809</v>
      </c>
      <c r="F52" s="126" t="s">
        <v>809</v>
      </c>
      <c r="G52" s="126" t="s">
        <v>809</v>
      </c>
      <c r="H52" s="126" t="s">
        <v>809</v>
      </c>
      <c r="I52" s="126" t="s">
        <v>809</v>
      </c>
      <c r="J52" s="126" t="s">
        <v>810</v>
      </c>
      <c r="K52" s="126" t="s">
        <v>809</v>
      </c>
      <c r="L52" s="126" t="s">
        <v>936</v>
      </c>
      <c r="M52" s="126" t="s">
        <v>1063</v>
      </c>
      <c r="N52" s="126" t="s">
        <v>1064</v>
      </c>
      <c r="O52" s="126" t="s">
        <v>1065</v>
      </c>
      <c r="P52" s="126" t="s">
        <v>1066</v>
      </c>
    </row>
    <row r="53" spans="1:16" x14ac:dyDescent="0.3">
      <c r="A53" s="126" t="s">
        <v>32</v>
      </c>
      <c r="B53" s="126" t="s">
        <v>1067</v>
      </c>
      <c r="C53" s="126" t="s">
        <v>935</v>
      </c>
      <c r="D53" s="126" t="s">
        <v>940</v>
      </c>
      <c r="E53" s="126" t="s">
        <v>809</v>
      </c>
      <c r="F53" s="126" t="s">
        <v>809</v>
      </c>
      <c r="G53" s="126" t="s">
        <v>809</v>
      </c>
      <c r="H53" s="126" t="s">
        <v>809</v>
      </c>
      <c r="I53" s="126" t="s">
        <v>809</v>
      </c>
      <c r="J53" s="126" t="s">
        <v>809</v>
      </c>
      <c r="K53" s="126" t="s">
        <v>809</v>
      </c>
      <c r="L53" s="126" t="s">
        <v>936</v>
      </c>
      <c r="M53" s="126" t="s">
        <v>1068</v>
      </c>
      <c r="N53" s="126" t="s">
        <v>1069</v>
      </c>
      <c r="O53" s="126" t="s">
        <v>1070</v>
      </c>
      <c r="P53" s="126" t="s">
        <v>1071</v>
      </c>
    </row>
    <row r="54" spans="1:16" x14ac:dyDescent="0.3">
      <c r="A54" s="126" t="s">
        <v>33</v>
      </c>
      <c r="B54" s="126" t="s">
        <v>1072</v>
      </c>
      <c r="C54" s="126" t="s">
        <v>935</v>
      </c>
      <c r="D54" s="126" t="s">
        <v>940</v>
      </c>
      <c r="E54" s="126" t="s">
        <v>809</v>
      </c>
      <c r="F54" s="126" t="s">
        <v>810</v>
      </c>
      <c r="G54" s="126" t="s">
        <v>809</v>
      </c>
      <c r="H54" s="126" t="s">
        <v>810</v>
      </c>
      <c r="I54" s="126" t="s">
        <v>810</v>
      </c>
      <c r="J54" s="126" t="s">
        <v>810</v>
      </c>
      <c r="K54" s="126" t="s">
        <v>810</v>
      </c>
      <c r="L54" s="126" t="s">
        <v>936</v>
      </c>
      <c r="M54" s="126" t="s">
        <v>1073</v>
      </c>
      <c r="N54" s="126" t="s">
        <v>1074</v>
      </c>
      <c r="O54" s="126" t="s">
        <v>1075</v>
      </c>
      <c r="P54" s="126" t="s">
        <v>1076</v>
      </c>
    </row>
    <row r="55" spans="1:16" x14ac:dyDescent="0.3">
      <c r="A55" s="126" t="s">
        <v>1078</v>
      </c>
      <c r="B55" s="126" t="s">
        <v>1077</v>
      </c>
      <c r="C55" s="126" t="s">
        <v>808</v>
      </c>
      <c r="D55" s="126" t="s">
        <v>815</v>
      </c>
      <c r="E55" s="126" t="s">
        <v>809</v>
      </c>
      <c r="F55" s="126" t="s">
        <v>810</v>
      </c>
      <c r="G55" s="126" t="s">
        <v>810</v>
      </c>
      <c r="H55" s="126" t="s">
        <v>810</v>
      </c>
      <c r="I55" s="126" t="s">
        <v>810</v>
      </c>
      <c r="J55" s="126" t="s">
        <v>810</v>
      </c>
      <c r="K55" s="126" t="s">
        <v>810</v>
      </c>
      <c r="L55" s="126" t="s">
        <v>1079</v>
      </c>
      <c r="M55" s="126" t="s">
        <v>1080</v>
      </c>
      <c r="N55" s="126" t="s">
        <v>1081</v>
      </c>
      <c r="O55" s="125"/>
      <c r="P55" s="125"/>
    </row>
    <row r="56" spans="1:16" x14ac:dyDescent="0.3">
      <c r="A56" s="126" t="s">
        <v>44</v>
      </c>
      <c r="B56" s="126" t="s">
        <v>1082</v>
      </c>
      <c r="C56" s="126" t="s">
        <v>808</v>
      </c>
      <c r="D56" s="126" t="s">
        <v>815</v>
      </c>
      <c r="E56" s="126" t="s">
        <v>809</v>
      </c>
      <c r="F56" s="126" t="s">
        <v>810</v>
      </c>
      <c r="G56" s="126" t="s">
        <v>810</v>
      </c>
      <c r="H56" s="126" t="s">
        <v>810</v>
      </c>
      <c r="I56" s="126" t="s">
        <v>810</v>
      </c>
      <c r="J56" s="126" t="s">
        <v>810</v>
      </c>
      <c r="K56" s="126" t="s">
        <v>810</v>
      </c>
      <c r="L56" s="126" t="s">
        <v>1041</v>
      </c>
      <c r="M56" s="126" t="s">
        <v>1042</v>
      </c>
      <c r="N56" s="126" t="s">
        <v>837</v>
      </c>
      <c r="O56" s="126" t="s">
        <v>1083</v>
      </c>
      <c r="P56" s="125"/>
    </row>
    <row r="57" spans="1:16" x14ac:dyDescent="0.3">
      <c r="A57" s="126" t="s">
        <v>1085</v>
      </c>
      <c r="B57" s="126" t="s">
        <v>1084</v>
      </c>
      <c r="C57" s="126" t="s">
        <v>808</v>
      </c>
      <c r="D57" s="126" t="s">
        <v>861</v>
      </c>
      <c r="E57" s="126" t="s">
        <v>809</v>
      </c>
      <c r="F57" s="126" t="s">
        <v>810</v>
      </c>
      <c r="G57" s="126" t="s">
        <v>810</v>
      </c>
      <c r="H57" s="126" t="s">
        <v>810</v>
      </c>
      <c r="I57" s="126" t="s">
        <v>810</v>
      </c>
      <c r="J57" s="126" t="s">
        <v>810</v>
      </c>
      <c r="K57" s="126" t="s">
        <v>810</v>
      </c>
      <c r="L57" s="126" t="s">
        <v>1086</v>
      </c>
      <c r="M57" s="126" t="s">
        <v>1087</v>
      </c>
      <c r="N57" s="126" t="s">
        <v>1088</v>
      </c>
      <c r="O57" s="126" t="s">
        <v>1089</v>
      </c>
      <c r="P57" s="125"/>
    </row>
    <row r="58" spans="1:16" x14ac:dyDescent="0.3">
      <c r="A58" s="126" t="s">
        <v>1091</v>
      </c>
      <c r="B58" s="126" t="s">
        <v>1090</v>
      </c>
      <c r="C58" s="126" t="s">
        <v>808</v>
      </c>
      <c r="D58" s="126" t="s">
        <v>815</v>
      </c>
      <c r="E58" s="126" t="s">
        <v>810</v>
      </c>
      <c r="F58" s="126" t="s">
        <v>809</v>
      </c>
      <c r="G58" s="126" t="s">
        <v>810</v>
      </c>
      <c r="H58" s="126" t="s">
        <v>810</v>
      </c>
      <c r="I58" s="126" t="s">
        <v>810</v>
      </c>
      <c r="J58" s="126" t="s">
        <v>810</v>
      </c>
      <c r="K58" s="126" t="s">
        <v>810</v>
      </c>
      <c r="L58" s="126" t="s">
        <v>1092</v>
      </c>
      <c r="M58" s="126" t="s">
        <v>1093</v>
      </c>
      <c r="N58" s="126" t="s">
        <v>1094</v>
      </c>
      <c r="O58" s="126" t="s">
        <v>1095</v>
      </c>
      <c r="P58" s="126" t="s">
        <v>1096</v>
      </c>
    </row>
    <row r="59" spans="1:16" x14ac:dyDescent="0.3">
      <c r="A59" s="126" t="s">
        <v>34</v>
      </c>
      <c r="B59" s="126" t="s">
        <v>1097</v>
      </c>
      <c r="C59" s="126" t="s">
        <v>808</v>
      </c>
      <c r="D59" s="126" t="s">
        <v>888</v>
      </c>
      <c r="E59" s="126" t="s">
        <v>809</v>
      </c>
      <c r="F59" s="126" t="s">
        <v>810</v>
      </c>
      <c r="G59" s="126" t="s">
        <v>810</v>
      </c>
      <c r="H59" s="126" t="s">
        <v>810</v>
      </c>
      <c r="I59" s="126" t="s">
        <v>810</v>
      </c>
      <c r="J59" s="126" t="s">
        <v>810</v>
      </c>
      <c r="K59" s="126" t="s">
        <v>810</v>
      </c>
      <c r="L59" s="126" t="s">
        <v>1098</v>
      </c>
      <c r="M59" s="126" t="s">
        <v>1099</v>
      </c>
      <c r="N59" s="126" t="s">
        <v>899</v>
      </c>
      <c r="O59" s="126" t="s">
        <v>1100</v>
      </c>
      <c r="P59" s="125"/>
    </row>
    <row r="60" spans="1:16" x14ac:dyDescent="0.3">
      <c r="A60" s="126" t="s">
        <v>1102</v>
      </c>
      <c r="B60" s="126" t="s">
        <v>1101</v>
      </c>
      <c r="C60" s="126" t="s">
        <v>808</v>
      </c>
      <c r="D60" s="126" t="s">
        <v>815</v>
      </c>
      <c r="E60" s="126" t="s">
        <v>810</v>
      </c>
      <c r="F60" s="126" t="s">
        <v>809</v>
      </c>
      <c r="G60" s="126" t="s">
        <v>810</v>
      </c>
      <c r="H60" s="126" t="s">
        <v>810</v>
      </c>
      <c r="I60" s="126" t="s">
        <v>810</v>
      </c>
      <c r="J60" s="126" t="s">
        <v>810</v>
      </c>
      <c r="K60" s="126" t="s">
        <v>810</v>
      </c>
      <c r="L60" s="126" t="s">
        <v>981</v>
      </c>
      <c r="M60" s="126" t="s">
        <v>982</v>
      </c>
      <c r="N60" s="126" t="s">
        <v>983</v>
      </c>
      <c r="O60" s="126" t="s">
        <v>1103</v>
      </c>
      <c r="P60" s="125"/>
    </row>
    <row r="61" spans="1:16" x14ac:dyDescent="0.3">
      <c r="A61" s="126" t="s">
        <v>45</v>
      </c>
      <c r="B61" s="126" t="s">
        <v>1104</v>
      </c>
      <c r="C61" s="126" t="s">
        <v>808</v>
      </c>
      <c r="D61" s="126" t="s">
        <v>815</v>
      </c>
      <c r="E61" s="126" t="s">
        <v>809</v>
      </c>
      <c r="F61" s="126" t="s">
        <v>810</v>
      </c>
      <c r="G61" s="126" t="s">
        <v>809</v>
      </c>
      <c r="H61" s="126" t="s">
        <v>810</v>
      </c>
      <c r="I61" s="126" t="s">
        <v>810</v>
      </c>
      <c r="J61" s="126" t="s">
        <v>810</v>
      </c>
      <c r="K61" s="126" t="s">
        <v>810</v>
      </c>
      <c r="L61" s="126" t="s">
        <v>1105</v>
      </c>
      <c r="M61" s="126" t="s">
        <v>1106</v>
      </c>
      <c r="N61" s="126" t="s">
        <v>1107</v>
      </c>
      <c r="O61" s="126" t="s">
        <v>1108</v>
      </c>
      <c r="P61" s="125"/>
    </row>
    <row r="62" spans="1:16" x14ac:dyDescent="0.3">
      <c r="A62" s="126" t="s">
        <v>1110</v>
      </c>
      <c r="B62" s="126" t="s">
        <v>1109</v>
      </c>
      <c r="C62" s="126" t="s">
        <v>808</v>
      </c>
      <c r="D62" s="126" t="s">
        <v>815</v>
      </c>
      <c r="E62" s="126" t="s">
        <v>809</v>
      </c>
      <c r="F62" s="126" t="s">
        <v>810</v>
      </c>
      <c r="G62" s="126" t="s">
        <v>810</v>
      </c>
      <c r="H62" s="126" t="s">
        <v>810</v>
      </c>
      <c r="I62" s="126" t="s">
        <v>810</v>
      </c>
      <c r="J62" s="126" t="s">
        <v>810</v>
      </c>
      <c r="K62" s="126" t="s">
        <v>810</v>
      </c>
      <c r="L62" s="126" t="s">
        <v>1105</v>
      </c>
      <c r="M62" s="126" t="s">
        <v>1106</v>
      </c>
      <c r="N62" s="126" t="s">
        <v>1107</v>
      </c>
      <c r="O62" s="126" t="s">
        <v>1111</v>
      </c>
      <c r="P62" s="126" t="s">
        <v>1112</v>
      </c>
    </row>
    <row r="63" spans="1:16" x14ac:dyDescent="0.3">
      <c r="A63" s="126" t="s">
        <v>46</v>
      </c>
      <c r="B63" s="126" t="s">
        <v>1113</v>
      </c>
      <c r="C63" s="126" t="s">
        <v>808</v>
      </c>
      <c r="D63" s="126" t="s">
        <v>815</v>
      </c>
      <c r="E63" s="126" t="s">
        <v>809</v>
      </c>
      <c r="F63" s="126" t="s">
        <v>810</v>
      </c>
      <c r="G63" s="126" t="s">
        <v>809</v>
      </c>
      <c r="H63" s="126" t="s">
        <v>810</v>
      </c>
      <c r="I63" s="126" t="s">
        <v>810</v>
      </c>
      <c r="J63" s="126" t="s">
        <v>810</v>
      </c>
      <c r="K63" s="126" t="s">
        <v>810</v>
      </c>
      <c r="L63" s="126" t="s">
        <v>1114</v>
      </c>
      <c r="M63" s="126" t="s">
        <v>1115</v>
      </c>
      <c r="N63" s="126" t="s">
        <v>1107</v>
      </c>
      <c r="O63" s="126" t="s">
        <v>1116</v>
      </c>
      <c r="P63" s="126" t="s">
        <v>1117</v>
      </c>
    </row>
    <row r="64" spans="1:16" x14ac:dyDescent="0.3">
      <c r="A64" s="126" t="s">
        <v>1119</v>
      </c>
      <c r="B64" s="126" t="s">
        <v>1118</v>
      </c>
      <c r="C64" s="126" t="s">
        <v>808</v>
      </c>
      <c r="D64" s="126" t="s">
        <v>815</v>
      </c>
      <c r="E64" s="126" t="s">
        <v>810</v>
      </c>
      <c r="F64" s="126" t="s">
        <v>809</v>
      </c>
      <c r="G64" s="126" t="s">
        <v>810</v>
      </c>
      <c r="H64" s="126" t="s">
        <v>810</v>
      </c>
      <c r="I64" s="126" t="s">
        <v>810</v>
      </c>
      <c r="J64" s="126" t="s">
        <v>810</v>
      </c>
      <c r="K64" s="126" t="s">
        <v>810</v>
      </c>
      <c r="L64" s="126" t="s">
        <v>1120</v>
      </c>
      <c r="M64" s="126" t="s">
        <v>1121</v>
      </c>
      <c r="N64" s="126" t="s">
        <v>1122</v>
      </c>
      <c r="O64" s="126" t="s">
        <v>1123</v>
      </c>
      <c r="P64" s="125"/>
    </row>
    <row r="65" spans="1:16" x14ac:dyDescent="0.3">
      <c r="A65" s="126" t="s">
        <v>35</v>
      </c>
      <c r="B65" s="126" t="s">
        <v>1124</v>
      </c>
      <c r="C65" s="126" t="s">
        <v>935</v>
      </c>
      <c r="D65" s="126" t="s">
        <v>940</v>
      </c>
      <c r="E65" s="126" t="s">
        <v>809</v>
      </c>
      <c r="F65" s="126" t="s">
        <v>809</v>
      </c>
      <c r="G65" s="126" t="s">
        <v>809</v>
      </c>
      <c r="H65" s="126" t="s">
        <v>809</v>
      </c>
      <c r="I65" s="126" t="s">
        <v>809</v>
      </c>
      <c r="J65" s="126" t="s">
        <v>809</v>
      </c>
      <c r="K65" s="126" t="s">
        <v>809</v>
      </c>
      <c r="L65" s="126" t="s">
        <v>936</v>
      </c>
      <c r="M65" s="126" t="s">
        <v>1125</v>
      </c>
      <c r="N65" s="126" t="s">
        <v>1126</v>
      </c>
      <c r="O65" s="126" t="s">
        <v>1127</v>
      </c>
      <c r="P65" s="126" t="s">
        <v>1128</v>
      </c>
    </row>
    <row r="66" spans="1:16" x14ac:dyDescent="0.3">
      <c r="A66" s="126" t="s">
        <v>1130</v>
      </c>
      <c r="B66" s="126" t="s">
        <v>1129</v>
      </c>
      <c r="C66" s="126" t="s">
        <v>808</v>
      </c>
      <c r="D66" s="126" t="s">
        <v>1135</v>
      </c>
      <c r="E66" s="126" t="s">
        <v>809</v>
      </c>
      <c r="F66" s="126" t="s">
        <v>810</v>
      </c>
      <c r="G66" s="126" t="s">
        <v>810</v>
      </c>
      <c r="H66" s="126" t="s">
        <v>810</v>
      </c>
      <c r="I66" s="126" t="s">
        <v>810</v>
      </c>
      <c r="J66" s="126" t="s">
        <v>810</v>
      </c>
      <c r="K66" s="126" t="s">
        <v>810</v>
      </c>
      <c r="L66" s="126" t="s">
        <v>1131</v>
      </c>
      <c r="M66" s="126" t="s">
        <v>1132</v>
      </c>
      <c r="N66" s="126" t="s">
        <v>1126</v>
      </c>
      <c r="O66" s="126" t="s">
        <v>1133</v>
      </c>
      <c r="P66" s="126" t="s">
        <v>1134</v>
      </c>
    </row>
    <row r="67" spans="1:16" x14ac:dyDescent="0.3">
      <c r="A67" s="126" t="s">
        <v>1137</v>
      </c>
      <c r="B67" s="126" t="s">
        <v>1136</v>
      </c>
      <c r="C67" s="126" t="s">
        <v>808</v>
      </c>
      <c r="D67" s="126" t="s">
        <v>815</v>
      </c>
      <c r="E67" s="126" t="s">
        <v>809</v>
      </c>
      <c r="F67" s="126" t="s">
        <v>810</v>
      </c>
      <c r="G67" s="126" t="s">
        <v>810</v>
      </c>
      <c r="H67" s="126" t="s">
        <v>810</v>
      </c>
      <c r="I67" s="126" t="s">
        <v>810</v>
      </c>
      <c r="J67" s="126" t="s">
        <v>810</v>
      </c>
      <c r="K67" s="126" t="s">
        <v>810</v>
      </c>
      <c r="L67" s="126" t="s">
        <v>1138</v>
      </c>
      <c r="M67" s="126" t="s">
        <v>1139</v>
      </c>
      <c r="N67" s="126" t="s">
        <v>837</v>
      </c>
      <c r="O67" s="126" t="s">
        <v>1140</v>
      </c>
      <c r="P67" s="125"/>
    </row>
    <row r="68" spans="1:16" x14ac:dyDescent="0.3">
      <c r="A68" s="126" t="s">
        <v>611</v>
      </c>
      <c r="B68" s="126" t="s">
        <v>1141</v>
      </c>
      <c r="C68" s="126" t="s">
        <v>808</v>
      </c>
      <c r="D68" s="126" t="s">
        <v>815</v>
      </c>
      <c r="E68" s="126" t="s">
        <v>809</v>
      </c>
      <c r="F68" s="126" t="s">
        <v>810</v>
      </c>
      <c r="G68" s="126" t="s">
        <v>810</v>
      </c>
      <c r="H68" s="126" t="s">
        <v>810</v>
      </c>
      <c r="I68" s="126" t="s">
        <v>810</v>
      </c>
      <c r="J68" s="126" t="s">
        <v>810</v>
      </c>
      <c r="K68" s="126" t="s">
        <v>810</v>
      </c>
      <c r="L68" s="126" t="s">
        <v>1142</v>
      </c>
      <c r="M68" s="126" t="s">
        <v>1143</v>
      </c>
      <c r="N68" s="126" t="s">
        <v>1144</v>
      </c>
      <c r="O68" s="126" t="s">
        <v>1145</v>
      </c>
      <c r="P68" s="125"/>
    </row>
    <row r="69" spans="1:16" x14ac:dyDescent="0.3">
      <c r="A69" s="126" t="s">
        <v>1147</v>
      </c>
      <c r="B69" s="126" t="s">
        <v>1146</v>
      </c>
      <c r="C69" s="126" t="s">
        <v>808</v>
      </c>
      <c r="D69" s="126" t="s">
        <v>888</v>
      </c>
      <c r="E69" s="126" t="s">
        <v>809</v>
      </c>
      <c r="F69" s="126" t="s">
        <v>810</v>
      </c>
      <c r="G69" s="126" t="s">
        <v>810</v>
      </c>
      <c r="H69" s="126" t="s">
        <v>810</v>
      </c>
      <c r="I69" s="126" t="s">
        <v>810</v>
      </c>
      <c r="J69" s="126" t="s">
        <v>810</v>
      </c>
      <c r="K69" s="126" t="s">
        <v>810</v>
      </c>
      <c r="L69" s="126" t="s">
        <v>1148</v>
      </c>
      <c r="M69" s="126" t="s">
        <v>1149</v>
      </c>
      <c r="N69" s="126" t="s">
        <v>1150</v>
      </c>
      <c r="O69" s="126" t="s">
        <v>1151</v>
      </c>
      <c r="P69" s="125"/>
    </row>
    <row r="70" spans="1:16" x14ac:dyDescent="0.3">
      <c r="A70" s="126" t="s">
        <v>1153</v>
      </c>
      <c r="B70" s="126" t="s">
        <v>1152</v>
      </c>
      <c r="C70" s="126" t="s">
        <v>808</v>
      </c>
      <c r="D70" s="126" t="s">
        <v>888</v>
      </c>
      <c r="E70" s="126" t="s">
        <v>809</v>
      </c>
      <c r="F70" s="126" t="s">
        <v>810</v>
      </c>
      <c r="G70" s="126" t="s">
        <v>810</v>
      </c>
      <c r="H70" s="126" t="s">
        <v>810</v>
      </c>
      <c r="I70" s="126" t="s">
        <v>810</v>
      </c>
      <c r="J70" s="126" t="s">
        <v>810</v>
      </c>
      <c r="K70" s="126" t="s">
        <v>810</v>
      </c>
      <c r="L70" s="126" t="s">
        <v>1154</v>
      </c>
      <c r="M70" s="126" t="s">
        <v>1155</v>
      </c>
      <c r="N70" s="126" t="s">
        <v>1156</v>
      </c>
      <c r="O70" s="126" t="s">
        <v>1157</v>
      </c>
      <c r="P70" s="125"/>
    </row>
    <row r="71" spans="1:16" x14ac:dyDescent="0.3">
      <c r="A71" s="126" t="s">
        <v>1159</v>
      </c>
      <c r="B71" s="126" t="s">
        <v>1158</v>
      </c>
      <c r="C71" s="126" t="s">
        <v>808</v>
      </c>
      <c r="D71" s="126" t="s">
        <v>815</v>
      </c>
      <c r="E71" s="126" t="s">
        <v>809</v>
      </c>
      <c r="F71" s="126" t="s">
        <v>810</v>
      </c>
      <c r="G71" s="126" t="s">
        <v>810</v>
      </c>
      <c r="H71" s="126" t="s">
        <v>810</v>
      </c>
      <c r="I71" s="126" t="s">
        <v>810</v>
      </c>
      <c r="J71" s="126" t="s">
        <v>810</v>
      </c>
      <c r="K71" s="126" t="s">
        <v>810</v>
      </c>
      <c r="L71" s="126" t="s">
        <v>1160</v>
      </c>
      <c r="M71" s="126" t="s">
        <v>1161</v>
      </c>
      <c r="N71" s="126" t="s">
        <v>837</v>
      </c>
      <c r="O71" s="126" t="s">
        <v>1162</v>
      </c>
      <c r="P71" s="125"/>
    </row>
    <row r="72" spans="1:16" x14ac:dyDescent="0.3">
      <c r="A72" s="126" t="s">
        <v>1164</v>
      </c>
      <c r="B72" s="126" t="s">
        <v>1163</v>
      </c>
      <c r="C72" s="126" t="s">
        <v>808</v>
      </c>
      <c r="D72" s="126" t="s">
        <v>815</v>
      </c>
      <c r="E72" s="126" t="s">
        <v>809</v>
      </c>
      <c r="F72" s="126" t="s">
        <v>810</v>
      </c>
      <c r="G72" s="126" t="s">
        <v>810</v>
      </c>
      <c r="H72" s="126" t="s">
        <v>810</v>
      </c>
      <c r="I72" s="126" t="s">
        <v>810</v>
      </c>
      <c r="J72" s="126" t="s">
        <v>810</v>
      </c>
      <c r="K72" s="126" t="s">
        <v>810</v>
      </c>
      <c r="L72" s="126" t="s">
        <v>1165</v>
      </c>
      <c r="M72" s="126" t="s">
        <v>1166</v>
      </c>
      <c r="N72" s="126" t="s">
        <v>837</v>
      </c>
      <c r="O72" s="126" t="s">
        <v>1167</v>
      </c>
      <c r="P72" s="126" t="s">
        <v>1168</v>
      </c>
    </row>
    <row r="73" spans="1:16" x14ac:dyDescent="0.3">
      <c r="A73" s="126" t="s">
        <v>541</v>
      </c>
      <c r="B73" s="126" t="s">
        <v>1169</v>
      </c>
      <c r="C73" s="126" t="s">
        <v>808</v>
      </c>
      <c r="D73" s="126" t="s">
        <v>888</v>
      </c>
      <c r="E73" s="126" t="s">
        <v>809</v>
      </c>
      <c r="F73" s="126" t="s">
        <v>810</v>
      </c>
      <c r="G73" s="126" t="s">
        <v>809</v>
      </c>
      <c r="H73" s="126" t="s">
        <v>810</v>
      </c>
      <c r="I73" s="126" t="s">
        <v>810</v>
      </c>
      <c r="J73" s="126" t="s">
        <v>810</v>
      </c>
      <c r="K73" s="126" t="s">
        <v>810</v>
      </c>
      <c r="L73" s="126" t="s">
        <v>1170</v>
      </c>
      <c r="M73" s="126" t="s">
        <v>1171</v>
      </c>
      <c r="N73" s="126" t="s">
        <v>1172</v>
      </c>
      <c r="O73" s="126" t="s">
        <v>1173</v>
      </c>
      <c r="P73" s="125"/>
    </row>
    <row r="74" spans="1:16" x14ac:dyDescent="0.3">
      <c r="A74" s="126" t="s">
        <v>47</v>
      </c>
      <c r="B74" s="126" t="s">
        <v>1174</v>
      </c>
      <c r="C74" s="126" t="s">
        <v>808</v>
      </c>
      <c r="D74" s="126" t="s">
        <v>815</v>
      </c>
      <c r="E74" s="126" t="s">
        <v>809</v>
      </c>
      <c r="F74" s="126" t="s">
        <v>810</v>
      </c>
      <c r="G74" s="126" t="s">
        <v>810</v>
      </c>
      <c r="H74" s="126" t="s">
        <v>810</v>
      </c>
      <c r="I74" s="126" t="s">
        <v>810</v>
      </c>
      <c r="J74" s="126" t="s">
        <v>810</v>
      </c>
      <c r="K74" s="126" t="s">
        <v>810</v>
      </c>
      <c r="L74" s="126" t="s">
        <v>1175</v>
      </c>
      <c r="M74" s="126" t="s">
        <v>1176</v>
      </c>
      <c r="N74" s="126" t="s">
        <v>820</v>
      </c>
      <c r="O74" s="126" t="s">
        <v>1177</v>
      </c>
      <c r="P74" s="125"/>
    </row>
    <row r="75" spans="1:16" x14ac:dyDescent="0.3">
      <c r="A75" s="126" t="s">
        <v>48</v>
      </c>
      <c r="B75" s="126" t="s">
        <v>1178</v>
      </c>
      <c r="C75" s="126" t="s">
        <v>935</v>
      </c>
      <c r="D75" s="126" t="s">
        <v>940</v>
      </c>
      <c r="E75" s="126" t="s">
        <v>809</v>
      </c>
      <c r="F75" s="126" t="s">
        <v>809</v>
      </c>
      <c r="G75" s="126" t="s">
        <v>809</v>
      </c>
      <c r="H75" s="126" t="s">
        <v>810</v>
      </c>
      <c r="I75" s="126" t="s">
        <v>809</v>
      </c>
      <c r="J75" s="126" t="s">
        <v>810</v>
      </c>
      <c r="K75" s="126" t="s">
        <v>809</v>
      </c>
      <c r="L75" s="126" t="s">
        <v>1179</v>
      </c>
      <c r="M75" s="126" t="s">
        <v>1180</v>
      </c>
      <c r="N75" s="126" t="s">
        <v>1181</v>
      </c>
      <c r="O75" s="126" t="s">
        <v>1182</v>
      </c>
      <c r="P75" s="126" t="s">
        <v>1183</v>
      </c>
    </row>
    <row r="76" spans="1:16" x14ac:dyDescent="0.3">
      <c r="A76" s="126" t="s">
        <v>49</v>
      </c>
      <c r="B76" s="126" t="s">
        <v>1184</v>
      </c>
      <c r="C76" s="126" t="s">
        <v>935</v>
      </c>
      <c r="D76" s="126" t="s">
        <v>940</v>
      </c>
      <c r="E76" s="126" t="s">
        <v>809</v>
      </c>
      <c r="F76" s="126" t="s">
        <v>809</v>
      </c>
      <c r="G76" s="126" t="s">
        <v>810</v>
      </c>
      <c r="H76" s="126" t="s">
        <v>809</v>
      </c>
      <c r="I76" s="126" t="s">
        <v>809</v>
      </c>
      <c r="J76" s="126" t="s">
        <v>809</v>
      </c>
      <c r="K76" s="126" t="s">
        <v>809</v>
      </c>
      <c r="L76" s="126" t="s">
        <v>1185</v>
      </c>
      <c r="M76" s="126" t="s">
        <v>1186</v>
      </c>
      <c r="N76" s="126" t="s">
        <v>1187</v>
      </c>
      <c r="O76" s="126" t="s">
        <v>1188</v>
      </c>
      <c r="P76" s="126" t="s">
        <v>1189</v>
      </c>
    </row>
    <row r="77" spans="1:16" x14ac:dyDescent="0.3">
      <c r="A77" s="126" t="s">
        <v>542</v>
      </c>
      <c r="B77" s="126" t="s">
        <v>1190</v>
      </c>
      <c r="C77" s="126" t="s">
        <v>808</v>
      </c>
      <c r="D77" s="126" t="s">
        <v>1196</v>
      </c>
      <c r="E77" s="126" t="s">
        <v>809</v>
      </c>
      <c r="F77" s="126" t="s">
        <v>810</v>
      </c>
      <c r="G77" s="126" t="s">
        <v>810</v>
      </c>
      <c r="H77" s="126" t="s">
        <v>810</v>
      </c>
      <c r="I77" s="126" t="s">
        <v>810</v>
      </c>
      <c r="J77" s="126" t="s">
        <v>810</v>
      </c>
      <c r="K77" s="126" t="s">
        <v>810</v>
      </c>
      <c r="L77" s="126" t="s">
        <v>1191</v>
      </c>
      <c r="M77" s="126" t="s">
        <v>1192</v>
      </c>
      <c r="N77" s="126" t="s">
        <v>1193</v>
      </c>
      <c r="O77" s="126" t="s">
        <v>1194</v>
      </c>
      <c r="P77" s="126" t="s">
        <v>1195</v>
      </c>
    </row>
    <row r="78" spans="1:16" x14ac:dyDescent="0.3">
      <c r="A78" s="126" t="s">
        <v>50</v>
      </c>
      <c r="B78" s="126" t="s">
        <v>1197</v>
      </c>
      <c r="C78" s="126" t="s">
        <v>808</v>
      </c>
      <c r="D78" s="126" t="s">
        <v>922</v>
      </c>
      <c r="E78" s="126" t="s">
        <v>809</v>
      </c>
      <c r="F78" s="126" t="s">
        <v>810</v>
      </c>
      <c r="G78" s="126" t="s">
        <v>810</v>
      </c>
      <c r="H78" s="126" t="s">
        <v>810</v>
      </c>
      <c r="I78" s="126" t="s">
        <v>810</v>
      </c>
      <c r="J78" s="126" t="s">
        <v>810</v>
      </c>
      <c r="K78" s="126" t="s">
        <v>810</v>
      </c>
      <c r="L78" s="126" t="s">
        <v>1198</v>
      </c>
      <c r="M78" s="126" t="s">
        <v>1199</v>
      </c>
      <c r="N78" s="126" t="s">
        <v>1200</v>
      </c>
      <c r="O78" s="126" t="s">
        <v>1201</v>
      </c>
      <c r="P78" s="125"/>
    </row>
    <row r="79" spans="1:16" x14ac:dyDescent="0.3">
      <c r="A79" s="126" t="s">
        <v>51</v>
      </c>
      <c r="B79" s="126" t="s">
        <v>1202</v>
      </c>
      <c r="C79" s="126" t="s">
        <v>808</v>
      </c>
      <c r="D79" s="126" t="s">
        <v>815</v>
      </c>
      <c r="E79" s="126" t="s">
        <v>809</v>
      </c>
      <c r="F79" s="126" t="s">
        <v>810</v>
      </c>
      <c r="G79" s="126" t="s">
        <v>810</v>
      </c>
      <c r="H79" s="126" t="s">
        <v>810</v>
      </c>
      <c r="I79" s="126" t="s">
        <v>810</v>
      </c>
      <c r="J79" s="126" t="s">
        <v>810</v>
      </c>
      <c r="K79" s="126" t="s">
        <v>810</v>
      </c>
      <c r="L79" s="126" t="s">
        <v>1203</v>
      </c>
      <c r="M79" s="126" t="s">
        <v>1204</v>
      </c>
      <c r="N79" s="126" t="s">
        <v>899</v>
      </c>
      <c r="O79" s="126" t="s">
        <v>1205</v>
      </c>
      <c r="P79" s="125"/>
    </row>
    <row r="80" spans="1:16" x14ac:dyDescent="0.3">
      <c r="A80" s="126" t="s">
        <v>52</v>
      </c>
      <c r="B80" s="126" t="s">
        <v>1206</v>
      </c>
      <c r="C80" s="126" t="s">
        <v>935</v>
      </c>
      <c r="D80" s="126" t="s">
        <v>940</v>
      </c>
      <c r="E80" s="126" t="s">
        <v>809</v>
      </c>
      <c r="F80" s="126" t="s">
        <v>810</v>
      </c>
      <c r="G80" s="126" t="s">
        <v>809</v>
      </c>
      <c r="H80" s="126" t="s">
        <v>810</v>
      </c>
      <c r="I80" s="126" t="s">
        <v>809</v>
      </c>
      <c r="J80" s="126" t="s">
        <v>810</v>
      </c>
      <c r="K80" s="126" t="s">
        <v>809</v>
      </c>
      <c r="L80" s="126" t="s">
        <v>936</v>
      </c>
      <c r="M80" s="126" t="s">
        <v>1207</v>
      </c>
      <c r="N80" s="126" t="s">
        <v>1208</v>
      </c>
      <c r="O80" s="126" t="s">
        <v>1209</v>
      </c>
      <c r="P80" s="126" t="s">
        <v>1210</v>
      </c>
    </row>
    <row r="81" spans="1:16" x14ac:dyDescent="0.3">
      <c r="A81" s="126" t="s">
        <v>53</v>
      </c>
      <c r="B81" s="126" t="s">
        <v>1211</v>
      </c>
      <c r="C81" s="126" t="s">
        <v>935</v>
      </c>
      <c r="D81" s="126" t="s">
        <v>940</v>
      </c>
      <c r="E81" s="126" t="s">
        <v>809</v>
      </c>
      <c r="F81" s="126" t="s">
        <v>809</v>
      </c>
      <c r="G81" s="126" t="s">
        <v>809</v>
      </c>
      <c r="H81" s="126" t="s">
        <v>810</v>
      </c>
      <c r="I81" s="126" t="s">
        <v>809</v>
      </c>
      <c r="J81" s="126" t="s">
        <v>809</v>
      </c>
      <c r="K81" s="126" t="s">
        <v>809</v>
      </c>
      <c r="L81" s="126" t="s">
        <v>1212</v>
      </c>
      <c r="M81" s="126" t="s">
        <v>1213</v>
      </c>
      <c r="N81" s="126" t="s">
        <v>1214</v>
      </c>
      <c r="O81" s="126" t="s">
        <v>1215</v>
      </c>
      <c r="P81" s="126" t="s">
        <v>1216</v>
      </c>
    </row>
    <row r="82" spans="1:16" x14ac:dyDescent="0.3">
      <c r="A82" s="126" t="s">
        <v>54</v>
      </c>
      <c r="B82" s="126" t="s">
        <v>1217</v>
      </c>
      <c r="C82" s="126" t="s">
        <v>808</v>
      </c>
      <c r="D82" s="126" t="s">
        <v>922</v>
      </c>
      <c r="E82" s="126" t="s">
        <v>809</v>
      </c>
      <c r="F82" s="126" t="s">
        <v>809</v>
      </c>
      <c r="G82" s="126" t="s">
        <v>810</v>
      </c>
      <c r="H82" s="126" t="s">
        <v>810</v>
      </c>
      <c r="I82" s="126" t="s">
        <v>810</v>
      </c>
      <c r="J82" s="126" t="s">
        <v>810</v>
      </c>
      <c r="K82" s="126" t="s">
        <v>810</v>
      </c>
      <c r="L82" s="126" t="s">
        <v>1218</v>
      </c>
      <c r="M82" s="126" t="s">
        <v>1219</v>
      </c>
      <c r="N82" s="126" t="s">
        <v>820</v>
      </c>
      <c r="O82" s="126" t="s">
        <v>1220</v>
      </c>
      <c r="P82" s="125"/>
    </row>
    <row r="83" spans="1:16" x14ac:dyDescent="0.3">
      <c r="A83" s="126" t="s">
        <v>1222</v>
      </c>
      <c r="B83" s="126" t="s">
        <v>1221</v>
      </c>
      <c r="C83" s="126" t="s">
        <v>808</v>
      </c>
      <c r="D83" s="126" t="s">
        <v>815</v>
      </c>
      <c r="E83" s="126" t="s">
        <v>809</v>
      </c>
      <c r="F83" s="126" t="s">
        <v>810</v>
      </c>
      <c r="G83" s="126" t="s">
        <v>810</v>
      </c>
      <c r="H83" s="126" t="s">
        <v>810</v>
      </c>
      <c r="I83" s="126" t="s">
        <v>810</v>
      </c>
      <c r="J83" s="126" t="s">
        <v>810</v>
      </c>
      <c r="K83" s="126" t="s">
        <v>810</v>
      </c>
      <c r="L83" s="126" t="s">
        <v>1223</v>
      </c>
      <c r="M83" s="126" t="s">
        <v>1224</v>
      </c>
      <c r="N83" s="126" t="s">
        <v>1225</v>
      </c>
      <c r="O83" s="126" t="s">
        <v>1226</v>
      </c>
      <c r="P83" s="125"/>
    </row>
    <row r="84" spans="1:16" x14ac:dyDescent="0.3">
      <c r="A84" s="126" t="s">
        <v>1228</v>
      </c>
      <c r="B84" s="126" t="s">
        <v>1227</v>
      </c>
      <c r="C84" s="126" t="s">
        <v>808</v>
      </c>
      <c r="D84" s="126" t="s">
        <v>888</v>
      </c>
      <c r="E84" s="126" t="s">
        <v>809</v>
      </c>
      <c r="F84" s="126" t="s">
        <v>810</v>
      </c>
      <c r="G84" s="126" t="s">
        <v>809</v>
      </c>
      <c r="H84" s="126" t="s">
        <v>810</v>
      </c>
      <c r="I84" s="126" t="s">
        <v>810</v>
      </c>
      <c r="J84" s="126" t="s">
        <v>810</v>
      </c>
      <c r="K84" s="126" t="s">
        <v>810</v>
      </c>
      <c r="L84" s="126" t="s">
        <v>1229</v>
      </c>
      <c r="M84" s="126" t="s">
        <v>1230</v>
      </c>
      <c r="N84" s="126" t="s">
        <v>1231</v>
      </c>
      <c r="O84" s="126" t="s">
        <v>1232</v>
      </c>
      <c r="P84" s="125"/>
    </row>
    <row r="85" spans="1:16" x14ac:dyDescent="0.3">
      <c r="A85" s="126" t="s">
        <v>1234</v>
      </c>
      <c r="B85" s="126" t="s">
        <v>1233</v>
      </c>
      <c r="C85" s="126" t="s">
        <v>808</v>
      </c>
      <c r="D85" s="126" t="s">
        <v>888</v>
      </c>
      <c r="E85" s="126" t="s">
        <v>810</v>
      </c>
      <c r="F85" s="126" t="s">
        <v>810</v>
      </c>
      <c r="G85" s="126" t="s">
        <v>810</v>
      </c>
      <c r="H85" s="126" t="s">
        <v>810</v>
      </c>
      <c r="I85" s="126" t="s">
        <v>810</v>
      </c>
      <c r="J85" s="126" t="s">
        <v>810</v>
      </c>
      <c r="K85" s="126" t="s">
        <v>810</v>
      </c>
      <c r="L85" s="126" t="s">
        <v>1229</v>
      </c>
      <c r="M85" s="126" t="s">
        <v>1230</v>
      </c>
      <c r="N85" s="126" t="s">
        <v>1231</v>
      </c>
      <c r="O85" s="126" t="s">
        <v>1235</v>
      </c>
      <c r="P85" s="125"/>
    </row>
    <row r="86" spans="1:16" x14ac:dyDescent="0.3">
      <c r="A86" s="126" t="s">
        <v>1237</v>
      </c>
      <c r="B86" s="126" t="s">
        <v>1236</v>
      </c>
      <c r="C86" s="126" t="s">
        <v>808</v>
      </c>
      <c r="D86" s="126" t="s">
        <v>888</v>
      </c>
      <c r="E86" s="126" t="s">
        <v>809</v>
      </c>
      <c r="F86" s="126" t="s">
        <v>810</v>
      </c>
      <c r="G86" s="126" t="s">
        <v>810</v>
      </c>
      <c r="H86" s="126" t="s">
        <v>810</v>
      </c>
      <c r="I86" s="126" t="s">
        <v>810</v>
      </c>
      <c r="J86" s="126" t="s">
        <v>810</v>
      </c>
      <c r="K86" s="126" t="s">
        <v>810</v>
      </c>
      <c r="L86" s="126" t="s">
        <v>1238</v>
      </c>
      <c r="M86" s="126" t="s">
        <v>1239</v>
      </c>
      <c r="N86" s="126" t="s">
        <v>1240</v>
      </c>
      <c r="O86" s="126" t="s">
        <v>1241</v>
      </c>
      <c r="P86" s="125"/>
    </row>
    <row r="87" spans="1:16" x14ac:dyDescent="0.3">
      <c r="A87" s="126" t="s">
        <v>55</v>
      </c>
      <c r="B87" s="126" t="s">
        <v>1242</v>
      </c>
      <c r="C87" s="126" t="s">
        <v>935</v>
      </c>
      <c r="D87" s="126" t="s">
        <v>940</v>
      </c>
      <c r="E87" s="126" t="s">
        <v>809</v>
      </c>
      <c r="F87" s="126" t="s">
        <v>809</v>
      </c>
      <c r="G87" s="126" t="s">
        <v>809</v>
      </c>
      <c r="H87" s="126" t="s">
        <v>809</v>
      </c>
      <c r="I87" s="126" t="s">
        <v>809</v>
      </c>
      <c r="J87" s="126" t="s">
        <v>809</v>
      </c>
      <c r="K87" s="126" t="s">
        <v>809</v>
      </c>
      <c r="L87" s="126" t="s">
        <v>936</v>
      </c>
      <c r="M87" s="126" t="s">
        <v>1243</v>
      </c>
      <c r="N87" s="126" t="s">
        <v>1244</v>
      </c>
      <c r="O87" s="126" t="s">
        <v>1245</v>
      </c>
      <c r="P87" s="126" t="s">
        <v>1246</v>
      </c>
    </row>
    <row r="88" spans="1:16" x14ac:dyDescent="0.3">
      <c r="A88" s="126" t="s">
        <v>56</v>
      </c>
      <c r="B88" s="126" t="s">
        <v>1247</v>
      </c>
      <c r="C88" s="126" t="s">
        <v>935</v>
      </c>
      <c r="D88" s="126" t="s">
        <v>940</v>
      </c>
      <c r="E88" s="126" t="s">
        <v>809</v>
      </c>
      <c r="F88" s="126" t="s">
        <v>809</v>
      </c>
      <c r="G88" s="126" t="s">
        <v>810</v>
      </c>
      <c r="H88" s="126" t="s">
        <v>810</v>
      </c>
      <c r="I88" s="126" t="s">
        <v>810</v>
      </c>
      <c r="J88" s="126" t="s">
        <v>810</v>
      </c>
      <c r="K88" s="126" t="s">
        <v>810</v>
      </c>
      <c r="L88" s="126" t="s">
        <v>936</v>
      </c>
      <c r="M88" s="126" t="s">
        <v>1248</v>
      </c>
      <c r="N88" s="126" t="s">
        <v>1249</v>
      </c>
      <c r="O88" s="126" t="s">
        <v>1250</v>
      </c>
      <c r="P88" s="126" t="s">
        <v>1251</v>
      </c>
    </row>
    <row r="89" spans="1:16" x14ac:dyDescent="0.3">
      <c r="A89" s="126" t="s">
        <v>1253</v>
      </c>
      <c r="B89" s="126" t="s">
        <v>1252</v>
      </c>
      <c r="C89" s="126" t="s">
        <v>808</v>
      </c>
      <c r="D89" s="126" t="s">
        <v>922</v>
      </c>
      <c r="E89" s="126" t="s">
        <v>810</v>
      </c>
      <c r="F89" s="126" t="s">
        <v>809</v>
      </c>
      <c r="G89" s="126" t="s">
        <v>810</v>
      </c>
      <c r="H89" s="126" t="s">
        <v>809</v>
      </c>
      <c r="I89" s="126" t="s">
        <v>810</v>
      </c>
      <c r="J89" s="126" t="s">
        <v>810</v>
      </c>
      <c r="K89" s="126" t="s">
        <v>810</v>
      </c>
      <c r="L89" s="126" t="s">
        <v>1254</v>
      </c>
      <c r="M89" s="126" t="s">
        <v>1255</v>
      </c>
      <c r="N89" s="126" t="s">
        <v>1256</v>
      </c>
      <c r="O89" s="126" t="s">
        <v>1257</v>
      </c>
      <c r="P89" s="126" t="s">
        <v>1258</v>
      </c>
    </row>
    <row r="90" spans="1:16" x14ac:dyDescent="0.3">
      <c r="A90" s="126" t="s">
        <v>57</v>
      </c>
      <c r="B90" s="126" t="s">
        <v>1259</v>
      </c>
      <c r="C90" s="126" t="s">
        <v>935</v>
      </c>
      <c r="D90" s="126" t="s">
        <v>940</v>
      </c>
      <c r="E90" s="126" t="s">
        <v>809</v>
      </c>
      <c r="F90" s="126" t="s">
        <v>810</v>
      </c>
      <c r="G90" s="126" t="s">
        <v>809</v>
      </c>
      <c r="H90" s="126" t="s">
        <v>810</v>
      </c>
      <c r="I90" s="126" t="s">
        <v>810</v>
      </c>
      <c r="J90" s="126" t="s">
        <v>810</v>
      </c>
      <c r="K90" s="126" t="s">
        <v>810</v>
      </c>
      <c r="L90" s="126" t="s">
        <v>936</v>
      </c>
      <c r="M90" s="126" t="s">
        <v>1260</v>
      </c>
      <c r="N90" s="126" t="s">
        <v>1261</v>
      </c>
      <c r="O90" s="126" t="s">
        <v>1262</v>
      </c>
      <c r="P90" s="126" t="s">
        <v>1263</v>
      </c>
    </row>
    <row r="91" spans="1:16" x14ac:dyDescent="0.3">
      <c r="A91" s="126" t="s">
        <v>58</v>
      </c>
      <c r="B91" s="126" t="s">
        <v>1264</v>
      </c>
      <c r="C91" s="126" t="s">
        <v>935</v>
      </c>
      <c r="D91" s="126" t="s">
        <v>940</v>
      </c>
      <c r="E91" s="126" t="s">
        <v>809</v>
      </c>
      <c r="F91" s="126" t="s">
        <v>810</v>
      </c>
      <c r="G91" s="126" t="s">
        <v>809</v>
      </c>
      <c r="H91" s="126" t="s">
        <v>810</v>
      </c>
      <c r="I91" s="126" t="s">
        <v>810</v>
      </c>
      <c r="J91" s="126" t="s">
        <v>810</v>
      </c>
      <c r="K91" s="126" t="s">
        <v>810</v>
      </c>
      <c r="L91" s="126" t="s">
        <v>1265</v>
      </c>
      <c r="M91" s="126" t="s">
        <v>1266</v>
      </c>
      <c r="N91" s="126" t="s">
        <v>1267</v>
      </c>
      <c r="O91" s="126" t="s">
        <v>1268</v>
      </c>
      <c r="P91" s="126" t="s">
        <v>1269</v>
      </c>
    </row>
    <row r="92" spans="1:16" x14ac:dyDescent="0.3">
      <c r="A92" s="126" t="s">
        <v>59</v>
      </c>
      <c r="B92" s="126" t="s">
        <v>1270</v>
      </c>
      <c r="C92" s="126" t="s">
        <v>935</v>
      </c>
      <c r="D92" s="126" t="s">
        <v>940</v>
      </c>
      <c r="E92" s="126" t="s">
        <v>809</v>
      </c>
      <c r="F92" s="126" t="s">
        <v>809</v>
      </c>
      <c r="G92" s="126" t="s">
        <v>809</v>
      </c>
      <c r="H92" s="126" t="s">
        <v>809</v>
      </c>
      <c r="I92" s="126" t="s">
        <v>809</v>
      </c>
      <c r="J92" s="126" t="s">
        <v>809</v>
      </c>
      <c r="K92" s="126" t="s">
        <v>809</v>
      </c>
      <c r="L92" s="126" t="s">
        <v>936</v>
      </c>
      <c r="M92" s="126" t="s">
        <v>1271</v>
      </c>
      <c r="N92" s="126" t="s">
        <v>1272</v>
      </c>
      <c r="O92" s="126" t="s">
        <v>1273</v>
      </c>
      <c r="P92" s="126" t="s">
        <v>1274</v>
      </c>
    </row>
    <row r="93" spans="1:16" x14ac:dyDescent="0.3">
      <c r="A93" s="126" t="s">
        <v>60</v>
      </c>
      <c r="B93" s="126" t="s">
        <v>1275</v>
      </c>
      <c r="C93" s="126" t="s">
        <v>935</v>
      </c>
      <c r="D93" s="126" t="s">
        <v>940</v>
      </c>
      <c r="E93" s="126" t="s">
        <v>809</v>
      </c>
      <c r="F93" s="126" t="s">
        <v>809</v>
      </c>
      <c r="G93" s="126" t="s">
        <v>809</v>
      </c>
      <c r="H93" s="126" t="s">
        <v>809</v>
      </c>
      <c r="I93" s="126" t="s">
        <v>809</v>
      </c>
      <c r="J93" s="126" t="s">
        <v>809</v>
      </c>
      <c r="K93" s="126" t="s">
        <v>809</v>
      </c>
      <c r="L93" s="126" t="s">
        <v>936</v>
      </c>
      <c r="M93" s="126" t="s">
        <v>1276</v>
      </c>
      <c r="N93" s="126" t="s">
        <v>1277</v>
      </c>
      <c r="O93" s="126" t="s">
        <v>1278</v>
      </c>
      <c r="P93" s="126" t="s">
        <v>1279</v>
      </c>
    </row>
    <row r="94" spans="1:16" x14ac:dyDescent="0.3">
      <c r="A94" s="126" t="s">
        <v>61</v>
      </c>
      <c r="B94" s="126" t="s">
        <v>1280</v>
      </c>
      <c r="C94" s="126" t="s">
        <v>935</v>
      </c>
      <c r="D94" s="126" t="s">
        <v>940</v>
      </c>
      <c r="E94" s="126" t="s">
        <v>809</v>
      </c>
      <c r="F94" s="126" t="s">
        <v>809</v>
      </c>
      <c r="G94" s="126" t="s">
        <v>809</v>
      </c>
      <c r="H94" s="126" t="s">
        <v>809</v>
      </c>
      <c r="I94" s="126" t="s">
        <v>809</v>
      </c>
      <c r="J94" s="126" t="s">
        <v>809</v>
      </c>
      <c r="K94" s="126" t="s">
        <v>809</v>
      </c>
      <c r="L94" s="126" t="s">
        <v>936</v>
      </c>
      <c r="M94" s="126" t="s">
        <v>1281</v>
      </c>
      <c r="N94" s="126" t="s">
        <v>1282</v>
      </c>
      <c r="O94" s="126" t="s">
        <v>1283</v>
      </c>
      <c r="P94" s="126" t="s">
        <v>1284</v>
      </c>
    </row>
    <row r="95" spans="1:16" x14ac:dyDescent="0.3">
      <c r="A95" s="126" t="s">
        <v>68</v>
      </c>
      <c r="B95" s="126" t="s">
        <v>1285</v>
      </c>
      <c r="C95" s="126" t="s">
        <v>808</v>
      </c>
      <c r="D95" s="126" t="s">
        <v>815</v>
      </c>
      <c r="E95" s="126" t="s">
        <v>809</v>
      </c>
      <c r="F95" s="126" t="s">
        <v>810</v>
      </c>
      <c r="G95" s="126" t="s">
        <v>810</v>
      </c>
      <c r="H95" s="126" t="s">
        <v>810</v>
      </c>
      <c r="I95" s="126" t="s">
        <v>810</v>
      </c>
      <c r="J95" s="126" t="s">
        <v>810</v>
      </c>
      <c r="K95" s="126" t="s">
        <v>810</v>
      </c>
      <c r="L95" s="126" t="s">
        <v>1286</v>
      </c>
      <c r="M95" s="126" t="s">
        <v>1287</v>
      </c>
      <c r="N95" s="126" t="s">
        <v>820</v>
      </c>
      <c r="O95" s="126" t="s">
        <v>1288</v>
      </c>
      <c r="P95" s="125"/>
    </row>
    <row r="96" spans="1:16" x14ac:dyDescent="0.3">
      <c r="A96" s="126" t="s">
        <v>62</v>
      </c>
      <c r="B96" s="126" t="s">
        <v>1289</v>
      </c>
      <c r="C96" s="126" t="s">
        <v>935</v>
      </c>
      <c r="D96" s="126" t="s">
        <v>940</v>
      </c>
      <c r="E96" s="126" t="s">
        <v>809</v>
      </c>
      <c r="F96" s="126" t="s">
        <v>810</v>
      </c>
      <c r="G96" s="126" t="s">
        <v>809</v>
      </c>
      <c r="H96" s="126" t="s">
        <v>810</v>
      </c>
      <c r="I96" s="126" t="s">
        <v>810</v>
      </c>
      <c r="J96" s="126" t="s">
        <v>810</v>
      </c>
      <c r="K96" s="126" t="s">
        <v>810</v>
      </c>
      <c r="L96" s="126" t="s">
        <v>1290</v>
      </c>
      <c r="M96" s="126" t="s">
        <v>1291</v>
      </c>
      <c r="N96" s="126" t="s">
        <v>1292</v>
      </c>
      <c r="O96" s="126" t="s">
        <v>1293</v>
      </c>
      <c r="P96" s="126" t="s">
        <v>1294</v>
      </c>
    </row>
    <row r="97" spans="1:16" x14ac:dyDescent="0.3">
      <c r="A97" s="126" t="s">
        <v>63</v>
      </c>
      <c r="B97" s="126" t="s">
        <v>1295</v>
      </c>
      <c r="C97" s="126" t="s">
        <v>808</v>
      </c>
      <c r="D97" s="126" t="s">
        <v>922</v>
      </c>
      <c r="E97" s="126" t="s">
        <v>809</v>
      </c>
      <c r="F97" s="126" t="s">
        <v>810</v>
      </c>
      <c r="G97" s="126" t="s">
        <v>810</v>
      </c>
      <c r="H97" s="126" t="s">
        <v>810</v>
      </c>
      <c r="I97" s="126" t="s">
        <v>810</v>
      </c>
      <c r="J97" s="126" t="s">
        <v>810</v>
      </c>
      <c r="K97" s="126" t="s">
        <v>810</v>
      </c>
      <c r="L97" s="126" t="s">
        <v>1296</v>
      </c>
      <c r="M97" s="126" t="s">
        <v>1297</v>
      </c>
      <c r="N97" s="126" t="s">
        <v>926</v>
      </c>
      <c r="O97" s="126" t="s">
        <v>1298</v>
      </c>
      <c r="P97" s="126" t="s">
        <v>1299</v>
      </c>
    </row>
    <row r="98" spans="1:16" x14ac:dyDescent="0.3">
      <c r="A98" s="126" t="s">
        <v>69</v>
      </c>
      <c r="B98" s="126" t="s">
        <v>1300</v>
      </c>
      <c r="C98" s="126" t="s">
        <v>808</v>
      </c>
      <c r="D98" s="126" t="s">
        <v>815</v>
      </c>
      <c r="E98" s="126" t="s">
        <v>809</v>
      </c>
      <c r="F98" s="126" t="s">
        <v>810</v>
      </c>
      <c r="G98" s="126" t="s">
        <v>810</v>
      </c>
      <c r="H98" s="126" t="s">
        <v>810</v>
      </c>
      <c r="I98" s="126" t="s">
        <v>810</v>
      </c>
      <c r="J98" s="126" t="s">
        <v>810</v>
      </c>
      <c r="K98" s="126" t="s">
        <v>810</v>
      </c>
      <c r="L98" s="126" t="s">
        <v>1301</v>
      </c>
      <c r="M98" s="126" t="s">
        <v>1302</v>
      </c>
      <c r="N98" s="126" t="s">
        <v>1303</v>
      </c>
      <c r="O98" s="126" t="s">
        <v>1304</v>
      </c>
      <c r="P98" s="126" t="s">
        <v>1305</v>
      </c>
    </row>
    <row r="99" spans="1:16" x14ac:dyDescent="0.3">
      <c r="A99" s="126" t="s">
        <v>543</v>
      </c>
      <c r="B99" s="126" t="s">
        <v>1306</v>
      </c>
      <c r="C99" s="126" t="s">
        <v>808</v>
      </c>
      <c r="D99" s="126" t="s">
        <v>888</v>
      </c>
      <c r="E99" s="126" t="s">
        <v>809</v>
      </c>
      <c r="F99" s="126" t="s">
        <v>810</v>
      </c>
      <c r="G99" s="126" t="s">
        <v>810</v>
      </c>
      <c r="H99" s="126" t="s">
        <v>810</v>
      </c>
      <c r="I99" s="126" t="s">
        <v>810</v>
      </c>
      <c r="J99" s="126" t="s">
        <v>810</v>
      </c>
      <c r="K99" s="126" t="s">
        <v>810</v>
      </c>
      <c r="L99" s="126" t="s">
        <v>1307</v>
      </c>
      <c r="M99" s="126" t="s">
        <v>1308</v>
      </c>
      <c r="N99" s="126" t="s">
        <v>1309</v>
      </c>
      <c r="O99" s="126" t="s">
        <v>1310</v>
      </c>
      <c r="P99" s="125"/>
    </row>
    <row r="100" spans="1:16" x14ac:dyDescent="0.3">
      <c r="A100" s="126" t="s">
        <v>1312</v>
      </c>
      <c r="B100" s="126" t="s">
        <v>1311</v>
      </c>
      <c r="C100" s="126" t="s">
        <v>808</v>
      </c>
      <c r="D100" s="126" t="s">
        <v>888</v>
      </c>
      <c r="E100" s="126" t="s">
        <v>809</v>
      </c>
      <c r="F100" s="126" t="s">
        <v>810</v>
      </c>
      <c r="G100" s="126" t="s">
        <v>810</v>
      </c>
      <c r="H100" s="126" t="s">
        <v>810</v>
      </c>
      <c r="I100" s="126" t="s">
        <v>810</v>
      </c>
      <c r="J100" s="126" t="s">
        <v>810</v>
      </c>
      <c r="K100" s="126" t="s">
        <v>810</v>
      </c>
      <c r="L100" s="126" t="s">
        <v>1313</v>
      </c>
      <c r="M100" s="126" t="s">
        <v>1314</v>
      </c>
      <c r="N100" s="126" t="s">
        <v>1315</v>
      </c>
      <c r="O100" s="126" t="s">
        <v>1316</v>
      </c>
      <c r="P100" s="126" t="s">
        <v>1317</v>
      </c>
    </row>
    <row r="101" spans="1:16" x14ac:dyDescent="0.3">
      <c r="A101" s="126" t="s">
        <v>64</v>
      </c>
      <c r="B101" s="126" t="s">
        <v>1318</v>
      </c>
      <c r="C101" s="126" t="s">
        <v>935</v>
      </c>
      <c r="D101" s="126" t="s">
        <v>940</v>
      </c>
      <c r="E101" s="126" t="s">
        <v>809</v>
      </c>
      <c r="F101" s="126" t="s">
        <v>810</v>
      </c>
      <c r="G101" s="126" t="s">
        <v>809</v>
      </c>
      <c r="H101" s="126" t="s">
        <v>810</v>
      </c>
      <c r="I101" s="126" t="s">
        <v>810</v>
      </c>
      <c r="J101" s="126" t="s">
        <v>810</v>
      </c>
      <c r="K101" s="126" t="s">
        <v>810</v>
      </c>
      <c r="L101" s="126" t="s">
        <v>1319</v>
      </c>
      <c r="M101" s="126" t="s">
        <v>1320</v>
      </c>
      <c r="N101" s="126" t="s">
        <v>1321</v>
      </c>
      <c r="O101" s="126" t="s">
        <v>1322</v>
      </c>
      <c r="P101" s="126" t="s">
        <v>1323</v>
      </c>
    </row>
    <row r="102" spans="1:16" x14ac:dyDescent="0.3">
      <c r="A102" s="126" t="s">
        <v>596</v>
      </c>
      <c r="B102" s="126" t="s">
        <v>1324</v>
      </c>
      <c r="C102" s="126" t="s">
        <v>808</v>
      </c>
      <c r="D102" s="126" t="s">
        <v>815</v>
      </c>
      <c r="E102" s="126" t="s">
        <v>809</v>
      </c>
      <c r="F102" s="126" t="s">
        <v>810</v>
      </c>
      <c r="G102" s="126" t="s">
        <v>810</v>
      </c>
      <c r="H102" s="126" t="s">
        <v>810</v>
      </c>
      <c r="I102" s="126" t="s">
        <v>810</v>
      </c>
      <c r="J102" s="126" t="s">
        <v>810</v>
      </c>
      <c r="K102" s="126" t="s">
        <v>810</v>
      </c>
      <c r="L102" s="126" t="s">
        <v>1325</v>
      </c>
      <c r="M102" s="126" t="s">
        <v>1326</v>
      </c>
      <c r="N102" s="126" t="s">
        <v>1327</v>
      </c>
      <c r="O102" s="126" t="s">
        <v>1328</v>
      </c>
      <c r="P102" s="125"/>
    </row>
    <row r="103" spans="1:16" x14ac:dyDescent="0.3">
      <c r="A103" s="126" t="s">
        <v>612</v>
      </c>
      <c r="B103" s="126" t="s">
        <v>1329</v>
      </c>
      <c r="C103" s="126" t="s">
        <v>808</v>
      </c>
      <c r="D103" s="126" t="s">
        <v>1196</v>
      </c>
      <c r="E103" s="126" t="s">
        <v>809</v>
      </c>
      <c r="F103" s="126" t="s">
        <v>810</v>
      </c>
      <c r="G103" s="126" t="s">
        <v>810</v>
      </c>
      <c r="H103" s="126" t="s">
        <v>810</v>
      </c>
      <c r="I103" s="126" t="s">
        <v>810</v>
      </c>
      <c r="J103" s="126" t="s">
        <v>810</v>
      </c>
      <c r="K103" s="126" t="s">
        <v>810</v>
      </c>
      <c r="L103" s="126" t="s">
        <v>1330</v>
      </c>
      <c r="M103" s="126" t="s">
        <v>1331</v>
      </c>
      <c r="N103" s="126" t="s">
        <v>1332</v>
      </c>
      <c r="O103" s="126" t="s">
        <v>1333</v>
      </c>
      <c r="P103" s="125"/>
    </row>
    <row r="104" spans="1:16" x14ac:dyDescent="0.3">
      <c r="A104" s="126" t="s">
        <v>1335</v>
      </c>
      <c r="B104" s="126" t="s">
        <v>1334</v>
      </c>
      <c r="C104" s="126" t="s">
        <v>808</v>
      </c>
      <c r="D104" s="126" t="s">
        <v>815</v>
      </c>
      <c r="E104" s="126" t="s">
        <v>810</v>
      </c>
      <c r="F104" s="126" t="s">
        <v>810</v>
      </c>
      <c r="G104" s="126" t="s">
        <v>810</v>
      </c>
      <c r="H104" s="126" t="s">
        <v>810</v>
      </c>
      <c r="I104" s="126" t="s">
        <v>810</v>
      </c>
      <c r="J104" s="126" t="s">
        <v>810</v>
      </c>
      <c r="K104" s="126" t="s">
        <v>810</v>
      </c>
      <c r="L104" s="126" t="s">
        <v>1336</v>
      </c>
      <c r="M104" s="126" t="s">
        <v>1337</v>
      </c>
      <c r="N104" s="126" t="s">
        <v>1338</v>
      </c>
      <c r="O104" s="126" t="s">
        <v>1339</v>
      </c>
      <c r="P104" s="125"/>
    </row>
    <row r="105" spans="1:16" x14ac:dyDescent="0.3">
      <c r="A105" s="126" t="s">
        <v>1341</v>
      </c>
      <c r="B105" s="126" t="s">
        <v>1340</v>
      </c>
      <c r="C105" s="126" t="s">
        <v>808</v>
      </c>
      <c r="D105" s="126" t="s">
        <v>861</v>
      </c>
      <c r="E105" s="126" t="s">
        <v>810</v>
      </c>
      <c r="F105" s="126" t="s">
        <v>809</v>
      </c>
      <c r="G105" s="126" t="s">
        <v>810</v>
      </c>
      <c r="H105" s="126" t="s">
        <v>810</v>
      </c>
      <c r="I105" s="126" t="s">
        <v>810</v>
      </c>
      <c r="J105" s="126" t="s">
        <v>810</v>
      </c>
      <c r="K105" s="126" t="s">
        <v>810</v>
      </c>
      <c r="L105" s="126" t="s">
        <v>1342</v>
      </c>
      <c r="M105" s="126" t="s">
        <v>1343</v>
      </c>
      <c r="N105" s="126" t="s">
        <v>820</v>
      </c>
      <c r="O105" s="126" t="s">
        <v>1344</v>
      </c>
      <c r="P105" s="126" t="s">
        <v>1345</v>
      </c>
    </row>
    <row r="106" spans="1:16" x14ac:dyDescent="0.3">
      <c r="A106" s="126" t="s">
        <v>65</v>
      </c>
      <c r="B106" s="126" t="s">
        <v>1346</v>
      </c>
      <c r="C106" s="126" t="s">
        <v>935</v>
      </c>
      <c r="D106" s="126" t="s">
        <v>940</v>
      </c>
      <c r="E106" s="126" t="s">
        <v>809</v>
      </c>
      <c r="F106" s="126" t="s">
        <v>810</v>
      </c>
      <c r="G106" s="126" t="s">
        <v>810</v>
      </c>
      <c r="H106" s="126" t="s">
        <v>810</v>
      </c>
      <c r="I106" s="126" t="s">
        <v>810</v>
      </c>
      <c r="J106" s="126" t="s">
        <v>810</v>
      </c>
      <c r="K106" s="126" t="s">
        <v>810</v>
      </c>
      <c r="L106" s="126" t="s">
        <v>1347</v>
      </c>
      <c r="M106" s="126" t="s">
        <v>1348</v>
      </c>
      <c r="N106" s="126" t="s">
        <v>1349</v>
      </c>
      <c r="O106" s="126" t="s">
        <v>1350</v>
      </c>
      <c r="P106" s="126" t="s">
        <v>1351</v>
      </c>
    </row>
    <row r="107" spans="1:16" x14ac:dyDescent="0.3">
      <c r="A107" s="126" t="s">
        <v>66</v>
      </c>
      <c r="B107" s="126" t="s">
        <v>1352</v>
      </c>
      <c r="C107" s="126" t="s">
        <v>935</v>
      </c>
      <c r="D107" s="126" t="s">
        <v>940</v>
      </c>
      <c r="E107" s="126" t="s">
        <v>809</v>
      </c>
      <c r="F107" s="126" t="s">
        <v>809</v>
      </c>
      <c r="G107" s="126" t="s">
        <v>810</v>
      </c>
      <c r="H107" s="126" t="s">
        <v>810</v>
      </c>
      <c r="I107" s="126" t="s">
        <v>809</v>
      </c>
      <c r="J107" s="126" t="s">
        <v>809</v>
      </c>
      <c r="K107" s="126" t="s">
        <v>809</v>
      </c>
      <c r="L107" s="126" t="s">
        <v>1006</v>
      </c>
      <c r="M107" s="126" t="s">
        <v>1353</v>
      </c>
      <c r="N107" s="126" t="s">
        <v>1354</v>
      </c>
      <c r="O107" s="126" t="s">
        <v>1355</v>
      </c>
      <c r="P107" s="126" t="s">
        <v>1356</v>
      </c>
    </row>
    <row r="108" spans="1:16" x14ac:dyDescent="0.3">
      <c r="A108" s="126" t="s">
        <v>70</v>
      </c>
      <c r="B108" s="126" t="s">
        <v>1357</v>
      </c>
      <c r="C108" s="126" t="s">
        <v>808</v>
      </c>
      <c r="D108" s="126" t="s">
        <v>815</v>
      </c>
      <c r="E108" s="126" t="s">
        <v>809</v>
      </c>
      <c r="F108" s="126" t="s">
        <v>810</v>
      </c>
      <c r="G108" s="126" t="s">
        <v>809</v>
      </c>
      <c r="H108" s="126" t="s">
        <v>810</v>
      </c>
      <c r="I108" s="126" t="s">
        <v>810</v>
      </c>
      <c r="J108" s="126" t="s">
        <v>810</v>
      </c>
      <c r="K108" s="126" t="s">
        <v>810</v>
      </c>
      <c r="L108" s="126" t="s">
        <v>1358</v>
      </c>
      <c r="M108" s="126" t="s">
        <v>1359</v>
      </c>
      <c r="N108" s="126" t="s">
        <v>1081</v>
      </c>
      <c r="O108" s="126" t="s">
        <v>1360</v>
      </c>
      <c r="P108" s="126" t="s">
        <v>1361</v>
      </c>
    </row>
    <row r="109" spans="1:16" x14ac:dyDescent="0.3">
      <c r="A109" s="126" t="s">
        <v>1363</v>
      </c>
      <c r="B109" s="126" t="s">
        <v>1362</v>
      </c>
      <c r="C109" s="126" t="s">
        <v>808</v>
      </c>
      <c r="D109" s="126" t="s">
        <v>815</v>
      </c>
      <c r="E109" s="126" t="s">
        <v>809</v>
      </c>
      <c r="F109" s="126" t="s">
        <v>810</v>
      </c>
      <c r="G109" s="126" t="s">
        <v>810</v>
      </c>
      <c r="H109" s="126" t="s">
        <v>810</v>
      </c>
      <c r="I109" s="126" t="s">
        <v>810</v>
      </c>
      <c r="J109" s="126" t="s">
        <v>810</v>
      </c>
      <c r="K109" s="126" t="s">
        <v>810</v>
      </c>
      <c r="L109" s="126" t="s">
        <v>1364</v>
      </c>
      <c r="M109" s="126" t="s">
        <v>1365</v>
      </c>
      <c r="N109" s="126" t="s">
        <v>1366</v>
      </c>
      <c r="O109" s="126" t="s">
        <v>1367</v>
      </c>
      <c r="P109" s="126" t="s">
        <v>1368</v>
      </c>
    </row>
    <row r="110" spans="1:16" x14ac:dyDescent="0.3">
      <c r="A110" s="126" t="s">
        <v>1370</v>
      </c>
      <c r="B110" s="126" t="s">
        <v>1369</v>
      </c>
      <c r="C110" s="126" t="s">
        <v>808</v>
      </c>
      <c r="D110" s="126" t="s">
        <v>888</v>
      </c>
      <c r="E110" s="126" t="s">
        <v>809</v>
      </c>
      <c r="F110" s="126" t="s">
        <v>810</v>
      </c>
      <c r="G110" s="126" t="s">
        <v>810</v>
      </c>
      <c r="H110" s="126" t="s">
        <v>810</v>
      </c>
      <c r="I110" s="126" t="s">
        <v>810</v>
      </c>
      <c r="J110" s="126" t="s">
        <v>810</v>
      </c>
      <c r="K110" s="126" t="s">
        <v>810</v>
      </c>
      <c r="L110" s="126" t="s">
        <v>1371</v>
      </c>
      <c r="M110" s="126" t="s">
        <v>1372</v>
      </c>
      <c r="N110" s="126" t="s">
        <v>1373</v>
      </c>
      <c r="O110" s="126" t="s">
        <v>1374</v>
      </c>
      <c r="P110" s="126" t="s">
        <v>1375</v>
      </c>
    </row>
    <row r="111" spans="1:16" x14ac:dyDescent="0.3">
      <c r="A111" s="126" t="s">
        <v>1377</v>
      </c>
      <c r="B111" s="126" t="s">
        <v>1376</v>
      </c>
      <c r="C111" s="126" t="s">
        <v>935</v>
      </c>
      <c r="D111" s="126" t="s">
        <v>940</v>
      </c>
      <c r="E111" s="126" t="s">
        <v>809</v>
      </c>
      <c r="F111" s="126" t="s">
        <v>809</v>
      </c>
      <c r="G111" s="126" t="s">
        <v>810</v>
      </c>
      <c r="H111" s="126" t="s">
        <v>810</v>
      </c>
      <c r="I111" s="126" t="s">
        <v>809</v>
      </c>
      <c r="J111" s="126" t="s">
        <v>809</v>
      </c>
      <c r="K111" s="126" t="s">
        <v>809</v>
      </c>
      <c r="L111" s="126" t="s">
        <v>936</v>
      </c>
      <c r="M111" s="126" t="s">
        <v>1378</v>
      </c>
      <c r="N111" s="126" t="s">
        <v>1373</v>
      </c>
      <c r="O111" s="126" t="s">
        <v>1379</v>
      </c>
      <c r="P111" s="126" t="s">
        <v>1380</v>
      </c>
    </row>
    <row r="112" spans="1:16" x14ac:dyDescent="0.3">
      <c r="A112" s="126" t="s">
        <v>1382</v>
      </c>
      <c r="B112" s="126" t="s">
        <v>1381</v>
      </c>
      <c r="C112" s="126" t="s">
        <v>808</v>
      </c>
      <c r="D112" s="126" t="s">
        <v>888</v>
      </c>
      <c r="E112" s="126" t="s">
        <v>809</v>
      </c>
      <c r="F112" s="126" t="s">
        <v>810</v>
      </c>
      <c r="G112" s="126" t="s">
        <v>810</v>
      </c>
      <c r="H112" s="126" t="s">
        <v>810</v>
      </c>
      <c r="I112" s="126" t="s">
        <v>810</v>
      </c>
      <c r="J112" s="126" t="s">
        <v>810</v>
      </c>
      <c r="K112" s="126" t="s">
        <v>810</v>
      </c>
      <c r="L112" s="126" t="s">
        <v>1383</v>
      </c>
      <c r="M112" s="126" t="s">
        <v>1384</v>
      </c>
      <c r="N112" s="126" t="s">
        <v>1385</v>
      </c>
      <c r="O112" s="126" t="s">
        <v>1386</v>
      </c>
      <c r="P112" s="125"/>
    </row>
    <row r="113" spans="1:16" x14ac:dyDescent="0.3">
      <c r="A113" s="126" t="s">
        <v>1388</v>
      </c>
      <c r="B113" s="126" t="s">
        <v>1387</v>
      </c>
      <c r="C113" s="126" t="s">
        <v>808</v>
      </c>
      <c r="D113" s="126" t="s">
        <v>815</v>
      </c>
      <c r="E113" s="126" t="s">
        <v>809</v>
      </c>
      <c r="F113" s="126" t="s">
        <v>810</v>
      </c>
      <c r="G113" s="126" t="s">
        <v>810</v>
      </c>
      <c r="H113" s="126" t="s">
        <v>810</v>
      </c>
      <c r="I113" s="126" t="s">
        <v>810</v>
      </c>
      <c r="J113" s="126" t="s">
        <v>810</v>
      </c>
      <c r="K113" s="126" t="s">
        <v>810</v>
      </c>
      <c r="L113" s="126" t="s">
        <v>1389</v>
      </c>
      <c r="M113" s="126" t="s">
        <v>1390</v>
      </c>
      <c r="N113" s="126" t="s">
        <v>1391</v>
      </c>
      <c r="O113" s="126" t="s">
        <v>1392</v>
      </c>
      <c r="P113" s="126" t="s">
        <v>1393</v>
      </c>
    </row>
    <row r="114" spans="1:16" x14ac:dyDescent="0.3">
      <c r="A114" s="126" t="s">
        <v>72</v>
      </c>
      <c r="B114" s="126" t="s">
        <v>1394</v>
      </c>
      <c r="C114" s="126" t="s">
        <v>808</v>
      </c>
      <c r="D114" s="126" t="s">
        <v>888</v>
      </c>
      <c r="E114" s="126" t="s">
        <v>809</v>
      </c>
      <c r="F114" s="126" t="s">
        <v>810</v>
      </c>
      <c r="G114" s="126" t="s">
        <v>810</v>
      </c>
      <c r="H114" s="126" t="s">
        <v>810</v>
      </c>
      <c r="I114" s="126" t="s">
        <v>810</v>
      </c>
      <c r="J114" s="126" t="s">
        <v>810</v>
      </c>
      <c r="K114" s="126" t="s">
        <v>810</v>
      </c>
      <c r="L114" s="126" t="s">
        <v>1395</v>
      </c>
      <c r="M114" s="126" t="s">
        <v>1396</v>
      </c>
      <c r="N114" s="126" t="s">
        <v>899</v>
      </c>
      <c r="O114" s="126" t="s">
        <v>1397</v>
      </c>
      <c r="P114" s="126" t="s">
        <v>1398</v>
      </c>
    </row>
    <row r="115" spans="1:16" x14ac:dyDescent="0.3">
      <c r="A115" s="126" t="s">
        <v>1400</v>
      </c>
      <c r="B115" s="126" t="s">
        <v>1399</v>
      </c>
      <c r="C115" s="126" t="s">
        <v>808</v>
      </c>
      <c r="D115" s="126" t="s">
        <v>815</v>
      </c>
      <c r="E115" s="126" t="s">
        <v>810</v>
      </c>
      <c r="F115" s="126" t="s">
        <v>809</v>
      </c>
      <c r="G115" s="126" t="s">
        <v>810</v>
      </c>
      <c r="H115" s="126" t="s">
        <v>810</v>
      </c>
      <c r="I115" s="126" t="s">
        <v>810</v>
      </c>
      <c r="J115" s="126" t="s">
        <v>810</v>
      </c>
      <c r="K115" s="126" t="s">
        <v>810</v>
      </c>
      <c r="L115" s="126" t="s">
        <v>1401</v>
      </c>
      <c r="M115" s="126" t="s">
        <v>1402</v>
      </c>
      <c r="N115" s="126" t="s">
        <v>906</v>
      </c>
      <c r="O115" s="126" t="s">
        <v>1403</v>
      </c>
      <c r="P115" s="125"/>
    </row>
    <row r="116" spans="1:16" x14ac:dyDescent="0.3">
      <c r="A116" s="126" t="s">
        <v>545</v>
      </c>
      <c r="B116" s="126" t="s">
        <v>1404</v>
      </c>
      <c r="C116" s="126" t="s">
        <v>808</v>
      </c>
      <c r="D116" s="126" t="s">
        <v>815</v>
      </c>
      <c r="E116" s="126" t="s">
        <v>809</v>
      </c>
      <c r="F116" s="126" t="s">
        <v>809</v>
      </c>
      <c r="G116" s="126" t="s">
        <v>810</v>
      </c>
      <c r="H116" s="126" t="s">
        <v>810</v>
      </c>
      <c r="I116" s="126" t="s">
        <v>810</v>
      </c>
      <c r="J116" s="126" t="s">
        <v>810</v>
      </c>
      <c r="K116" s="126" t="s">
        <v>810</v>
      </c>
      <c r="L116" s="126" t="s">
        <v>1405</v>
      </c>
      <c r="M116" s="126" t="s">
        <v>1406</v>
      </c>
      <c r="N116" s="126" t="s">
        <v>837</v>
      </c>
      <c r="O116" s="126" t="s">
        <v>1407</v>
      </c>
      <c r="P116" s="125"/>
    </row>
    <row r="117" spans="1:16" x14ac:dyDescent="0.3">
      <c r="A117" s="126" t="s">
        <v>1409</v>
      </c>
      <c r="B117" s="126" t="s">
        <v>1408</v>
      </c>
      <c r="C117" s="126" t="s">
        <v>808</v>
      </c>
      <c r="D117" s="126" t="s">
        <v>815</v>
      </c>
      <c r="E117" s="126" t="s">
        <v>809</v>
      </c>
      <c r="F117" s="126" t="s">
        <v>810</v>
      </c>
      <c r="G117" s="126" t="s">
        <v>810</v>
      </c>
      <c r="H117" s="126" t="s">
        <v>810</v>
      </c>
      <c r="I117" s="126" t="s">
        <v>810</v>
      </c>
      <c r="J117" s="126" t="s">
        <v>810</v>
      </c>
      <c r="K117" s="126" t="s">
        <v>810</v>
      </c>
      <c r="L117" s="126" t="s">
        <v>1410</v>
      </c>
      <c r="M117" s="126" t="s">
        <v>1411</v>
      </c>
      <c r="N117" s="126" t="s">
        <v>899</v>
      </c>
      <c r="O117" s="126" t="s">
        <v>1412</v>
      </c>
      <c r="P117" s="126" t="s">
        <v>1413</v>
      </c>
    </row>
    <row r="118" spans="1:16" x14ac:dyDescent="0.3">
      <c r="A118" s="126" t="s">
        <v>1415</v>
      </c>
      <c r="B118" s="126" t="s">
        <v>1414</v>
      </c>
      <c r="C118" s="126" t="s">
        <v>808</v>
      </c>
      <c r="D118" s="126" t="s">
        <v>815</v>
      </c>
      <c r="E118" s="126" t="s">
        <v>809</v>
      </c>
      <c r="F118" s="126" t="s">
        <v>810</v>
      </c>
      <c r="G118" s="126" t="s">
        <v>810</v>
      </c>
      <c r="H118" s="126" t="s">
        <v>810</v>
      </c>
      <c r="I118" s="126" t="s">
        <v>810</v>
      </c>
      <c r="J118" s="126" t="s">
        <v>810</v>
      </c>
      <c r="K118" s="126" t="s">
        <v>810</v>
      </c>
      <c r="L118" s="126" t="s">
        <v>1416</v>
      </c>
      <c r="M118" s="126" t="s">
        <v>905</v>
      </c>
      <c r="N118" s="126" t="s">
        <v>906</v>
      </c>
      <c r="O118" s="126" t="s">
        <v>1417</v>
      </c>
      <c r="P118" s="125"/>
    </row>
    <row r="119" spans="1:16" x14ac:dyDescent="0.3">
      <c r="A119" s="126" t="s">
        <v>1419</v>
      </c>
      <c r="B119" s="126" t="s">
        <v>1418</v>
      </c>
      <c r="C119" s="126" t="s">
        <v>808</v>
      </c>
      <c r="D119" s="126" t="s">
        <v>888</v>
      </c>
      <c r="E119" s="126" t="s">
        <v>809</v>
      </c>
      <c r="F119" s="126" t="s">
        <v>810</v>
      </c>
      <c r="G119" s="126" t="s">
        <v>810</v>
      </c>
      <c r="H119" s="126" t="s">
        <v>810</v>
      </c>
      <c r="I119" s="126" t="s">
        <v>810</v>
      </c>
      <c r="J119" s="126" t="s">
        <v>810</v>
      </c>
      <c r="K119" s="126" t="s">
        <v>810</v>
      </c>
      <c r="L119" s="126" t="s">
        <v>1420</v>
      </c>
      <c r="M119" s="126" t="s">
        <v>1421</v>
      </c>
      <c r="N119" s="126" t="s">
        <v>1422</v>
      </c>
      <c r="O119" s="126" t="s">
        <v>1423</v>
      </c>
      <c r="P119" s="125"/>
    </row>
    <row r="120" spans="1:16" x14ac:dyDescent="0.3">
      <c r="A120" s="126" t="s">
        <v>544</v>
      </c>
      <c r="B120" s="126" t="s">
        <v>1424</v>
      </c>
      <c r="C120" s="126" t="s">
        <v>808</v>
      </c>
      <c r="D120" s="126" t="s">
        <v>815</v>
      </c>
      <c r="E120" s="126" t="s">
        <v>809</v>
      </c>
      <c r="F120" s="126" t="s">
        <v>809</v>
      </c>
      <c r="G120" s="126" t="s">
        <v>810</v>
      </c>
      <c r="H120" s="126" t="s">
        <v>810</v>
      </c>
      <c r="I120" s="126" t="s">
        <v>810</v>
      </c>
      <c r="J120" s="126" t="s">
        <v>810</v>
      </c>
      <c r="K120" s="126" t="s">
        <v>810</v>
      </c>
      <c r="L120" s="126" t="s">
        <v>1425</v>
      </c>
      <c r="M120" s="126" t="s">
        <v>1426</v>
      </c>
      <c r="N120" s="126" t="s">
        <v>1427</v>
      </c>
      <c r="O120" s="126" t="s">
        <v>1428</v>
      </c>
      <c r="P120" s="125"/>
    </row>
    <row r="121" spans="1:16" x14ac:dyDescent="0.3">
      <c r="A121" s="126" t="s">
        <v>73</v>
      </c>
      <c r="B121" s="126" t="s">
        <v>1429</v>
      </c>
      <c r="C121" s="126" t="s">
        <v>808</v>
      </c>
      <c r="D121" s="126" t="s">
        <v>815</v>
      </c>
      <c r="E121" s="126" t="s">
        <v>809</v>
      </c>
      <c r="F121" s="126" t="s">
        <v>810</v>
      </c>
      <c r="G121" s="126" t="s">
        <v>810</v>
      </c>
      <c r="H121" s="126" t="s">
        <v>810</v>
      </c>
      <c r="I121" s="126" t="s">
        <v>810</v>
      </c>
      <c r="J121" s="126" t="s">
        <v>810</v>
      </c>
      <c r="K121" s="126" t="s">
        <v>810</v>
      </c>
      <c r="L121" s="126" t="s">
        <v>1430</v>
      </c>
      <c r="M121" s="126" t="s">
        <v>1431</v>
      </c>
      <c r="N121" s="126" t="s">
        <v>813</v>
      </c>
      <c r="O121" s="126" t="s">
        <v>1432</v>
      </c>
      <c r="P121" s="126" t="s">
        <v>1433</v>
      </c>
    </row>
    <row r="122" spans="1:16" x14ac:dyDescent="0.3">
      <c r="A122" s="126" t="s">
        <v>1435</v>
      </c>
      <c r="B122" s="126" t="s">
        <v>1434</v>
      </c>
      <c r="C122" s="126" t="s">
        <v>808</v>
      </c>
      <c r="D122" s="126" t="s">
        <v>815</v>
      </c>
      <c r="E122" s="126" t="s">
        <v>810</v>
      </c>
      <c r="F122" s="126" t="s">
        <v>809</v>
      </c>
      <c r="G122" s="126" t="s">
        <v>810</v>
      </c>
      <c r="H122" s="126" t="s">
        <v>810</v>
      </c>
      <c r="I122" s="126" t="s">
        <v>810</v>
      </c>
      <c r="J122" s="126" t="s">
        <v>810</v>
      </c>
      <c r="K122" s="126" t="s">
        <v>810</v>
      </c>
      <c r="L122" s="126" t="s">
        <v>1436</v>
      </c>
      <c r="M122" s="126" t="s">
        <v>1437</v>
      </c>
      <c r="N122" s="126" t="s">
        <v>1438</v>
      </c>
      <c r="O122" s="126" t="s">
        <v>1439</v>
      </c>
      <c r="P122" s="126" t="s">
        <v>1440</v>
      </c>
    </row>
    <row r="123" spans="1:16" x14ac:dyDescent="0.3">
      <c r="A123" s="126" t="s">
        <v>1442</v>
      </c>
      <c r="B123" s="126" t="s">
        <v>1441</v>
      </c>
      <c r="C123" s="126" t="s">
        <v>808</v>
      </c>
      <c r="D123" s="126" t="s">
        <v>815</v>
      </c>
      <c r="E123" s="126" t="s">
        <v>810</v>
      </c>
      <c r="F123" s="126" t="s">
        <v>809</v>
      </c>
      <c r="G123" s="126" t="s">
        <v>810</v>
      </c>
      <c r="H123" s="126" t="s">
        <v>810</v>
      </c>
      <c r="I123" s="126" t="s">
        <v>810</v>
      </c>
      <c r="J123" s="126" t="s">
        <v>810</v>
      </c>
      <c r="K123" s="126" t="s">
        <v>810</v>
      </c>
      <c r="L123" s="126" t="s">
        <v>1443</v>
      </c>
      <c r="M123" s="126" t="s">
        <v>1444</v>
      </c>
      <c r="N123" s="126" t="s">
        <v>906</v>
      </c>
      <c r="O123" s="126" t="s">
        <v>1445</v>
      </c>
      <c r="P123" s="126" t="s">
        <v>1446</v>
      </c>
    </row>
    <row r="124" spans="1:16" x14ac:dyDescent="0.3">
      <c r="A124" s="126" t="s">
        <v>1448</v>
      </c>
      <c r="B124" s="126" t="s">
        <v>1447</v>
      </c>
      <c r="C124" s="126" t="s">
        <v>808</v>
      </c>
      <c r="D124" s="126" t="s">
        <v>815</v>
      </c>
      <c r="E124" s="126" t="s">
        <v>810</v>
      </c>
      <c r="F124" s="126" t="s">
        <v>809</v>
      </c>
      <c r="G124" s="126" t="s">
        <v>810</v>
      </c>
      <c r="H124" s="126" t="s">
        <v>810</v>
      </c>
      <c r="I124" s="126" t="s">
        <v>810</v>
      </c>
      <c r="J124" s="126" t="s">
        <v>810</v>
      </c>
      <c r="K124" s="126" t="s">
        <v>810</v>
      </c>
      <c r="L124" s="126" t="s">
        <v>1449</v>
      </c>
      <c r="M124" s="126" t="s">
        <v>1450</v>
      </c>
      <c r="N124" s="126" t="s">
        <v>1451</v>
      </c>
      <c r="O124" s="126" t="s">
        <v>1452</v>
      </c>
      <c r="P124" s="125"/>
    </row>
    <row r="125" spans="1:16" x14ac:dyDescent="0.3">
      <c r="A125" s="126" t="s">
        <v>1454</v>
      </c>
      <c r="B125" s="126" t="s">
        <v>1453</v>
      </c>
      <c r="C125" s="126" t="s">
        <v>808</v>
      </c>
      <c r="D125" s="126" t="s">
        <v>815</v>
      </c>
      <c r="E125" s="126" t="s">
        <v>810</v>
      </c>
      <c r="F125" s="126" t="s">
        <v>809</v>
      </c>
      <c r="G125" s="126" t="s">
        <v>810</v>
      </c>
      <c r="H125" s="126" t="s">
        <v>810</v>
      </c>
      <c r="I125" s="126" t="s">
        <v>810</v>
      </c>
      <c r="J125" s="126" t="s">
        <v>810</v>
      </c>
      <c r="K125" s="126" t="s">
        <v>810</v>
      </c>
      <c r="L125" s="126" t="s">
        <v>1455</v>
      </c>
      <c r="M125" s="126" t="s">
        <v>1456</v>
      </c>
      <c r="N125" s="126" t="s">
        <v>837</v>
      </c>
      <c r="O125" s="126" t="s">
        <v>1457</v>
      </c>
      <c r="P125" s="125"/>
    </row>
    <row r="126" spans="1:16" x14ac:dyDescent="0.3">
      <c r="A126" s="126" t="s">
        <v>1459</v>
      </c>
      <c r="B126" s="126" t="s">
        <v>1458</v>
      </c>
      <c r="C126" s="126" t="s">
        <v>808</v>
      </c>
      <c r="D126" s="126" t="s">
        <v>815</v>
      </c>
      <c r="E126" s="126" t="s">
        <v>810</v>
      </c>
      <c r="F126" s="126" t="s">
        <v>809</v>
      </c>
      <c r="G126" s="126" t="s">
        <v>810</v>
      </c>
      <c r="H126" s="126" t="s">
        <v>810</v>
      </c>
      <c r="I126" s="126" t="s">
        <v>810</v>
      </c>
      <c r="J126" s="126" t="s">
        <v>810</v>
      </c>
      <c r="K126" s="126" t="s">
        <v>810</v>
      </c>
      <c r="L126" s="126" t="s">
        <v>1455</v>
      </c>
      <c r="M126" s="126" t="s">
        <v>1456</v>
      </c>
      <c r="N126" s="126" t="s">
        <v>837</v>
      </c>
      <c r="O126" s="126" t="s">
        <v>1460</v>
      </c>
      <c r="P126" s="125"/>
    </row>
    <row r="127" spans="1:16" x14ac:dyDescent="0.3">
      <c r="A127" s="126" t="s">
        <v>1462</v>
      </c>
      <c r="B127" s="126" t="s">
        <v>1461</v>
      </c>
      <c r="C127" s="126" t="s">
        <v>808</v>
      </c>
      <c r="D127" s="126" t="s">
        <v>815</v>
      </c>
      <c r="E127" s="126" t="s">
        <v>810</v>
      </c>
      <c r="F127" s="126" t="s">
        <v>809</v>
      </c>
      <c r="G127" s="126" t="s">
        <v>810</v>
      </c>
      <c r="H127" s="126" t="s">
        <v>810</v>
      </c>
      <c r="I127" s="126" t="s">
        <v>810</v>
      </c>
      <c r="J127" s="126" t="s">
        <v>810</v>
      </c>
      <c r="K127" s="126" t="s">
        <v>810</v>
      </c>
      <c r="L127" s="126" t="s">
        <v>1455</v>
      </c>
      <c r="M127" s="126" t="s">
        <v>1456</v>
      </c>
      <c r="N127" s="126" t="s">
        <v>837</v>
      </c>
      <c r="O127" s="126" t="s">
        <v>1463</v>
      </c>
      <c r="P127" s="126" t="s">
        <v>1464</v>
      </c>
    </row>
    <row r="128" spans="1:16" x14ac:dyDescent="0.3">
      <c r="A128" s="126" t="s">
        <v>75</v>
      </c>
      <c r="B128" s="126" t="s">
        <v>1465</v>
      </c>
      <c r="C128" s="126" t="s">
        <v>808</v>
      </c>
      <c r="D128" s="126" t="s">
        <v>888</v>
      </c>
      <c r="E128" s="126" t="s">
        <v>809</v>
      </c>
      <c r="F128" s="126" t="s">
        <v>810</v>
      </c>
      <c r="G128" s="126" t="s">
        <v>810</v>
      </c>
      <c r="H128" s="126" t="s">
        <v>810</v>
      </c>
      <c r="I128" s="126" t="s">
        <v>810</v>
      </c>
      <c r="J128" s="126" t="s">
        <v>810</v>
      </c>
      <c r="K128" s="126" t="s">
        <v>810</v>
      </c>
      <c r="L128" s="126" t="s">
        <v>1466</v>
      </c>
      <c r="M128" s="126" t="s">
        <v>1467</v>
      </c>
      <c r="N128" s="126" t="s">
        <v>1468</v>
      </c>
      <c r="O128" s="126" t="s">
        <v>1469</v>
      </c>
      <c r="P128" s="125"/>
    </row>
    <row r="129" spans="1:16" x14ac:dyDescent="0.3">
      <c r="A129" s="126" t="s">
        <v>1471</v>
      </c>
      <c r="B129" s="126" t="s">
        <v>1470</v>
      </c>
      <c r="C129" s="126" t="s">
        <v>808</v>
      </c>
      <c r="D129" s="126" t="s">
        <v>888</v>
      </c>
      <c r="E129" s="126" t="s">
        <v>809</v>
      </c>
      <c r="F129" s="126" t="s">
        <v>810</v>
      </c>
      <c r="G129" s="126" t="s">
        <v>810</v>
      </c>
      <c r="H129" s="126" t="s">
        <v>810</v>
      </c>
      <c r="I129" s="126" t="s">
        <v>810</v>
      </c>
      <c r="J129" s="126" t="s">
        <v>810</v>
      </c>
      <c r="K129" s="126" t="s">
        <v>810</v>
      </c>
      <c r="L129" s="126" t="s">
        <v>1472</v>
      </c>
      <c r="M129" s="126" t="s">
        <v>1473</v>
      </c>
      <c r="N129" s="126" t="s">
        <v>1474</v>
      </c>
      <c r="O129" s="126" t="s">
        <v>1475</v>
      </c>
      <c r="P129" s="125"/>
    </row>
    <row r="130" spans="1:16" x14ac:dyDescent="0.3">
      <c r="A130" s="126" t="s">
        <v>1477</v>
      </c>
      <c r="B130" s="126" t="s">
        <v>1476</v>
      </c>
      <c r="C130" s="126" t="s">
        <v>808</v>
      </c>
      <c r="D130" s="126" t="s">
        <v>888</v>
      </c>
      <c r="E130" s="126" t="s">
        <v>809</v>
      </c>
      <c r="F130" s="126" t="s">
        <v>810</v>
      </c>
      <c r="G130" s="126" t="s">
        <v>810</v>
      </c>
      <c r="H130" s="126" t="s">
        <v>810</v>
      </c>
      <c r="I130" s="126" t="s">
        <v>810</v>
      </c>
      <c r="J130" s="126" t="s">
        <v>810</v>
      </c>
      <c r="K130" s="126" t="s">
        <v>810</v>
      </c>
      <c r="L130" s="126" t="s">
        <v>1478</v>
      </c>
      <c r="M130" s="126" t="s">
        <v>1479</v>
      </c>
      <c r="N130" s="126" t="s">
        <v>1480</v>
      </c>
      <c r="O130" s="126" t="s">
        <v>1481</v>
      </c>
      <c r="P130" s="126" t="s">
        <v>1482</v>
      </c>
    </row>
    <row r="131" spans="1:16" x14ac:dyDescent="0.3">
      <c r="A131" s="126" t="s">
        <v>76</v>
      </c>
      <c r="B131" s="126" t="s">
        <v>1483</v>
      </c>
      <c r="C131" s="126" t="s">
        <v>935</v>
      </c>
      <c r="D131" s="126" t="s">
        <v>940</v>
      </c>
      <c r="E131" s="126" t="s">
        <v>809</v>
      </c>
      <c r="F131" s="126" t="s">
        <v>809</v>
      </c>
      <c r="G131" s="126" t="s">
        <v>809</v>
      </c>
      <c r="H131" s="126" t="s">
        <v>809</v>
      </c>
      <c r="I131" s="126" t="s">
        <v>809</v>
      </c>
      <c r="J131" s="126" t="s">
        <v>809</v>
      </c>
      <c r="K131" s="126" t="s">
        <v>809</v>
      </c>
      <c r="L131" s="126" t="s">
        <v>1484</v>
      </c>
      <c r="M131" s="126" t="s">
        <v>1485</v>
      </c>
      <c r="N131" s="126" t="s">
        <v>1486</v>
      </c>
      <c r="O131" s="126" t="s">
        <v>1487</v>
      </c>
      <c r="P131" s="126" t="s">
        <v>1488</v>
      </c>
    </row>
    <row r="132" spans="1:16" x14ac:dyDescent="0.3">
      <c r="A132" s="126" t="s">
        <v>1490</v>
      </c>
      <c r="B132" s="126" t="s">
        <v>1489</v>
      </c>
      <c r="C132" s="126" t="s">
        <v>808</v>
      </c>
      <c r="D132" s="126" t="s">
        <v>815</v>
      </c>
      <c r="E132" s="126" t="s">
        <v>809</v>
      </c>
      <c r="F132" s="126" t="s">
        <v>810</v>
      </c>
      <c r="G132" s="126" t="s">
        <v>810</v>
      </c>
      <c r="H132" s="126" t="s">
        <v>810</v>
      </c>
      <c r="I132" s="126" t="s">
        <v>810</v>
      </c>
      <c r="J132" s="126" t="s">
        <v>810</v>
      </c>
      <c r="K132" s="126" t="s">
        <v>810</v>
      </c>
      <c r="L132" s="126" t="s">
        <v>1491</v>
      </c>
      <c r="M132" s="126" t="s">
        <v>1492</v>
      </c>
      <c r="N132" s="126" t="s">
        <v>1493</v>
      </c>
      <c r="O132" s="126" t="s">
        <v>1494</v>
      </c>
      <c r="P132" s="126" t="s">
        <v>1495</v>
      </c>
    </row>
    <row r="133" spans="1:16" x14ac:dyDescent="0.3">
      <c r="A133" s="126" t="s">
        <v>77</v>
      </c>
      <c r="B133" s="126" t="s">
        <v>1496</v>
      </c>
      <c r="C133" s="126" t="s">
        <v>935</v>
      </c>
      <c r="D133" s="126" t="s">
        <v>940</v>
      </c>
      <c r="E133" s="126" t="s">
        <v>809</v>
      </c>
      <c r="F133" s="126" t="s">
        <v>809</v>
      </c>
      <c r="G133" s="126" t="s">
        <v>809</v>
      </c>
      <c r="H133" s="126" t="s">
        <v>809</v>
      </c>
      <c r="I133" s="126" t="s">
        <v>810</v>
      </c>
      <c r="J133" s="126" t="s">
        <v>810</v>
      </c>
      <c r="K133" s="126" t="s">
        <v>810</v>
      </c>
      <c r="L133" s="126" t="s">
        <v>1497</v>
      </c>
      <c r="M133" s="126" t="s">
        <v>1498</v>
      </c>
      <c r="N133" s="126" t="s">
        <v>1493</v>
      </c>
      <c r="O133" s="126" t="s">
        <v>1499</v>
      </c>
      <c r="P133" s="126" t="s">
        <v>1500</v>
      </c>
    </row>
    <row r="134" spans="1:16" x14ac:dyDescent="0.3">
      <c r="A134" s="126" t="s">
        <v>1502</v>
      </c>
      <c r="B134" s="126" t="s">
        <v>1501</v>
      </c>
      <c r="C134" s="126" t="s">
        <v>808</v>
      </c>
      <c r="D134" s="126" t="s">
        <v>815</v>
      </c>
      <c r="E134" s="126" t="s">
        <v>809</v>
      </c>
      <c r="F134" s="126" t="s">
        <v>810</v>
      </c>
      <c r="G134" s="126" t="s">
        <v>810</v>
      </c>
      <c r="H134" s="126" t="s">
        <v>810</v>
      </c>
      <c r="I134" s="126" t="s">
        <v>810</v>
      </c>
      <c r="J134" s="126" t="s">
        <v>810</v>
      </c>
      <c r="K134" s="126" t="s">
        <v>810</v>
      </c>
      <c r="L134" s="126" t="s">
        <v>1503</v>
      </c>
      <c r="M134" s="126" t="s">
        <v>1504</v>
      </c>
      <c r="N134" s="126" t="s">
        <v>1107</v>
      </c>
      <c r="O134" s="126" t="s">
        <v>1505</v>
      </c>
      <c r="P134" s="125"/>
    </row>
    <row r="135" spans="1:16" x14ac:dyDescent="0.3">
      <c r="A135" s="126" t="s">
        <v>1507</v>
      </c>
      <c r="B135" s="126" t="s">
        <v>1506</v>
      </c>
      <c r="C135" s="126" t="s">
        <v>808</v>
      </c>
      <c r="D135" s="126" t="s">
        <v>815</v>
      </c>
      <c r="E135" s="126" t="s">
        <v>810</v>
      </c>
      <c r="F135" s="126" t="s">
        <v>809</v>
      </c>
      <c r="G135" s="126" t="s">
        <v>810</v>
      </c>
      <c r="H135" s="126" t="s">
        <v>810</v>
      </c>
      <c r="I135" s="126" t="s">
        <v>810</v>
      </c>
      <c r="J135" s="126" t="s">
        <v>810</v>
      </c>
      <c r="K135" s="126" t="s">
        <v>810</v>
      </c>
      <c r="L135" s="126" t="s">
        <v>1508</v>
      </c>
      <c r="M135" s="126" t="s">
        <v>1509</v>
      </c>
      <c r="N135" s="126" t="s">
        <v>1438</v>
      </c>
      <c r="O135" s="126" t="s">
        <v>1510</v>
      </c>
      <c r="P135" s="126" t="s">
        <v>1511</v>
      </c>
    </row>
    <row r="136" spans="1:16" x14ac:dyDescent="0.3">
      <c r="A136" s="126" t="s">
        <v>1513</v>
      </c>
      <c r="B136" s="126" t="s">
        <v>1512</v>
      </c>
      <c r="C136" s="126" t="s">
        <v>808</v>
      </c>
      <c r="D136" s="126" t="s">
        <v>815</v>
      </c>
      <c r="E136" s="126" t="s">
        <v>809</v>
      </c>
      <c r="F136" s="126" t="s">
        <v>810</v>
      </c>
      <c r="G136" s="126" t="s">
        <v>809</v>
      </c>
      <c r="H136" s="126" t="s">
        <v>810</v>
      </c>
      <c r="I136" s="126" t="s">
        <v>810</v>
      </c>
      <c r="J136" s="126" t="s">
        <v>810</v>
      </c>
      <c r="K136" s="126" t="s">
        <v>810</v>
      </c>
      <c r="L136" s="126" t="s">
        <v>1514</v>
      </c>
      <c r="M136" s="126" t="s">
        <v>1515</v>
      </c>
      <c r="N136" s="126" t="s">
        <v>1516</v>
      </c>
      <c r="O136" s="126" t="s">
        <v>1517</v>
      </c>
      <c r="P136" s="126" t="s">
        <v>1518</v>
      </c>
    </row>
    <row r="137" spans="1:16" x14ac:dyDescent="0.3">
      <c r="A137" s="126" t="s">
        <v>78</v>
      </c>
      <c r="B137" s="126" t="s">
        <v>1519</v>
      </c>
      <c r="C137" s="126" t="s">
        <v>935</v>
      </c>
      <c r="D137" s="126" t="s">
        <v>940</v>
      </c>
      <c r="E137" s="126" t="s">
        <v>809</v>
      </c>
      <c r="F137" s="126" t="s">
        <v>810</v>
      </c>
      <c r="G137" s="126" t="s">
        <v>809</v>
      </c>
      <c r="H137" s="126" t="s">
        <v>810</v>
      </c>
      <c r="I137" s="126" t="s">
        <v>810</v>
      </c>
      <c r="J137" s="126" t="s">
        <v>810</v>
      </c>
      <c r="K137" s="126" t="s">
        <v>810</v>
      </c>
      <c r="L137" s="126" t="s">
        <v>936</v>
      </c>
      <c r="M137" s="126" t="s">
        <v>1520</v>
      </c>
      <c r="N137" s="126" t="s">
        <v>1521</v>
      </c>
      <c r="O137" s="126" t="s">
        <v>1522</v>
      </c>
      <c r="P137" s="126" t="s">
        <v>1523</v>
      </c>
    </row>
    <row r="138" spans="1:16" x14ac:dyDescent="0.3">
      <c r="A138" s="126" t="s">
        <v>80</v>
      </c>
      <c r="B138" s="126" t="s">
        <v>1524</v>
      </c>
      <c r="C138" s="126" t="s">
        <v>808</v>
      </c>
      <c r="D138" s="126" t="s">
        <v>815</v>
      </c>
      <c r="E138" s="126" t="s">
        <v>809</v>
      </c>
      <c r="F138" s="126" t="s">
        <v>810</v>
      </c>
      <c r="G138" s="126" t="s">
        <v>810</v>
      </c>
      <c r="H138" s="126" t="s">
        <v>810</v>
      </c>
      <c r="I138" s="126" t="s">
        <v>810</v>
      </c>
      <c r="J138" s="126" t="s">
        <v>810</v>
      </c>
      <c r="K138" s="126" t="s">
        <v>810</v>
      </c>
      <c r="L138" s="126" t="s">
        <v>1525</v>
      </c>
      <c r="M138" s="126" t="s">
        <v>1526</v>
      </c>
      <c r="N138" s="126" t="s">
        <v>1527</v>
      </c>
      <c r="O138" s="126" t="s">
        <v>1528</v>
      </c>
      <c r="P138" s="125"/>
    </row>
    <row r="139" spans="1:16" x14ac:dyDescent="0.3">
      <c r="A139" s="126" t="s">
        <v>1530</v>
      </c>
      <c r="B139" s="126" t="s">
        <v>1529</v>
      </c>
      <c r="C139" s="126" t="s">
        <v>808</v>
      </c>
      <c r="D139" s="126" t="s">
        <v>815</v>
      </c>
      <c r="E139" s="126" t="s">
        <v>810</v>
      </c>
      <c r="F139" s="126" t="s">
        <v>809</v>
      </c>
      <c r="G139" s="126" t="s">
        <v>810</v>
      </c>
      <c r="H139" s="126" t="s">
        <v>810</v>
      </c>
      <c r="I139" s="126" t="s">
        <v>810</v>
      </c>
      <c r="J139" s="126" t="s">
        <v>810</v>
      </c>
      <c r="K139" s="126" t="s">
        <v>810</v>
      </c>
      <c r="L139" s="126" t="s">
        <v>1531</v>
      </c>
      <c r="M139" s="126" t="s">
        <v>841</v>
      </c>
      <c r="N139" s="126" t="s">
        <v>837</v>
      </c>
      <c r="O139" s="126" t="s">
        <v>1532</v>
      </c>
      <c r="P139" s="125"/>
    </row>
    <row r="140" spans="1:16" x14ac:dyDescent="0.3">
      <c r="A140" s="126" t="s">
        <v>1534</v>
      </c>
      <c r="B140" s="126" t="s">
        <v>1533</v>
      </c>
      <c r="C140" s="126" t="s">
        <v>808</v>
      </c>
      <c r="D140" s="126" t="s">
        <v>815</v>
      </c>
      <c r="E140" s="126" t="s">
        <v>810</v>
      </c>
      <c r="F140" s="126" t="s">
        <v>809</v>
      </c>
      <c r="G140" s="126" t="s">
        <v>810</v>
      </c>
      <c r="H140" s="126" t="s">
        <v>810</v>
      </c>
      <c r="I140" s="126" t="s">
        <v>809</v>
      </c>
      <c r="J140" s="126" t="s">
        <v>810</v>
      </c>
      <c r="K140" s="126" t="s">
        <v>810</v>
      </c>
      <c r="L140" s="126" t="s">
        <v>1535</v>
      </c>
      <c r="M140" s="126" t="s">
        <v>1536</v>
      </c>
      <c r="N140" s="126" t="s">
        <v>1537</v>
      </c>
      <c r="O140" s="126" t="s">
        <v>1538</v>
      </c>
      <c r="P140" s="125"/>
    </row>
    <row r="141" spans="1:16" x14ac:dyDescent="0.3">
      <c r="A141" s="126" t="s">
        <v>1540</v>
      </c>
      <c r="B141" s="126" t="s">
        <v>1539</v>
      </c>
      <c r="C141" s="126" t="s">
        <v>808</v>
      </c>
      <c r="D141" s="126" t="s">
        <v>815</v>
      </c>
      <c r="E141" s="126" t="s">
        <v>810</v>
      </c>
      <c r="F141" s="126" t="s">
        <v>809</v>
      </c>
      <c r="G141" s="126" t="s">
        <v>810</v>
      </c>
      <c r="H141" s="126" t="s">
        <v>810</v>
      </c>
      <c r="I141" s="126" t="s">
        <v>810</v>
      </c>
      <c r="J141" s="126" t="s">
        <v>810</v>
      </c>
      <c r="K141" s="126" t="s">
        <v>810</v>
      </c>
      <c r="L141" s="126" t="s">
        <v>1541</v>
      </c>
      <c r="M141" s="126" t="s">
        <v>1542</v>
      </c>
      <c r="N141" s="126" t="s">
        <v>1543</v>
      </c>
      <c r="O141" s="126" t="s">
        <v>1544</v>
      </c>
      <c r="P141" s="125"/>
    </row>
    <row r="142" spans="1:16" x14ac:dyDescent="0.3">
      <c r="A142" s="126" t="s">
        <v>79</v>
      </c>
      <c r="B142" s="126" t="s">
        <v>1545</v>
      </c>
      <c r="C142" s="126" t="s">
        <v>808</v>
      </c>
      <c r="D142" s="126" t="s">
        <v>815</v>
      </c>
      <c r="E142" s="126" t="s">
        <v>809</v>
      </c>
      <c r="F142" s="126" t="s">
        <v>810</v>
      </c>
      <c r="G142" s="126" t="s">
        <v>810</v>
      </c>
      <c r="H142" s="126" t="s">
        <v>810</v>
      </c>
      <c r="I142" s="126" t="s">
        <v>810</v>
      </c>
      <c r="J142" s="126" t="s">
        <v>810</v>
      </c>
      <c r="K142" s="126" t="s">
        <v>810</v>
      </c>
      <c r="L142" s="126" t="s">
        <v>1546</v>
      </c>
      <c r="M142" s="126" t="s">
        <v>1547</v>
      </c>
      <c r="N142" s="126" t="s">
        <v>837</v>
      </c>
      <c r="O142" s="126" t="s">
        <v>1548</v>
      </c>
      <c r="P142" s="126" t="s">
        <v>1549</v>
      </c>
    </row>
    <row r="143" spans="1:16" x14ac:dyDescent="0.3">
      <c r="A143" s="126" t="s">
        <v>1551</v>
      </c>
      <c r="B143" s="126" t="s">
        <v>1550</v>
      </c>
      <c r="C143" s="126" t="s">
        <v>808</v>
      </c>
      <c r="D143" s="126" t="s">
        <v>815</v>
      </c>
      <c r="E143" s="126" t="s">
        <v>810</v>
      </c>
      <c r="F143" s="126" t="s">
        <v>809</v>
      </c>
      <c r="G143" s="126" t="s">
        <v>810</v>
      </c>
      <c r="H143" s="126" t="s">
        <v>810</v>
      </c>
      <c r="I143" s="126" t="s">
        <v>809</v>
      </c>
      <c r="J143" s="126" t="s">
        <v>810</v>
      </c>
      <c r="K143" s="126" t="s">
        <v>809</v>
      </c>
      <c r="L143" s="126" t="s">
        <v>1552</v>
      </c>
      <c r="M143" s="126" t="s">
        <v>1553</v>
      </c>
      <c r="N143" s="126" t="s">
        <v>1554</v>
      </c>
      <c r="O143" s="126" t="s">
        <v>1555</v>
      </c>
      <c r="P143" s="125"/>
    </row>
    <row r="144" spans="1:16" x14ac:dyDescent="0.3">
      <c r="A144" s="126" t="s">
        <v>613</v>
      </c>
      <c r="B144" s="126" t="s">
        <v>1556</v>
      </c>
      <c r="C144" s="126" t="s">
        <v>808</v>
      </c>
      <c r="D144" s="126" t="s">
        <v>861</v>
      </c>
      <c r="E144" s="126" t="s">
        <v>809</v>
      </c>
      <c r="F144" s="126" t="s">
        <v>810</v>
      </c>
      <c r="G144" s="126" t="s">
        <v>810</v>
      </c>
      <c r="H144" s="126" t="s">
        <v>810</v>
      </c>
      <c r="I144" s="126" t="s">
        <v>810</v>
      </c>
      <c r="J144" s="126" t="s">
        <v>810</v>
      </c>
      <c r="K144" s="126" t="s">
        <v>810</v>
      </c>
      <c r="L144" s="126" t="s">
        <v>1557</v>
      </c>
      <c r="M144" s="126" t="s">
        <v>1558</v>
      </c>
      <c r="N144" s="126" t="s">
        <v>837</v>
      </c>
      <c r="O144" s="126" t="s">
        <v>1559</v>
      </c>
      <c r="P144" s="126" t="s">
        <v>1560</v>
      </c>
    </row>
    <row r="145" spans="1:16" x14ac:dyDescent="0.3">
      <c r="A145" s="126" t="s">
        <v>1562</v>
      </c>
      <c r="B145" s="126" t="s">
        <v>1561</v>
      </c>
      <c r="C145" s="126" t="s">
        <v>808</v>
      </c>
      <c r="D145" s="126" t="s">
        <v>888</v>
      </c>
      <c r="E145" s="126" t="s">
        <v>809</v>
      </c>
      <c r="F145" s="126" t="s">
        <v>810</v>
      </c>
      <c r="G145" s="126" t="s">
        <v>810</v>
      </c>
      <c r="H145" s="126" t="s">
        <v>810</v>
      </c>
      <c r="I145" s="126" t="s">
        <v>810</v>
      </c>
      <c r="J145" s="126" t="s">
        <v>810</v>
      </c>
      <c r="K145" s="126" t="s">
        <v>810</v>
      </c>
      <c r="L145" s="126" t="s">
        <v>1563</v>
      </c>
      <c r="M145" s="126" t="s">
        <v>1564</v>
      </c>
      <c r="N145" s="126" t="s">
        <v>1565</v>
      </c>
      <c r="O145" s="125"/>
      <c r="P145" s="125"/>
    </row>
    <row r="146" spans="1:16" x14ac:dyDescent="0.3">
      <c r="A146" s="126" t="s">
        <v>1567</v>
      </c>
      <c r="B146" s="126" t="s">
        <v>1566</v>
      </c>
      <c r="C146" s="126" t="s">
        <v>808</v>
      </c>
      <c r="D146" s="126" t="s">
        <v>815</v>
      </c>
      <c r="E146" s="126" t="s">
        <v>810</v>
      </c>
      <c r="F146" s="126" t="s">
        <v>809</v>
      </c>
      <c r="G146" s="126" t="s">
        <v>810</v>
      </c>
      <c r="H146" s="126" t="s">
        <v>810</v>
      </c>
      <c r="I146" s="126" t="s">
        <v>810</v>
      </c>
      <c r="J146" s="126" t="s">
        <v>810</v>
      </c>
      <c r="K146" s="126" t="s">
        <v>810</v>
      </c>
      <c r="L146" s="126" t="s">
        <v>1568</v>
      </c>
      <c r="M146" s="126" t="s">
        <v>1569</v>
      </c>
      <c r="N146" s="126" t="s">
        <v>899</v>
      </c>
      <c r="O146" s="126" t="s">
        <v>1570</v>
      </c>
      <c r="P146" s="126" t="s">
        <v>1571</v>
      </c>
    </row>
    <row r="147" spans="1:16" x14ac:dyDescent="0.3">
      <c r="A147" s="126" t="s">
        <v>1573</v>
      </c>
      <c r="B147" s="126" t="s">
        <v>1572</v>
      </c>
      <c r="C147" s="126" t="s">
        <v>935</v>
      </c>
      <c r="D147" s="126" t="s">
        <v>940</v>
      </c>
      <c r="E147" s="126" t="s">
        <v>809</v>
      </c>
      <c r="F147" s="126" t="s">
        <v>810</v>
      </c>
      <c r="G147" s="126" t="s">
        <v>810</v>
      </c>
      <c r="H147" s="126" t="s">
        <v>810</v>
      </c>
      <c r="I147" s="126" t="s">
        <v>809</v>
      </c>
      <c r="J147" s="126" t="s">
        <v>809</v>
      </c>
      <c r="K147" s="126" t="s">
        <v>809</v>
      </c>
      <c r="L147" s="126" t="s">
        <v>936</v>
      </c>
      <c r="M147" s="126" t="s">
        <v>1574</v>
      </c>
      <c r="N147" s="126" t="s">
        <v>1575</v>
      </c>
      <c r="O147" s="126" t="s">
        <v>1576</v>
      </c>
      <c r="P147" s="126" t="s">
        <v>1577</v>
      </c>
    </row>
    <row r="148" spans="1:16" x14ac:dyDescent="0.3">
      <c r="A148" s="126" t="s">
        <v>1579</v>
      </c>
      <c r="B148" s="126" t="s">
        <v>1578</v>
      </c>
      <c r="C148" s="126" t="s">
        <v>808</v>
      </c>
      <c r="D148" s="126" t="s">
        <v>815</v>
      </c>
      <c r="E148" s="126" t="s">
        <v>810</v>
      </c>
      <c r="F148" s="126" t="s">
        <v>809</v>
      </c>
      <c r="G148" s="126" t="s">
        <v>810</v>
      </c>
      <c r="H148" s="126" t="s">
        <v>810</v>
      </c>
      <c r="I148" s="126" t="s">
        <v>810</v>
      </c>
      <c r="J148" s="126" t="s">
        <v>810</v>
      </c>
      <c r="K148" s="126" t="s">
        <v>810</v>
      </c>
      <c r="L148" s="126" t="s">
        <v>1531</v>
      </c>
      <c r="M148" s="126" t="s">
        <v>841</v>
      </c>
      <c r="N148" s="126" t="s">
        <v>837</v>
      </c>
      <c r="O148" s="126" t="s">
        <v>842</v>
      </c>
      <c r="P148" s="126" t="s">
        <v>1580</v>
      </c>
    </row>
    <row r="149" spans="1:16" x14ac:dyDescent="0.3">
      <c r="A149" s="126" t="s">
        <v>1582</v>
      </c>
      <c r="B149" s="126" t="s">
        <v>1581</v>
      </c>
      <c r="C149" s="126" t="s">
        <v>808</v>
      </c>
      <c r="D149" s="126" t="s">
        <v>861</v>
      </c>
      <c r="E149" s="126" t="s">
        <v>809</v>
      </c>
      <c r="F149" s="126" t="s">
        <v>810</v>
      </c>
      <c r="G149" s="126" t="s">
        <v>810</v>
      </c>
      <c r="H149" s="126" t="s">
        <v>810</v>
      </c>
      <c r="I149" s="126" t="s">
        <v>810</v>
      </c>
      <c r="J149" s="126" t="s">
        <v>810</v>
      </c>
      <c r="K149" s="126" t="s">
        <v>810</v>
      </c>
      <c r="L149" s="126" t="s">
        <v>1583</v>
      </c>
      <c r="M149" s="126" t="s">
        <v>1584</v>
      </c>
      <c r="N149" s="126" t="s">
        <v>1585</v>
      </c>
      <c r="O149" s="126" t="s">
        <v>1586</v>
      </c>
      <c r="P149" s="126" t="s">
        <v>1587</v>
      </c>
    </row>
    <row r="150" spans="1:16" x14ac:dyDescent="0.3">
      <c r="A150" s="126" t="s">
        <v>1589</v>
      </c>
      <c r="B150" s="126" t="s">
        <v>1588</v>
      </c>
      <c r="C150" s="126" t="s">
        <v>808</v>
      </c>
      <c r="D150" s="126" t="s">
        <v>815</v>
      </c>
      <c r="E150" s="126" t="s">
        <v>809</v>
      </c>
      <c r="F150" s="126" t="s">
        <v>810</v>
      </c>
      <c r="G150" s="126" t="s">
        <v>810</v>
      </c>
      <c r="H150" s="126" t="s">
        <v>810</v>
      </c>
      <c r="I150" s="126" t="s">
        <v>810</v>
      </c>
      <c r="J150" s="126" t="s">
        <v>810</v>
      </c>
      <c r="K150" s="126" t="s">
        <v>810</v>
      </c>
      <c r="L150" s="126" t="s">
        <v>1590</v>
      </c>
      <c r="M150" s="126" t="s">
        <v>1591</v>
      </c>
      <c r="N150" s="126" t="s">
        <v>1592</v>
      </c>
      <c r="O150" s="126" t="s">
        <v>1593</v>
      </c>
      <c r="P150" s="125"/>
    </row>
    <row r="151" spans="1:16" x14ac:dyDescent="0.3">
      <c r="A151" s="126" t="s">
        <v>81</v>
      </c>
      <c r="B151" s="126" t="s">
        <v>1594</v>
      </c>
      <c r="C151" s="126" t="s">
        <v>808</v>
      </c>
      <c r="D151" s="126" t="s">
        <v>922</v>
      </c>
      <c r="E151" s="126" t="s">
        <v>809</v>
      </c>
      <c r="F151" s="126" t="s">
        <v>810</v>
      </c>
      <c r="G151" s="126" t="s">
        <v>810</v>
      </c>
      <c r="H151" s="126" t="s">
        <v>810</v>
      </c>
      <c r="I151" s="126" t="s">
        <v>810</v>
      </c>
      <c r="J151" s="126" t="s">
        <v>810</v>
      </c>
      <c r="K151" s="126" t="s">
        <v>810</v>
      </c>
      <c r="L151" s="126" t="s">
        <v>1595</v>
      </c>
      <c r="M151" s="126" t="s">
        <v>1596</v>
      </c>
      <c r="N151" s="126" t="s">
        <v>1597</v>
      </c>
      <c r="O151" s="126" t="s">
        <v>1598</v>
      </c>
      <c r="P151" s="125"/>
    </row>
    <row r="152" spans="1:16" x14ac:dyDescent="0.3">
      <c r="A152" s="126" t="s">
        <v>1600</v>
      </c>
      <c r="B152" s="126" t="s">
        <v>1599</v>
      </c>
      <c r="C152" s="126" t="s">
        <v>935</v>
      </c>
      <c r="D152" s="126" t="s">
        <v>940</v>
      </c>
      <c r="E152" s="126" t="s">
        <v>809</v>
      </c>
      <c r="F152" s="126" t="s">
        <v>810</v>
      </c>
      <c r="G152" s="126" t="s">
        <v>809</v>
      </c>
      <c r="H152" s="126" t="s">
        <v>810</v>
      </c>
      <c r="I152" s="126" t="s">
        <v>810</v>
      </c>
      <c r="J152" s="126" t="s">
        <v>810</v>
      </c>
      <c r="K152" s="126" t="s">
        <v>809</v>
      </c>
      <c r="L152" s="126" t="s">
        <v>1497</v>
      </c>
      <c r="M152" s="126" t="s">
        <v>1601</v>
      </c>
      <c r="N152" s="126" t="s">
        <v>1602</v>
      </c>
      <c r="O152" s="126" t="s">
        <v>1603</v>
      </c>
      <c r="P152" s="126" t="s">
        <v>1604</v>
      </c>
    </row>
    <row r="153" spans="1:16" x14ac:dyDescent="0.3">
      <c r="A153" s="126" t="s">
        <v>1606</v>
      </c>
      <c r="B153" s="126" t="s">
        <v>1605</v>
      </c>
      <c r="C153" s="126" t="s">
        <v>808</v>
      </c>
      <c r="D153" s="126" t="s">
        <v>888</v>
      </c>
      <c r="E153" s="126" t="s">
        <v>809</v>
      </c>
      <c r="F153" s="126" t="s">
        <v>810</v>
      </c>
      <c r="G153" s="126" t="s">
        <v>810</v>
      </c>
      <c r="H153" s="126" t="s">
        <v>810</v>
      </c>
      <c r="I153" s="126" t="s">
        <v>810</v>
      </c>
      <c r="J153" s="126" t="s">
        <v>810</v>
      </c>
      <c r="K153" s="126" t="s">
        <v>810</v>
      </c>
      <c r="L153" s="126" t="s">
        <v>1607</v>
      </c>
      <c r="M153" s="126" t="s">
        <v>1608</v>
      </c>
      <c r="N153" s="126" t="s">
        <v>1609</v>
      </c>
      <c r="O153" s="126" t="s">
        <v>1610</v>
      </c>
      <c r="P153" s="125"/>
    </row>
    <row r="154" spans="1:16" x14ac:dyDescent="0.3">
      <c r="A154" s="126" t="s">
        <v>1612</v>
      </c>
      <c r="B154" s="126" t="s">
        <v>1611</v>
      </c>
      <c r="C154" s="126" t="s">
        <v>808</v>
      </c>
      <c r="D154" s="126" t="s">
        <v>815</v>
      </c>
      <c r="E154" s="126" t="s">
        <v>810</v>
      </c>
      <c r="F154" s="126" t="s">
        <v>809</v>
      </c>
      <c r="G154" s="126" t="s">
        <v>810</v>
      </c>
      <c r="H154" s="126" t="s">
        <v>810</v>
      </c>
      <c r="I154" s="126" t="s">
        <v>810</v>
      </c>
      <c r="J154" s="126" t="s">
        <v>810</v>
      </c>
      <c r="K154" s="126" t="s">
        <v>810</v>
      </c>
      <c r="L154" s="126" t="s">
        <v>1613</v>
      </c>
      <c r="M154" s="126" t="s">
        <v>1614</v>
      </c>
      <c r="N154" s="126" t="s">
        <v>837</v>
      </c>
      <c r="O154" s="126" t="s">
        <v>1615</v>
      </c>
      <c r="P154" s="126" t="s">
        <v>1616</v>
      </c>
    </row>
    <row r="155" spans="1:16" x14ac:dyDescent="0.3">
      <c r="A155" s="126" t="s">
        <v>597</v>
      </c>
      <c r="B155" s="126" t="s">
        <v>1617</v>
      </c>
      <c r="C155" s="126" t="s">
        <v>808</v>
      </c>
      <c r="D155" s="126" t="s">
        <v>815</v>
      </c>
      <c r="E155" s="126" t="s">
        <v>809</v>
      </c>
      <c r="F155" s="126" t="s">
        <v>809</v>
      </c>
      <c r="G155" s="126" t="s">
        <v>810</v>
      </c>
      <c r="H155" s="126" t="s">
        <v>810</v>
      </c>
      <c r="I155" s="126" t="s">
        <v>810</v>
      </c>
      <c r="J155" s="126" t="s">
        <v>810</v>
      </c>
      <c r="K155" s="126" t="s">
        <v>810</v>
      </c>
      <c r="L155" s="126" t="s">
        <v>1618</v>
      </c>
      <c r="M155" s="126" t="s">
        <v>1619</v>
      </c>
      <c r="N155" s="126" t="s">
        <v>1620</v>
      </c>
      <c r="O155" s="126" t="s">
        <v>1621</v>
      </c>
      <c r="P155" s="126" t="s">
        <v>1622</v>
      </c>
    </row>
    <row r="156" spans="1:16" x14ac:dyDescent="0.3">
      <c r="A156" s="126" t="s">
        <v>82</v>
      </c>
      <c r="B156" s="126" t="s">
        <v>1623</v>
      </c>
      <c r="C156" s="126" t="s">
        <v>935</v>
      </c>
      <c r="D156" s="126" t="s">
        <v>940</v>
      </c>
      <c r="E156" s="126" t="s">
        <v>809</v>
      </c>
      <c r="F156" s="126" t="s">
        <v>809</v>
      </c>
      <c r="G156" s="126" t="s">
        <v>809</v>
      </c>
      <c r="H156" s="126" t="s">
        <v>810</v>
      </c>
      <c r="I156" s="126" t="s">
        <v>809</v>
      </c>
      <c r="J156" s="126" t="s">
        <v>810</v>
      </c>
      <c r="K156" s="126" t="s">
        <v>810</v>
      </c>
      <c r="L156" s="126" t="s">
        <v>1624</v>
      </c>
      <c r="M156" s="126" t="s">
        <v>1625</v>
      </c>
      <c r="N156" s="126" t="s">
        <v>1626</v>
      </c>
      <c r="O156" s="126" t="s">
        <v>1627</v>
      </c>
      <c r="P156" s="125"/>
    </row>
    <row r="157" spans="1:16" x14ac:dyDescent="0.3">
      <c r="A157" s="126" t="s">
        <v>1629</v>
      </c>
      <c r="B157" s="126" t="s">
        <v>1628</v>
      </c>
      <c r="C157" s="126" t="s">
        <v>808</v>
      </c>
      <c r="D157" s="126" t="s">
        <v>815</v>
      </c>
      <c r="E157" s="126" t="s">
        <v>810</v>
      </c>
      <c r="F157" s="126" t="s">
        <v>809</v>
      </c>
      <c r="G157" s="126" t="s">
        <v>810</v>
      </c>
      <c r="H157" s="126" t="s">
        <v>810</v>
      </c>
      <c r="I157" s="126" t="s">
        <v>810</v>
      </c>
      <c r="J157" s="126" t="s">
        <v>810</v>
      </c>
      <c r="K157" s="126" t="s">
        <v>810</v>
      </c>
      <c r="L157" s="126" t="s">
        <v>1630</v>
      </c>
      <c r="M157" s="126" t="s">
        <v>1631</v>
      </c>
      <c r="N157" s="126" t="s">
        <v>1632</v>
      </c>
      <c r="O157" s="126" t="s">
        <v>1633</v>
      </c>
      <c r="P157" s="125"/>
    </row>
    <row r="158" spans="1:16" x14ac:dyDescent="0.3">
      <c r="A158" s="126" t="s">
        <v>83</v>
      </c>
      <c r="B158" s="126" t="s">
        <v>1634</v>
      </c>
      <c r="C158" s="126" t="s">
        <v>935</v>
      </c>
      <c r="D158" s="126" t="s">
        <v>940</v>
      </c>
      <c r="E158" s="126" t="s">
        <v>809</v>
      </c>
      <c r="F158" s="126" t="s">
        <v>809</v>
      </c>
      <c r="G158" s="126" t="s">
        <v>809</v>
      </c>
      <c r="H158" s="126" t="s">
        <v>809</v>
      </c>
      <c r="I158" s="126" t="s">
        <v>809</v>
      </c>
      <c r="J158" s="126" t="s">
        <v>809</v>
      </c>
      <c r="K158" s="126" t="s">
        <v>809</v>
      </c>
      <c r="L158" s="126" t="s">
        <v>936</v>
      </c>
      <c r="M158" s="126" t="s">
        <v>1635</v>
      </c>
      <c r="N158" s="126" t="s">
        <v>1632</v>
      </c>
      <c r="O158" s="126" t="s">
        <v>1636</v>
      </c>
      <c r="P158" s="126" t="s">
        <v>1637</v>
      </c>
    </row>
    <row r="159" spans="1:16" x14ac:dyDescent="0.3">
      <c r="A159" s="126" t="s">
        <v>1639</v>
      </c>
      <c r="B159" s="126" t="s">
        <v>1638</v>
      </c>
      <c r="C159" s="126" t="s">
        <v>808</v>
      </c>
      <c r="D159" s="126" t="s">
        <v>815</v>
      </c>
      <c r="E159" s="126" t="s">
        <v>810</v>
      </c>
      <c r="F159" s="126" t="s">
        <v>809</v>
      </c>
      <c r="G159" s="126" t="s">
        <v>810</v>
      </c>
      <c r="H159" s="126" t="s">
        <v>810</v>
      </c>
      <c r="I159" s="126" t="s">
        <v>809</v>
      </c>
      <c r="J159" s="126" t="s">
        <v>810</v>
      </c>
      <c r="K159" s="126" t="s">
        <v>810</v>
      </c>
      <c r="L159" s="126" t="s">
        <v>1640</v>
      </c>
      <c r="M159" s="126" t="s">
        <v>1641</v>
      </c>
      <c r="N159" s="126" t="s">
        <v>1642</v>
      </c>
      <c r="O159" s="126" t="s">
        <v>1643</v>
      </c>
      <c r="P159" s="126" t="s">
        <v>1644</v>
      </c>
    </row>
    <row r="160" spans="1:16" x14ac:dyDescent="0.3">
      <c r="A160" s="126" t="s">
        <v>91</v>
      </c>
      <c r="B160" s="126" t="s">
        <v>1645</v>
      </c>
      <c r="C160" s="126" t="s">
        <v>808</v>
      </c>
      <c r="D160" s="126" t="s">
        <v>815</v>
      </c>
      <c r="E160" s="126" t="s">
        <v>809</v>
      </c>
      <c r="F160" s="126" t="s">
        <v>810</v>
      </c>
      <c r="G160" s="126" t="s">
        <v>810</v>
      </c>
      <c r="H160" s="126" t="s">
        <v>810</v>
      </c>
      <c r="I160" s="126" t="s">
        <v>810</v>
      </c>
      <c r="J160" s="126" t="s">
        <v>810</v>
      </c>
      <c r="K160" s="126" t="s">
        <v>810</v>
      </c>
      <c r="L160" s="126" t="s">
        <v>1646</v>
      </c>
      <c r="M160" s="126" t="s">
        <v>1647</v>
      </c>
      <c r="N160" s="126" t="s">
        <v>1648</v>
      </c>
      <c r="O160" s="126" t="s">
        <v>1649</v>
      </c>
      <c r="P160" s="125"/>
    </row>
    <row r="161" spans="1:16" x14ac:dyDescent="0.3">
      <c r="A161" s="126" t="s">
        <v>92</v>
      </c>
      <c r="B161" s="126" t="s">
        <v>1650</v>
      </c>
      <c r="C161" s="126" t="s">
        <v>808</v>
      </c>
      <c r="D161" s="126" t="s">
        <v>815</v>
      </c>
      <c r="E161" s="126" t="s">
        <v>809</v>
      </c>
      <c r="F161" s="126" t="s">
        <v>810</v>
      </c>
      <c r="G161" s="126" t="s">
        <v>810</v>
      </c>
      <c r="H161" s="126" t="s">
        <v>810</v>
      </c>
      <c r="I161" s="126" t="s">
        <v>810</v>
      </c>
      <c r="J161" s="126" t="s">
        <v>810</v>
      </c>
      <c r="K161" s="126" t="s">
        <v>810</v>
      </c>
      <c r="L161" s="126" t="s">
        <v>1651</v>
      </c>
      <c r="M161" s="126" t="s">
        <v>1652</v>
      </c>
      <c r="N161" s="126" t="s">
        <v>1653</v>
      </c>
      <c r="O161" s="126" t="s">
        <v>1654</v>
      </c>
      <c r="P161" s="125"/>
    </row>
    <row r="162" spans="1:16" x14ac:dyDescent="0.3">
      <c r="A162" s="126" t="s">
        <v>1656</v>
      </c>
      <c r="B162" s="126" t="s">
        <v>1655</v>
      </c>
      <c r="C162" s="126" t="s">
        <v>808</v>
      </c>
      <c r="D162" s="126" t="s">
        <v>815</v>
      </c>
      <c r="E162" s="126" t="s">
        <v>810</v>
      </c>
      <c r="F162" s="126" t="s">
        <v>809</v>
      </c>
      <c r="G162" s="126" t="s">
        <v>810</v>
      </c>
      <c r="H162" s="126" t="s">
        <v>810</v>
      </c>
      <c r="I162" s="126" t="s">
        <v>810</v>
      </c>
      <c r="J162" s="126" t="s">
        <v>810</v>
      </c>
      <c r="K162" s="126" t="s">
        <v>810</v>
      </c>
      <c r="L162" s="126" t="s">
        <v>1657</v>
      </c>
      <c r="M162" s="126" t="s">
        <v>1658</v>
      </c>
      <c r="N162" s="126" t="s">
        <v>1366</v>
      </c>
      <c r="O162" s="126" t="s">
        <v>1659</v>
      </c>
      <c r="P162" s="125"/>
    </row>
    <row r="163" spans="1:16" x14ac:dyDescent="0.3">
      <c r="A163" s="126" t="s">
        <v>84</v>
      </c>
      <c r="B163" s="126" t="s">
        <v>1660</v>
      </c>
      <c r="C163" s="126" t="s">
        <v>935</v>
      </c>
      <c r="D163" s="126" t="s">
        <v>940</v>
      </c>
      <c r="E163" s="126" t="s">
        <v>809</v>
      </c>
      <c r="F163" s="126" t="s">
        <v>809</v>
      </c>
      <c r="G163" s="126" t="s">
        <v>809</v>
      </c>
      <c r="H163" s="126" t="s">
        <v>810</v>
      </c>
      <c r="I163" s="126" t="s">
        <v>809</v>
      </c>
      <c r="J163" s="126" t="s">
        <v>809</v>
      </c>
      <c r="K163" s="126" t="s">
        <v>809</v>
      </c>
      <c r="L163" s="126" t="s">
        <v>1661</v>
      </c>
      <c r="M163" s="126" t="s">
        <v>1662</v>
      </c>
      <c r="N163" s="126" t="s">
        <v>1663</v>
      </c>
      <c r="O163" s="126" t="s">
        <v>1664</v>
      </c>
      <c r="P163" s="126" t="s">
        <v>1665</v>
      </c>
    </row>
    <row r="164" spans="1:16" x14ac:dyDescent="0.3">
      <c r="A164" s="126" t="s">
        <v>1667</v>
      </c>
      <c r="B164" s="126" t="s">
        <v>1666</v>
      </c>
      <c r="C164" s="126" t="s">
        <v>808</v>
      </c>
      <c r="D164" s="126" t="s">
        <v>815</v>
      </c>
      <c r="E164" s="126" t="s">
        <v>809</v>
      </c>
      <c r="F164" s="126" t="s">
        <v>810</v>
      </c>
      <c r="G164" s="126" t="s">
        <v>809</v>
      </c>
      <c r="H164" s="126" t="s">
        <v>810</v>
      </c>
      <c r="I164" s="126" t="s">
        <v>810</v>
      </c>
      <c r="J164" s="126" t="s">
        <v>810</v>
      </c>
      <c r="K164" s="126" t="s">
        <v>810</v>
      </c>
      <c r="L164" s="126" t="s">
        <v>1668</v>
      </c>
      <c r="M164" s="126" t="s">
        <v>1669</v>
      </c>
      <c r="N164" s="126" t="s">
        <v>1438</v>
      </c>
      <c r="O164" s="126" t="s">
        <v>1670</v>
      </c>
      <c r="P164" s="125"/>
    </row>
    <row r="165" spans="1:16" x14ac:dyDescent="0.3">
      <c r="A165" s="126" t="s">
        <v>1672</v>
      </c>
      <c r="B165" s="126" t="s">
        <v>1671</v>
      </c>
      <c r="C165" s="126" t="s">
        <v>808</v>
      </c>
      <c r="D165" s="126" t="s">
        <v>815</v>
      </c>
      <c r="E165" s="126" t="s">
        <v>810</v>
      </c>
      <c r="F165" s="126" t="s">
        <v>809</v>
      </c>
      <c r="G165" s="126" t="s">
        <v>810</v>
      </c>
      <c r="H165" s="126" t="s">
        <v>810</v>
      </c>
      <c r="I165" s="126" t="s">
        <v>810</v>
      </c>
      <c r="J165" s="126" t="s">
        <v>810</v>
      </c>
      <c r="K165" s="126" t="s">
        <v>810</v>
      </c>
      <c r="L165" s="126" t="s">
        <v>1673</v>
      </c>
      <c r="M165" s="126" t="s">
        <v>1674</v>
      </c>
      <c r="N165" s="126" t="s">
        <v>1081</v>
      </c>
      <c r="O165" s="126" t="s">
        <v>1675</v>
      </c>
      <c r="P165" s="126" t="s">
        <v>1676</v>
      </c>
    </row>
    <row r="166" spans="1:16" x14ac:dyDescent="0.3">
      <c r="A166" s="126" t="s">
        <v>1678</v>
      </c>
      <c r="B166" s="126" t="s">
        <v>1677</v>
      </c>
      <c r="C166" s="126" t="s">
        <v>808</v>
      </c>
      <c r="D166" s="126" t="s">
        <v>815</v>
      </c>
      <c r="E166" s="126" t="s">
        <v>809</v>
      </c>
      <c r="F166" s="126" t="s">
        <v>810</v>
      </c>
      <c r="G166" s="126" t="s">
        <v>810</v>
      </c>
      <c r="H166" s="126" t="s">
        <v>810</v>
      </c>
      <c r="I166" s="126" t="s">
        <v>810</v>
      </c>
      <c r="J166" s="126" t="s">
        <v>810</v>
      </c>
      <c r="K166" s="126" t="s">
        <v>810</v>
      </c>
      <c r="L166" s="126" t="s">
        <v>1679</v>
      </c>
      <c r="M166" s="126" t="s">
        <v>1680</v>
      </c>
      <c r="N166" s="126" t="s">
        <v>837</v>
      </c>
      <c r="O166" s="126" t="s">
        <v>1681</v>
      </c>
      <c r="P166" s="126" t="s">
        <v>1682</v>
      </c>
    </row>
    <row r="167" spans="1:16" x14ac:dyDescent="0.3">
      <c r="A167" s="126" t="s">
        <v>85</v>
      </c>
      <c r="B167" s="126" t="s">
        <v>1683</v>
      </c>
      <c r="C167" s="126" t="s">
        <v>935</v>
      </c>
      <c r="D167" s="126" t="s">
        <v>940</v>
      </c>
      <c r="E167" s="126" t="s">
        <v>809</v>
      </c>
      <c r="F167" s="126" t="s">
        <v>809</v>
      </c>
      <c r="G167" s="126" t="s">
        <v>809</v>
      </c>
      <c r="H167" s="126" t="s">
        <v>809</v>
      </c>
      <c r="I167" s="126" t="s">
        <v>809</v>
      </c>
      <c r="J167" s="126" t="s">
        <v>809</v>
      </c>
      <c r="K167" s="126" t="s">
        <v>809</v>
      </c>
      <c r="L167" s="126" t="s">
        <v>936</v>
      </c>
      <c r="M167" s="126" t="s">
        <v>1684</v>
      </c>
      <c r="N167" s="126" t="s">
        <v>892</v>
      </c>
      <c r="O167" s="126" t="s">
        <v>1685</v>
      </c>
      <c r="P167" s="126" t="s">
        <v>1686</v>
      </c>
    </row>
    <row r="168" spans="1:16" x14ac:dyDescent="0.3">
      <c r="A168" s="126" t="s">
        <v>86</v>
      </c>
      <c r="B168" s="126" t="s">
        <v>1687</v>
      </c>
      <c r="C168" s="126" t="s">
        <v>808</v>
      </c>
      <c r="D168" s="126" t="s">
        <v>861</v>
      </c>
      <c r="E168" s="126" t="s">
        <v>809</v>
      </c>
      <c r="F168" s="126" t="s">
        <v>809</v>
      </c>
      <c r="G168" s="126" t="s">
        <v>810</v>
      </c>
      <c r="H168" s="126" t="s">
        <v>810</v>
      </c>
      <c r="I168" s="126" t="s">
        <v>810</v>
      </c>
      <c r="J168" s="126" t="s">
        <v>810</v>
      </c>
      <c r="K168" s="126" t="s">
        <v>810</v>
      </c>
      <c r="L168" s="126" t="s">
        <v>1688</v>
      </c>
      <c r="M168" s="126" t="s">
        <v>1689</v>
      </c>
      <c r="N168" s="126" t="s">
        <v>837</v>
      </c>
      <c r="O168" s="126" t="s">
        <v>1690</v>
      </c>
      <c r="P168" s="126" t="s">
        <v>1691</v>
      </c>
    </row>
    <row r="169" spans="1:16" x14ac:dyDescent="0.3">
      <c r="A169" s="126" t="s">
        <v>1693</v>
      </c>
      <c r="B169" s="126" t="s">
        <v>1692</v>
      </c>
      <c r="C169" s="126" t="s">
        <v>808</v>
      </c>
      <c r="D169" s="126" t="s">
        <v>815</v>
      </c>
      <c r="E169" s="126" t="s">
        <v>810</v>
      </c>
      <c r="F169" s="126" t="s">
        <v>809</v>
      </c>
      <c r="G169" s="126" t="s">
        <v>810</v>
      </c>
      <c r="H169" s="126" t="s">
        <v>810</v>
      </c>
      <c r="I169" s="126" t="s">
        <v>810</v>
      </c>
      <c r="J169" s="126" t="s">
        <v>810</v>
      </c>
      <c r="K169" s="126" t="s">
        <v>810</v>
      </c>
      <c r="L169" s="126" t="s">
        <v>1694</v>
      </c>
      <c r="M169" s="126" t="s">
        <v>1695</v>
      </c>
      <c r="N169" s="126" t="s">
        <v>1366</v>
      </c>
      <c r="O169" s="126" t="s">
        <v>1696</v>
      </c>
      <c r="P169" s="125"/>
    </row>
    <row r="170" spans="1:16" x14ac:dyDescent="0.3">
      <c r="A170" s="126" t="s">
        <v>87</v>
      </c>
      <c r="B170" s="126" t="s">
        <v>1697</v>
      </c>
      <c r="C170" s="126" t="s">
        <v>935</v>
      </c>
      <c r="D170" s="126" t="s">
        <v>940</v>
      </c>
      <c r="E170" s="126" t="s">
        <v>809</v>
      </c>
      <c r="F170" s="126" t="s">
        <v>809</v>
      </c>
      <c r="G170" s="126" t="s">
        <v>809</v>
      </c>
      <c r="H170" s="126" t="s">
        <v>809</v>
      </c>
      <c r="I170" s="126" t="s">
        <v>809</v>
      </c>
      <c r="J170" s="126" t="s">
        <v>809</v>
      </c>
      <c r="K170" s="126" t="s">
        <v>809</v>
      </c>
      <c r="L170" s="126" t="s">
        <v>936</v>
      </c>
      <c r="M170" s="126" t="s">
        <v>1698</v>
      </c>
      <c r="N170" s="126" t="s">
        <v>1303</v>
      </c>
      <c r="O170" s="126" t="s">
        <v>1699</v>
      </c>
      <c r="P170" s="126" t="s">
        <v>1700</v>
      </c>
    </row>
    <row r="171" spans="1:16" x14ac:dyDescent="0.3">
      <c r="A171" s="126" t="s">
        <v>1702</v>
      </c>
      <c r="B171" s="126" t="s">
        <v>1701</v>
      </c>
      <c r="C171" s="126" t="s">
        <v>808</v>
      </c>
      <c r="D171" s="126" t="s">
        <v>861</v>
      </c>
      <c r="E171" s="126" t="s">
        <v>810</v>
      </c>
      <c r="F171" s="126" t="s">
        <v>810</v>
      </c>
      <c r="G171" s="126" t="s">
        <v>810</v>
      </c>
      <c r="H171" s="126" t="s">
        <v>810</v>
      </c>
      <c r="I171" s="126" t="s">
        <v>810</v>
      </c>
      <c r="J171" s="126" t="s">
        <v>810</v>
      </c>
      <c r="K171" s="126" t="s">
        <v>809</v>
      </c>
      <c r="L171" s="126" t="s">
        <v>1703</v>
      </c>
      <c r="M171" s="126" t="s">
        <v>1704</v>
      </c>
      <c r="N171" s="126" t="s">
        <v>1705</v>
      </c>
      <c r="O171" s="126" t="s">
        <v>1706</v>
      </c>
      <c r="P171" s="125"/>
    </row>
    <row r="172" spans="1:16" x14ac:dyDescent="0.3">
      <c r="A172" s="126" t="s">
        <v>88</v>
      </c>
      <c r="B172" s="126" t="s">
        <v>1707</v>
      </c>
      <c r="C172" s="126" t="s">
        <v>935</v>
      </c>
      <c r="D172" s="126" t="s">
        <v>940</v>
      </c>
      <c r="E172" s="126" t="s">
        <v>809</v>
      </c>
      <c r="F172" s="126" t="s">
        <v>809</v>
      </c>
      <c r="G172" s="126" t="s">
        <v>809</v>
      </c>
      <c r="H172" s="126" t="s">
        <v>809</v>
      </c>
      <c r="I172" s="126" t="s">
        <v>809</v>
      </c>
      <c r="J172" s="126" t="s">
        <v>809</v>
      </c>
      <c r="K172" s="126" t="s">
        <v>809</v>
      </c>
      <c r="L172" s="126" t="s">
        <v>936</v>
      </c>
      <c r="M172" s="126" t="s">
        <v>1708</v>
      </c>
      <c r="N172" s="126" t="s">
        <v>1705</v>
      </c>
      <c r="O172" s="126" t="s">
        <v>1709</v>
      </c>
      <c r="P172" s="126" t="s">
        <v>1710</v>
      </c>
    </row>
    <row r="173" spans="1:16" x14ac:dyDescent="0.3">
      <c r="A173" s="126" t="s">
        <v>1712</v>
      </c>
      <c r="B173" s="126" t="s">
        <v>1711</v>
      </c>
      <c r="C173" s="126" t="s">
        <v>808</v>
      </c>
      <c r="D173" s="126" t="s">
        <v>861</v>
      </c>
      <c r="E173" s="126" t="s">
        <v>809</v>
      </c>
      <c r="F173" s="126" t="s">
        <v>810</v>
      </c>
      <c r="G173" s="126" t="s">
        <v>810</v>
      </c>
      <c r="H173" s="126" t="s">
        <v>810</v>
      </c>
      <c r="I173" s="126" t="s">
        <v>810</v>
      </c>
      <c r="J173" s="126" t="s">
        <v>810</v>
      </c>
      <c r="K173" s="126" t="s">
        <v>810</v>
      </c>
      <c r="L173" s="126" t="s">
        <v>1713</v>
      </c>
      <c r="M173" s="126" t="s">
        <v>1704</v>
      </c>
      <c r="N173" s="126" t="s">
        <v>1705</v>
      </c>
      <c r="O173" s="126" t="s">
        <v>1714</v>
      </c>
      <c r="P173" s="125"/>
    </row>
    <row r="174" spans="1:16" x14ac:dyDescent="0.3">
      <c r="A174" s="126" t="s">
        <v>89</v>
      </c>
      <c r="B174" s="126" t="s">
        <v>1715</v>
      </c>
      <c r="C174" s="126" t="s">
        <v>935</v>
      </c>
      <c r="D174" s="126" t="s">
        <v>940</v>
      </c>
      <c r="E174" s="126" t="s">
        <v>809</v>
      </c>
      <c r="F174" s="126" t="s">
        <v>810</v>
      </c>
      <c r="G174" s="126" t="s">
        <v>809</v>
      </c>
      <c r="H174" s="126" t="s">
        <v>810</v>
      </c>
      <c r="I174" s="126" t="s">
        <v>809</v>
      </c>
      <c r="J174" s="126" t="s">
        <v>810</v>
      </c>
      <c r="K174" s="126" t="s">
        <v>809</v>
      </c>
      <c r="L174" s="126" t="s">
        <v>936</v>
      </c>
      <c r="M174" s="126" t="s">
        <v>1716</v>
      </c>
      <c r="N174" s="126" t="s">
        <v>1717</v>
      </c>
      <c r="O174" s="126" t="s">
        <v>1718</v>
      </c>
      <c r="P174" s="126" t="s">
        <v>1719</v>
      </c>
    </row>
    <row r="175" spans="1:16" x14ac:dyDescent="0.3">
      <c r="A175" s="126" t="s">
        <v>614</v>
      </c>
      <c r="B175" s="126" t="s">
        <v>1720</v>
      </c>
      <c r="C175" s="126" t="s">
        <v>808</v>
      </c>
      <c r="D175" s="126" t="s">
        <v>861</v>
      </c>
      <c r="E175" s="126" t="s">
        <v>809</v>
      </c>
      <c r="F175" s="126" t="s">
        <v>809</v>
      </c>
      <c r="G175" s="126" t="s">
        <v>810</v>
      </c>
      <c r="H175" s="126" t="s">
        <v>810</v>
      </c>
      <c r="I175" s="126" t="s">
        <v>810</v>
      </c>
      <c r="J175" s="126" t="s">
        <v>810</v>
      </c>
      <c r="K175" s="126" t="s">
        <v>810</v>
      </c>
      <c r="L175" s="126" t="s">
        <v>1721</v>
      </c>
      <c r="M175" s="126" t="s">
        <v>1722</v>
      </c>
      <c r="N175" s="126" t="s">
        <v>1069</v>
      </c>
      <c r="O175" s="126" t="s">
        <v>1723</v>
      </c>
      <c r="P175" s="125"/>
    </row>
    <row r="176" spans="1:16" x14ac:dyDescent="0.3">
      <c r="A176" s="126" t="s">
        <v>90</v>
      </c>
      <c r="B176" s="126" t="s">
        <v>1724</v>
      </c>
      <c r="C176" s="126" t="s">
        <v>808</v>
      </c>
      <c r="D176" s="126" t="s">
        <v>922</v>
      </c>
      <c r="E176" s="126" t="s">
        <v>809</v>
      </c>
      <c r="F176" s="126" t="s">
        <v>810</v>
      </c>
      <c r="G176" s="126" t="s">
        <v>810</v>
      </c>
      <c r="H176" s="126" t="s">
        <v>810</v>
      </c>
      <c r="I176" s="126" t="s">
        <v>810</v>
      </c>
      <c r="J176" s="126" t="s">
        <v>810</v>
      </c>
      <c r="K176" s="126" t="s">
        <v>810</v>
      </c>
      <c r="L176" s="126" t="s">
        <v>1725</v>
      </c>
      <c r="M176" s="126" t="s">
        <v>1726</v>
      </c>
      <c r="N176" s="126" t="s">
        <v>837</v>
      </c>
      <c r="O176" s="126" t="s">
        <v>1727</v>
      </c>
      <c r="P176" s="126" t="s">
        <v>1728</v>
      </c>
    </row>
    <row r="177" spans="1:16" x14ac:dyDescent="0.3">
      <c r="A177" s="126" t="s">
        <v>615</v>
      </c>
      <c r="B177" s="126" t="s">
        <v>1729</v>
      </c>
      <c r="C177" s="126" t="s">
        <v>808</v>
      </c>
      <c r="D177" s="126" t="s">
        <v>815</v>
      </c>
      <c r="E177" s="126" t="s">
        <v>809</v>
      </c>
      <c r="F177" s="126" t="s">
        <v>810</v>
      </c>
      <c r="G177" s="126" t="s">
        <v>810</v>
      </c>
      <c r="H177" s="126" t="s">
        <v>810</v>
      </c>
      <c r="I177" s="126" t="s">
        <v>810</v>
      </c>
      <c r="J177" s="126" t="s">
        <v>810</v>
      </c>
      <c r="K177" s="126" t="s">
        <v>810</v>
      </c>
      <c r="L177" s="126" t="s">
        <v>1730</v>
      </c>
      <c r="M177" s="126" t="s">
        <v>1731</v>
      </c>
      <c r="N177" s="126" t="s">
        <v>820</v>
      </c>
      <c r="O177" s="126" t="s">
        <v>1732</v>
      </c>
      <c r="P177" s="125"/>
    </row>
    <row r="178" spans="1:16" x14ac:dyDescent="0.3">
      <c r="A178" s="126" t="s">
        <v>93</v>
      </c>
      <c r="B178" s="126" t="s">
        <v>1733</v>
      </c>
      <c r="C178" s="126" t="s">
        <v>808</v>
      </c>
      <c r="D178" s="126" t="s">
        <v>815</v>
      </c>
      <c r="E178" s="126" t="s">
        <v>809</v>
      </c>
      <c r="F178" s="126" t="s">
        <v>810</v>
      </c>
      <c r="G178" s="126" t="s">
        <v>810</v>
      </c>
      <c r="H178" s="126" t="s">
        <v>810</v>
      </c>
      <c r="I178" s="126" t="s">
        <v>810</v>
      </c>
      <c r="J178" s="126" t="s">
        <v>810</v>
      </c>
      <c r="K178" s="126" t="s">
        <v>810</v>
      </c>
      <c r="L178" s="126" t="s">
        <v>1734</v>
      </c>
      <c r="M178" s="126" t="s">
        <v>1735</v>
      </c>
      <c r="N178" s="126" t="s">
        <v>1736</v>
      </c>
      <c r="O178" s="126" t="s">
        <v>1737</v>
      </c>
      <c r="P178" s="125"/>
    </row>
    <row r="179" spans="1:16" x14ac:dyDescent="0.3">
      <c r="A179" s="126" t="s">
        <v>1739</v>
      </c>
      <c r="B179" s="126" t="s">
        <v>1738</v>
      </c>
      <c r="C179" s="126" t="s">
        <v>808</v>
      </c>
      <c r="D179" s="126" t="s">
        <v>815</v>
      </c>
      <c r="E179" s="126" t="s">
        <v>810</v>
      </c>
      <c r="F179" s="126" t="s">
        <v>809</v>
      </c>
      <c r="G179" s="126" t="s">
        <v>810</v>
      </c>
      <c r="H179" s="126" t="s">
        <v>810</v>
      </c>
      <c r="I179" s="126" t="s">
        <v>810</v>
      </c>
      <c r="J179" s="126" t="s">
        <v>810</v>
      </c>
      <c r="K179" s="126" t="s">
        <v>810</v>
      </c>
      <c r="L179" s="126" t="s">
        <v>1740</v>
      </c>
      <c r="M179" s="126" t="s">
        <v>1741</v>
      </c>
      <c r="N179" s="126" t="s">
        <v>1736</v>
      </c>
      <c r="O179" s="126" t="s">
        <v>1742</v>
      </c>
      <c r="P179" s="126" t="s">
        <v>1743</v>
      </c>
    </row>
    <row r="180" spans="1:16" x14ac:dyDescent="0.3">
      <c r="A180" s="126" t="s">
        <v>94</v>
      </c>
      <c r="B180" s="126" t="s">
        <v>1744</v>
      </c>
      <c r="C180" s="126" t="s">
        <v>935</v>
      </c>
      <c r="D180" s="126" t="s">
        <v>940</v>
      </c>
      <c r="E180" s="126" t="s">
        <v>809</v>
      </c>
      <c r="F180" s="126" t="s">
        <v>810</v>
      </c>
      <c r="G180" s="126" t="s">
        <v>809</v>
      </c>
      <c r="H180" s="126" t="s">
        <v>809</v>
      </c>
      <c r="I180" s="126" t="s">
        <v>810</v>
      </c>
      <c r="J180" s="126" t="s">
        <v>810</v>
      </c>
      <c r="K180" s="126" t="s">
        <v>810</v>
      </c>
      <c r="L180" s="126" t="s">
        <v>936</v>
      </c>
      <c r="M180" s="126" t="s">
        <v>1745</v>
      </c>
      <c r="N180" s="126" t="s">
        <v>1746</v>
      </c>
      <c r="O180" s="126" t="s">
        <v>1747</v>
      </c>
      <c r="P180" s="126" t="s">
        <v>1748</v>
      </c>
    </row>
    <row r="181" spans="1:16" x14ac:dyDescent="0.3">
      <c r="A181" s="126" t="s">
        <v>95</v>
      </c>
      <c r="B181" s="126" t="s">
        <v>1749</v>
      </c>
      <c r="C181" s="126" t="s">
        <v>935</v>
      </c>
      <c r="D181" s="126" t="s">
        <v>940</v>
      </c>
      <c r="E181" s="126" t="s">
        <v>809</v>
      </c>
      <c r="F181" s="126" t="s">
        <v>809</v>
      </c>
      <c r="G181" s="126" t="s">
        <v>809</v>
      </c>
      <c r="H181" s="126" t="s">
        <v>809</v>
      </c>
      <c r="I181" s="126" t="s">
        <v>809</v>
      </c>
      <c r="J181" s="126" t="s">
        <v>809</v>
      </c>
      <c r="K181" s="126" t="s">
        <v>809</v>
      </c>
      <c r="L181" s="126" t="s">
        <v>936</v>
      </c>
      <c r="M181" s="126" t="s">
        <v>1750</v>
      </c>
      <c r="N181" s="126" t="s">
        <v>1751</v>
      </c>
      <c r="O181" s="126" t="s">
        <v>1752</v>
      </c>
      <c r="P181" s="126" t="s">
        <v>1753</v>
      </c>
    </row>
    <row r="182" spans="1:16" x14ac:dyDescent="0.3">
      <c r="A182" s="126" t="s">
        <v>1755</v>
      </c>
      <c r="B182" s="126" t="s">
        <v>1754</v>
      </c>
      <c r="C182" s="126" t="s">
        <v>808</v>
      </c>
      <c r="D182" s="126" t="s">
        <v>1135</v>
      </c>
      <c r="E182" s="126" t="s">
        <v>810</v>
      </c>
      <c r="F182" s="126" t="s">
        <v>810</v>
      </c>
      <c r="G182" s="126" t="s">
        <v>810</v>
      </c>
      <c r="H182" s="126" t="s">
        <v>810</v>
      </c>
      <c r="I182" s="126" t="s">
        <v>810</v>
      </c>
      <c r="J182" s="126" t="s">
        <v>810</v>
      </c>
      <c r="K182" s="126" t="s">
        <v>810</v>
      </c>
      <c r="L182" s="126" t="s">
        <v>1756</v>
      </c>
      <c r="M182" s="126" t="s">
        <v>1757</v>
      </c>
      <c r="N182" s="126" t="s">
        <v>1751</v>
      </c>
      <c r="O182" s="126" t="s">
        <v>1758</v>
      </c>
      <c r="P182" s="126" t="s">
        <v>1759</v>
      </c>
    </row>
    <row r="183" spans="1:16" x14ac:dyDescent="0.3">
      <c r="A183" s="126" t="s">
        <v>96</v>
      </c>
      <c r="B183" s="126" t="s">
        <v>1760</v>
      </c>
      <c r="C183" s="126" t="s">
        <v>935</v>
      </c>
      <c r="D183" s="126" t="s">
        <v>940</v>
      </c>
      <c r="E183" s="126" t="s">
        <v>809</v>
      </c>
      <c r="F183" s="126" t="s">
        <v>809</v>
      </c>
      <c r="G183" s="126" t="s">
        <v>809</v>
      </c>
      <c r="H183" s="126" t="s">
        <v>809</v>
      </c>
      <c r="I183" s="126" t="s">
        <v>809</v>
      </c>
      <c r="J183" s="126" t="s">
        <v>809</v>
      </c>
      <c r="K183" s="126" t="s">
        <v>809</v>
      </c>
      <c r="L183" s="126" t="s">
        <v>936</v>
      </c>
      <c r="M183" s="126" t="s">
        <v>1761</v>
      </c>
      <c r="N183" s="126" t="s">
        <v>1762</v>
      </c>
      <c r="O183" s="126" t="s">
        <v>1763</v>
      </c>
      <c r="P183" s="126" t="s">
        <v>1764</v>
      </c>
    </row>
    <row r="184" spans="1:16" x14ac:dyDescent="0.3">
      <c r="A184" s="126" t="s">
        <v>1766</v>
      </c>
      <c r="B184" s="126" t="s">
        <v>1765</v>
      </c>
      <c r="C184" s="126" t="s">
        <v>808</v>
      </c>
      <c r="D184" s="126" t="s">
        <v>815</v>
      </c>
      <c r="E184" s="126" t="s">
        <v>810</v>
      </c>
      <c r="F184" s="126" t="s">
        <v>809</v>
      </c>
      <c r="G184" s="126" t="s">
        <v>810</v>
      </c>
      <c r="H184" s="126" t="s">
        <v>810</v>
      </c>
      <c r="I184" s="126" t="s">
        <v>810</v>
      </c>
      <c r="J184" s="126" t="s">
        <v>810</v>
      </c>
      <c r="K184" s="126" t="s">
        <v>810</v>
      </c>
      <c r="L184" s="126" t="s">
        <v>1767</v>
      </c>
      <c r="M184" s="126" t="s">
        <v>1768</v>
      </c>
      <c r="N184" s="126" t="s">
        <v>1769</v>
      </c>
      <c r="O184" s="126" t="s">
        <v>1770</v>
      </c>
      <c r="P184" s="125"/>
    </row>
    <row r="185" spans="1:16" x14ac:dyDescent="0.3">
      <c r="A185" s="126" t="s">
        <v>97</v>
      </c>
      <c r="B185" s="126" t="s">
        <v>1771</v>
      </c>
      <c r="C185" s="126" t="s">
        <v>935</v>
      </c>
      <c r="D185" s="126" t="s">
        <v>940</v>
      </c>
      <c r="E185" s="126" t="s">
        <v>809</v>
      </c>
      <c r="F185" s="126" t="s">
        <v>809</v>
      </c>
      <c r="G185" s="126" t="s">
        <v>809</v>
      </c>
      <c r="H185" s="126" t="s">
        <v>809</v>
      </c>
      <c r="I185" s="126" t="s">
        <v>809</v>
      </c>
      <c r="J185" s="126" t="s">
        <v>809</v>
      </c>
      <c r="K185" s="126" t="s">
        <v>809</v>
      </c>
      <c r="L185" s="126" t="s">
        <v>936</v>
      </c>
      <c r="M185" s="126" t="s">
        <v>1772</v>
      </c>
      <c r="N185" s="126" t="s">
        <v>1769</v>
      </c>
      <c r="O185" s="126" t="s">
        <v>1773</v>
      </c>
      <c r="P185" s="126" t="s">
        <v>1774</v>
      </c>
    </row>
    <row r="186" spans="1:16" x14ac:dyDescent="0.3">
      <c r="A186" s="126" t="s">
        <v>98</v>
      </c>
      <c r="B186" s="126" t="s">
        <v>1775</v>
      </c>
      <c r="C186" s="126" t="s">
        <v>808</v>
      </c>
      <c r="D186" s="126" t="s">
        <v>815</v>
      </c>
      <c r="E186" s="126" t="s">
        <v>809</v>
      </c>
      <c r="F186" s="126" t="s">
        <v>810</v>
      </c>
      <c r="G186" s="126" t="s">
        <v>810</v>
      </c>
      <c r="H186" s="126" t="s">
        <v>810</v>
      </c>
      <c r="I186" s="126" t="s">
        <v>810</v>
      </c>
      <c r="J186" s="126" t="s">
        <v>810</v>
      </c>
      <c r="K186" s="126" t="s">
        <v>810</v>
      </c>
      <c r="L186" s="126" t="s">
        <v>1776</v>
      </c>
      <c r="M186" s="126" t="s">
        <v>1777</v>
      </c>
      <c r="N186" s="126" t="s">
        <v>1778</v>
      </c>
      <c r="O186" s="126" t="s">
        <v>1779</v>
      </c>
      <c r="P186" s="126" t="s">
        <v>1780</v>
      </c>
    </row>
    <row r="187" spans="1:16" x14ac:dyDescent="0.3">
      <c r="A187" s="126" t="s">
        <v>1782</v>
      </c>
      <c r="B187" s="126" t="s">
        <v>1781</v>
      </c>
      <c r="C187" s="126" t="s">
        <v>808</v>
      </c>
      <c r="D187" s="126" t="s">
        <v>815</v>
      </c>
      <c r="E187" s="126" t="s">
        <v>809</v>
      </c>
      <c r="F187" s="126" t="s">
        <v>810</v>
      </c>
      <c r="G187" s="126" t="s">
        <v>810</v>
      </c>
      <c r="H187" s="126" t="s">
        <v>810</v>
      </c>
      <c r="I187" s="126" t="s">
        <v>810</v>
      </c>
      <c r="J187" s="126" t="s">
        <v>810</v>
      </c>
      <c r="K187" s="126" t="s">
        <v>810</v>
      </c>
      <c r="L187" s="126" t="s">
        <v>1783</v>
      </c>
      <c r="M187" s="126" t="s">
        <v>1784</v>
      </c>
      <c r="N187" s="126" t="s">
        <v>1785</v>
      </c>
      <c r="O187" s="126" t="s">
        <v>1786</v>
      </c>
      <c r="P187" s="125"/>
    </row>
    <row r="188" spans="1:16" x14ac:dyDescent="0.3">
      <c r="A188" s="126" t="s">
        <v>99</v>
      </c>
      <c r="B188" s="126" t="s">
        <v>1787</v>
      </c>
      <c r="C188" s="126" t="s">
        <v>935</v>
      </c>
      <c r="D188" s="126" t="s">
        <v>940</v>
      </c>
      <c r="E188" s="126" t="s">
        <v>809</v>
      </c>
      <c r="F188" s="126" t="s">
        <v>809</v>
      </c>
      <c r="G188" s="126" t="s">
        <v>809</v>
      </c>
      <c r="H188" s="126" t="s">
        <v>809</v>
      </c>
      <c r="I188" s="126" t="s">
        <v>809</v>
      </c>
      <c r="J188" s="126" t="s">
        <v>809</v>
      </c>
      <c r="K188" s="126" t="s">
        <v>809</v>
      </c>
      <c r="L188" s="126" t="s">
        <v>1788</v>
      </c>
      <c r="M188" s="126" t="s">
        <v>1789</v>
      </c>
      <c r="N188" s="126" t="s">
        <v>1790</v>
      </c>
      <c r="O188" s="126" t="s">
        <v>1791</v>
      </c>
      <c r="P188" s="126" t="s">
        <v>1792</v>
      </c>
    </row>
    <row r="189" spans="1:16" x14ac:dyDescent="0.3">
      <c r="A189" s="126" t="s">
        <v>548</v>
      </c>
      <c r="B189" s="126" t="s">
        <v>1793</v>
      </c>
      <c r="C189" s="126" t="s">
        <v>808</v>
      </c>
      <c r="D189" s="126" t="s">
        <v>815</v>
      </c>
      <c r="E189" s="126" t="s">
        <v>809</v>
      </c>
      <c r="F189" s="126" t="s">
        <v>810</v>
      </c>
      <c r="G189" s="126" t="s">
        <v>810</v>
      </c>
      <c r="H189" s="126" t="s">
        <v>810</v>
      </c>
      <c r="I189" s="126" t="s">
        <v>810</v>
      </c>
      <c r="J189" s="126" t="s">
        <v>810</v>
      </c>
      <c r="K189" s="126" t="s">
        <v>810</v>
      </c>
      <c r="L189" s="126" t="s">
        <v>1794</v>
      </c>
      <c r="M189" s="126" t="s">
        <v>1795</v>
      </c>
      <c r="N189" s="126" t="s">
        <v>1796</v>
      </c>
      <c r="O189" s="126" t="s">
        <v>1797</v>
      </c>
      <c r="P189" s="125"/>
    </row>
    <row r="190" spans="1:16" x14ac:dyDescent="0.3">
      <c r="A190" s="126" t="s">
        <v>100</v>
      </c>
      <c r="B190" s="126" t="s">
        <v>1798</v>
      </c>
      <c r="C190" s="126" t="s">
        <v>935</v>
      </c>
      <c r="D190" s="126" t="s">
        <v>940</v>
      </c>
      <c r="E190" s="126" t="s">
        <v>809</v>
      </c>
      <c r="F190" s="126" t="s">
        <v>809</v>
      </c>
      <c r="G190" s="126" t="s">
        <v>809</v>
      </c>
      <c r="H190" s="126" t="s">
        <v>809</v>
      </c>
      <c r="I190" s="126" t="s">
        <v>809</v>
      </c>
      <c r="J190" s="126" t="s">
        <v>809</v>
      </c>
      <c r="K190" s="126" t="s">
        <v>809</v>
      </c>
      <c r="L190" s="126" t="s">
        <v>936</v>
      </c>
      <c r="M190" s="126" t="s">
        <v>1799</v>
      </c>
      <c r="N190" s="126" t="s">
        <v>1451</v>
      </c>
      <c r="O190" s="126" t="s">
        <v>1800</v>
      </c>
      <c r="P190" s="126" t="s">
        <v>1801</v>
      </c>
    </row>
    <row r="191" spans="1:16" x14ac:dyDescent="0.3">
      <c r="A191" s="126" t="s">
        <v>1803</v>
      </c>
      <c r="B191" s="126" t="s">
        <v>1802</v>
      </c>
      <c r="C191" s="126" t="s">
        <v>808</v>
      </c>
      <c r="D191" s="126" t="s">
        <v>815</v>
      </c>
      <c r="E191" s="126" t="s">
        <v>810</v>
      </c>
      <c r="F191" s="126" t="s">
        <v>809</v>
      </c>
      <c r="G191" s="126" t="s">
        <v>810</v>
      </c>
      <c r="H191" s="126" t="s">
        <v>810</v>
      </c>
      <c r="I191" s="126" t="s">
        <v>810</v>
      </c>
      <c r="J191" s="126" t="s">
        <v>810</v>
      </c>
      <c r="K191" s="126" t="s">
        <v>810</v>
      </c>
      <c r="L191" s="126" t="s">
        <v>1804</v>
      </c>
      <c r="M191" s="126" t="s">
        <v>1805</v>
      </c>
      <c r="N191" s="126" t="s">
        <v>899</v>
      </c>
      <c r="O191" s="126" t="s">
        <v>1806</v>
      </c>
      <c r="P191" s="125"/>
    </row>
    <row r="192" spans="1:16" x14ac:dyDescent="0.3">
      <c r="A192" s="126" t="s">
        <v>101</v>
      </c>
      <c r="B192" s="126" t="s">
        <v>1807</v>
      </c>
      <c r="C192" s="126" t="s">
        <v>935</v>
      </c>
      <c r="D192" s="126" t="s">
        <v>940</v>
      </c>
      <c r="E192" s="126" t="s">
        <v>809</v>
      </c>
      <c r="F192" s="126" t="s">
        <v>809</v>
      </c>
      <c r="G192" s="126" t="s">
        <v>809</v>
      </c>
      <c r="H192" s="126" t="s">
        <v>810</v>
      </c>
      <c r="I192" s="126" t="s">
        <v>809</v>
      </c>
      <c r="J192" s="126" t="s">
        <v>809</v>
      </c>
      <c r="K192" s="126" t="s">
        <v>809</v>
      </c>
      <c r="L192" s="126" t="s">
        <v>936</v>
      </c>
      <c r="M192" s="126" t="s">
        <v>1808</v>
      </c>
      <c r="N192" s="126" t="s">
        <v>1809</v>
      </c>
      <c r="O192" s="126" t="s">
        <v>1810</v>
      </c>
      <c r="P192" s="126" t="s">
        <v>1811</v>
      </c>
    </row>
    <row r="193" spans="1:16" x14ac:dyDescent="0.3">
      <c r="A193" s="126" t="s">
        <v>616</v>
      </c>
      <c r="B193" s="126" t="s">
        <v>1812</v>
      </c>
      <c r="C193" s="126" t="s">
        <v>808</v>
      </c>
      <c r="D193" s="126" t="s">
        <v>815</v>
      </c>
      <c r="E193" s="126" t="s">
        <v>809</v>
      </c>
      <c r="F193" s="126" t="s">
        <v>810</v>
      </c>
      <c r="G193" s="126" t="s">
        <v>810</v>
      </c>
      <c r="H193" s="126" t="s">
        <v>810</v>
      </c>
      <c r="I193" s="126" t="s">
        <v>810</v>
      </c>
      <c r="J193" s="126" t="s">
        <v>810</v>
      </c>
      <c r="K193" s="126" t="s">
        <v>810</v>
      </c>
      <c r="L193" s="126" t="s">
        <v>1319</v>
      </c>
      <c r="M193" s="126" t="s">
        <v>1813</v>
      </c>
      <c r="N193" s="126" t="s">
        <v>1809</v>
      </c>
      <c r="O193" s="126" t="s">
        <v>1814</v>
      </c>
      <c r="P193" s="125"/>
    </row>
    <row r="194" spans="1:16" x14ac:dyDescent="0.3">
      <c r="A194" s="126" t="s">
        <v>1816</v>
      </c>
      <c r="B194" s="126" t="s">
        <v>1815</v>
      </c>
      <c r="C194" s="126" t="s">
        <v>808</v>
      </c>
      <c r="D194" s="126" t="s">
        <v>922</v>
      </c>
      <c r="E194" s="126" t="s">
        <v>810</v>
      </c>
      <c r="F194" s="126" t="s">
        <v>809</v>
      </c>
      <c r="G194" s="126" t="s">
        <v>810</v>
      </c>
      <c r="H194" s="126" t="s">
        <v>810</v>
      </c>
      <c r="I194" s="126" t="s">
        <v>810</v>
      </c>
      <c r="J194" s="126" t="s">
        <v>810</v>
      </c>
      <c r="K194" s="126" t="s">
        <v>810</v>
      </c>
      <c r="L194" s="126" t="s">
        <v>1817</v>
      </c>
      <c r="M194" s="126" t="s">
        <v>1818</v>
      </c>
      <c r="N194" s="126" t="s">
        <v>837</v>
      </c>
      <c r="O194" s="126" t="s">
        <v>1819</v>
      </c>
      <c r="P194" s="126" t="s">
        <v>1820</v>
      </c>
    </row>
    <row r="195" spans="1:16" x14ac:dyDescent="0.3">
      <c r="A195" s="126" t="s">
        <v>1822</v>
      </c>
      <c r="B195" s="126" t="s">
        <v>1821</v>
      </c>
      <c r="C195" s="126" t="s">
        <v>808</v>
      </c>
      <c r="D195" s="126" t="s">
        <v>922</v>
      </c>
      <c r="E195" s="126" t="s">
        <v>810</v>
      </c>
      <c r="F195" s="126" t="s">
        <v>809</v>
      </c>
      <c r="G195" s="126" t="s">
        <v>810</v>
      </c>
      <c r="H195" s="126" t="s">
        <v>810</v>
      </c>
      <c r="I195" s="126" t="s">
        <v>810</v>
      </c>
      <c r="J195" s="126" t="s">
        <v>810</v>
      </c>
      <c r="K195" s="126" t="s">
        <v>810</v>
      </c>
      <c r="L195" s="126" t="s">
        <v>1823</v>
      </c>
      <c r="M195" s="126" t="s">
        <v>1824</v>
      </c>
      <c r="N195" s="126" t="s">
        <v>1438</v>
      </c>
      <c r="O195" s="126" t="s">
        <v>1825</v>
      </c>
      <c r="P195" s="126" t="s">
        <v>1826</v>
      </c>
    </row>
    <row r="196" spans="1:16" x14ac:dyDescent="0.3">
      <c r="A196" s="126" t="s">
        <v>1828</v>
      </c>
      <c r="B196" s="126" t="s">
        <v>1827</v>
      </c>
      <c r="C196" s="126" t="s">
        <v>808</v>
      </c>
      <c r="D196" s="126" t="s">
        <v>922</v>
      </c>
      <c r="E196" s="126" t="s">
        <v>810</v>
      </c>
      <c r="F196" s="126" t="s">
        <v>809</v>
      </c>
      <c r="G196" s="126" t="s">
        <v>810</v>
      </c>
      <c r="H196" s="126" t="s">
        <v>810</v>
      </c>
      <c r="I196" s="126" t="s">
        <v>810</v>
      </c>
      <c r="J196" s="126" t="s">
        <v>810</v>
      </c>
      <c r="K196" s="126" t="s">
        <v>810</v>
      </c>
      <c r="L196" s="126" t="s">
        <v>1829</v>
      </c>
      <c r="M196" s="126" t="s">
        <v>1830</v>
      </c>
      <c r="N196" s="126" t="s">
        <v>899</v>
      </c>
      <c r="O196" s="126" t="s">
        <v>1831</v>
      </c>
      <c r="P196" s="126" t="s">
        <v>1832</v>
      </c>
    </row>
    <row r="197" spans="1:16" x14ac:dyDescent="0.3">
      <c r="A197" s="126" t="s">
        <v>1834</v>
      </c>
      <c r="B197" s="126" t="s">
        <v>1833</v>
      </c>
      <c r="C197" s="126" t="s">
        <v>808</v>
      </c>
      <c r="D197" s="126" t="s">
        <v>922</v>
      </c>
      <c r="E197" s="126" t="s">
        <v>810</v>
      </c>
      <c r="F197" s="126" t="s">
        <v>809</v>
      </c>
      <c r="G197" s="126" t="s">
        <v>810</v>
      </c>
      <c r="H197" s="126" t="s">
        <v>810</v>
      </c>
      <c r="I197" s="126" t="s">
        <v>810</v>
      </c>
      <c r="J197" s="126" t="s">
        <v>810</v>
      </c>
      <c r="K197" s="126" t="s">
        <v>810</v>
      </c>
      <c r="L197" s="126" t="s">
        <v>1835</v>
      </c>
      <c r="M197" s="126" t="s">
        <v>1836</v>
      </c>
      <c r="N197" s="126" t="s">
        <v>1024</v>
      </c>
      <c r="O197" s="126" t="s">
        <v>1837</v>
      </c>
      <c r="P197" s="126" t="s">
        <v>1838</v>
      </c>
    </row>
    <row r="198" spans="1:16" x14ac:dyDescent="0.3">
      <c r="A198" s="126" t="s">
        <v>1840</v>
      </c>
      <c r="B198" s="126" t="s">
        <v>1839</v>
      </c>
      <c r="C198" s="126" t="s">
        <v>808</v>
      </c>
      <c r="D198" s="126" t="s">
        <v>815</v>
      </c>
      <c r="E198" s="126" t="s">
        <v>810</v>
      </c>
      <c r="F198" s="126" t="s">
        <v>809</v>
      </c>
      <c r="G198" s="126" t="s">
        <v>810</v>
      </c>
      <c r="H198" s="126" t="s">
        <v>810</v>
      </c>
      <c r="I198" s="126" t="s">
        <v>810</v>
      </c>
      <c r="J198" s="126" t="s">
        <v>810</v>
      </c>
      <c r="K198" s="126" t="s">
        <v>810</v>
      </c>
      <c r="L198" s="126" t="s">
        <v>1841</v>
      </c>
      <c r="M198" s="126" t="s">
        <v>1842</v>
      </c>
      <c r="N198" s="126" t="s">
        <v>1843</v>
      </c>
      <c r="O198" s="125"/>
      <c r="P198" s="125"/>
    </row>
    <row r="199" spans="1:16" x14ac:dyDescent="0.3">
      <c r="A199" s="126" t="s">
        <v>1845</v>
      </c>
      <c r="B199" s="126" t="s">
        <v>1844</v>
      </c>
      <c r="C199" s="126" t="s">
        <v>808</v>
      </c>
      <c r="D199" s="126" t="s">
        <v>815</v>
      </c>
      <c r="E199" s="126" t="s">
        <v>809</v>
      </c>
      <c r="F199" s="126" t="s">
        <v>810</v>
      </c>
      <c r="G199" s="126" t="s">
        <v>810</v>
      </c>
      <c r="H199" s="126" t="s">
        <v>810</v>
      </c>
      <c r="I199" s="126" t="s">
        <v>810</v>
      </c>
      <c r="J199" s="126" t="s">
        <v>810</v>
      </c>
      <c r="K199" s="126" t="s">
        <v>810</v>
      </c>
      <c r="L199" s="126" t="s">
        <v>1846</v>
      </c>
      <c r="M199" s="126" t="s">
        <v>1847</v>
      </c>
      <c r="N199" s="126" t="s">
        <v>1427</v>
      </c>
      <c r="O199" s="126" t="s">
        <v>1848</v>
      </c>
      <c r="P199" s="125"/>
    </row>
    <row r="200" spans="1:16" x14ac:dyDescent="0.3">
      <c r="A200" s="126" t="s">
        <v>1850</v>
      </c>
      <c r="B200" s="126" t="s">
        <v>1849</v>
      </c>
      <c r="C200" s="126" t="s">
        <v>808</v>
      </c>
      <c r="D200" s="126" t="s">
        <v>815</v>
      </c>
      <c r="E200" s="126" t="s">
        <v>810</v>
      </c>
      <c r="F200" s="126" t="s">
        <v>809</v>
      </c>
      <c r="G200" s="126" t="s">
        <v>810</v>
      </c>
      <c r="H200" s="126" t="s">
        <v>810</v>
      </c>
      <c r="I200" s="126" t="s">
        <v>810</v>
      </c>
      <c r="J200" s="126" t="s">
        <v>810</v>
      </c>
      <c r="K200" s="126" t="s">
        <v>810</v>
      </c>
      <c r="L200" s="126" t="s">
        <v>1851</v>
      </c>
      <c r="M200" s="126" t="s">
        <v>1852</v>
      </c>
      <c r="N200" s="126" t="s">
        <v>926</v>
      </c>
      <c r="O200" s="126" t="s">
        <v>1853</v>
      </c>
      <c r="P200" s="125"/>
    </row>
    <row r="201" spans="1:16" x14ac:dyDescent="0.3">
      <c r="A201" s="126" t="s">
        <v>102</v>
      </c>
      <c r="B201" s="126" t="s">
        <v>1854</v>
      </c>
      <c r="C201" s="126" t="s">
        <v>935</v>
      </c>
      <c r="D201" s="126" t="s">
        <v>940</v>
      </c>
      <c r="E201" s="126" t="s">
        <v>809</v>
      </c>
      <c r="F201" s="126" t="s">
        <v>810</v>
      </c>
      <c r="G201" s="126" t="s">
        <v>809</v>
      </c>
      <c r="H201" s="126" t="s">
        <v>810</v>
      </c>
      <c r="I201" s="126" t="s">
        <v>809</v>
      </c>
      <c r="J201" s="126" t="s">
        <v>810</v>
      </c>
      <c r="K201" s="126" t="s">
        <v>809</v>
      </c>
      <c r="L201" s="126" t="s">
        <v>1855</v>
      </c>
      <c r="M201" s="126" t="s">
        <v>1856</v>
      </c>
      <c r="N201" s="126" t="s">
        <v>1857</v>
      </c>
      <c r="O201" s="126" t="s">
        <v>1858</v>
      </c>
      <c r="P201" s="126" t="s">
        <v>1859</v>
      </c>
    </row>
    <row r="202" spans="1:16" x14ac:dyDescent="0.3">
      <c r="A202" s="126" t="s">
        <v>1861</v>
      </c>
      <c r="B202" s="126" t="s">
        <v>1860</v>
      </c>
      <c r="C202" s="126" t="s">
        <v>808</v>
      </c>
      <c r="D202" s="126" t="s">
        <v>815</v>
      </c>
      <c r="E202" s="126" t="s">
        <v>810</v>
      </c>
      <c r="F202" s="126" t="s">
        <v>809</v>
      </c>
      <c r="G202" s="126" t="s">
        <v>810</v>
      </c>
      <c r="H202" s="126" t="s">
        <v>810</v>
      </c>
      <c r="I202" s="126" t="s">
        <v>810</v>
      </c>
      <c r="J202" s="126" t="s">
        <v>810</v>
      </c>
      <c r="K202" s="126" t="s">
        <v>810</v>
      </c>
      <c r="L202" s="126" t="s">
        <v>1862</v>
      </c>
      <c r="M202" s="126" t="s">
        <v>1863</v>
      </c>
      <c r="N202" s="126" t="s">
        <v>1857</v>
      </c>
      <c r="O202" s="126" t="s">
        <v>1864</v>
      </c>
      <c r="P202" s="126" t="s">
        <v>1865</v>
      </c>
    </row>
    <row r="203" spans="1:16" x14ac:dyDescent="0.3">
      <c r="A203" s="126" t="s">
        <v>1867</v>
      </c>
      <c r="B203" s="126" t="s">
        <v>1866</v>
      </c>
      <c r="C203" s="126" t="s">
        <v>808</v>
      </c>
      <c r="D203" s="126" t="s">
        <v>861</v>
      </c>
      <c r="E203" s="126" t="s">
        <v>809</v>
      </c>
      <c r="F203" s="126" t="s">
        <v>810</v>
      </c>
      <c r="G203" s="126" t="s">
        <v>810</v>
      </c>
      <c r="H203" s="126" t="s">
        <v>810</v>
      </c>
      <c r="I203" s="126" t="s">
        <v>810</v>
      </c>
      <c r="J203" s="126" t="s">
        <v>810</v>
      </c>
      <c r="K203" s="126" t="s">
        <v>810</v>
      </c>
      <c r="L203" s="126" t="s">
        <v>1868</v>
      </c>
      <c r="M203" s="126" t="s">
        <v>1869</v>
      </c>
      <c r="N203" s="126" t="s">
        <v>1870</v>
      </c>
      <c r="O203" s="126" t="s">
        <v>1871</v>
      </c>
      <c r="P203" s="125"/>
    </row>
    <row r="204" spans="1:16" x14ac:dyDescent="0.3">
      <c r="A204" s="126" t="s">
        <v>1873</v>
      </c>
      <c r="B204" s="126" t="s">
        <v>1872</v>
      </c>
      <c r="C204" s="126" t="s">
        <v>808</v>
      </c>
      <c r="D204" s="126" t="s">
        <v>815</v>
      </c>
      <c r="E204" s="126" t="s">
        <v>810</v>
      </c>
      <c r="F204" s="126" t="s">
        <v>809</v>
      </c>
      <c r="G204" s="126" t="s">
        <v>810</v>
      </c>
      <c r="H204" s="126" t="s">
        <v>810</v>
      </c>
      <c r="I204" s="126" t="s">
        <v>810</v>
      </c>
      <c r="J204" s="126" t="s">
        <v>810</v>
      </c>
      <c r="K204" s="126" t="s">
        <v>810</v>
      </c>
      <c r="L204" s="126" t="s">
        <v>840</v>
      </c>
      <c r="M204" s="126" t="s">
        <v>841</v>
      </c>
      <c r="N204" s="126" t="s">
        <v>837</v>
      </c>
      <c r="O204" s="126" t="s">
        <v>1874</v>
      </c>
      <c r="P204" s="125"/>
    </row>
    <row r="205" spans="1:16" x14ac:dyDescent="0.3">
      <c r="A205" s="126" t="s">
        <v>1876</v>
      </c>
      <c r="B205" s="126" t="s">
        <v>1875</v>
      </c>
      <c r="C205" s="126" t="s">
        <v>808</v>
      </c>
      <c r="D205" s="126" t="s">
        <v>815</v>
      </c>
      <c r="E205" s="126" t="s">
        <v>810</v>
      </c>
      <c r="F205" s="126" t="s">
        <v>809</v>
      </c>
      <c r="G205" s="126" t="s">
        <v>810</v>
      </c>
      <c r="H205" s="126" t="s">
        <v>810</v>
      </c>
      <c r="I205" s="126" t="s">
        <v>810</v>
      </c>
      <c r="J205" s="126" t="s">
        <v>810</v>
      </c>
      <c r="K205" s="126" t="s">
        <v>810</v>
      </c>
      <c r="L205" s="126" t="s">
        <v>840</v>
      </c>
      <c r="M205" s="126" t="s">
        <v>841</v>
      </c>
      <c r="N205" s="126" t="s">
        <v>837</v>
      </c>
      <c r="O205" s="126" t="s">
        <v>1877</v>
      </c>
      <c r="P205" s="125"/>
    </row>
    <row r="206" spans="1:16" x14ac:dyDescent="0.3">
      <c r="A206" s="126" t="s">
        <v>1879</v>
      </c>
      <c r="B206" s="126" t="s">
        <v>1878</v>
      </c>
      <c r="C206" s="126" t="s">
        <v>808</v>
      </c>
      <c r="D206" s="126" t="s">
        <v>815</v>
      </c>
      <c r="E206" s="126" t="s">
        <v>810</v>
      </c>
      <c r="F206" s="126" t="s">
        <v>809</v>
      </c>
      <c r="G206" s="126" t="s">
        <v>810</v>
      </c>
      <c r="H206" s="126" t="s">
        <v>810</v>
      </c>
      <c r="I206" s="126" t="s">
        <v>810</v>
      </c>
      <c r="J206" s="126" t="s">
        <v>810</v>
      </c>
      <c r="K206" s="126" t="s">
        <v>810</v>
      </c>
      <c r="L206" s="126" t="s">
        <v>1880</v>
      </c>
      <c r="M206" s="126" t="s">
        <v>1881</v>
      </c>
      <c r="N206" s="126" t="s">
        <v>899</v>
      </c>
      <c r="O206" s="126" t="s">
        <v>1882</v>
      </c>
      <c r="P206" s="126" t="s">
        <v>1883</v>
      </c>
    </row>
    <row r="207" spans="1:16" x14ac:dyDescent="0.3">
      <c r="A207" s="126" t="s">
        <v>598</v>
      </c>
      <c r="B207" s="126" t="s">
        <v>1884</v>
      </c>
      <c r="C207" s="126" t="s">
        <v>808</v>
      </c>
      <c r="D207" s="126" t="s">
        <v>815</v>
      </c>
      <c r="E207" s="126" t="s">
        <v>809</v>
      </c>
      <c r="F207" s="126" t="s">
        <v>810</v>
      </c>
      <c r="G207" s="126" t="s">
        <v>810</v>
      </c>
      <c r="H207" s="126" t="s">
        <v>810</v>
      </c>
      <c r="I207" s="126" t="s">
        <v>810</v>
      </c>
      <c r="J207" s="126" t="s">
        <v>810</v>
      </c>
      <c r="K207" s="126" t="s">
        <v>810</v>
      </c>
      <c r="L207" s="126" t="s">
        <v>1885</v>
      </c>
      <c r="M207" s="126" t="s">
        <v>1886</v>
      </c>
      <c r="N207" s="126" t="s">
        <v>1887</v>
      </c>
      <c r="O207" s="126" t="s">
        <v>1888</v>
      </c>
      <c r="P207" s="125"/>
    </row>
    <row r="208" spans="1:16" x14ac:dyDescent="0.3">
      <c r="A208" s="126" t="s">
        <v>1890</v>
      </c>
      <c r="B208" s="126" t="s">
        <v>1889</v>
      </c>
      <c r="C208" s="126" t="s">
        <v>808</v>
      </c>
      <c r="D208" s="126" t="s">
        <v>888</v>
      </c>
      <c r="E208" s="126" t="s">
        <v>809</v>
      </c>
      <c r="F208" s="126" t="s">
        <v>810</v>
      </c>
      <c r="G208" s="126" t="s">
        <v>810</v>
      </c>
      <c r="H208" s="126" t="s">
        <v>810</v>
      </c>
      <c r="I208" s="126" t="s">
        <v>810</v>
      </c>
      <c r="J208" s="126" t="s">
        <v>810</v>
      </c>
      <c r="K208" s="126" t="s">
        <v>810</v>
      </c>
      <c r="L208" s="126" t="s">
        <v>1891</v>
      </c>
      <c r="M208" s="126" t="s">
        <v>1892</v>
      </c>
      <c r="N208" s="126" t="s">
        <v>1893</v>
      </c>
      <c r="O208" s="125"/>
      <c r="P208" s="125"/>
    </row>
    <row r="209" spans="1:16" x14ac:dyDescent="0.3">
      <c r="A209" s="126" t="s">
        <v>549</v>
      </c>
      <c r="B209" s="126" t="s">
        <v>1894</v>
      </c>
      <c r="C209" s="126" t="s">
        <v>808</v>
      </c>
      <c r="D209" s="126" t="s">
        <v>888</v>
      </c>
      <c r="E209" s="126" t="s">
        <v>809</v>
      </c>
      <c r="F209" s="126" t="s">
        <v>810</v>
      </c>
      <c r="G209" s="126" t="s">
        <v>810</v>
      </c>
      <c r="H209" s="126" t="s">
        <v>810</v>
      </c>
      <c r="I209" s="126" t="s">
        <v>810</v>
      </c>
      <c r="J209" s="126" t="s">
        <v>810</v>
      </c>
      <c r="K209" s="126" t="s">
        <v>810</v>
      </c>
      <c r="L209" s="126" t="s">
        <v>1895</v>
      </c>
      <c r="M209" s="126" t="s">
        <v>1896</v>
      </c>
      <c r="N209" s="126" t="s">
        <v>1897</v>
      </c>
      <c r="O209" s="126" t="s">
        <v>1898</v>
      </c>
      <c r="P209" s="126" t="s">
        <v>1899</v>
      </c>
    </row>
    <row r="210" spans="1:16" x14ac:dyDescent="0.3">
      <c r="A210" s="126" t="s">
        <v>546</v>
      </c>
      <c r="B210" s="126" t="s">
        <v>1900</v>
      </c>
      <c r="C210" s="126" t="s">
        <v>808</v>
      </c>
      <c r="D210" s="126" t="s">
        <v>861</v>
      </c>
      <c r="E210" s="126" t="s">
        <v>809</v>
      </c>
      <c r="F210" s="126" t="s">
        <v>810</v>
      </c>
      <c r="G210" s="126" t="s">
        <v>810</v>
      </c>
      <c r="H210" s="126" t="s">
        <v>810</v>
      </c>
      <c r="I210" s="126" t="s">
        <v>810</v>
      </c>
      <c r="J210" s="126" t="s">
        <v>810</v>
      </c>
      <c r="K210" s="126" t="s">
        <v>810</v>
      </c>
      <c r="L210" s="126" t="s">
        <v>1901</v>
      </c>
      <c r="M210" s="126" t="s">
        <v>1437</v>
      </c>
      <c r="N210" s="126" t="s">
        <v>1438</v>
      </c>
      <c r="O210" s="126" t="s">
        <v>1902</v>
      </c>
      <c r="P210" s="125"/>
    </row>
    <row r="211" spans="1:16" x14ac:dyDescent="0.3">
      <c r="A211" s="126" t="s">
        <v>103</v>
      </c>
      <c r="B211" s="126" t="s">
        <v>1903</v>
      </c>
      <c r="C211" s="126" t="s">
        <v>808</v>
      </c>
      <c r="D211" s="126" t="s">
        <v>888</v>
      </c>
      <c r="E211" s="126" t="s">
        <v>809</v>
      </c>
      <c r="F211" s="126" t="s">
        <v>810</v>
      </c>
      <c r="G211" s="126" t="s">
        <v>810</v>
      </c>
      <c r="H211" s="126" t="s">
        <v>810</v>
      </c>
      <c r="I211" s="126" t="s">
        <v>810</v>
      </c>
      <c r="J211" s="126" t="s">
        <v>810</v>
      </c>
      <c r="K211" s="126" t="s">
        <v>810</v>
      </c>
      <c r="L211" s="126" t="s">
        <v>1904</v>
      </c>
      <c r="M211" s="126" t="s">
        <v>1905</v>
      </c>
      <c r="N211" s="126" t="s">
        <v>1906</v>
      </c>
      <c r="O211" s="126" t="s">
        <v>1907</v>
      </c>
      <c r="P211" s="125"/>
    </row>
    <row r="212" spans="1:16" x14ac:dyDescent="0.3">
      <c r="A212" s="126" t="s">
        <v>550</v>
      </c>
      <c r="B212" s="126" t="s">
        <v>1908</v>
      </c>
      <c r="C212" s="126" t="s">
        <v>808</v>
      </c>
      <c r="D212" s="126" t="s">
        <v>888</v>
      </c>
      <c r="E212" s="126" t="s">
        <v>809</v>
      </c>
      <c r="F212" s="126" t="s">
        <v>810</v>
      </c>
      <c r="G212" s="126" t="s">
        <v>810</v>
      </c>
      <c r="H212" s="126" t="s">
        <v>810</v>
      </c>
      <c r="I212" s="126" t="s">
        <v>810</v>
      </c>
      <c r="J212" s="126" t="s">
        <v>810</v>
      </c>
      <c r="K212" s="126" t="s">
        <v>810</v>
      </c>
      <c r="L212" s="126" t="s">
        <v>1909</v>
      </c>
      <c r="M212" s="126" t="s">
        <v>1910</v>
      </c>
      <c r="N212" s="126" t="s">
        <v>1897</v>
      </c>
      <c r="O212" s="126" t="s">
        <v>1911</v>
      </c>
      <c r="P212" s="125"/>
    </row>
    <row r="213" spans="1:16" x14ac:dyDescent="0.3">
      <c r="A213" s="126" t="s">
        <v>1913</v>
      </c>
      <c r="B213" s="126" t="s">
        <v>1912</v>
      </c>
      <c r="C213" s="126" t="s">
        <v>808</v>
      </c>
      <c r="D213" s="126" t="s">
        <v>815</v>
      </c>
      <c r="E213" s="126" t="s">
        <v>809</v>
      </c>
      <c r="F213" s="126" t="s">
        <v>810</v>
      </c>
      <c r="G213" s="126" t="s">
        <v>810</v>
      </c>
      <c r="H213" s="126" t="s">
        <v>810</v>
      </c>
      <c r="I213" s="126" t="s">
        <v>810</v>
      </c>
      <c r="J213" s="126" t="s">
        <v>810</v>
      </c>
      <c r="K213" s="126" t="s">
        <v>810</v>
      </c>
      <c r="L213" s="126" t="s">
        <v>1914</v>
      </c>
      <c r="M213" s="126" t="s">
        <v>1915</v>
      </c>
      <c r="N213" s="126" t="s">
        <v>1916</v>
      </c>
      <c r="O213" s="126" t="s">
        <v>1917</v>
      </c>
      <c r="P213" s="125"/>
    </row>
    <row r="214" spans="1:16" x14ac:dyDescent="0.3">
      <c r="A214" s="126" t="s">
        <v>1919</v>
      </c>
      <c r="B214" s="126" t="s">
        <v>1918</v>
      </c>
      <c r="C214" s="126" t="s">
        <v>808</v>
      </c>
      <c r="D214" s="126" t="s">
        <v>888</v>
      </c>
      <c r="E214" s="126" t="s">
        <v>809</v>
      </c>
      <c r="F214" s="126" t="s">
        <v>810</v>
      </c>
      <c r="G214" s="126" t="s">
        <v>810</v>
      </c>
      <c r="H214" s="126" t="s">
        <v>810</v>
      </c>
      <c r="I214" s="126" t="s">
        <v>810</v>
      </c>
      <c r="J214" s="126" t="s">
        <v>810</v>
      </c>
      <c r="K214" s="126" t="s">
        <v>810</v>
      </c>
      <c r="L214" s="126" t="s">
        <v>1920</v>
      </c>
      <c r="M214" s="126" t="s">
        <v>1921</v>
      </c>
      <c r="N214" s="126" t="s">
        <v>1922</v>
      </c>
      <c r="O214" s="126" t="s">
        <v>1923</v>
      </c>
      <c r="P214" s="126" t="s">
        <v>1924</v>
      </c>
    </row>
    <row r="215" spans="1:16" x14ac:dyDescent="0.3">
      <c r="A215" s="126" t="s">
        <v>104</v>
      </c>
      <c r="B215" s="126" t="s">
        <v>1925</v>
      </c>
      <c r="C215" s="126" t="s">
        <v>808</v>
      </c>
      <c r="D215" s="126" t="s">
        <v>922</v>
      </c>
      <c r="E215" s="126" t="s">
        <v>809</v>
      </c>
      <c r="F215" s="126" t="s">
        <v>810</v>
      </c>
      <c r="G215" s="126" t="s">
        <v>810</v>
      </c>
      <c r="H215" s="126" t="s">
        <v>810</v>
      </c>
      <c r="I215" s="126" t="s">
        <v>810</v>
      </c>
      <c r="J215" s="126" t="s">
        <v>810</v>
      </c>
      <c r="K215" s="126" t="s">
        <v>810</v>
      </c>
      <c r="L215" s="126" t="s">
        <v>1926</v>
      </c>
      <c r="M215" s="126" t="s">
        <v>1927</v>
      </c>
      <c r="N215" s="126" t="s">
        <v>1928</v>
      </c>
      <c r="O215" s="126" t="s">
        <v>1929</v>
      </c>
      <c r="P215" s="125"/>
    </row>
    <row r="216" spans="1:16" x14ac:dyDescent="0.3">
      <c r="A216" s="126" t="s">
        <v>1931</v>
      </c>
      <c r="B216" s="126" t="s">
        <v>1930</v>
      </c>
      <c r="C216" s="126" t="s">
        <v>808</v>
      </c>
      <c r="D216" s="126" t="s">
        <v>815</v>
      </c>
      <c r="E216" s="126" t="s">
        <v>810</v>
      </c>
      <c r="F216" s="126" t="s">
        <v>809</v>
      </c>
      <c r="G216" s="126" t="s">
        <v>810</v>
      </c>
      <c r="H216" s="126" t="s">
        <v>810</v>
      </c>
      <c r="I216" s="126" t="s">
        <v>810</v>
      </c>
      <c r="J216" s="126" t="s">
        <v>810</v>
      </c>
      <c r="K216" s="126" t="s">
        <v>810</v>
      </c>
      <c r="L216" s="126" t="s">
        <v>1932</v>
      </c>
      <c r="M216" s="126" t="s">
        <v>1933</v>
      </c>
      <c r="N216" s="126" t="s">
        <v>1934</v>
      </c>
      <c r="O216" s="126" t="s">
        <v>1935</v>
      </c>
      <c r="P216" s="126" t="s">
        <v>1936</v>
      </c>
    </row>
    <row r="217" spans="1:16" x14ac:dyDescent="0.3">
      <c r="A217" s="126" t="s">
        <v>110</v>
      </c>
      <c r="B217" s="126" t="s">
        <v>1937</v>
      </c>
      <c r="C217" s="126" t="s">
        <v>808</v>
      </c>
      <c r="D217" s="126" t="s">
        <v>815</v>
      </c>
      <c r="E217" s="126" t="s">
        <v>809</v>
      </c>
      <c r="F217" s="126" t="s">
        <v>809</v>
      </c>
      <c r="G217" s="126" t="s">
        <v>810</v>
      </c>
      <c r="H217" s="126" t="s">
        <v>810</v>
      </c>
      <c r="I217" s="126" t="s">
        <v>810</v>
      </c>
      <c r="J217" s="126" t="s">
        <v>810</v>
      </c>
      <c r="K217" s="126" t="s">
        <v>810</v>
      </c>
      <c r="L217" s="126" t="s">
        <v>1938</v>
      </c>
      <c r="M217" s="126" t="s">
        <v>1939</v>
      </c>
      <c r="N217" s="126" t="s">
        <v>1940</v>
      </c>
      <c r="O217" s="126" t="s">
        <v>1941</v>
      </c>
      <c r="P217" s="126" t="s">
        <v>1942</v>
      </c>
    </row>
    <row r="218" spans="1:16" x14ac:dyDescent="0.3">
      <c r="A218" s="126" t="s">
        <v>1944</v>
      </c>
      <c r="B218" s="126" t="s">
        <v>1943</v>
      </c>
      <c r="C218" s="126" t="s">
        <v>808</v>
      </c>
      <c r="D218" s="126" t="s">
        <v>888</v>
      </c>
      <c r="E218" s="126" t="s">
        <v>809</v>
      </c>
      <c r="F218" s="126" t="s">
        <v>810</v>
      </c>
      <c r="G218" s="126" t="s">
        <v>810</v>
      </c>
      <c r="H218" s="126" t="s">
        <v>810</v>
      </c>
      <c r="I218" s="126" t="s">
        <v>810</v>
      </c>
      <c r="J218" s="126" t="s">
        <v>810</v>
      </c>
      <c r="K218" s="126" t="s">
        <v>810</v>
      </c>
      <c r="L218" s="126" t="s">
        <v>1945</v>
      </c>
      <c r="M218" s="126" t="s">
        <v>1946</v>
      </c>
      <c r="N218" s="126" t="s">
        <v>926</v>
      </c>
      <c r="O218" s="126" t="s">
        <v>1947</v>
      </c>
      <c r="P218" s="125"/>
    </row>
    <row r="219" spans="1:16" x14ac:dyDescent="0.3">
      <c r="A219" s="126" t="s">
        <v>111</v>
      </c>
      <c r="B219" s="126" t="s">
        <v>1948</v>
      </c>
      <c r="C219" s="126" t="s">
        <v>808</v>
      </c>
      <c r="D219" s="126" t="s">
        <v>815</v>
      </c>
      <c r="E219" s="126" t="s">
        <v>809</v>
      </c>
      <c r="F219" s="126" t="s">
        <v>810</v>
      </c>
      <c r="G219" s="126" t="s">
        <v>810</v>
      </c>
      <c r="H219" s="126" t="s">
        <v>810</v>
      </c>
      <c r="I219" s="126" t="s">
        <v>810</v>
      </c>
      <c r="J219" s="126" t="s">
        <v>810</v>
      </c>
      <c r="K219" s="126" t="s">
        <v>810</v>
      </c>
      <c r="L219" s="126" t="s">
        <v>1949</v>
      </c>
      <c r="M219" s="126" t="s">
        <v>1950</v>
      </c>
      <c r="N219" s="126" t="s">
        <v>964</v>
      </c>
      <c r="O219" s="126" t="s">
        <v>1951</v>
      </c>
      <c r="P219" s="125"/>
    </row>
    <row r="220" spans="1:16" x14ac:dyDescent="0.3">
      <c r="A220" s="126" t="s">
        <v>112</v>
      </c>
      <c r="B220" s="126" t="s">
        <v>1952</v>
      </c>
      <c r="C220" s="126" t="s">
        <v>808</v>
      </c>
      <c r="D220" s="126" t="s">
        <v>888</v>
      </c>
      <c r="E220" s="126" t="s">
        <v>809</v>
      </c>
      <c r="F220" s="126" t="s">
        <v>810</v>
      </c>
      <c r="G220" s="126" t="s">
        <v>810</v>
      </c>
      <c r="H220" s="126" t="s">
        <v>810</v>
      </c>
      <c r="I220" s="126" t="s">
        <v>810</v>
      </c>
      <c r="J220" s="126" t="s">
        <v>810</v>
      </c>
      <c r="K220" s="126" t="s">
        <v>810</v>
      </c>
      <c r="L220" s="126" t="s">
        <v>1953</v>
      </c>
      <c r="M220" s="126" t="s">
        <v>1954</v>
      </c>
      <c r="N220" s="126" t="s">
        <v>1244</v>
      </c>
      <c r="O220" s="126" t="s">
        <v>1955</v>
      </c>
      <c r="P220" s="126" t="s">
        <v>1956</v>
      </c>
    </row>
    <row r="221" spans="1:16" x14ac:dyDescent="0.3">
      <c r="A221" s="126" t="s">
        <v>113</v>
      </c>
      <c r="B221" s="126" t="s">
        <v>1957</v>
      </c>
      <c r="C221" s="126" t="s">
        <v>808</v>
      </c>
      <c r="D221" s="126" t="s">
        <v>815</v>
      </c>
      <c r="E221" s="126" t="s">
        <v>809</v>
      </c>
      <c r="F221" s="126" t="s">
        <v>810</v>
      </c>
      <c r="G221" s="126" t="s">
        <v>810</v>
      </c>
      <c r="H221" s="126" t="s">
        <v>810</v>
      </c>
      <c r="I221" s="126" t="s">
        <v>810</v>
      </c>
      <c r="J221" s="126" t="s">
        <v>810</v>
      </c>
      <c r="K221" s="126" t="s">
        <v>810</v>
      </c>
      <c r="L221" s="126" t="s">
        <v>1958</v>
      </c>
      <c r="M221" s="126" t="s">
        <v>1959</v>
      </c>
      <c r="N221" s="126" t="s">
        <v>1736</v>
      </c>
      <c r="O221" s="126" t="s">
        <v>1960</v>
      </c>
      <c r="P221" s="125"/>
    </row>
    <row r="222" spans="1:16" x14ac:dyDescent="0.3">
      <c r="A222" s="126" t="s">
        <v>1962</v>
      </c>
      <c r="B222" s="126" t="s">
        <v>1961</v>
      </c>
      <c r="C222" s="126" t="s">
        <v>808</v>
      </c>
      <c r="D222" s="126" t="s">
        <v>888</v>
      </c>
      <c r="E222" s="126" t="s">
        <v>809</v>
      </c>
      <c r="F222" s="126" t="s">
        <v>810</v>
      </c>
      <c r="G222" s="126" t="s">
        <v>810</v>
      </c>
      <c r="H222" s="126" t="s">
        <v>810</v>
      </c>
      <c r="I222" s="126" t="s">
        <v>810</v>
      </c>
      <c r="J222" s="126" t="s">
        <v>810</v>
      </c>
      <c r="K222" s="126" t="s">
        <v>810</v>
      </c>
      <c r="L222" s="126" t="s">
        <v>1963</v>
      </c>
      <c r="M222" s="126" t="s">
        <v>1964</v>
      </c>
      <c r="N222" s="126" t="s">
        <v>837</v>
      </c>
      <c r="O222" s="126" t="s">
        <v>1965</v>
      </c>
      <c r="P222" s="125"/>
    </row>
    <row r="223" spans="1:16" x14ac:dyDescent="0.3">
      <c r="A223" s="126" t="s">
        <v>117</v>
      </c>
      <c r="B223" s="126" t="s">
        <v>1966</v>
      </c>
      <c r="C223" s="126" t="s">
        <v>808</v>
      </c>
      <c r="D223" s="126" t="s">
        <v>815</v>
      </c>
      <c r="E223" s="126" t="s">
        <v>809</v>
      </c>
      <c r="F223" s="126" t="s">
        <v>810</v>
      </c>
      <c r="G223" s="126" t="s">
        <v>810</v>
      </c>
      <c r="H223" s="126" t="s">
        <v>810</v>
      </c>
      <c r="I223" s="126" t="s">
        <v>810</v>
      </c>
      <c r="J223" s="126" t="s">
        <v>810</v>
      </c>
      <c r="K223" s="126" t="s">
        <v>810</v>
      </c>
      <c r="L223" s="126" t="s">
        <v>1967</v>
      </c>
      <c r="M223" s="126" t="s">
        <v>1968</v>
      </c>
      <c r="N223" s="126" t="s">
        <v>1969</v>
      </c>
      <c r="O223" s="126" t="s">
        <v>1970</v>
      </c>
      <c r="P223" s="125"/>
    </row>
    <row r="224" spans="1:16" x14ac:dyDescent="0.3">
      <c r="A224" s="126" t="s">
        <v>105</v>
      </c>
      <c r="B224" s="126" t="s">
        <v>1971</v>
      </c>
      <c r="C224" s="126" t="s">
        <v>808</v>
      </c>
      <c r="D224" s="126" t="s">
        <v>888</v>
      </c>
      <c r="E224" s="126" t="s">
        <v>809</v>
      </c>
      <c r="F224" s="126" t="s">
        <v>810</v>
      </c>
      <c r="G224" s="126" t="s">
        <v>810</v>
      </c>
      <c r="H224" s="126" t="s">
        <v>810</v>
      </c>
      <c r="I224" s="126" t="s">
        <v>810</v>
      </c>
      <c r="J224" s="126" t="s">
        <v>810</v>
      </c>
      <c r="K224" s="126" t="s">
        <v>810</v>
      </c>
      <c r="L224" s="126" t="s">
        <v>1972</v>
      </c>
      <c r="M224" s="126" t="s">
        <v>1973</v>
      </c>
      <c r="N224" s="126" t="s">
        <v>1974</v>
      </c>
      <c r="O224" s="126" t="s">
        <v>1975</v>
      </c>
      <c r="P224" s="125"/>
    </row>
    <row r="225" spans="1:16" x14ac:dyDescent="0.3">
      <c r="A225" s="126" t="s">
        <v>1977</v>
      </c>
      <c r="B225" s="126" t="s">
        <v>1976</v>
      </c>
      <c r="C225" s="126" t="s">
        <v>808</v>
      </c>
      <c r="D225" s="126" t="s">
        <v>815</v>
      </c>
      <c r="E225" s="126" t="s">
        <v>809</v>
      </c>
      <c r="F225" s="126" t="s">
        <v>810</v>
      </c>
      <c r="G225" s="126" t="s">
        <v>810</v>
      </c>
      <c r="H225" s="126" t="s">
        <v>810</v>
      </c>
      <c r="I225" s="126" t="s">
        <v>810</v>
      </c>
      <c r="J225" s="126" t="s">
        <v>810</v>
      </c>
      <c r="K225" s="126" t="s">
        <v>810</v>
      </c>
      <c r="L225" s="126" t="s">
        <v>1978</v>
      </c>
      <c r="M225" s="126" t="s">
        <v>1979</v>
      </c>
      <c r="N225" s="126" t="s">
        <v>1980</v>
      </c>
      <c r="O225" s="126" t="s">
        <v>1981</v>
      </c>
      <c r="P225" s="125"/>
    </row>
    <row r="226" spans="1:16" x14ac:dyDescent="0.3">
      <c r="A226" s="126" t="s">
        <v>1983</v>
      </c>
      <c r="B226" s="126" t="s">
        <v>1982</v>
      </c>
      <c r="C226" s="126" t="s">
        <v>808</v>
      </c>
      <c r="D226" s="126" t="s">
        <v>888</v>
      </c>
      <c r="E226" s="126" t="s">
        <v>809</v>
      </c>
      <c r="F226" s="126" t="s">
        <v>810</v>
      </c>
      <c r="G226" s="126" t="s">
        <v>810</v>
      </c>
      <c r="H226" s="126" t="s">
        <v>810</v>
      </c>
      <c r="I226" s="126" t="s">
        <v>810</v>
      </c>
      <c r="J226" s="126" t="s">
        <v>810</v>
      </c>
      <c r="K226" s="126" t="s">
        <v>810</v>
      </c>
      <c r="L226" s="126" t="s">
        <v>1984</v>
      </c>
      <c r="M226" s="126" t="s">
        <v>1985</v>
      </c>
      <c r="N226" s="126" t="s">
        <v>1986</v>
      </c>
      <c r="O226" s="126" t="s">
        <v>1987</v>
      </c>
      <c r="P226" s="125"/>
    </row>
    <row r="227" spans="1:16" x14ac:dyDescent="0.3">
      <c r="A227" s="126" t="s">
        <v>1989</v>
      </c>
      <c r="B227" s="126" t="s">
        <v>1988</v>
      </c>
      <c r="C227" s="126" t="s">
        <v>808</v>
      </c>
      <c r="D227" s="126" t="s">
        <v>888</v>
      </c>
      <c r="E227" s="126" t="s">
        <v>809</v>
      </c>
      <c r="F227" s="126" t="s">
        <v>810</v>
      </c>
      <c r="G227" s="126" t="s">
        <v>810</v>
      </c>
      <c r="H227" s="126" t="s">
        <v>810</v>
      </c>
      <c r="I227" s="126" t="s">
        <v>810</v>
      </c>
      <c r="J227" s="126" t="s">
        <v>810</v>
      </c>
      <c r="K227" s="126" t="s">
        <v>810</v>
      </c>
      <c r="L227" s="126" t="s">
        <v>1990</v>
      </c>
      <c r="M227" s="126" t="s">
        <v>1959</v>
      </c>
      <c r="N227" s="126" t="s">
        <v>1736</v>
      </c>
      <c r="O227" s="126" t="s">
        <v>1991</v>
      </c>
      <c r="P227" s="125"/>
    </row>
    <row r="228" spans="1:16" x14ac:dyDescent="0.3">
      <c r="A228" s="126" t="s">
        <v>114</v>
      </c>
      <c r="B228" s="126" t="s">
        <v>1992</v>
      </c>
      <c r="C228" s="126" t="s">
        <v>808</v>
      </c>
      <c r="D228" s="126" t="s">
        <v>815</v>
      </c>
      <c r="E228" s="126" t="s">
        <v>809</v>
      </c>
      <c r="F228" s="126" t="s">
        <v>810</v>
      </c>
      <c r="G228" s="126" t="s">
        <v>810</v>
      </c>
      <c r="H228" s="126" t="s">
        <v>810</v>
      </c>
      <c r="I228" s="126" t="s">
        <v>810</v>
      </c>
      <c r="J228" s="126" t="s">
        <v>810</v>
      </c>
      <c r="K228" s="126" t="s">
        <v>810</v>
      </c>
      <c r="L228" s="126" t="s">
        <v>1993</v>
      </c>
      <c r="M228" s="126" t="s">
        <v>1994</v>
      </c>
      <c r="N228" s="126" t="s">
        <v>1261</v>
      </c>
      <c r="O228" s="126" t="s">
        <v>1995</v>
      </c>
      <c r="P228" s="126" t="s">
        <v>1996</v>
      </c>
    </row>
    <row r="229" spans="1:16" x14ac:dyDescent="0.3">
      <c r="A229" s="126" t="s">
        <v>106</v>
      </c>
      <c r="B229" s="126" t="s">
        <v>1997</v>
      </c>
      <c r="C229" s="126" t="s">
        <v>808</v>
      </c>
      <c r="D229" s="126" t="s">
        <v>815</v>
      </c>
      <c r="E229" s="126" t="s">
        <v>809</v>
      </c>
      <c r="F229" s="126" t="s">
        <v>810</v>
      </c>
      <c r="G229" s="126" t="s">
        <v>810</v>
      </c>
      <c r="H229" s="126" t="s">
        <v>810</v>
      </c>
      <c r="I229" s="126" t="s">
        <v>810</v>
      </c>
      <c r="J229" s="126" t="s">
        <v>810</v>
      </c>
      <c r="K229" s="126" t="s">
        <v>810</v>
      </c>
      <c r="L229" s="126" t="s">
        <v>1998</v>
      </c>
      <c r="M229" s="126" t="s">
        <v>1999</v>
      </c>
      <c r="N229" s="126" t="s">
        <v>2000</v>
      </c>
      <c r="O229" s="126" t="s">
        <v>2001</v>
      </c>
      <c r="P229" s="125"/>
    </row>
    <row r="230" spans="1:16" x14ac:dyDescent="0.3">
      <c r="A230" s="126" t="s">
        <v>115</v>
      </c>
      <c r="B230" s="126" t="s">
        <v>2002</v>
      </c>
      <c r="C230" s="126" t="s">
        <v>808</v>
      </c>
      <c r="D230" s="126" t="s">
        <v>888</v>
      </c>
      <c r="E230" s="126" t="s">
        <v>809</v>
      </c>
      <c r="F230" s="126" t="s">
        <v>810</v>
      </c>
      <c r="G230" s="126" t="s">
        <v>810</v>
      </c>
      <c r="H230" s="126" t="s">
        <v>810</v>
      </c>
      <c r="I230" s="126" t="s">
        <v>810</v>
      </c>
      <c r="J230" s="126" t="s">
        <v>810</v>
      </c>
      <c r="K230" s="126" t="s">
        <v>810</v>
      </c>
      <c r="L230" s="126" t="s">
        <v>2003</v>
      </c>
      <c r="M230" s="126" t="s">
        <v>2004</v>
      </c>
      <c r="N230" s="126" t="s">
        <v>1769</v>
      </c>
      <c r="O230" s="126" t="s">
        <v>2005</v>
      </c>
      <c r="P230" s="126" t="s">
        <v>2006</v>
      </c>
    </row>
    <row r="231" spans="1:16" x14ac:dyDescent="0.3">
      <c r="A231" s="126" t="s">
        <v>2008</v>
      </c>
      <c r="B231" s="126" t="s">
        <v>2007</v>
      </c>
      <c r="C231" s="126" t="s">
        <v>808</v>
      </c>
      <c r="D231" s="126" t="s">
        <v>815</v>
      </c>
      <c r="E231" s="126" t="s">
        <v>810</v>
      </c>
      <c r="F231" s="126" t="s">
        <v>809</v>
      </c>
      <c r="G231" s="126" t="s">
        <v>810</v>
      </c>
      <c r="H231" s="126" t="s">
        <v>810</v>
      </c>
      <c r="I231" s="126" t="s">
        <v>810</v>
      </c>
      <c r="J231" s="126" t="s">
        <v>810</v>
      </c>
      <c r="K231" s="126" t="s">
        <v>810</v>
      </c>
      <c r="L231" s="126" t="s">
        <v>2009</v>
      </c>
      <c r="M231" s="126" t="s">
        <v>2010</v>
      </c>
      <c r="N231" s="126" t="s">
        <v>2011</v>
      </c>
      <c r="O231" s="126" t="s">
        <v>2012</v>
      </c>
      <c r="P231" s="125"/>
    </row>
    <row r="232" spans="1:16" x14ac:dyDescent="0.3">
      <c r="A232" s="126" t="s">
        <v>116</v>
      </c>
      <c r="B232" s="126" t="s">
        <v>2013</v>
      </c>
      <c r="C232" s="126" t="s">
        <v>808</v>
      </c>
      <c r="D232" s="126" t="s">
        <v>815</v>
      </c>
      <c r="E232" s="126" t="s">
        <v>809</v>
      </c>
      <c r="F232" s="126" t="s">
        <v>810</v>
      </c>
      <c r="G232" s="126" t="s">
        <v>810</v>
      </c>
      <c r="H232" s="126" t="s">
        <v>810</v>
      </c>
      <c r="I232" s="126" t="s">
        <v>810</v>
      </c>
      <c r="J232" s="126" t="s">
        <v>810</v>
      </c>
      <c r="K232" s="126" t="s">
        <v>810</v>
      </c>
      <c r="L232" s="126" t="s">
        <v>2014</v>
      </c>
      <c r="M232" s="126" t="s">
        <v>2015</v>
      </c>
      <c r="N232" s="126" t="s">
        <v>2016</v>
      </c>
      <c r="O232" s="126" t="s">
        <v>2017</v>
      </c>
      <c r="P232" s="126" t="s">
        <v>2018</v>
      </c>
    </row>
    <row r="233" spans="1:16" x14ac:dyDescent="0.3">
      <c r="A233" s="126" t="s">
        <v>107</v>
      </c>
      <c r="B233" s="126" t="s">
        <v>2019</v>
      </c>
      <c r="C233" s="126" t="s">
        <v>808</v>
      </c>
      <c r="D233" s="126" t="s">
        <v>815</v>
      </c>
      <c r="E233" s="126" t="s">
        <v>809</v>
      </c>
      <c r="F233" s="126" t="s">
        <v>810</v>
      </c>
      <c r="G233" s="126" t="s">
        <v>810</v>
      </c>
      <c r="H233" s="126" t="s">
        <v>810</v>
      </c>
      <c r="I233" s="126" t="s">
        <v>810</v>
      </c>
      <c r="J233" s="126" t="s">
        <v>810</v>
      </c>
      <c r="K233" s="126" t="s">
        <v>810</v>
      </c>
      <c r="L233" s="126" t="s">
        <v>2020</v>
      </c>
      <c r="M233" s="126" t="s">
        <v>2021</v>
      </c>
      <c r="N233" s="126" t="s">
        <v>2016</v>
      </c>
      <c r="O233" s="126" t="s">
        <v>2022</v>
      </c>
      <c r="P233" s="125"/>
    </row>
    <row r="234" spans="1:16" x14ac:dyDescent="0.3">
      <c r="A234" s="126" t="s">
        <v>108</v>
      </c>
      <c r="B234" s="126" t="s">
        <v>2023</v>
      </c>
      <c r="C234" s="126" t="s">
        <v>808</v>
      </c>
      <c r="D234" s="126" t="s">
        <v>888</v>
      </c>
      <c r="E234" s="126" t="s">
        <v>809</v>
      </c>
      <c r="F234" s="126" t="s">
        <v>810</v>
      </c>
      <c r="G234" s="126" t="s">
        <v>810</v>
      </c>
      <c r="H234" s="126" t="s">
        <v>810</v>
      </c>
      <c r="I234" s="126" t="s">
        <v>810</v>
      </c>
      <c r="J234" s="126" t="s">
        <v>810</v>
      </c>
      <c r="K234" s="126" t="s">
        <v>810</v>
      </c>
      <c r="L234" s="126" t="s">
        <v>2024</v>
      </c>
      <c r="M234" s="126" t="s">
        <v>2025</v>
      </c>
      <c r="N234" s="126" t="s">
        <v>1916</v>
      </c>
      <c r="O234" s="126" t="s">
        <v>2026</v>
      </c>
      <c r="P234" s="125"/>
    </row>
    <row r="235" spans="1:16" x14ac:dyDescent="0.3">
      <c r="A235" s="126" t="s">
        <v>2028</v>
      </c>
      <c r="B235" s="126" t="s">
        <v>2027</v>
      </c>
      <c r="C235" s="126" t="s">
        <v>808</v>
      </c>
      <c r="D235" s="126" t="s">
        <v>815</v>
      </c>
      <c r="E235" s="126" t="s">
        <v>809</v>
      </c>
      <c r="F235" s="126" t="s">
        <v>810</v>
      </c>
      <c r="G235" s="126" t="s">
        <v>810</v>
      </c>
      <c r="H235" s="126" t="s">
        <v>810</v>
      </c>
      <c r="I235" s="126" t="s">
        <v>810</v>
      </c>
      <c r="J235" s="126" t="s">
        <v>810</v>
      </c>
      <c r="K235" s="126" t="s">
        <v>810</v>
      </c>
      <c r="L235" s="126" t="s">
        <v>2029</v>
      </c>
      <c r="M235" s="126" t="s">
        <v>2030</v>
      </c>
      <c r="N235" s="126" t="s">
        <v>2031</v>
      </c>
      <c r="O235" s="126" t="s">
        <v>2032</v>
      </c>
      <c r="P235" s="125"/>
    </row>
    <row r="236" spans="1:16" x14ac:dyDescent="0.3">
      <c r="A236" s="126" t="s">
        <v>2034</v>
      </c>
      <c r="B236" s="126" t="s">
        <v>2033</v>
      </c>
      <c r="C236" s="126" t="s">
        <v>808</v>
      </c>
      <c r="D236" s="126" t="s">
        <v>815</v>
      </c>
      <c r="E236" s="126" t="s">
        <v>809</v>
      </c>
      <c r="F236" s="126" t="s">
        <v>810</v>
      </c>
      <c r="G236" s="126" t="s">
        <v>810</v>
      </c>
      <c r="H236" s="126" t="s">
        <v>810</v>
      </c>
      <c r="I236" s="126" t="s">
        <v>810</v>
      </c>
      <c r="J236" s="126" t="s">
        <v>810</v>
      </c>
      <c r="K236" s="126" t="s">
        <v>810</v>
      </c>
      <c r="L236" s="126" t="s">
        <v>2035</v>
      </c>
      <c r="M236" s="126" t="s">
        <v>2036</v>
      </c>
      <c r="N236" s="126" t="s">
        <v>2037</v>
      </c>
      <c r="O236" s="126" t="s">
        <v>2038</v>
      </c>
      <c r="P236" s="125"/>
    </row>
    <row r="237" spans="1:16" x14ac:dyDescent="0.3">
      <c r="A237" s="126" t="s">
        <v>2040</v>
      </c>
      <c r="B237" s="126" t="s">
        <v>2039</v>
      </c>
      <c r="C237" s="126" t="s">
        <v>808</v>
      </c>
      <c r="D237" s="126" t="s">
        <v>815</v>
      </c>
      <c r="E237" s="126" t="s">
        <v>810</v>
      </c>
      <c r="F237" s="126" t="s">
        <v>810</v>
      </c>
      <c r="G237" s="126" t="s">
        <v>809</v>
      </c>
      <c r="H237" s="126" t="s">
        <v>809</v>
      </c>
      <c r="I237" s="126" t="s">
        <v>810</v>
      </c>
      <c r="J237" s="126" t="s">
        <v>810</v>
      </c>
      <c r="K237" s="126" t="s">
        <v>810</v>
      </c>
      <c r="L237" s="126" t="s">
        <v>2041</v>
      </c>
      <c r="M237" s="126" t="s">
        <v>2042</v>
      </c>
      <c r="N237" s="126" t="s">
        <v>983</v>
      </c>
      <c r="O237" s="126" t="s">
        <v>2043</v>
      </c>
      <c r="P237" s="125"/>
    </row>
    <row r="238" spans="1:16" x14ac:dyDescent="0.3">
      <c r="A238" s="126" t="s">
        <v>118</v>
      </c>
      <c r="B238" s="126" t="s">
        <v>2044</v>
      </c>
      <c r="C238" s="126" t="s">
        <v>808</v>
      </c>
      <c r="D238" s="126" t="s">
        <v>815</v>
      </c>
      <c r="E238" s="126" t="s">
        <v>809</v>
      </c>
      <c r="F238" s="126" t="s">
        <v>810</v>
      </c>
      <c r="G238" s="126" t="s">
        <v>810</v>
      </c>
      <c r="H238" s="126" t="s">
        <v>810</v>
      </c>
      <c r="I238" s="126" t="s">
        <v>810</v>
      </c>
      <c r="J238" s="126" t="s">
        <v>810</v>
      </c>
      <c r="K238" s="126" t="s">
        <v>810</v>
      </c>
      <c r="L238" s="126" t="s">
        <v>2045</v>
      </c>
      <c r="M238" s="126" t="s">
        <v>2042</v>
      </c>
      <c r="N238" s="126" t="s">
        <v>983</v>
      </c>
      <c r="O238" s="126" t="s">
        <v>2043</v>
      </c>
      <c r="P238" s="126" t="s">
        <v>2046</v>
      </c>
    </row>
    <row r="239" spans="1:16" x14ac:dyDescent="0.3">
      <c r="A239" s="126" t="s">
        <v>119</v>
      </c>
      <c r="B239" s="126" t="s">
        <v>2047</v>
      </c>
      <c r="C239" s="126" t="s">
        <v>808</v>
      </c>
      <c r="D239" s="126" t="s">
        <v>815</v>
      </c>
      <c r="E239" s="126" t="s">
        <v>809</v>
      </c>
      <c r="F239" s="126" t="s">
        <v>810</v>
      </c>
      <c r="G239" s="126" t="s">
        <v>810</v>
      </c>
      <c r="H239" s="126" t="s">
        <v>810</v>
      </c>
      <c r="I239" s="126" t="s">
        <v>810</v>
      </c>
      <c r="J239" s="126" t="s">
        <v>810</v>
      </c>
      <c r="K239" s="126" t="s">
        <v>810</v>
      </c>
      <c r="L239" s="126" t="s">
        <v>2048</v>
      </c>
      <c r="M239" s="126" t="s">
        <v>2049</v>
      </c>
      <c r="N239" s="126" t="s">
        <v>2050</v>
      </c>
      <c r="O239" s="126" t="s">
        <v>2051</v>
      </c>
      <c r="P239" s="125"/>
    </row>
    <row r="240" spans="1:16" x14ac:dyDescent="0.3">
      <c r="A240" s="126" t="s">
        <v>109</v>
      </c>
      <c r="B240" s="126" t="s">
        <v>2052</v>
      </c>
      <c r="C240" s="126" t="s">
        <v>808</v>
      </c>
      <c r="D240" s="126" t="s">
        <v>815</v>
      </c>
      <c r="E240" s="126" t="s">
        <v>809</v>
      </c>
      <c r="F240" s="126" t="s">
        <v>810</v>
      </c>
      <c r="G240" s="126" t="s">
        <v>810</v>
      </c>
      <c r="H240" s="126" t="s">
        <v>810</v>
      </c>
      <c r="I240" s="126" t="s">
        <v>810</v>
      </c>
      <c r="J240" s="126" t="s">
        <v>810</v>
      </c>
      <c r="K240" s="126" t="s">
        <v>810</v>
      </c>
      <c r="L240" s="126" t="s">
        <v>2053</v>
      </c>
      <c r="M240" s="126" t="s">
        <v>2054</v>
      </c>
      <c r="N240" s="126" t="s">
        <v>837</v>
      </c>
      <c r="O240" s="126" t="s">
        <v>2055</v>
      </c>
      <c r="P240" s="126" t="s">
        <v>2056</v>
      </c>
    </row>
    <row r="241" spans="1:16" x14ac:dyDescent="0.3">
      <c r="A241" s="126" t="s">
        <v>2058</v>
      </c>
      <c r="B241" s="126" t="s">
        <v>2057</v>
      </c>
      <c r="C241" s="126" t="s">
        <v>808</v>
      </c>
      <c r="D241" s="126" t="s">
        <v>815</v>
      </c>
      <c r="E241" s="126" t="s">
        <v>809</v>
      </c>
      <c r="F241" s="126" t="s">
        <v>810</v>
      </c>
      <c r="G241" s="126" t="s">
        <v>810</v>
      </c>
      <c r="H241" s="126" t="s">
        <v>810</v>
      </c>
      <c r="I241" s="126" t="s">
        <v>810</v>
      </c>
      <c r="J241" s="126" t="s">
        <v>810</v>
      </c>
      <c r="K241" s="126" t="s">
        <v>810</v>
      </c>
      <c r="L241" s="126" t="s">
        <v>2059</v>
      </c>
      <c r="M241" s="126" t="s">
        <v>2060</v>
      </c>
      <c r="N241" s="126" t="s">
        <v>926</v>
      </c>
      <c r="O241" s="126" t="s">
        <v>2061</v>
      </c>
      <c r="P241" s="125"/>
    </row>
    <row r="242" spans="1:16" x14ac:dyDescent="0.3">
      <c r="A242" s="126" t="s">
        <v>2063</v>
      </c>
      <c r="B242" s="126" t="s">
        <v>2062</v>
      </c>
      <c r="C242" s="126" t="s">
        <v>808</v>
      </c>
      <c r="D242" s="126" t="s">
        <v>815</v>
      </c>
      <c r="E242" s="126" t="s">
        <v>809</v>
      </c>
      <c r="F242" s="126" t="s">
        <v>810</v>
      </c>
      <c r="G242" s="126" t="s">
        <v>810</v>
      </c>
      <c r="H242" s="126" t="s">
        <v>810</v>
      </c>
      <c r="I242" s="126" t="s">
        <v>810</v>
      </c>
      <c r="J242" s="126" t="s">
        <v>810</v>
      </c>
      <c r="K242" s="126" t="s">
        <v>810</v>
      </c>
      <c r="L242" s="126" t="s">
        <v>2064</v>
      </c>
      <c r="M242" s="126" t="s">
        <v>2065</v>
      </c>
      <c r="N242" s="126" t="s">
        <v>2066</v>
      </c>
      <c r="O242" s="126" t="s">
        <v>2067</v>
      </c>
      <c r="P242" s="125"/>
    </row>
    <row r="243" spans="1:16" x14ac:dyDescent="0.3">
      <c r="A243" s="126" t="s">
        <v>120</v>
      </c>
      <c r="B243" s="126" t="s">
        <v>2068</v>
      </c>
      <c r="C243" s="126" t="s">
        <v>935</v>
      </c>
      <c r="D243" s="126" t="s">
        <v>940</v>
      </c>
      <c r="E243" s="126" t="s">
        <v>809</v>
      </c>
      <c r="F243" s="126" t="s">
        <v>810</v>
      </c>
      <c r="G243" s="126" t="s">
        <v>809</v>
      </c>
      <c r="H243" s="126" t="s">
        <v>810</v>
      </c>
      <c r="I243" s="126" t="s">
        <v>809</v>
      </c>
      <c r="J243" s="126" t="s">
        <v>810</v>
      </c>
      <c r="K243" s="126" t="s">
        <v>809</v>
      </c>
      <c r="L243" s="126" t="s">
        <v>936</v>
      </c>
      <c r="M243" s="126" t="s">
        <v>2069</v>
      </c>
      <c r="N243" s="126" t="s">
        <v>2070</v>
      </c>
      <c r="O243" s="126" t="s">
        <v>2071</v>
      </c>
      <c r="P243" s="126" t="s">
        <v>2072</v>
      </c>
    </row>
    <row r="244" spans="1:16" x14ac:dyDescent="0.3">
      <c r="A244" s="126" t="s">
        <v>599</v>
      </c>
      <c r="B244" s="126" t="s">
        <v>2073</v>
      </c>
      <c r="C244" s="126" t="s">
        <v>808</v>
      </c>
      <c r="D244" s="126" t="s">
        <v>861</v>
      </c>
      <c r="E244" s="126" t="s">
        <v>809</v>
      </c>
      <c r="F244" s="126" t="s">
        <v>810</v>
      </c>
      <c r="G244" s="126" t="s">
        <v>810</v>
      </c>
      <c r="H244" s="126" t="s">
        <v>810</v>
      </c>
      <c r="I244" s="126" t="s">
        <v>810</v>
      </c>
      <c r="J244" s="126" t="s">
        <v>810</v>
      </c>
      <c r="K244" s="126" t="s">
        <v>810</v>
      </c>
      <c r="L244" s="126" t="s">
        <v>2074</v>
      </c>
      <c r="M244" s="126" t="s">
        <v>2075</v>
      </c>
      <c r="N244" s="126" t="s">
        <v>1653</v>
      </c>
      <c r="O244" s="126" t="s">
        <v>2076</v>
      </c>
      <c r="P244" s="125"/>
    </row>
    <row r="245" spans="1:16" x14ac:dyDescent="0.3">
      <c r="A245" s="126" t="s">
        <v>2078</v>
      </c>
      <c r="B245" s="126" t="s">
        <v>2077</v>
      </c>
      <c r="C245" s="126" t="s">
        <v>808</v>
      </c>
      <c r="D245" s="126" t="s">
        <v>861</v>
      </c>
      <c r="E245" s="126" t="s">
        <v>809</v>
      </c>
      <c r="F245" s="126" t="s">
        <v>810</v>
      </c>
      <c r="G245" s="126" t="s">
        <v>810</v>
      </c>
      <c r="H245" s="126" t="s">
        <v>810</v>
      </c>
      <c r="I245" s="126" t="s">
        <v>810</v>
      </c>
      <c r="J245" s="126" t="s">
        <v>810</v>
      </c>
      <c r="K245" s="126" t="s">
        <v>810</v>
      </c>
      <c r="L245" s="126" t="s">
        <v>2079</v>
      </c>
      <c r="M245" s="126" t="s">
        <v>2080</v>
      </c>
      <c r="N245" s="126" t="s">
        <v>1934</v>
      </c>
      <c r="O245" s="126" t="s">
        <v>2081</v>
      </c>
      <c r="P245" s="125"/>
    </row>
    <row r="246" spans="1:16" x14ac:dyDescent="0.3">
      <c r="A246" s="126" t="s">
        <v>121</v>
      </c>
      <c r="B246" s="126" t="s">
        <v>2082</v>
      </c>
      <c r="C246" s="126" t="s">
        <v>808</v>
      </c>
      <c r="D246" s="126" t="s">
        <v>861</v>
      </c>
      <c r="E246" s="126" t="s">
        <v>809</v>
      </c>
      <c r="F246" s="126" t="s">
        <v>810</v>
      </c>
      <c r="G246" s="126" t="s">
        <v>810</v>
      </c>
      <c r="H246" s="126" t="s">
        <v>810</v>
      </c>
      <c r="I246" s="126" t="s">
        <v>810</v>
      </c>
      <c r="J246" s="126" t="s">
        <v>810</v>
      </c>
      <c r="K246" s="126" t="s">
        <v>810</v>
      </c>
      <c r="L246" s="126" t="s">
        <v>2083</v>
      </c>
      <c r="M246" s="126" t="s">
        <v>2084</v>
      </c>
      <c r="N246" s="126" t="s">
        <v>820</v>
      </c>
      <c r="O246" s="126" t="s">
        <v>2085</v>
      </c>
      <c r="P246" s="125"/>
    </row>
    <row r="247" spans="1:16" x14ac:dyDescent="0.3">
      <c r="A247" s="126" t="s">
        <v>2087</v>
      </c>
      <c r="B247" s="126" t="s">
        <v>2086</v>
      </c>
      <c r="C247" s="126" t="s">
        <v>808</v>
      </c>
      <c r="D247" s="126" t="s">
        <v>861</v>
      </c>
      <c r="E247" s="126" t="s">
        <v>809</v>
      </c>
      <c r="F247" s="126" t="s">
        <v>810</v>
      </c>
      <c r="G247" s="126" t="s">
        <v>810</v>
      </c>
      <c r="H247" s="126" t="s">
        <v>810</v>
      </c>
      <c r="I247" s="126" t="s">
        <v>810</v>
      </c>
      <c r="J247" s="126" t="s">
        <v>810</v>
      </c>
      <c r="K247" s="126" t="s">
        <v>810</v>
      </c>
      <c r="L247" s="126" t="s">
        <v>2088</v>
      </c>
      <c r="M247" s="126" t="s">
        <v>2089</v>
      </c>
      <c r="N247" s="126" t="s">
        <v>2090</v>
      </c>
      <c r="O247" s="126" t="s">
        <v>2091</v>
      </c>
      <c r="P247" s="125"/>
    </row>
    <row r="248" spans="1:16" x14ac:dyDescent="0.3">
      <c r="A248" s="126" t="s">
        <v>2093</v>
      </c>
      <c r="B248" s="126" t="s">
        <v>2092</v>
      </c>
      <c r="C248" s="126" t="s">
        <v>808</v>
      </c>
      <c r="D248" s="126" t="s">
        <v>861</v>
      </c>
      <c r="E248" s="126" t="s">
        <v>809</v>
      </c>
      <c r="F248" s="126" t="s">
        <v>810</v>
      </c>
      <c r="G248" s="126" t="s">
        <v>810</v>
      </c>
      <c r="H248" s="126" t="s">
        <v>810</v>
      </c>
      <c r="I248" s="126" t="s">
        <v>810</v>
      </c>
      <c r="J248" s="126" t="s">
        <v>810</v>
      </c>
      <c r="K248" s="126" t="s">
        <v>810</v>
      </c>
      <c r="L248" s="126" t="s">
        <v>2094</v>
      </c>
      <c r="M248" s="126" t="s">
        <v>2095</v>
      </c>
      <c r="N248" s="126" t="s">
        <v>2096</v>
      </c>
      <c r="O248" s="126" t="s">
        <v>2097</v>
      </c>
      <c r="P248" s="125"/>
    </row>
    <row r="249" spans="1:16" x14ac:dyDescent="0.3">
      <c r="A249" s="126" t="s">
        <v>122</v>
      </c>
      <c r="B249" s="126" t="s">
        <v>2098</v>
      </c>
      <c r="C249" s="126" t="s">
        <v>808</v>
      </c>
      <c r="D249" s="126" t="s">
        <v>861</v>
      </c>
      <c r="E249" s="126" t="s">
        <v>809</v>
      </c>
      <c r="F249" s="126" t="s">
        <v>810</v>
      </c>
      <c r="G249" s="126" t="s">
        <v>809</v>
      </c>
      <c r="H249" s="126" t="s">
        <v>810</v>
      </c>
      <c r="I249" s="126" t="s">
        <v>810</v>
      </c>
      <c r="J249" s="126" t="s">
        <v>810</v>
      </c>
      <c r="K249" s="126" t="s">
        <v>810</v>
      </c>
      <c r="L249" s="126" t="s">
        <v>2099</v>
      </c>
      <c r="M249" s="126" t="s">
        <v>2100</v>
      </c>
      <c r="N249" s="126" t="s">
        <v>1609</v>
      </c>
      <c r="O249" s="126" t="s">
        <v>2101</v>
      </c>
      <c r="P249" s="126" t="s">
        <v>2102</v>
      </c>
    </row>
    <row r="250" spans="1:16" x14ac:dyDescent="0.3">
      <c r="A250" s="126" t="s">
        <v>2104</v>
      </c>
      <c r="B250" s="126" t="s">
        <v>2103</v>
      </c>
      <c r="C250" s="126" t="s">
        <v>808</v>
      </c>
      <c r="D250" s="126" t="s">
        <v>888</v>
      </c>
      <c r="E250" s="126" t="s">
        <v>809</v>
      </c>
      <c r="F250" s="126" t="s">
        <v>809</v>
      </c>
      <c r="G250" s="126" t="s">
        <v>810</v>
      </c>
      <c r="H250" s="126" t="s">
        <v>809</v>
      </c>
      <c r="I250" s="126" t="s">
        <v>810</v>
      </c>
      <c r="J250" s="126" t="s">
        <v>810</v>
      </c>
      <c r="K250" s="126" t="s">
        <v>810</v>
      </c>
      <c r="L250" s="126" t="s">
        <v>2105</v>
      </c>
      <c r="M250" s="126" t="s">
        <v>2100</v>
      </c>
      <c r="N250" s="126" t="s">
        <v>1609</v>
      </c>
      <c r="O250" s="126" t="s">
        <v>2106</v>
      </c>
      <c r="P250" s="126" t="s">
        <v>2107</v>
      </c>
    </row>
    <row r="251" spans="1:16" x14ac:dyDescent="0.3">
      <c r="A251" s="126" t="s">
        <v>551</v>
      </c>
      <c r="B251" s="126" t="s">
        <v>2108</v>
      </c>
      <c r="C251" s="126" t="s">
        <v>808</v>
      </c>
      <c r="D251" s="126" t="s">
        <v>861</v>
      </c>
      <c r="E251" s="126" t="s">
        <v>809</v>
      </c>
      <c r="F251" s="126" t="s">
        <v>810</v>
      </c>
      <c r="G251" s="126" t="s">
        <v>810</v>
      </c>
      <c r="H251" s="126" t="s">
        <v>810</v>
      </c>
      <c r="I251" s="126" t="s">
        <v>810</v>
      </c>
      <c r="J251" s="126" t="s">
        <v>810</v>
      </c>
      <c r="K251" s="126" t="s">
        <v>810</v>
      </c>
      <c r="L251" s="126" t="s">
        <v>2109</v>
      </c>
      <c r="M251" s="126" t="s">
        <v>2110</v>
      </c>
      <c r="N251" s="126" t="s">
        <v>837</v>
      </c>
      <c r="O251" s="126" t="s">
        <v>2111</v>
      </c>
      <c r="P251" s="125"/>
    </row>
    <row r="252" spans="1:16" x14ac:dyDescent="0.3">
      <c r="A252" s="126" t="s">
        <v>600</v>
      </c>
      <c r="B252" s="126" t="s">
        <v>2112</v>
      </c>
      <c r="C252" s="126" t="s">
        <v>808</v>
      </c>
      <c r="D252" s="126" t="s">
        <v>861</v>
      </c>
      <c r="E252" s="126" t="s">
        <v>809</v>
      </c>
      <c r="F252" s="126" t="s">
        <v>810</v>
      </c>
      <c r="G252" s="126" t="s">
        <v>810</v>
      </c>
      <c r="H252" s="126" t="s">
        <v>810</v>
      </c>
      <c r="I252" s="126" t="s">
        <v>810</v>
      </c>
      <c r="J252" s="126" t="s">
        <v>810</v>
      </c>
      <c r="K252" s="126" t="s">
        <v>810</v>
      </c>
      <c r="L252" s="126" t="s">
        <v>2113</v>
      </c>
      <c r="M252" s="126" t="s">
        <v>2114</v>
      </c>
      <c r="N252" s="126" t="s">
        <v>2000</v>
      </c>
      <c r="O252" s="126" t="s">
        <v>2115</v>
      </c>
      <c r="P252" s="125"/>
    </row>
    <row r="253" spans="1:16" x14ac:dyDescent="0.3">
      <c r="A253" s="126" t="s">
        <v>123</v>
      </c>
      <c r="B253" s="126" t="s">
        <v>2116</v>
      </c>
      <c r="C253" s="126" t="s">
        <v>808</v>
      </c>
      <c r="D253" s="126" t="s">
        <v>861</v>
      </c>
      <c r="E253" s="126" t="s">
        <v>809</v>
      </c>
      <c r="F253" s="126" t="s">
        <v>810</v>
      </c>
      <c r="G253" s="126" t="s">
        <v>810</v>
      </c>
      <c r="H253" s="126" t="s">
        <v>810</v>
      </c>
      <c r="I253" s="126" t="s">
        <v>810</v>
      </c>
      <c r="J253" s="126" t="s">
        <v>810</v>
      </c>
      <c r="K253" s="126" t="s">
        <v>810</v>
      </c>
      <c r="L253" s="126" t="s">
        <v>2117</v>
      </c>
      <c r="M253" s="126" t="s">
        <v>2118</v>
      </c>
      <c r="N253" s="126" t="s">
        <v>2119</v>
      </c>
      <c r="O253" s="126" t="s">
        <v>2120</v>
      </c>
      <c r="P253" s="126" t="s">
        <v>2121</v>
      </c>
    </row>
    <row r="254" spans="1:16" x14ac:dyDescent="0.3">
      <c r="A254" s="126" t="s">
        <v>552</v>
      </c>
      <c r="B254" s="126" t="s">
        <v>2122</v>
      </c>
      <c r="C254" s="126" t="s">
        <v>808</v>
      </c>
      <c r="D254" s="126" t="s">
        <v>861</v>
      </c>
      <c r="E254" s="126" t="s">
        <v>809</v>
      </c>
      <c r="F254" s="126" t="s">
        <v>810</v>
      </c>
      <c r="G254" s="126" t="s">
        <v>810</v>
      </c>
      <c r="H254" s="126" t="s">
        <v>810</v>
      </c>
      <c r="I254" s="126" t="s">
        <v>810</v>
      </c>
      <c r="J254" s="126" t="s">
        <v>810</v>
      </c>
      <c r="K254" s="126" t="s">
        <v>810</v>
      </c>
      <c r="L254" s="126" t="s">
        <v>2123</v>
      </c>
      <c r="M254" s="126" t="s">
        <v>2124</v>
      </c>
      <c r="N254" s="126" t="s">
        <v>2125</v>
      </c>
      <c r="O254" s="126" t="s">
        <v>2126</v>
      </c>
      <c r="P254" s="125"/>
    </row>
    <row r="255" spans="1:16" x14ac:dyDescent="0.3">
      <c r="A255" s="126" t="s">
        <v>2128</v>
      </c>
      <c r="B255" s="126" t="s">
        <v>2127</v>
      </c>
      <c r="C255" s="126" t="s">
        <v>808</v>
      </c>
      <c r="D255" s="126" t="s">
        <v>861</v>
      </c>
      <c r="E255" s="126" t="s">
        <v>809</v>
      </c>
      <c r="F255" s="126" t="s">
        <v>810</v>
      </c>
      <c r="G255" s="126" t="s">
        <v>810</v>
      </c>
      <c r="H255" s="126" t="s">
        <v>810</v>
      </c>
      <c r="I255" s="126" t="s">
        <v>810</v>
      </c>
      <c r="J255" s="126" t="s">
        <v>810</v>
      </c>
      <c r="K255" s="126" t="s">
        <v>810</v>
      </c>
      <c r="L255" s="126" t="s">
        <v>2129</v>
      </c>
      <c r="M255" s="126" t="s">
        <v>2130</v>
      </c>
      <c r="N255" s="126" t="s">
        <v>837</v>
      </c>
      <c r="O255" s="126" t="s">
        <v>2131</v>
      </c>
      <c r="P255" s="126" t="s">
        <v>2132</v>
      </c>
    </row>
    <row r="256" spans="1:16" x14ac:dyDescent="0.3">
      <c r="A256" s="126" t="s">
        <v>124</v>
      </c>
      <c r="B256" s="126" t="s">
        <v>2133</v>
      </c>
      <c r="C256" s="126" t="s">
        <v>808</v>
      </c>
      <c r="D256" s="126" t="s">
        <v>861</v>
      </c>
      <c r="E256" s="126" t="s">
        <v>809</v>
      </c>
      <c r="F256" s="126" t="s">
        <v>810</v>
      </c>
      <c r="G256" s="126" t="s">
        <v>810</v>
      </c>
      <c r="H256" s="126" t="s">
        <v>810</v>
      </c>
      <c r="I256" s="126" t="s">
        <v>810</v>
      </c>
      <c r="J256" s="126" t="s">
        <v>810</v>
      </c>
      <c r="K256" s="126" t="s">
        <v>810</v>
      </c>
      <c r="L256" s="126" t="s">
        <v>2134</v>
      </c>
      <c r="M256" s="126" t="s">
        <v>2135</v>
      </c>
      <c r="N256" s="126" t="s">
        <v>2136</v>
      </c>
      <c r="O256" s="126" t="s">
        <v>2137</v>
      </c>
      <c r="P256" s="125"/>
    </row>
    <row r="257" spans="1:16" x14ac:dyDescent="0.3">
      <c r="A257" s="126" t="s">
        <v>125</v>
      </c>
      <c r="B257" s="126" t="s">
        <v>2138</v>
      </c>
      <c r="C257" s="126" t="s">
        <v>808</v>
      </c>
      <c r="D257" s="126" t="s">
        <v>861</v>
      </c>
      <c r="E257" s="126" t="s">
        <v>809</v>
      </c>
      <c r="F257" s="126" t="s">
        <v>810</v>
      </c>
      <c r="G257" s="126" t="s">
        <v>810</v>
      </c>
      <c r="H257" s="126" t="s">
        <v>810</v>
      </c>
      <c r="I257" s="126" t="s">
        <v>810</v>
      </c>
      <c r="J257" s="126" t="s">
        <v>810</v>
      </c>
      <c r="K257" s="126" t="s">
        <v>810</v>
      </c>
      <c r="L257" s="126" t="s">
        <v>2139</v>
      </c>
      <c r="M257" s="126" t="s">
        <v>2140</v>
      </c>
      <c r="N257" s="126" t="s">
        <v>820</v>
      </c>
      <c r="O257" s="126" t="s">
        <v>2141</v>
      </c>
      <c r="P257" s="126" t="s">
        <v>2142</v>
      </c>
    </row>
    <row r="258" spans="1:16" x14ac:dyDescent="0.3">
      <c r="A258" s="126" t="s">
        <v>126</v>
      </c>
      <c r="B258" s="126" t="s">
        <v>2143</v>
      </c>
      <c r="C258" s="126" t="s">
        <v>808</v>
      </c>
      <c r="D258" s="126" t="s">
        <v>861</v>
      </c>
      <c r="E258" s="126" t="s">
        <v>809</v>
      </c>
      <c r="F258" s="126" t="s">
        <v>810</v>
      </c>
      <c r="G258" s="126" t="s">
        <v>810</v>
      </c>
      <c r="H258" s="126" t="s">
        <v>810</v>
      </c>
      <c r="I258" s="126" t="s">
        <v>810</v>
      </c>
      <c r="J258" s="126" t="s">
        <v>810</v>
      </c>
      <c r="K258" s="126" t="s">
        <v>810</v>
      </c>
      <c r="L258" s="126" t="s">
        <v>2144</v>
      </c>
      <c r="M258" s="126" t="s">
        <v>1437</v>
      </c>
      <c r="N258" s="126" t="s">
        <v>1438</v>
      </c>
      <c r="O258" s="126" t="s">
        <v>2145</v>
      </c>
      <c r="P258" s="125"/>
    </row>
    <row r="259" spans="1:16" x14ac:dyDescent="0.3">
      <c r="A259" s="126" t="s">
        <v>2147</v>
      </c>
      <c r="B259" s="126" t="s">
        <v>2146</v>
      </c>
      <c r="C259" s="126" t="s">
        <v>808</v>
      </c>
      <c r="D259" s="126" t="s">
        <v>861</v>
      </c>
      <c r="E259" s="126" t="s">
        <v>809</v>
      </c>
      <c r="F259" s="126" t="s">
        <v>810</v>
      </c>
      <c r="G259" s="126" t="s">
        <v>810</v>
      </c>
      <c r="H259" s="126" t="s">
        <v>810</v>
      </c>
      <c r="I259" s="126" t="s">
        <v>810</v>
      </c>
      <c r="J259" s="126" t="s">
        <v>810</v>
      </c>
      <c r="K259" s="126" t="s">
        <v>810</v>
      </c>
      <c r="L259" s="126" t="s">
        <v>2148</v>
      </c>
      <c r="M259" s="126" t="s">
        <v>2149</v>
      </c>
      <c r="N259" s="126" t="s">
        <v>2150</v>
      </c>
      <c r="O259" s="126" t="s">
        <v>2151</v>
      </c>
      <c r="P259" s="126" t="s">
        <v>2152</v>
      </c>
    </row>
    <row r="260" spans="1:16" x14ac:dyDescent="0.3">
      <c r="A260" s="126" t="s">
        <v>2154</v>
      </c>
      <c r="B260" s="126" t="s">
        <v>2153</v>
      </c>
      <c r="C260" s="126" t="s">
        <v>808</v>
      </c>
      <c r="D260" s="126" t="s">
        <v>861</v>
      </c>
      <c r="E260" s="126" t="s">
        <v>809</v>
      </c>
      <c r="F260" s="126" t="s">
        <v>810</v>
      </c>
      <c r="G260" s="126" t="s">
        <v>809</v>
      </c>
      <c r="H260" s="126" t="s">
        <v>810</v>
      </c>
      <c r="I260" s="126" t="s">
        <v>810</v>
      </c>
      <c r="J260" s="126" t="s">
        <v>810</v>
      </c>
      <c r="K260" s="126" t="s">
        <v>810</v>
      </c>
      <c r="L260" s="126" t="s">
        <v>2155</v>
      </c>
      <c r="M260" s="126" t="s">
        <v>2156</v>
      </c>
      <c r="N260" s="126" t="s">
        <v>2150</v>
      </c>
      <c r="O260" s="126" t="s">
        <v>2157</v>
      </c>
      <c r="P260" s="125"/>
    </row>
    <row r="261" spans="1:16" x14ac:dyDescent="0.3">
      <c r="A261" s="126" t="s">
        <v>127</v>
      </c>
      <c r="B261" s="126" t="s">
        <v>2158</v>
      </c>
      <c r="C261" s="126" t="s">
        <v>808</v>
      </c>
      <c r="D261" s="126" t="s">
        <v>861</v>
      </c>
      <c r="E261" s="126" t="s">
        <v>809</v>
      </c>
      <c r="F261" s="126" t="s">
        <v>810</v>
      </c>
      <c r="G261" s="126" t="s">
        <v>810</v>
      </c>
      <c r="H261" s="126" t="s">
        <v>810</v>
      </c>
      <c r="I261" s="126" t="s">
        <v>810</v>
      </c>
      <c r="J261" s="126" t="s">
        <v>810</v>
      </c>
      <c r="K261" s="126" t="s">
        <v>810</v>
      </c>
      <c r="L261" s="126" t="s">
        <v>2159</v>
      </c>
      <c r="M261" s="126" t="s">
        <v>2160</v>
      </c>
      <c r="N261" s="126" t="s">
        <v>831</v>
      </c>
      <c r="O261" s="126" t="s">
        <v>2161</v>
      </c>
      <c r="P261" s="125"/>
    </row>
    <row r="262" spans="1:16" x14ac:dyDescent="0.3">
      <c r="A262" s="126" t="s">
        <v>553</v>
      </c>
      <c r="B262" s="126" t="s">
        <v>2162</v>
      </c>
      <c r="C262" s="126" t="s">
        <v>808</v>
      </c>
      <c r="D262" s="126" t="s">
        <v>861</v>
      </c>
      <c r="E262" s="126" t="s">
        <v>809</v>
      </c>
      <c r="F262" s="126" t="s">
        <v>810</v>
      </c>
      <c r="G262" s="126" t="s">
        <v>810</v>
      </c>
      <c r="H262" s="126" t="s">
        <v>810</v>
      </c>
      <c r="I262" s="126" t="s">
        <v>810</v>
      </c>
      <c r="J262" s="126" t="s">
        <v>810</v>
      </c>
      <c r="K262" s="126" t="s">
        <v>810</v>
      </c>
      <c r="L262" s="126" t="s">
        <v>2163</v>
      </c>
      <c r="M262" s="126" t="s">
        <v>2164</v>
      </c>
      <c r="N262" s="126" t="s">
        <v>2165</v>
      </c>
      <c r="O262" s="126" t="s">
        <v>2166</v>
      </c>
      <c r="P262" s="125"/>
    </row>
    <row r="263" spans="1:16" x14ac:dyDescent="0.3">
      <c r="A263" s="126" t="s">
        <v>2168</v>
      </c>
      <c r="B263" s="126" t="s">
        <v>2167</v>
      </c>
      <c r="C263" s="126" t="s">
        <v>808</v>
      </c>
      <c r="D263" s="126" t="s">
        <v>861</v>
      </c>
      <c r="E263" s="126" t="s">
        <v>809</v>
      </c>
      <c r="F263" s="126" t="s">
        <v>810</v>
      </c>
      <c r="G263" s="126" t="s">
        <v>810</v>
      </c>
      <c r="H263" s="126" t="s">
        <v>810</v>
      </c>
      <c r="I263" s="126" t="s">
        <v>810</v>
      </c>
      <c r="J263" s="126" t="s">
        <v>810</v>
      </c>
      <c r="K263" s="126" t="s">
        <v>810</v>
      </c>
      <c r="L263" s="126" t="s">
        <v>2169</v>
      </c>
      <c r="M263" s="126" t="s">
        <v>2170</v>
      </c>
      <c r="N263" s="126" t="s">
        <v>2171</v>
      </c>
      <c r="O263" s="126" t="s">
        <v>2172</v>
      </c>
      <c r="P263" s="125"/>
    </row>
    <row r="264" spans="1:16" x14ac:dyDescent="0.3">
      <c r="A264" s="126" t="s">
        <v>2174</v>
      </c>
      <c r="B264" s="126" t="s">
        <v>2173</v>
      </c>
      <c r="C264" s="126" t="s">
        <v>808</v>
      </c>
      <c r="D264" s="126" t="s">
        <v>861</v>
      </c>
      <c r="E264" s="126" t="s">
        <v>810</v>
      </c>
      <c r="F264" s="126" t="s">
        <v>810</v>
      </c>
      <c r="G264" s="126" t="s">
        <v>809</v>
      </c>
      <c r="H264" s="126" t="s">
        <v>809</v>
      </c>
      <c r="I264" s="126" t="s">
        <v>810</v>
      </c>
      <c r="J264" s="126" t="s">
        <v>810</v>
      </c>
      <c r="K264" s="126" t="s">
        <v>810</v>
      </c>
      <c r="L264" s="126" t="s">
        <v>2175</v>
      </c>
      <c r="M264" s="126" t="s">
        <v>2156</v>
      </c>
      <c r="N264" s="126" t="s">
        <v>2150</v>
      </c>
      <c r="O264" s="126" t="s">
        <v>2176</v>
      </c>
      <c r="P264" s="125"/>
    </row>
    <row r="265" spans="1:16" x14ac:dyDescent="0.3">
      <c r="A265" s="126" t="s">
        <v>2178</v>
      </c>
      <c r="B265" s="126" t="s">
        <v>2177</v>
      </c>
      <c r="C265" s="126" t="s">
        <v>808</v>
      </c>
      <c r="D265" s="126" t="s">
        <v>861</v>
      </c>
      <c r="E265" s="126" t="s">
        <v>810</v>
      </c>
      <c r="F265" s="126" t="s">
        <v>810</v>
      </c>
      <c r="G265" s="126" t="s">
        <v>809</v>
      </c>
      <c r="H265" s="126" t="s">
        <v>810</v>
      </c>
      <c r="I265" s="126" t="s">
        <v>810</v>
      </c>
      <c r="J265" s="126" t="s">
        <v>810</v>
      </c>
      <c r="K265" s="126" t="s">
        <v>810</v>
      </c>
      <c r="L265" s="126" t="s">
        <v>2179</v>
      </c>
      <c r="M265" s="126" t="s">
        <v>2156</v>
      </c>
      <c r="N265" s="126" t="s">
        <v>2150</v>
      </c>
      <c r="O265" s="126" t="s">
        <v>2180</v>
      </c>
      <c r="P265" s="126" t="s">
        <v>2181</v>
      </c>
    </row>
    <row r="266" spans="1:16" x14ac:dyDescent="0.3">
      <c r="A266" s="126" t="s">
        <v>128</v>
      </c>
      <c r="B266" s="126" t="s">
        <v>2182</v>
      </c>
      <c r="C266" s="126" t="s">
        <v>808</v>
      </c>
      <c r="D266" s="126" t="s">
        <v>861</v>
      </c>
      <c r="E266" s="126" t="s">
        <v>809</v>
      </c>
      <c r="F266" s="126" t="s">
        <v>810</v>
      </c>
      <c r="G266" s="126" t="s">
        <v>810</v>
      </c>
      <c r="H266" s="126" t="s">
        <v>810</v>
      </c>
      <c r="I266" s="126" t="s">
        <v>810</v>
      </c>
      <c r="J266" s="126" t="s">
        <v>810</v>
      </c>
      <c r="K266" s="126" t="s">
        <v>810</v>
      </c>
      <c r="L266" s="126" t="s">
        <v>2183</v>
      </c>
      <c r="M266" s="126" t="s">
        <v>2184</v>
      </c>
      <c r="N266" s="126" t="s">
        <v>1315</v>
      </c>
      <c r="O266" s="126" t="s">
        <v>2185</v>
      </c>
      <c r="P266" s="125"/>
    </row>
    <row r="267" spans="1:16" x14ac:dyDescent="0.3">
      <c r="A267" s="126" t="s">
        <v>2187</v>
      </c>
      <c r="B267" s="126" t="s">
        <v>2186</v>
      </c>
      <c r="C267" s="126" t="s">
        <v>808</v>
      </c>
      <c r="D267" s="126" t="s">
        <v>861</v>
      </c>
      <c r="E267" s="126" t="s">
        <v>809</v>
      </c>
      <c r="F267" s="126" t="s">
        <v>810</v>
      </c>
      <c r="G267" s="126" t="s">
        <v>810</v>
      </c>
      <c r="H267" s="126" t="s">
        <v>810</v>
      </c>
      <c r="I267" s="126" t="s">
        <v>810</v>
      </c>
      <c r="J267" s="126" t="s">
        <v>810</v>
      </c>
      <c r="K267" s="126" t="s">
        <v>810</v>
      </c>
      <c r="L267" s="126" t="s">
        <v>2188</v>
      </c>
      <c r="M267" s="126" t="s">
        <v>2189</v>
      </c>
      <c r="N267" s="126" t="s">
        <v>2190</v>
      </c>
      <c r="O267" s="126" t="s">
        <v>2191</v>
      </c>
      <c r="P267" s="125"/>
    </row>
    <row r="268" spans="1:16" x14ac:dyDescent="0.3">
      <c r="A268" s="126" t="s">
        <v>129</v>
      </c>
      <c r="B268" s="126" t="s">
        <v>2192</v>
      </c>
      <c r="C268" s="126" t="s">
        <v>808</v>
      </c>
      <c r="D268" s="126" t="s">
        <v>861</v>
      </c>
      <c r="E268" s="126" t="s">
        <v>809</v>
      </c>
      <c r="F268" s="126" t="s">
        <v>809</v>
      </c>
      <c r="G268" s="126" t="s">
        <v>810</v>
      </c>
      <c r="H268" s="126" t="s">
        <v>810</v>
      </c>
      <c r="I268" s="126" t="s">
        <v>810</v>
      </c>
      <c r="J268" s="126" t="s">
        <v>810</v>
      </c>
      <c r="K268" s="126" t="s">
        <v>810</v>
      </c>
      <c r="L268" s="126" t="s">
        <v>2193</v>
      </c>
      <c r="M268" s="126" t="s">
        <v>2156</v>
      </c>
      <c r="N268" s="126" t="s">
        <v>2150</v>
      </c>
      <c r="O268" s="126" t="s">
        <v>2194</v>
      </c>
      <c r="P268" s="126" t="s">
        <v>2195</v>
      </c>
    </row>
    <row r="269" spans="1:16" x14ac:dyDescent="0.3">
      <c r="A269" s="126" t="s">
        <v>2197</v>
      </c>
      <c r="B269" s="126" t="s">
        <v>2196</v>
      </c>
      <c r="C269" s="126" t="s">
        <v>808</v>
      </c>
      <c r="D269" s="126" t="s">
        <v>861</v>
      </c>
      <c r="E269" s="126" t="s">
        <v>810</v>
      </c>
      <c r="F269" s="126" t="s">
        <v>810</v>
      </c>
      <c r="G269" s="126" t="s">
        <v>810</v>
      </c>
      <c r="H269" s="126" t="s">
        <v>810</v>
      </c>
      <c r="I269" s="126" t="s">
        <v>810</v>
      </c>
      <c r="J269" s="126" t="s">
        <v>810</v>
      </c>
      <c r="K269" s="126" t="s">
        <v>809</v>
      </c>
      <c r="L269" s="126" t="s">
        <v>2198</v>
      </c>
      <c r="M269" s="126" t="s">
        <v>2199</v>
      </c>
      <c r="N269" s="126" t="s">
        <v>1256</v>
      </c>
      <c r="O269" s="126" t="s">
        <v>2200</v>
      </c>
      <c r="P269" s="126" t="s">
        <v>2201</v>
      </c>
    </row>
    <row r="270" spans="1:16" x14ac:dyDescent="0.3">
      <c r="A270" s="126" t="s">
        <v>2203</v>
      </c>
      <c r="B270" s="126" t="s">
        <v>2202</v>
      </c>
      <c r="C270" s="126" t="s">
        <v>808</v>
      </c>
      <c r="D270" s="126" t="s">
        <v>861</v>
      </c>
      <c r="E270" s="126" t="s">
        <v>809</v>
      </c>
      <c r="F270" s="126" t="s">
        <v>810</v>
      </c>
      <c r="G270" s="126" t="s">
        <v>810</v>
      </c>
      <c r="H270" s="126" t="s">
        <v>810</v>
      </c>
      <c r="I270" s="126" t="s">
        <v>810</v>
      </c>
      <c r="J270" s="126" t="s">
        <v>810</v>
      </c>
      <c r="K270" s="126" t="s">
        <v>810</v>
      </c>
      <c r="L270" s="126" t="s">
        <v>2204</v>
      </c>
      <c r="M270" s="126" t="s">
        <v>2205</v>
      </c>
      <c r="N270" s="126" t="s">
        <v>2119</v>
      </c>
      <c r="O270" s="126" t="s">
        <v>2206</v>
      </c>
      <c r="P270" s="126" t="s">
        <v>2207</v>
      </c>
    </row>
    <row r="271" spans="1:16" x14ac:dyDescent="0.3">
      <c r="A271" s="126" t="s">
        <v>2209</v>
      </c>
      <c r="B271" s="126" t="s">
        <v>2208</v>
      </c>
      <c r="C271" s="126" t="s">
        <v>808</v>
      </c>
      <c r="D271" s="126" t="s">
        <v>888</v>
      </c>
      <c r="E271" s="126" t="s">
        <v>809</v>
      </c>
      <c r="F271" s="126" t="s">
        <v>810</v>
      </c>
      <c r="G271" s="126" t="s">
        <v>810</v>
      </c>
      <c r="H271" s="126" t="s">
        <v>810</v>
      </c>
      <c r="I271" s="126" t="s">
        <v>810</v>
      </c>
      <c r="J271" s="126" t="s">
        <v>810</v>
      </c>
      <c r="K271" s="126" t="s">
        <v>810</v>
      </c>
      <c r="L271" s="126" t="s">
        <v>2210</v>
      </c>
      <c r="M271" s="126" t="s">
        <v>2211</v>
      </c>
      <c r="N271" s="126" t="s">
        <v>837</v>
      </c>
      <c r="O271" s="126" t="s">
        <v>2212</v>
      </c>
      <c r="P271" s="125"/>
    </row>
    <row r="272" spans="1:16" x14ac:dyDescent="0.3">
      <c r="A272" s="126" t="s">
        <v>2214</v>
      </c>
      <c r="B272" s="126" t="s">
        <v>2213</v>
      </c>
      <c r="C272" s="126" t="s">
        <v>808</v>
      </c>
      <c r="D272" s="126" t="s">
        <v>815</v>
      </c>
      <c r="E272" s="126" t="s">
        <v>809</v>
      </c>
      <c r="F272" s="126" t="s">
        <v>810</v>
      </c>
      <c r="G272" s="126" t="s">
        <v>810</v>
      </c>
      <c r="H272" s="126" t="s">
        <v>810</v>
      </c>
      <c r="I272" s="126" t="s">
        <v>810</v>
      </c>
      <c r="J272" s="126" t="s">
        <v>810</v>
      </c>
      <c r="K272" s="126" t="s">
        <v>810</v>
      </c>
      <c r="L272" s="126" t="s">
        <v>2215</v>
      </c>
      <c r="M272" s="126" t="s">
        <v>2216</v>
      </c>
      <c r="N272" s="126" t="s">
        <v>2217</v>
      </c>
      <c r="O272" s="126" t="s">
        <v>2218</v>
      </c>
      <c r="P272" s="126" t="s">
        <v>2219</v>
      </c>
    </row>
    <row r="273" spans="1:16" x14ac:dyDescent="0.3">
      <c r="A273" s="126" t="s">
        <v>2221</v>
      </c>
      <c r="B273" s="126" t="s">
        <v>2220</v>
      </c>
      <c r="C273" s="126" t="s">
        <v>808</v>
      </c>
      <c r="D273" s="126" t="s">
        <v>815</v>
      </c>
      <c r="E273" s="126" t="s">
        <v>809</v>
      </c>
      <c r="F273" s="126" t="s">
        <v>810</v>
      </c>
      <c r="G273" s="126" t="s">
        <v>810</v>
      </c>
      <c r="H273" s="126" t="s">
        <v>810</v>
      </c>
      <c r="I273" s="126" t="s">
        <v>810</v>
      </c>
      <c r="J273" s="126" t="s">
        <v>810</v>
      </c>
      <c r="K273" s="126" t="s">
        <v>810</v>
      </c>
      <c r="L273" s="126" t="s">
        <v>2222</v>
      </c>
      <c r="M273" s="126" t="s">
        <v>2223</v>
      </c>
      <c r="N273" s="126" t="s">
        <v>837</v>
      </c>
      <c r="O273" s="126" t="s">
        <v>2224</v>
      </c>
      <c r="P273" s="126" t="s">
        <v>2225</v>
      </c>
    </row>
    <row r="274" spans="1:16" x14ac:dyDescent="0.3">
      <c r="A274" s="126" t="s">
        <v>2227</v>
      </c>
      <c r="B274" s="126" t="s">
        <v>2226</v>
      </c>
      <c r="C274" s="126" t="s">
        <v>808</v>
      </c>
      <c r="D274" s="126" t="s">
        <v>888</v>
      </c>
      <c r="E274" s="126" t="s">
        <v>809</v>
      </c>
      <c r="F274" s="126" t="s">
        <v>810</v>
      </c>
      <c r="G274" s="126" t="s">
        <v>810</v>
      </c>
      <c r="H274" s="126" t="s">
        <v>810</v>
      </c>
      <c r="I274" s="126" t="s">
        <v>810</v>
      </c>
      <c r="J274" s="126" t="s">
        <v>810</v>
      </c>
      <c r="K274" s="126" t="s">
        <v>810</v>
      </c>
      <c r="L274" s="126" t="s">
        <v>2228</v>
      </c>
      <c r="M274" s="126" t="s">
        <v>2229</v>
      </c>
      <c r="N274" s="126" t="s">
        <v>2230</v>
      </c>
      <c r="O274" s="126" t="s">
        <v>2231</v>
      </c>
      <c r="P274" s="125"/>
    </row>
    <row r="275" spans="1:16" x14ac:dyDescent="0.3">
      <c r="A275" s="126" t="s">
        <v>2233</v>
      </c>
      <c r="B275" s="126" t="s">
        <v>2232</v>
      </c>
      <c r="C275" s="126" t="s">
        <v>808</v>
      </c>
      <c r="D275" s="126" t="s">
        <v>861</v>
      </c>
      <c r="E275" s="126" t="s">
        <v>809</v>
      </c>
      <c r="F275" s="126" t="s">
        <v>810</v>
      </c>
      <c r="G275" s="126" t="s">
        <v>810</v>
      </c>
      <c r="H275" s="126" t="s">
        <v>810</v>
      </c>
      <c r="I275" s="126" t="s">
        <v>810</v>
      </c>
      <c r="J275" s="126" t="s">
        <v>810</v>
      </c>
      <c r="K275" s="126" t="s">
        <v>810</v>
      </c>
      <c r="L275" s="126" t="s">
        <v>2234</v>
      </c>
      <c r="M275" s="126" t="s">
        <v>2235</v>
      </c>
      <c r="N275" s="126" t="s">
        <v>1024</v>
      </c>
      <c r="O275" s="126" t="s">
        <v>2236</v>
      </c>
      <c r="P275" s="126" t="s">
        <v>2237</v>
      </c>
    </row>
    <row r="276" spans="1:16" x14ac:dyDescent="0.3">
      <c r="A276" s="126" t="s">
        <v>2239</v>
      </c>
      <c r="B276" s="126" t="s">
        <v>2238</v>
      </c>
      <c r="C276" s="126" t="s">
        <v>808</v>
      </c>
      <c r="D276" s="126" t="s">
        <v>888</v>
      </c>
      <c r="E276" s="126" t="s">
        <v>809</v>
      </c>
      <c r="F276" s="126" t="s">
        <v>810</v>
      </c>
      <c r="G276" s="126" t="s">
        <v>810</v>
      </c>
      <c r="H276" s="126" t="s">
        <v>810</v>
      </c>
      <c r="I276" s="126" t="s">
        <v>810</v>
      </c>
      <c r="J276" s="126" t="s">
        <v>810</v>
      </c>
      <c r="K276" s="126" t="s">
        <v>810</v>
      </c>
      <c r="L276" s="126" t="s">
        <v>2240</v>
      </c>
      <c r="M276" s="126" t="s">
        <v>2241</v>
      </c>
      <c r="N276" s="126" t="s">
        <v>1249</v>
      </c>
      <c r="O276" s="126" t="s">
        <v>2242</v>
      </c>
      <c r="P276" s="125"/>
    </row>
    <row r="277" spans="1:16" x14ac:dyDescent="0.3">
      <c r="A277" s="126" t="s">
        <v>2244</v>
      </c>
      <c r="B277" s="126" t="s">
        <v>2243</v>
      </c>
      <c r="C277" s="126" t="s">
        <v>808</v>
      </c>
      <c r="D277" s="126" t="s">
        <v>888</v>
      </c>
      <c r="E277" s="126" t="s">
        <v>809</v>
      </c>
      <c r="F277" s="126" t="s">
        <v>810</v>
      </c>
      <c r="G277" s="126" t="s">
        <v>810</v>
      </c>
      <c r="H277" s="126" t="s">
        <v>810</v>
      </c>
      <c r="I277" s="126" t="s">
        <v>810</v>
      </c>
      <c r="J277" s="126" t="s">
        <v>810</v>
      </c>
      <c r="K277" s="126" t="s">
        <v>810</v>
      </c>
      <c r="L277" s="126" t="s">
        <v>2245</v>
      </c>
      <c r="M277" s="126" t="s">
        <v>2246</v>
      </c>
      <c r="N277" s="126" t="s">
        <v>2247</v>
      </c>
      <c r="O277" s="126" t="s">
        <v>2248</v>
      </c>
      <c r="P277" s="125"/>
    </row>
    <row r="278" spans="1:16" x14ac:dyDescent="0.3">
      <c r="A278" s="126" t="s">
        <v>2250</v>
      </c>
      <c r="B278" s="126" t="s">
        <v>2249</v>
      </c>
      <c r="C278" s="126" t="s">
        <v>808</v>
      </c>
      <c r="D278" s="126" t="s">
        <v>888</v>
      </c>
      <c r="E278" s="126" t="s">
        <v>810</v>
      </c>
      <c r="F278" s="126" t="s">
        <v>810</v>
      </c>
      <c r="G278" s="126" t="s">
        <v>810</v>
      </c>
      <c r="H278" s="126" t="s">
        <v>810</v>
      </c>
      <c r="I278" s="126" t="s">
        <v>810</v>
      </c>
      <c r="J278" s="126" t="s">
        <v>810</v>
      </c>
      <c r="K278" s="126" t="s">
        <v>810</v>
      </c>
      <c r="L278" s="126" t="s">
        <v>2251</v>
      </c>
      <c r="M278" s="126" t="s">
        <v>2252</v>
      </c>
      <c r="N278" s="126" t="s">
        <v>2253</v>
      </c>
      <c r="O278" s="126" t="s">
        <v>2254</v>
      </c>
      <c r="P278" s="125"/>
    </row>
    <row r="279" spans="1:16" x14ac:dyDescent="0.3">
      <c r="A279" s="126" t="s">
        <v>2256</v>
      </c>
      <c r="B279" s="126" t="s">
        <v>2255</v>
      </c>
      <c r="C279" s="126" t="s">
        <v>808</v>
      </c>
      <c r="D279" s="126" t="s">
        <v>861</v>
      </c>
      <c r="E279" s="126" t="s">
        <v>810</v>
      </c>
      <c r="F279" s="126" t="s">
        <v>810</v>
      </c>
      <c r="G279" s="126" t="s">
        <v>810</v>
      </c>
      <c r="H279" s="126" t="s">
        <v>810</v>
      </c>
      <c r="I279" s="126" t="s">
        <v>810</v>
      </c>
      <c r="J279" s="126" t="s">
        <v>810</v>
      </c>
      <c r="K279" s="126" t="s">
        <v>810</v>
      </c>
      <c r="L279" s="126" t="s">
        <v>2257</v>
      </c>
      <c r="M279" s="126" t="s">
        <v>2258</v>
      </c>
      <c r="N279" s="126" t="s">
        <v>2259</v>
      </c>
      <c r="O279" s="126" t="s">
        <v>2260</v>
      </c>
      <c r="P279" s="125"/>
    </row>
    <row r="280" spans="1:16" x14ac:dyDescent="0.3">
      <c r="A280" s="126" t="s">
        <v>2262</v>
      </c>
      <c r="B280" s="126" t="s">
        <v>2261</v>
      </c>
      <c r="C280" s="126" t="s">
        <v>808</v>
      </c>
      <c r="D280" s="126" t="s">
        <v>861</v>
      </c>
      <c r="E280" s="126" t="s">
        <v>809</v>
      </c>
      <c r="F280" s="126" t="s">
        <v>810</v>
      </c>
      <c r="G280" s="126" t="s">
        <v>810</v>
      </c>
      <c r="H280" s="126" t="s">
        <v>810</v>
      </c>
      <c r="I280" s="126" t="s">
        <v>810</v>
      </c>
      <c r="J280" s="126" t="s">
        <v>810</v>
      </c>
      <c r="K280" s="126" t="s">
        <v>810</v>
      </c>
      <c r="L280" s="126" t="s">
        <v>2263</v>
      </c>
      <c r="M280" s="126" t="s">
        <v>2264</v>
      </c>
      <c r="N280" s="126" t="s">
        <v>2265</v>
      </c>
      <c r="O280" s="126" t="s">
        <v>2266</v>
      </c>
      <c r="P280" s="125"/>
    </row>
    <row r="281" spans="1:16" x14ac:dyDescent="0.3">
      <c r="A281" s="126" t="s">
        <v>130</v>
      </c>
      <c r="B281" s="126" t="s">
        <v>2267</v>
      </c>
      <c r="C281" s="126" t="s">
        <v>808</v>
      </c>
      <c r="D281" s="126" t="s">
        <v>888</v>
      </c>
      <c r="E281" s="126" t="s">
        <v>809</v>
      </c>
      <c r="F281" s="126" t="s">
        <v>810</v>
      </c>
      <c r="G281" s="126" t="s">
        <v>810</v>
      </c>
      <c r="H281" s="126" t="s">
        <v>810</v>
      </c>
      <c r="I281" s="126" t="s">
        <v>810</v>
      </c>
      <c r="J281" s="126" t="s">
        <v>810</v>
      </c>
      <c r="K281" s="126" t="s">
        <v>810</v>
      </c>
      <c r="L281" s="126" t="s">
        <v>2268</v>
      </c>
      <c r="M281" s="126" t="s">
        <v>2269</v>
      </c>
      <c r="N281" s="126" t="s">
        <v>1778</v>
      </c>
      <c r="O281" s="126" t="s">
        <v>2270</v>
      </c>
      <c r="P281" s="126" t="s">
        <v>2271</v>
      </c>
    </row>
    <row r="282" spans="1:16" x14ac:dyDescent="0.3">
      <c r="A282" s="126" t="s">
        <v>2273</v>
      </c>
      <c r="B282" s="126" t="s">
        <v>2272</v>
      </c>
      <c r="C282" s="126" t="s">
        <v>808</v>
      </c>
      <c r="D282" s="126" t="s">
        <v>888</v>
      </c>
      <c r="E282" s="126" t="s">
        <v>809</v>
      </c>
      <c r="F282" s="126" t="s">
        <v>810</v>
      </c>
      <c r="G282" s="126" t="s">
        <v>810</v>
      </c>
      <c r="H282" s="126" t="s">
        <v>810</v>
      </c>
      <c r="I282" s="126" t="s">
        <v>810</v>
      </c>
      <c r="J282" s="126" t="s">
        <v>810</v>
      </c>
      <c r="K282" s="126" t="s">
        <v>810</v>
      </c>
      <c r="L282" s="126" t="s">
        <v>2274</v>
      </c>
      <c r="M282" s="126" t="s">
        <v>2275</v>
      </c>
      <c r="N282" s="126" t="s">
        <v>2276</v>
      </c>
      <c r="O282" s="126" t="s">
        <v>2277</v>
      </c>
      <c r="P282" s="125"/>
    </row>
    <row r="283" spans="1:16" x14ac:dyDescent="0.3">
      <c r="A283" s="126" t="s">
        <v>2279</v>
      </c>
      <c r="B283" s="126" t="s">
        <v>2278</v>
      </c>
      <c r="C283" s="126" t="s">
        <v>808</v>
      </c>
      <c r="D283" s="126" t="s">
        <v>888</v>
      </c>
      <c r="E283" s="126" t="s">
        <v>809</v>
      </c>
      <c r="F283" s="126" t="s">
        <v>810</v>
      </c>
      <c r="G283" s="126" t="s">
        <v>810</v>
      </c>
      <c r="H283" s="126" t="s">
        <v>810</v>
      </c>
      <c r="I283" s="126" t="s">
        <v>810</v>
      </c>
      <c r="J283" s="126" t="s">
        <v>810</v>
      </c>
      <c r="K283" s="126" t="s">
        <v>810</v>
      </c>
      <c r="L283" s="126" t="s">
        <v>2280</v>
      </c>
      <c r="M283" s="126" t="s">
        <v>2281</v>
      </c>
      <c r="N283" s="126" t="s">
        <v>2282</v>
      </c>
      <c r="O283" s="126" t="s">
        <v>2283</v>
      </c>
      <c r="P283" s="125"/>
    </row>
    <row r="284" spans="1:16" x14ac:dyDescent="0.3">
      <c r="A284" s="126" t="s">
        <v>2285</v>
      </c>
      <c r="B284" s="126" t="s">
        <v>2284</v>
      </c>
      <c r="C284" s="126" t="s">
        <v>808</v>
      </c>
      <c r="D284" s="126" t="s">
        <v>888</v>
      </c>
      <c r="E284" s="126" t="s">
        <v>809</v>
      </c>
      <c r="F284" s="126" t="s">
        <v>810</v>
      </c>
      <c r="G284" s="126" t="s">
        <v>810</v>
      </c>
      <c r="H284" s="126" t="s">
        <v>810</v>
      </c>
      <c r="I284" s="126" t="s">
        <v>810</v>
      </c>
      <c r="J284" s="126" t="s">
        <v>810</v>
      </c>
      <c r="K284" s="126" t="s">
        <v>810</v>
      </c>
      <c r="L284" s="126" t="s">
        <v>2286</v>
      </c>
      <c r="M284" s="126" t="s">
        <v>2287</v>
      </c>
      <c r="N284" s="126" t="s">
        <v>2288</v>
      </c>
      <c r="O284" s="126" t="s">
        <v>2289</v>
      </c>
      <c r="P284" s="125"/>
    </row>
    <row r="285" spans="1:16" x14ac:dyDescent="0.3">
      <c r="A285" s="126" t="s">
        <v>2291</v>
      </c>
      <c r="B285" s="126" t="s">
        <v>2290</v>
      </c>
      <c r="C285" s="126" t="s">
        <v>808</v>
      </c>
      <c r="D285" s="126" t="s">
        <v>888</v>
      </c>
      <c r="E285" s="126" t="s">
        <v>809</v>
      </c>
      <c r="F285" s="126" t="s">
        <v>810</v>
      </c>
      <c r="G285" s="126" t="s">
        <v>810</v>
      </c>
      <c r="H285" s="126" t="s">
        <v>810</v>
      </c>
      <c r="I285" s="126" t="s">
        <v>810</v>
      </c>
      <c r="J285" s="126" t="s">
        <v>810</v>
      </c>
      <c r="K285" s="126" t="s">
        <v>810</v>
      </c>
      <c r="L285" s="126" t="s">
        <v>2292</v>
      </c>
      <c r="M285" s="126" t="s">
        <v>2293</v>
      </c>
      <c r="N285" s="126" t="s">
        <v>2294</v>
      </c>
      <c r="O285" s="126" t="s">
        <v>2295</v>
      </c>
      <c r="P285" s="125"/>
    </row>
    <row r="286" spans="1:16" x14ac:dyDescent="0.3">
      <c r="A286" s="126" t="s">
        <v>2297</v>
      </c>
      <c r="B286" s="126" t="s">
        <v>2296</v>
      </c>
      <c r="C286" s="126" t="s">
        <v>808</v>
      </c>
      <c r="D286" s="126" t="s">
        <v>815</v>
      </c>
      <c r="E286" s="126" t="s">
        <v>810</v>
      </c>
      <c r="F286" s="126" t="s">
        <v>809</v>
      </c>
      <c r="G286" s="126" t="s">
        <v>810</v>
      </c>
      <c r="H286" s="126" t="s">
        <v>810</v>
      </c>
      <c r="I286" s="126" t="s">
        <v>810</v>
      </c>
      <c r="J286" s="126" t="s">
        <v>810</v>
      </c>
      <c r="K286" s="126" t="s">
        <v>810</v>
      </c>
      <c r="L286" s="126" t="s">
        <v>2298</v>
      </c>
      <c r="M286" s="126" t="s">
        <v>2299</v>
      </c>
      <c r="N286" s="126" t="s">
        <v>906</v>
      </c>
      <c r="O286" s="126" t="s">
        <v>2300</v>
      </c>
      <c r="P286" s="126" t="s">
        <v>2301</v>
      </c>
    </row>
    <row r="287" spans="1:16" x14ac:dyDescent="0.3">
      <c r="A287" s="126" t="s">
        <v>131</v>
      </c>
      <c r="B287" s="126" t="s">
        <v>2302</v>
      </c>
      <c r="C287" s="126" t="s">
        <v>935</v>
      </c>
      <c r="D287" s="126" t="s">
        <v>940</v>
      </c>
      <c r="E287" s="126" t="s">
        <v>809</v>
      </c>
      <c r="F287" s="126" t="s">
        <v>809</v>
      </c>
      <c r="G287" s="126" t="s">
        <v>809</v>
      </c>
      <c r="H287" s="126" t="s">
        <v>810</v>
      </c>
      <c r="I287" s="126" t="s">
        <v>809</v>
      </c>
      <c r="J287" s="126" t="s">
        <v>810</v>
      </c>
      <c r="K287" s="126" t="s">
        <v>809</v>
      </c>
      <c r="L287" s="126" t="s">
        <v>936</v>
      </c>
      <c r="M287" s="126" t="s">
        <v>2303</v>
      </c>
      <c r="N287" s="126" t="s">
        <v>2304</v>
      </c>
      <c r="O287" s="126" t="s">
        <v>2305</v>
      </c>
      <c r="P287" s="126" t="s">
        <v>2306</v>
      </c>
    </row>
    <row r="288" spans="1:16" x14ac:dyDescent="0.3">
      <c r="A288" s="126" t="s">
        <v>2308</v>
      </c>
      <c r="B288" s="126" t="s">
        <v>2307</v>
      </c>
      <c r="C288" s="126" t="s">
        <v>808</v>
      </c>
      <c r="D288" s="126" t="s">
        <v>861</v>
      </c>
      <c r="E288" s="126" t="s">
        <v>810</v>
      </c>
      <c r="F288" s="126" t="s">
        <v>810</v>
      </c>
      <c r="G288" s="126" t="s">
        <v>810</v>
      </c>
      <c r="H288" s="126" t="s">
        <v>810</v>
      </c>
      <c r="I288" s="126" t="s">
        <v>810</v>
      </c>
      <c r="J288" s="126" t="s">
        <v>810</v>
      </c>
      <c r="K288" s="126" t="s">
        <v>809</v>
      </c>
      <c r="L288" s="126" t="s">
        <v>2309</v>
      </c>
      <c r="M288" s="126" t="s">
        <v>2310</v>
      </c>
      <c r="N288" s="126" t="s">
        <v>2311</v>
      </c>
      <c r="O288" s="126" t="s">
        <v>2312</v>
      </c>
      <c r="P288" s="125"/>
    </row>
    <row r="289" spans="1:16" x14ac:dyDescent="0.3">
      <c r="A289" s="126" t="s">
        <v>2314</v>
      </c>
      <c r="B289" s="126" t="s">
        <v>2313</v>
      </c>
      <c r="C289" s="126" t="s">
        <v>808</v>
      </c>
      <c r="D289" s="126" t="s">
        <v>815</v>
      </c>
      <c r="E289" s="126" t="s">
        <v>809</v>
      </c>
      <c r="F289" s="126" t="s">
        <v>810</v>
      </c>
      <c r="G289" s="126" t="s">
        <v>810</v>
      </c>
      <c r="H289" s="126" t="s">
        <v>810</v>
      </c>
      <c r="I289" s="126" t="s">
        <v>810</v>
      </c>
      <c r="J289" s="126" t="s">
        <v>810</v>
      </c>
      <c r="K289" s="126" t="s">
        <v>810</v>
      </c>
      <c r="L289" s="126" t="s">
        <v>2315</v>
      </c>
      <c r="M289" s="126" t="s">
        <v>2316</v>
      </c>
      <c r="N289" s="126" t="s">
        <v>2000</v>
      </c>
      <c r="O289" s="126" t="s">
        <v>2317</v>
      </c>
      <c r="P289" s="125"/>
    </row>
    <row r="290" spans="1:16" x14ac:dyDescent="0.3">
      <c r="A290" s="126" t="s">
        <v>2319</v>
      </c>
      <c r="B290" s="126" t="s">
        <v>2318</v>
      </c>
      <c r="C290" s="126" t="s">
        <v>808</v>
      </c>
      <c r="D290" s="126" t="s">
        <v>815</v>
      </c>
      <c r="E290" s="126" t="s">
        <v>810</v>
      </c>
      <c r="F290" s="126" t="s">
        <v>809</v>
      </c>
      <c r="G290" s="126" t="s">
        <v>810</v>
      </c>
      <c r="H290" s="126" t="s">
        <v>810</v>
      </c>
      <c r="I290" s="126" t="s">
        <v>810</v>
      </c>
      <c r="J290" s="126" t="s">
        <v>810</v>
      </c>
      <c r="K290" s="126" t="s">
        <v>810</v>
      </c>
      <c r="L290" s="126" t="s">
        <v>2320</v>
      </c>
      <c r="M290" s="126" t="s">
        <v>2321</v>
      </c>
      <c r="N290" s="126" t="s">
        <v>2322</v>
      </c>
      <c r="O290" s="126" t="s">
        <v>2323</v>
      </c>
      <c r="P290" s="125"/>
    </row>
    <row r="291" spans="1:16" x14ac:dyDescent="0.3">
      <c r="A291" s="126" t="s">
        <v>132</v>
      </c>
      <c r="B291" s="126" t="s">
        <v>2324</v>
      </c>
      <c r="C291" s="126" t="s">
        <v>935</v>
      </c>
      <c r="D291" s="126" t="s">
        <v>940</v>
      </c>
      <c r="E291" s="126" t="s">
        <v>809</v>
      </c>
      <c r="F291" s="126" t="s">
        <v>809</v>
      </c>
      <c r="G291" s="126" t="s">
        <v>809</v>
      </c>
      <c r="H291" s="126" t="s">
        <v>809</v>
      </c>
      <c r="I291" s="126" t="s">
        <v>809</v>
      </c>
      <c r="J291" s="126" t="s">
        <v>810</v>
      </c>
      <c r="K291" s="126" t="s">
        <v>809</v>
      </c>
      <c r="L291" s="126" t="s">
        <v>936</v>
      </c>
      <c r="M291" s="126" t="s">
        <v>2325</v>
      </c>
      <c r="N291" s="126" t="s">
        <v>2326</v>
      </c>
      <c r="O291" s="126" t="s">
        <v>2327</v>
      </c>
      <c r="P291" s="126" t="s">
        <v>2328</v>
      </c>
    </row>
    <row r="292" spans="1:16" x14ac:dyDescent="0.3">
      <c r="A292" s="126" t="s">
        <v>2330</v>
      </c>
      <c r="B292" s="126" t="s">
        <v>2329</v>
      </c>
      <c r="C292" s="126" t="s">
        <v>808</v>
      </c>
      <c r="D292" s="126" t="s">
        <v>815</v>
      </c>
      <c r="E292" s="126" t="s">
        <v>809</v>
      </c>
      <c r="F292" s="126" t="s">
        <v>810</v>
      </c>
      <c r="G292" s="126" t="s">
        <v>810</v>
      </c>
      <c r="H292" s="126" t="s">
        <v>810</v>
      </c>
      <c r="I292" s="126" t="s">
        <v>810</v>
      </c>
      <c r="J292" s="126" t="s">
        <v>810</v>
      </c>
      <c r="K292" s="126" t="s">
        <v>810</v>
      </c>
      <c r="L292" s="126" t="s">
        <v>2331</v>
      </c>
      <c r="M292" s="126" t="s">
        <v>2332</v>
      </c>
      <c r="N292" s="126" t="s">
        <v>2333</v>
      </c>
      <c r="O292" s="126" t="s">
        <v>2334</v>
      </c>
      <c r="P292" s="125"/>
    </row>
    <row r="293" spans="1:16" x14ac:dyDescent="0.3">
      <c r="A293" s="126" t="s">
        <v>141</v>
      </c>
      <c r="B293" s="126" t="s">
        <v>2335</v>
      </c>
      <c r="C293" s="126" t="s">
        <v>808</v>
      </c>
      <c r="D293" s="126" t="s">
        <v>815</v>
      </c>
      <c r="E293" s="126" t="s">
        <v>809</v>
      </c>
      <c r="F293" s="126" t="s">
        <v>810</v>
      </c>
      <c r="G293" s="126" t="s">
        <v>810</v>
      </c>
      <c r="H293" s="126" t="s">
        <v>810</v>
      </c>
      <c r="I293" s="126" t="s">
        <v>810</v>
      </c>
      <c r="J293" s="126" t="s">
        <v>810</v>
      </c>
      <c r="K293" s="126" t="s">
        <v>810</v>
      </c>
      <c r="L293" s="126" t="s">
        <v>2336</v>
      </c>
      <c r="M293" s="126" t="s">
        <v>2337</v>
      </c>
      <c r="N293" s="126" t="s">
        <v>837</v>
      </c>
      <c r="O293" s="126" t="s">
        <v>2338</v>
      </c>
      <c r="P293" s="125"/>
    </row>
    <row r="294" spans="1:16" x14ac:dyDescent="0.3">
      <c r="A294" s="126" t="s">
        <v>133</v>
      </c>
      <c r="B294" s="126" t="s">
        <v>2339</v>
      </c>
      <c r="C294" s="126" t="s">
        <v>808</v>
      </c>
      <c r="D294" s="126" t="s">
        <v>888</v>
      </c>
      <c r="E294" s="126" t="s">
        <v>809</v>
      </c>
      <c r="F294" s="126" t="s">
        <v>810</v>
      </c>
      <c r="G294" s="126" t="s">
        <v>810</v>
      </c>
      <c r="H294" s="126" t="s">
        <v>810</v>
      </c>
      <c r="I294" s="126" t="s">
        <v>810</v>
      </c>
      <c r="J294" s="126" t="s">
        <v>810</v>
      </c>
      <c r="K294" s="126" t="s">
        <v>810</v>
      </c>
      <c r="L294" s="126" t="s">
        <v>2340</v>
      </c>
      <c r="M294" s="126" t="s">
        <v>2341</v>
      </c>
      <c r="N294" s="126" t="s">
        <v>1024</v>
      </c>
      <c r="O294" s="126" t="s">
        <v>2342</v>
      </c>
      <c r="P294" s="126" t="s">
        <v>2343</v>
      </c>
    </row>
    <row r="295" spans="1:16" x14ac:dyDescent="0.3">
      <c r="A295" s="126" t="s">
        <v>134</v>
      </c>
      <c r="B295" s="126" t="s">
        <v>2344</v>
      </c>
      <c r="C295" s="126" t="s">
        <v>935</v>
      </c>
      <c r="D295" s="126" t="s">
        <v>940</v>
      </c>
      <c r="E295" s="126" t="s">
        <v>809</v>
      </c>
      <c r="F295" s="126" t="s">
        <v>809</v>
      </c>
      <c r="G295" s="126" t="s">
        <v>809</v>
      </c>
      <c r="H295" s="126" t="s">
        <v>810</v>
      </c>
      <c r="I295" s="126" t="s">
        <v>809</v>
      </c>
      <c r="J295" s="126" t="s">
        <v>809</v>
      </c>
      <c r="K295" s="126" t="s">
        <v>809</v>
      </c>
      <c r="L295" s="126" t="s">
        <v>936</v>
      </c>
      <c r="M295" s="126" t="s">
        <v>2345</v>
      </c>
      <c r="N295" s="126" t="s">
        <v>2346</v>
      </c>
      <c r="O295" s="126" t="s">
        <v>2347</v>
      </c>
      <c r="P295" s="126" t="s">
        <v>2348</v>
      </c>
    </row>
    <row r="296" spans="1:16" x14ac:dyDescent="0.3">
      <c r="A296" s="126" t="s">
        <v>135</v>
      </c>
      <c r="B296" s="126" t="s">
        <v>2349</v>
      </c>
      <c r="C296" s="126" t="s">
        <v>808</v>
      </c>
      <c r="D296" s="126" t="s">
        <v>861</v>
      </c>
      <c r="E296" s="126" t="s">
        <v>809</v>
      </c>
      <c r="F296" s="126" t="s">
        <v>810</v>
      </c>
      <c r="G296" s="126" t="s">
        <v>809</v>
      </c>
      <c r="H296" s="126" t="s">
        <v>810</v>
      </c>
      <c r="I296" s="126" t="s">
        <v>810</v>
      </c>
      <c r="J296" s="126" t="s">
        <v>810</v>
      </c>
      <c r="K296" s="126" t="s">
        <v>810</v>
      </c>
      <c r="L296" s="126" t="s">
        <v>2350</v>
      </c>
      <c r="M296" s="126" t="s">
        <v>2351</v>
      </c>
      <c r="N296" s="126" t="s">
        <v>2346</v>
      </c>
      <c r="O296" s="126" t="s">
        <v>2352</v>
      </c>
      <c r="P296" s="126" t="s">
        <v>2353</v>
      </c>
    </row>
    <row r="297" spans="1:16" x14ac:dyDescent="0.3">
      <c r="A297" s="126" t="s">
        <v>2355</v>
      </c>
      <c r="B297" s="126" t="s">
        <v>2354</v>
      </c>
      <c r="C297" s="126" t="s">
        <v>808</v>
      </c>
      <c r="D297" s="126" t="s">
        <v>815</v>
      </c>
      <c r="E297" s="126" t="s">
        <v>810</v>
      </c>
      <c r="F297" s="126" t="s">
        <v>810</v>
      </c>
      <c r="G297" s="126" t="s">
        <v>809</v>
      </c>
      <c r="H297" s="126" t="s">
        <v>810</v>
      </c>
      <c r="I297" s="126" t="s">
        <v>810</v>
      </c>
      <c r="J297" s="126" t="s">
        <v>810</v>
      </c>
      <c r="K297" s="126" t="s">
        <v>810</v>
      </c>
      <c r="L297" s="126" t="s">
        <v>2356</v>
      </c>
      <c r="M297" s="126" t="s">
        <v>2357</v>
      </c>
      <c r="N297" s="126" t="s">
        <v>2037</v>
      </c>
      <c r="O297" s="126" t="s">
        <v>2358</v>
      </c>
      <c r="P297" s="125"/>
    </row>
    <row r="298" spans="1:16" x14ac:dyDescent="0.3">
      <c r="A298" s="126" t="s">
        <v>136</v>
      </c>
      <c r="B298" s="126" t="s">
        <v>2359</v>
      </c>
      <c r="C298" s="126" t="s">
        <v>935</v>
      </c>
      <c r="D298" s="126" t="s">
        <v>940</v>
      </c>
      <c r="E298" s="126" t="s">
        <v>809</v>
      </c>
      <c r="F298" s="126" t="s">
        <v>809</v>
      </c>
      <c r="G298" s="126" t="s">
        <v>809</v>
      </c>
      <c r="H298" s="126" t="s">
        <v>809</v>
      </c>
      <c r="I298" s="126" t="s">
        <v>809</v>
      </c>
      <c r="J298" s="126" t="s">
        <v>809</v>
      </c>
      <c r="K298" s="126" t="s">
        <v>809</v>
      </c>
      <c r="L298" s="126" t="s">
        <v>936</v>
      </c>
      <c r="M298" s="126" t="s">
        <v>2360</v>
      </c>
      <c r="N298" s="126" t="s">
        <v>2361</v>
      </c>
      <c r="O298" s="126" t="s">
        <v>2362</v>
      </c>
      <c r="P298" s="126" t="s">
        <v>2363</v>
      </c>
    </row>
    <row r="299" spans="1:16" x14ac:dyDescent="0.3">
      <c r="A299" s="126" t="s">
        <v>142</v>
      </c>
      <c r="B299" s="126" t="s">
        <v>2364</v>
      </c>
      <c r="C299" s="126" t="s">
        <v>808</v>
      </c>
      <c r="D299" s="126" t="s">
        <v>815</v>
      </c>
      <c r="E299" s="126" t="s">
        <v>809</v>
      </c>
      <c r="F299" s="126" t="s">
        <v>810</v>
      </c>
      <c r="G299" s="126" t="s">
        <v>810</v>
      </c>
      <c r="H299" s="126" t="s">
        <v>810</v>
      </c>
      <c r="I299" s="126" t="s">
        <v>810</v>
      </c>
      <c r="J299" s="126" t="s">
        <v>810</v>
      </c>
      <c r="K299" s="126" t="s">
        <v>810</v>
      </c>
      <c r="L299" s="126" t="s">
        <v>2365</v>
      </c>
      <c r="M299" s="126" t="s">
        <v>2366</v>
      </c>
      <c r="N299" s="126" t="s">
        <v>2367</v>
      </c>
      <c r="O299" s="126" t="s">
        <v>2368</v>
      </c>
      <c r="P299" s="125"/>
    </row>
    <row r="300" spans="1:16" x14ac:dyDescent="0.3">
      <c r="A300" s="126" t="s">
        <v>137</v>
      </c>
      <c r="B300" s="126" t="s">
        <v>2369</v>
      </c>
      <c r="C300" s="126" t="s">
        <v>935</v>
      </c>
      <c r="D300" s="126" t="s">
        <v>940</v>
      </c>
      <c r="E300" s="126" t="s">
        <v>809</v>
      </c>
      <c r="F300" s="126" t="s">
        <v>809</v>
      </c>
      <c r="G300" s="126" t="s">
        <v>809</v>
      </c>
      <c r="H300" s="126" t="s">
        <v>809</v>
      </c>
      <c r="I300" s="126" t="s">
        <v>809</v>
      </c>
      <c r="J300" s="126" t="s">
        <v>809</v>
      </c>
      <c r="K300" s="126" t="s">
        <v>809</v>
      </c>
      <c r="L300" s="126" t="s">
        <v>936</v>
      </c>
      <c r="M300" s="126" t="s">
        <v>2370</v>
      </c>
      <c r="N300" s="126" t="s">
        <v>2371</v>
      </c>
      <c r="O300" s="126" t="s">
        <v>2372</v>
      </c>
      <c r="P300" s="126" t="s">
        <v>2373</v>
      </c>
    </row>
    <row r="301" spans="1:16" x14ac:dyDescent="0.3">
      <c r="A301" s="126" t="s">
        <v>2375</v>
      </c>
      <c r="B301" s="126" t="s">
        <v>2374</v>
      </c>
      <c r="C301" s="126" t="s">
        <v>808</v>
      </c>
      <c r="D301" s="126" t="s">
        <v>861</v>
      </c>
      <c r="E301" s="126" t="s">
        <v>809</v>
      </c>
      <c r="F301" s="126" t="s">
        <v>810</v>
      </c>
      <c r="G301" s="126" t="s">
        <v>810</v>
      </c>
      <c r="H301" s="126" t="s">
        <v>810</v>
      </c>
      <c r="I301" s="126" t="s">
        <v>810</v>
      </c>
      <c r="J301" s="126" t="s">
        <v>810</v>
      </c>
      <c r="K301" s="126" t="s">
        <v>810</v>
      </c>
      <c r="L301" s="126" t="s">
        <v>2376</v>
      </c>
      <c r="M301" s="126" t="s">
        <v>2377</v>
      </c>
      <c r="N301" s="126" t="s">
        <v>2378</v>
      </c>
      <c r="O301" s="126" t="s">
        <v>2379</v>
      </c>
      <c r="P301" s="125"/>
    </row>
    <row r="302" spans="1:16" x14ac:dyDescent="0.3">
      <c r="A302" s="126" t="s">
        <v>2381</v>
      </c>
      <c r="B302" s="126" t="s">
        <v>2380</v>
      </c>
      <c r="C302" s="126" t="s">
        <v>808</v>
      </c>
      <c r="D302" s="126" t="s">
        <v>922</v>
      </c>
      <c r="E302" s="126" t="s">
        <v>809</v>
      </c>
      <c r="F302" s="126" t="s">
        <v>810</v>
      </c>
      <c r="G302" s="126" t="s">
        <v>810</v>
      </c>
      <c r="H302" s="126" t="s">
        <v>810</v>
      </c>
      <c r="I302" s="126" t="s">
        <v>810</v>
      </c>
      <c r="J302" s="126" t="s">
        <v>810</v>
      </c>
      <c r="K302" s="126" t="s">
        <v>810</v>
      </c>
      <c r="L302" s="126" t="s">
        <v>2382</v>
      </c>
      <c r="M302" s="126" t="s">
        <v>2383</v>
      </c>
      <c r="N302" s="126" t="s">
        <v>2384</v>
      </c>
      <c r="O302" s="126" t="s">
        <v>2385</v>
      </c>
      <c r="P302" s="125"/>
    </row>
    <row r="303" spans="1:16" x14ac:dyDescent="0.3">
      <c r="A303" s="126" t="s">
        <v>554</v>
      </c>
      <c r="B303" s="126" t="s">
        <v>2386</v>
      </c>
      <c r="C303" s="126" t="s">
        <v>808</v>
      </c>
      <c r="D303" s="126" t="s">
        <v>815</v>
      </c>
      <c r="E303" s="126" t="s">
        <v>809</v>
      </c>
      <c r="F303" s="126" t="s">
        <v>810</v>
      </c>
      <c r="G303" s="126" t="s">
        <v>810</v>
      </c>
      <c r="H303" s="126" t="s">
        <v>810</v>
      </c>
      <c r="I303" s="126" t="s">
        <v>810</v>
      </c>
      <c r="J303" s="126" t="s">
        <v>810</v>
      </c>
      <c r="K303" s="126" t="s">
        <v>810</v>
      </c>
      <c r="L303" s="126" t="s">
        <v>2387</v>
      </c>
      <c r="M303" s="126" t="s">
        <v>2388</v>
      </c>
      <c r="N303" s="126" t="s">
        <v>2389</v>
      </c>
      <c r="O303" s="126" t="s">
        <v>2390</v>
      </c>
      <c r="P303" s="125"/>
    </row>
    <row r="304" spans="1:16" x14ac:dyDescent="0.3">
      <c r="A304" s="126" t="s">
        <v>138</v>
      </c>
      <c r="B304" s="126" t="s">
        <v>2391</v>
      </c>
      <c r="C304" s="126" t="s">
        <v>935</v>
      </c>
      <c r="D304" s="126" t="s">
        <v>940</v>
      </c>
      <c r="E304" s="126" t="s">
        <v>809</v>
      </c>
      <c r="F304" s="126" t="s">
        <v>810</v>
      </c>
      <c r="G304" s="126" t="s">
        <v>809</v>
      </c>
      <c r="H304" s="126" t="s">
        <v>810</v>
      </c>
      <c r="I304" s="126" t="s">
        <v>809</v>
      </c>
      <c r="J304" s="126" t="s">
        <v>810</v>
      </c>
      <c r="K304" s="126" t="s">
        <v>810</v>
      </c>
      <c r="L304" s="126" t="s">
        <v>936</v>
      </c>
      <c r="M304" s="126" t="s">
        <v>2392</v>
      </c>
      <c r="N304" s="126" t="s">
        <v>2393</v>
      </c>
      <c r="O304" s="126" t="s">
        <v>2394</v>
      </c>
      <c r="P304" s="126" t="s">
        <v>2395</v>
      </c>
    </row>
    <row r="305" spans="1:16" x14ac:dyDescent="0.3">
      <c r="A305" s="126" t="s">
        <v>139</v>
      </c>
      <c r="B305" s="126" t="s">
        <v>2396</v>
      </c>
      <c r="C305" s="126" t="s">
        <v>935</v>
      </c>
      <c r="D305" s="126" t="s">
        <v>940</v>
      </c>
      <c r="E305" s="126" t="s">
        <v>809</v>
      </c>
      <c r="F305" s="126" t="s">
        <v>810</v>
      </c>
      <c r="G305" s="126" t="s">
        <v>809</v>
      </c>
      <c r="H305" s="126" t="s">
        <v>810</v>
      </c>
      <c r="I305" s="126" t="s">
        <v>810</v>
      </c>
      <c r="J305" s="126" t="s">
        <v>810</v>
      </c>
      <c r="K305" s="126" t="s">
        <v>810</v>
      </c>
      <c r="L305" s="126" t="s">
        <v>936</v>
      </c>
      <c r="M305" s="126" t="s">
        <v>2397</v>
      </c>
      <c r="N305" s="126" t="s">
        <v>2398</v>
      </c>
      <c r="O305" s="126" t="s">
        <v>2399</v>
      </c>
      <c r="P305" s="126" t="s">
        <v>2400</v>
      </c>
    </row>
    <row r="306" spans="1:16" x14ac:dyDescent="0.3">
      <c r="A306" s="126" t="s">
        <v>140</v>
      </c>
      <c r="B306" s="126" t="s">
        <v>2401</v>
      </c>
      <c r="C306" s="126" t="s">
        <v>935</v>
      </c>
      <c r="D306" s="126" t="s">
        <v>940</v>
      </c>
      <c r="E306" s="126" t="s">
        <v>809</v>
      </c>
      <c r="F306" s="126" t="s">
        <v>810</v>
      </c>
      <c r="G306" s="126" t="s">
        <v>809</v>
      </c>
      <c r="H306" s="126" t="s">
        <v>810</v>
      </c>
      <c r="I306" s="126" t="s">
        <v>809</v>
      </c>
      <c r="J306" s="126" t="s">
        <v>809</v>
      </c>
      <c r="K306" s="126" t="s">
        <v>809</v>
      </c>
      <c r="L306" s="126" t="s">
        <v>2402</v>
      </c>
      <c r="M306" s="126" t="s">
        <v>2403</v>
      </c>
      <c r="N306" s="126" t="s">
        <v>2404</v>
      </c>
      <c r="O306" s="126" t="s">
        <v>2405</v>
      </c>
      <c r="P306" s="126" t="s">
        <v>2406</v>
      </c>
    </row>
    <row r="307" spans="1:16" x14ac:dyDescent="0.3">
      <c r="A307" s="126" t="s">
        <v>143</v>
      </c>
      <c r="B307" s="126" t="s">
        <v>2407</v>
      </c>
      <c r="C307" s="126" t="s">
        <v>808</v>
      </c>
      <c r="D307" s="126" t="s">
        <v>815</v>
      </c>
      <c r="E307" s="126" t="s">
        <v>809</v>
      </c>
      <c r="F307" s="126" t="s">
        <v>809</v>
      </c>
      <c r="G307" s="126" t="s">
        <v>810</v>
      </c>
      <c r="H307" s="126" t="s">
        <v>810</v>
      </c>
      <c r="I307" s="126" t="s">
        <v>810</v>
      </c>
      <c r="J307" s="126" t="s">
        <v>810</v>
      </c>
      <c r="K307" s="126" t="s">
        <v>810</v>
      </c>
      <c r="L307" s="126" t="s">
        <v>2408</v>
      </c>
      <c r="M307" s="126" t="s">
        <v>2409</v>
      </c>
      <c r="N307" s="126" t="s">
        <v>2371</v>
      </c>
      <c r="O307" s="126" t="s">
        <v>2410</v>
      </c>
      <c r="P307" s="126" t="s">
        <v>2411</v>
      </c>
    </row>
    <row r="308" spans="1:16" x14ac:dyDescent="0.3">
      <c r="A308" s="126" t="s">
        <v>2413</v>
      </c>
      <c r="B308" s="126" t="s">
        <v>2412</v>
      </c>
      <c r="C308" s="126" t="s">
        <v>808</v>
      </c>
      <c r="D308" s="126" t="s">
        <v>815</v>
      </c>
      <c r="E308" s="126" t="s">
        <v>810</v>
      </c>
      <c r="F308" s="126" t="s">
        <v>809</v>
      </c>
      <c r="G308" s="126" t="s">
        <v>810</v>
      </c>
      <c r="H308" s="126" t="s">
        <v>810</v>
      </c>
      <c r="I308" s="126" t="s">
        <v>810</v>
      </c>
      <c r="J308" s="126" t="s">
        <v>810</v>
      </c>
      <c r="K308" s="126" t="s">
        <v>810</v>
      </c>
      <c r="L308" s="126" t="s">
        <v>1932</v>
      </c>
      <c r="M308" s="126" t="s">
        <v>1933</v>
      </c>
      <c r="N308" s="126" t="s">
        <v>1934</v>
      </c>
      <c r="O308" s="126" t="s">
        <v>2414</v>
      </c>
      <c r="P308" s="125"/>
    </row>
    <row r="309" spans="1:16" x14ac:dyDescent="0.3">
      <c r="A309" s="126" t="s">
        <v>2416</v>
      </c>
      <c r="B309" s="126" t="s">
        <v>2415</v>
      </c>
      <c r="C309" s="126" t="s">
        <v>808</v>
      </c>
      <c r="D309" s="126" t="s">
        <v>888</v>
      </c>
      <c r="E309" s="126" t="s">
        <v>809</v>
      </c>
      <c r="F309" s="126" t="s">
        <v>810</v>
      </c>
      <c r="G309" s="126" t="s">
        <v>810</v>
      </c>
      <c r="H309" s="126" t="s">
        <v>810</v>
      </c>
      <c r="I309" s="126" t="s">
        <v>810</v>
      </c>
      <c r="J309" s="126" t="s">
        <v>810</v>
      </c>
      <c r="K309" s="126" t="s">
        <v>810</v>
      </c>
      <c r="L309" s="126" t="s">
        <v>2417</v>
      </c>
      <c r="M309" s="126" t="s">
        <v>2418</v>
      </c>
      <c r="N309" s="126" t="s">
        <v>2419</v>
      </c>
      <c r="O309" s="126" t="s">
        <v>2420</v>
      </c>
      <c r="P309" s="125"/>
    </row>
    <row r="310" spans="1:16" x14ac:dyDescent="0.3">
      <c r="A310" s="126" t="s">
        <v>144</v>
      </c>
      <c r="B310" s="126" t="s">
        <v>2421</v>
      </c>
      <c r="C310" s="126" t="s">
        <v>935</v>
      </c>
      <c r="D310" s="126" t="s">
        <v>940</v>
      </c>
      <c r="E310" s="126" t="s">
        <v>809</v>
      </c>
      <c r="F310" s="126" t="s">
        <v>810</v>
      </c>
      <c r="G310" s="126" t="s">
        <v>809</v>
      </c>
      <c r="H310" s="126" t="s">
        <v>810</v>
      </c>
      <c r="I310" s="126" t="s">
        <v>810</v>
      </c>
      <c r="J310" s="126" t="s">
        <v>810</v>
      </c>
      <c r="K310" s="126" t="s">
        <v>810</v>
      </c>
      <c r="L310" s="126" t="s">
        <v>936</v>
      </c>
      <c r="M310" s="126" t="s">
        <v>2422</v>
      </c>
      <c r="N310" s="126" t="s">
        <v>2423</v>
      </c>
      <c r="O310" s="126" t="s">
        <v>2424</v>
      </c>
      <c r="P310" s="126" t="s">
        <v>2425</v>
      </c>
    </row>
    <row r="311" spans="1:16" x14ac:dyDescent="0.3">
      <c r="A311" s="126" t="s">
        <v>145</v>
      </c>
      <c r="B311" s="126" t="s">
        <v>2426</v>
      </c>
      <c r="C311" s="126" t="s">
        <v>935</v>
      </c>
      <c r="D311" s="126" t="s">
        <v>940</v>
      </c>
      <c r="E311" s="126" t="s">
        <v>809</v>
      </c>
      <c r="F311" s="126" t="s">
        <v>809</v>
      </c>
      <c r="G311" s="126" t="s">
        <v>809</v>
      </c>
      <c r="H311" s="126" t="s">
        <v>809</v>
      </c>
      <c r="I311" s="126" t="s">
        <v>809</v>
      </c>
      <c r="J311" s="126" t="s">
        <v>809</v>
      </c>
      <c r="K311" s="126" t="s">
        <v>809</v>
      </c>
      <c r="L311" s="126" t="s">
        <v>936</v>
      </c>
      <c r="M311" s="126" t="s">
        <v>2427</v>
      </c>
      <c r="N311" s="126" t="s">
        <v>2000</v>
      </c>
      <c r="O311" s="126" t="s">
        <v>2428</v>
      </c>
      <c r="P311" s="126" t="s">
        <v>2429</v>
      </c>
    </row>
    <row r="312" spans="1:16" x14ac:dyDescent="0.3">
      <c r="A312" s="126" t="s">
        <v>146</v>
      </c>
      <c r="B312" s="126" t="s">
        <v>2430</v>
      </c>
      <c r="C312" s="126" t="s">
        <v>935</v>
      </c>
      <c r="D312" s="126" t="s">
        <v>940</v>
      </c>
      <c r="E312" s="126" t="s">
        <v>809</v>
      </c>
      <c r="F312" s="126" t="s">
        <v>809</v>
      </c>
      <c r="G312" s="126" t="s">
        <v>809</v>
      </c>
      <c r="H312" s="126" t="s">
        <v>809</v>
      </c>
      <c r="I312" s="126" t="s">
        <v>809</v>
      </c>
      <c r="J312" s="126" t="s">
        <v>809</v>
      </c>
      <c r="K312" s="126" t="s">
        <v>809</v>
      </c>
      <c r="L312" s="126" t="s">
        <v>936</v>
      </c>
      <c r="M312" s="126" t="s">
        <v>2431</v>
      </c>
      <c r="N312" s="126" t="s">
        <v>899</v>
      </c>
      <c r="O312" s="126" t="s">
        <v>2432</v>
      </c>
      <c r="P312" s="126" t="s">
        <v>2433</v>
      </c>
    </row>
    <row r="313" spans="1:16" x14ac:dyDescent="0.3">
      <c r="A313" s="126" t="s">
        <v>2435</v>
      </c>
      <c r="B313" s="126" t="s">
        <v>2434</v>
      </c>
      <c r="C313" s="126" t="s">
        <v>808</v>
      </c>
      <c r="D313" s="126" t="s">
        <v>815</v>
      </c>
      <c r="E313" s="126" t="s">
        <v>810</v>
      </c>
      <c r="F313" s="126" t="s">
        <v>809</v>
      </c>
      <c r="G313" s="126" t="s">
        <v>810</v>
      </c>
      <c r="H313" s="126" t="s">
        <v>810</v>
      </c>
      <c r="I313" s="126" t="s">
        <v>809</v>
      </c>
      <c r="J313" s="126" t="s">
        <v>810</v>
      </c>
      <c r="K313" s="126" t="s">
        <v>810</v>
      </c>
      <c r="L313" s="126" t="s">
        <v>2436</v>
      </c>
      <c r="M313" s="126" t="s">
        <v>2437</v>
      </c>
      <c r="N313" s="126" t="s">
        <v>899</v>
      </c>
      <c r="O313" s="125"/>
      <c r="P313" s="125"/>
    </row>
    <row r="314" spans="1:16" x14ac:dyDescent="0.3">
      <c r="A314" s="126" t="s">
        <v>2439</v>
      </c>
      <c r="B314" s="126" t="s">
        <v>2438</v>
      </c>
      <c r="C314" s="126" t="s">
        <v>808</v>
      </c>
      <c r="D314" s="126" t="s">
        <v>815</v>
      </c>
      <c r="E314" s="126" t="s">
        <v>810</v>
      </c>
      <c r="F314" s="126" t="s">
        <v>809</v>
      </c>
      <c r="G314" s="126" t="s">
        <v>810</v>
      </c>
      <c r="H314" s="126" t="s">
        <v>810</v>
      </c>
      <c r="I314" s="126" t="s">
        <v>810</v>
      </c>
      <c r="J314" s="126" t="s">
        <v>810</v>
      </c>
      <c r="K314" s="126" t="s">
        <v>810</v>
      </c>
      <c r="L314" s="126" t="s">
        <v>2440</v>
      </c>
      <c r="M314" s="126" t="s">
        <v>2441</v>
      </c>
      <c r="N314" s="126" t="s">
        <v>899</v>
      </c>
      <c r="O314" s="126" t="s">
        <v>2442</v>
      </c>
      <c r="P314" s="125"/>
    </row>
    <row r="315" spans="1:16" x14ac:dyDescent="0.3">
      <c r="A315" s="126" t="s">
        <v>147</v>
      </c>
      <c r="B315" s="126" t="s">
        <v>2443</v>
      </c>
      <c r="C315" s="126" t="s">
        <v>808</v>
      </c>
      <c r="D315" s="126" t="s">
        <v>815</v>
      </c>
      <c r="E315" s="126" t="s">
        <v>809</v>
      </c>
      <c r="F315" s="126" t="s">
        <v>810</v>
      </c>
      <c r="G315" s="126" t="s">
        <v>810</v>
      </c>
      <c r="H315" s="126" t="s">
        <v>810</v>
      </c>
      <c r="I315" s="126" t="s">
        <v>810</v>
      </c>
      <c r="J315" s="126" t="s">
        <v>810</v>
      </c>
      <c r="K315" s="126" t="s">
        <v>810</v>
      </c>
      <c r="L315" s="126" t="s">
        <v>2444</v>
      </c>
      <c r="M315" s="126" t="s">
        <v>2445</v>
      </c>
      <c r="N315" s="126" t="s">
        <v>899</v>
      </c>
      <c r="O315" s="126" t="s">
        <v>2446</v>
      </c>
      <c r="P315" s="125"/>
    </row>
    <row r="316" spans="1:16" x14ac:dyDescent="0.3">
      <c r="A316" s="126" t="s">
        <v>148</v>
      </c>
      <c r="B316" s="126" t="s">
        <v>2447</v>
      </c>
      <c r="C316" s="126" t="s">
        <v>935</v>
      </c>
      <c r="D316" s="126" t="s">
        <v>940</v>
      </c>
      <c r="E316" s="126" t="s">
        <v>809</v>
      </c>
      <c r="F316" s="126" t="s">
        <v>810</v>
      </c>
      <c r="G316" s="126" t="s">
        <v>810</v>
      </c>
      <c r="H316" s="126" t="s">
        <v>810</v>
      </c>
      <c r="I316" s="126" t="s">
        <v>810</v>
      </c>
      <c r="J316" s="126" t="s">
        <v>810</v>
      </c>
      <c r="K316" s="126" t="s">
        <v>810</v>
      </c>
      <c r="L316" s="126" t="s">
        <v>936</v>
      </c>
      <c r="M316" s="126" t="s">
        <v>2448</v>
      </c>
      <c r="N316" s="126" t="s">
        <v>2449</v>
      </c>
      <c r="O316" s="126" t="s">
        <v>2450</v>
      </c>
      <c r="P316" s="126" t="s">
        <v>2451</v>
      </c>
    </row>
    <row r="317" spans="1:16" x14ac:dyDescent="0.3">
      <c r="A317" s="126" t="s">
        <v>2453</v>
      </c>
      <c r="B317" s="126" t="s">
        <v>2452</v>
      </c>
      <c r="C317" s="126" t="s">
        <v>808</v>
      </c>
      <c r="D317" s="126" t="s">
        <v>815</v>
      </c>
      <c r="E317" s="126" t="s">
        <v>810</v>
      </c>
      <c r="F317" s="126" t="s">
        <v>810</v>
      </c>
      <c r="G317" s="126" t="s">
        <v>809</v>
      </c>
      <c r="H317" s="126" t="s">
        <v>809</v>
      </c>
      <c r="I317" s="126" t="s">
        <v>810</v>
      </c>
      <c r="J317" s="126" t="s">
        <v>810</v>
      </c>
      <c r="K317" s="126" t="s">
        <v>810</v>
      </c>
      <c r="L317" s="126" t="s">
        <v>2454</v>
      </c>
      <c r="M317" s="126" t="s">
        <v>869</v>
      </c>
      <c r="N317" s="126" t="s">
        <v>837</v>
      </c>
      <c r="O317" s="126" t="s">
        <v>2455</v>
      </c>
      <c r="P317" s="126" t="s">
        <v>2456</v>
      </c>
    </row>
    <row r="318" spans="1:16" x14ac:dyDescent="0.3">
      <c r="A318" s="126" t="s">
        <v>149</v>
      </c>
      <c r="B318" s="126" t="s">
        <v>2457</v>
      </c>
      <c r="C318" s="126" t="s">
        <v>935</v>
      </c>
      <c r="D318" s="126" t="s">
        <v>940</v>
      </c>
      <c r="E318" s="126" t="s">
        <v>809</v>
      </c>
      <c r="F318" s="126" t="s">
        <v>810</v>
      </c>
      <c r="G318" s="126" t="s">
        <v>810</v>
      </c>
      <c r="H318" s="126" t="s">
        <v>810</v>
      </c>
      <c r="I318" s="126" t="s">
        <v>810</v>
      </c>
      <c r="J318" s="126" t="s">
        <v>810</v>
      </c>
      <c r="K318" s="126" t="s">
        <v>810</v>
      </c>
      <c r="L318" s="126" t="s">
        <v>2458</v>
      </c>
      <c r="M318" s="126" t="s">
        <v>2459</v>
      </c>
      <c r="N318" s="126" t="s">
        <v>2460</v>
      </c>
      <c r="O318" s="126" t="s">
        <v>2461</v>
      </c>
      <c r="P318" s="126" t="s">
        <v>2462</v>
      </c>
    </row>
    <row r="319" spans="1:16" x14ac:dyDescent="0.3">
      <c r="A319" s="126" t="s">
        <v>150</v>
      </c>
      <c r="B319" s="126" t="s">
        <v>2463</v>
      </c>
      <c r="C319" s="126" t="s">
        <v>935</v>
      </c>
      <c r="D319" s="126" t="s">
        <v>940</v>
      </c>
      <c r="E319" s="126" t="s">
        <v>809</v>
      </c>
      <c r="F319" s="126" t="s">
        <v>809</v>
      </c>
      <c r="G319" s="126" t="s">
        <v>809</v>
      </c>
      <c r="H319" s="126" t="s">
        <v>809</v>
      </c>
      <c r="I319" s="126" t="s">
        <v>809</v>
      </c>
      <c r="J319" s="126" t="s">
        <v>809</v>
      </c>
      <c r="K319" s="126" t="s">
        <v>809</v>
      </c>
      <c r="L319" s="126" t="s">
        <v>936</v>
      </c>
      <c r="M319" s="126" t="s">
        <v>2464</v>
      </c>
      <c r="N319" s="126" t="s">
        <v>2465</v>
      </c>
      <c r="O319" s="126" t="s">
        <v>2466</v>
      </c>
      <c r="P319" s="126" t="s">
        <v>2467</v>
      </c>
    </row>
    <row r="320" spans="1:16" x14ac:dyDescent="0.3">
      <c r="A320" s="126" t="s">
        <v>2469</v>
      </c>
      <c r="B320" s="126" t="s">
        <v>2468</v>
      </c>
      <c r="C320" s="126" t="s">
        <v>808</v>
      </c>
      <c r="D320" s="126" t="s">
        <v>815</v>
      </c>
      <c r="E320" s="126" t="s">
        <v>809</v>
      </c>
      <c r="F320" s="126" t="s">
        <v>810</v>
      </c>
      <c r="G320" s="126" t="s">
        <v>810</v>
      </c>
      <c r="H320" s="126" t="s">
        <v>810</v>
      </c>
      <c r="I320" s="126" t="s">
        <v>810</v>
      </c>
      <c r="J320" s="126" t="s">
        <v>810</v>
      </c>
      <c r="K320" s="126" t="s">
        <v>810</v>
      </c>
      <c r="L320" s="126" t="s">
        <v>2470</v>
      </c>
      <c r="M320" s="126" t="s">
        <v>2471</v>
      </c>
      <c r="N320" s="126" t="s">
        <v>2472</v>
      </c>
      <c r="O320" s="126" t="s">
        <v>2473</v>
      </c>
      <c r="P320" s="126" t="s">
        <v>2474</v>
      </c>
    </row>
    <row r="321" spans="1:16" x14ac:dyDescent="0.3">
      <c r="A321" s="126" t="s">
        <v>2476</v>
      </c>
      <c r="B321" s="126" t="s">
        <v>2475</v>
      </c>
      <c r="C321" s="126" t="s">
        <v>808</v>
      </c>
      <c r="D321" s="126" t="s">
        <v>815</v>
      </c>
      <c r="E321" s="126" t="s">
        <v>810</v>
      </c>
      <c r="F321" s="126" t="s">
        <v>809</v>
      </c>
      <c r="G321" s="126" t="s">
        <v>810</v>
      </c>
      <c r="H321" s="126" t="s">
        <v>810</v>
      </c>
      <c r="I321" s="126" t="s">
        <v>810</v>
      </c>
      <c r="J321" s="126" t="s">
        <v>810</v>
      </c>
      <c r="K321" s="126" t="s">
        <v>810</v>
      </c>
      <c r="L321" s="126" t="s">
        <v>2477</v>
      </c>
      <c r="M321" s="126" t="s">
        <v>2478</v>
      </c>
      <c r="N321" s="126" t="s">
        <v>899</v>
      </c>
      <c r="O321" s="126" t="s">
        <v>2479</v>
      </c>
      <c r="P321" s="126" t="s">
        <v>2480</v>
      </c>
    </row>
    <row r="322" spans="1:16" x14ac:dyDescent="0.3">
      <c r="A322" s="126" t="s">
        <v>2483</v>
      </c>
      <c r="B322" s="126" t="s">
        <v>2481</v>
      </c>
      <c r="C322" s="126" t="s">
        <v>2482</v>
      </c>
      <c r="D322" s="126" t="s">
        <v>2487</v>
      </c>
      <c r="E322" s="126" t="s">
        <v>810</v>
      </c>
      <c r="F322" s="126" t="s">
        <v>809</v>
      </c>
      <c r="G322" s="126" t="s">
        <v>810</v>
      </c>
      <c r="H322" s="126" t="s">
        <v>810</v>
      </c>
      <c r="I322" s="126" t="s">
        <v>810</v>
      </c>
      <c r="J322" s="126" t="s">
        <v>810</v>
      </c>
      <c r="K322" s="126" t="s">
        <v>810</v>
      </c>
      <c r="L322" s="126" t="s">
        <v>2484</v>
      </c>
      <c r="M322" s="126" t="s">
        <v>2485</v>
      </c>
      <c r="N322" s="126" t="s">
        <v>1094</v>
      </c>
      <c r="O322" s="126" t="s">
        <v>2486</v>
      </c>
      <c r="P322" s="125"/>
    </row>
    <row r="323" spans="1:16" x14ac:dyDescent="0.3">
      <c r="A323" s="126" t="s">
        <v>151</v>
      </c>
      <c r="B323" s="126" t="s">
        <v>2488</v>
      </c>
      <c r="C323" s="126" t="s">
        <v>935</v>
      </c>
      <c r="D323" s="126" t="s">
        <v>940</v>
      </c>
      <c r="E323" s="126" t="s">
        <v>809</v>
      </c>
      <c r="F323" s="126" t="s">
        <v>810</v>
      </c>
      <c r="G323" s="126" t="s">
        <v>810</v>
      </c>
      <c r="H323" s="126" t="s">
        <v>810</v>
      </c>
      <c r="I323" s="126" t="s">
        <v>810</v>
      </c>
      <c r="J323" s="126" t="s">
        <v>810</v>
      </c>
      <c r="K323" s="126" t="s">
        <v>810</v>
      </c>
      <c r="L323" s="126" t="s">
        <v>936</v>
      </c>
      <c r="M323" s="126" t="s">
        <v>2489</v>
      </c>
      <c r="N323" s="126" t="s">
        <v>2490</v>
      </c>
      <c r="O323" s="126" t="s">
        <v>2491</v>
      </c>
      <c r="P323" s="126" t="s">
        <v>2492</v>
      </c>
    </row>
    <row r="324" spans="1:16" x14ac:dyDescent="0.3">
      <c r="A324" s="126" t="s">
        <v>152</v>
      </c>
      <c r="B324" s="126" t="s">
        <v>2493</v>
      </c>
      <c r="C324" s="126" t="s">
        <v>935</v>
      </c>
      <c r="D324" s="126" t="s">
        <v>940</v>
      </c>
      <c r="E324" s="126" t="s">
        <v>809</v>
      </c>
      <c r="F324" s="126" t="s">
        <v>810</v>
      </c>
      <c r="G324" s="126" t="s">
        <v>809</v>
      </c>
      <c r="H324" s="126" t="s">
        <v>810</v>
      </c>
      <c r="I324" s="126" t="s">
        <v>809</v>
      </c>
      <c r="J324" s="126" t="s">
        <v>810</v>
      </c>
      <c r="K324" s="126" t="s">
        <v>809</v>
      </c>
      <c r="L324" s="126" t="s">
        <v>936</v>
      </c>
      <c r="M324" s="126" t="s">
        <v>2494</v>
      </c>
      <c r="N324" s="126" t="s">
        <v>2495</v>
      </c>
      <c r="O324" s="126" t="s">
        <v>2496</v>
      </c>
      <c r="P324" s="126" t="s">
        <v>2497</v>
      </c>
    </row>
    <row r="325" spans="1:16" x14ac:dyDescent="0.3">
      <c r="A325" s="126" t="s">
        <v>153</v>
      </c>
      <c r="B325" s="126" t="s">
        <v>2498</v>
      </c>
      <c r="C325" s="126" t="s">
        <v>935</v>
      </c>
      <c r="D325" s="126" t="s">
        <v>940</v>
      </c>
      <c r="E325" s="126" t="s">
        <v>809</v>
      </c>
      <c r="F325" s="126" t="s">
        <v>809</v>
      </c>
      <c r="G325" s="126" t="s">
        <v>809</v>
      </c>
      <c r="H325" s="126" t="s">
        <v>809</v>
      </c>
      <c r="I325" s="126" t="s">
        <v>809</v>
      </c>
      <c r="J325" s="126" t="s">
        <v>809</v>
      </c>
      <c r="K325" s="126" t="s">
        <v>809</v>
      </c>
      <c r="L325" s="126" t="s">
        <v>2499</v>
      </c>
      <c r="M325" s="126" t="s">
        <v>2500</v>
      </c>
      <c r="N325" s="126" t="s">
        <v>1094</v>
      </c>
      <c r="O325" s="126" t="s">
        <v>2501</v>
      </c>
      <c r="P325" s="126" t="s">
        <v>2502</v>
      </c>
    </row>
    <row r="326" spans="1:16" x14ac:dyDescent="0.3">
      <c r="A326" s="126" t="s">
        <v>154</v>
      </c>
      <c r="B326" s="126" t="s">
        <v>2503</v>
      </c>
      <c r="C326" s="126" t="s">
        <v>935</v>
      </c>
      <c r="D326" s="126" t="s">
        <v>940</v>
      </c>
      <c r="E326" s="126" t="s">
        <v>809</v>
      </c>
      <c r="F326" s="126" t="s">
        <v>810</v>
      </c>
      <c r="G326" s="126" t="s">
        <v>809</v>
      </c>
      <c r="H326" s="126" t="s">
        <v>810</v>
      </c>
      <c r="I326" s="126" t="s">
        <v>810</v>
      </c>
      <c r="J326" s="126" t="s">
        <v>810</v>
      </c>
      <c r="K326" s="126" t="s">
        <v>810</v>
      </c>
      <c r="L326" s="126" t="s">
        <v>2504</v>
      </c>
      <c r="M326" s="126" t="s">
        <v>2505</v>
      </c>
      <c r="N326" s="126" t="s">
        <v>2506</v>
      </c>
      <c r="O326" s="126" t="s">
        <v>2507</v>
      </c>
      <c r="P326" s="126" t="s">
        <v>2508</v>
      </c>
    </row>
    <row r="327" spans="1:16" x14ac:dyDescent="0.3">
      <c r="A327" s="126" t="s">
        <v>2510</v>
      </c>
      <c r="B327" s="126" t="s">
        <v>2509</v>
      </c>
      <c r="C327" s="126" t="s">
        <v>808</v>
      </c>
      <c r="D327" s="126" t="s">
        <v>888</v>
      </c>
      <c r="E327" s="126" t="s">
        <v>809</v>
      </c>
      <c r="F327" s="126" t="s">
        <v>810</v>
      </c>
      <c r="G327" s="126" t="s">
        <v>810</v>
      </c>
      <c r="H327" s="126" t="s">
        <v>810</v>
      </c>
      <c r="I327" s="126" t="s">
        <v>810</v>
      </c>
      <c r="J327" s="126" t="s">
        <v>810</v>
      </c>
      <c r="K327" s="126" t="s">
        <v>810</v>
      </c>
      <c r="L327" s="126" t="s">
        <v>2511</v>
      </c>
      <c r="M327" s="126" t="s">
        <v>2512</v>
      </c>
      <c r="N327" s="126" t="s">
        <v>2513</v>
      </c>
      <c r="O327" s="126" t="s">
        <v>2514</v>
      </c>
      <c r="P327" s="125"/>
    </row>
    <row r="328" spans="1:16" x14ac:dyDescent="0.3">
      <c r="A328" s="126" t="s">
        <v>155</v>
      </c>
      <c r="B328" s="126" t="s">
        <v>2515</v>
      </c>
      <c r="C328" s="126" t="s">
        <v>935</v>
      </c>
      <c r="D328" s="126" t="s">
        <v>940</v>
      </c>
      <c r="E328" s="126" t="s">
        <v>809</v>
      </c>
      <c r="F328" s="126" t="s">
        <v>809</v>
      </c>
      <c r="G328" s="126" t="s">
        <v>809</v>
      </c>
      <c r="H328" s="126" t="s">
        <v>809</v>
      </c>
      <c r="I328" s="126" t="s">
        <v>809</v>
      </c>
      <c r="J328" s="126" t="s">
        <v>809</v>
      </c>
      <c r="K328" s="126" t="s">
        <v>809</v>
      </c>
      <c r="L328" s="126" t="s">
        <v>936</v>
      </c>
      <c r="M328" s="126" t="s">
        <v>2516</v>
      </c>
      <c r="N328" s="126" t="s">
        <v>2517</v>
      </c>
      <c r="O328" s="126" t="s">
        <v>2518</v>
      </c>
      <c r="P328" s="126" t="s">
        <v>2519</v>
      </c>
    </row>
    <row r="329" spans="1:16" x14ac:dyDescent="0.3">
      <c r="A329" s="126" t="s">
        <v>2521</v>
      </c>
      <c r="B329" s="126" t="s">
        <v>2520</v>
      </c>
      <c r="C329" s="126" t="s">
        <v>808</v>
      </c>
      <c r="D329" s="126" t="s">
        <v>815</v>
      </c>
      <c r="E329" s="126" t="s">
        <v>809</v>
      </c>
      <c r="F329" s="126" t="s">
        <v>810</v>
      </c>
      <c r="G329" s="126" t="s">
        <v>810</v>
      </c>
      <c r="H329" s="126" t="s">
        <v>810</v>
      </c>
      <c r="I329" s="126" t="s">
        <v>810</v>
      </c>
      <c r="J329" s="126" t="s">
        <v>810</v>
      </c>
      <c r="K329" s="126" t="s">
        <v>810</v>
      </c>
      <c r="L329" s="126" t="s">
        <v>2522</v>
      </c>
      <c r="M329" s="126" t="s">
        <v>2523</v>
      </c>
      <c r="N329" s="126" t="s">
        <v>1527</v>
      </c>
      <c r="O329" s="126" t="s">
        <v>2524</v>
      </c>
      <c r="P329" s="125"/>
    </row>
    <row r="330" spans="1:16" x14ac:dyDescent="0.3">
      <c r="A330" s="126" t="s">
        <v>156</v>
      </c>
      <c r="B330" s="126" t="s">
        <v>2525</v>
      </c>
      <c r="C330" s="126" t="s">
        <v>935</v>
      </c>
      <c r="D330" s="126" t="s">
        <v>940</v>
      </c>
      <c r="E330" s="126" t="s">
        <v>809</v>
      </c>
      <c r="F330" s="126" t="s">
        <v>809</v>
      </c>
      <c r="G330" s="126" t="s">
        <v>809</v>
      </c>
      <c r="H330" s="126" t="s">
        <v>809</v>
      </c>
      <c r="I330" s="126" t="s">
        <v>809</v>
      </c>
      <c r="J330" s="126" t="s">
        <v>809</v>
      </c>
      <c r="K330" s="126" t="s">
        <v>809</v>
      </c>
      <c r="L330" s="126" t="s">
        <v>936</v>
      </c>
      <c r="M330" s="126" t="s">
        <v>2526</v>
      </c>
      <c r="N330" s="126" t="s">
        <v>2527</v>
      </c>
      <c r="O330" s="126" t="s">
        <v>2528</v>
      </c>
      <c r="P330" s="126" t="s">
        <v>2529</v>
      </c>
    </row>
    <row r="331" spans="1:16" x14ac:dyDescent="0.3">
      <c r="A331" s="126" t="s">
        <v>2531</v>
      </c>
      <c r="B331" s="126" t="s">
        <v>2530</v>
      </c>
      <c r="C331" s="126" t="s">
        <v>808</v>
      </c>
      <c r="D331" s="126" t="s">
        <v>861</v>
      </c>
      <c r="E331" s="126" t="s">
        <v>809</v>
      </c>
      <c r="F331" s="126" t="s">
        <v>810</v>
      </c>
      <c r="G331" s="126" t="s">
        <v>810</v>
      </c>
      <c r="H331" s="126" t="s">
        <v>810</v>
      </c>
      <c r="I331" s="126" t="s">
        <v>810</v>
      </c>
      <c r="J331" s="126" t="s">
        <v>810</v>
      </c>
      <c r="K331" s="126" t="s">
        <v>810</v>
      </c>
      <c r="L331" s="126" t="s">
        <v>2532</v>
      </c>
      <c r="M331" s="126" t="s">
        <v>2533</v>
      </c>
      <c r="N331" s="126" t="s">
        <v>2527</v>
      </c>
      <c r="O331" s="126" t="s">
        <v>2534</v>
      </c>
      <c r="P331" s="125"/>
    </row>
    <row r="332" spans="1:16" x14ac:dyDescent="0.3">
      <c r="A332" s="126" t="s">
        <v>2536</v>
      </c>
      <c r="B332" s="126" t="s">
        <v>2535</v>
      </c>
      <c r="C332" s="126" t="s">
        <v>808</v>
      </c>
      <c r="D332" s="126" t="s">
        <v>861</v>
      </c>
      <c r="E332" s="126" t="s">
        <v>809</v>
      </c>
      <c r="F332" s="126" t="s">
        <v>810</v>
      </c>
      <c r="G332" s="126" t="s">
        <v>810</v>
      </c>
      <c r="H332" s="126" t="s">
        <v>810</v>
      </c>
      <c r="I332" s="126" t="s">
        <v>810</v>
      </c>
      <c r="J332" s="126" t="s">
        <v>810</v>
      </c>
      <c r="K332" s="126" t="s">
        <v>810</v>
      </c>
      <c r="L332" s="126" t="s">
        <v>2537</v>
      </c>
      <c r="M332" s="126" t="s">
        <v>2538</v>
      </c>
      <c r="N332" s="126" t="s">
        <v>2265</v>
      </c>
      <c r="O332" s="126" t="s">
        <v>2539</v>
      </c>
      <c r="P332" s="125"/>
    </row>
    <row r="333" spans="1:16" x14ac:dyDescent="0.3">
      <c r="A333" s="126" t="s">
        <v>157</v>
      </c>
      <c r="B333" s="126" t="s">
        <v>2540</v>
      </c>
      <c r="C333" s="126" t="s">
        <v>935</v>
      </c>
      <c r="D333" s="126" t="s">
        <v>940</v>
      </c>
      <c r="E333" s="126" t="s">
        <v>809</v>
      </c>
      <c r="F333" s="126" t="s">
        <v>809</v>
      </c>
      <c r="G333" s="126" t="s">
        <v>809</v>
      </c>
      <c r="H333" s="126" t="s">
        <v>810</v>
      </c>
      <c r="I333" s="126" t="s">
        <v>809</v>
      </c>
      <c r="J333" s="126" t="s">
        <v>809</v>
      </c>
      <c r="K333" s="126" t="s">
        <v>809</v>
      </c>
      <c r="L333" s="126" t="s">
        <v>936</v>
      </c>
      <c r="M333" s="126" t="s">
        <v>2541</v>
      </c>
      <c r="N333" s="126" t="s">
        <v>2253</v>
      </c>
      <c r="O333" s="126" t="s">
        <v>2542</v>
      </c>
      <c r="P333" s="126" t="s">
        <v>2543</v>
      </c>
    </row>
    <row r="334" spans="1:16" x14ac:dyDescent="0.3">
      <c r="A334" s="126" t="s">
        <v>158</v>
      </c>
      <c r="B334" s="126" t="s">
        <v>2544</v>
      </c>
      <c r="C334" s="126" t="s">
        <v>935</v>
      </c>
      <c r="D334" s="126" t="s">
        <v>940</v>
      </c>
      <c r="E334" s="126" t="s">
        <v>809</v>
      </c>
      <c r="F334" s="126" t="s">
        <v>809</v>
      </c>
      <c r="G334" s="126" t="s">
        <v>809</v>
      </c>
      <c r="H334" s="126" t="s">
        <v>809</v>
      </c>
      <c r="I334" s="126" t="s">
        <v>809</v>
      </c>
      <c r="J334" s="126" t="s">
        <v>809</v>
      </c>
      <c r="K334" s="126" t="s">
        <v>809</v>
      </c>
      <c r="L334" s="126" t="s">
        <v>2545</v>
      </c>
      <c r="M334" s="126" t="s">
        <v>2546</v>
      </c>
      <c r="N334" s="126" t="s">
        <v>2547</v>
      </c>
      <c r="O334" s="126" t="s">
        <v>2548</v>
      </c>
      <c r="P334" s="126" t="s">
        <v>2549</v>
      </c>
    </row>
    <row r="335" spans="1:16" x14ac:dyDescent="0.3">
      <c r="A335" s="126" t="s">
        <v>2551</v>
      </c>
      <c r="B335" s="126" t="s">
        <v>2550</v>
      </c>
      <c r="C335" s="126" t="s">
        <v>808</v>
      </c>
      <c r="D335" s="126" t="s">
        <v>815</v>
      </c>
      <c r="E335" s="126" t="s">
        <v>810</v>
      </c>
      <c r="F335" s="126" t="s">
        <v>810</v>
      </c>
      <c r="G335" s="126" t="s">
        <v>809</v>
      </c>
      <c r="H335" s="126" t="s">
        <v>809</v>
      </c>
      <c r="I335" s="126" t="s">
        <v>810</v>
      </c>
      <c r="J335" s="126" t="s">
        <v>810</v>
      </c>
      <c r="K335" s="126" t="s">
        <v>810</v>
      </c>
      <c r="L335" s="126" t="s">
        <v>2552</v>
      </c>
      <c r="M335" s="126" t="s">
        <v>2553</v>
      </c>
      <c r="N335" s="126" t="s">
        <v>983</v>
      </c>
      <c r="O335" s="126" t="s">
        <v>2554</v>
      </c>
      <c r="P335" s="126" t="s">
        <v>2555</v>
      </c>
    </row>
    <row r="336" spans="1:16" x14ac:dyDescent="0.3">
      <c r="A336" s="126" t="s">
        <v>159</v>
      </c>
      <c r="B336" s="126" t="s">
        <v>2556</v>
      </c>
      <c r="C336" s="126" t="s">
        <v>808</v>
      </c>
      <c r="D336" s="126" t="s">
        <v>922</v>
      </c>
      <c r="E336" s="126" t="s">
        <v>809</v>
      </c>
      <c r="F336" s="126" t="s">
        <v>810</v>
      </c>
      <c r="G336" s="126" t="s">
        <v>810</v>
      </c>
      <c r="H336" s="126" t="s">
        <v>810</v>
      </c>
      <c r="I336" s="126" t="s">
        <v>810</v>
      </c>
      <c r="J336" s="126" t="s">
        <v>810</v>
      </c>
      <c r="K336" s="126" t="s">
        <v>810</v>
      </c>
      <c r="L336" s="126" t="s">
        <v>2557</v>
      </c>
      <c r="M336" s="126" t="s">
        <v>2558</v>
      </c>
      <c r="N336" s="126" t="s">
        <v>1024</v>
      </c>
      <c r="O336" s="126" t="s">
        <v>2559</v>
      </c>
      <c r="P336" s="126" t="s">
        <v>2560</v>
      </c>
    </row>
    <row r="337" spans="1:16" x14ac:dyDescent="0.3">
      <c r="A337" s="126" t="s">
        <v>2562</v>
      </c>
      <c r="B337" s="126" t="s">
        <v>2561</v>
      </c>
      <c r="C337" s="126" t="s">
        <v>808</v>
      </c>
      <c r="D337" s="126" t="s">
        <v>815</v>
      </c>
      <c r="E337" s="126" t="s">
        <v>810</v>
      </c>
      <c r="F337" s="126" t="s">
        <v>809</v>
      </c>
      <c r="G337" s="126" t="s">
        <v>810</v>
      </c>
      <c r="H337" s="126" t="s">
        <v>810</v>
      </c>
      <c r="I337" s="126" t="s">
        <v>810</v>
      </c>
      <c r="J337" s="126" t="s">
        <v>810</v>
      </c>
      <c r="K337" s="126" t="s">
        <v>810</v>
      </c>
      <c r="L337" s="126" t="s">
        <v>2563</v>
      </c>
      <c r="M337" s="126" t="s">
        <v>2564</v>
      </c>
      <c r="N337" s="126" t="s">
        <v>1272</v>
      </c>
      <c r="O337" s="126" t="s">
        <v>2565</v>
      </c>
      <c r="P337" s="125"/>
    </row>
    <row r="338" spans="1:16" x14ac:dyDescent="0.3">
      <c r="A338" s="126" t="s">
        <v>2567</v>
      </c>
      <c r="B338" s="126" t="s">
        <v>2566</v>
      </c>
      <c r="C338" s="126" t="s">
        <v>808</v>
      </c>
      <c r="D338" s="126" t="s">
        <v>815</v>
      </c>
      <c r="E338" s="126" t="s">
        <v>809</v>
      </c>
      <c r="F338" s="126" t="s">
        <v>810</v>
      </c>
      <c r="G338" s="126" t="s">
        <v>810</v>
      </c>
      <c r="H338" s="126" t="s">
        <v>810</v>
      </c>
      <c r="I338" s="126" t="s">
        <v>810</v>
      </c>
      <c r="J338" s="126" t="s">
        <v>810</v>
      </c>
      <c r="K338" s="126" t="s">
        <v>810</v>
      </c>
      <c r="L338" s="126" t="s">
        <v>2568</v>
      </c>
      <c r="M338" s="126" t="s">
        <v>2569</v>
      </c>
      <c r="N338" s="126" t="s">
        <v>2165</v>
      </c>
      <c r="O338" s="126" t="s">
        <v>2570</v>
      </c>
      <c r="P338" s="125"/>
    </row>
    <row r="339" spans="1:16" x14ac:dyDescent="0.3">
      <c r="A339" s="126" t="s">
        <v>170</v>
      </c>
      <c r="B339" s="126" t="s">
        <v>2571</v>
      </c>
      <c r="C339" s="126" t="s">
        <v>808</v>
      </c>
      <c r="D339" s="126" t="s">
        <v>815</v>
      </c>
      <c r="E339" s="126" t="s">
        <v>809</v>
      </c>
      <c r="F339" s="126" t="s">
        <v>810</v>
      </c>
      <c r="G339" s="126" t="s">
        <v>810</v>
      </c>
      <c r="H339" s="126" t="s">
        <v>810</v>
      </c>
      <c r="I339" s="126" t="s">
        <v>810</v>
      </c>
      <c r="J339" s="126" t="s">
        <v>810</v>
      </c>
      <c r="K339" s="126" t="s">
        <v>810</v>
      </c>
      <c r="L339" s="126" t="s">
        <v>845</v>
      </c>
      <c r="M339" s="126" t="s">
        <v>2572</v>
      </c>
      <c r="N339" s="126" t="s">
        <v>2165</v>
      </c>
      <c r="O339" s="126" t="s">
        <v>2573</v>
      </c>
      <c r="P339" s="126" t="s">
        <v>2574</v>
      </c>
    </row>
    <row r="340" spans="1:16" x14ac:dyDescent="0.3">
      <c r="A340" s="126" t="s">
        <v>2576</v>
      </c>
      <c r="B340" s="126" t="s">
        <v>2575</v>
      </c>
      <c r="C340" s="126" t="s">
        <v>808</v>
      </c>
      <c r="D340" s="126" t="s">
        <v>815</v>
      </c>
      <c r="E340" s="126" t="s">
        <v>809</v>
      </c>
      <c r="F340" s="126" t="s">
        <v>810</v>
      </c>
      <c r="G340" s="126" t="s">
        <v>810</v>
      </c>
      <c r="H340" s="126" t="s">
        <v>810</v>
      </c>
      <c r="I340" s="126" t="s">
        <v>810</v>
      </c>
      <c r="J340" s="126" t="s">
        <v>810</v>
      </c>
      <c r="K340" s="126" t="s">
        <v>810</v>
      </c>
      <c r="L340" s="126" t="s">
        <v>2577</v>
      </c>
      <c r="M340" s="126" t="s">
        <v>2578</v>
      </c>
      <c r="N340" s="126" t="s">
        <v>1081</v>
      </c>
      <c r="O340" s="126" t="s">
        <v>2579</v>
      </c>
      <c r="P340" s="126" t="s">
        <v>2580</v>
      </c>
    </row>
    <row r="341" spans="1:16" x14ac:dyDescent="0.3">
      <c r="A341" s="126" t="s">
        <v>160</v>
      </c>
      <c r="B341" s="126" t="s">
        <v>2581</v>
      </c>
      <c r="C341" s="126" t="s">
        <v>935</v>
      </c>
      <c r="D341" s="126" t="s">
        <v>940</v>
      </c>
      <c r="E341" s="126" t="s">
        <v>809</v>
      </c>
      <c r="F341" s="126" t="s">
        <v>809</v>
      </c>
      <c r="G341" s="126" t="s">
        <v>809</v>
      </c>
      <c r="H341" s="126" t="s">
        <v>809</v>
      </c>
      <c r="I341" s="126" t="s">
        <v>809</v>
      </c>
      <c r="J341" s="126" t="s">
        <v>809</v>
      </c>
      <c r="K341" s="126" t="s">
        <v>809</v>
      </c>
      <c r="L341" s="126" t="s">
        <v>936</v>
      </c>
      <c r="M341" s="126" t="s">
        <v>2582</v>
      </c>
      <c r="N341" s="126" t="s">
        <v>906</v>
      </c>
      <c r="O341" s="126" t="s">
        <v>2583</v>
      </c>
      <c r="P341" s="126" t="s">
        <v>2584</v>
      </c>
    </row>
    <row r="342" spans="1:16" x14ac:dyDescent="0.3">
      <c r="A342" s="126" t="s">
        <v>2586</v>
      </c>
      <c r="B342" s="126" t="s">
        <v>2585</v>
      </c>
      <c r="C342" s="126" t="s">
        <v>808</v>
      </c>
      <c r="D342" s="126" t="s">
        <v>815</v>
      </c>
      <c r="E342" s="126" t="s">
        <v>810</v>
      </c>
      <c r="F342" s="126" t="s">
        <v>809</v>
      </c>
      <c r="G342" s="126" t="s">
        <v>810</v>
      </c>
      <c r="H342" s="126" t="s">
        <v>810</v>
      </c>
      <c r="I342" s="126" t="s">
        <v>810</v>
      </c>
      <c r="J342" s="126" t="s">
        <v>810</v>
      </c>
      <c r="K342" s="126" t="s">
        <v>810</v>
      </c>
      <c r="L342" s="126" t="s">
        <v>2587</v>
      </c>
      <c r="M342" s="126" t="s">
        <v>2588</v>
      </c>
      <c r="N342" s="126" t="s">
        <v>906</v>
      </c>
      <c r="O342" s="126" t="s">
        <v>2589</v>
      </c>
      <c r="P342" s="125"/>
    </row>
    <row r="343" spans="1:16" x14ac:dyDescent="0.3">
      <c r="A343" s="126" t="s">
        <v>601</v>
      </c>
      <c r="B343" s="126" t="s">
        <v>2590</v>
      </c>
      <c r="C343" s="126" t="s">
        <v>808</v>
      </c>
      <c r="D343" s="126" t="s">
        <v>861</v>
      </c>
      <c r="E343" s="126" t="s">
        <v>809</v>
      </c>
      <c r="F343" s="126" t="s">
        <v>810</v>
      </c>
      <c r="G343" s="126" t="s">
        <v>810</v>
      </c>
      <c r="H343" s="126" t="s">
        <v>810</v>
      </c>
      <c r="I343" s="126" t="s">
        <v>810</v>
      </c>
      <c r="J343" s="126" t="s">
        <v>810</v>
      </c>
      <c r="K343" s="126" t="s">
        <v>810</v>
      </c>
      <c r="L343" s="126" t="s">
        <v>2591</v>
      </c>
      <c r="M343" s="126" t="s">
        <v>2592</v>
      </c>
      <c r="N343" s="126" t="s">
        <v>820</v>
      </c>
      <c r="O343" s="125"/>
      <c r="P343" s="125"/>
    </row>
    <row r="344" spans="1:16" x14ac:dyDescent="0.3">
      <c r="A344" s="126" t="s">
        <v>2594</v>
      </c>
      <c r="B344" s="126" t="s">
        <v>2593</v>
      </c>
      <c r="C344" s="126" t="s">
        <v>808</v>
      </c>
      <c r="D344" s="126" t="s">
        <v>815</v>
      </c>
      <c r="E344" s="126" t="s">
        <v>810</v>
      </c>
      <c r="F344" s="126" t="s">
        <v>809</v>
      </c>
      <c r="G344" s="126" t="s">
        <v>810</v>
      </c>
      <c r="H344" s="126" t="s">
        <v>810</v>
      </c>
      <c r="I344" s="126" t="s">
        <v>810</v>
      </c>
      <c r="J344" s="126" t="s">
        <v>810</v>
      </c>
      <c r="K344" s="126" t="s">
        <v>810</v>
      </c>
      <c r="L344" s="126" t="s">
        <v>2595</v>
      </c>
      <c r="M344" s="126" t="s">
        <v>2596</v>
      </c>
      <c r="N344" s="126" t="s">
        <v>837</v>
      </c>
      <c r="O344" s="126" t="s">
        <v>2597</v>
      </c>
      <c r="P344" s="125"/>
    </row>
    <row r="345" spans="1:16" x14ac:dyDescent="0.3">
      <c r="A345" s="126" t="s">
        <v>2599</v>
      </c>
      <c r="B345" s="126" t="s">
        <v>2598</v>
      </c>
      <c r="C345" s="126" t="s">
        <v>808</v>
      </c>
      <c r="D345" s="126" t="s">
        <v>815</v>
      </c>
      <c r="E345" s="126" t="s">
        <v>810</v>
      </c>
      <c r="F345" s="126" t="s">
        <v>809</v>
      </c>
      <c r="G345" s="126" t="s">
        <v>810</v>
      </c>
      <c r="H345" s="126" t="s">
        <v>810</v>
      </c>
      <c r="I345" s="126" t="s">
        <v>810</v>
      </c>
      <c r="J345" s="126" t="s">
        <v>810</v>
      </c>
      <c r="K345" s="126" t="s">
        <v>810</v>
      </c>
      <c r="L345" s="126" t="s">
        <v>840</v>
      </c>
      <c r="M345" s="126" t="s">
        <v>841</v>
      </c>
      <c r="N345" s="126" t="s">
        <v>837</v>
      </c>
      <c r="O345" s="126" t="s">
        <v>842</v>
      </c>
      <c r="P345" s="125"/>
    </row>
    <row r="346" spans="1:16" x14ac:dyDescent="0.3">
      <c r="A346" s="126" t="s">
        <v>2601</v>
      </c>
      <c r="B346" s="126" t="s">
        <v>2600</v>
      </c>
      <c r="C346" s="126" t="s">
        <v>808</v>
      </c>
      <c r="D346" s="126" t="s">
        <v>815</v>
      </c>
      <c r="E346" s="126" t="s">
        <v>810</v>
      </c>
      <c r="F346" s="126" t="s">
        <v>809</v>
      </c>
      <c r="G346" s="126" t="s">
        <v>810</v>
      </c>
      <c r="H346" s="126" t="s">
        <v>810</v>
      </c>
      <c r="I346" s="126" t="s">
        <v>810</v>
      </c>
      <c r="J346" s="126" t="s">
        <v>810</v>
      </c>
      <c r="K346" s="126" t="s">
        <v>810</v>
      </c>
      <c r="L346" s="126" t="s">
        <v>840</v>
      </c>
      <c r="M346" s="126" t="s">
        <v>841</v>
      </c>
      <c r="N346" s="126" t="s">
        <v>837</v>
      </c>
      <c r="O346" s="126" t="s">
        <v>842</v>
      </c>
      <c r="P346" s="125"/>
    </row>
    <row r="347" spans="1:16" x14ac:dyDescent="0.3">
      <c r="A347" s="126" t="s">
        <v>161</v>
      </c>
      <c r="B347" s="126" t="s">
        <v>2602</v>
      </c>
      <c r="C347" s="126" t="s">
        <v>935</v>
      </c>
      <c r="D347" s="126" t="s">
        <v>940</v>
      </c>
      <c r="E347" s="126" t="s">
        <v>809</v>
      </c>
      <c r="F347" s="126" t="s">
        <v>809</v>
      </c>
      <c r="G347" s="126" t="s">
        <v>809</v>
      </c>
      <c r="H347" s="126" t="s">
        <v>810</v>
      </c>
      <c r="I347" s="126" t="s">
        <v>810</v>
      </c>
      <c r="J347" s="126" t="s">
        <v>810</v>
      </c>
      <c r="K347" s="126" t="s">
        <v>810</v>
      </c>
      <c r="L347" s="126" t="s">
        <v>2545</v>
      </c>
      <c r="M347" s="126" t="s">
        <v>2603</v>
      </c>
      <c r="N347" s="126" t="s">
        <v>2604</v>
      </c>
      <c r="O347" s="126" t="s">
        <v>2605</v>
      </c>
      <c r="P347" s="126" t="s">
        <v>2606</v>
      </c>
    </row>
    <row r="348" spans="1:16" x14ac:dyDescent="0.3">
      <c r="A348" s="126" t="s">
        <v>162</v>
      </c>
      <c r="B348" s="126" t="s">
        <v>2607</v>
      </c>
      <c r="C348" s="126" t="s">
        <v>808</v>
      </c>
      <c r="D348" s="126" t="s">
        <v>861</v>
      </c>
      <c r="E348" s="126" t="s">
        <v>809</v>
      </c>
      <c r="F348" s="126" t="s">
        <v>810</v>
      </c>
      <c r="G348" s="126" t="s">
        <v>810</v>
      </c>
      <c r="H348" s="126" t="s">
        <v>810</v>
      </c>
      <c r="I348" s="126" t="s">
        <v>810</v>
      </c>
      <c r="J348" s="126" t="s">
        <v>810</v>
      </c>
      <c r="K348" s="126" t="s">
        <v>810</v>
      </c>
      <c r="L348" s="126" t="s">
        <v>2608</v>
      </c>
      <c r="M348" s="126" t="s">
        <v>2609</v>
      </c>
      <c r="N348" s="126" t="s">
        <v>2610</v>
      </c>
      <c r="O348" s="126" t="s">
        <v>2611</v>
      </c>
      <c r="P348" s="125"/>
    </row>
    <row r="349" spans="1:16" x14ac:dyDescent="0.3">
      <c r="A349" s="126" t="s">
        <v>163</v>
      </c>
      <c r="B349" s="126" t="s">
        <v>2612</v>
      </c>
      <c r="C349" s="126" t="s">
        <v>935</v>
      </c>
      <c r="D349" s="126" t="s">
        <v>940</v>
      </c>
      <c r="E349" s="126" t="s">
        <v>809</v>
      </c>
      <c r="F349" s="126" t="s">
        <v>809</v>
      </c>
      <c r="G349" s="126" t="s">
        <v>809</v>
      </c>
      <c r="H349" s="126" t="s">
        <v>810</v>
      </c>
      <c r="I349" s="126" t="s">
        <v>809</v>
      </c>
      <c r="J349" s="126" t="s">
        <v>809</v>
      </c>
      <c r="K349" s="126" t="s">
        <v>809</v>
      </c>
      <c r="L349" s="126" t="s">
        <v>936</v>
      </c>
      <c r="M349" s="126" t="s">
        <v>2613</v>
      </c>
      <c r="N349" s="126" t="s">
        <v>2614</v>
      </c>
      <c r="O349" s="126" t="s">
        <v>2615</v>
      </c>
      <c r="P349" s="126" t="s">
        <v>2616</v>
      </c>
    </row>
    <row r="350" spans="1:16" x14ac:dyDescent="0.3">
      <c r="A350" s="126" t="s">
        <v>164</v>
      </c>
      <c r="B350" s="126" t="s">
        <v>2617</v>
      </c>
      <c r="C350" s="126" t="s">
        <v>935</v>
      </c>
      <c r="D350" s="126" t="s">
        <v>940</v>
      </c>
      <c r="E350" s="126" t="s">
        <v>809</v>
      </c>
      <c r="F350" s="126" t="s">
        <v>809</v>
      </c>
      <c r="G350" s="126" t="s">
        <v>809</v>
      </c>
      <c r="H350" s="126" t="s">
        <v>810</v>
      </c>
      <c r="I350" s="126" t="s">
        <v>809</v>
      </c>
      <c r="J350" s="126" t="s">
        <v>809</v>
      </c>
      <c r="K350" s="126" t="s">
        <v>809</v>
      </c>
      <c r="L350" s="126" t="s">
        <v>936</v>
      </c>
      <c r="M350" s="126" t="s">
        <v>2618</v>
      </c>
      <c r="N350" s="126" t="s">
        <v>2619</v>
      </c>
      <c r="O350" s="126" t="s">
        <v>2620</v>
      </c>
      <c r="P350" s="126" t="s">
        <v>2621</v>
      </c>
    </row>
    <row r="351" spans="1:16" x14ac:dyDescent="0.3">
      <c r="A351" s="126" t="s">
        <v>2623</v>
      </c>
      <c r="B351" s="126" t="s">
        <v>2622</v>
      </c>
      <c r="C351" s="126" t="s">
        <v>808</v>
      </c>
      <c r="D351" s="126" t="s">
        <v>815</v>
      </c>
      <c r="E351" s="126" t="s">
        <v>810</v>
      </c>
      <c r="F351" s="126" t="s">
        <v>809</v>
      </c>
      <c r="G351" s="126" t="s">
        <v>810</v>
      </c>
      <c r="H351" s="126" t="s">
        <v>810</v>
      </c>
      <c r="I351" s="126" t="s">
        <v>810</v>
      </c>
      <c r="J351" s="126" t="s">
        <v>810</v>
      </c>
      <c r="K351" s="126" t="s">
        <v>810</v>
      </c>
      <c r="L351" s="126" t="s">
        <v>2624</v>
      </c>
      <c r="M351" s="126" t="s">
        <v>2625</v>
      </c>
      <c r="N351" s="126" t="s">
        <v>2626</v>
      </c>
      <c r="O351" s="126" t="s">
        <v>2627</v>
      </c>
      <c r="P351" s="125"/>
    </row>
    <row r="352" spans="1:16" x14ac:dyDescent="0.3">
      <c r="A352" s="126" t="s">
        <v>2629</v>
      </c>
      <c r="B352" s="126" t="s">
        <v>2628</v>
      </c>
      <c r="C352" s="126" t="s">
        <v>808</v>
      </c>
      <c r="D352" s="126" t="s">
        <v>815</v>
      </c>
      <c r="E352" s="126" t="s">
        <v>810</v>
      </c>
      <c r="F352" s="126" t="s">
        <v>809</v>
      </c>
      <c r="G352" s="126" t="s">
        <v>810</v>
      </c>
      <c r="H352" s="126" t="s">
        <v>810</v>
      </c>
      <c r="I352" s="126" t="s">
        <v>810</v>
      </c>
      <c r="J352" s="126" t="s">
        <v>810</v>
      </c>
      <c r="K352" s="126" t="s">
        <v>810</v>
      </c>
      <c r="L352" s="126" t="s">
        <v>2624</v>
      </c>
      <c r="M352" s="126" t="s">
        <v>2625</v>
      </c>
      <c r="N352" s="126" t="s">
        <v>2626</v>
      </c>
      <c r="O352" s="126" t="s">
        <v>2630</v>
      </c>
      <c r="P352" s="125"/>
    </row>
    <row r="353" spans="1:16" x14ac:dyDescent="0.3">
      <c r="A353" s="126" t="s">
        <v>2632</v>
      </c>
      <c r="B353" s="126" t="s">
        <v>2631</v>
      </c>
      <c r="C353" s="126" t="s">
        <v>808</v>
      </c>
      <c r="D353" s="126" t="s">
        <v>922</v>
      </c>
      <c r="E353" s="126" t="s">
        <v>809</v>
      </c>
      <c r="F353" s="126" t="s">
        <v>810</v>
      </c>
      <c r="G353" s="126" t="s">
        <v>810</v>
      </c>
      <c r="H353" s="126" t="s">
        <v>810</v>
      </c>
      <c r="I353" s="126" t="s">
        <v>810</v>
      </c>
      <c r="J353" s="126" t="s">
        <v>810</v>
      </c>
      <c r="K353" s="126" t="s">
        <v>810</v>
      </c>
      <c r="L353" s="126" t="s">
        <v>2633</v>
      </c>
      <c r="M353" s="126" t="s">
        <v>2634</v>
      </c>
      <c r="N353" s="126" t="s">
        <v>2635</v>
      </c>
      <c r="O353" s="126" t="s">
        <v>2636</v>
      </c>
      <c r="P353" s="125"/>
    </row>
    <row r="354" spans="1:16" x14ac:dyDescent="0.3">
      <c r="A354" s="126" t="s">
        <v>165</v>
      </c>
      <c r="B354" s="126" t="s">
        <v>2637</v>
      </c>
      <c r="C354" s="126" t="s">
        <v>935</v>
      </c>
      <c r="D354" s="126" t="s">
        <v>940</v>
      </c>
      <c r="E354" s="126" t="s">
        <v>809</v>
      </c>
      <c r="F354" s="126" t="s">
        <v>809</v>
      </c>
      <c r="G354" s="126" t="s">
        <v>809</v>
      </c>
      <c r="H354" s="126" t="s">
        <v>809</v>
      </c>
      <c r="I354" s="126" t="s">
        <v>809</v>
      </c>
      <c r="J354" s="126" t="s">
        <v>810</v>
      </c>
      <c r="K354" s="126" t="s">
        <v>809</v>
      </c>
      <c r="L354" s="126" t="s">
        <v>936</v>
      </c>
      <c r="M354" s="126" t="s">
        <v>2638</v>
      </c>
      <c r="N354" s="126" t="s">
        <v>2639</v>
      </c>
      <c r="O354" s="126" t="s">
        <v>2640</v>
      </c>
      <c r="P354" s="126" t="s">
        <v>2641</v>
      </c>
    </row>
    <row r="355" spans="1:16" x14ac:dyDescent="0.3">
      <c r="A355" s="126" t="s">
        <v>2643</v>
      </c>
      <c r="B355" s="126" t="s">
        <v>2642</v>
      </c>
      <c r="C355" s="126" t="s">
        <v>808</v>
      </c>
      <c r="D355" s="126" t="s">
        <v>888</v>
      </c>
      <c r="E355" s="126" t="s">
        <v>809</v>
      </c>
      <c r="F355" s="126" t="s">
        <v>810</v>
      </c>
      <c r="G355" s="126" t="s">
        <v>810</v>
      </c>
      <c r="H355" s="126" t="s">
        <v>810</v>
      </c>
      <c r="I355" s="126" t="s">
        <v>810</v>
      </c>
      <c r="J355" s="126" t="s">
        <v>810</v>
      </c>
      <c r="K355" s="126" t="s">
        <v>810</v>
      </c>
      <c r="L355" s="126" t="s">
        <v>2644</v>
      </c>
      <c r="M355" s="126" t="s">
        <v>2645</v>
      </c>
      <c r="N355" s="126" t="s">
        <v>2646</v>
      </c>
      <c r="O355" s="126" t="s">
        <v>2647</v>
      </c>
      <c r="P355" s="125"/>
    </row>
    <row r="356" spans="1:16" x14ac:dyDescent="0.3">
      <c r="A356" s="126" t="s">
        <v>172</v>
      </c>
      <c r="B356" s="126" t="s">
        <v>2648</v>
      </c>
      <c r="C356" s="126" t="s">
        <v>808</v>
      </c>
      <c r="D356" s="126" t="s">
        <v>815</v>
      </c>
      <c r="E356" s="126" t="s">
        <v>809</v>
      </c>
      <c r="F356" s="126" t="s">
        <v>810</v>
      </c>
      <c r="G356" s="126" t="s">
        <v>810</v>
      </c>
      <c r="H356" s="126" t="s">
        <v>810</v>
      </c>
      <c r="I356" s="126" t="s">
        <v>810</v>
      </c>
      <c r="J356" s="126" t="s">
        <v>810</v>
      </c>
      <c r="K356" s="126" t="s">
        <v>810</v>
      </c>
      <c r="L356" s="126" t="s">
        <v>2649</v>
      </c>
      <c r="M356" s="126" t="s">
        <v>2650</v>
      </c>
      <c r="N356" s="126" t="s">
        <v>2651</v>
      </c>
      <c r="O356" s="126" t="s">
        <v>2652</v>
      </c>
      <c r="P356" s="125"/>
    </row>
    <row r="357" spans="1:16" x14ac:dyDescent="0.3">
      <c r="A357" s="126" t="s">
        <v>2654</v>
      </c>
      <c r="B357" s="126" t="s">
        <v>2653</v>
      </c>
      <c r="C357" s="126" t="s">
        <v>808</v>
      </c>
      <c r="D357" s="126" t="s">
        <v>815</v>
      </c>
      <c r="E357" s="126" t="s">
        <v>810</v>
      </c>
      <c r="F357" s="126" t="s">
        <v>809</v>
      </c>
      <c r="G357" s="126" t="s">
        <v>810</v>
      </c>
      <c r="H357" s="126" t="s">
        <v>810</v>
      </c>
      <c r="I357" s="126" t="s">
        <v>810</v>
      </c>
      <c r="J357" s="126" t="s">
        <v>810</v>
      </c>
      <c r="K357" s="126" t="s">
        <v>810</v>
      </c>
      <c r="L357" s="126" t="s">
        <v>2649</v>
      </c>
      <c r="M357" s="126" t="s">
        <v>2650</v>
      </c>
      <c r="N357" s="126" t="s">
        <v>2651</v>
      </c>
      <c r="O357" s="126" t="s">
        <v>2655</v>
      </c>
      <c r="P357" s="125"/>
    </row>
    <row r="358" spans="1:16" x14ac:dyDescent="0.3">
      <c r="A358" s="126" t="s">
        <v>166</v>
      </c>
      <c r="B358" s="126" t="s">
        <v>2656</v>
      </c>
      <c r="C358" s="126" t="s">
        <v>935</v>
      </c>
      <c r="D358" s="126" t="s">
        <v>940</v>
      </c>
      <c r="E358" s="126" t="s">
        <v>809</v>
      </c>
      <c r="F358" s="126" t="s">
        <v>809</v>
      </c>
      <c r="G358" s="126" t="s">
        <v>809</v>
      </c>
      <c r="H358" s="126" t="s">
        <v>809</v>
      </c>
      <c r="I358" s="126" t="s">
        <v>809</v>
      </c>
      <c r="J358" s="126" t="s">
        <v>809</v>
      </c>
      <c r="K358" s="126" t="s">
        <v>809</v>
      </c>
      <c r="L358" s="126" t="s">
        <v>936</v>
      </c>
      <c r="M358" s="126" t="s">
        <v>2657</v>
      </c>
      <c r="N358" s="126" t="s">
        <v>2651</v>
      </c>
      <c r="O358" s="126" t="s">
        <v>2658</v>
      </c>
      <c r="P358" s="126" t="s">
        <v>2659</v>
      </c>
    </row>
    <row r="359" spans="1:16" x14ac:dyDescent="0.3">
      <c r="A359" s="126" t="s">
        <v>167</v>
      </c>
      <c r="B359" s="126" t="s">
        <v>2660</v>
      </c>
      <c r="C359" s="126" t="s">
        <v>935</v>
      </c>
      <c r="D359" s="126" t="s">
        <v>940</v>
      </c>
      <c r="E359" s="126" t="s">
        <v>809</v>
      </c>
      <c r="F359" s="126" t="s">
        <v>809</v>
      </c>
      <c r="G359" s="126" t="s">
        <v>809</v>
      </c>
      <c r="H359" s="126" t="s">
        <v>809</v>
      </c>
      <c r="I359" s="126" t="s">
        <v>809</v>
      </c>
      <c r="J359" s="126" t="s">
        <v>809</v>
      </c>
      <c r="K359" s="126" t="s">
        <v>809</v>
      </c>
      <c r="L359" s="126" t="s">
        <v>2661</v>
      </c>
      <c r="M359" s="126" t="s">
        <v>2662</v>
      </c>
      <c r="N359" s="126" t="s">
        <v>2663</v>
      </c>
      <c r="O359" s="126" t="s">
        <v>2664</v>
      </c>
      <c r="P359" s="126" t="s">
        <v>2665</v>
      </c>
    </row>
    <row r="360" spans="1:16" x14ac:dyDescent="0.3">
      <c r="A360" s="126" t="s">
        <v>2667</v>
      </c>
      <c r="B360" s="126" t="s">
        <v>2666</v>
      </c>
      <c r="C360" s="126" t="s">
        <v>808</v>
      </c>
      <c r="D360" s="126" t="s">
        <v>815</v>
      </c>
      <c r="E360" s="126" t="s">
        <v>810</v>
      </c>
      <c r="F360" s="126" t="s">
        <v>809</v>
      </c>
      <c r="G360" s="126" t="s">
        <v>810</v>
      </c>
      <c r="H360" s="126" t="s">
        <v>810</v>
      </c>
      <c r="I360" s="126" t="s">
        <v>810</v>
      </c>
      <c r="J360" s="126" t="s">
        <v>810</v>
      </c>
      <c r="K360" s="126" t="s">
        <v>810</v>
      </c>
      <c r="L360" s="126" t="s">
        <v>2668</v>
      </c>
      <c r="M360" s="126" t="s">
        <v>2669</v>
      </c>
      <c r="N360" s="126" t="s">
        <v>2670</v>
      </c>
      <c r="O360" s="126" t="s">
        <v>2671</v>
      </c>
      <c r="P360" s="125"/>
    </row>
    <row r="361" spans="1:16" x14ac:dyDescent="0.3">
      <c r="A361" s="126" t="s">
        <v>2673</v>
      </c>
      <c r="B361" s="126" t="s">
        <v>2672</v>
      </c>
      <c r="C361" s="126" t="s">
        <v>808</v>
      </c>
      <c r="D361" s="126" t="s">
        <v>2678</v>
      </c>
      <c r="E361" s="126" t="s">
        <v>810</v>
      </c>
      <c r="F361" s="126" t="s">
        <v>809</v>
      </c>
      <c r="G361" s="126" t="s">
        <v>810</v>
      </c>
      <c r="H361" s="126" t="s">
        <v>810</v>
      </c>
      <c r="I361" s="126" t="s">
        <v>810</v>
      </c>
      <c r="J361" s="126" t="s">
        <v>810</v>
      </c>
      <c r="K361" s="126" t="s">
        <v>810</v>
      </c>
      <c r="L361" s="126" t="s">
        <v>2674</v>
      </c>
      <c r="M361" s="126" t="s">
        <v>2675</v>
      </c>
      <c r="N361" s="126" t="s">
        <v>1427</v>
      </c>
      <c r="O361" s="126" t="s">
        <v>2676</v>
      </c>
      <c r="P361" s="126" t="s">
        <v>2677</v>
      </c>
    </row>
    <row r="362" spans="1:16" x14ac:dyDescent="0.3">
      <c r="A362" s="126" t="s">
        <v>2680</v>
      </c>
      <c r="B362" s="126" t="s">
        <v>2679</v>
      </c>
      <c r="C362" s="126" t="s">
        <v>808</v>
      </c>
      <c r="D362" s="126" t="s">
        <v>815</v>
      </c>
      <c r="E362" s="126" t="s">
        <v>810</v>
      </c>
      <c r="F362" s="126" t="s">
        <v>809</v>
      </c>
      <c r="G362" s="126" t="s">
        <v>810</v>
      </c>
      <c r="H362" s="126" t="s">
        <v>810</v>
      </c>
      <c r="I362" s="126" t="s">
        <v>810</v>
      </c>
      <c r="J362" s="126" t="s">
        <v>810</v>
      </c>
      <c r="K362" s="126" t="s">
        <v>810</v>
      </c>
      <c r="L362" s="126" t="s">
        <v>2681</v>
      </c>
      <c r="M362" s="126" t="s">
        <v>2682</v>
      </c>
      <c r="N362" s="126" t="s">
        <v>2683</v>
      </c>
      <c r="O362" s="126" t="s">
        <v>2684</v>
      </c>
      <c r="P362" s="125"/>
    </row>
    <row r="363" spans="1:16" x14ac:dyDescent="0.3">
      <c r="A363" s="126" t="s">
        <v>168</v>
      </c>
      <c r="B363" s="126" t="s">
        <v>2685</v>
      </c>
      <c r="C363" s="126" t="s">
        <v>808</v>
      </c>
      <c r="D363" s="126" t="s">
        <v>815</v>
      </c>
      <c r="E363" s="126" t="s">
        <v>809</v>
      </c>
      <c r="F363" s="126" t="s">
        <v>810</v>
      </c>
      <c r="G363" s="126" t="s">
        <v>810</v>
      </c>
      <c r="H363" s="126" t="s">
        <v>810</v>
      </c>
      <c r="I363" s="126" t="s">
        <v>810</v>
      </c>
      <c r="J363" s="126" t="s">
        <v>810</v>
      </c>
      <c r="K363" s="126" t="s">
        <v>810</v>
      </c>
      <c r="L363" s="126" t="s">
        <v>2686</v>
      </c>
      <c r="M363" s="126" t="s">
        <v>2687</v>
      </c>
      <c r="N363" s="126" t="s">
        <v>1225</v>
      </c>
      <c r="O363" s="126" t="s">
        <v>2688</v>
      </c>
      <c r="P363" s="126" t="s">
        <v>2689</v>
      </c>
    </row>
    <row r="364" spans="1:16" x14ac:dyDescent="0.3">
      <c r="A364" s="126" t="s">
        <v>2691</v>
      </c>
      <c r="B364" s="126" t="s">
        <v>2690</v>
      </c>
      <c r="C364" s="126" t="s">
        <v>808</v>
      </c>
      <c r="D364" s="126" t="s">
        <v>815</v>
      </c>
      <c r="E364" s="126" t="s">
        <v>810</v>
      </c>
      <c r="F364" s="126" t="s">
        <v>809</v>
      </c>
      <c r="G364" s="126" t="s">
        <v>810</v>
      </c>
      <c r="H364" s="126" t="s">
        <v>810</v>
      </c>
      <c r="I364" s="126" t="s">
        <v>809</v>
      </c>
      <c r="J364" s="126" t="s">
        <v>810</v>
      </c>
      <c r="K364" s="126" t="s">
        <v>809</v>
      </c>
      <c r="L364" s="126" t="s">
        <v>2692</v>
      </c>
      <c r="M364" s="126" t="s">
        <v>2693</v>
      </c>
      <c r="N364" s="126" t="s">
        <v>2311</v>
      </c>
      <c r="O364" s="126" t="s">
        <v>2694</v>
      </c>
      <c r="P364" s="125"/>
    </row>
    <row r="365" spans="1:16" x14ac:dyDescent="0.3">
      <c r="A365" s="126" t="s">
        <v>2696</v>
      </c>
      <c r="B365" s="126" t="s">
        <v>2695</v>
      </c>
      <c r="C365" s="126" t="s">
        <v>808</v>
      </c>
      <c r="D365" s="126" t="s">
        <v>815</v>
      </c>
      <c r="E365" s="126" t="s">
        <v>809</v>
      </c>
      <c r="F365" s="126" t="s">
        <v>810</v>
      </c>
      <c r="G365" s="126" t="s">
        <v>810</v>
      </c>
      <c r="H365" s="126" t="s">
        <v>810</v>
      </c>
      <c r="I365" s="126" t="s">
        <v>810</v>
      </c>
      <c r="J365" s="126" t="s">
        <v>810</v>
      </c>
      <c r="K365" s="126" t="s">
        <v>810</v>
      </c>
      <c r="L365" s="126" t="s">
        <v>2697</v>
      </c>
      <c r="M365" s="126" t="s">
        <v>2698</v>
      </c>
      <c r="N365" s="126" t="s">
        <v>820</v>
      </c>
      <c r="O365" s="126" t="s">
        <v>2699</v>
      </c>
      <c r="P365" s="126" t="s">
        <v>2700</v>
      </c>
    </row>
    <row r="366" spans="1:16" x14ac:dyDescent="0.3">
      <c r="A366" s="126" t="s">
        <v>2702</v>
      </c>
      <c r="B366" s="126" t="s">
        <v>2701</v>
      </c>
      <c r="C366" s="126" t="s">
        <v>808</v>
      </c>
      <c r="D366" s="126" t="s">
        <v>861</v>
      </c>
      <c r="E366" s="126" t="s">
        <v>810</v>
      </c>
      <c r="F366" s="126" t="s">
        <v>810</v>
      </c>
      <c r="G366" s="126" t="s">
        <v>810</v>
      </c>
      <c r="H366" s="126" t="s">
        <v>810</v>
      </c>
      <c r="I366" s="126" t="s">
        <v>810</v>
      </c>
      <c r="J366" s="126" t="s">
        <v>810</v>
      </c>
      <c r="K366" s="126" t="s">
        <v>809</v>
      </c>
      <c r="L366" s="126" t="s">
        <v>2703</v>
      </c>
      <c r="M366" s="126" t="s">
        <v>2698</v>
      </c>
      <c r="N366" s="126" t="s">
        <v>820</v>
      </c>
      <c r="O366" s="126" t="s">
        <v>2704</v>
      </c>
      <c r="P366" s="125"/>
    </row>
    <row r="367" spans="1:16" x14ac:dyDescent="0.3">
      <c r="A367" s="126" t="s">
        <v>169</v>
      </c>
      <c r="B367" s="126" t="s">
        <v>2705</v>
      </c>
      <c r="C367" s="126" t="s">
        <v>935</v>
      </c>
      <c r="D367" s="126" t="s">
        <v>940</v>
      </c>
      <c r="E367" s="126" t="s">
        <v>809</v>
      </c>
      <c r="F367" s="126" t="s">
        <v>809</v>
      </c>
      <c r="G367" s="126" t="s">
        <v>809</v>
      </c>
      <c r="H367" s="126" t="s">
        <v>810</v>
      </c>
      <c r="I367" s="126" t="s">
        <v>809</v>
      </c>
      <c r="J367" s="126" t="s">
        <v>810</v>
      </c>
      <c r="K367" s="126" t="s">
        <v>809</v>
      </c>
      <c r="L367" s="126" t="s">
        <v>936</v>
      </c>
      <c r="M367" s="126" t="s">
        <v>2706</v>
      </c>
      <c r="N367" s="126" t="s">
        <v>2707</v>
      </c>
      <c r="O367" s="126" t="s">
        <v>2708</v>
      </c>
      <c r="P367" s="126" t="s">
        <v>2709</v>
      </c>
    </row>
    <row r="368" spans="1:16" x14ac:dyDescent="0.3">
      <c r="A368" s="126" t="s">
        <v>180</v>
      </c>
      <c r="B368" s="126" t="s">
        <v>2710</v>
      </c>
      <c r="C368" s="126" t="s">
        <v>935</v>
      </c>
      <c r="D368" s="126" t="s">
        <v>940</v>
      </c>
      <c r="E368" s="126" t="s">
        <v>809</v>
      </c>
      <c r="F368" s="126" t="s">
        <v>809</v>
      </c>
      <c r="G368" s="126" t="s">
        <v>809</v>
      </c>
      <c r="H368" s="126" t="s">
        <v>809</v>
      </c>
      <c r="I368" s="126" t="s">
        <v>809</v>
      </c>
      <c r="J368" s="126" t="s">
        <v>809</v>
      </c>
      <c r="K368" s="126" t="s">
        <v>809</v>
      </c>
      <c r="L368" s="126" t="s">
        <v>936</v>
      </c>
      <c r="M368" s="126" t="s">
        <v>2711</v>
      </c>
      <c r="N368" s="126" t="s">
        <v>2712</v>
      </c>
      <c r="O368" s="126" t="s">
        <v>2713</v>
      </c>
      <c r="P368" s="126" t="s">
        <v>2714</v>
      </c>
    </row>
    <row r="369" spans="1:16" x14ac:dyDescent="0.3">
      <c r="A369" s="126" t="s">
        <v>174</v>
      </c>
      <c r="B369" s="126" t="s">
        <v>2715</v>
      </c>
      <c r="C369" s="126" t="s">
        <v>808</v>
      </c>
      <c r="D369" s="126" t="s">
        <v>861</v>
      </c>
      <c r="E369" s="126" t="s">
        <v>809</v>
      </c>
      <c r="F369" s="126" t="s">
        <v>810</v>
      </c>
      <c r="G369" s="126" t="s">
        <v>810</v>
      </c>
      <c r="H369" s="126" t="s">
        <v>810</v>
      </c>
      <c r="I369" s="126" t="s">
        <v>810</v>
      </c>
      <c r="J369" s="126" t="s">
        <v>810</v>
      </c>
      <c r="K369" s="126" t="s">
        <v>810</v>
      </c>
      <c r="L369" s="126" t="s">
        <v>2716</v>
      </c>
      <c r="M369" s="126" t="s">
        <v>2717</v>
      </c>
      <c r="N369" s="126" t="s">
        <v>2718</v>
      </c>
      <c r="O369" s="126" t="s">
        <v>2719</v>
      </c>
      <c r="P369" s="125"/>
    </row>
    <row r="370" spans="1:16" x14ac:dyDescent="0.3">
      <c r="A370" s="126" t="s">
        <v>175</v>
      </c>
      <c r="B370" s="126" t="s">
        <v>2720</v>
      </c>
      <c r="C370" s="126" t="s">
        <v>935</v>
      </c>
      <c r="D370" s="126" t="s">
        <v>940</v>
      </c>
      <c r="E370" s="126" t="s">
        <v>809</v>
      </c>
      <c r="F370" s="126" t="s">
        <v>809</v>
      </c>
      <c r="G370" s="126" t="s">
        <v>810</v>
      </c>
      <c r="H370" s="126" t="s">
        <v>810</v>
      </c>
      <c r="I370" s="126" t="s">
        <v>809</v>
      </c>
      <c r="J370" s="126" t="s">
        <v>809</v>
      </c>
      <c r="K370" s="126" t="s">
        <v>809</v>
      </c>
      <c r="L370" s="126" t="s">
        <v>936</v>
      </c>
      <c r="M370" s="126" t="s">
        <v>2721</v>
      </c>
      <c r="N370" s="126" t="s">
        <v>2722</v>
      </c>
      <c r="O370" s="126" t="s">
        <v>2723</v>
      </c>
      <c r="P370" s="126" t="s">
        <v>2724</v>
      </c>
    </row>
    <row r="371" spans="1:16" x14ac:dyDescent="0.3">
      <c r="A371" s="126" t="s">
        <v>2726</v>
      </c>
      <c r="B371" s="126" t="s">
        <v>2725</v>
      </c>
      <c r="C371" s="126" t="s">
        <v>808</v>
      </c>
      <c r="D371" s="126" t="s">
        <v>888</v>
      </c>
      <c r="E371" s="126" t="s">
        <v>809</v>
      </c>
      <c r="F371" s="126" t="s">
        <v>810</v>
      </c>
      <c r="G371" s="126" t="s">
        <v>810</v>
      </c>
      <c r="H371" s="126" t="s">
        <v>810</v>
      </c>
      <c r="I371" s="126" t="s">
        <v>810</v>
      </c>
      <c r="J371" s="126" t="s">
        <v>810</v>
      </c>
      <c r="K371" s="126" t="s">
        <v>810</v>
      </c>
      <c r="L371" s="126" t="s">
        <v>2727</v>
      </c>
      <c r="M371" s="126" t="s">
        <v>2728</v>
      </c>
      <c r="N371" s="126" t="s">
        <v>2729</v>
      </c>
      <c r="O371" s="126" t="s">
        <v>2730</v>
      </c>
      <c r="P371" s="125"/>
    </row>
    <row r="372" spans="1:16" x14ac:dyDescent="0.3">
      <c r="A372" s="126" t="s">
        <v>2732</v>
      </c>
      <c r="B372" s="126" t="s">
        <v>2731</v>
      </c>
      <c r="C372" s="126" t="s">
        <v>808</v>
      </c>
      <c r="D372" s="126" t="s">
        <v>815</v>
      </c>
      <c r="E372" s="126" t="s">
        <v>810</v>
      </c>
      <c r="F372" s="126" t="s">
        <v>809</v>
      </c>
      <c r="G372" s="126" t="s">
        <v>810</v>
      </c>
      <c r="H372" s="126" t="s">
        <v>810</v>
      </c>
      <c r="I372" s="126" t="s">
        <v>810</v>
      </c>
      <c r="J372" s="126" t="s">
        <v>810</v>
      </c>
      <c r="K372" s="126" t="s">
        <v>810</v>
      </c>
      <c r="L372" s="126" t="s">
        <v>2733</v>
      </c>
      <c r="M372" s="126" t="s">
        <v>1994</v>
      </c>
      <c r="N372" s="126" t="s">
        <v>1261</v>
      </c>
      <c r="O372" s="126" t="s">
        <v>2734</v>
      </c>
      <c r="P372" s="126" t="s">
        <v>2735</v>
      </c>
    </row>
    <row r="373" spans="1:16" x14ac:dyDescent="0.3">
      <c r="A373" s="126" t="s">
        <v>2737</v>
      </c>
      <c r="B373" s="126" t="s">
        <v>2736</v>
      </c>
      <c r="C373" s="126" t="s">
        <v>935</v>
      </c>
      <c r="D373" s="126" t="s">
        <v>2739</v>
      </c>
      <c r="E373" s="126" t="s">
        <v>810</v>
      </c>
      <c r="F373" s="126" t="s">
        <v>809</v>
      </c>
      <c r="G373" s="126" t="s">
        <v>810</v>
      </c>
      <c r="H373" s="126" t="s">
        <v>809</v>
      </c>
      <c r="I373" s="126" t="s">
        <v>809</v>
      </c>
      <c r="J373" s="126" t="s">
        <v>809</v>
      </c>
      <c r="K373" s="126" t="s">
        <v>809</v>
      </c>
      <c r="L373" s="126" t="s">
        <v>936</v>
      </c>
      <c r="M373" s="126" t="s">
        <v>1260</v>
      </c>
      <c r="N373" s="126" t="s">
        <v>1261</v>
      </c>
      <c r="O373" s="126" t="s">
        <v>2738</v>
      </c>
      <c r="P373" s="125"/>
    </row>
    <row r="374" spans="1:16" x14ac:dyDescent="0.3">
      <c r="A374" s="126" t="s">
        <v>176</v>
      </c>
      <c r="B374" s="126" t="s">
        <v>2740</v>
      </c>
      <c r="C374" s="126" t="s">
        <v>935</v>
      </c>
      <c r="D374" s="126" t="s">
        <v>940</v>
      </c>
      <c r="E374" s="126" t="s">
        <v>809</v>
      </c>
      <c r="F374" s="126" t="s">
        <v>809</v>
      </c>
      <c r="G374" s="126" t="s">
        <v>810</v>
      </c>
      <c r="H374" s="126" t="s">
        <v>809</v>
      </c>
      <c r="I374" s="126" t="s">
        <v>809</v>
      </c>
      <c r="J374" s="126" t="s">
        <v>809</v>
      </c>
      <c r="K374" s="126" t="s">
        <v>809</v>
      </c>
      <c r="L374" s="126" t="s">
        <v>936</v>
      </c>
      <c r="M374" s="126" t="s">
        <v>2741</v>
      </c>
      <c r="N374" s="126" t="s">
        <v>2742</v>
      </c>
      <c r="O374" s="126" t="s">
        <v>2743</v>
      </c>
      <c r="P374" s="126" t="s">
        <v>2744</v>
      </c>
    </row>
    <row r="375" spans="1:16" x14ac:dyDescent="0.3">
      <c r="A375" s="126" t="s">
        <v>2746</v>
      </c>
      <c r="B375" s="126" t="s">
        <v>2745</v>
      </c>
      <c r="C375" s="126" t="s">
        <v>808</v>
      </c>
      <c r="D375" s="126" t="s">
        <v>861</v>
      </c>
      <c r="E375" s="126" t="s">
        <v>810</v>
      </c>
      <c r="F375" s="126" t="s">
        <v>810</v>
      </c>
      <c r="G375" s="126" t="s">
        <v>810</v>
      </c>
      <c r="H375" s="126" t="s">
        <v>810</v>
      </c>
      <c r="I375" s="126" t="s">
        <v>810</v>
      </c>
      <c r="J375" s="126" t="s">
        <v>810</v>
      </c>
      <c r="K375" s="126" t="s">
        <v>809</v>
      </c>
      <c r="L375" s="126" t="s">
        <v>1179</v>
      </c>
      <c r="M375" s="126" t="s">
        <v>2747</v>
      </c>
      <c r="N375" s="126" t="s">
        <v>2748</v>
      </c>
      <c r="O375" s="126" t="s">
        <v>2749</v>
      </c>
      <c r="P375" s="126" t="s">
        <v>2750</v>
      </c>
    </row>
    <row r="376" spans="1:16" x14ac:dyDescent="0.3">
      <c r="A376" s="126" t="s">
        <v>177</v>
      </c>
      <c r="B376" s="126" t="s">
        <v>2751</v>
      </c>
      <c r="C376" s="126" t="s">
        <v>935</v>
      </c>
      <c r="D376" s="126" t="s">
        <v>940</v>
      </c>
      <c r="E376" s="126" t="s">
        <v>809</v>
      </c>
      <c r="F376" s="126" t="s">
        <v>809</v>
      </c>
      <c r="G376" s="126" t="s">
        <v>809</v>
      </c>
      <c r="H376" s="126" t="s">
        <v>809</v>
      </c>
      <c r="I376" s="126" t="s">
        <v>809</v>
      </c>
      <c r="J376" s="126" t="s">
        <v>809</v>
      </c>
      <c r="K376" s="126" t="s">
        <v>809</v>
      </c>
      <c r="L376" s="126" t="s">
        <v>936</v>
      </c>
      <c r="M376" s="126" t="s">
        <v>2752</v>
      </c>
      <c r="N376" s="126" t="s">
        <v>2748</v>
      </c>
      <c r="O376" s="126" t="s">
        <v>2753</v>
      </c>
      <c r="P376" s="125"/>
    </row>
    <row r="377" spans="1:16" x14ac:dyDescent="0.3">
      <c r="A377" s="126" t="s">
        <v>178</v>
      </c>
      <c r="B377" s="126" t="s">
        <v>2754</v>
      </c>
      <c r="C377" s="126" t="s">
        <v>935</v>
      </c>
      <c r="D377" s="126" t="s">
        <v>940</v>
      </c>
      <c r="E377" s="126" t="s">
        <v>809</v>
      </c>
      <c r="F377" s="126" t="s">
        <v>809</v>
      </c>
      <c r="G377" s="126" t="s">
        <v>809</v>
      </c>
      <c r="H377" s="126" t="s">
        <v>809</v>
      </c>
      <c r="I377" s="126" t="s">
        <v>809</v>
      </c>
      <c r="J377" s="126" t="s">
        <v>809</v>
      </c>
      <c r="K377" s="126" t="s">
        <v>809</v>
      </c>
      <c r="L377" s="126" t="s">
        <v>936</v>
      </c>
      <c r="M377" s="126" t="s">
        <v>2755</v>
      </c>
      <c r="N377" s="126" t="s">
        <v>2756</v>
      </c>
      <c r="O377" s="126" t="s">
        <v>2757</v>
      </c>
      <c r="P377" s="125"/>
    </row>
    <row r="378" spans="1:16" x14ac:dyDescent="0.3">
      <c r="A378" s="126" t="s">
        <v>179</v>
      </c>
      <c r="B378" s="126" t="s">
        <v>2758</v>
      </c>
      <c r="C378" s="126" t="s">
        <v>935</v>
      </c>
      <c r="D378" s="126" t="s">
        <v>940</v>
      </c>
      <c r="E378" s="126" t="s">
        <v>809</v>
      </c>
      <c r="F378" s="126" t="s">
        <v>809</v>
      </c>
      <c r="G378" s="126" t="s">
        <v>809</v>
      </c>
      <c r="H378" s="126" t="s">
        <v>809</v>
      </c>
      <c r="I378" s="126" t="s">
        <v>809</v>
      </c>
      <c r="J378" s="126" t="s">
        <v>809</v>
      </c>
      <c r="K378" s="126" t="s">
        <v>809</v>
      </c>
      <c r="L378" s="126" t="s">
        <v>936</v>
      </c>
      <c r="M378" s="126" t="s">
        <v>2759</v>
      </c>
      <c r="N378" s="126" t="s">
        <v>2760</v>
      </c>
      <c r="O378" s="126" t="s">
        <v>2761</v>
      </c>
      <c r="P378" s="126" t="s">
        <v>2762</v>
      </c>
    </row>
    <row r="379" spans="1:16" x14ac:dyDescent="0.3">
      <c r="A379" s="126" t="s">
        <v>181</v>
      </c>
      <c r="B379" s="126" t="s">
        <v>2763</v>
      </c>
      <c r="C379" s="126" t="s">
        <v>935</v>
      </c>
      <c r="D379" s="126" t="s">
        <v>940</v>
      </c>
      <c r="E379" s="126" t="s">
        <v>809</v>
      </c>
      <c r="F379" s="126" t="s">
        <v>809</v>
      </c>
      <c r="G379" s="126" t="s">
        <v>809</v>
      </c>
      <c r="H379" s="126" t="s">
        <v>810</v>
      </c>
      <c r="I379" s="126" t="s">
        <v>809</v>
      </c>
      <c r="J379" s="126" t="s">
        <v>809</v>
      </c>
      <c r="K379" s="126" t="s">
        <v>809</v>
      </c>
      <c r="L379" s="126" t="s">
        <v>936</v>
      </c>
      <c r="M379" s="126" t="s">
        <v>2764</v>
      </c>
      <c r="N379" s="126" t="s">
        <v>2765</v>
      </c>
      <c r="O379" s="126" t="s">
        <v>2766</v>
      </c>
      <c r="P379" s="126" t="s">
        <v>2767</v>
      </c>
    </row>
    <row r="380" spans="1:16" x14ac:dyDescent="0.3">
      <c r="A380" s="126" t="s">
        <v>182</v>
      </c>
      <c r="B380" s="126" t="s">
        <v>2768</v>
      </c>
      <c r="C380" s="126" t="s">
        <v>935</v>
      </c>
      <c r="D380" s="126" t="s">
        <v>940</v>
      </c>
      <c r="E380" s="126" t="s">
        <v>809</v>
      </c>
      <c r="F380" s="126" t="s">
        <v>809</v>
      </c>
      <c r="G380" s="126" t="s">
        <v>810</v>
      </c>
      <c r="H380" s="126" t="s">
        <v>810</v>
      </c>
      <c r="I380" s="126" t="s">
        <v>809</v>
      </c>
      <c r="J380" s="126" t="s">
        <v>809</v>
      </c>
      <c r="K380" s="126" t="s">
        <v>809</v>
      </c>
      <c r="L380" s="126" t="s">
        <v>936</v>
      </c>
      <c r="M380" s="126" t="s">
        <v>2769</v>
      </c>
      <c r="N380" s="126" t="s">
        <v>2770</v>
      </c>
      <c r="O380" s="126" t="s">
        <v>2771</v>
      </c>
      <c r="P380" s="126" t="s">
        <v>2772</v>
      </c>
    </row>
    <row r="381" spans="1:16" x14ac:dyDescent="0.3">
      <c r="A381" s="126" t="s">
        <v>183</v>
      </c>
      <c r="B381" s="126" t="s">
        <v>2773</v>
      </c>
      <c r="C381" s="126" t="s">
        <v>935</v>
      </c>
      <c r="D381" s="126" t="s">
        <v>940</v>
      </c>
      <c r="E381" s="126" t="s">
        <v>809</v>
      </c>
      <c r="F381" s="126" t="s">
        <v>809</v>
      </c>
      <c r="G381" s="126" t="s">
        <v>809</v>
      </c>
      <c r="H381" s="126" t="s">
        <v>810</v>
      </c>
      <c r="I381" s="126" t="s">
        <v>809</v>
      </c>
      <c r="J381" s="126" t="s">
        <v>809</v>
      </c>
      <c r="K381" s="126" t="s">
        <v>809</v>
      </c>
      <c r="L381" s="126" t="s">
        <v>936</v>
      </c>
      <c r="M381" s="126" t="s">
        <v>2774</v>
      </c>
      <c r="N381" s="126" t="s">
        <v>2775</v>
      </c>
      <c r="O381" s="126" t="s">
        <v>2776</v>
      </c>
      <c r="P381" s="126" t="s">
        <v>2777</v>
      </c>
    </row>
    <row r="382" spans="1:16" x14ac:dyDescent="0.3">
      <c r="A382" s="126" t="s">
        <v>2779</v>
      </c>
      <c r="B382" s="126" t="s">
        <v>2778</v>
      </c>
      <c r="C382" s="126" t="s">
        <v>808</v>
      </c>
      <c r="D382" s="126" t="s">
        <v>815</v>
      </c>
      <c r="E382" s="126" t="s">
        <v>810</v>
      </c>
      <c r="F382" s="126" t="s">
        <v>809</v>
      </c>
      <c r="G382" s="126" t="s">
        <v>810</v>
      </c>
      <c r="H382" s="126" t="s">
        <v>810</v>
      </c>
      <c r="I382" s="126" t="s">
        <v>809</v>
      </c>
      <c r="J382" s="126" t="s">
        <v>810</v>
      </c>
      <c r="K382" s="126" t="s">
        <v>810</v>
      </c>
      <c r="L382" s="126" t="s">
        <v>2780</v>
      </c>
      <c r="M382" s="126" t="s">
        <v>2781</v>
      </c>
      <c r="N382" s="126" t="s">
        <v>2775</v>
      </c>
      <c r="O382" s="126" t="s">
        <v>2782</v>
      </c>
      <c r="P382" s="125"/>
    </row>
    <row r="383" spans="1:16" x14ac:dyDescent="0.3">
      <c r="A383" s="126" t="s">
        <v>2784</v>
      </c>
      <c r="B383" s="126" t="s">
        <v>2783</v>
      </c>
      <c r="C383" s="126" t="s">
        <v>808</v>
      </c>
      <c r="D383" s="126" t="s">
        <v>888</v>
      </c>
      <c r="E383" s="126" t="s">
        <v>809</v>
      </c>
      <c r="F383" s="126" t="s">
        <v>810</v>
      </c>
      <c r="G383" s="126" t="s">
        <v>810</v>
      </c>
      <c r="H383" s="126" t="s">
        <v>810</v>
      </c>
      <c r="I383" s="126" t="s">
        <v>810</v>
      </c>
      <c r="J383" s="126" t="s">
        <v>810</v>
      </c>
      <c r="K383" s="126" t="s">
        <v>810</v>
      </c>
      <c r="L383" s="126" t="s">
        <v>2785</v>
      </c>
      <c r="M383" s="126" t="s">
        <v>2786</v>
      </c>
      <c r="N383" s="126" t="s">
        <v>2787</v>
      </c>
      <c r="O383" s="126" t="s">
        <v>2788</v>
      </c>
      <c r="P383" s="125"/>
    </row>
    <row r="384" spans="1:16" x14ac:dyDescent="0.3">
      <c r="A384" s="126" t="s">
        <v>184</v>
      </c>
      <c r="B384" s="126" t="s">
        <v>2789</v>
      </c>
      <c r="C384" s="126" t="s">
        <v>935</v>
      </c>
      <c r="D384" s="126" t="s">
        <v>940</v>
      </c>
      <c r="E384" s="126" t="s">
        <v>809</v>
      </c>
      <c r="F384" s="126" t="s">
        <v>809</v>
      </c>
      <c r="G384" s="126" t="s">
        <v>809</v>
      </c>
      <c r="H384" s="126" t="s">
        <v>810</v>
      </c>
      <c r="I384" s="126" t="s">
        <v>809</v>
      </c>
      <c r="J384" s="126" t="s">
        <v>809</v>
      </c>
      <c r="K384" s="126" t="s">
        <v>810</v>
      </c>
      <c r="L384" s="126" t="s">
        <v>1006</v>
      </c>
      <c r="M384" s="126" t="s">
        <v>2790</v>
      </c>
      <c r="N384" s="126" t="s">
        <v>1609</v>
      </c>
      <c r="O384" s="126" t="s">
        <v>2791</v>
      </c>
      <c r="P384" s="126" t="s">
        <v>2792</v>
      </c>
    </row>
    <row r="385" spans="1:16" x14ac:dyDescent="0.3">
      <c r="A385" s="126" t="s">
        <v>2794</v>
      </c>
      <c r="B385" s="126" t="s">
        <v>2793</v>
      </c>
      <c r="C385" s="126" t="s">
        <v>808</v>
      </c>
      <c r="D385" s="126" t="s">
        <v>888</v>
      </c>
      <c r="E385" s="126" t="s">
        <v>809</v>
      </c>
      <c r="F385" s="126" t="s">
        <v>810</v>
      </c>
      <c r="G385" s="126" t="s">
        <v>810</v>
      </c>
      <c r="H385" s="126" t="s">
        <v>810</v>
      </c>
      <c r="I385" s="126" t="s">
        <v>810</v>
      </c>
      <c r="J385" s="126" t="s">
        <v>810</v>
      </c>
      <c r="K385" s="126" t="s">
        <v>810</v>
      </c>
      <c r="L385" s="126" t="s">
        <v>2795</v>
      </c>
      <c r="M385" s="126" t="s">
        <v>2796</v>
      </c>
      <c r="N385" s="126" t="s">
        <v>2797</v>
      </c>
      <c r="O385" s="126" t="s">
        <v>2798</v>
      </c>
      <c r="P385" s="126" t="s">
        <v>2799</v>
      </c>
    </row>
    <row r="386" spans="1:16" x14ac:dyDescent="0.3">
      <c r="A386" s="126" t="s">
        <v>2801</v>
      </c>
      <c r="B386" s="126" t="s">
        <v>2800</v>
      </c>
      <c r="C386" s="126" t="s">
        <v>808</v>
      </c>
      <c r="D386" s="126" t="s">
        <v>888</v>
      </c>
      <c r="E386" s="126" t="s">
        <v>809</v>
      </c>
      <c r="F386" s="126" t="s">
        <v>810</v>
      </c>
      <c r="G386" s="126" t="s">
        <v>810</v>
      </c>
      <c r="H386" s="126" t="s">
        <v>810</v>
      </c>
      <c r="I386" s="126" t="s">
        <v>810</v>
      </c>
      <c r="J386" s="126" t="s">
        <v>810</v>
      </c>
      <c r="K386" s="126" t="s">
        <v>810</v>
      </c>
      <c r="L386" s="126" t="s">
        <v>2802</v>
      </c>
      <c r="M386" s="126" t="s">
        <v>2803</v>
      </c>
      <c r="N386" s="126" t="s">
        <v>1934</v>
      </c>
      <c r="O386" s="126" t="s">
        <v>2804</v>
      </c>
      <c r="P386" s="125"/>
    </row>
    <row r="387" spans="1:16" x14ac:dyDescent="0.3">
      <c r="A387" s="126" t="s">
        <v>2806</v>
      </c>
      <c r="B387" s="126" t="s">
        <v>2805</v>
      </c>
      <c r="C387" s="126" t="s">
        <v>808</v>
      </c>
      <c r="D387" s="126" t="s">
        <v>888</v>
      </c>
      <c r="E387" s="126" t="s">
        <v>809</v>
      </c>
      <c r="F387" s="126" t="s">
        <v>810</v>
      </c>
      <c r="G387" s="126" t="s">
        <v>810</v>
      </c>
      <c r="H387" s="126" t="s">
        <v>810</v>
      </c>
      <c r="I387" s="126" t="s">
        <v>810</v>
      </c>
      <c r="J387" s="126" t="s">
        <v>810</v>
      </c>
      <c r="K387" s="126" t="s">
        <v>810</v>
      </c>
      <c r="L387" s="126" t="s">
        <v>2807</v>
      </c>
      <c r="M387" s="126" t="s">
        <v>2808</v>
      </c>
      <c r="N387" s="126" t="s">
        <v>932</v>
      </c>
      <c r="O387" s="126" t="s">
        <v>2809</v>
      </c>
      <c r="P387" s="126" t="s">
        <v>2810</v>
      </c>
    </row>
    <row r="388" spans="1:16" x14ac:dyDescent="0.3">
      <c r="A388" s="126" t="s">
        <v>185</v>
      </c>
      <c r="B388" s="126" t="s">
        <v>2811</v>
      </c>
      <c r="C388" s="126" t="s">
        <v>808</v>
      </c>
      <c r="D388" s="126" t="s">
        <v>861</v>
      </c>
      <c r="E388" s="126" t="s">
        <v>809</v>
      </c>
      <c r="F388" s="126" t="s">
        <v>810</v>
      </c>
      <c r="G388" s="126" t="s">
        <v>810</v>
      </c>
      <c r="H388" s="126" t="s">
        <v>810</v>
      </c>
      <c r="I388" s="126" t="s">
        <v>810</v>
      </c>
      <c r="J388" s="126" t="s">
        <v>810</v>
      </c>
      <c r="K388" s="126" t="s">
        <v>810</v>
      </c>
      <c r="L388" s="126" t="s">
        <v>2812</v>
      </c>
      <c r="M388" s="126" t="s">
        <v>2813</v>
      </c>
      <c r="N388" s="126" t="s">
        <v>1094</v>
      </c>
      <c r="O388" s="126" t="s">
        <v>2814</v>
      </c>
      <c r="P388" s="126" t="s">
        <v>2815</v>
      </c>
    </row>
    <row r="389" spans="1:16" x14ac:dyDescent="0.3">
      <c r="A389" s="126" t="s">
        <v>186</v>
      </c>
      <c r="B389" s="126" t="s">
        <v>2816</v>
      </c>
      <c r="C389" s="126" t="s">
        <v>808</v>
      </c>
      <c r="D389" s="126" t="s">
        <v>861</v>
      </c>
      <c r="E389" s="126" t="s">
        <v>809</v>
      </c>
      <c r="F389" s="126" t="s">
        <v>810</v>
      </c>
      <c r="G389" s="126" t="s">
        <v>810</v>
      </c>
      <c r="H389" s="126" t="s">
        <v>810</v>
      </c>
      <c r="I389" s="126" t="s">
        <v>810</v>
      </c>
      <c r="J389" s="126" t="s">
        <v>810</v>
      </c>
      <c r="K389" s="126" t="s">
        <v>810</v>
      </c>
      <c r="L389" s="126" t="s">
        <v>2817</v>
      </c>
      <c r="M389" s="126" t="s">
        <v>2818</v>
      </c>
      <c r="N389" s="126" t="s">
        <v>2050</v>
      </c>
      <c r="O389" s="126" t="s">
        <v>2819</v>
      </c>
      <c r="P389" s="126" t="s">
        <v>2820</v>
      </c>
    </row>
    <row r="390" spans="1:16" x14ac:dyDescent="0.3">
      <c r="A390" s="126" t="s">
        <v>187</v>
      </c>
      <c r="B390" s="126" t="s">
        <v>2821</v>
      </c>
      <c r="C390" s="126" t="s">
        <v>808</v>
      </c>
      <c r="D390" s="126" t="s">
        <v>1196</v>
      </c>
      <c r="E390" s="126" t="s">
        <v>809</v>
      </c>
      <c r="F390" s="126" t="s">
        <v>810</v>
      </c>
      <c r="G390" s="126" t="s">
        <v>810</v>
      </c>
      <c r="H390" s="126" t="s">
        <v>810</v>
      </c>
      <c r="I390" s="126" t="s">
        <v>810</v>
      </c>
      <c r="J390" s="126" t="s">
        <v>810</v>
      </c>
      <c r="K390" s="126" t="s">
        <v>810</v>
      </c>
      <c r="L390" s="126" t="s">
        <v>2822</v>
      </c>
      <c r="M390" s="126" t="s">
        <v>2823</v>
      </c>
      <c r="N390" s="126" t="s">
        <v>2824</v>
      </c>
      <c r="O390" s="126" t="s">
        <v>2825</v>
      </c>
      <c r="P390" s="126" t="s">
        <v>2826</v>
      </c>
    </row>
    <row r="391" spans="1:16" x14ac:dyDescent="0.3">
      <c r="A391" s="126" t="s">
        <v>2828</v>
      </c>
      <c r="B391" s="126" t="s">
        <v>2827</v>
      </c>
      <c r="C391" s="126" t="s">
        <v>808</v>
      </c>
      <c r="D391" s="126" t="s">
        <v>815</v>
      </c>
      <c r="E391" s="126" t="s">
        <v>810</v>
      </c>
      <c r="F391" s="126" t="s">
        <v>809</v>
      </c>
      <c r="G391" s="126" t="s">
        <v>810</v>
      </c>
      <c r="H391" s="126" t="s">
        <v>810</v>
      </c>
      <c r="I391" s="126" t="s">
        <v>810</v>
      </c>
      <c r="J391" s="126" t="s">
        <v>810</v>
      </c>
      <c r="K391" s="126" t="s">
        <v>810</v>
      </c>
      <c r="L391" s="126" t="s">
        <v>2829</v>
      </c>
      <c r="M391" s="126" t="s">
        <v>2830</v>
      </c>
      <c r="N391" s="126" t="s">
        <v>899</v>
      </c>
      <c r="O391" s="126" t="s">
        <v>2831</v>
      </c>
      <c r="P391" s="125"/>
    </row>
    <row r="392" spans="1:16" x14ac:dyDescent="0.3">
      <c r="A392" s="126" t="s">
        <v>2833</v>
      </c>
      <c r="B392" s="126" t="s">
        <v>2832</v>
      </c>
      <c r="C392" s="126" t="s">
        <v>808</v>
      </c>
      <c r="D392" s="126" t="s">
        <v>922</v>
      </c>
      <c r="E392" s="126" t="s">
        <v>809</v>
      </c>
      <c r="F392" s="126" t="s">
        <v>810</v>
      </c>
      <c r="G392" s="126" t="s">
        <v>810</v>
      </c>
      <c r="H392" s="126" t="s">
        <v>810</v>
      </c>
      <c r="I392" s="126" t="s">
        <v>810</v>
      </c>
      <c r="J392" s="126" t="s">
        <v>810</v>
      </c>
      <c r="K392" s="126" t="s">
        <v>810</v>
      </c>
      <c r="L392" s="126" t="s">
        <v>2834</v>
      </c>
      <c r="M392" s="126" t="s">
        <v>2835</v>
      </c>
      <c r="N392" s="126" t="s">
        <v>1156</v>
      </c>
      <c r="O392" s="126" t="s">
        <v>2836</v>
      </c>
      <c r="P392" s="126" t="s">
        <v>2837</v>
      </c>
    </row>
    <row r="393" spans="1:16" x14ac:dyDescent="0.3">
      <c r="A393" s="126" t="s">
        <v>2839</v>
      </c>
      <c r="B393" s="126" t="s">
        <v>2838</v>
      </c>
      <c r="C393" s="126" t="s">
        <v>808</v>
      </c>
      <c r="D393" s="126" t="s">
        <v>815</v>
      </c>
      <c r="E393" s="126" t="s">
        <v>810</v>
      </c>
      <c r="F393" s="126" t="s">
        <v>809</v>
      </c>
      <c r="G393" s="126" t="s">
        <v>810</v>
      </c>
      <c r="H393" s="126" t="s">
        <v>810</v>
      </c>
      <c r="I393" s="126" t="s">
        <v>810</v>
      </c>
      <c r="J393" s="126" t="s">
        <v>810</v>
      </c>
      <c r="K393" s="126" t="s">
        <v>810</v>
      </c>
      <c r="L393" s="126" t="s">
        <v>2840</v>
      </c>
      <c r="M393" s="126" t="s">
        <v>2841</v>
      </c>
      <c r="N393" s="126" t="s">
        <v>899</v>
      </c>
      <c r="O393" s="126" t="s">
        <v>2842</v>
      </c>
      <c r="P393" s="125"/>
    </row>
    <row r="394" spans="1:16" x14ac:dyDescent="0.3">
      <c r="A394" s="126" t="s">
        <v>188</v>
      </c>
      <c r="B394" s="126" t="s">
        <v>2843</v>
      </c>
      <c r="C394" s="126" t="s">
        <v>808</v>
      </c>
      <c r="D394" s="126" t="s">
        <v>815</v>
      </c>
      <c r="E394" s="126" t="s">
        <v>809</v>
      </c>
      <c r="F394" s="126" t="s">
        <v>809</v>
      </c>
      <c r="G394" s="126" t="s">
        <v>810</v>
      </c>
      <c r="H394" s="126" t="s">
        <v>810</v>
      </c>
      <c r="I394" s="126" t="s">
        <v>810</v>
      </c>
      <c r="J394" s="126" t="s">
        <v>810</v>
      </c>
      <c r="K394" s="126" t="s">
        <v>810</v>
      </c>
      <c r="L394" s="126" t="s">
        <v>2844</v>
      </c>
      <c r="M394" s="126" t="s">
        <v>2845</v>
      </c>
      <c r="N394" s="126" t="s">
        <v>906</v>
      </c>
      <c r="O394" s="126" t="s">
        <v>2846</v>
      </c>
      <c r="P394" s="125"/>
    </row>
    <row r="395" spans="1:16" x14ac:dyDescent="0.3">
      <c r="A395" s="126" t="s">
        <v>190</v>
      </c>
      <c r="B395" s="126" t="s">
        <v>2847</v>
      </c>
      <c r="C395" s="126" t="s">
        <v>808</v>
      </c>
      <c r="D395" s="126" t="s">
        <v>815</v>
      </c>
      <c r="E395" s="126" t="s">
        <v>809</v>
      </c>
      <c r="F395" s="126" t="s">
        <v>809</v>
      </c>
      <c r="G395" s="126" t="s">
        <v>810</v>
      </c>
      <c r="H395" s="126" t="s">
        <v>810</v>
      </c>
      <c r="I395" s="126" t="s">
        <v>810</v>
      </c>
      <c r="J395" s="126" t="s">
        <v>810</v>
      </c>
      <c r="K395" s="126" t="s">
        <v>810</v>
      </c>
      <c r="L395" s="126" t="s">
        <v>2844</v>
      </c>
      <c r="M395" s="126" t="s">
        <v>2845</v>
      </c>
      <c r="N395" s="126" t="s">
        <v>906</v>
      </c>
      <c r="O395" s="126" t="s">
        <v>2848</v>
      </c>
      <c r="P395" s="125"/>
    </row>
    <row r="396" spans="1:16" x14ac:dyDescent="0.3">
      <c r="A396" s="126" t="s">
        <v>2850</v>
      </c>
      <c r="B396" s="126" t="s">
        <v>2849</v>
      </c>
      <c r="C396" s="126" t="s">
        <v>808</v>
      </c>
      <c r="D396" s="126" t="s">
        <v>815</v>
      </c>
      <c r="E396" s="126" t="s">
        <v>809</v>
      </c>
      <c r="F396" s="126" t="s">
        <v>810</v>
      </c>
      <c r="G396" s="126" t="s">
        <v>809</v>
      </c>
      <c r="H396" s="126" t="s">
        <v>810</v>
      </c>
      <c r="I396" s="126" t="s">
        <v>810</v>
      </c>
      <c r="J396" s="126" t="s">
        <v>810</v>
      </c>
      <c r="K396" s="126" t="s">
        <v>810</v>
      </c>
      <c r="L396" s="126" t="s">
        <v>2851</v>
      </c>
      <c r="M396" s="126" t="s">
        <v>2852</v>
      </c>
      <c r="N396" s="126" t="s">
        <v>837</v>
      </c>
      <c r="O396" s="126" t="s">
        <v>2853</v>
      </c>
      <c r="P396" s="125"/>
    </row>
    <row r="397" spans="1:16" x14ac:dyDescent="0.3">
      <c r="A397" s="126" t="s">
        <v>2855</v>
      </c>
      <c r="B397" s="126" t="s">
        <v>2854</v>
      </c>
      <c r="C397" s="126" t="s">
        <v>808</v>
      </c>
      <c r="D397" s="126" t="s">
        <v>815</v>
      </c>
      <c r="E397" s="126" t="s">
        <v>810</v>
      </c>
      <c r="F397" s="126" t="s">
        <v>809</v>
      </c>
      <c r="G397" s="126" t="s">
        <v>810</v>
      </c>
      <c r="H397" s="126" t="s">
        <v>810</v>
      </c>
      <c r="I397" s="126" t="s">
        <v>810</v>
      </c>
      <c r="J397" s="126" t="s">
        <v>810</v>
      </c>
      <c r="K397" s="126" t="s">
        <v>810</v>
      </c>
      <c r="L397" s="126" t="s">
        <v>2856</v>
      </c>
      <c r="M397" s="126" t="s">
        <v>2857</v>
      </c>
      <c r="N397" s="126" t="s">
        <v>813</v>
      </c>
      <c r="O397" s="126" t="s">
        <v>2858</v>
      </c>
      <c r="P397" s="126" t="s">
        <v>2859</v>
      </c>
    </row>
    <row r="398" spans="1:16" x14ac:dyDescent="0.3">
      <c r="A398" s="126" t="s">
        <v>189</v>
      </c>
      <c r="B398" s="126" t="s">
        <v>2860</v>
      </c>
      <c r="C398" s="126" t="s">
        <v>808</v>
      </c>
      <c r="D398" s="126" t="s">
        <v>815</v>
      </c>
      <c r="E398" s="126" t="s">
        <v>809</v>
      </c>
      <c r="F398" s="126" t="s">
        <v>809</v>
      </c>
      <c r="G398" s="126" t="s">
        <v>810</v>
      </c>
      <c r="H398" s="126" t="s">
        <v>810</v>
      </c>
      <c r="I398" s="126" t="s">
        <v>809</v>
      </c>
      <c r="J398" s="126" t="s">
        <v>810</v>
      </c>
      <c r="K398" s="126" t="s">
        <v>810</v>
      </c>
      <c r="L398" s="126" t="s">
        <v>2861</v>
      </c>
      <c r="M398" s="126" t="s">
        <v>2862</v>
      </c>
      <c r="N398" s="126" t="s">
        <v>1315</v>
      </c>
      <c r="O398" s="126" t="s">
        <v>2863</v>
      </c>
      <c r="P398" s="126" t="s">
        <v>2864</v>
      </c>
    </row>
    <row r="399" spans="1:16" x14ac:dyDescent="0.3">
      <c r="A399" s="126" t="s">
        <v>2866</v>
      </c>
      <c r="B399" s="126" t="s">
        <v>2865</v>
      </c>
      <c r="C399" s="126" t="s">
        <v>808</v>
      </c>
      <c r="D399" s="126" t="s">
        <v>815</v>
      </c>
      <c r="E399" s="126" t="s">
        <v>809</v>
      </c>
      <c r="F399" s="126" t="s">
        <v>810</v>
      </c>
      <c r="G399" s="126" t="s">
        <v>809</v>
      </c>
      <c r="H399" s="126" t="s">
        <v>810</v>
      </c>
      <c r="I399" s="126" t="s">
        <v>810</v>
      </c>
      <c r="J399" s="126" t="s">
        <v>810</v>
      </c>
      <c r="K399" s="126" t="s">
        <v>810</v>
      </c>
      <c r="L399" s="126" t="s">
        <v>2867</v>
      </c>
      <c r="M399" s="126" t="s">
        <v>2868</v>
      </c>
      <c r="N399" s="126" t="s">
        <v>831</v>
      </c>
      <c r="O399" s="126" t="s">
        <v>2869</v>
      </c>
      <c r="P399" s="126" t="s">
        <v>2870</v>
      </c>
    </row>
    <row r="400" spans="1:16" x14ac:dyDescent="0.3">
      <c r="A400" s="126" t="s">
        <v>2872</v>
      </c>
      <c r="B400" s="126" t="s">
        <v>2871</v>
      </c>
      <c r="C400" s="126" t="s">
        <v>808</v>
      </c>
      <c r="D400" s="126" t="s">
        <v>861</v>
      </c>
      <c r="E400" s="126" t="s">
        <v>809</v>
      </c>
      <c r="F400" s="126" t="s">
        <v>810</v>
      </c>
      <c r="G400" s="126" t="s">
        <v>810</v>
      </c>
      <c r="H400" s="126" t="s">
        <v>810</v>
      </c>
      <c r="I400" s="126" t="s">
        <v>810</v>
      </c>
      <c r="J400" s="126" t="s">
        <v>810</v>
      </c>
      <c r="K400" s="126" t="s">
        <v>810</v>
      </c>
      <c r="L400" s="126" t="s">
        <v>2873</v>
      </c>
      <c r="M400" s="126" t="s">
        <v>2874</v>
      </c>
      <c r="N400" s="126" t="s">
        <v>1024</v>
      </c>
      <c r="O400" s="126" t="s">
        <v>2875</v>
      </c>
      <c r="P400" s="125"/>
    </row>
    <row r="401" spans="1:16" x14ac:dyDescent="0.3">
      <c r="A401" s="126" t="s">
        <v>192</v>
      </c>
      <c r="B401" s="126" t="s">
        <v>2876</v>
      </c>
      <c r="C401" s="126" t="s">
        <v>808</v>
      </c>
      <c r="D401" s="126" t="s">
        <v>815</v>
      </c>
      <c r="E401" s="126" t="s">
        <v>809</v>
      </c>
      <c r="F401" s="126" t="s">
        <v>810</v>
      </c>
      <c r="G401" s="126" t="s">
        <v>810</v>
      </c>
      <c r="H401" s="126" t="s">
        <v>810</v>
      </c>
      <c r="I401" s="126" t="s">
        <v>810</v>
      </c>
      <c r="J401" s="126" t="s">
        <v>810</v>
      </c>
      <c r="K401" s="126" t="s">
        <v>810</v>
      </c>
      <c r="L401" s="126" t="s">
        <v>2877</v>
      </c>
      <c r="M401" s="126" t="s">
        <v>2878</v>
      </c>
      <c r="N401" s="126" t="s">
        <v>837</v>
      </c>
      <c r="O401" s="126" t="s">
        <v>2879</v>
      </c>
      <c r="P401" s="126" t="s">
        <v>2880</v>
      </c>
    </row>
    <row r="402" spans="1:16" x14ac:dyDescent="0.3">
      <c r="A402" s="126" t="s">
        <v>193</v>
      </c>
      <c r="B402" s="126" t="s">
        <v>2881</v>
      </c>
      <c r="C402" s="126" t="s">
        <v>808</v>
      </c>
      <c r="D402" s="126" t="s">
        <v>815</v>
      </c>
      <c r="E402" s="126" t="s">
        <v>809</v>
      </c>
      <c r="F402" s="126" t="s">
        <v>809</v>
      </c>
      <c r="G402" s="126" t="s">
        <v>810</v>
      </c>
      <c r="H402" s="126" t="s">
        <v>810</v>
      </c>
      <c r="I402" s="126" t="s">
        <v>810</v>
      </c>
      <c r="J402" s="126" t="s">
        <v>810</v>
      </c>
      <c r="K402" s="126" t="s">
        <v>810</v>
      </c>
      <c r="L402" s="126" t="s">
        <v>2882</v>
      </c>
      <c r="M402" s="126" t="s">
        <v>2883</v>
      </c>
      <c r="N402" s="126" t="s">
        <v>1081</v>
      </c>
      <c r="O402" s="126" t="s">
        <v>2884</v>
      </c>
      <c r="P402" s="126" t="s">
        <v>2885</v>
      </c>
    </row>
    <row r="403" spans="1:16" x14ac:dyDescent="0.3">
      <c r="A403" s="126" t="s">
        <v>2887</v>
      </c>
      <c r="B403" s="126" t="s">
        <v>2886</v>
      </c>
      <c r="C403" s="126" t="s">
        <v>808</v>
      </c>
      <c r="D403" s="126" t="s">
        <v>815</v>
      </c>
      <c r="E403" s="126" t="s">
        <v>809</v>
      </c>
      <c r="F403" s="126" t="s">
        <v>810</v>
      </c>
      <c r="G403" s="126" t="s">
        <v>810</v>
      </c>
      <c r="H403" s="126" t="s">
        <v>810</v>
      </c>
      <c r="I403" s="126" t="s">
        <v>810</v>
      </c>
      <c r="J403" s="126" t="s">
        <v>810</v>
      </c>
      <c r="K403" s="126" t="s">
        <v>810</v>
      </c>
      <c r="L403" s="126" t="s">
        <v>2888</v>
      </c>
      <c r="M403" s="126" t="s">
        <v>2889</v>
      </c>
      <c r="N403" s="126" t="s">
        <v>813</v>
      </c>
      <c r="O403" s="126" t="s">
        <v>2890</v>
      </c>
      <c r="P403" s="125"/>
    </row>
    <row r="404" spans="1:16" x14ac:dyDescent="0.3">
      <c r="A404" s="126" t="s">
        <v>2892</v>
      </c>
      <c r="B404" s="126" t="s">
        <v>2891</v>
      </c>
      <c r="C404" s="126" t="s">
        <v>808</v>
      </c>
      <c r="D404" s="126" t="s">
        <v>861</v>
      </c>
      <c r="E404" s="126" t="s">
        <v>809</v>
      </c>
      <c r="F404" s="126" t="s">
        <v>810</v>
      </c>
      <c r="G404" s="126" t="s">
        <v>810</v>
      </c>
      <c r="H404" s="126" t="s">
        <v>810</v>
      </c>
      <c r="I404" s="126" t="s">
        <v>810</v>
      </c>
      <c r="J404" s="126" t="s">
        <v>810</v>
      </c>
      <c r="K404" s="126" t="s">
        <v>810</v>
      </c>
      <c r="L404" s="126" t="s">
        <v>2893</v>
      </c>
      <c r="M404" s="126" t="s">
        <v>2894</v>
      </c>
      <c r="N404" s="126" t="s">
        <v>820</v>
      </c>
      <c r="O404" s="126" t="s">
        <v>2895</v>
      </c>
      <c r="P404" s="125"/>
    </row>
    <row r="405" spans="1:16" x14ac:dyDescent="0.3">
      <c r="A405" s="126" t="s">
        <v>2897</v>
      </c>
      <c r="B405" s="126" t="s">
        <v>2896</v>
      </c>
      <c r="C405" s="126" t="s">
        <v>808</v>
      </c>
      <c r="D405" s="126" t="s">
        <v>815</v>
      </c>
      <c r="E405" s="126" t="s">
        <v>810</v>
      </c>
      <c r="F405" s="126" t="s">
        <v>809</v>
      </c>
      <c r="G405" s="126" t="s">
        <v>810</v>
      </c>
      <c r="H405" s="126" t="s">
        <v>810</v>
      </c>
      <c r="I405" s="126" t="s">
        <v>810</v>
      </c>
      <c r="J405" s="126" t="s">
        <v>810</v>
      </c>
      <c r="K405" s="126" t="s">
        <v>810</v>
      </c>
      <c r="L405" s="126" t="s">
        <v>1531</v>
      </c>
      <c r="M405" s="126" t="s">
        <v>841</v>
      </c>
      <c r="N405" s="126" t="s">
        <v>837</v>
      </c>
      <c r="O405" s="126" t="s">
        <v>2898</v>
      </c>
      <c r="P405" s="125"/>
    </row>
    <row r="406" spans="1:16" x14ac:dyDescent="0.3">
      <c r="A406" s="126" t="s">
        <v>195</v>
      </c>
      <c r="B406" s="126" t="s">
        <v>2899</v>
      </c>
      <c r="C406" s="126" t="s">
        <v>808</v>
      </c>
      <c r="D406" s="126" t="s">
        <v>815</v>
      </c>
      <c r="E406" s="126" t="s">
        <v>809</v>
      </c>
      <c r="F406" s="126" t="s">
        <v>809</v>
      </c>
      <c r="G406" s="126" t="s">
        <v>810</v>
      </c>
      <c r="H406" s="126" t="s">
        <v>810</v>
      </c>
      <c r="I406" s="126" t="s">
        <v>810</v>
      </c>
      <c r="J406" s="126" t="s">
        <v>810</v>
      </c>
      <c r="K406" s="126" t="s">
        <v>810</v>
      </c>
      <c r="L406" s="126" t="s">
        <v>2900</v>
      </c>
      <c r="M406" s="126" t="s">
        <v>2223</v>
      </c>
      <c r="N406" s="126" t="s">
        <v>837</v>
      </c>
      <c r="O406" s="126" t="s">
        <v>2901</v>
      </c>
      <c r="P406" s="125"/>
    </row>
    <row r="407" spans="1:16" x14ac:dyDescent="0.3">
      <c r="A407" s="126" t="s">
        <v>2903</v>
      </c>
      <c r="B407" s="126" t="s">
        <v>2902</v>
      </c>
      <c r="C407" s="126" t="s">
        <v>808</v>
      </c>
      <c r="D407" s="126" t="s">
        <v>861</v>
      </c>
      <c r="E407" s="126" t="s">
        <v>810</v>
      </c>
      <c r="F407" s="126" t="s">
        <v>809</v>
      </c>
      <c r="G407" s="126" t="s">
        <v>810</v>
      </c>
      <c r="H407" s="126" t="s">
        <v>810</v>
      </c>
      <c r="I407" s="126" t="s">
        <v>810</v>
      </c>
      <c r="J407" s="126" t="s">
        <v>810</v>
      </c>
      <c r="K407" s="126" t="s">
        <v>810</v>
      </c>
      <c r="L407" s="126" t="s">
        <v>2904</v>
      </c>
      <c r="M407" s="126" t="s">
        <v>2905</v>
      </c>
      <c r="N407" s="126" t="s">
        <v>983</v>
      </c>
      <c r="O407" s="126" t="s">
        <v>2906</v>
      </c>
      <c r="P407" s="125"/>
    </row>
    <row r="408" spans="1:16" x14ac:dyDescent="0.3">
      <c r="A408" s="126" t="s">
        <v>617</v>
      </c>
      <c r="B408" s="126" t="s">
        <v>2907</v>
      </c>
      <c r="C408" s="126" t="s">
        <v>808</v>
      </c>
      <c r="D408" s="126" t="s">
        <v>815</v>
      </c>
      <c r="E408" s="126" t="s">
        <v>809</v>
      </c>
      <c r="F408" s="126" t="s">
        <v>810</v>
      </c>
      <c r="G408" s="126" t="s">
        <v>810</v>
      </c>
      <c r="H408" s="126" t="s">
        <v>810</v>
      </c>
      <c r="I408" s="126" t="s">
        <v>810</v>
      </c>
      <c r="J408" s="126" t="s">
        <v>810</v>
      </c>
      <c r="K408" s="126" t="s">
        <v>810</v>
      </c>
      <c r="L408" s="126" t="s">
        <v>2908</v>
      </c>
      <c r="M408" s="126" t="s">
        <v>2909</v>
      </c>
      <c r="N408" s="126" t="s">
        <v>837</v>
      </c>
      <c r="O408" s="126" t="s">
        <v>2910</v>
      </c>
      <c r="P408" s="125"/>
    </row>
    <row r="409" spans="1:16" x14ac:dyDescent="0.3">
      <c r="A409" s="126" t="s">
        <v>196</v>
      </c>
      <c r="B409" s="126" t="s">
        <v>2911</v>
      </c>
      <c r="C409" s="126" t="s">
        <v>935</v>
      </c>
      <c r="D409" s="126" t="s">
        <v>940</v>
      </c>
      <c r="E409" s="126" t="s">
        <v>809</v>
      </c>
      <c r="F409" s="126" t="s">
        <v>810</v>
      </c>
      <c r="G409" s="126" t="s">
        <v>809</v>
      </c>
      <c r="H409" s="126" t="s">
        <v>810</v>
      </c>
      <c r="I409" s="126" t="s">
        <v>810</v>
      </c>
      <c r="J409" s="126" t="s">
        <v>810</v>
      </c>
      <c r="K409" s="126" t="s">
        <v>810</v>
      </c>
      <c r="L409" s="126" t="s">
        <v>936</v>
      </c>
      <c r="M409" s="126" t="s">
        <v>2912</v>
      </c>
      <c r="N409" s="126" t="s">
        <v>2913</v>
      </c>
      <c r="O409" s="126" t="s">
        <v>2914</v>
      </c>
      <c r="P409" s="126" t="s">
        <v>2915</v>
      </c>
    </row>
    <row r="410" spans="1:16" x14ac:dyDescent="0.3">
      <c r="A410" s="126" t="s">
        <v>2917</v>
      </c>
      <c r="B410" s="126" t="s">
        <v>2916</v>
      </c>
      <c r="C410" s="126" t="s">
        <v>808</v>
      </c>
      <c r="D410" s="126" t="s">
        <v>815</v>
      </c>
      <c r="E410" s="126" t="s">
        <v>809</v>
      </c>
      <c r="F410" s="126" t="s">
        <v>810</v>
      </c>
      <c r="G410" s="126" t="s">
        <v>810</v>
      </c>
      <c r="H410" s="126" t="s">
        <v>810</v>
      </c>
      <c r="I410" s="126" t="s">
        <v>810</v>
      </c>
      <c r="J410" s="126" t="s">
        <v>810</v>
      </c>
      <c r="K410" s="126" t="s">
        <v>810</v>
      </c>
      <c r="L410" s="126" t="s">
        <v>2918</v>
      </c>
      <c r="M410" s="126" t="s">
        <v>2919</v>
      </c>
      <c r="N410" s="126" t="s">
        <v>2920</v>
      </c>
      <c r="O410" s="125"/>
      <c r="P410" s="125"/>
    </row>
    <row r="411" spans="1:16" x14ac:dyDescent="0.3">
      <c r="A411" s="126" t="s">
        <v>197</v>
      </c>
      <c r="B411" s="126" t="s">
        <v>2921</v>
      </c>
      <c r="C411" s="126" t="s">
        <v>808</v>
      </c>
      <c r="D411" s="126" t="s">
        <v>815</v>
      </c>
      <c r="E411" s="126" t="s">
        <v>809</v>
      </c>
      <c r="F411" s="126" t="s">
        <v>810</v>
      </c>
      <c r="G411" s="126" t="s">
        <v>810</v>
      </c>
      <c r="H411" s="126" t="s">
        <v>810</v>
      </c>
      <c r="I411" s="126" t="s">
        <v>810</v>
      </c>
      <c r="J411" s="126" t="s">
        <v>810</v>
      </c>
      <c r="K411" s="126" t="s">
        <v>810</v>
      </c>
      <c r="L411" s="126" t="s">
        <v>2922</v>
      </c>
      <c r="M411" s="126" t="s">
        <v>2923</v>
      </c>
      <c r="N411" s="126" t="s">
        <v>1906</v>
      </c>
      <c r="O411" s="126" t="s">
        <v>2924</v>
      </c>
      <c r="P411" s="126" t="s">
        <v>2925</v>
      </c>
    </row>
    <row r="412" spans="1:16" x14ac:dyDescent="0.3">
      <c r="A412" s="126" t="s">
        <v>194</v>
      </c>
      <c r="B412" s="126" t="s">
        <v>2926</v>
      </c>
      <c r="C412" s="126" t="s">
        <v>808</v>
      </c>
      <c r="D412" s="126" t="s">
        <v>815</v>
      </c>
      <c r="E412" s="126" t="s">
        <v>809</v>
      </c>
      <c r="F412" s="126" t="s">
        <v>810</v>
      </c>
      <c r="G412" s="126" t="s">
        <v>809</v>
      </c>
      <c r="H412" s="126" t="s">
        <v>809</v>
      </c>
      <c r="I412" s="126" t="s">
        <v>810</v>
      </c>
      <c r="J412" s="126" t="s">
        <v>810</v>
      </c>
      <c r="K412" s="126" t="s">
        <v>810</v>
      </c>
      <c r="L412" s="126" t="s">
        <v>2927</v>
      </c>
      <c r="M412" s="126" t="s">
        <v>2928</v>
      </c>
      <c r="N412" s="126" t="s">
        <v>2367</v>
      </c>
      <c r="O412" s="126" t="s">
        <v>2929</v>
      </c>
      <c r="P412" s="126" t="s">
        <v>2930</v>
      </c>
    </row>
    <row r="413" spans="1:16" x14ac:dyDescent="0.3">
      <c r="A413" s="126" t="s">
        <v>2932</v>
      </c>
      <c r="B413" s="126" t="s">
        <v>2931</v>
      </c>
      <c r="C413" s="126" t="s">
        <v>808</v>
      </c>
      <c r="D413" s="126" t="s">
        <v>888</v>
      </c>
      <c r="E413" s="126" t="s">
        <v>809</v>
      </c>
      <c r="F413" s="126" t="s">
        <v>810</v>
      </c>
      <c r="G413" s="126" t="s">
        <v>810</v>
      </c>
      <c r="H413" s="126" t="s">
        <v>810</v>
      </c>
      <c r="I413" s="126" t="s">
        <v>810</v>
      </c>
      <c r="J413" s="126" t="s">
        <v>810</v>
      </c>
      <c r="K413" s="126" t="s">
        <v>810</v>
      </c>
      <c r="L413" s="126" t="s">
        <v>2933</v>
      </c>
      <c r="M413" s="126" t="s">
        <v>2934</v>
      </c>
      <c r="N413" s="126" t="s">
        <v>2935</v>
      </c>
      <c r="O413" s="126" t="s">
        <v>2936</v>
      </c>
      <c r="P413" s="125"/>
    </row>
    <row r="414" spans="1:16" x14ac:dyDescent="0.3">
      <c r="A414" s="126" t="s">
        <v>2938</v>
      </c>
      <c r="B414" s="126" t="s">
        <v>2937</v>
      </c>
      <c r="C414" s="126" t="s">
        <v>935</v>
      </c>
      <c r="D414" s="126" t="s">
        <v>2739</v>
      </c>
      <c r="E414" s="126" t="s">
        <v>810</v>
      </c>
      <c r="F414" s="126" t="s">
        <v>809</v>
      </c>
      <c r="G414" s="126" t="s">
        <v>810</v>
      </c>
      <c r="H414" s="126" t="s">
        <v>809</v>
      </c>
      <c r="I414" s="126" t="s">
        <v>809</v>
      </c>
      <c r="J414" s="126" t="s">
        <v>809</v>
      </c>
      <c r="K414" s="126" t="s">
        <v>809</v>
      </c>
      <c r="L414" s="126" t="s">
        <v>936</v>
      </c>
      <c r="M414" s="126" t="s">
        <v>2939</v>
      </c>
      <c r="N414" s="126" t="s">
        <v>2626</v>
      </c>
      <c r="O414" s="126" t="s">
        <v>2940</v>
      </c>
      <c r="P414" s="126" t="s">
        <v>2941</v>
      </c>
    </row>
    <row r="415" spans="1:16" x14ac:dyDescent="0.3">
      <c r="A415" s="126" t="s">
        <v>2943</v>
      </c>
      <c r="B415" s="126" t="s">
        <v>2942</v>
      </c>
      <c r="C415" s="126" t="s">
        <v>808</v>
      </c>
      <c r="D415" s="126" t="s">
        <v>861</v>
      </c>
      <c r="E415" s="126" t="s">
        <v>809</v>
      </c>
      <c r="F415" s="126" t="s">
        <v>810</v>
      </c>
      <c r="G415" s="126" t="s">
        <v>810</v>
      </c>
      <c r="H415" s="126" t="s">
        <v>810</v>
      </c>
      <c r="I415" s="126" t="s">
        <v>810</v>
      </c>
      <c r="J415" s="126" t="s">
        <v>810</v>
      </c>
      <c r="K415" s="126" t="s">
        <v>810</v>
      </c>
      <c r="L415" s="126" t="s">
        <v>2944</v>
      </c>
      <c r="M415" s="126" t="s">
        <v>2945</v>
      </c>
      <c r="N415" s="126" t="s">
        <v>2946</v>
      </c>
      <c r="O415" s="126" t="s">
        <v>2947</v>
      </c>
      <c r="P415" s="125"/>
    </row>
    <row r="416" spans="1:16" x14ac:dyDescent="0.3">
      <c r="A416" s="126" t="s">
        <v>198</v>
      </c>
      <c r="B416" s="126" t="s">
        <v>2948</v>
      </c>
      <c r="C416" s="126" t="s">
        <v>935</v>
      </c>
      <c r="D416" s="126" t="s">
        <v>940</v>
      </c>
      <c r="E416" s="126" t="s">
        <v>809</v>
      </c>
      <c r="F416" s="126" t="s">
        <v>809</v>
      </c>
      <c r="G416" s="126" t="s">
        <v>809</v>
      </c>
      <c r="H416" s="126" t="s">
        <v>809</v>
      </c>
      <c r="I416" s="126" t="s">
        <v>809</v>
      </c>
      <c r="J416" s="126" t="s">
        <v>809</v>
      </c>
      <c r="K416" s="126" t="s">
        <v>809</v>
      </c>
      <c r="L416" s="126" t="s">
        <v>936</v>
      </c>
      <c r="M416" s="126" t="s">
        <v>2949</v>
      </c>
      <c r="N416" s="126" t="s">
        <v>881</v>
      </c>
      <c r="O416" s="126" t="s">
        <v>2950</v>
      </c>
      <c r="P416" s="126" t="s">
        <v>2951</v>
      </c>
    </row>
    <row r="417" spans="1:16" x14ac:dyDescent="0.3">
      <c r="A417" s="126" t="s">
        <v>555</v>
      </c>
      <c r="B417" s="126" t="s">
        <v>2952</v>
      </c>
      <c r="C417" s="126" t="s">
        <v>808</v>
      </c>
      <c r="D417" s="126" t="s">
        <v>815</v>
      </c>
      <c r="E417" s="126" t="s">
        <v>809</v>
      </c>
      <c r="F417" s="126" t="s">
        <v>810</v>
      </c>
      <c r="G417" s="126" t="s">
        <v>810</v>
      </c>
      <c r="H417" s="126" t="s">
        <v>810</v>
      </c>
      <c r="I417" s="126" t="s">
        <v>810</v>
      </c>
      <c r="J417" s="126" t="s">
        <v>810</v>
      </c>
      <c r="K417" s="126" t="s">
        <v>810</v>
      </c>
      <c r="L417" s="126" t="s">
        <v>2953</v>
      </c>
      <c r="M417" s="126" t="s">
        <v>2954</v>
      </c>
      <c r="N417" s="126" t="s">
        <v>2150</v>
      </c>
      <c r="O417" s="126" t="s">
        <v>2955</v>
      </c>
      <c r="P417" s="125"/>
    </row>
    <row r="418" spans="1:16" x14ac:dyDescent="0.3">
      <c r="A418" s="126" t="s">
        <v>2957</v>
      </c>
      <c r="B418" s="126" t="s">
        <v>2956</v>
      </c>
      <c r="C418" s="126" t="s">
        <v>808</v>
      </c>
      <c r="D418" s="126" t="s">
        <v>815</v>
      </c>
      <c r="E418" s="126" t="s">
        <v>809</v>
      </c>
      <c r="F418" s="126" t="s">
        <v>810</v>
      </c>
      <c r="G418" s="126" t="s">
        <v>810</v>
      </c>
      <c r="H418" s="126" t="s">
        <v>810</v>
      </c>
      <c r="I418" s="126" t="s">
        <v>810</v>
      </c>
      <c r="J418" s="126" t="s">
        <v>810</v>
      </c>
      <c r="K418" s="126" t="s">
        <v>810</v>
      </c>
      <c r="L418" s="126" t="s">
        <v>2958</v>
      </c>
      <c r="M418" s="126" t="s">
        <v>2959</v>
      </c>
      <c r="N418" s="126" t="s">
        <v>964</v>
      </c>
      <c r="O418" s="126" t="s">
        <v>2960</v>
      </c>
      <c r="P418" s="125"/>
    </row>
    <row r="419" spans="1:16" x14ac:dyDescent="0.3">
      <c r="A419" s="126" t="s">
        <v>199</v>
      </c>
      <c r="B419" s="126" t="s">
        <v>2961</v>
      </c>
      <c r="C419" s="126" t="s">
        <v>935</v>
      </c>
      <c r="D419" s="126" t="s">
        <v>940</v>
      </c>
      <c r="E419" s="126" t="s">
        <v>809</v>
      </c>
      <c r="F419" s="126" t="s">
        <v>809</v>
      </c>
      <c r="G419" s="126" t="s">
        <v>809</v>
      </c>
      <c r="H419" s="126" t="s">
        <v>809</v>
      </c>
      <c r="I419" s="126" t="s">
        <v>809</v>
      </c>
      <c r="J419" s="126" t="s">
        <v>809</v>
      </c>
      <c r="K419" s="126" t="s">
        <v>809</v>
      </c>
      <c r="L419" s="126" t="s">
        <v>936</v>
      </c>
      <c r="M419" s="126" t="s">
        <v>2962</v>
      </c>
      <c r="N419" s="126" t="s">
        <v>2367</v>
      </c>
      <c r="O419" s="126" t="s">
        <v>2963</v>
      </c>
      <c r="P419" s="126" t="s">
        <v>2964</v>
      </c>
    </row>
    <row r="420" spans="1:16" x14ac:dyDescent="0.3">
      <c r="A420" s="126" t="s">
        <v>200</v>
      </c>
      <c r="B420" s="126" t="s">
        <v>2965</v>
      </c>
      <c r="C420" s="126" t="s">
        <v>808</v>
      </c>
      <c r="D420" s="126" t="s">
        <v>861</v>
      </c>
      <c r="E420" s="126" t="s">
        <v>809</v>
      </c>
      <c r="F420" s="126" t="s">
        <v>809</v>
      </c>
      <c r="G420" s="126" t="s">
        <v>810</v>
      </c>
      <c r="H420" s="126" t="s">
        <v>810</v>
      </c>
      <c r="I420" s="126" t="s">
        <v>810</v>
      </c>
      <c r="J420" s="126" t="s">
        <v>810</v>
      </c>
      <c r="K420" s="126" t="s">
        <v>810</v>
      </c>
      <c r="L420" s="126" t="s">
        <v>2966</v>
      </c>
      <c r="M420" s="126" t="s">
        <v>2967</v>
      </c>
      <c r="N420" s="126" t="s">
        <v>2367</v>
      </c>
      <c r="O420" s="126" t="s">
        <v>2968</v>
      </c>
      <c r="P420" s="126" t="s">
        <v>2969</v>
      </c>
    </row>
    <row r="421" spans="1:16" x14ac:dyDescent="0.3">
      <c r="A421" s="126" t="s">
        <v>2971</v>
      </c>
      <c r="B421" s="126" t="s">
        <v>2970</v>
      </c>
      <c r="C421" s="126" t="s">
        <v>2482</v>
      </c>
      <c r="D421" s="126" t="s">
        <v>2487</v>
      </c>
      <c r="E421" s="126" t="s">
        <v>810</v>
      </c>
      <c r="F421" s="126" t="s">
        <v>809</v>
      </c>
      <c r="G421" s="126" t="s">
        <v>810</v>
      </c>
      <c r="H421" s="126" t="s">
        <v>809</v>
      </c>
      <c r="I421" s="126" t="s">
        <v>809</v>
      </c>
      <c r="J421" s="126" t="s">
        <v>810</v>
      </c>
      <c r="K421" s="126" t="s">
        <v>809</v>
      </c>
      <c r="L421" s="126" t="s">
        <v>2972</v>
      </c>
      <c r="M421" s="126" t="s">
        <v>2973</v>
      </c>
      <c r="N421" s="126" t="s">
        <v>2367</v>
      </c>
      <c r="O421" s="126" t="s">
        <v>2974</v>
      </c>
      <c r="P421" s="126" t="s">
        <v>2975</v>
      </c>
    </row>
    <row r="422" spans="1:16" x14ac:dyDescent="0.3">
      <c r="A422" s="126" t="s">
        <v>201</v>
      </c>
      <c r="B422" s="126" t="s">
        <v>2976</v>
      </c>
      <c r="C422" s="126" t="s">
        <v>808</v>
      </c>
      <c r="D422" s="126" t="s">
        <v>815</v>
      </c>
      <c r="E422" s="126" t="s">
        <v>809</v>
      </c>
      <c r="F422" s="126" t="s">
        <v>810</v>
      </c>
      <c r="G422" s="126" t="s">
        <v>810</v>
      </c>
      <c r="H422" s="126" t="s">
        <v>810</v>
      </c>
      <c r="I422" s="126" t="s">
        <v>810</v>
      </c>
      <c r="J422" s="126" t="s">
        <v>810</v>
      </c>
      <c r="K422" s="126" t="s">
        <v>810</v>
      </c>
      <c r="L422" s="126" t="s">
        <v>2977</v>
      </c>
      <c r="M422" s="126" t="s">
        <v>2978</v>
      </c>
      <c r="N422" s="126" t="s">
        <v>1934</v>
      </c>
      <c r="O422" s="126" t="s">
        <v>2979</v>
      </c>
      <c r="P422" s="125"/>
    </row>
    <row r="423" spans="1:16" x14ac:dyDescent="0.3">
      <c r="A423" s="126" t="s">
        <v>234</v>
      </c>
      <c r="B423" s="126" t="s">
        <v>2980</v>
      </c>
      <c r="C423" s="126" t="s">
        <v>808</v>
      </c>
      <c r="D423" s="126" t="s">
        <v>815</v>
      </c>
      <c r="E423" s="126" t="s">
        <v>809</v>
      </c>
      <c r="F423" s="126" t="s">
        <v>810</v>
      </c>
      <c r="G423" s="126" t="s">
        <v>809</v>
      </c>
      <c r="H423" s="126" t="s">
        <v>809</v>
      </c>
      <c r="I423" s="126" t="s">
        <v>810</v>
      </c>
      <c r="J423" s="126" t="s">
        <v>810</v>
      </c>
      <c r="K423" s="126" t="s">
        <v>810</v>
      </c>
      <c r="L423" s="126" t="s">
        <v>1041</v>
      </c>
      <c r="M423" s="126" t="s">
        <v>1042</v>
      </c>
      <c r="N423" s="126" t="s">
        <v>837</v>
      </c>
      <c r="O423" s="126" t="s">
        <v>2981</v>
      </c>
      <c r="P423" s="126" t="s">
        <v>2982</v>
      </c>
    </row>
    <row r="424" spans="1:16" x14ac:dyDescent="0.3">
      <c r="A424" s="126" t="s">
        <v>202</v>
      </c>
      <c r="B424" s="126" t="s">
        <v>2983</v>
      </c>
      <c r="C424" s="126" t="s">
        <v>935</v>
      </c>
      <c r="D424" s="126" t="s">
        <v>940</v>
      </c>
      <c r="E424" s="126" t="s">
        <v>809</v>
      </c>
      <c r="F424" s="126" t="s">
        <v>809</v>
      </c>
      <c r="G424" s="126" t="s">
        <v>809</v>
      </c>
      <c r="H424" s="126" t="s">
        <v>809</v>
      </c>
      <c r="I424" s="126" t="s">
        <v>809</v>
      </c>
      <c r="J424" s="126" t="s">
        <v>810</v>
      </c>
      <c r="K424" s="126" t="s">
        <v>809</v>
      </c>
      <c r="L424" s="126" t="s">
        <v>936</v>
      </c>
      <c r="M424" s="126" t="s">
        <v>2984</v>
      </c>
      <c r="N424" s="126" t="s">
        <v>2985</v>
      </c>
      <c r="O424" s="126" t="s">
        <v>2986</v>
      </c>
      <c r="P424" s="126" t="s">
        <v>2987</v>
      </c>
    </row>
    <row r="425" spans="1:16" x14ac:dyDescent="0.3">
      <c r="A425" s="126" t="s">
        <v>203</v>
      </c>
      <c r="B425" s="126" t="s">
        <v>2988</v>
      </c>
      <c r="C425" s="126" t="s">
        <v>935</v>
      </c>
      <c r="D425" s="126" t="s">
        <v>940</v>
      </c>
      <c r="E425" s="126" t="s">
        <v>809</v>
      </c>
      <c r="F425" s="126" t="s">
        <v>810</v>
      </c>
      <c r="G425" s="126" t="s">
        <v>809</v>
      </c>
      <c r="H425" s="126" t="s">
        <v>810</v>
      </c>
      <c r="I425" s="126" t="s">
        <v>809</v>
      </c>
      <c r="J425" s="126" t="s">
        <v>810</v>
      </c>
      <c r="K425" s="126" t="s">
        <v>810</v>
      </c>
      <c r="L425" s="126" t="s">
        <v>2989</v>
      </c>
      <c r="M425" s="126" t="s">
        <v>2990</v>
      </c>
      <c r="N425" s="126" t="s">
        <v>1427</v>
      </c>
      <c r="O425" s="126" t="s">
        <v>2991</v>
      </c>
      <c r="P425" s="126" t="s">
        <v>2992</v>
      </c>
    </row>
    <row r="426" spans="1:16" x14ac:dyDescent="0.3">
      <c r="A426" s="126" t="s">
        <v>2994</v>
      </c>
      <c r="B426" s="126" t="s">
        <v>2993</v>
      </c>
      <c r="C426" s="126" t="s">
        <v>2482</v>
      </c>
      <c r="D426" s="126" t="s">
        <v>2487</v>
      </c>
      <c r="E426" s="126" t="s">
        <v>810</v>
      </c>
      <c r="F426" s="126" t="s">
        <v>810</v>
      </c>
      <c r="G426" s="126" t="s">
        <v>810</v>
      </c>
      <c r="H426" s="126" t="s">
        <v>810</v>
      </c>
      <c r="I426" s="126" t="s">
        <v>810</v>
      </c>
      <c r="J426" s="126" t="s">
        <v>810</v>
      </c>
      <c r="K426" s="126" t="s">
        <v>809</v>
      </c>
      <c r="L426" s="126" t="s">
        <v>2995</v>
      </c>
      <c r="M426" s="126" t="s">
        <v>2990</v>
      </c>
      <c r="N426" s="126" t="s">
        <v>1427</v>
      </c>
      <c r="O426" s="126" t="s">
        <v>2996</v>
      </c>
      <c r="P426" s="126" t="s">
        <v>2997</v>
      </c>
    </row>
    <row r="427" spans="1:16" x14ac:dyDescent="0.3">
      <c r="A427" s="126" t="s">
        <v>2999</v>
      </c>
      <c r="B427" s="126" t="s">
        <v>2998</v>
      </c>
      <c r="C427" s="126" t="s">
        <v>935</v>
      </c>
      <c r="D427" s="126" t="s">
        <v>2739</v>
      </c>
      <c r="E427" s="126" t="s">
        <v>810</v>
      </c>
      <c r="F427" s="126" t="s">
        <v>809</v>
      </c>
      <c r="G427" s="126" t="s">
        <v>810</v>
      </c>
      <c r="H427" s="126" t="s">
        <v>809</v>
      </c>
      <c r="I427" s="126" t="s">
        <v>809</v>
      </c>
      <c r="J427" s="126" t="s">
        <v>809</v>
      </c>
      <c r="K427" s="126" t="s">
        <v>809</v>
      </c>
      <c r="L427" s="126" t="s">
        <v>3000</v>
      </c>
      <c r="M427" s="126" t="s">
        <v>3001</v>
      </c>
      <c r="N427" s="126" t="s">
        <v>1427</v>
      </c>
      <c r="O427" s="126" t="s">
        <v>3002</v>
      </c>
      <c r="P427" s="126" t="s">
        <v>3003</v>
      </c>
    </row>
    <row r="428" spans="1:16" x14ac:dyDescent="0.3">
      <c r="A428" s="126" t="s">
        <v>204</v>
      </c>
      <c r="B428" s="126" t="s">
        <v>3004</v>
      </c>
      <c r="C428" s="126" t="s">
        <v>808</v>
      </c>
      <c r="D428" s="126" t="s">
        <v>861</v>
      </c>
      <c r="E428" s="126" t="s">
        <v>809</v>
      </c>
      <c r="F428" s="126" t="s">
        <v>810</v>
      </c>
      <c r="G428" s="126" t="s">
        <v>810</v>
      </c>
      <c r="H428" s="126" t="s">
        <v>810</v>
      </c>
      <c r="I428" s="126" t="s">
        <v>810</v>
      </c>
      <c r="J428" s="126" t="s">
        <v>810</v>
      </c>
      <c r="K428" s="126" t="s">
        <v>810</v>
      </c>
      <c r="L428" s="126" t="s">
        <v>3005</v>
      </c>
      <c r="M428" s="126" t="s">
        <v>3006</v>
      </c>
      <c r="N428" s="126" t="s">
        <v>3007</v>
      </c>
      <c r="O428" s="126" t="s">
        <v>3008</v>
      </c>
      <c r="P428" s="125"/>
    </row>
    <row r="429" spans="1:16" x14ac:dyDescent="0.3">
      <c r="A429" s="126" t="s">
        <v>205</v>
      </c>
      <c r="B429" s="126" t="s">
        <v>3009</v>
      </c>
      <c r="C429" s="126" t="s">
        <v>808</v>
      </c>
      <c r="D429" s="126" t="s">
        <v>861</v>
      </c>
      <c r="E429" s="126" t="s">
        <v>809</v>
      </c>
      <c r="F429" s="126" t="s">
        <v>810</v>
      </c>
      <c r="G429" s="126" t="s">
        <v>810</v>
      </c>
      <c r="H429" s="126" t="s">
        <v>810</v>
      </c>
      <c r="I429" s="126" t="s">
        <v>810</v>
      </c>
      <c r="J429" s="126" t="s">
        <v>810</v>
      </c>
      <c r="K429" s="126" t="s">
        <v>810</v>
      </c>
      <c r="L429" s="126" t="s">
        <v>3010</v>
      </c>
      <c r="M429" s="126" t="s">
        <v>3011</v>
      </c>
      <c r="N429" s="126" t="s">
        <v>1597</v>
      </c>
      <c r="O429" s="126" t="s">
        <v>3012</v>
      </c>
      <c r="P429" s="125"/>
    </row>
    <row r="430" spans="1:16" x14ac:dyDescent="0.3">
      <c r="A430" s="126" t="s">
        <v>206</v>
      </c>
      <c r="B430" s="126" t="s">
        <v>3013</v>
      </c>
      <c r="C430" s="126" t="s">
        <v>935</v>
      </c>
      <c r="D430" s="126" t="s">
        <v>940</v>
      </c>
      <c r="E430" s="126" t="s">
        <v>809</v>
      </c>
      <c r="F430" s="126" t="s">
        <v>809</v>
      </c>
      <c r="G430" s="126" t="s">
        <v>810</v>
      </c>
      <c r="H430" s="126" t="s">
        <v>810</v>
      </c>
      <c r="I430" s="126" t="s">
        <v>809</v>
      </c>
      <c r="J430" s="126" t="s">
        <v>809</v>
      </c>
      <c r="K430" s="126" t="s">
        <v>809</v>
      </c>
      <c r="L430" s="126" t="s">
        <v>936</v>
      </c>
      <c r="M430" s="126" t="s">
        <v>3014</v>
      </c>
      <c r="N430" s="126" t="s">
        <v>3015</v>
      </c>
      <c r="O430" s="126" t="s">
        <v>3016</v>
      </c>
      <c r="P430" s="126" t="s">
        <v>3017</v>
      </c>
    </row>
    <row r="431" spans="1:16" x14ac:dyDescent="0.3">
      <c r="A431" s="126" t="s">
        <v>207</v>
      </c>
      <c r="B431" s="126" t="s">
        <v>3018</v>
      </c>
      <c r="C431" s="126" t="s">
        <v>935</v>
      </c>
      <c r="D431" s="126" t="s">
        <v>940</v>
      </c>
      <c r="E431" s="126" t="s">
        <v>809</v>
      </c>
      <c r="F431" s="126" t="s">
        <v>809</v>
      </c>
      <c r="G431" s="126" t="s">
        <v>809</v>
      </c>
      <c r="H431" s="126" t="s">
        <v>809</v>
      </c>
      <c r="I431" s="126" t="s">
        <v>809</v>
      </c>
      <c r="J431" s="126" t="s">
        <v>809</v>
      </c>
      <c r="K431" s="126" t="s">
        <v>809</v>
      </c>
      <c r="L431" s="126" t="s">
        <v>936</v>
      </c>
      <c r="M431" s="126" t="s">
        <v>3019</v>
      </c>
      <c r="N431" s="126" t="s">
        <v>1468</v>
      </c>
      <c r="O431" s="126" t="s">
        <v>3020</v>
      </c>
      <c r="P431" s="126" t="s">
        <v>3021</v>
      </c>
    </row>
    <row r="432" spans="1:16" x14ac:dyDescent="0.3">
      <c r="A432" s="126" t="s">
        <v>3023</v>
      </c>
      <c r="B432" s="126" t="s">
        <v>3022</v>
      </c>
      <c r="C432" s="126" t="s">
        <v>808</v>
      </c>
      <c r="D432" s="126" t="s">
        <v>888</v>
      </c>
      <c r="E432" s="126" t="s">
        <v>809</v>
      </c>
      <c r="F432" s="126" t="s">
        <v>810</v>
      </c>
      <c r="G432" s="126" t="s">
        <v>810</v>
      </c>
      <c r="H432" s="126" t="s">
        <v>810</v>
      </c>
      <c r="I432" s="126" t="s">
        <v>810</v>
      </c>
      <c r="J432" s="126" t="s">
        <v>810</v>
      </c>
      <c r="K432" s="126" t="s">
        <v>810</v>
      </c>
      <c r="L432" s="126" t="s">
        <v>3024</v>
      </c>
      <c r="M432" s="126" t="s">
        <v>3025</v>
      </c>
      <c r="N432" s="126" t="s">
        <v>1468</v>
      </c>
      <c r="O432" s="126" t="s">
        <v>3026</v>
      </c>
      <c r="P432" s="126" t="s">
        <v>3027</v>
      </c>
    </row>
    <row r="433" spans="1:16" x14ac:dyDescent="0.3">
      <c r="A433" s="126" t="s">
        <v>3029</v>
      </c>
      <c r="B433" s="126" t="s">
        <v>3028</v>
      </c>
      <c r="C433" s="126" t="s">
        <v>808</v>
      </c>
      <c r="D433" s="126" t="s">
        <v>815</v>
      </c>
      <c r="E433" s="126" t="s">
        <v>810</v>
      </c>
      <c r="F433" s="126" t="s">
        <v>809</v>
      </c>
      <c r="G433" s="126" t="s">
        <v>810</v>
      </c>
      <c r="H433" s="126" t="s">
        <v>810</v>
      </c>
      <c r="I433" s="126" t="s">
        <v>810</v>
      </c>
      <c r="J433" s="126" t="s">
        <v>810</v>
      </c>
      <c r="K433" s="126" t="s">
        <v>810</v>
      </c>
      <c r="L433" s="126" t="s">
        <v>3030</v>
      </c>
      <c r="M433" s="126" t="s">
        <v>3031</v>
      </c>
      <c r="N433" s="126" t="s">
        <v>3032</v>
      </c>
      <c r="O433" s="126" t="s">
        <v>3033</v>
      </c>
      <c r="P433" s="125"/>
    </row>
    <row r="434" spans="1:16" x14ac:dyDescent="0.3">
      <c r="A434" s="126" t="s">
        <v>208</v>
      </c>
      <c r="B434" s="126" t="s">
        <v>3034</v>
      </c>
      <c r="C434" s="126" t="s">
        <v>935</v>
      </c>
      <c r="D434" s="126" t="s">
        <v>940</v>
      </c>
      <c r="E434" s="126" t="s">
        <v>809</v>
      </c>
      <c r="F434" s="126" t="s">
        <v>809</v>
      </c>
      <c r="G434" s="126" t="s">
        <v>809</v>
      </c>
      <c r="H434" s="126" t="s">
        <v>809</v>
      </c>
      <c r="I434" s="126" t="s">
        <v>809</v>
      </c>
      <c r="J434" s="126" t="s">
        <v>809</v>
      </c>
      <c r="K434" s="126" t="s">
        <v>809</v>
      </c>
      <c r="L434" s="126" t="s">
        <v>3035</v>
      </c>
      <c r="M434" s="126" t="s">
        <v>3036</v>
      </c>
      <c r="N434" s="126" t="s">
        <v>3032</v>
      </c>
      <c r="O434" s="126" t="s">
        <v>3037</v>
      </c>
      <c r="P434" s="125"/>
    </row>
    <row r="435" spans="1:16" x14ac:dyDescent="0.3">
      <c r="A435" s="126" t="s">
        <v>209</v>
      </c>
      <c r="B435" s="126" t="s">
        <v>3038</v>
      </c>
      <c r="C435" s="126" t="s">
        <v>935</v>
      </c>
      <c r="D435" s="126" t="s">
        <v>940</v>
      </c>
      <c r="E435" s="126" t="s">
        <v>809</v>
      </c>
      <c r="F435" s="126" t="s">
        <v>809</v>
      </c>
      <c r="G435" s="126" t="s">
        <v>809</v>
      </c>
      <c r="H435" s="126" t="s">
        <v>809</v>
      </c>
      <c r="I435" s="126" t="s">
        <v>809</v>
      </c>
      <c r="J435" s="126" t="s">
        <v>809</v>
      </c>
      <c r="K435" s="126" t="s">
        <v>809</v>
      </c>
      <c r="L435" s="126" t="s">
        <v>936</v>
      </c>
      <c r="M435" s="126" t="s">
        <v>3039</v>
      </c>
      <c r="N435" s="126" t="s">
        <v>2016</v>
      </c>
      <c r="O435" s="126" t="s">
        <v>3040</v>
      </c>
      <c r="P435" s="126" t="s">
        <v>3041</v>
      </c>
    </row>
    <row r="436" spans="1:16" x14ac:dyDescent="0.3">
      <c r="A436" s="126" t="s">
        <v>556</v>
      </c>
      <c r="B436" s="126" t="s">
        <v>3042</v>
      </c>
      <c r="C436" s="126" t="s">
        <v>808</v>
      </c>
      <c r="D436" s="126" t="s">
        <v>815</v>
      </c>
      <c r="E436" s="126" t="s">
        <v>809</v>
      </c>
      <c r="F436" s="126" t="s">
        <v>810</v>
      </c>
      <c r="G436" s="126" t="s">
        <v>810</v>
      </c>
      <c r="H436" s="126" t="s">
        <v>810</v>
      </c>
      <c r="I436" s="126" t="s">
        <v>810</v>
      </c>
      <c r="J436" s="126" t="s">
        <v>810</v>
      </c>
      <c r="K436" s="126" t="s">
        <v>810</v>
      </c>
      <c r="L436" s="126" t="s">
        <v>3043</v>
      </c>
      <c r="M436" s="126" t="s">
        <v>2021</v>
      </c>
      <c r="N436" s="126" t="s">
        <v>2016</v>
      </c>
      <c r="O436" s="126" t="s">
        <v>3044</v>
      </c>
      <c r="P436" s="126" t="s">
        <v>3045</v>
      </c>
    </row>
    <row r="437" spans="1:16" x14ac:dyDescent="0.3">
      <c r="A437" s="126" t="s">
        <v>3047</v>
      </c>
      <c r="B437" s="126" t="s">
        <v>3046</v>
      </c>
      <c r="C437" s="126" t="s">
        <v>808</v>
      </c>
      <c r="D437" s="126" t="s">
        <v>815</v>
      </c>
      <c r="E437" s="126" t="s">
        <v>809</v>
      </c>
      <c r="F437" s="126" t="s">
        <v>810</v>
      </c>
      <c r="G437" s="126" t="s">
        <v>810</v>
      </c>
      <c r="H437" s="126" t="s">
        <v>810</v>
      </c>
      <c r="I437" s="126" t="s">
        <v>810</v>
      </c>
      <c r="J437" s="126" t="s">
        <v>810</v>
      </c>
      <c r="K437" s="126" t="s">
        <v>810</v>
      </c>
      <c r="L437" s="126" t="s">
        <v>3043</v>
      </c>
      <c r="M437" s="126" t="s">
        <v>2021</v>
      </c>
      <c r="N437" s="126" t="s">
        <v>2016</v>
      </c>
      <c r="O437" s="126" t="s">
        <v>3048</v>
      </c>
      <c r="P437" s="125"/>
    </row>
    <row r="438" spans="1:16" x14ac:dyDescent="0.3">
      <c r="A438" s="126" t="s">
        <v>3050</v>
      </c>
      <c r="B438" s="126" t="s">
        <v>3049</v>
      </c>
      <c r="C438" s="126" t="s">
        <v>808</v>
      </c>
      <c r="D438" s="126" t="s">
        <v>861</v>
      </c>
      <c r="E438" s="126" t="s">
        <v>809</v>
      </c>
      <c r="F438" s="126" t="s">
        <v>810</v>
      </c>
      <c r="G438" s="126" t="s">
        <v>810</v>
      </c>
      <c r="H438" s="126" t="s">
        <v>810</v>
      </c>
      <c r="I438" s="126" t="s">
        <v>810</v>
      </c>
      <c r="J438" s="126" t="s">
        <v>810</v>
      </c>
      <c r="K438" s="126" t="s">
        <v>810</v>
      </c>
      <c r="L438" s="126" t="s">
        <v>3051</v>
      </c>
      <c r="M438" s="126" t="s">
        <v>3052</v>
      </c>
      <c r="N438" s="126" t="s">
        <v>926</v>
      </c>
      <c r="O438" s="126" t="s">
        <v>3053</v>
      </c>
      <c r="P438" s="125"/>
    </row>
    <row r="439" spans="1:16" x14ac:dyDescent="0.3">
      <c r="A439" s="126" t="s">
        <v>210</v>
      </c>
      <c r="B439" s="126" t="s">
        <v>3054</v>
      </c>
      <c r="C439" s="126" t="s">
        <v>935</v>
      </c>
      <c r="D439" s="126" t="s">
        <v>940</v>
      </c>
      <c r="E439" s="126" t="s">
        <v>809</v>
      </c>
      <c r="F439" s="126" t="s">
        <v>809</v>
      </c>
      <c r="G439" s="126" t="s">
        <v>809</v>
      </c>
      <c r="H439" s="126" t="s">
        <v>809</v>
      </c>
      <c r="I439" s="126" t="s">
        <v>809</v>
      </c>
      <c r="J439" s="126" t="s">
        <v>809</v>
      </c>
      <c r="K439" s="126" t="s">
        <v>809</v>
      </c>
      <c r="L439" s="126" t="s">
        <v>936</v>
      </c>
      <c r="M439" s="126" t="s">
        <v>3055</v>
      </c>
      <c r="N439" s="126" t="s">
        <v>3056</v>
      </c>
      <c r="O439" s="126" t="s">
        <v>3057</v>
      </c>
      <c r="P439" s="126" t="s">
        <v>3058</v>
      </c>
    </row>
    <row r="440" spans="1:16" x14ac:dyDescent="0.3">
      <c r="A440" s="126" t="s">
        <v>211</v>
      </c>
      <c r="B440" s="126" t="s">
        <v>3059</v>
      </c>
      <c r="C440" s="126" t="s">
        <v>808</v>
      </c>
      <c r="D440" s="126" t="s">
        <v>861</v>
      </c>
      <c r="E440" s="126" t="s">
        <v>809</v>
      </c>
      <c r="F440" s="126" t="s">
        <v>810</v>
      </c>
      <c r="G440" s="126" t="s">
        <v>810</v>
      </c>
      <c r="H440" s="126" t="s">
        <v>810</v>
      </c>
      <c r="I440" s="126" t="s">
        <v>810</v>
      </c>
      <c r="J440" s="126" t="s">
        <v>810</v>
      </c>
      <c r="K440" s="126" t="s">
        <v>810</v>
      </c>
      <c r="L440" s="126" t="s">
        <v>3060</v>
      </c>
      <c r="M440" s="126" t="s">
        <v>3061</v>
      </c>
      <c r="N440" s="126" t="s">
        <v>2748</v>
      </c>
      <c r="O440" s="126" t="s">
        <v>3062</v>
      </c>
      <c r="P440" s="125"/>
    </row>
    <row r="441" spans="1:16" x14ac:dyDescent="0.3">
      <c r="A441" s="126" t="s">
        <v>212</v>
      </c>
      <c r="B441" s="126" t="s">
        <v>3063</v>
      </c>
      <c r="C441" s="126" t="s">
        <v>935</v>
      </c>
      <c r="D441" s="126" t="s">
        <v>940</v>
      </c>
      <c r="E441" s="126" t="s">
        <v>809</v>
      </c>
      <c r="F441" s="126" t="s">
        <v>809</v>
      </c>
      <c r="G441" s="126" t="s">
        <v>809</v>
      </c>
      <c r="H441" s="126" t="s">
        <v>809</v>
      </c>
      <c r="I441" s="126" t="s">
        <v>809</v>
      </c>
      <c r="J441" s="126" t="s">
        <v>809</v>
      </c>
      <c r="K441" s="126" t="s">
        <v>809</v>
      </c>
      <c r="L441" s="126" t="s">
        <v>936</v>
      </c>
      <c r="M441" s="126" t="s">
        <v>3064</v>
      </c>
      <c r="N441" s="126" t="s">
        <v>3065</v>
      </c>
      <c r="O441" s="126" t="s">
        <v>3066</v>
      </c>
      <c r="P441" s="126" t="s">
        <v>3067</v>
      </c>
    </row>
    <row r="442" spans="1:16" x14ac:dyDescent="0.3">
      <c r="A442" s="126" t="s">
        <v>235</v>
      </c>
      <c r="B442" s="126" t="s">
        <v>3068</v>
      </c>
      <c r="C442" s="126" t="s">
        <v>808</v>
      </c>
      <c r="D442" s="126" t="s">
        <v>815</v>
      </c>
      <c r="E442" s="126" t="s">
        <v>809</v>
      </c>
      <c r="F442" s="126" t="s">
        <v>810</v>
      </c>
      <c r="G442" s="126" t="s">
        <v>810</v>
      </c>
      <c r="H442" s="126" t="s">
        <v>810</v>
      </c>
      <c r="I442" s="126" t="s">
        <v>810</v>
      </c>
      <c r="J442" s="126" t="s">
        <v>810</v>
      </c>
      <c r="K442" s="126" t="s">
        <v>810</v>
      </c>
      <c r="L442" s="126" t="s">
        <v>3069</v>
      </c>
      <c r="M442" s="126" t="s">
        <v>3070</v>
      </c>
      <c r="N442" s="126" t="s">
        <v>820</v>
      </c>
      <c r="O442" s="126" t="s">
        <v>3071</v>
      </c>
      <c r="P442" s="125"/>
    </row>
    <row r="443" spans="1:16" x14ac:dyDescent="0.3">
      <c r="A443" s="126" t="s">
        <v>213</v>
      </c>
      <c r="B443" s="126" t="s">
        <v>3072</v>
      </c>
      <c r="C443" s="126" t="s">
        <v>935</v>
      </c>
      <c r="D443" s="126" t="s">
        <v>940</v>
      </c>
      <c r="E443" s="126" t="s">
        <v>809</v>
      </c>
      <c r="F443" s="126" t="s">
        <v>810</v>
      </c>
      <c r="G443" s="126" t="s">
        <v>809</v>
      </c>
      <c r="H443" s="126" t="s">
        <v>810</v>
      </c>
      <c r="I443" s="126" t="s">
        <v>809</v>
      </c>
      <c r="J443" s="126" t="s">
        <v>810</v>
      </c>
      <c r="K443" s="126" t="s">
        <v>809</v>
      </c>
      <c r="L443" s="126" t="s">
        <v>3073</v>
      </c>
      <c r="M443" s="126" t="s">
        <v>3074</v>
      </c>
      <c r="N443" s="126" t="s">
        <v>3075</v>
      </c>
      <c r="O443" s="126" t="s">
        <v>3076</v>
      </c>
      <c r="P443" s="126" t="s">
        <v>3077</v>
      </c>
    </row>
    <row r="444" spans="1:16" x14ac:dyDescent="0.3">
      <c r="A444" s="126" t="s">
        <v>3079</v>
      </c>
      <c r="B444" s="126" t="s">
        <v>3078</v>
      </c>
      <c r="C444" s="126" t="s">
        <v>808</v>
      </c>
      <c r="D444" s="126" t="s">
        <v>815</v>
      </c>
      <c r="E444" s="126" t="s">
        <v>810</v>
      </c>
      <c r="F444" s="126" t="s">
        <v>809</v>
      </c>
      <c r="G444" s="126" t="s">
        <v>810</v>
      </c>
      <c r="H444" s="126" t="s">
        <v>810</v>
      </c>
      <c r="I444" s="126" t="s">
        <v>810</v>
      </c>
      <c r="J444" s="126" t="s">
        <v>810</v>
      </c>
      <c r="K444" s="126" t="s">
        <v>810</v>
      </c>
      <c r="L444" s="126" t="s">
        <v>3080</v>
      </c>
      <c r="M444" s="126" t="s">
        <v>2478</v>
      </c>
      <c r="N444" s="126" t="s">
        <v>899</v>
      </c>
      <c r="O444" s="125"/>
      <c r="P444" s="125"/>
    </row>
    <row r="445" spans="1:16" x14ac:dyDescent="0.3">
      <c r="A445" s="126" t="s">
        <v>214</v>
      </c>
      <c r="B445" s="126" t="s">
        <v>3081</v>
      </c>
      <c r="C445" s="126" t="s">
        <v>935</v>
      </c>
      <c r="D445" s="126" t="s">
        <v>940</v>
      </c>
      <c r="E445" s="126" t="s">
        <v>809</v>
      </c>
      <c r="F445" s="126" t="s">
        <v>809</v>
      </c>
      <c r="G445" s="126" t="s">
        <v>809</v>
      </c>
      <c r="H445" s="126" t="s">
        <v>810</v>
      </c>
      <c r="I445" s="126" t="s">
        <v>809</v>
      </c>
      <c r="J445" s="126" t="s">
        <v>810</v>
      </c>
      <c r="K445" s="126" t="s">
        <v>809</v>
      </c>
      <c r="L445" s="126" t="s">
        <v>3082</v>
      </c>
      <c r="M445" s="126" t="s">
        <v>3083</v>
      </c>
      <c r="N445" s="126" t="s">
        <v>3084</v>
      </c>
      <c r="O445" s="126" t="s">
        <v>3085</v>
      </c>
      <c r="P445" s="126" t="s">
        <v>3086</v>
      </c>
    </row>
    <row r="446" spans="1:16" x14ac:dyDescent="0.3">
      <c r="A446" s="126" t="s">
        <v>3088</v>
      </c>
      <c r="B446" s="126" t="s">
        <v>3087</v>
      </c>
      <c r="C446" s="126" t="s">
        <v>808</v>
      </c>
      <c r="D446" s="126" t="s">
        <v>1196</v>
      </c>
      <c r="E446" s="126" t="s">
        <v>809</v>
      </c>
      <c r="F446" s="126" t="s">
        <v>810</v>
      </c>
      <c r="G446" s="126" t="s">
        <v>810</v>
      </c>
      <c r="H446" s="126" t="s">
        <v>810</v>
      </c>
      <c r="I446" s="126" t="s">
        <v>810</v>
      </c>
      <c r="J446" s="126" t="s">
        <v>810</v>
      </c>
      <c r="K446" s="126" t="s">
        <v>810</v>
      </c>
      <c r="L446" s="126" t="s">
        <v>3089</v>
      </c>
      <c r="M446" s="126" t="s">
        <v>3090</v>
      </c>
      <c r="N446" s="126" t="s">
        <v>3091</v>
      </c>
      <c r="O446" s="126" t="s">
        <v>3092</v>
      </c>
      <c r="P446" s="125"/>
    </row>
    <row r="447" spans="1:16" x14ac:dyDescent="0.3">
      <c r="A447" s="126" t="s">
        <v>215</v>
      </c>
      <c r="B447" s="126" t="s">
        <v>3093</v>
      </c>
      <c r="C447" s="126" t="s">
        <v>935</v>
      </c>
      <c r="D447" s="126" t="s">
        <v>940</v>
      </c>
      <c r="E447" s="126" t="s">
        <v>809</v>
      </c>
      <c r="F447" s="126" t="s">
        <v>810</v>
      </c>
      <c r="G447" s="126" t="s">
        <v>809</v>
      </c>
      <c r="H447" s="126" t="s">
        <v>810</v>
      </c>
      <c r="I447" s="126" t="s">
        <v>810</v>
      </c>
      <c r="J447" s="126" t="s">
        <v>810</v>
      </c>
      <c r="K447" s="126" t="s">
        <v>810</v>
      </c>
      <c r="L447" s="126" t="s">
        <v>936</v>
      </c>
      <c r="M447" s="126" t="s">
        <v>3094</v>
      </c>
      <c r="N447" s="126" t="s">
        <v>3095</v>
      </c>
      <c r="O447" s="126" t="s">
        <v>3096</v>
      </c>
      <c r="P447" s="126" t="s">
        <v>3097</v>
      </c>
    </row>
    <row r="448" spans="1:16" x14ac:dyDescent="0.3">
      <c r="A448" s="126" t="s">
        <v>3099</v>
      </c>
      <c r="B448" s="126" t="s">
        <v>3098</v>
      </c>
      <c r="C448" s="126" t="s">
        <v>808</v>
      </c>
      <c r="D448" s="126" t="s">
        <v>815</v>
      </c>
      <c r="E448" s="126" t="s">
        <v>810</v>
      </c>
      <c r="F448" s="126" t="s">
        <v>809</v>
      </c>
      <c r="G448" s="126" t="s">
        <v>810</v>
      </c>
      <c r="H448" s="126" t="s">
        <v>810</v>
      </c>
      <c r="I448" s="126" t="s">
        <v>810</v>
      </c>
      <c r="J448" s="126" t="s">
        <v>810</v>
      </c>
      <c r="K448" s="126" t="s">
        <v>810</v>
      </c>
      <c r="L448" s="126" t="s">
        <v>3080</v>
      </c>
      <c r="M448" s="126" t="s">
        <v>2478</v>
      </c>
      <c r="N448" s="126" t="s">
        <v>899</v>
      </c>
      <c r="O448" s="126" t="s">
        <v>3100</v>
      </c>
      <c r="P448" s="125"/>
    </row>
    <row r="449" spans="1:16" x14ac:dyDescent="0.3">
      <c r="A449" s="126" t="s">
        <v>3102</v>
      </c>
      <c r="B449" s="126" t="s">
        <v>3101</v>
      </c>
      <c r="C449" s="126" t="s">
        <v>808</v>
      </c>
      <c r="D449" s="126" t="s">
        <v>815</v>
      </c>
      <c r="E449" s="126" t="s">
        <v>810</v>
      </c>
      <c r="F449" s="126" t="s">
        <v>809</v>
      </c>
      <c r="G449" s="126" t="s">
        <v>810</v>
      </c>
      <c r="H449" s="126" t="s">
        <v>810</v>
      </c>
      <c r="I449" s="126" t="s">
        <v>810</v>
      </c>
      <c r="J449" s="126" t="s">
        <v>810</v>
      </c>
      <c r="K449" s="126" t="s">
        <v>810</v>
      </c>
      <c r="L449" s="126" t="s">
        <v>3103</v>
      </c>
      <c r="M449" s="126" t="s">
        <v>3104</v>
      </c>
      <c r="N449" s="126" t="s">
        <v>837</v>
      </c>
      <c r="O449" s="126" t="s">
        <v>3105</v>
      </c>
      <c r="P449" s="125"/>
    </row>
    <row r="450" spans="1:16" x14ac:dyDescent="0.3">
      <c r="A450" s="126" t="s">
        <v>3107</v>
      </c>
      <c r="B450" s="126" t="s">
        <v>3106</v>
      </c>
      <c r="C450" s="126" t="s">
        <v>808</v>
      </c>
      <c r="D450" s="126" t="s">
        <v>815</v>
      </c>
      <c r="E450" s="126" t="s">
        <v>810</v>
      </c>
      <c r="F450" s="126" t="s">
        <v>809</v>
      </c>
      <c r="G450" s="126" t="s">
        <v>810</v>
      </c>
      <c r="H450" s="126" t="s">
        <v>810</v>
      </c>
      <c r="I450" s="126" t="s">
        <v>810</v>
      </c>
      <c r="J450" s="126" t="s">
        <v>810</v>
      </c>
      <c r="K450" s="126" t="s">
        <v>810</v>
      </c>
      <c r="L450" s="126" t="s">
        <v>3108</v>
      </c>
      <c r="M450" s="126" t="s">
        <v>3109</v>
      </c>
      <c r="N450" s="126" t="s">
        <v>3110</v>
      </c>
      <c r="O450" s="126" t="s">
        <v>3111</v>
      </c>
      <c r="P450" s="126" t="s">
        <v>3112</v>
      </c>
    </row>
    <row r="451" spans="1:16" x14ac:dyDescent="0.3">
      <c r="A451" s="126" t="s">
        <v>3114</v>
      </c>
      <c r="B451" s="126" t="s">
        <v>3113</v>
      </c>
      <c r="C451" s="126" t="s">
        <v>808</v>
      </c>
      <c r="D451" s="126" t="s">
        <v>888</v>
      </c>
      <c r="E451" s="126" t="s">
        <v>809</v>
      </c>
      <c r="F451" s="126" t="s">
        <v>810</v>
      </c>
      <c r="G451" s="126" t="s">
        <v>810</v>
      </c>
      <c r="H451" s="126" t="s">
        <v>810</v>
      </c>
      <c r="I451" s="126" t="s">
        <v>810</v>
      </c>
      <c r="J451" s="126" t="s">
        <v>810</v>
      </c>
      <c r="K451" s="126" t="s">
        <v>810</v>
      </c>
      <c r="L451" s="126" t="s">
        <v>3115</v>
      </c>
      <c r="M451" s="126" t="s">
        <v>3116</v>
      </c>
      <c r="N451" s="126" t="s">
        <v>3117</v>
      </c>
      <c r="O451" s="126" t="s">
        <v>3118</v>
      </c>
      <c r="P451" s="125"/>
    </row>
    <row r="452" spans="1:16" x14ac:dyDescent="0.3">
      <c r="A452" s="126" t="s">
        <v>216</v>
      </c>
      <c r="B452" s="126" t="s">
        <v>3119</v>
      </c>
      <c r="C452" s="126" t="s">
        <v>935</v>
      </c>
      <c r="D452" s="126" t="s">
        <v>940</v>
      </c>
      <c r="E452" s="126" t="s">
        <v>809</v>
      </c>
      <c r="F452" s="126" t="s">
        <v>809</v>
      </c>
      <c r="G452" s="126" t="s">
        <v>809</v>
      </c>
      <c r="H452" s="126" t="s">
        <v>809</v>
      </c>
      <c r="I452" s="126" t="s">
        <v>809</v>
      </c>
      <c r="J452" s="126" t="s">
        <v>809</v>
      </c>
      <c r="K452" s="126" t="s">
        <v>809</v>
      </c>
      <c r="L452" s="126" t="s">
        <v>936</v>
      </c>
      <c r="M452" s="126" t="s">
        <v>3120</v>
      </c>
      <c r="N452" s="126" t="s">
        <v>3117</v>
      </c>
      <c r="O452" s="126" t="s">
        <v>3121</v>
      </c>
      <c r="P452" s="126" t="s">
        <v>3122</v>
      </c>
    </row>
    <row r="453" spans="1:16" x14ac:dyDescent="0.3">
      <c r="A453" s="126" t="s">
        <v>217</v>
      </c>
      <c r="B453" s="126" t="s">
        <v>3123</v>
      </c>
      <c r="C453" s="126" t="s">
        <v>808</v>
      </c>
      <c r="D453" s="126" t="s">
        <v>888</v>
      </c>
      <c r="E453" s="126" t="s">
        <v>809</v>
      </c>
      <c r="F453" s="126" t="s">
        <v>810</v>
      </c>
      <c r="G453" s="126" t="s">
        <v>810</v>
      </c>
      <c r="H453" s="126" t="s">
        <v>810</v>
      </c>
      <c r="I453" s="126" t="s">
        <v>810</v>
      </c>
      <c r="J453" s="126" t="s">
        <v>810</v>
      </c>
      <c r="K453" s="126" t="s">
        <v>810</v>
      </c>
      <c r="L453" s="126" t="s">
        <v>3124</v>
      </c>
      <c r="M453" s="126" t="s">
        <v>3125</v>
      </c>
      <c r="N453" s="126" t="s">
        <v>3126</v>
      </c>
      <c r="O453" s="126" t="s">
        <v>3127</v>
      </c>
      <c r="P453" s="125"/>
    </row>
    <row r="454" spans="1:16" x14ac:dyDescent="0.3">
      <c r="A454" s="126" t="s">
        <v>218</v>
      </c>
      <c r="B454" s="126" t="s">
        <v>3128</v>
      </c>
      <c r="C454" s="126" t="s">
        <v>935</v>
      </c>
      <c r="D454" s="126" t="s">
        <v>940</v>
      </c>
      <c r="E454" s="126" t="s">
        <v>809</v>
      </c>
      <c r="F454" s="126" t="s">
        <v>809</v>
      </c>
      <c r="G454" s="126" t="s">
        <v>810</v>
      </c>
      <c r="H454" s="126" t="s">
        <v>810</v>
      </c>
      <c r="I454" s="126" t="s">
        <v>809</v>
      </c>
      <c r="J454" s="126" t="s">
        <v>810</v>
      </c>
      <c r="K454" s="126" t="s">
        <v>809</v>
      </c>
      <c r="L454" s="126" t="s">
        <v>936</v>
      </c>
      <c r="M454" s="126" t="s">
        <v>3129</v>
      </c>
      <c r="N454" s="126" t="s">
        <v>3126</v>
      </c>
      <c r="O454" s="126" t="s">
        <v>3130</v>
      </c>
      <c r="P454" s="125"/>
    </row>
    <row r="455" spans="1:16" x14ac:dyDescent="0.3">
      <c r="A455" s="126" t="s">
        <v>3132</v>
      </c>
      <c r="B455" s="126" t="s">
        <v>3131</v>
      </c>
      <c r="C455" s="126" t="s">
        <v>808</v>
      </c>
      <c r="D455" s="126" t="s">
        <v>1135</v>
      </c>
      <c r="E455" s="126" t="s">
        <v>809</v>
      </c>
      <c r="F455" s="126" t="s">
        <v>810</v>
      </c>
      <c r="G455" s="126" t="s">
        <v>810</v>
      </c>
      <c r="H455" s="126" t="s">
        <v>810</v>
      </c>
      <c r="I455" s="126" t="s">
        <v>810</v>
      </c>
      <c r="J455" s="126" t="s">
        <v>810</v>
      </c>
      <c r="K455" s="126" t="s">
        <v>810</v>
      </c>
      <c r="L455" s="126" t="s">
        <v>2309</v>
      </c>
      <c r="M455" s="126" t="s">
        <v>3133</v>
      </c>
      <c r="N455" s="126" t="s">
        <v>3126</v>
      </c>
      <c r="O455" s="126" t="s">
        <v>3134</v>
      </c>
      <c r="P455" s="126" t="s">
        <v>3135</v>
      </c>
    </row>
    <row r="456" spans="1:16" x14ac:dyDescent="0.3">
      <c r="A456" s="126" t="s">
        <v>3137</v>
      </c>
      <c r="B456" s="126" t="s">
        <v>3136</v>
      </c>
      <c r="C456" s="126" t="s">
        <v>808</v>
      </c>
      <c r="D456" s="126" t="s">
        <v>815</v>
      </c>
      <c r="E456" s="126" t="s">
        <v>809</v>
      </c>
      <c r="F456" s="126" t="s">
        <v>810</v>
      </c>
      <c r="G456" s="126" t="s">
        <v>810</v>
      </c>
      <c r="H456" s="126" t="s">
        <v>810</v>
      </c>
      <c r="I456" s="126" t="s">
        <v>810</v>
      </c>
      <c r="J456" s="126" t="s">
        <v>810</v>
      </c>
      <c r="K456" s="126" t="s">
        <v>810</v>
      </c>
      <c r="L456" s="126" t="s">
        <v>3138</v>
      </c>
      <c r="M456" s="126" t="s">
        <v>3139</v>
      </c>
      <c r="N456" s="126" t="s">
        <v>831</v>
      </c>
      <c r="O456" s="126" t="s">
        <v>3140</v>
      </c>
      <c r="P456" s="126" t="s">
        <v>3141</v>
      </c>
    </row>
    <row r="457" spans="1:16" x14ac:dyDescent="0.3">
      <c r="A457" s="126" t="s">
        <v>3143</v>
      </c>
      <c r="B457" s="126" t="s">
        <v>3142</v>
      </c>
      <c r="C457" s="126" t="s">
        <v>935</v>
      </c>
      <c r="D457" s="126" t="s">
        <v>2739</v>
      </c>
      <c r="E457" s="126" t="s">
        <v>810</v>
      </c>
      <c r="F457" s="126" t="s">
        <v>809</v>
      </c>
      <c r="G457" s="126" t="s">
        <v>810</v>
      </c>
      <c r="H457" s="126" t="s">
        <v>810</v>
      </c>
      <c r="I457" s="126" t="s">
        <v>810</v>
      </c>
      <c r="J457" s="126" t="s">
        <v>810</v>
      </c>
      <c r="K457" s="126" t="s">
        <v>810</v>
      </c>
      <c r="L457" s="126" t="s">
        <v>936</v>
      </c>
      <c r="M457" s="126" t="s">
        <v>3019</v>
      </c>
      <c r="N457" s="126" t="s">
        <v>1468</v>
      </c>
      <c r="O457" s="126" t="s">
        <v>3144</v>
      </c>
      <c r="P457" s="126" t="s">
        <v>3145</v>
      </c>
    </row>
    <row r="458" spans="1:16" x14ac:dyDescent="0.3">
      <c r="A458" s="126" t="s">
        <v>3147</v>
      </c>
      <c r="B458" s="126" t="s">
        <v>3146</v>
      </c>
      <c r="C458" s="126" t="s">
        <v>808</v>
      </c>
      <c r="D458" s="126" t="s">
        <v>815</v>
      </c>
      <c r="E458" s="126" t="s">
        <v>809</v>
      </c>
      <c r="F458" s="126" t="s">
        <v>810</v>
      </c>
      <c r="G458" s="126" t="s">
        <v>810</v>
      </c>
      <c r="H458" s="126" t="s">
        <v>810</v>
      </c>
      <c r="I458" s="126" t="s">
        <v>810</v>
      </c>
      <c r="J458" s="126" t="s">
        <v>810</v>
      </c>
      <c r="K458" s="126" t="s">
        <v>810</v>
      </c>
      <c r="L458" s="126" t="s">
        <v>3148</v>
      </c>
      <c r="M458" s="126" t="s">
        <v>3149</v>
      </c>
      <c r="N458" s="126" t="s">
        <v>1122</v>
      </c>
      <c r="O458" s="126" t="s">
        <v>3150</v>
      </c>
      <c r="P458" s="125"/>
    </row>
    <row r="459" spans="1:16" x14ac:dyDescent="0.3">
      <c r="A459" s="126" t="s">
        <v>619</v>
      </c>
      <c r="B459" s="126" t="s">
        <v>3151</v>
      </c>
      <c r="C459" s="126" t="s">
        <v>808</v>
      </c>
      <c r="D459" s="126" t="s">
        <v>815</v>
      </c>
      <c r="E459" s="126" t="s">
        <v>809</v>
      </c>
      <c r="F459" s="126" t="s">
        <v>810</v>
      </c>
      <c r="G459" s="126" t="s">
        <v>810</v>
      </c>
      <c r="H459" s="126" t="s">
        <v>810</v>
      </c>
      <c r="I459" s="126" t="s">
        <v>810</v>
      </c>
      <c r="J459" s="126" t="s">
        <v>810</v>
      </c>
      <c r="K459" s="126" t="s">
        <v>810</v>
      </c>
      <c r="L459" s="126" t="s">
        <v>3152</v>
      </c>
      <c r="M459" s="126" t="s">
        <v>3153</v>
      </c>
      <c r="N459" s="126" t="s">
        <v>3154</v>
      </c>
      <c r="O459" s="126" t="s">
        <v>3155</v>
      </c>
      <c r="P459" s="125"/>
    </row>
    <row r="460" spans="1:16" x14ac:dyDescent="0.3">
      <c r="A460" s="126" t="s">
        <v>219</v>
      </c>
      <c r="B460" s="126" t="s">
        <v>3156</v>
      </c>
      <c r="C460" s="126" t="s">
        <v>935</v>
      </c>
      <c r="D460" s="126" t="s">
        <v>940</v>
      </c>
      <c r="E460" s="126" t="s">
        <v>809</v>
      </c>
      <c r="F460" s="126" t="s">
        <v>809</v>
      </c>
      <c r="G460" s="126" t="s">
        <v>809</v>
      </c>
      <c r="H460" s="126" t="s">
        <v>809</v>
      </c>
      <c r="I460" s="126" t="s">
        <v>809</v>
      </c>
      <c r="J460" s="126" t="s">
        <v>810</v>
      </c>
      <c r="K460" s="126" t="s">
        <v>809</v>
      </c>
      <c r="L460" s="126" t="s">
        <v>936</v>
      </c>
      <c r="M460" s="126" t="s">
        <v>3157</v>
      </c>
      <c r="N460" s="126" t="s">
        <v>3158</v>
      </c>
      <c r="O460" s="126" t="s">
        <v>3159</v>
      </c>
      <c r="P460" s="126" t="s">
        <v>3160</v>
      </c>
    </row>
    <row r="461" spans="1:16" x14ac:dyDescent="0.3">
      <c r="A461" s="126" t="s">
        <v>3162</v>
      </c>
      <c r="B461" s="126" t="s">
        <v>3161</v>
      </c>
      <c r="C461" s="126" t="s">
        <v>808</v>
      </c>
      <c r="D461" s="126" t="s">
        <v>861</v>
      </c>
      <c r="E461" s="126" t="s">
        <v>809</v>
      </c>
      <c r="F461" s="126" t="s">
        <v>810</v>
      </c>
      <c r="G461" s="126" t="s">
        <v>810</v>
      </c>
      <c r="H461" s="126" t="s">
        <v>810</v>
      </c>
      <c r="I461" s="126" t="s">
        <v>810</v>
      </c>
      <c r="J461" s="126" t="s">
        <v>810</v>
      </c>
      <c r="K461" s="126" t="s">
        <v>810</v>
      </c>
      <c r="L461" s="126" t="s">
        <v>3163</v>
      </c>
      <c r="M461" s="126" t="s">
        <v>3164</v>
      </c>
      <c r="N461" s="126" t="s">
        <v>3117</v>
      </c>
      <c r="O461" s="126" t="s">
        <v>3165</v>
      </c>
      <c r="P461" s="125"/>
    </row>
    <row r="462" spans="1:16" x14ac:dyDescent="0.3">
      <c r="A462" s="126" t="s">
        <v>236</v>
      </c>
      <c r="B462" s="126" t="s">
        <v>3166</v>
      </c>
      <c r="C462" s="126" t="s">
        <v>808</v>
      </c>
      <c r="D462" s="126" t="s">
        <v>815</v>
      </c>
      <c r="E462" s="126" t="s">
        <v>809</v>
      </c>
      <c r="F462" s="126" t="s">
        <v>810</v>
      </c>
      <c r="G462" s="126" t="s">
        <v>810</v>
      </c>
      <c r="H462" s="126" t="s">
        <v>810</v>
      </c>
      <c r="I462" s="126" t="s">
        <v>810</v>
      </c>
      <c r="J462" s="126" t="s">
        <v>810</v>
      </c>
      <c r="K462" s="126" t="s">
        <v>810</v>
      </c>
      <c r="L462" s="126" t="s">
        <v>840</v>
      </c>
      <c r="M462" s="126" t="s">
        <v>841</v>
      </c>
      <c r="N462" s="126" t="s">
        <v>837</v>
      </c>
      <c r="O462" s="126" t="s">
        <v>3167</v>
      </c>
      <c r="P462" s="125"/>
    </row>
    <row r="463" spans="1:16" x14ac:dyDescent="0.3">
      <c r="A463" s="126" t="s">
        <v>220</v>
      </c>
      <c r="B463" s="126" t="s">
        <v>3168</v>
      </c>
      <c r="C463" s="126" t="s">
        <v>935</v>
      </c>
      <c r="D463" s="126" t="s">
        <v>940</v>
      </c>
      <c r="E463" s="126" t="s">
        <v>809</v>
      </c>
      <c r="F463" s="126" t="s">
        <v>809</v>
      </c>
      <c r="G463" s="126" t="s">
        <v>809</v>
      </c>
      <c r="H463" s="126" t="s">
        <v>809</v>
      </c>
      <c r="I463" s="126" t="s">
        <v>809</v>
      </c>
      <c r="J463" s="126" t="s">
        <v>809</v>
      </c>
      <c r="K463" s="126" t="s">
        <v>809</v>
      </c>
      <c r="L463" s="126" t="s">
        <v>936</v>
      </c>
      <c r="M463" s="126" t="s">
        <v>3169</v>
      </c>
      <c r="N463" s="126" t="s">
        <v>1037</v>
      </c>
      <c r="O463" s="126" t="s">
        <v>3170</v>
      </c>
      <c r="P463" s="125"/>
    </row>
    <row r="464" spans="1:16" x14ac:dyDescent="0.3">
      <c r="A464" s="126" t="s">
        <v>221</v>
      </c>
      <c r="B464" s="126" t="s">
        <v>3171</v>
      </c>
      <c r="C464" s="126" t="s">
        <v>935</v>
      </c>
      <c r="D464" s="126" t="s">
        <v>940</v>
      </c>
      <c r="E464" s="126" t="s">
        <v>809</v>
      </c>
      <c r="F464" s="126" t="s">
        <v>809</v>
      </c>
      <c r="G464" s="126" t="s">
        <v>809</v>
      </c>
      <c r="H464" s="126" t="s">
        <v>809</v>
      </c>
      <c r="I464" s="126" t="s">
        <v>809</v>
      </c>
      <c r="J464" s="126" t="s">
        <v>809</v>
      </c>
      <c r="K464" s="126" t="s">
        <v>809</v>
      </c>
      <c r="L464" s="126" t="s">
        <v>936</v>
      </c>
      <c r="M464" s="126" t="s">
        <v>3172</v>
      </c>
      <c r="N464" s="126" t="s">
        <v>3173</v>
      </c>
      <c r="O464" s="126" t="s">
        <v>3174</v>
      </c>
      <c r="P464" s="126" t="s">
        <v>3175</v>
      </c>
    </row>
    <row r="465" spans="1:16" x14ac:dyDescent="0.3">
      <c r="A465" s="126" t="s">
        <v>222</v>
      </c>
      <c r="B465" s="126" t="s">
        <v>3176</v>
      </c>
      <c r="C465" s="126" t="s">
        <v>808</v>
      </c>
      <c r="D465" s="126" t="s">
        <v>861</v>
      </c>
      <c r="E465" s="126" t="s">
        <v>809</v>
      </c>
      <c r="F465" s="126" t="s">
        <v>810</v>
      </c>
      <c r="G465" s="126" t="s">
        <v>810</v>
      </c>
      <c r="H465" s="126" t="s">
        <v>810</v>
      </c>
      <c r="I465" s="126" t="s">
        <v>810</v>
      </c>
      <c r="J465" s="126" t="s">
        <v>810</v>
      </c>
      <c r="K465" s="126" t="s">
        <v>810</v>
      </c>
      <c r="L465" s="126" t="s">
        <v>3177</v>
      </c>
      <c r="M465" s="126" t="s">
        <v>3178</v>
      </c>
      <c r="N465" s="126" t="s">
        <v>2165</v>
      </c>
      <c r="O465" s="126" t="s">
        <v>3179</v>
      </c>
      <c r="P465" s="125"/>
    </row>
    <row r="466" spans="1:16" x14ac:dyDescent="0.3">
      <c r="A466" s="126" t="s">
        <v>223</v>
      </c>
      <c r="B466" s="126" t="s">
        <v>3180</v>
      </c>
      <c r="C466" s="126" t="s">
        <v>808</v>
      </c>
      <c r="D466" s="126" t="s">
        <v>861</v>
      </c>
      <c r="E466" s="126" t="s">
        <v>809</v>
      </c>
      <c r="F466" s="126" t="s">
        <v>810</v>
      </c>
      <c r="G466" s="126" t="s">
        <v>810</v>
      </c>
      <c r="H466" s="126" t="s">
        <v>810</v>
      </c>
      <c r="I466" s="126" t="s">
        <v>810</v>
      </c>
      <c r="J466" s="126" t="s">
        <v>810</v>
      </c>
      <c r="K466" s="126" t="s">
        <v>810</v>
      </c>
      <c r="L466" s="126" t="s">
        <v>3181</v>
      </c>
      <c r="M466" s="126" t="s">
        <v>1176</v>
      </c>
      <c r="N466" s="126" t="s">
        <v>820</v>
      </c>
      <c r="O466" s="126" t="s">
        <v>3182</v>
      </c>
      <c r="P466" s="125"/>
    </row>
    <row r="467" spans="1:16" x14ac:dyDescent="0.3">
      <c r="A467" s="126" t="s">
        <v>224</v>
      </c>
      <c r="B467" s="126" t="s">
        <v>3183</v>
      </c>
      <c r="C467" s="126" t="s">
        <v>808</v>
      </c>
      <c r="D467" s="126" t="s">
        <v>861</v>
      </c>
      <c r="E467" s="126" t="s">
        <v>809</v>
      </c>
      <c r="F467" s="126" t="s">
        <v>810</v>
      </c>
      <c r="G467" s="126" t="s">
        <v>810</v>
      </c>
      <c r="H467" s="126" t="s">
        <v>810</v>
      </c>
      <c r="I467" s="126" t="s">
        <v>810</v>
      </c>
      <c r="J467" s="126" t="s">
        <v>810</v>
      </c>
      <c r="K467" s="126" t="s">
        <v>810</v>
      </c>
      <c r="L467" s="126" t="s">
        <v>3184</v>
      </c>
      <c r="M467" s="126" t="s">
        <v>3185</v>
      </c>
      <c r="N467" s="126" t="s">
        <v>3186</v>
      </c>
      <c r="O467" s="126" t="s">
        <v>3187</v>
      </c>
      <c r="P467" s="125"/>
    </row>
    <row r="468" spans="1:16" x14ac:dyDescent="0.3">
      <c r="A468" s="126" t="s">
        <v>225</v>
      </c>
      <c r="B468" s="126" t="s">
        <v>3188</v>
      </c>
      <c r="C468" s="126" t="s">
        <v>935</v>
      </c>
      <c r="D468" s="126" t="s">
        <v>940</v>
      </c>
      <c r="E468" s="126" t="s">
        <v>809</v>
      </c>
      <c r="F468" s="126" t="s">
        <v>810</v>
      </c>
      <c r="G468" s="126" t="s">
        <v>809</v>
      </c>
      <c r="H468" s="126" t="s">
        <v>810</v>
      </c>
      <c r="I468" s="126" t="s">
        <v>809</v>
      </c>
      <c r="J468" s="126" t="s">
        <v>809</v>
      </c>
      <c r="K468" s="126" t="s">
        <v>809</v>
      </c>
      <c r="L468" s="126" t="s">
        <v>936</v>
      </c>
      <c r="M468" s="126" t="s">
        <v>3189</v>
      </c>
      <c r="N468" s="126" t="s">
        <v>3190</v>
      </c>
      <c r="O468" s="126" t="s">
        <v>3191</v>
      </c>
      <c r="P468" s="126" t="s">
        <v>3192</v>
      </c>
    </row>
    <row r="469" spans="1:16" x14ac:dyDescent="0.3">
      <c r="A469" s="126" t="s">
        <v>226</v>
      </c>
      <c r="B469" s="126" t="s">
        <v>3193</v>
      </c>
      <c r="C469" s="126" t="s">
        <v>808</v>
      </c>
      <c r="D469" s="126" t="s">
        <v>815</v>
      </c>
      <c r="E469" s="126" t="s">
        <v>809</v>
      </c>
      <c r="F469" s="126" t="s">
        <v>810</v>
      </c>
      <c r="G469" s="126" t="s">
        <v>810</v>
      </c>
      <c r="H469" s="126" t="s">
        <v>810</v>
      </c>
      <c r="I469" s="126" t="s">
        <v>810</v>
      </c>
      <c r="J469" s="126" t="s">
        <v>810</v>
      </c>
      <c r="K469" s="126" t="s">
        <v>810</v>
      </c>
      <c r="L469" s="126" t="s">
        <v>3194</v>
      </c>
      <c r="M469" s="126" t="s">
        <v>3195</v>
      </c>
      <c r="N469" s="126" t="s">
        <v>3196</v>
      </c>
      <c r="O469" s="126" t="s">
        <v>3197</v>
      </c>
      <c r="P469" s="125"/>
    </row>
    <row r="470" spans="1:16" x14ac:dyDescent="0.3">
      <c r="A470" s="126" t="s">
        <v>3199</v>
      </c>
      <c r="B470" s="126" t="s">
        <v>3198</v>
      </c>
      <c r="C470" s="126" t="s">
        <v>808</v>
      </c>
      <c r="D470" s="126" t="s">
        <v>888</v>
      </c>
      <c r="E470" s="126" t="s">
        <v>809</v>
      </c>
      <c r="F470" s="126" t="s">
        <v>810</v>
      </c>
      <c r="G470" s="126" t="s">
        <v>810</v>
      </c>
      <c r="H470" s="126" t="s">
        <v>810</v>
      </c>
      <c r="I470" s="126" t="s">
        <v>810</v>
      </c>
      <c r="J470" s="126" t="s">
        <v>810</v>
      </c>
      <c r="K470" s="126" t="s">
        <v>810</v>
      </c>
      <c r="L470" s="126" t="s">
        <v>3200</v>
      </c>
      <c r="M470" s="126" t="s">
        <v>3201</v>
      </c>
      <c r="N470" s="126" t="s">
        <v>1609</v>
      </c>
      <c r="O470" s="126" t="s">
        <v>3202</v>
      </c>
      <c r="P470" s="125"/>
    </row>
    <row r="471" spans="1:16" x14ac:dyDescent="0.3">
      <c r="A471" s="126" t="s">
        <v>227</v>
      </c>
      <c r="B471" s="126" t="s">
        <v>3203</v>
      </c>
      <c r="C471" s="126" t="s">
        <v>808</v>
      </c>
      <c r="D471" s="126" t="s">
        <v>815</v>
      </c>
      <c r="E471" s="126" t="s">
        <v>809</v>
      </c>
      <c r="F471" s="126" t="s">
        <v>810</v>
      </c>
      <c r="G471" s="126" t="s">
        <v>810</v>
      </c>
      <c r="H471" s="126" t="s">
        <v>810</v>
      </c>
      <c r="I471" s="126" t="s">
        <v>810</v>
      </c>
      <c r="J471" s="126" t="s">
        <v>810</v>
      </c>
      <c r="K471" s="126" t="s">
        <v>810</v>
      </c>
      <c r="L471" s="126" t="s">
        <v>3204</v>
      </c>
      <c r="M471" s="126" t="s">
        <v>3205</v>
      </c>
      <c r="N471" s="126" t="s">
        <v>906</v>
      </c>
      <c r="O471" s="126" t="s">
        <v>3206</v>
      </c>
      <c r="P471" s="126" t="s">
        <v>3207</v>
      </c>
    </row>
    <row r="472" spans="1:16" x14ac:dyDescent="0.3">
      <c r="A472" s="126" t="s">
        <v>3209</v>
      </c>
      <c r="B472" s="126" t="s">
        <v>3208</v>
      </c>
      <c r="C472" s="126" t="s">
        <v>808</v>
      </c>
      <c r="D472" s="126" t="s">
        <v>888</v>
      </c>
      <c r="E472" s="126" t="s">
        <v>809</v>
      </c>
      <c r="F472" s="126" t="s">
        <v>810</v>
      </c>
      <c r="G472" s="126" t="s">
        <v>809</v>
      </c>
      <c r="H472" s="126" t="s">
        <v>810</v>
      </c>
      <c r="I472" s="126" t="s">
        <v>810</v>
      </c>
      <c r="J472" s="126" t="s">
        <v>810</v>
      </c>
      <c r="K472" s="126" t="s">
        <v>810</v>
      </c>
      <c r="L472" s="126" t="s">
        <v>3210</v>
      </c>
      <c r="M472" s="126" t="s">
        <v>3211</v>
      </c>
      <c r="N472" s="126" t="s">
        <v>3212</v>
      </c>
      <c r="O472" s="126" t="s">
        <v>3213</v>
      </c>
      <c r="P472" s="126" t="s">
        <v>3214</v>
      </c>
    </row>
    <row r="473" spans="1:16" x14ac:dyDescent="0.3">
      <c r="A473" s="126" t="s">
        <v>3216</v>
      </c>
      <c r="B473" s="126" t="s">
        <v>3215</v>
      </c>
      <c r="C473" s="126" t="s">
        <v>808</v>
      </c>
      <c r="D473" s="126" t="s">
        <v>861</v>
      </c>
      <c r="E473" s="126" t="s">
        <v>809</v>
      </c>
      <c r="F473" s="126" t="s">
        <v>810</v>
      </c>
      <c r="G473" s="126" t="s">
        <v>810</v>
      </c>
      <c r="H473" s="126" t="s">
        <v>810</v>
      </c>
      <c r="I473" s="126" t="s">
        <v>810</v>
      </c>
      <c r="J473" s="126" t="s">
        <v>810</v>
      </c>
      <c r="K473" s="126" t="s">
        <v>810</v>
      </c>
      <c r="L473" s="126" t="s">
        <v>3217</v>
      </c>
      <c r="M473" s="126" t="s">
        <v>3218</v>
      </c>
      <c r="N473" s="126" t="s">
        <v>820</v>
      </c>
      <c r="O473" s="126" t="s">
        <v>3219</v>
      </c>
      <c r="P473" s="125"/>
    </row>
    <row r="474" spans="1:16" x14ac:dyDescent="0.3">
      <c r="A474" s="126" t="s">
        <v>618</v>
      </c>
      <c r="B474" s="126" t="s">
        <v>3220</v>
      </c>
      <c r="C474" s="126" t="s">
        <v>808</v>
      </c>
      <c r="D474" s="126" t="s">
        <v>815</v>
      </c>
      <c r="E474" s="126" t="s">
        <v>809</v>
      </c>
      <c r="F474" s="126" t="s">
        <v>810</v>
      </c>
      <c r="G474" s="126" t="s">
        <v>810</v>
      </c>
      <c r="H474" s="126" t="s">
        <v>810</v>
      </c>
      <c r="I474" s="126" t="s">
        <v>810</v>
      </c>
      <c r="J474" s="126" t="s">
        <v>810</v>
      </c>
      <c r="K474" s="126" t="s">
        <v>810</v>
      </c>
      <c r="L474" s="126" t="s">
        <v>3221</v>
      </c>
      <c r="M474" s="126" t="s">
        <v>3222</v>
      </c>
      <c r="N474" s="126" t="s">
        <v>3223</v>
      </c>
      <c r="O474" s="126" t="s">
        <v>3224</v>
      </c>
      <c r="P474" s="125"/>
    </row>
    <row r="475" spans="1:16" x14ac:dyDescent="0.3">
      <c r="A475" s="126" t="s">
        <v>228</v>
      </c>
      <c r="B475" s="126" t="s">
        <v>3225</v>
      </c>
      <c r="C475" s="126" t="s">
        <v>935</v>
      </c>
      <c r="D475" s="126" t="s">
        <v>940</v>
      </c>
      <c r="E475" s="126" t="s">
        <v>809</v>
      </c>
      <c r="F475" s="126" t="s">
        <v>809</v>
      </c>
      <c r="G475" s="126" t="s">
        <v>809</v>
      </c>
      <c r="H475" s="126" t="s">
        <v>809</v>
      </c>
      <c r="I475" s="126" t="s">
        <v>809</v>
      </c>
      <c r="J475" s="126" t="s">
        <v>809</v>
      </c>
      <c r="K475" s="126" t="s">
        <v>809</v>
      </c>
      <c r="L475" s="126" t="s">
        <v>936</v>
      </c>
      <c r="M475" s="126" t="s">
        <v>3226</v>
      </c>
      <c r="N475" s="126" t="s">
        <v>3227</v>
      </c>
      <c r="O475" s="126" t="s">
        <v>3228</v>
      </c>
      <c r="P475" s="126" t="s">
        <v>3229</v>
      </c>
    </row>
    <row r="476" spans="1:16" x14ac:dyDescent="0.3">
      <c r="A476" s="126" t="s">
        <v>3231</v>
      </c>
      <c r="B476" s="126" t="s">
        <v>3230</v>
      </c>
      <c r="C476" s="126" t="s">
        <v>808</v>
      </c>
      <c r="D476" s="126" t="s">
        <v>815</v>
      </c>
      <c r="E476" s="126" t="s">
        <v>810</v>
      </c>
      <c r="F476" s="126" t="s">
        <v>810</v>
      </c>
      <c r="G476" s="126" t="s">
        <v>810</v>
      </c>
      <c r="H476" s="126" t="s">
        <v>809</v>
      </c>
      <c r="I476" s="126" t="s">
        <v>810</v>
      </c>
      <c r="J476" s="126" t="s">
        <v>810</v>
      </c>
      <c r="K476" s="126" t="s">
        <v>810</v>
      </c>
      <c r="L476" s="126" t="s">
        <v>3232</v>
      </c>
      <c r="M476" s="126" t="s">
        <v>3233</v>
      </c>
      <c r="N476" s="126" t="s">
        <v>2037</v>
      </c>
      <c r="O476" s="126" t="s">
        <v>3234</v>
      </c>
      <c r="P476" s="125"/>
    </row>
    <row r="477" spans="1:16" x14ac:dyDescent="0.3">
      <c r="A477" s="126" t="s">
        <v>229</v>
      </c>
      <c r="B477" s="126" t="s">
        <v>3235</v>
      </c>
      <c r="C477" s="126" t="s">
        <v>935</v>
      </c>
      <c r="D477" s="126" t="s">
        <v>940</v>
      </c>
      <c r="E477" s="126" t="s">
        <v>809</v>
      </c>
      <c r="F477" s="126" t="s">
        <v>809</v>
      </c>
      <c r="G477" s="126" t="s">
        <v>809</v>
      </c>
      <c r="H477" s="126" t="s">
        <v>809</v>
      </c>
      <c r="I477" s="126" t="s">
        <v>809</v>
      </c>
      <c r="J477" s="126" t="s">
        <v>809</v>
      </c>
      <c r="K477" s="126" t="s">
        <v>809</v>
      </c>
      <c r="L477" s="126" t="s">
        <v>936</v>
      </c>
      <c r="M477" s="126" t="s">
        <v>3236</v>
      </c>
      <c r="N477" s="126" t="s">
        <v>3237</v>
      </c>
      <c r="O477" s="126" t="s">
        <v>3238</v>
      </c>
      <c r="P477" s="126" t="s">
        <v>3239</v>
      </c>
    </row>
    <row r="478" spans="1:16" x14ac:dyDescent="0.3">
      <c r="A478" s="126" t="s">
        <v>3241</v>
      </c>
      <c r="B478" s="126" t="s">
        <v>3240</v>
      </c>
      <c r="C478" s="126" t="s">
        <v>808</v>
      </c>
      <c r="D478" s="126" t="s">
        <v>888</v>
      </c>
      <c r="E478" s="126" t="s">
        <v>809</v>
      </c>
      <c r="F478" s="126" t="s">
        <v>810</v>
      </c>
      <c r="G478" s="126" t="s">
        <v>810</v>
      </c>
      <c r="H478" s="126" t="s">
        <v>810</v>
      </c>
      <c r="I478" s="126" t="s">
        <v>810</v>
      </c>
      <c r="J478" s="126" t="s">
        <v>810</v>
      </c>
      <c r="K478" s="126" t="s">
        <v>810</v>
      </c>
      <c r="L478" s="126" t="s">
        <v>3242</v>
      </c>
      <c r="M478" s="126" t="s">
        <v>3243</v>
      </c>
      <c r="N478" s="126" t="s">
        <v>837</v>
      </c>
      <c r="O478" s="126" t="s">
        <v>3244</v>
      </c>
      <c r="P478" s="125"/>
    </row>
    <row r="479" spans="1:16" x14ac:dyDescent="0.3">
      <c r="A479" s="126" t="s">
        <v>230</v>
      </c>
      <c r="B479" s="126" t="s">
        <v>3245</v>
      </c>
      <c r="C479" s="126" t="s">
        <v>935</v>
      </c>
      <c r="D479" s="126" t="s">
        <v>940</v>
      </c>
      <c r="E479" s="126" t="s">
        <v>809</v>
      </c>
      <c r="F479" s="126" t="s">
        <v>809</v>
      </c>
      <c r="G479" s="126" t="s">
        <v>810</v>
      </c>
      <c r="H479" s="126" t="s">
        <v>810</v>
      </c>
      <c r="I479" s="126" t="s">
        <v>809</v>
      </c>
      <c r="J479" s="126" t="s">
        <v>810</v>
      </c>
      <c r="K479" s="126" t="s">
        <v>809</v>
      </c>
      <c r="L479" s="126" t="s">
        <v>936</v>
      </c>
      <c r="M479" s="126" t="s">
        <v>3246</v>
      </c>
      <c r="N479" s="126" t="s">
        <v>3247</v>
      </c>
      <c r="O479" s="126" t="s">
        <v>3248</v>
      </c>
      <c r="P479" s="126" t="s">
        <v>3249</v>
      </c>
    </row>
    <row r="480" spans="1:16" x14ac:dyDescent="0.3">
      <c r="A480" s="126" t="s">
        <v>231</v>
      </c>
      <c r="B480" s="126" t="s">
        <v>3250</v>
      </c>
      <c r="C480" s="126" t="s">
        <v>935</v>
      </c>
      <c r="D480" s="126" t="s">
        <v>940</v>
      </c>
      <c r="E480" s="126" t="s">
        <v>809</v>
      </c>
      <c r="F480" s="126" t="s">
        <v>809</v>
      </c>
      <c r="G480" s="126" t="s">
        <v>809</v>
      </c>
      <c r="H480" s="126" t="s">
        <v>809</v>
      </c>
      <c r="I480" s="126" t="s">
        <v>809</v>
      </c>
      <c r="J480" s="126" t="s">
        <v>809</v>
      </c>
      <c r="K480" s="126" t="s">
        <v>809</v>
      </c>
      <c r="L480" s="126" t="s">
        <v>936</v>
      </c>
      <c r="M480" s="126" t="s">
        <v>3251</v>
      </c>
      <c r="N480" s="126" t="s">
        <v>2125</v>
      </c>
      <c r="O480" s="126" t="s">
        <v>3252</v>
      </c>
      <c r="P480" s="125"/>
    </row>
    <row r="481" spans="1:16" x14ac:dyDescent="0.3">
      <c r="A481" s="126" t="s">
        <v>3254</v>
      </c>
      <c r="B481" s="126" t="s">
        <v>3253</v>
      </c>
      <c r="C481" s="126" t="s">
        <v>808</v>
      </c>
      <c r="D481" s="126" t="s">
        <v>815</v>
      </c>
      <c r="E481" s="126" t="s">
        <v>810</v>
      </c>
      <c r="F481" s="126" t="s">
        <v>809</v>
      </c>
      <c r="G481" s="126" t="s">
        <v>810</v>
      </c>
      <c r="H481" s="126" t="s">
        <v>810</v>
      </c>
      <c r="I481" s="126" t="s">
        <v>810</v>
      </c>
      <c r="J481" s="126" t="s">
        <v>810</v>
      </c>
      <c r="K481" s="126" t="s">
        <v>810</v>
      </c>
      <c r="L481" s="126" t="s">
        <v>3255</v>
      </c>
      <c r="M481" s="126" t="s">
        <v>3256</v>
      </c>
      <c r="N481" s="126" t="s">
        <v>1303</v>
      </c>
      <c r="O481" s="126" t="s">
        <v>3257</v>
      </c>
      <c r="P481" s="125"/>
    </row>
    <row r="482" spans="1:16" x14ac:dyDescent="0.3">
      <c r="A482" s="126" t="s">
        <v>3259</v>
      </c>
      <c r="B482" s="126" t="s">
        <v>3258</v>
      </c>
      <c r="C482" s="126" t="s">
        <v>935</v>
      </c>
      <c r="D482" s="126" t="s">
        <v>2739</v>
      </c>
      <c r="E482" s="126" t="s">
        <v>810</v>
      </c>
      <c r="F482" s="126" t="s">
        <v>809</v>
      </c>
      <c r="G482" s="126" t="s">
        <v>810</v>
      </c>
      <c r="H482" s="126" t="s">
        <v>809</v>
      </c>
      <c r="I482" s="126" t="s">
        <v>809</v>
      </c>
      <c r="J482" s="126" t="s">
        <v>809</v>
      </c>
      <c r="K482" s="126" t="s">
        <v>809</v>
      </c>
      <c r="L482" s="126" t="s">
        <v>936</v>
      </c>
      <c r="M482" s="126" t="s">
        <v>3260</v>
      </c>
      <c r="N482" s="126" t="s">
        <v>1940</v>
      </c>
      <c r="O482" s="126" t="s">
        <v>3261</v>
      </c>
      <c r="P482" s="125"/>
    </row>
    <row r="483" spans="1:16" x14ac:dyDescent="0.3">
      <c r="A483" s="126" t="s">
        <v>232</v>
      </c>
      <c r="B483" s="126" t="s">
        <v>3262</v>
      </c>
      <c r="C483" s="126" t="s">
        <v>808</v>
      </c>
      <c r="D483" s="126" t="s">
        <v>815</v>
      </c>
      <c r="E483" s="126" t="s">
        <v>809</v>
      </c>
      <c r="F483" s="126" t="s">
        <v>810</v>
      </c>
      <c r="G483" s="126" t="s">
        <v>810</v>
      </c>
      <c r="H483" s="126" t="s">
        <v>810</v>
      </c>
      <c r="I483" s="126" t="s">
        <v>810</v>
      </c>
      <c r="J483" s="126" t="s">
        <v>810</v>
      </c>
      <c r="K483" s="126" t="s">
        <v>810</v>
      </c>
      <c r="L483" s="126" t="s">
        <v>3263</v>
      </c>
      <c r="M483" s="126" t="s">
        <v>3264</v>
      </c>
      <c r="N483" s="126" t="s">
        <v>3265</v>
      </c>
      <c r="O483" s="126" t="s">
        <v>3266</v>
      </c>
      <c r="P483" s="125"/>
    </row>
    <row r="484" spans="1:16" x14ac:dyDescent="0.3">
      <c r="A484" s="126" t="s">
        <v>233</v>
      </c>
      <c r="B484" s="126" t="s">
        <v>3267</v>
      </c>
      <c r="C484" s="126" t="s">
        <v>808</v>
      </c>
      <c r="D484" s="126" t="s">
        <v>815</v>
      </c>
      <c r="E484" s="126" t="s">
        <v>809</v>
      </c>
      <c r="F484" s="126" t="s">
        <v>809</v>
      </c>
      <c r="G484" s="126" t="s">
        <v>810</v>
      </c>
      <c r="H484" s="126" t="s">
        <v>810</v>
      </c>
      <c r="I484" s="126" t="s">
        <v>810</v>
      </c>
      <c r="J484" s="126" t="s">
        <v>810</v>
      </c>
      <c r="K484" s="126" t="s">
        <v>810</v>
      </c>
      <c r="L484" s="126" t="s">
        <v>3268</v>
      </c>
      <c r="M484" s="126" t="s">
        <v>3269</v>
      </c>
      <c r="N484" s="126" t="s">
        <v>837</v>
      </c>
      <c r="O484" s="126" t="s">
        <v>3270</v>
      </c>
      <c r="P484" s="126" t="s">
        <v>3271</v>
      </c>
    </row>
    <row r="485" spans="1:16" x14ac:dyDescent="0.3">
      <c r="A485" s="126" t="s">
        <v>3273</v>
      </c>
      <c r="B485" s="126" t="s">
        <v>3272</v>
      </c>
      <c r="C485" s="126" t="s">
        <v>808</v>
      </c>
      <c r="D485" s="126" t="s">
        <v>888</v>
      </c>
      <c r="E485" s="126" t="s">
        <v>810</v>
      </c>
      <c r="F485" s="126" t="s">
        <v>810</v>
      </c>
      <c r="G485" s="126" t="s">
        <v>810</v>
      </c>
      <c r="H485" s="126" t="s">
        <v>810</v>
      </c>
      <c r="I485" s="126" t="s">
        <v>810</v>
      </c>
      <c r="J485" s="126" t="s">
        <v>810</v>
      </c>
      <c r="K485" s="126" t="s">
        <v>809</v>
      </c>
      <c r="L485" s="126" t="s">
        <v>3274</v>
      </c>
      <c r="M485" s="126" t="s">
        <v>3275</v>
      </c>
      <c r="N485" s="126" t="s">
        <v>820</v>
      </c>
      <c r="O485" s="126" t="s">
        <v>3276</v>
      </c>
      <c r="P485" s="125"/>
    </row>
    <row r="486" spans="1:16" x14ac:dyDescent="0.3">
      <c r="A486" s="126" t="s">
        <v>3278</v>
      </c>
      <c r="B486" s="126" t="s">
        <v>3277</v>
      </c>
      <c r="C486" s="126" t="s">
        <v>808</v>
      </c>
      <c r="D486" s="126" t="s">
        <v>861</v>
      </c>
      <c r="E486" s="126" t="s">
        <v>809</v>
      </c>
      <c r="F486" s="126" t="s">
        <v>810</v>
      </c>
      <c r="G486" s="126" t="s">
        <v>810</v>
      </c>
      <c r="H486" s="126" t="s">
        <v>810</v>
      </c>
      <c r="I486" s="126" t="s">
        <v>810</v>
      </c>
      <c r="J486" s="126" t="s">
        <v>810</v>
      </c>
      <c r="K486" s="126" t="s">
        <v>810</v>
      </c>
      <c r="L486" s="126" t="s">
        <v>3279</v>
      </c>
      <c r="M486" s="126" t="s">
        <v>3280</v>
      </c>
      <c r="N486" s="126" t="s">
        <v>3281</v>
      </c>
      <c r="O486" s="126" t="s">
        <v>3282</v>
      </c>
      <c r="P486" s="125"/>
    </row>
    <row r="487" spans="1:16" x14ac:dyDescent="0.3">
      <c r="A487" s="126" t="s">
        <v>237</v>
      </c>
      <c r="B487" s="126" t="s">
        <v>3283</v>
      </c>
      <c r="C487" s="126" t="s">
        <v>935</v>
      </c>
      <c r="D487" s="126" t="s">
        <v>940</v>
      </c>
      <c r="E487" s="126" t="s">
        <v>809</v>
      </c>
      <c r="F487" s="126" t="s">
        <v>809</v>
      </c>
      <c r="G487" s="126" t="s">
        <v>809</v>
      </c>
      <c r="H487" s="126" t="s">
        <v>810</v>
      </c>
      <c r="I487" s="126" t="s">
        <v>809</v>
      </c>
      <c r="J487" s="126" t="s">
        <v>810</v>
      </c>
      <c r="K487" s="126" t="s">
        <v>809</v>
      </c>
      <c r="L487" s="126" t="s">
        <v>936</v>
      </c>
      <c r="M487" s="126" t="s">
        <v>3284</v>
      </c>
      <c r="N487" s="126" t="s">
        <v>3285</v>
      </c>
      <c r="O487" s="126" t="s">
        <v>3286</v>
      </c>
      <c r="P487" s="126" t="s">
        <v>3287</v>
      </c>
    </row>
    <row r="488" spans="1:16" x14ac:dyDescent="0.3">
      <c r="A488" s="126" t="s">
        <v>238</v>
      </c>
      <c r="B488" s="126" t="s">
        <v>3288</v>
      </c>
      <c r="C488" s="126" t="s">
        <v>935</v>
      </c>
      <c r="D488" s="126" t="s">
        <v>940</v>
      </c>
      <c r="E488" s="126" t="s">
        <v>809</v>
      </c>
      <c r="F488" s="126" t="s">
        <v>809</v>
      </c>
      <c r="G488" s="126" t="s">
        <v>809</v>
      </c>
      <c r="H488" s="126" t="s">
        <v>809</v>
      </c>
      <c r="I488" s="126" t="s">
        <v>809</v>
      </c>
      <c r="J488" s="126" t="s">
        <v>809</v>
      </c>
      <c r="K488" s="126" t="s">
        <v>809</v>
      </c>
      <c r="L488" s="126" t="s">
        <v>936</v>
      </c>
      <c r="M488" s="126" t="s">
        <v>3289</v>
      </c>
      <c r="N488" s="126" t="s">
        <v>3290</v>
      </c>
      <c r="O488" s="126" t="s">
        <v>3291</v>
      </c>
      <c r="P488" s="126" t="s">
        <v>3292</v>
      </c>
    </row>
    <row r="489" spans="1:16" x14ac:dyDescent="0.3">
      <c r="A489" s="126" t="s">
        <v>3294</v>
      </c>
      <c r="B489" s="126" t="s">
        <v>3293</v>
      </c>
      <c r="C489" s="126" t="s">
        <v>808</v>
      </c>
      <c r="D489" s="126" t="s">
        <v>815</v>
      </c>
      <c r="E489" s="126" t="s">
        <v>809</v>
      </c>
      <c r="F489" s="126" t="s">
        <v>810</v>
      </c>
      <c r="G489" s="126" t="s">
        <v>810</v>
      </c>
      <c r="H489" s="126" t="s">
        <v>810</v>
      </c>
      <c r="I489" s="126" t="s">
        <v>810</v>
      </c>
      <c r="J489" s="126" t="s">
        <v>810</v>
      </c>
      <c r="K489" s="126" t="s">
        <v>810</v>
      </c>
      <c r="L489" s="126" t="s">
        <v>3295</v>
      </c>
      <c r="M489" s="126" t="s">
        <v>3296</v>
      </c>
      <c r="N489" s="126" t="s">
        <v>3297</v>
      </c>
      <c r="O489" s="126" t="s">
        <v>3298</v>
      </c>
      <c r="P489" s="125"/>
    </row>
    <row r="490" spans="1:16" x14ac:dyDescent="0.3">
      <c r="A490" s="126" t="s">
        <v>3300</v>
      </c>
      <c r="B490" s="126" t="s">
        <v>3299</v>
      </c>
      <c r="C490" s="126" t="s">
        <v>808</v>
      </c>
      <c r="D490" s="126" t="s">
        <v>815</v>
      </c>
      <c r="E490" s="126" t="s">
        <v>809</v>
      </c>
      <c r="F490" s="126" t="s">
        <v>810</v>
      </c>
      <c r="G490" s="126" t="s">
        <v>810</v>
      </c>
      <c r="H490" s="126" t="s">
        <v>810</v>
      </c>
      <c r="I490" s="126" t="s">
        <v>810</v>
      </c>
      <c r="J490" s="126" t="s">
        <v>810</v>
      </c>
      <c r="K490" s="126" t="s">
        <v>810</v>
      </c>
      <c r="L490" s="126" t="s">
        <v>3301</v>
      </c>
      <c r="M490" s="126" t="s">
        <v>3302</v>
      </c>
      <c r="N490" s="126" t="s">
        <v>1122</v>
      </c>
      <c r="O490" s="126" t="s">
        <v>3303</v>
      </c>
      <c r="P490" s="126" t="s">
        <v>3304</v>
      </c>
    </row>
    <row r="491" spans="1:16" x14ac:dyDescent="0.3">
      <c r="A491" s="126" t="s">
        <v>3306</v>
      </c>
      <c r="B491" s="126" t="s">
        <v>3305</v>
      </c>
      <c r="C491" s="126" t="s">
        <v>808</v>
      </c>
      <c r="D491" s="126" t="s">
        <v>815</v>
      </c>
      <c r="E491" s="126" t="s">
        <v>810</v>
      </c>
      <c r="F491" s="126" t="s">
        <v>810</v>
      </c>
      <c r="G491" s="126" t="s">
        <v>809</v>
      </c>
      <c r="H491" s="126" t="s">
        <v>809</v>
      </c>
      <c r="I491" s="126" t="s">
        <v>810</v>
      </c>
      <c r="J491" s="126" t="s">
        <v>810</v>
      </c>
      <c r="K491" s="126" t="s">
        <v>810</v>
      </c>
      <c r="L491" s="126" t="s">
        <v>3307</v>
      </c>
      <c r="M491" s="126" t="s">
        <v>3308</v>
      </c>
      <c r="N491" s="126" t="s">
        <v>1024</v>
      </c>
      <c r="O491" s="126" t="s">
        <v>3309</v>
      </c>
      <c r="P491" s="125"/>
    </row>
    <row r="492" spans="1:16" x14ac:dyDescent="0.3">
      <c r="A492" s="126" t="s">
        <v>620</v>
      </c>
      <c r="B492" s="126" t="s">
        <v>3310</v>
      </c>
      <c r="C492" s="126" t="s">
        <v>808</v>
      </c>
      <c r="D492" s="126" t="s">
        <v>815</v>
      </c>
      <c r="E492" s="126" t="s">
        <v>809</v>
      </c>
      <c r="F492" s="126" t="s">
        <v>809</v>
      </c>
      <c r="G492" s="126" t="s">
        <v>810</v>
      </c>
      <c r="H492" s="126" t="s">
        <v>810</v>
      </c>
      <c r="I492" s="126" t="s">
        <v>810</v>
      </c>
      <c r="J492" s="126" t="s">
        <v>810</v>
      </c>
      <c r="K492" s="126" t="s">
        <v>810</v>
      </c>
      <c r="L492" s="126" t="s">
        <v>3311</v>
      </c>
      <c r="M492" s="126" t="s">
        <v>3312</v>
      </c>
      <c r="N492" s="126" t="s">
        <v>3313</v>
      </c>
      <c r="O492" s="126" t="s">
        <v>3314</v>
      </c>
      <c r="P492" s="125"/>
    </row>
    <row r="493" spans="1:16" x14ac:dyDescent="0.3">
      <c r="A493" s="126" t="s">
        <v>3316</v>
      </c>
      <c r="B493" s="126" t="s">
        <v>3315</v>
      </c>
      <c r="C493" s="126" t="s">
        <v>808</v>
      </c>
      <c r="D493" s="126" t="s">
        <v>815</v>
      </c>
      <c r="E493" s="126" t="s">
        <v>809</v>
      </c>
      <c r="F493" s="126" t="s">
        <v>810</v>
      </c>
      <c r="G493" s="126" t="s">
        <v>810</v>
      </c>
      <c r="H493" s="126" t="s">
        <v>810</v>
      </c>
      <c r="I493" s="126" t="s">
        <v>810</v>
      </c>
      <c r="J493" s="126" t="s">
        <v>810</v>
      </c>
      <c r="K493" s="126" t="s">
        <v>810</v>
      </c>
      <c r="L493" s="126" t="s">
        <v>3317</v>
      </c>
      <c r="M493" s="126" t="s">
        <v>3318</v>
      </c>
      <c r="N493" s="126" t="s">
        <v>3196</v>
      </c>
      <c r="O493" s="126" t="s">
        <v>3319</v>
      </c>
      <c r="P493" s="125"/>
    </row>
    <row r="494" spans="1:16" x14ac:dyDescent="0.3">
      <c r="A494" s="126" t="s">
        <v>239</v>
      </c>
      <c r="B494" s="126" t="s">
        <v>3320</v>
      </c>
      <c r="C494" s="126" t="s">
        <v>935</v>
      </c>
      <c r="D494" s="126" t="s">
        <v>940</v>
      </c>
      <c r="E494" s="126" t="s">
        <v>809</v>
      </c>
      <c r="F494" s="126" t="s">
        <v>809</v>
      </c>
      <c r="G494" s="126" t="s">
        <v>809</v>
      </c>
      <c r="H494" s="126" t="s">
        <v>809</v>
      </c>
      <c r="I494" s="126" t="s">
        <v>809</v>
      </c>
      <c r="J494" s="126" t="s">
        <v>809</v>
      </c>
      <c r="K494" s="126" t="s">
        <v>809</v>
      </c>
      <c r="L494" s="126" t="s">
        <v>936</v>
      </c>
      <c r="M494" s="126" t="s">
        <v>3321</v>
      </c>
      <c r="N494" s="126" t="s">
        <v>2265</v>
      </c>
      <c r="O494" s="126" t="s">
        <v>3322</v>
      </c>
      <c r="P494" s="126" t="s">
        <v>3323</v>
      </c>
    </row>
    <row r="495" spans="1:16" x14ac:dyDescent="0.3">
      <c r="A495" s="126" t="s">
        <v>240</v>
      </c>
      <c r="B495" s="126" t="s">
        <v>3324</v>
      </c>
      <c r="C495" s="126" t="s">
        <v>935</v>
      </c>
      <c r="D495" s="126" t="s">
        <v>940</v>
      </c>
      <c r="E495" s="126" t="s">
        <v>809</v>
      </c>
      <c r="F495" s="126" t="s">
        <v>809</v>
      </c>
      <c r="G495" s="126" t="s">
        <v>809</v>
      </c>
      <c r="H495" s="126" t="s">
        <v>809</v>
      </c>
      <c r="I495" s="126" t="s">
        <v>809</v>
      </c>
      <c r="J495" s="126" t="s">
        <v>809</v>
      </c>
      <c r="K495" s="126" t="s">
        <v>809</v>
      </c>
      <c r="L495" s="126" t="s">
        <v>936</v>
      </c>
      <c r="M495" s="126" t="s">
        <v>3325</v>
      </c>
      <c r="N495" s="126" t="s">
        <v>3326</v>
      </c>
      <c r="O495" s="126" t="s">
        <v>3327</v>
      </c>
      <c r="P495" s="126" t="s">
        <v>3328</v>
      </c>
    </row>
    <row r="496" spans="1:16" x14ac:dyDescent="0.3">
      <c r="A496" s="126" t="s">
        <v>241</v>
      </c>
      <c r="B496" s="126" t="s">
        <v>3329</v>
      </c>
      <c r="C496" s="126" t="s">
        <v>808</v>
      </c>
      <c r="D496" s="126" t="s">
        <v>888</v>
      </c>
      <c r="E496" s="126" t="s">
        <v>809</v>
      </c>
      <c r="F496" s="126" t="s">
        <v>810</v>
      </c>
      <c r="G496" s="126" t="s">
        <v>810</v>
      </c>
      <c r="H496" s="126" t="s">
        <v>810</v>
      </c>
      <c r="I496" s="126" t="s">
        <v>810</v>
      </c>
      <c r="J496" s="126" t="s">
        <v>810</v>
      </c>
      <c r="K496" s="126" t="s">
        <v>810</v>
      </c>
      <c r="L496" s="126" t="s">
        <v>3330</v>
      </c>
      <c r="M496" s="126" t="s">
        <v>3331</v>
      </c>
      <c r="N496" s="126" t="s">
        <v>3326</v>
      </c>
      <c r="O496" s="126" t="s">
        <v>3332</v>
      </c>
      <c r="P496" s="126" t="s">
        <v>3333</v>
      </c>
    </row>
    <row r="497" spans="1:16" x14ac:dyDescent="0.3">
      <c r="A497" s="126" t="s">
        <v>3335</v>
      </c>
      <c r="B497" s="126" t="s">
        <v>3334</v>
      </c>
      <c r="C497" s="126" t="s">
        <v>808</v>
      </c>
      <c r="D497" s="126" t="s">
        <v>815</v>
      </c>
      <c r="E497" s="126" t="s">
        <v>809</v>
      </c>
      <c r="F497" s="126" t="s">
        <v>810</v>
      </c>
      <c r="G497" s="126" t="s">
        <v>810</v>
      </c>
      <c r="H497" s="126" t="s">
        <v>810</v>
      </c>
      <c r="I497" s="126" t="s">
        <v>810</v>
      </c>
      <c r="J497" s="126" t="s">
        <v>810</v>
      </c>
      <c r="K497" s="126" t="s">
        <v>810</v>
      </c>
      <c r="L497" s="126" t="s">
        <v>3336</v>
      </c>
      <c r="M497" s="126" t="s">
        <v>3337</v>
      </c>
      <c r="N497" s="126" t="s">
        <v>3326</v>
      </c>
      <c r="O497" s="126" t="s">
        <v>3338</v>
      </c>
      <c r="P497" s="126" t="s">
        <v>3339</v>
      </c>
    </row>
    <row r="498" spans="1:16" x14ac:dyDescent="0.3">
      <c r="A498" s="126" t="s">
        <v>3341</v>
      </c>
      <c r="B498" s="126" t="s">
        <v>3340</v>
      </c>
      <c r="C498" s="126" t="s">
        <v>2482</v>
      </c>
      <c r="D498" s="126" t="s">
        <v>2487</v>
      </c>
      <c r="E498" s="126" t="s">
        <v>810</v>
      </c>
      <c r="F498" s="126" t="s">
        <v>809</v>
      </c>
      <c r="G498" s="126" t="s">
        <v>810</v>
      </c>
      <c r="H498" s="126" t="s">
        <v>810</v>
      </c>
      <c r="I498" s="126" t="s">
        <v>810</v>
      </c>
      <c r="J498" s="126" t="s">
        <v>810</v>
      </c>
      <c r="K498" s="126" t="s">
        <v>809</v>
      </c>
      <c r="L498" s="126" t="s">
        <v>3342</v>
      </c>
      <c r="M498" s="126" t="s">
        <v>3343</v>
      </c>
      <c r="N498" s="126" t="s">
        <v>1769</v>
      </c>
      <c r="O498" s="126" t="s">
        <v>3344</v>
      </c>
      <c r="P498" s="126" t="s">
        <v>3345</v>
      </c>
    </row>
    <row r="499" spans="1:16" x14ac:dyDescent="0.3">
      <c r="A499" s="126" t="s">
        <v>3347</v>
      </c>
      <c r="B499" s="126" t="s">
        <v>3346</v>
      </c>
      <c r="C499" s="126" t="s">
        <v>935</v>
      </c>
      <c r="D499" s="126" t="s">
        <v>2739</v>
      </c>
      <c r="E499" s="126" t="s">
        <v>810</v>
      </c>
      <c r="F499" s="126" t="s">
        <v>809</v>
      </c>
      <c r="G499" s="126" t="s">
        <v>810</v>
      </c>
      <c r="H499" s="126" t="s">
        <v>809</v>
      </c>
      <c r="I499" s="126" t="s">
        <v>809</v>
      </c>
      <c r="J499" s="126" t="s">
        <v>809</v>
      </c>
      <c r="K499" s="126" t="s">
        <v>809</v>
      </c>
      <c r="L499" s="126" t="s">
        <v>936</v>
      </c>
      <c r="M499" s="126" t="s">
        <v>3094</v>
      </c>
      <c r="N499" s="126" t="s">
        <v>3095</v>
      </c>
      <c r="O499" s="126" t="s">
        <v>3096</v>
      </c>
      <c r="P499" s="125"/>
    </row>
    <row r="500" spans="1:16" x14ac:dyDescent="0.3">
      <c r="A500" s="126" t="s">
        <v>3349</v>
      </c>
      <c r="B500" s="126" t="s">
        <v>3348</v>
      </c>
      <c r="C500" s="126" t="s">
        <v>808</v>
      </c>
      <c r="D500" s="126" t="s">
        <v>861</v>
      </c>
      <c r="E500" s="126" t="s">
        <v>810</v>
      </c>
      <c r="F500" s="126" t="s">
        <v>809</v>
      </c>
      <c r="G500" s="126" t="s">
        <v>810</v>
      </c>
      <c r="H500" s="126" t="s">
        <v>810</v>
      </c>
      <c r="I500" s="126" t="s">
        <v>810</v>
      </c>
      <c r="J500" s="126" t="s">
        <v>810</v>
      </c>
      <c r="K500" s="126" t="s">
        <v>810</v>
      </c>
      <c r="L500" s="126" t="s">
        <v>3350</v>
      </c>
      <c r="M500" s="126" t="s">
        <v>3351</v>
      </c>
      <c r="N500" s="126" t="s">
        <v>1438</v>
      </c>
      <c r="O500" s="126" t="s">
        <v>3352</v>
      </c>
      <c r="P500" s="125"/>
    </row>
    <row r="501" spans="1:16" x14ac:dyDescent="0.3">
      <c r="A501" s="126" t="s">
        <v>242</v>
      </c>
      <c r="B501" s="126" t="s">
        <v>3353</v>
      </c>
      <c r="C501" s="126" t="s">
        <v>935</v>
      </c>
      <c r="D501" s="126" t="s">
        <v>940</v>
      </c>
      <c r="E501" s="126" t="s">
        <v>809</v>
      </c>
      <c r="F501" s="126" t="s">
        <v>810</v>
      </c>
      <c r="G501" s="126" t="s">
        <v>810</v>
      </c>
      <c r="H501" s="126" t="s">
        <v>810</v>
      </c>
      <c r="I501" s="126" t="s">
        <v>810</v>
      </c>
      <c r="J501" s="126" t="s">
        <v>810</v>
      </c>
      <c r="K501" s="126" t="s">
        <v>810</v>
      </c>
      <c r="L501" s="126" t="s">
        <v>936</v>
      </c>
      <c r="M501" s="126" t="s">
        <v>3354</v>
      </c>
      <c r="N501" s="126" t="s">
        <v>3355</v>
      </c>
      <c r="O501" s="126" t="s">
        <v>3356</v>
      </c>
      <c r="P501" s="126" t="s">
        <v>3357</v>
      </c>
    </row>
    <row r="502" spans="1:16" x14ac:dyDescent="0.3">
      <c r="A502" s="126" t="s">
        <v>244</v>
      </c>
      <c r="B502" s="126" t="s">
        <v>3358</v>
      </c>
      <c r="C502" s="126" t="s">
        <v>935</v>
      </c>
      <c r="D502" s="126" t="s">
        <v>940</v>
      </c>
      <c r="E502" s="126" t="s">
        <v>809</v>
      </c>
      <c r="F502" s="126" t="s">
        <v>809</v>
      </c>
      <c r="G502" s="126" t="s">
        <v>809</v>
      </c>
      <c r="H502" s="126" t="s">
        <v>810</v>
      </c>
      <c r="I502" s="126" t="s">
        <v>809</v>
      </c>
      <c r="J502" s="126" t="s">
        <v>810</v>
      </c>
      <c r="K502" s="126" t="s">
        <v>809</v>
      </c>
      <c r="L502" s="126" t="s">
        <v>936</v>
      </c>
      <c r="M502" s="126" t="s">
        <v>3359</v>
      </c>
      <c r="N502" s="126" t="s">
        <v>3360</v>
      </c>
      <c r="O502" s="126" t="s">
        <v>3361</v>
      </c>
      <c r="P502" s="126" t="s">
        <v>3362</v>
      </c>
    </row>
    <row r="503" spans="1:16" x14ac:dyDescent="0.3">
      <c r="A503" s="126" t="s">
        <v>245</v>
      </c>
      <c r="B503" s="126" t="s">
        <v>3363</v>
      </c>
      <c r="C503" s="126" t="s">
        <v>935</v>
      </c>
      <c r="D503" s="126" t="s">
        <v>940</v>
      </c>
      <c r="E503" s="126" t="s">
        <v>809</v>
      </c>
      <c r="F503" s="126" t="s">
        <v>809</v>
      </c>
      <c r="G503" s="126" t="s">
        <v>809</v>
      </c>
      <c r="H503" s="126" t="s">
        <v>809</v>
      </c>
      <c r="I503" s="126" t="s">
        <v>809</v>
      </c>
      <c r="J503" s="126" t="s">
        <v>809</v>
      </c>
      <c r="K503" s="126" t="s">
        <v>809</v>
      </c>
      <c r="L503" s="126" t="s">
        <v>936</v>
      </c>
      <c r="M503" s="126" t="s">
        <v>3364</v>
      </c>
      <c r="N503" s="126" t="s">
        <v>3365</v>
      </c>
      <c r="O503" s="126" t="s">
        <v>3366</v>
      </c>
      <c r="P503" s="126" t="s">
        <v>3367</v>
      </c>
    </row>
    <row r="504" spans="1:16" x14ac:dyDescent="0.3">
      <c r="A504" s="126" t="s">
        <v>246</v>
      </c>
      <c r="B504" s="126" t="s">
        <v>3368</v>
      </c>
      <c r="C504" s="126" t="s">
        <v>808</v>
      </c>
      <c r="D504" s="126" t="s">
        <v>922</v>
      </c>
      <c r="E504" s="126" t="s">
        <v>809</v>
      </c>
      <c r="F504" s="126" t="s">
        <v>810</v>
      </c>
      <c r="G504" s="126" t="s">
        <v>810</v>
      </c>
      <c r="H504" s="126" t="s">
        <v>810</v>
      </c>
      <c r="I504" s="126" t="s">
        <v>810</v>
      </c>
      <c r="J504" s="126" t="s">
        <v>810</v>
      </c>
      <c r="K504" s="126" t="s">
        <v>810</v>
      </c>
      <c r="L504" s="126" t="s">
        <v>3369</v>
      </c>
      <c r="M504" s="126" t="s">
        <v>3370</v>
      </c>
      <c r="N504" s="126" t="s">
        <v>3371</v>
      </c>
      <c r="O504" s="126" t="s">
        <v>3372</v>
      </c>
      <c r="P504" s="125"/>
    </row>
    <row r="505" spans="1:16" x14ac:dyDescent="0.3">
      <c r="A505" s="126" t="s">
        <v>247</v>
      </c>
      <c r="B505" s="126" t="s">
        <v>3373</v>
      </c>
      <c r="C505" s="126" t="s">
        <v>935</v>
      </c>
      <c r="D505" s="126" t="s">
        <v>940</v>
      </c>
      <c r="E505" s="126" t="s">
        <v>809</v>
      </c>
      <c r="F505" s="126" t="s">
        <v>809</v>
      </c>
      <c r="G505" s="126" t="s">
        <v>809</v>
      </c>
      <c r="H505" s="126" t="s">
        <v>809</v>
      </c>
      <c r="I505" s="126" t="s">
        <v>809</v>
      </c>
      <c r="J505" s="126" t="s">
        <v>809</v>
      </c>
      <c r="K505" s="126" t="s">
        <v>809</v>
      </c>
      <c r="L505" s="126" t="s">
        <v>936</v>
      </c>
      <c r="M505" s="126" t="s">
        <v>3374</v>
      </c>
      <c r="N505" s="126" t="s">
        <v>1088</v>
      </c>
      <c r="O505" s="126" t="s">
        <v>3375</v>
      </c>
      <c r="P505" s="126" t="s">
        <v>3376</v>
      </c>
    </row>
    <row r="506" spans="1:16" x14ac:dyDescent="0.3">
      <c r="A506" s="126" t="s">
        <v>248</v>
      </c>
      <c r="B506" s="126" t="s">
        <v>3377</v>
      </c>
      <c r="C506" s="126" t="s">
        <v>935</v>
      </c>
      <c r="D506" s="126" t="s">
        <v>940</v>
      </c>
      <c r="E506" s="126" t="s">
        <v>809</v>
      </c>
      <c r="F506" s="126" t="s">
        <v>809</v>
      </c>
      <c r="G506" s="126" t="s">
        <v>809</v>
      </c>
      <c r="H506" s="126" t="s">
        <v>809</v>
      </c>
      <c r="I506" s="126" t="s">
        <v>809</v>
      </c>
      <c r="J506" s="126" t="s">
        <v>809</v>
      </c>
      <c r="K506" s="126" t="s">
        <v>809</v>
      </c>
      <c r="L506" s="126" t="s">
        <v>936</v>
      </c>
      <c r="M506" s="126" t="s">
        <v>3378</v>
      </c>
      <c r="N506" s="126" t="s">
        <v>3379</v>
      </c>
      <c r="O506" s="126" t="s">
        <v>3380</v>
      </c>
      <c r="P506" s="126" t="s">
        <v>3381</v>
      </c>
    </row>
    <row r="507" spans="1:16" x14ac:dyDescent="0.3">
      <c r="A507" s="126" t="s">
        <v>266</v>
      </c>
      <c r="B507" s="126" t="s">
        <v>3382</v>
      </c>
      <c r="C507" s="126" t="s">
        <v>808</v>
      </c>
      <c r="D507" s="126" t="s">
        <v>815</v>
      </c>
      <c r="E507" s="126" t="s">
        <v>809</v>
      </c>
      <c r="F507" s="126" t="s">
        <v>810</v>
      </c>
      <c r="G507" s="126" t="s">
        <v>809</v>
      </c>
      <c r="H507" s="126" t="s">
        <v>810</v>
      </c>
      <c r="I507" s="126" t="s">
        <v>810</v>
      </c>
      <c r="J507" s="126" t="s">
        <v>810</v>
      </c>
      <c r="K507" s="126" t="s">
        <v>810</v>
      </c>
      <c r="L507" s="126" t="s">
        <v>3383</v>
      </c>
      <c r="M507" s="126" t="s">
        <v>3384</v>
      </c>
      <c r="N507" s="126" t="s">
        <v>3385</v>
      </c>
      <c r="O507" s="126" t="s">
        <v>3386</v>
      </c>
      <c r="P507" s="125"/>
    </row>
    <row r="508" spans="1:16" x14ac:dyDescent="0.3">
      <c r="A508" s="126" t="s">
        <v>3388</v>
      </c>
      <c r="B508" s="126" t="s">
        <v>3387</v>
      </c>
      <c r="C508" s="126" t="s">
        <v>808</v>
      </c>
      <c r="D508" s="126" t="s">
        <v>815</v>
      </c>
      <c r="E508" s="126" t="s">
        <v>810</v>
      </c>
      <c r="F508" s="126" t="s">
        <v>810</v>
      </c>
      <c r="G508" s="126" t="s">
        <v>810</v>
      </c>
      <c r="H508" s="126" t="s">
        <v>809</v>
      </c>
      <c r="I508" s="126" t="s">
        <v>810</v>
      </c>
      <c r="J508" s="126" t="s">
        <v>810</v>
      </c>
      <c r="K508" s="126" t="s">
        <v>810</v>
      </c>
      <c r="L508" s="126" t="s">
        <v>3389</v>
      </c>
      <c r="M508" s="126" t="s">
        <v>3390</v>
      </c>
      <c r="N508" s="126" t="s">
        <v>926</v>
      </c>
      <c r="O508" s="126" t="s">
        <v>3391</v>
      </c>
      <c r="P508" s="125"/>
    </row>
    <row r="509" spans="1:16" x14ac:dyDescent="0.3">
      <c r="A509" s="126" t="s">
        <v>3393</v>
      </c>
      <c r="B509" s="126" t="s">
        <v>3392</v>
      </c>
      <c r="C509" s="126" t="s">
        <v>808</v>
      </c>
      <c r="D509" s="126" t="s">
        <v>815</v>
      </c>
      <c r="E509" s="126" t="s">
        <v>810</v>
      </c>
      <c r="F509" s="126" t="s">
        <v>809</v>
      </c>
      <c r="G509" s="126" t="s">
        <v>810</v>
      </c>
      <c r="H509" s="126" t="s">
        <v>810</v>
      </c>
      <c r="I509" s="126" t="s">
        <v>810</v>
      </c>
      <c r="J509" s="126" t="s">
        <v>810</v>
      </c>
      <c r="K509" s="126" t="s">
        <v>810</v>
      </c>
      <c r="L509" s="126" t="s">
        <v>3394</v>
      </c>
      <c r="M509" s="126" t="s">
        <v>3395</v>
      </c>
      <c r="N509" s="126" t="s">
        <v>1338</v>
      </c>
      <c r="O509" s="126" t="s">
        <v>3396</v>
      </c>
      <c r="P509" s="125"/>
    </row>
    <row r="510" spans="1:16" x14ac:dyDescent="0.3">
      <c r="A510" s="126" t="s">
        <v>249</v>
      </c>
      <c r="B510" s="126" t="s">
        <v>3397</v>
      </c>
      <c r="C510" s="126" t="s">
        <v>935</v>
      </c>
      <c r="D510" s="126" t="s">
        <v>940</v>
      </c>
      <c r="E510" s="126" t="s">
        <v>809</v>
      </c>
      <c r="F510" s="126" t="s">
        <v>809</v>
      </c>
      <c r="G510" s="126" t="s">
        <v>809</v>
      </c>
      <c r="H510" s="126" t="s">
        <v>810</v>
      </c>
      <c r="I510" s="126" t="s">
        <v>809</v>
      </c>
      <c r="J510" s="126" t="s">
        <v>809</v>
      </c>
      <c r="K510" s="126" t="s">
        <v>809</v>
      </c>
      <c r="L510" s="126" t="s">
        <v>936</v>
      </c>
      <c r="M510" s="126" t="s">
        <v>3398</v>
      </c>
      <c r="N510" s="126" t="s">
        <v>932</v>
      </c>
      <c r="O510" s="126" t="s">
        <v>3399</v>
      </c>
      <c r="P510" s="125"/>
    </row>
    <row r="511" spans="1:16" x14ac:dyDescent="0.3">
      <c r="A511" s="126" t="s">
        <v>558</v>
      </c>
      <c r="B511" s="126" t="s">
        <v>3400</v>
      </c>
      <c r="C511" s="126" t="s">
        <v>808</v>
      </c>
      <c r="D511" s="126" t="s">
        <v>815</v>
      </c>
      <c r="E511" s="126" t="s">
        <v>809</v>
      </c>
      <c r="F511" s="126" t="s">
        <v>810</v>
      </c>
      <c r="G511" s="126" t="s">
        <v>810</v>
      </c>
      <c r="H511" s="126" t="s">
        <v>810</v>
      </c>
      <c r="I511" s="126" t="s">
        <v>810</v>
      </c>
      <c r="J511" s="126" t="s">
        <v>810</v>
      </c>
      <c r="K511" s="126" t="s">
        <v>810</v>
      </c>
      <c r="L511" s="126" t="s">
        <v>3401</v>
      </c>
      <c r="M511" s="126" t="s">
        <v>1166</v>
      </c>
      <c r="N511" s="126" t="s">
        <v>837</v>
      </c>
      <c r="O511" s="126" t="s">
        <v>3402</v>
      </c>
      <c r="P511" s="125"/>
    </row>
    <row r="512" spans="1:16" x14ac:dyDescent="0.3">
      <c r="A512" s="126" t="s">
        <v>250</v>
      </c>
      <c r="B512" s="126" t="s">
        <v>3403</v>
      </c>
      <c r="C512" s="126" t="s">
        <v>935</v>
      </c>
      <c r="D512" s="126" t="s">
        <v>940</v>
      </c>
      <c r="E512" s="126" t="s">
        <v>809</v>
      </c>
      <c r="F512" s="126" t="s">
        <v>809</v>
      </c>
      <c r="G512" s="126" t="s">
        <v>809</v>
      </c>
      <c r="H512" s="126" t="s">
        <v>809</v>
      </c>
      <c r="I512" s="126" t="s">
        <v>809</v>
      </c>
      <c r="J512" s="126" t="s">
        <v>809</v>
      </c>
      <c r="K512" s="126" t="s">
        <v>809</v>
      </c>
      <c r="L512" s="126" t="s">
        <v>936</v>
      </c>
      <c r="M512" s="126" t="s">
        <v>3404</v>
      </c>
      <c r="N512" s="126" t="s">
        <v>1309</v>
      </c>
      <c r="O512" s="126" t="s">
        <v>3405</v>
      </c>
      <c r="P512" s="125"/>
    </row>
    <row r="513" spans="1:16" x14ac:dyDescent="0.3">
      <c r="A513" s="126" t="s">
        <v>251</v>
      </c>
      <c r="B513" s="126" t="s">
        <v>3406</v>
      </c>
      <c r="C513" s="126" t="s">
        <v>935</v>
      </c>
      <c r="D513" s="126" t="s">
        <v>940</v>
      </c>
      <c r="E513" s="126" t="s">
        <v>809</v>
      </c>
      <c r="F513" s="126" t="s">
        <v>810</v>
      </c>
      <c r="G513" s="126" t="s">
        <v>809</v>
      </c>
      <c r="H513" s="126" t="s">
        <v>810</v>
      </c>
      <c r="I513" s="126" t="s">
        <v>809</v>
      </c>
      <c r="J513" s="126" t="s">
        <v>810</v>
      </c>
      <c r="K513" s="126" t="s">
        <v>809</v>
      </c>
      <c r="L513" s="126" t="s">
        <v>936</v>
      </c>
      <c r="M513" s="126" t="s">
        <v>3407</v>
      </c>
      <c r="N513" s="126" t="s">
        <v>3408</v>
      </c>
      <c r="O513" s="126" t="s">
        <v>3409</v>
      </c>
      <c r="P513" s="126" t="s">
        <v>3410</v>
      </c>
    </row>
    <row r="514" spans="1:16" x14ac:dyDescent="0.3">
      <c r="A514" s="126" t="s">
        <v>3412</v>
      </c>
      <c r="B514" s="126" t="s">
        <v>3411</v>
      </c>
      <c r="C514" s="126" t="s">
        <v>808</v>
      </c>
      <c r="D514" s="126" t="s">
        <v>815</v>
      </c>
      <c r="E514" s="126" t="s">
        <v>809</v>
      </c>
      <c r="F514" s="126" t="s">
        <v>810</v>
      </c>
      <c r="G514" s="126" t="s">
        <v>810</v>
      </c>
      <c r="H514" s="126" t="s">
        <v>810</v>
      </c>
      <c r="I514" s="126" t="s">
        <v>810</v>
      </c>
      <c r="J514" s="126" t="s">
        <v>810</v>
      </c>
      <c r="K514" s="126" t="s">
        <v>810</v>
      </c>
      <c r="L514" s="126" t="s">
        <v>3413</v>
      </c>
      <c r="M514" s="126" t="s">
        <v>3414</v>
      </c>
      <c r="N514" s="126" t="s">
        <v>1592</v>
      </c>
      <c r="O514" s="126" t="s">
        <v>3415</v>
      </c>
      <c r="P514" s="125"/>
    </row>
    <row r="515" spans="1:16" x14ac:dyDescent="0.3">
      <c r="A515" s="126" t="s">
        <v>3417</v>
      </c>
      <c r="B515" s="126" t="s">
        <v>3416</v>
      </c>
      <c r="C515" s="126" t="s">
        <v>808</v>
      </c>
      <c r="D515" s="126" t="s">
        <v>815</v>
      </c>
      <c r="E515" s="126" t="s">
        <v>810</v>
      </c>
      <c r="F515" s="126" t="s">
        <v>809</v>
      </c>
      <c r="G515" s="126" t="s">
        <v>810</v>
      </c>
      <c r="H515" s="126" t="s">
        <v>810</v>
      </c>
      <c r="I515" s="126" t="s">
        <v>810</v>
      </c>
      <c r="J515" s="126" t="s">
        <v>810</v>
      </c>
      <c r="K515" s="126" t="s">
        <v>810</v>
      </c>
      <c r="L515" s="126" t="s">
        <v>3418</v>
      </c>
      <c r="M515" s="126" t="s">
        <v>3419</v>
      </c>
      <c r="N515" s="126" t="s">
        <v>3420</v>
      </c>
      <c r="O515" s="126" t="s">
        <v>3421</v>
      </c>
      <c r="P515" s="126" t="s">
        <v>3422</v>
      </c>
    </row>
    <row r="516" spans="1:16" x14ac:dyDescent="0.3">
      <c r="A516" s="126" t="s">
        <v>252</v>
      </c>
      <c r="B516" s="126" t="s">
        <v>3423</v>
      </c>
      <c r="C516" s="126" t="s">
        <v>935</v>
      </c>
      <c r="D516" s="126" t="s">
        <v>940</v>
      </c>
      <c r="E516" s="126" t="s">
        <v>809</v>
      </c>
      <c r="F516" s="126" t="s">
        <v>809</v>
      </c>
      <c r="G516" s="126" t="s">
        <v>809</v>
      </c>
      <c r="H516" s="126" t="s">
        <v>809</v>
      </c>
      <c r="I516" s="126" t="s">
        <v>809</v>
      </c>
      <c r="J516" s="126" t="s">
        <v>809</v>
      </c>
      <c r="K516" s="126" t="s">
        <v>809</v>
      </c>
      <c r="L516" s="126" t="s">
        <v>936</v>
      </c>
      <c r="M516" s="126" t="s">
        <v>3424</v>
      </c>
      <c r="N516" s="126" t="s">
        <v>3425</v>
      </c>
      <c r="O516" s="126" t="s">
        <v>3426</v>
      </c>
      <c r="P516" s="126" t="s">
        <v>3427</v>
      </c>
    </row>
    <row r="517" spans="1:16" x14ac:dyDescent="0.3">
      <c r="A517" s="126" t="s">
        <v>3429</v>
      </c>
      <c r="B517" s="126" t="s">
        <v>3428</v>
      </c>
      <c r="C517" s="126" t="s">
        <v>808</v>
      </c>
      <c r="D517" s="126" t="s">
        <v>888</v>
      </c>
      <c r="E517" s="126" t="s">
        <v>809</v>
      </c>
      <c r="F517" s="126" t="s">
        <v>810</v>
      </c>
      <c r="G517" s="126" t="s">
        <v>810</v>
      </c>
      <c r="H517" s="126" t="s">
        <v>810</v>
      </c>
      <c r="I517" s="126" t="s">
        <v>810</v>
      </c>
      <c r="J517" s="126" t="s">
        <v>810</v>
      </c>
      <c r="K517" s="126" t="s">
        <v>810</v>
      </c>
      <c r="L517" s="126" t="s">
        <v>3430</v>
      </c>
      <c r="M517" s="126" t="s">
        <v>3431</v>
      </c>
      <c r="N517" s="126" t="s">
        <v>3432</v>
      </c>
      <c r="O517" s="126" t="s">
        <v>3433</v>
      </c>
      <c r="P517" s="125"/>
    </row>
    <row r="518" spans="1:16" x14ac:dyDescent="0.3">
      <c r="A518" s="126" t="s">
        <v>253</v>
      </c>
      <c r="B518" s="126" t="s">
        <v>3434</v>
      </c>
      <c r="C518" s="126" t="s">
        <v>935</v>
      </c>
      <c r="D518" s="126" t="s">
        <v>940</v>
      </c>
      <c r="E518" s="126" t="s">
        <v>809</v>
      </c>
      <c r="F518" s="126" t="s">
        <v>809</v>
      </c>
      <c r="G518" s="126" t="s">
        <v>809</v>
      </c>
      <c r="H518" s="126" t="s">
        <v>809</v>
      </c>
      <c r="I518" s="126" t="s">
        <v>809</v>
      </c>
      <c r="J518" s="126" t="s">
        <v>809</v>
      </c>
      <c r="K518" s="126" t="s">
        <v>809</v>
      </c>
      <c r="L518" s="126" t="s">
        <v>936</v>
      </c>
      <c r="M518" s="126" t="s">
        <v>3435</v>
      </c>
      <c r="N518" s="126" t="s">
        <v>3436</v>
      </c>
      <c r="O518" s="126" t="s">
        <v>3437</v>
      </c>
      <c r="P518" s="126" t="s">
        <v>3438</v>
      </c>
    </row>
    <row r="519" spans="1:16" x14ac:dyDescent="0.3">
      <c r="A519" s="126" t="s">
        <v>3440</v>
      </c>
      <c r="B519" s="126" t="s">
        <v>3439</v>
      </c>
      <c r="C519" s="126" t="s">
        <v>808</v>
      </c>
      <c r="D519" s="126" t="s">
        <v>815</v>
      </c>
      <c r="E519" s="126" t="s">
        <v>810</v>
      </c>
      <c r="F519" s="126" t="s">
        <v>809</v>
      </c>
      <c r="G519" s="126" t="s">
        <v>810</v>
      </c>
      <c r="H519" s="126" t="s">
        <v>810</v>
      </c>
      <c r="I519" s="126" t="s">
        <v>810</v>
      </c>
      <c r="J519" s="126" t="s">
        <v>810</v>
      </c>
      <c r="K519" s="126" t="s">
        <v>810</v>
      </c>
      <c r="L519" s="126" t="s">
        <v>3441</v>
      </c>
      <c r="M519" s="126" t="s">
        <v>1830</v>
      </c>
      <c r="N519" s="126" t="s">
        <v>899</v>
      </c>
      <c r="O519" s="126" t="s">
        <v>3442</v>
      </c>
      <c r="P519" s="126" t="s">
        <v>3443</v>
      </c>
    </row>
    <row r="520" spans="1:16" x14ac:dyDescent="0.3">
      <c r="A520" s="126" t="s">
        <v>254</v>
      </c>
      <c r="B520" s="126" t="s">
        <v>3444</v>
      </c>
      <c r="C520" s="126" t="s">
        <v>935</v>
      </c>
      <c r="D520" s="126" t="s">
        <v>940</v>
      </c>
      <c r="E520" s="126" t="s">
        <v>809</v>
      </c>
      <c r="F520" s="126" t="s">
        <v>809</v>
      </c>
      <c r="G520" s="126" t="s">
        <v>809</v>
      </c>
      <c r="H520" s="126" t="s">
        <v>809</v>
      </c>
      <c r="I520" s="126" t="s">
        <v>809</v>
      </c>
      <c r="J520" s="126" t="s">
        <v>809</v>
      </c>
      <c r="K520" s="126" t="s">
        <v>809</v>
      </c>
      <c r="L520" s="126" t="s">
        <v>936</v>
      </c>
      <c r="M520" s="126" t="s">
        <v>3445</v>
      </c>
      <c r="N520" s="126" t="s">
        <v>3432</v>
      </c>
      <c r="O520" s="126" t="s">
        <v>3446</v>
      </c>
      <c r="P520" s="126" t="s">
        <v>3447</v>
      </c>
    </row>
    <row r="521" spans="1:16" x14ac:dyDescent="0.3">
      <c r="A521" s="126" t="s">
        <v>255</v>
      </c>
      <c r="B521" s="126" t="s">
        <v>3448</v>
      </c>
      <c r="C521" s="126" t="s">
        <v>935</v>
      </c>
      <c r="D521" s="126" t="s">
        <v>940</v>
      </c>
      <c r="E521" s="126" t="s">
        <v>809</v>
      </c>
      <c r="F521" s="126" t="s">
        <v>809</v>
      </c>
      <c r="G521" s="126" t="s">
        <v>809</v>
      </c>
      <c r="H521" s="126" t="s">
        <v>810</v>
      </c>
      <c r="I521" s="126" t="s">
        <v>809</v>
      </c>
      <c r="J521" s="126" t="s">
        <v>809</v>
      </c>
      <c r="K521" s="126" t="s">
        <v>809</v>
      </c>
      <c r="L521" s="126" t="s">
        <v>936</v>
      </c>
      <c r="M521" s="126" t="s">
        <v>3449</v>
      </c>
      <c r="N521" s="126" t="s">
        <v>1916</v>
      </c>
      <c r="O521" s="126" t="s">
        <v>3450</v>
      </c>
      <c r="P521" s="126" t="s">
        <v>3451</v>
      </c>
    </row>
    <row r="522" spans="1:16" x14ac:dyDescent="0.3">
      <c r="A522" s="126" t="s">
        <v>3453</v>
      </c>
      <c r="B522" s="126" t="s">
        <v>3452</v>
      </c>
      <c r="C522" s="126" t="s">
        <v>808</v>
      </c>
      <c r="D522" s="126" t="s">
        <v>888</v>
      </c>
      <c r="E522" s="126" t="s">
        <v>809</v>
      </c>
      <c r="F522" s="126" t="s">
        <v>810</v>
      </c>
      <c r="G522" s="126" t="s">
        <v>810</v>
      </c>
      <c r="H522" s="126" t="s">
        <v>810</v>
      </c>
      <c r="I522" s="126" t="s">
        <v>810</v>
      </c>
      <c r="J522" s="126" t="s">
        <v>810</v>
      </c>
      <c r="K522" s="126" t="s">
        <v>810</v>
      </c>
      <c r="L522" s="126" t="s">
        <v>3454</v>
      </c>
      <c r="M522" s="126" t="s">
        <v>3455</v>
      </c>
      <c r="N522" s="126" t="s">
        <v>3456</v>
      </c>
      <c r="O522" s="126" t="s">
        <v>3457</v>
      </c>
      <c r="P522" s="125"/>
    </row>
    <row r="523" spans="1:16" x14ac:dyDescent="0.3">
      <c r="A523" s="126" t="s">
        <v>256</v>
      </c>
      <c r="B523" s="126" t="s">
        <v>3458</v>
      </c>
      <c r="C523" s="126" t="s">
        <v>935</v>
      </c>
      <c r="D523" s="126" t="s">
        <v>940</v>
      </c>
      <c r="E523" s="126" t="s">
        <v>809</v>
      </c>
      <c r="F523" s="126" t="s">
        <v>810</v>
      </c>
      <c r="G523" s="126" t="s">
        <v>809</v>
      </c>
      <c r="H523" s="126" t="s">
        <v>810</v>
      </c>
      <c r="I523" s="126" t="s">
        <v>809</v>
      </c>
      <c r="J523" s="126" t="s">
        <v>809</v>
      </c>
      <c r="K523" s="126" t="s">
        <v>809</v>
      </c>
      <c r="L523" s="126" t="s">
        <v>936</v>
      </c>
      <c r="M523" s="126" t="s">
        <v>3459</v>
      </c>
      <c r="N523" s="126" t="s">
        <v>3460</v>
      </c>
      <c r="O523" s="126" t="s">
        <v>3461</v>
      </c>
      <c r="P523" s="126" t="s">
        <v>3462</v>
      </c>
    </row>
    <row r="524" spans="1:16" x14ac:dyDescent="0.3">
      <c r="A524" s="126" t="s">
        <v>258</v>
      </c>
      <c r="B524" s="126" t="s">
        <v>3463</v>
      </c>
      <c r="C524" s="126" t="s">
        <v>935</v>
      </c>
      <c r="D524" s="126" t="s">
        <v>940</v>
      </c>
      <c r="E524" s="126" t="s">
        <v>809</v>
      </c>
      <c r="F524" s="126" t="s">
        <v>810</v>
      </c>
      <c r="G524" s="126" t="s">
        <v>809</v>
      </c>
      <c r="H524" s="126" t="s">
        <v>810</v>
      </c>
      <c r="I524" s="126" t="s">
        <v>810</v>
      </c>
      <c r="J524" s="126" t="s">
        <v>810</v>
      </c>
      <c r="K524" s="126" t="s">
        <v>810</v>
      </c>
      <c r="L524" s="126" t="s">
        <v>936</v>
      </c>
      <c r="M524" s="126" t="s">
        <v>3464</v>
      </c>
      <c r="N524" s="126" t="s">
        <v>3465</v>
      </c>
      <c r="O524" s="126" t="s">
        <v>3466</v>
      </c>
      <c r="P524" s="126" t="s">
        <v>3467</v>
      </c>
    </row>
    <row r="525" spans="1:16" x14ac:dyDescent="0.3">
      <c r="A525" s="126" t="s">
        <v>3469</v>
      </c>
      <c r="B525" s="126" t="s">
        <v>3468</v>
      </c>
      <c r="C525" s="126" t="s">
        <v>808</v>
      </c>
      <c r="D525" s="126" t="s">
        <v>888</v>
      </c>
      <c r="E525" s="126" t="s">
        <v>809</v>
      </c>
      <c r="F525" s="126" t="s">
        <v>810</v>
      </c>
      <c r="G525" s="126" t="s">
        <v>810</v>
      </c>
      <c r="H525" s="126" t="s">
        <v>810</v>
      </c>
      <c r="I525" s="126" t="s">
        <v>810</v>
      </c>
      <c r="J525" s="126" t="s">
        <v>810</v>
      </c>
      <c r="K525" s="126" t="s">
        <v>810</v>
      </c>
      <c r="L525" s="126" t="s">
        <v>3470</v>
      </c>
      <c r="M525" s="126" t="s">
        <v>3471</v>
      </c>
      <c r="N525" s="126" t="s">
        <v>3472</v>
      </c>
      <c r="O525" s="126" t="s">
        <v>3473</v>
      </c>
      <c r="P525" s="126" t="s">
        <v>3474</v>
      </c>
    </row>
    <row r="526" spans="1:16" x14ac:dyDescent="0.3">
      <c r="A526" s="126" t="s">
        <v>3476</v>
      </c>
      <c r="B526" s="126" t="s">
        <v>3475</v>
      </c>
      <c r="C526" s="126" t="s">
        <v>808</v>
      </c>
      <c r="D526" s="126" t="s">
        <v>815</v>
      </c>
      <c r="E526" s="126" t="s">
        <v>810</v>
      </c>
      <c r="F526" s="126" t="s">
        <v>809</v>
      </c>
      <c r="G526" s="126" t="s">
        <v>810</v>
      </c>
      <c r="H526" s="126" t="s">
        <v>810</v>
      </c>
      <c r="I526" s="126" t="s">
        <v>810</v>
      </c>
      <c r="J526" s="126" t="s">
        <v>810</v>
      </c>
      <c r="K526" s="126" t="s">
        <v>810</v>
      </c>
      <c r="L526" s="126" t="s">
        <v>3477</v>
      </c>
      <c r="M526" s="126" t="s">
        <v>3478</v>
      </c>
      <c r="N526" s="126" t="s">
        <v>3479</v>
      </c>
      <c r="O526" s="126" t="s">
        <v>3480</v>
      </c>
      <c r="P526" s="125"/>
    </row>
    <row r="527" spans="1:16" x14ac:dyDescent="0.3">
      <c r="A527" s="126" t="s">
        <v>259</v>
      </c>
      <c r="B527" s="126" t="s">
        <v>3481</v>
      </c>
      <c r="C527" s="126" t="s">
        <v>808</v>
      </c>
      <c r="D527" s="126" t="s">
        <v>888</v>
      </c>
      <c r="E527" s="126" t="s">
        <v>809</v>
      </c>
      <c r="F527" s="126" t="s">
        <v>810</v>
      </c>
      <c r="G527" s="126" t="s">
        <v>810</v>
      </c>
      <c r="H527" s="126" t="s">
        <v>810</v>
      </c>
      <c r="I527" s="126" t="s">
        <v>810</v>
      </c>
      <c r="J527" s="126" t="s">
        <v>810</v>
      </c>
      <c r="K527" s="126" t="s">
        <v>810</v>
      </c>
      <c r="L527" s="126" t="s">
        <v>3482</v>
      </c>
      <c r="M527" s="126" t="s">
        <v>3483</v>
      </c>
      <c r="N527" s="126" t="s">
        <v>3484</v>
      </c>
      <c r="O527" s="126" t="s">
        <v>3485</v>
      </c>
      <c r="P527" s="125"/>
    </row>
    <row r="528" spans="1:16" x14ac:dyDescent="0.3">
      <c r="A528" s="126" t="s">
        <v>260</v>
      </c>
      <c r="B528" s="126" t="s">
        <v>3486</v>
      </c>
      <c r="C528" s="126" t="s">
        <v>935</v>
      </c>
      <c r="D528" s="126" t="s">
        <v>940</v>
      </c>
      <c r="E528" s="126" t="s">
        <v>809</v>
      </c>
      <c r="F528" s="126" t="s">
        <v>810</v>
      </c>
      <c r="G528" s="126" t="s">
        <v>809</v>
      </c>
      <c r="H528" s="126" t="s">
        <v>810</v>
      </c>
      <c r="I528" s="126" t="s">
        <v>810</v>
      </c>
      <c r="J528" s="126" t="s">
        <v>810</v>
      </c>
      <c r="K528" s="126" t="s">
        <v>810</v>
      </c>
      <c r="L528" s="126" t="s">
        <v>936</v>
      </c>
      <c r="M528" s="126" t="s">
        <v>3487</v>
      </c>
      <c r="N528" s="126" t="s">
        <v>3488</v>
      </c>
      <c r="O528" s="126" t="s">
        <v>3489</v>
      </c>
      <c r="P528" s="126" t="s">
        <v>3490</v>
      </c>
    </row>
    <row r="529" spans="1:16" x14ac:dyDescent="0.3">
      <c r="A529" s="126" t="s">
        <v>261</v>
      </c>
      <c r="B529" s="126" t="s">
        <v>3491</v>
      </c>
      <c r="C529" s="126" t="s">
        <v>935</v>
      </c>
      <c r="D529" s="126" t="s">
        <v>940</v>
      </c>
      <c r="E529" s="126" t="s">
        <v>809</v>
      </c>
      <c r="F529" s="126" t="s">
        <v>809</v>
      </c>
      <c r="G529" s="126" t="s">
        <v>809</v>
      </c>
      <c r="H529" s="126" t="s">
        <v>809</v>
      </c>
      <c r="I529" s="126" t="s">
        <v>809</v>
      </c>
      <c r="J529" s="126" t="s">
        <v>809</v>
      </c>
      <c r="K529" s="126" t="s">
        <v>809</v>
      </c>
      <c r="L529" s="126" t="s">
        <v>936</v>
      </c>
      <c r="M529" s="126" t="s">
        <v>3492</v>
      </c>
      <c r="N529" s="126" t="s">
        <v>3493</v>
      </c>
      <c r="O529" s="126" t="s">
        <v>3494</v>
      </c>
      <c r="P529" s="126" t="s">
        <v>3495</v>
      </c>
    </row>
    <row r="530" spans="1:16" x14ac:dyDescent="0.3">
      <c r="A530" s="126" t="s">
        <v>3497</v>
      </c>
      <c r="B530" s="126" t="s">
        <v>3496</v>
      </c>
      <c r="C530" s="126" t="s">
        <v>808</v>
      </c>
      <c r="D530" s="126" t="s">
        <v>815</v>
      </c>
      <c r="E530" s="126" t="s">
        <v>809</v>
      </c>
      <c r="F530" s="126" t="s">
        <v>810</v>
      </c>
      <c r="G530" s="126" t="s">
        <v>810</v>
      </c>
      <c r="H530" s="126" t="s">
        <v>810</v>
      </c>
      <c r="I530" s="126" t="s">
        <v>810</v>
      </c>
      <c r="J530" s="126" t="s">
        <v>810</v>
      </c>
      <c r="K530" s="126" t="s">
        <v>810</v>
      </c>
      <c r="L530" s="126" t="s">
        <v>3498</v>
      </c>
      <c r="M530" s="126" t="s">
        <v>3499</v>
      </c>
      <c r="N530" s="126" t="s">
        <v>837</v>
      </c>
      <c r="O530" s="125"/>
      <c r="P530" s="125"/>
    </row>
    <row r="531" spans="1:16" x14ac:dyDescent="0.3">
      <c r="A531" s="126" t="s">
        <v>3501</v>
      </c>
      <c r="B531" s="126" t="s">
        <v>3500</v>
      </c>
      <c r="C531" s="126" t="s">
        <v>808</v>
      </c>
      <c r="D531" s="126" t="s">
        <v>888</v>
      </c>
      <c r="E531" s="126" t="s">
        <v>809</v>
      </c>
      <c r="F531" s="126" t="s">
        <v>810</v>
      </c>
      <c r="G531" s="126" t="s">
        <v>810</v>
      </c>
      <c r="H531" s="126" t="s">
        <v>810</v>
      </c>
      <c r="I531" s="126" t="s">
        <v>810</v>
      </c>
      <c r="J531" s="126" t="s">
        <v>810</v>
      </c>
      <c r="K531" s="126" t="s">
        <v>810</v>
      </c>
      <c r="L531" s="126" t="s">
        <v>3502</v>
      </c>
      <c r="M531" s="126" t="s">
        <v>3503</v>
      </c>
      <c r="N531" s="126" t="s">
        <v>1438</v>
      </c>
      <c r="O531" s="126" t="s">
        <v>3504</v>
      </c>
      <c r="P531" s="125"/>
    </row>
    <row r="532" spans="1:16" x14ac:dyDescent="0.3">
      <c r="A532" s="126" t="s">
        <v>3506</v>
      </c>
      <c r="B532" s="126" t="s">
        <v>3505</v>
      </c>
      <c r="C532" s="126" t="s">
        <v>808</v>
      </c>
      <c r="D532" s="126" t="s">
        <v>815</v>
      </c>
      <c r="E532" s="126" t="s">
        <v>810</v>
      </c>
      <c r="F532" s="126" t="s">
        <v>809</v>
      </c>
      <c r="G532" s="126" t="s">
        <v>810</v>
      </c>
      <c r="H532" s="126" t="s">
        <v>810</v>
      </c>
      <c r="I532" s="126" t="s">
        <v>810</v>
      </c>
      <c r="J532" s="126" t="s">
        <v>810</v>
      </c>
      <c r="K532" s="126" t="s">
        <v>810</v>
      </c>
      <c r="L532" s="126" t="s">
        <v>3507</v>
      </c>
      <c r="M532" s="126" t="s">
        <v>3508</v>
      </c>
      <c r="N532" s="126" t="s">
        <v>1438</v>
      </c>
      <c r="O532" s="126" t="s">
        <v>3509</v>
      </c>
      <c r="P532" s="125"/>
    </row>
    <row r="533" spans="1:16" x14ac:dyDescent="0.3">
      <c r="A533" s="126" t="s">
        <v>262</v>
      </c>
      <c r="B533" s="126" t="s">
        <v>3510</v>
      </c>
      <c r="C533" s="126" t="s">
        <v>935</v>
      </c>
      <c r="D533" s="126" t="s">
        <v>940</v>
      </c>
      <c r="E533" s="126" t="s">
        <v>809</v>
      </c>
      <c r="F533" s="126" t="s">
        <v>809</v>
      </c>
      <c r="G533" s="126" t="s">
        <v>809</v>
      </c>
      <c r="H533" s="126" t="s">
        <v>809</v>
      </c>
      <c r="I533" s="126" t="s">
        <v>809</v>
      </c>
      <c r="J533" s="126" t="s">
        <v>809</v>
      </c>
      <c r="K533" s="126" t="s">
        <v>809</v>
      </c>
      <c r="L533" s="126" t="s">
        <v>3511</v>
      </c>
      <c r="M533" s="126" t="s">
        <v>3512</v>
      </c>
      <c r="N533" s="126" t="s">
        <v>1438</v>
      </c>
      <c r="O533" s="126" t="s">
        <v>3513</v>
      </c>
      <c r="P533" s="126" t="s">
        <v>3514</v>
      </c>
    </row>
    <row r="534" spans="1:16" x14ac:dyDescent="0.3">
      <c r="A534" s="126" t="s">
        <v>3516</v>
      </c>
      <c r="B534" s="126" t="s">
        <v>3515</v>
      </c>
      <c r="C534" s="126" t="s">
        <v>808</v>
      </c>
      <c r="D534" s="126" t="s">
        <v>922</v>
      </c>
      <c r="E534" s="126" t="s">
        <v>809</v>
      </c>
      <c r="F534" s="126" t="s">
        <v>809</v>
      </c>
      <c r="G534" s="126" t="s">
        <v>810</v>
      </c>
      <c r="H534" s="126" t="s">
        <v>810</v>
      </c>
      <c r="I534" s="126" t="s">
        <v>810</v>
      </c>
      <c r="J534" s="126" t="s">
        <v>810</v>
      </c>
      <c r="K534" s="126" t="s">
        <v>810</v>
      </c>
      <c r="L534" s="126" t="s">
        <v>3517</v>
      </c>
      <c r="M534" s="126" t="s">
        <v>3518</v>
      </c>
      <c r="N534" s="126" t="s">
        <v>837</v>
      </c>
      <c r="O534" s="126" t="s">
        <v>3519</v>
      </c>
      <c r="P534" s="125"/>
    </row>
    <row r="535" spans="1:16" x14ac:dyDescent="0.3">
      <c r="A535" s="126" t="s">
        <v>263</v>
      </c>
      <c r="B535" s="126" t="s">
        <v>3520</v>
      </c>
      <c r="C535" s="126" t="s">
        <v>935</v>
      </c>
      <c r="D535" s="126" t="s">
        <v>940</v>
      </c>
      <c r="E535" s="126" t="s">
        <v>809</v>
      </c>
      <c r="F535" s="126" t="s">
        <v>809</v>
      </c>
      <c r="G535" s="126" t="s">
        <v>809</v>
      </c>
      <c r="H535" s="126" t="s">
        <v>809</v>
      </c>
      <c r="I535" s="126" t="s">
        <v>809</v>
      </c>
      <c r="J535" s="126" t="s">
        <v>809</v>
      </c>
      <c r="K535" s="126" t="s">
        <v>809</v>
      </c>
      <c r="L535" s="126" t="s">
        <v>936</v>
      </c>
      <c r="M535" s="126" t="s">
        <v>3521</v>
      </c>
      <c r="N535" s="126" t="s">
        <v>3522</v>
      </c>
      <c r="O535" s="126" t="s">
        <v>3523</v>
      </c>
      <c r="P535" s="126" t="s">
        <v>3524</v>
      </c>
    </row>
    <row r="536" spans="1:16" x14ac:dyDescent="0.3">
      <c r="A536" s="126" t="s">
        <v>264</v>
      </c>
      <c r="B536" s="126" t="s">
        <v>3525</v>
      </c>
      <c r="C536" s="126" t="s">
        <v>935</v>
      </c>
      <c r="D536" s="126" t="s">
        <v>940</v>
      </c>
      <c r="E536" s="126" t="s">
        <v>809</v>
      </c>
      <c r="F536" s="126" t="s">
        <v>809</v>
      </c>
      <c r="G536" s="126" t="s">
        <v>809</v>
      </c>
      <c r="H536" s="126" t="s">
        <v>809</v>
      </c>
      <c r="I536" s="126" t="s">
        <v>809</v>
      </c>
      <c r="J536" s="126" t="s">
        <v>809</v>
      </c>
      <c r="K536" s="126" t="s">
        <v>809</v>
      </c>
      <c r="L536" s="126" t="s">
        <v>936</v>
      </c>
      <c r="M536" s="126" t="s">
        <v>3526</v>
      </c>
      <c r="N536" s="126" t="s">
        <v>3527</v>
      </c>
      <c r="O536" s="126" t="s">
        <v>3528</v>
      </c>
      <c r="P536" s="126" t="s">
        <v>3529</v>
      </c>
    </row>
    <row r="537" spans="1:16" x14ac:dyDescent="0.3">
      <c r="A537" s="126" t="s">
        <v>3531</v>
      </c>
      <c r="B537" s="126" t="s">
        <v>3530</v>
      </c>
      <c r="C537" s="126" t="s">
        <v>808</v>
      </c>
      <c r="D537" s="126" t="s">
        <v>888</v>
      </c>
      <c r="E537" s="126" t="s">
        <v>809</v>
      </c>
      <c r="F537" s="126" t="s">
        <v>810</v>
      </c>
      <c r="G537" s="126" t="s">
        <v>810</v>
      </c>
      <c r="H537" s="126" t="s">
        <v>810</v>
      </c>
      <c r="I537" s="126" t="s">
        <v>810</v>
      </c>
      <c r="J537" s="126" t="s">
        <v>810</v>
      </c>
      <c r="K537" s="126" t="s">
        <v>810</v>
      </c>
      <c r="L537" s="126" t="s">
        <v>3532</v>
      </c>
      <c r="M537" s="126" t="s">
        <v>3533</v>
      </c>
      <c r="N537" s="126" t="s">
        <v>3534</v>
      </c>
      <c r="O537" s="126" t="s">
        <v>3535</v>
      </c>
      <c r="P537" s="125"/>
    </row>
    <row r="538" spans="1:16" x14ac:dyDescent="0.3">
      <c r="A538" s="126" t="s">
        <v>3537</v>
      </c>
      <c r="B538" s="126" t="s">
        <v>3536</v>
      </c>
      <c r="C538" s="126" t="s">
        <v>808</v>
      </c>
      <c r="D538" s="126" t="s">
        <v>815</v>
      </c>
      <c r="E538" s="126" t="s">
        <v>809</v>
      </c>
      <c r="F538" s="126" t="s">
        <v>810</v>
      </c>
      <c r="G538" s="126" t="s">
        <v>810</v>
      </c>
      <c r="H538" s="126" t="s">
        <v>810</v>
      </c>
      <c r="I538" s="126" t="s">
        <v>810</v>
      </c>
      <c r="J538" s="126" t="s">
        <v>810</v>
      </c>
      <c r="K538" s="126" t="s">
        <v>810</v>
      </c>
      <c r="L538" s="126" t="s">
        <v>3538</v>
      </c>
      <c r="M538" s="126" t="s">
        <v>3539</v>
      </c>
      <c r="N538" s="126" t="s">
        <v>1031</v>
      </c>
      <c r="O538" s="126" t="s">
        <v>3540</v>
      </c>
      <c r="P538" s="126" t="s">
        <v>3541</v>
      </c>
    </row>
    <row r="539" spans="1:16" x14ac:dyDescent="0.3">
      <c r="A539" s="126" t="s">
        <v>268</v>
      </c>
      <c r="B539" s="126" t="s">
        <v>3542</v>
      </c>
      <c r="C539" s="126" t="s">
        <v>808</v>
      </c>
      <c r="D539" s="126" t="s">
        <v>815</v>
      </c>
      <c r="E539" s="126" t="s">
        <v>809</v>
      </c>
      <c r="F539" s="126" t="s">
        <v>810</v>
      </c>
      <c r="G539" s="126" t="s">
        <v>810</v>
      </c>
      <c r="H539" s="126" t="s">
        <v>810</v>
      </c>
      <c r="I539" s="126" t="s">
        <v>810</v>
      </c>
      <c r="J539" s="126" t="s">
        <v>810</v>
      </c>
      <c r="K539" s="126" t="s">
        <v>810</v>
      </c>
      <c r="L539" s="126" t="s">
        <v>3543</v>
      </c>
      <c r="M539" s="126" t="s">
        <v>3544</v>
      </c>
      <c r="N539" s="126" t="s">
        <v>1122</v>
      </c>
      <c r="O539" s="126" t="s">
        <v>3545</v>
      </c>
      <c r="P539" s="126" t="s">
        <v>3546</v>
      </c>
    </row>
    <row r="540" spans="1:16" x14ac:dyDescent="0.3">
      <c r="A540" s="126" t="s">
        <v>269</v>
      </c>
      <c r="B540" s="126" t="s">
        <v>3547</v>
      </c>
      <c r="C540" s="126" t="s">
        <v>808</v>
      </c>
      <c r="D540" s="126" t="s">
        <v>815</v>
      </c>
      <c r="E540" s="126" t="s">
        <v>809</v>
      </c>
      <c r="F540" s="126" t="s">
        <v>809</v>
      </c>
      <c r="G540" s="126" t="s">
        <v>810</v>
      </c>
      <c r="H540" s="126" t="s">
        <v>810</v>
      </c>
      <c r="I540" s="126" t="s">
        <v>810</v>
      </c>
      <c r="J540" s="126" t="s">
        <v>810</v>
      </c>
      <c r="K540" s="126" t="s">
        <v>810</v>
      </c>
      <c r="L540" s="126" t="s">
        <v>3548</v>
      </c>
      <c r="M540" s="126" t="s">
        <v>3549</v>
      </c>
      <c r="N540" s="126" t="s">
        <v>1934</v>
      </c>
      <c r="O540" s="126" t="s">
        <v>3550</v>
      </c>
      <c r="P540" s="125"/>
    </row>
    <row r="541" spans="1:16" x14ac:dyDescent="0.3">
      <c r="A541" s="126" t="s">
        <v>270</v>
      </c>
      <c r="B541" s="126" t="s">
        <v>3551</v>
      </c>
      <c r="C541" s="126" t="s">
        <v>808</v>
      </c>
      <c r="D541" s="126" t="s">
        <v>815</v>
      </c>
      <c r="E541" s="126" t="s">
        <v>809</v>
      </c>
      <c r="F541" s="126" t="s">
        <v>810</v>
      </c>
      <c r="G541" s="126" t="s">
        <v>810</v>
      </c>
      <c r="H541" s="126" t="s">
        <v>810</v>
      </c>
      <c r="I541" s="126" t="s">
        <v>810</v>
      </c>
      <c r="J541" s="126" t="s">
        <v>810</v>
      </c>
      <c r="K541" s="126" t="s">
        <v>810</v>
      </c>
      <c r="L541" s="126" t="s">
        <v>3552</v>
      </c>
      <c r="M541" s="126" t="s">
        <v>3553</v>
      </c>
      <c r="N541" s="126" t="s">
        <v>2712</v>
      </c>
      <c r="O541" s="126" t="s">
        <v>3554</v>
      </c>
      <c r="P541" s="126" t="s">
        <v>3555</v>
      </c>
    </row>
    <row r="542" spans="1:16" x14ac:dyDescent="0.3">
      <c r="A542" s="126" t="s">
        <v>3557</v>
      </c>
      <c r="B542" s="126" t="s">
        <v>3556</v>
      </c>
      <c r="C542" s="126" t="s">
        <v>808</v>
      </c>
      <c r="D542" s="126" t="s">
        <v>815</v>
      </c>
      <c r="E542" s="126" t="s">
        <v>810</v>
      </c>
      <c r="F542" s="126" t="s">
        <v>809</v>
      </c>
      <c r="G542" s="126" t="s">
        <v>810</v>
      </c>
      <c r="H542" s="126" t="s">
        <v>810</v>
      </c>
      <c r="I542" s="126" t="s">
        <v>809</v>
      </c>
      <c r="J542" s="126" t="s">
        <v>810</v>
      </c>
      <c r="K542" s="126" t="s">
        <v>810</v>
      </c>
      <c r="L542" s="126" t="s">
        <v>3558</v>
      </c>
      <c r="M542" s="126" t="s">
        <v>3559</v>
      </c>
      <c r="N542" s="126" t="s">
        <v>3560</v>
      </c>
      <c r="O542" s="126" t="s">
        <v>3561</v>
      </c>
      <c r="P542" s="126" t="s">
        <v>3562</v>
      </c>
    </row>
    <row r="543" spans="1:16" x14ac:dyDescent="0.3">
      <c r="A543" s="126" t="s">
        <v>267</v>
      </c>
      <c r="B543" s="126" t="s">
        <v>3563</v>
      </c>
      <c r="C543" s="126" t="s">
        <v>808</v>
      </c>
      <c r="D543" s="126" t="s">
        <v>888</v>
      </c>
      <c r="E543" s="126" t="s">
        <v>809</v>
      </c>
      <c r="F543" s="126" t="s">
        <v>810</v>
      </c>
      <c r="G543" s="126" t="s">
        <v>809</v>
      </c>
      <c r="H543" s="126" t="s">
        <v>810</v>
      </c>
      <c r="I543" s="126" t="s">
        <v>810</v>
      </c>
      <c r="J543" s="126" t="s">
        <v>810</v>
      </c>
      <c r="K543" s="126" t="s">
        <v>810</v>
      </c>
      <c r="L543" s="126" t="s">
        <v>3564</v>
      </c>
      <c r="M543" s="126" t="s">
        <v>3565</v>
      </c>
      <c r="N543" s="126" t="s">
        <v>3566</v>
      </c>
      <c r="O543" s="126" t="s">
        <v>3567</v>
      </c>
      <c r="P543" s="126" t="s">
        <v>3568</v>
      </c>
    </row>
    <row r="544" spans="1:16" x14ac:dyDescent="0.3">
      <c r="A544" s="126" t="s">
        <v>3570</v>
      </c>
      <c r="B544" s="126" t="s">
        <v>3569</v>
      </c>
      <c r="C544" s="126" t="s">
        <v>808</v>
      </c>
      <c r="D544" s="126" t="s">
        <v>888</v>
      </c>
      <c r="E544" s="126" t="s">
        <v>810</v>
      </c>
      <c r="F544" s="126" t="s">
        <v>810</v>
      </c>
      <c r="G544" s="126" t="s">
        <v>810</v>
      </c>
      <c r="H544" s="126" t="s">
        <v>810</v>
      </c>
      <c r="I544" s="126" t="s">
        <v>810</v>
      </c>
      <c r="J544" s="126" t="s">
        <v>810</v>
      </c>
      <c r="K544" s="126" t="s">
        <v>810</v>
      </c>
      <c r="L544" s="126" t="s">
        <v>3571</v>
      </c>
      <c r="M544" s="126" t="s">
        <v>3572</v>
      </c>
      <c r="N544" s="126" t="s">
        <v>3379</v>
      </c>
      <c r="O544" s="126" t="s">
        <v>3573</v>
      </c>
      <c r="P544" s="125"/>
    </row>
    <row r="545" spans="1:16" x14ac:dyDescent="0.3">
      <c r="A545" s="126" t="s">
        <v>3575</v>
      </c>
      <c r="B545" s="126" t="s">
        <v>3574</v>
      </c>
      <c r="C545" s="126" t="s">
        <v>808</v>
      </c>
      <c r="D545" s="126" t="s">
        <v>888</v>
      </c>
      <c r="E545" s="126" t="s">
        <v>809</v>
      </c>
      <c r="F545" s="126" t="s">
        <v>810</v>
      </c>
      <c r="G545" s="126" t="s">
        <v>810</v>
      </c>
      <c r="H545" s="126" t="s">
        <v>810</v>
      </c>
      <c r="I545" s="126" t="s">
        <v>810</v>
      </c>
      <c r="J545" s="126" t="s">
        <v>810</v>
      </c>
      <c r="K545" s="126" t="s">
        <v>810</v>
      </c>
      <c r="L545" s="126" t="s">
        <v>3576</v>
      </c>
      <c r="M545" s="126" t="s">
        <v>3577</v>
      </c>
      <c r="N545" s="126" t="s">
        <v>3460</v>
      </c>
      <c r="O545" s="126" t="s">
        <v>3578</v>
      </c>
      <c r="P545" s="126" t="s">
        <v>3579</v>
      </c>
    </row>
    <row r="546" spans="1:16" x14ac:dyDescent="0.3">
      <c r="A546" s="126" t="s">
        <v>559</v>
      </c>
      <c r="B546" s="126" t="s">
        <v>3580</v>
      </c>
      <c r="C546" s="126" t="s">
        <v>808</v>
      </c>
      <c r="D546" s="126" t="s">
        <v>815</v>
      </c>
      <c r="E546" s="126" t="s">
        <v>809</v>
      </c>
      <c r="F546" s="126" t="s">
        <v>810</v>
      </c>
      <c r="G546" s="126" t="s">
        <v>810</v>
      </c>
      <c r="H546" s="126" t="s">
        <v>810</v>
      </c>
      <c r="I546" s="126" t="s">
        <v>810</v>
      </c>
      <c r="J546" s="126" t="s">
        <v>810</v>
      </c>
      <c r="K546" s="126" t="s">
        <v>810</v>
      </c>
      <c r="L546" s="126" t="s">
        <v>3581</v>
      </c>
      <c r="M546" s="126" t="s">
        <v>3582</v>
      </c>
      <c r="N546" s="126" t="s">
        <v>1592</v>
      </c>
      <c r="O546" s="126" t="s">
        <v>3583</v>
      </c>
      <c r="P546" s="126" t="s">
        <v>3584</v>
      </c>
    </row>
    <row r="547" spans="1:16" x14ac:dyDescent="0.3">
      <c r="A547" s="126" t="s">
        <v>288</v>
      </c>
      <c r="B547" s="126" t="s">
        <v>3585</v>
      </c>
      <c r="C547" s="126" t="s">
        <v>808</v>
      </c>
      <c r="D547" s="126" t="s">
        <v>815</v>
      </c>
      <c r="E547" s="126" t="s">
        <v>809</v>
      </c>
      <c r="F547" s="126" t="s">
        <v>809</v>
      </c>
      <c r="G547" s="126" t="s">
        <v>810</v>
      </c>
      <c r="H547" s="126" t="s">
        <v>810</v>
      </c>
      <c r="I547" s="126" t="s">
        <v>810</v>
      </c>
      <c r="J547" s="126" t="s">
        <v>810</v>
      </c>
      <c r="K547" s="126" t="s">
        <v>810</v>
      </c>
      <c r="L547" s="126" t="s">
        <v>3586</v>
      </c>
      <c r="M547" s="126" t="s">
        <v>3587</v>
      </c>
      <c r="N547" s="126" t="s">
        <v>837</v>
      </c>
      <c r="O547" s="126" t="s">
        <v>3588</v>
      </c>
      <c r="P547" s="126" t="s">
        <v>3589</v>
      </c>
    </row>
    <row r="548" spans="1:16" x14ac:dyDescent="0.3">
      <c r="A548" s="126" t="s">
        <v>3591</v>
      </c>
      <c r="B548" s="126" t="s">
        <v>3590</v>
      </c>
      <c r="C548" s="126" t="s">
        <v>808</v>
      </c>
      <c r="D548" s="126" t="s">
        <v>815</v>
      </c>
      <c r="E548" s="126" t="s">
        <v>809</v>
      </c>
      <c r="F548" s="126" t="s">
        <v>810</v>
      </c>
      <c r="G548" s="126" t="s">
        <v>809</v>
      </c>
      <c r="H548" s="126" t="s">
        <v>810</v>
      </c>
      <c r="I548" s="126" t="s">
        <v>810</v>
      </c>
      <c r="J548" s="126" t="s">
        <v>810</v>
      </c>
      <c r="K548" s="126" t="s">
        <v>810</v>
      </c>
      <c r="L548" s="126" t="s">
        <v>3592</v>
      </c>
      <c r="M548" s="126" t="s">
        <v>3593</v>
      </c>
      <c r="N548" s="126" t="s">
        <v>837</v>
      </c>
      <c r="O548" s="126" t="s">
        <v>3594</v>
      </c>
      <c r="P548" s="125"/>
    </row>
    <row r="549" spans="1:16" x14ac:dyDescent="0.3">
      <c r="A549" s="126" t="s">
        <v>289</v>
      </c>
      <c r="B549" s="126" t="s">
        <v>3595</v>
      </c>
      <c r="C549" s="126" t="s">
        <v>808</v>
      </c>
      <c r="D549" s="126" t="s">
        <v>815</v>
      </c>
      <c r="E549" s="126" t="s">
        <v>809</v>
      </c>
      <c r="F549" s="126" t="s">
        <v>810</v>
      </c>
      <c r="G549" s="126" t="s">
        <v>810</v>
      </c>
      <c r="H549" s="126" t="s">
        <v>810</v>
      </c>
      <c r="I549" s="126" t="s">
        <v>810</v>
      </c>
      <c r="J549" s="126" t="s">
        <v>810</v>
      </c>
      <c r="K549" s="126" t="s">
        <v>810</v>
      </c>
      <c r="L549" s="126" t="s">
        <v>3596</v>
      </c>
      <c r="M549" s="126" t="s">
        <v>3597</v>
      </c>
      <c r="N549" s="126" t="s">
        <v>3598</v>
      </c>
      <c r="O549" s="126" t="s">
        <v>3599</v>
      </c>
      <c r="P549" s="126" t="s">
        <v>3600</v>
      </c>
    </row>
    <row r="550" spans="1:16" x14ac:dyDescent="0.3">
      <c r="A550" s="126" t="s">
        <v>560</v>
      </c>
      <c r="B550" s="126" t="s">
        <v>3601</v>
      </c>
      <c r="C550" s="126" t="s">
        <v>808</v>
      </c>
      <c r="D550" s="126" t="s">
        <v>861</v>
      </c>
      <c r="E550" s="126" t="s">
        <v>809</v>
      </c>
      <c r="F550" s="126" t="s">
        <v>810</v>
      </c>
      <c r="G550" s="126" t="s">
        <v>810</v>
      </c>
      <c r="H550" s="126" t="s">
        <v>810</v>
      </c>
      <c r="I550" s="126" t="s">
        <v>810</v>
      </c>
      <c r="J550" s="126" t="s">
        <v>810</v>
      </c>
      <c r="K550" s="126" t="s">
        <v>810</v>
      </c>
      <c r="L550" s="126" t="s">
        <v>3602</v>
      </c>
      <c r="M550" s="126" t="s">
        <v>3603</v>
      </c>
      <c r="N550" s="126" t="s">
        <v>1277</v>
      </c>
      <c r="O550" s="126" t="s">
        <v>3604</v>
      </c>
      <c r="P550" s="125"/>
    </row>
    <row r="551" spans="1:16" x14ac:dyDescent="0.3">
      <c r="A551" s="126" t="s">
        <v>561</v>
      </c>
      <c r="B551" s="126" t="s">
        <v>3605</v>
      </c>
      <c r="C551" s="126" t="s">
        <v>808</v>
      </c>
      <c r="D551" s="126" t="s">
        <v>815</v>
      </c>
      <c r="E551" s="126" t="s">
        <v>809</v>
      </c>
      <c r="F551" s="126" t="s">
        <v>809</v>
      </c>
      <c r="G551" s="126" t="s">
        <v>810</v>
      </c>
      <c r="H551" s="126" t="s">
        <v>810</v>
      </c>
      <c r="I551" s="126" t="s">
        <v>810</v>
      </c>
      <c r="J551" s="126" t="s">
        <v>810</v>
      </c>
      <c r="K551" s="126" t="s">
        <v>810</v>
      </c>
      <c r="L551" s="126" t="s">
        <v>3606</v>
      </c>
      <c r="M551" s="126" t="s">
        <v>3607</v>
      </c>
      <c r="N551" s="126" t="s">
        <v>2423</v>
      </c>
      <c r="O551" s="126" t="s">
        <v>3608</v>
      </c>
      <c r="P551" s="126" t="s">
        <v>3609</v>
      </c>
    </row>
    <row r="552" spans="1:16" x14ac:dyDescent="0.3">
      <c r="A552" s="126" t="s">
        <v>3611</v>
      </c>
      <c r="B552" s="126" t="s">
        <v>3610</v>
      </c>
      <c r="C552" s="126" t="s">
        <v>808</v>
      </c>
      <c r="D552" s="126" t="s">
        <v>815</v>
      </c>
      <c r="E552" s="126" t="s">
        <v>809</v>
      </c>
      <c r="F552" s="126" t="s">
        <v>810</v>
      </c>
      <c r="G552" s="126" t="s">
        <v>810</v>
      </c>
      <c r="H552" s="126" t="s">
        <v>810</v>
      </c>
      <c r="I552" s="126" t="s">
        <v>810</v>
      </c>
      <c r="J552" s="126" t="s">
        <v>810</v>
      </c>
      <c r="K552" s="126" t="s">
        <v>810</v>
      </c>
      <c r="L552" s="126" t="s">
        <v>3612</v>
      </c>
      <c r="M552" s="126" t="s">
        <v>3613</v>
      </c>
      <c r="N552" s="126" t="s">
        <v>820</v>
      </c>
      <c r="O552" s="126" t="s">
        <v>3614</v>
      </c>
      <c r="P552" s="125"/>
    </row>
    <row r="553" spans="1:16" x14ac:dyDescent="0.3">
      <c r="A553" s="126" t="s">
        <v>271</v>
      </c>
      <c r="B553" s="126" t="s">
        <v>3615</v>
      </c>
      <c r="C553" s="126" t="s">
        <v>935</v>
      </c>
      <c r="D553" s="126" t="s">
        <v>940</v>
      </c>
      <c r="E553" s="126" t="s">
        <v>809</v>
      </c>
      <c r="F553" s="126" t="s">
        <v>809</v>
      </c>
      <c r="G553" s="126" t="s">
        <v>809</v>
      </c>
      <c r="H553" s="126" t="s">
        <v>809</v>
      </c>
      <c r="I553" s="126" t="s">
        <v>809</v>
      </c>
      <c r="J553" s="126" t="s">
        <v>809</v>
      </c>
      <c r="K553" s="126" t="s">
        <v>809</v>
      </c>
      <c r="L553" s="126" t="s">
        <v>936</v>
      </c>
      <c r="M553" s="126" t="s">
        <v>3616</v>
      </c>
      <c r="N553" s="126" t="s">
        <v>820</v>
      </c>
      <c r="O553" s="126" t="s">
        <v>3617</v>
      </c>
      <c r="P553" s="126" t="s">
        <v>3618</v>
      </c>
    </row>
    <row r="554" spans="1:16" x14ac:dyDescent="0.3">
      <c r="A554" s="126" t="s">
        <v>272</v>
      </c>
      <c r="B554" s="126" t="s">
        <v>3619</v>
      </c>
      <c r="C554" s="126" t="s">
        <v>935</v>
      </c>
      <c r="D554" s="126" t="s">
        <v>940</v>
      </c>
      <c r="E554" s="126" t="s">
        <v>809</v>
      </c>
      <c r="F554" s="126" t="s">
        <v>810</v>
      </c>
      <c r="G554" s="126" t="s">
        <v>809</v>
      </c>
      <c r="H554" s="126" t="s">
        <v>810</v>
      </c>
      <c r="I554" s="126" t="s">
        <v>810</v>
      </c>
      <c r="J554" s="126" t="s">
        <v>810</v>
      </c>
      <c r="K554" s="126" t="s">
        <v>810</v>
      </c>
      <c r="L554" s="126" t="s">
        <v>1179</v>
      </c>
      <c r="M554" s="126" t="s">
        <v>3620</v>
      </c>
      <c r="N554" s="126" t="s">
        <v>3621</v>
      </c>
      <c r="O554" s="126" t="s">
        <v>3622</v>
      </c>
      <c r="P554" s="126" t="s">
        <v>3623</v>
      </c>
    </row>
    <row r="555" spans="1:16" x14ac:dyDescent="0.3">
      <c r="A555" s="126" t="s">
        <v>273</v>
      </c>
      <c r="B555" s="126" t="s">
        <v>3624</v>
      </c>
      <c r="C555" s="126" t="s">
        <v>935</v>
      </c>
      <c r="D555" s="126" t="s">
        <v>940</v>
      </c>
      <c r="E555" s="126" t="s">
        <v>809</v>
      </c>
      <c r="F555" s="126" t="s">
        <v>809</v>
      </c>
      <c r="G555" s="126" t="s">
        <v>809</v>
      </c>
      <c r="H555" s="126" t="s">
        <v>809</v>
      </c>
      <c r="I555" s="126" t="s">
        <v>809</v>
      </c>
      <c r="J555" s="126" t="s">
        <v>809</v>
      </c>
      <c r="K555" s="126" t="s">
        <v>809</v>
      </c>
      <c r="L555" s="126" t="s">
        <v>3625</v>
      </c>
      <c r="M555" s="126" t="s">
        <v>3626</v>
      </c>
      <c r="N555" s="126" t="s">
        <v>3627</v>
      </c>
      <c r="O555" s="126" t="s">
        <v>3628</v>
      </c>
      <c r="P555" s="126" t="s">
        <v>3629</v>
      </c>
    </row>
    <row r="556" spans="1:16" x14ac:dyDescent="0.3">
      <c r="A556" s="126" t="s">
        <v>3631</v>
      </c>
      <c r="B556" s="126" t="s">
        <v>3630</v>
      </c>
      <c r="C556" s="126" t="s">
        <v>808</v>
      </c>
      <c r="D556" s="126" t="s">
        <v>861</v>
      </c>
      <c r="E556" s="126" t="s">
        <v>810</v>
      </c>
      <c r="F556" s="126" t="s">
        <v>810</v>
      </c>
      <c r="G556" s="126" t="s">
        <v>810</v>
      </c>
      <c r="H556" s="126" t="s">
        <v>810</v>
      </c>
      <c r="I556" s="126" t="s">
        <v>810</v>
      </c>
      <c r="J556" s="126" t="s">
        <v>810</v>
      </c>
      <c r="K556" s="126" t="s">
        <v>809</v>
      </c>
      <c r="L556" s="126" t="s">
        <v>3632</v>
      </c>
      <c r="M556" s="126" t="s">
        <v>3633</v>
      </c>
      <c r="N556" s="126" t="s">
        <v>1934</v>
      </c>
      <c r="O556" s="126" t="s">
        <v>3634</v>
      </c>
      <c r="P556" s="126" t="s">
        <v>3635</v>
      </c>
    </row>
    <row r="557" spans="1:16" x14ac:dyDescent="0.3">
      <c r="A557" s="126" t="s">
        <v>274</v>
      </c>
      <c r="B557" s="126" t="s">
        <v>3636</v>
      </c>
      <c r="C557" s="126" t="s">
        <v>935</v>
      </c>
      <c r="D557" s="126" t="s">
        <v>940</v>
      </c>
      <c r="E557" s="126" t="s">
        <v>809</v>
      </c>
      <c r="F557" s="126" t="s">
        <v>809</v>
      </c>
      <c r="G557" s="126" t="s">
        <v>809</v>
      </c>
      <c r="H557" s="126" t="s">
        <v>809</v>
      </c>
      <c r="I557" s="126" t="s">
        <v>809</v>
      </c>
      <c r="J557" s="126" t="s">
        <v>809</v>
      </c>
      <c r="K557" s="126" t="s">
        <v>809</v>
      </c>
      <c r="L557" s="126" t="s">
        <v>936</v>
      </c>
      <c r="M557" s="126" t="s">
        <v>3637</v>
      </c>
      <c r="N557" s="126" t="s">
        <v>1969</v>
      </c>
      <c r="O557" s="126" t="s">
        <v>3638</v>
      </c>
      <c r="P557" s="126" t="s">
        <v>3639</v>
      </c>
    </row>
    <row r="558" spans="1:16" x14ac:dyDescent="0.3">
      <c r="A558" s="126" t="s">
        <v>275</v>
      </c>
      <c r="B558" s="126" t="s">
        <v>3640</v>
      </c>
      <c r="C558" s="126" t="s">
        <v>935</v>
      </c>
      <c r="D558" s="126" t="s">
        <v>940</v>
      </c>
      <c r="E558" s="126" t="s">
        <v>809</v>
      </c>
      <c r="F558" s="126" t="s">
        <v>809</v>
      </c>
      <c r="G558" s="126" t="s">
        <v>809</v>
      </c>
      <c r="H558" s="126" t="s">
        <v>810</v>
      </c>
      <c r="I558" s="126" t="s">
        <v>809</v>
      </c>
      <c r="J558" s="126" t="s">
        <v>809</v>
      </c>
      <c r="K558" s="126" t="s">
        <v>809</v>
      </c>
      <c r="L558" s="126" t="s">
        <v>1142</v>
      </c>
      <c r="M558" s="126" t="s">
        <v>3641</v>
      </c>
      <c r="N558" s="126" t="s">
        <v>3642</v>
      </c>
      <c r="O558" s="126" t="s">
        <v>3643</v>
      </c>
      <c r="P558" s="126" t="s">
        <v>3644</v>
      </c>
    </row>
    <row r="559" spans="1:16" x14ac:dyDescent="0.3">
      <c r="A559" s="126" t="s">
        <v>276</v>
      </c>
      <c r="B559" s="126" t="s">
        <v>3645</v>
      </c>
      <c r="C559" s="126" t="s">
        <v>935</v>
      </c>
      <c r="D559" s="126" t="s">
        <v>940</v>
      </c>
      <c r="E559" s="126" t="s">
        <v>809</v>
      </c>
      <c r="F559" s="126" t="s">
        <v>809</v>
      </c>
      <c r="G559" s="126" t="s">
        <v>809</v>
      </c>
      <c r="H559" s="126" t="s">
        <v>809</v>
      </c>
      <c r="I559" s="126" t="s">
        <v>809</v>
      </c>
      <c r="J559" s="126" t="s">
        <v>809</v>
      </c>
      <c r="K559" s="126" t="s">
        <v>809</v>
      </c>
      <c r="L559" s="126" t="s">
        <v>936</v>
      </c>
      <c r="M559" s="126" t="s">
        <v>3646</v>
      </c>
      <c r="N559" s="126" t="s">
        <v>3647</v>
      </c>
      <c r="O559" s="126" t="s">
        <v>3648</v>
      </c>
      <c r="P559" s="126" t="s">
        <v>3649</v>
      </c>
    </row>
    <row r="560" spans="1:16" x14ac:dyDescent="0.3">
      <c r="A560" s="126" t="s">
        <v>3651</v>
      </c>
      <c r="B560" s="126" t="s">
        <v>3650</v>
      </c>
      <c r="C560" s="126" t="s">
        <v>808</v>
      </c>
      <c r="D560" s="126" t="s">
        <v>888</v>
      </c>
      <c r="E560" s="126" t="s">
        <v>809</v>
      </c>
      <c r="F560" s="126" t="s">
        <v>810</v>
      </c>
      <c r="G560" s="126" t="s">
        <v>810</v>
      </c>
      <c r="H560" s="126" t="s">
        <v>810</v>
      </c>
      <c r="I560" s="126" t="s">
        <v>810</v>
      </c>
      <c r="J560" s="126" t="s">
        <v>810</v>
      </c>
      <c r="K560" s="126" t="s">
        <v>810</v>
      </c>
      <c r="L560" s="126" t="s">
        <v>3652</v>
      </c>
      <c r="M560" s="126" t="s">
        <v>3653</v>
      </c>
      <c r="N560" s="126" t="s">
        <v>3654</v>
      </c>
      <c r="O560" s="126" t="s">
        <v>3655</v>
      </c>
      <c r="P560" s="125"/>
    </row>
    <row r="561" spans="1:16" x14ac:dyDescent="0.3">
      <c r="A561" s="126" t="s">
        <v>3657</v>
      </c>
      <c r="B561" s="126" t="s">
        <v>3656</v>
      </c>
      <c r="C561" s="126" t="s">
        <v>808</v>
      </c>
      <c r="D561" s="126" t="s">
        <v>861</v>
      </c>
      <c r="E561" s="126" t="s">
        <v>809</v>
      </c>
      <c r="F561" s="126" t="s">
        <v>810</v>
      </c>
      <c r="G561" s="126" t="s">
        <v>810</v>
      </c>
      <c r="H561" s="126" t="s">
        <v>810</v>
      </c>
      <c r="I561" s="126" t="s">
        <v>810</v>
      </c>
      <c r="J561" s="126" t="s">
        <v>810</v>
      </c>
      <c r="K561" s="126" t="s">
        <v>810</v>
      </c>
      <c r="L561" s="126" t="s">
        <v>3658</v>
      </c>
      <c r="M561" s="126" t="s">
        <v>3659</v>
      </c>
      <c r="N561" s="126" t="s">
        <v>899</v>
      </c>
      <c r="O561" s="126" t="s">
        <v>3660</v>
      </c>
      <c r="P561" s="126" t="s">
        <v>3661</v>
      </c>
    </row>
    <row r="562" spans="1:16" x14ac:dyDescent="0.3">
      <c r="A562" s="126" t="s">
        <v>277</v>
      </c>
      <c r="B562" s="126" t="s">
        <v>3662</v>
      </c>
      <c r="C562" s="126" t="s">
        <v>808</v>
      </c>
      <c r="D562" s="126" t="s">
        <v>861</v>
      </c>
      <c r="E562" s="126" t="s">
        <v>809</v>
      </c>
      <c r="F562" s="126" t="s">
        <v>809</v>
      </c>
      <c r="G562" s="126" t="s">
        <v>810</v>
      </c>
      <c r="H562" s="126" t="s">
        <v>810</v>
      </c>
      <c r="I562" s="126" t="s">
        <v>810</v>
      </c>
      <c r="J562" s="126" t="s">
        <v>810</v>
      </c>
      <c r="K562" s="126" t="s">
        <v>810</v>
      </c>
      <c r="L562" s="126" t="s">
        <v>3663</v>
      </c>
      <c r="M562" s="126" t="s">
        <v>3664</v>
      </c>
      <c r="N562" s="126" t="s">
        <v>837</v>
      </c>
      <c r="O562" s="126" t="s">
        <v>3665</v>
      </c>
      <c r="P562" s="126" t="s">
        <v>3666</v>
      </c>
    </row>
    <row r="563" spans="1:16" x14ac:dyDescent="0.3">
      <c r="A563" s="126" t="s">
        <v>3668</v>
      </c>
      <c r="B563" s="126" t="s">
        <v>3667</v>
      </c>
      <c r="C563" s="126" t="s">
        <v>808</v>
      </c>
      <c r="D563" s="126" t="s">
        <v>815</v>
      </c>
      <c r="E563" s="126" t="s">
        <v>810</v>
      </c>
      <c r="F563" s="126" t="s">
        <v>809</v>
      </c>
      <c r="G563" s="126" t="s">
        <v>810</v>
      </c>
      <c r="H563" s="126" t="s">
        <v>810</v>
      </c>
      <c r="I563" s="126" t="s">
        <v>810</v>
      </c>
      <c r="J563" s="126" t="s">
        <v>810</v>
      </c>
      <c r="K563" s="126" t="s">
        <v>810</v>
      </c>
      <c r="L563" s="126" t="s">
        <v>3663</v>
      </c>
      <c r="M563" s="126" t="s">
        <v>3664</v>
      </c>
      <c r="N563" s="126" t="s">
        <v>837</v>
      </c>
      <c r="O563" s="126" t="s">
        <v>3669</v>
      </c>
      <c r="P563" s="126" t="s">
        <v>3670</v>
      </c>
    </row>
    <row r="564" spans="1:16" x14ac:dyDescent="0.3">
      <c r="A564" s="126" t="s">
        <v>3672</v>
      </c>
      <c r="B564" s="126" t="s">
        <v>3671</v>
      </c>
      <c r="C564" s="126" t="s">
        <v>808</v>
      </c>
      <c r="D564" s="126" t="s">
        <v>815</v>
      </c>
      <c r="E564" s="126" t="s">
        <v>810</v>
      </c>
      <c r="F564" s="126" t="s">
        <v>809</v>
      </c>
      <c r="G564" s="126" t="s">
        <v>810</v>
      </c>
      <c r="H564" s="126" t="s">
        <v>810</v>
      </c>
      <c r="I564" s="126" t="s">
        <v>810</v>
      </c>
      <c r="J564" s="126" t="s">
        <v>810</v>
      </c>
      <c r="K564" s="126" t="s">
        <v>810</v>
      </c>
      <c r="L564" s="126" t="s">
        <v>3673</v>
      </c>
      <c r="M564" s="126" t="s">
        <v>3674</v>
      </c>
      <c r="N564" s="126" t="s">
        <v>3675</v>
      </c>
      <c r="O564" s="126" t="s">
        <v>3676</v>
      </c>
      <c r="P564" s="126" t="s">
        <v>3677</v>
      </c>
    </row>
    <row r="565" spans="1:16" x14ac:dyDescent="0.3">
      <c r="A565" s="126" t="s">
        <v>3679</v>
      </c>
      <c r="B565" s="126" t="s">
        <v>3678</v>
      </c>
      <c r="C565" s="126" t="s">
        <v>808</v>
      </c>
      <c r="D565" s="126" t="s">
        <v>815</v>
      </c>
      <c r="E565" s="126" t="s">
        <v>810</v>
      </c>
      <c r="F565" s="126" t="s">
        <v>809</v>
      </c>
      <c r="G565" s="126" t="s">
        <v>810</v>
      </c>
      <c r="H565" s="126" t="s">
        <v>810</v>
      </c>
      <c r="I565" s="126" t="s">
        <v>810</v>
      </c>
      <c r="J565" s="126" t="s">
        <v>810</v>
      </c>
      <c r="K565" s="126" t="s">
        <v>810</v>
      </c>
      <c r="L565" s="126" t="s">
        <v>3680</v>
      </c>
      <c r="M565" s="126" t="s">
        <v>3681</v>
      </c>
      <c r="N565" s="126" t="s">
        <v>3436</v>
      </c>
      <c r="O565" s="126" t="s">
        <v>3682</v>
      </c>
      <c r="P565" s="125"/>
    </row>
    <row r="566" spans="1:16" x14ac:dyDescent="0.3">
      <c r="A566" s="126" t="s">
        <v>3684</v>
      </c>
      <c r="B566" s="126" t="s">
        <v>3683</v>
      </c>
      <c r="C566" s="126" t="s">
        <v>808</v>
      </c>
      <c r="D566" s="126" t="s">
        <v>815</v>
      </c>
      <c r="E566" s="126" t="s">
        <v>810</v>
      </c>
      <c r="F566" s="126" t="s">
        <v>809</v>
      </c>
      <c r="G566" s="126" t="s">
        <v>810</v>
      </c>
      <c r="H566" s="126" t="s">
        <v>810</v>
      </c>
      <c r="I566" s="126" t="s">
        <v>810</v>
      </c>
      <c r="J566" s="126" t="s">
        <v>810</v>
      </c>
      <c r="K566" s="126" t="s">
        <v>810</v>
      </c>
      <c r="L566" s="126" t="s">
        <v>3685</v>
      </c>
      <c r="M566" s="126" t="s">
        <v>3686</v>
      </c>
      <c r="N566" s="126" t="s">
        <v>906</v>
      </c>
      <c r="O566" s="126" t="s">
        <v>3687</v>
      </c>
      <c r="P566" s="125"/>
    </row>
    <row r="567" spans="1:16" x14ac:dyDescent="0.3">
      <c r="A567" s="126" t="s">
        <v>278</v>
      </c>
      <c r="B567" s="126" t="s">
        <v>3688</v>
      </c>
      <c r="C567" s="126" t="s">
        <v>935</v>
      </c>
      <c r="D567" s="126" t="s">
        <v>940</v>
      </c>
      <c r="E567" s="126" t="s">
        <v>809</v>
      </c>
      <c r="F567" s="126" t="s">
        <v>809</v>
      </c>
      <c r="G567" s="126" t="s">
        <v>809</v>
      </c>
      <c r="H567" s="126" t="s">
        <v>810</v>
      </c>
      <c r="I567" s="126" t="s">
        <v>809</v>
      </c>
      <c r="J567" s="126" t="s">
        <v>809</v>
      </c>
      <c r="K567" s="126" t="s">
        <v>809</v>
      </c>
      <c r="L567" s="126" t="s">
        <v>936</v>
      </c>
      <c r="M567" s="126" t="s">
        <v>3689</v>
      </c>
      <c r="N567" s="126" t="s">
        <v>3690</v>
      </c>
      <c r="O567" s="126" t="s">
        <v>3691</v>
      </c>
      <c r="P567" s="126" t="s">
        <v>3692</v>
      </c>
    </row>
    <row r="568" spans="1:16" x14ac:dyDescent="0.3">
      <c r="A568" s="126" t="s">
        <v>562</v>
      </c>
      <c r="B568" s="126" t="s">
        <v>3693</v>
      </c>
      <c r="C568" s="126" t="s">
        <v>808</v>
      </c>
      <c r="D568" s="126" t="s">
        <v>815</v>
      </c>
      <c r="E568" s="126" t="s">
        <v>809</v>
      </c>
      <c r="F568" s="126" t="s">
        <v>809</v>
      </c>
      <c r="G568" s="126" t="s">
        <v>810</v>
      </c>
      <c r="H568" s="126" t="s">
        <v>810</v>
      </c>
      <c r="I568" s="126" t="s">
        <v>810</v>
      </c>
      <c r="J568" s="126" t="s">
        <v>810</v>
      </c>
      <c r="K568" s="126" t="s">
        <v>810</v>
      </c>
      <c r="L568" s="126" t="s">
        <v>3694</v>
      </c>
      <c r="M568" s="126" t="s">
        <v>3695</v>
      </c>
      <c r="N568" s="126" t="s">
        <v>3479</v>
      </c>
      <c r="O568" s="126" t="s">
        <v>3696</v>
      </c>
      <c r="P568" s="125"/>
    </row>
    <row r="569" spans="1:16" x14ac:dyDescent="0.3">
      <c r="A569" s="126" t="s">
        <v>3698</v>
      </c>
      <c r="B569" s="126" t="s">
        <v>3697</v>
      </c>
      <c r="C569" s="126" t="s">
        <v>808</v>
      </c>
      <c r="D569" s="126" t="s">
        <v>815</v>
      </c>
      <c r="E569" s="126" t="s">
        <v>809</v>
      </c>
      <c r="F569" s="126" t="s">
        <v>810</v>
      </c>
      <c r="G569" s="126" t="s">
        <v>810</v>
      </c>
      <c r="H569" s="126" t="s">
        <v>810</v>
      </c>
      <c r="I569" s="126" t="s">
        <v>810</v>
      </c>
      <c r="J569" s="126" t="s">
        <v>810</v>
      </c>
      <c r="K569" s="126" t="s">
        <v>810</v>
      </c>
      <c r="L569" s="126" t="s">
        <v>3699</v>
      </c>
      <c r="M569" s="126" t="s">
        <v>3700</v>
      </c>
      <c r="N569" s="126" t="s">
        <v>3701</v>
      </c>
      <c r="O569" s="126" t="s">
        <v>3702</v>
      </c>
      <c r="P569" s="126" t="s">
        <v>3703</v>
      </c>
    </row>
    <row r="570" spans="1:16" x14ac:dyDescent="0.3">
      <c r="A570" s="126" t="s">
        <v>3705</v>
      </c>
      <c r="B570" s="126" t="s">
        <v>3704</v>
      </c>
      <c r="C570" s="126" t="s">
        <v>808</v>
      </c>
      <c r="D570" s="126" t="s">
        <v>815</v>
      </c>
      <c r="E570" s="126" t="s">
        <v>810</v>
      </c>
      <c r="F570" s="126" t="s">
        <v>809</v>
      </c>
      <c r="G570" s="126" t="s">
        <v>810</v>
      </c>
      <c r="H570" s="126" t="s">
        <v>810</v>
      </c>
      <c r="I570" s="126" t="s">
        <v>810</v>
      </c>
      <c r="J570" s="126" t="s">
        <v>810</v>
      </c>
      <c r="K570" s="126" t="s">
        <v>810</v>
      </c>
      <c r="L570" s="126" t="s">
        <v>840</v>
      </c>
      <c r="M570" s="126" t="s">
        <v>841</v>
      </c>
      <c r="N570" s="126" t="s">
        <v>837</v>
      </c>
      <c r="O570" s="126" t="s">
        <v>842</v>
      </c>
      <c r="P570" s="125"/>
    </row>
    <row r="571" spans="1:16" x14ac:dyDescent="0.3">
      <c r="A571" s="126" t="s">
        <v>3707</v>
      </c>
      <c r="B571" s="126" t="s">
        <v>3706</v>
      </c>
      <c r="C571" s="126" t="s">
        <v>808</v>
      </c>
      <c r="D571" s="126" t="s">
        <v>815</v>
      </c>
      <c r="E571" s="126" t="s">
        <v>809</v>
      </c>
      <c r="F571" s="126" t="s">
        <v>810</v>
      </c>
      <c r="G571" s="126" t="s">
        <v>810</v>
      </c>
      <c r="H571" s="126" t="s">
        <v>810</v>
      </c>
      <c r="I571" s="126" t="s">
        <v>810</v>
      </c>
      <c r="J571" s="126" t="s">
        <v>810</v>
      </c>
      <c r="K571" s="126" t="s">
        <v>810</v>
      </c>
      <c r="L571" s="126" t="s">
        <v>3708</v>
      </c>
      <c r="M571" s="126" t="s">
        <v>3709</v>
      </c>
      <c r="N571" s="126" t="s">
        <v>1244</v>
      </c>
      <c r="O571" s="126" t="s">
        <v>3710</v>
      </c>
      <c r="P571" s="125"/>
    </row>
    <row r="572" spans="1:16" x14ac:dyDescent="0.3">
      <c r="A572" s="126" t="s">
        <v>279</v>
      </c>
      <c r="B572" s="126" t="s">
        <v>3711</v>
      </c>
      <c r="C572" s="126" t="s">
        <v>808</v>
      </c>
      <c r="D572" s="126" t="s">
        <v>815</v>
      </c>
      <c r="E572" s="126" t="s">
        <v>809</v>
      </c>
      <c r="F572" s="126" t="s">
        <v>809</v>
      </c>
      <c r="G572" s="126" t="s">
        <v>810</v>
      </c>
      <c r="H572" s="126" t="s">
        <v>810</v>
      </c>
      <c r="I572" s="126" t="s">
        <v>809</v>
      </c>
      <c r="J572" s="126" t="s">
        <v>810</v>
      </c>
      <c r="K572" s="126" t="s">
        <v>810</v>
      </c>
      <c r="L572" s="126" t="s">
        <v>3712</v>
      </c>
      <c r="M572" s="126" t="s">
        <v>1842</v>
      </c>
      <c r="N572" s="126" t="s">
        <v>1843</v>
      </c>
      <c r="O572" s="126" t="s">
        <v>3713</v>
      </c>
      <c r="P572" s="125"/>
    </row>
    <row r="573" spans="1:16" x14ac:dyDescent="0.3">
      <c r="A573" s="126" t="s">
        <v>3715</v>
      </c>
      <c r="B573" s="126" t="s">
        <v>3714</v>
      </c>
      <c r="C573" s="126" t="s">
        <v>808</v>
      </c>
      <c r="D573" s="126" t="s">
        <v>888</v>
      </c>
      <c r="E573" s="126" t="s">
        <v>809</v>
      </c>
      <c r="F573" s="126" t="s">
        <v>810</v>
      </c>
      <c r="G573" s="126" t="s">
        <v>810</v>
      </c>
      <c r="H573" s="126" t="s">
        <v>810</v>
      </c>
      <c r="I573" s="126" t="s">
        <v>810</v>
      </c>
      <c r="J573" s="126" t="s">
        <v>810</v>
      </c>
      <c r="K573" s="126" t="s">
        <v>810</v>
      </c>
      <c r="L573" s="126" t="s">
        <v>3716</v>
      </c>
      <c r="M573" s="126" t="s">
        <v>3717</v>
      </c>
      <c r="N573" s="126" t="s">
        <v>813</v>
      </c>
      <c r="O573" s="126" t="s">
        <v>3718</v>
      </c>
      <c r="P573" s="126" t="s">
        <v>3719</v>
      </c>
    </row>
    <row r="574" spans="1:16" x14ac:dyDescent="0.3">
      <c r="A574" s="126" t="s">
        <v>3721</v>
      </c>
      <c r="B574" s="126" t="s">
        <v>3720</v>
      </c>
      <c r="C574" s="126" t="s">
        <v>808</v>
      </c>
      <c r="D574" s="126" t="s">
        <v>888</v>
      </c>
      <c r="E574" s="126" t="s">
        <v>809</v>
      </c>
      <c r="F574" s="126" t="s">
        <v>810</v>
      </c>
      <c r="G574" s="126" t="s">
        <v>810</v>
      </c>
      <c r="H574" s="126" t="s">
        <v>810</v>
      </c>
      <c r="I574" s="126" t="s">
        <v>810</v>
      </c>
      <c r="J574" s="126" t="s">
        <v>810</v>
      </c>
      <c r="K574" s="126" t="s">
        <v>810</v>
      </c>
      <c r="L574" s="126" t="s">
        <v>3722</v>
      </c>
      <c r="M574" s="126" t="s">
        <v>3723</v>
      </c>
      <c r="N574" s="126" t="s">
        <v>3724</v>
      </c>
      <c r="O574" s="126" t="s">
        <v>3725</v>
      </c>
      <c r="P574" s="125"/>
    </row>
    <row r="575" spans="1:16" x14ac:dyDescent="0.3">
      <c r="A575" s="126" t="s">
        <v>280</v>
      </c>
      <c r="B575" s="126" t="s">
        <v>3726</v>
      </c>
      <c r="C575" s="126" t="s">
        <v>935</v>
      </c>
      <c r="D575" s="126" t="s">
        <v>940</v>
      </c>
      <c r="E575" s="126" t="s">
        <v>809</v>
      </c>
      <c r="F575" s="126" t="s">
        <v>809</v>
      </c>
      <c r="G575" s="126" t="s">
        <v>809</v>
      </c>
      <c r="H575" s="126" t="s">
        <v>809</v>
      </c>
      <c r="I575" s="126" t="s">
        <v>809</v>
      </c>
      <c r="J575" s="126" t="s">
        <v>809</v>
      </c>
      <c r="K575" s="126" t="s">
        <v>809</v>
      </c>
      <c r="L575" s="126" t="s">
        <v>936</v>
      </c>
      <c r="M575" s="126" t="s">
        <v>3727</v>
      </c>
      <c r="N575" s="126" t="s">
        <v>3728</v>
      </c>
      <c r="O575" s="126" t="s">
        <v>3729</v>
      </c>
      <c r="P575" s="126" t="s">
        <v>3730</v>
      </c>
    </row>
    <row r="576" spans="1:16" x14ac:dyDescent="0.3">
      <c r="A576" s="126" t="s">
        <v>3732</v>
      </c>
      <c r="B576" s="126" t="s">
        <v>3731</v>
      </c>
      <c r="C576" s="126" t="s">
        <v>808</v>
      </c>
      <c r="D576" s="126" t="s">
        <v>815</v>
      </c>
      <c r="E576" s="126" t="s">
        <v>810</v>
      </c>
      <c r="F576" s="126" t="s">
        <v>810</v>
      </c>
      <c r="G576" s="126" t="s">
        <v>810</v>
      </c>
      <c r="H576" s="126" t="s">
        <v>809</v>
      </c>
      <c r="I576" s="126" t="s">
        <v>810</v>
      </c>
      <c r="J576" s="126" t="s">
        <v>810</v>
      </c>
      <c r="K576" s="126" t="s">
        <v>810</v>
      </c>
      <c r="L576" s="126" t="s">
        <v>3733</v>
      </c>
      <c r="M576" s="126" t="s">
        <v>3734</v>
      </c>
      <c r="N576" s="126" t="s">
        <v>1451</v>
      </c>
      <c r="O576" s="126" t="s">
        <v>3735</v>
      </c>
      <c r="P576" s="125"/>
    </row>
    <row r="577" spans="1:16" x14ac:dyDescent="0.3">
      <c r="A577" s="126" t="s">
        <v>281</v>
      </c>
      <c r="B577" s="126" t="s">
        <v>3736</v>
      </c>
      <c r="C577" s="126" t="s">
        <v>808</v>
      </c>
      <c r="D577" s="126" t="s">
        <v>815</v>
      </c>
      <c r="E577" s="126" t="s">
        <v>809</v>
      </c>
      <c r="F577" s="126" t="s">
        <v>810</v>
      </c>
      <c r="G577" s="126" t="s">
        <v>810</v>
      </c>
      <c r="H577" s="126" t="s">
        <v>810</v>
      </c>
      <c r="I577" s="126" t="s">
        <v>810</v>
      </c>
      <c r="J577" s="126" t="s">
        <v>810</v>
      </c>
      <c r="K577" s="126" t="s">
        <v>810</v>
      </c>
      <c r="L577" s="126" t="s">
        <v>3737</v>
      </c>
      <c r="M577" s="126" t="s">
        <v>3738</v>
      </c>
      <c r="N577" s="126" t="s">
        <v>3739</v>
      </c>
      <c r="O577" s="126" t="s">
        <v>3740</v>
      </c>
      <c r="P577" s="125"/>
    </row>
    <row r="578" spans="1:16" x14ac:dyDescent="0.3">
      <c r="A578" s="126" t="s">
        <v>3742</v>
      </c>
      <c r="B578" s="126" t="s">
        <v>3741</v>
      </c>
      <c r="C578" s="126" t="s">
        <v>808</v>
      </c>
      <c r="D578" s="126" t="s">
        <v>815</v>
      </c>
      <c r="E578" s="126" t="s">
        <v>809</v>
      </c>
      <c r="F578" s="126" t="s">
        <v>810</v>
      </c>
      <c r="G578" s="126" t="s">
        <v>810</v>
      </c>
      <c r="H578" s="126" t="s">
        <v>810</v>
      </c>
      <c r="I578" s="126" t="s">
        <v>810</v>
      </c>
      <c r="J578" s="126" t="s">
        <v>810</v>
      </c>
      <c r="K578" s="126" t="s">
        <v>810</v>
      </c>
      <c r="L578" s="126" t="s">
        <v>3743</v>
      </c>
      <c r="M578" s="126" t="s">
        <v>3744</v>
      </c>
      <c r="N578" s="126" t="s">
        <v>906</v>
      </c>
      <c r="O578" s="126" t="s">
        <v>3745</v>
      </c>
      <c r="P578" s="125"/>
    </row>
    <row r="579" spans="1:16" x14ac:dyDescent="0.3">
      <c r="A579" s="126" t="s">
        <v>621</v>
      </c>
      <c r="B579" s="126" t="s">
        <v>3746</v>
      </c>
      <c r="C579" s="126" t="s">
        <v>808</v>
      </c>
      <c r="D579" s="126" t="s">
        <v>888</v>
      </c>
      <c r="E579" s="126" t="s">
        <v>809</v>
      </c>
      <c r="F579" s="126" t="s">
        <v>810</v>
      </c>
      <c r="G579" s="126" t="s">
        <v>810</v>
      </c>
      <c r="H579" s="126" t="s">
        <v>810</v>
      </c>
      <c r="I579" s="126" t="s">
        <v>810</v>
      </c>
      <c r="J579" s="126" t="s">
        <v>810</v>
      </c>
      <c r="K579" s="126" t="s">
        <v>810</v>
      </c>
      <c r="L579" s="126" t="s">
        <v>3747</v>
      </c>
      <c r="M579" s="126" t="s">
        <v>3748</v>
      </c>
      <c r="N579" s="126" t="s">
        <v>3237</v>
      </c>
      <c r="O579" s="126" t="s">
        <v>3749</v>
      </c>
      <c r="P579" s="125"/>
    </row>
    <row r="580" spans="1:16" x14ac:dyDescent="0.3">
      <c r="A580" s="126" t="s">
        <v>3751</v>
      </c>
      <c r="B580" s="126" t="s">
        <v>3750</v>
      </c>
      <c r="C580" s="126" t="s">
        <v>808</v>
      </c>
      <c r="D580" s="126" t="s">
        <v>815</v>
      </c>
      <c r="E580" s="126" t="s">
        <v>809</v>
      </c>
      <c r="F580" s="126" t="s">
        <v>810</v>
      </c>
      <c r="G580" s="126" t="s">
        <v>810</v>
      </c>
      <c r="H580" s="126" t="s">
        <v>810</v>
      </c>
      <c r="I580" s="126" t="s">
        <v>810</v>
      </c>
      <c r="J580" s="126" t="s">
        <v>810</v>
      </c>
      <c r="K580" s="126" t="s">
        <v>810</v>
      </c>
      <c r="L580" s="126" t="s">
        <v>3752</v>
      </c>
      <c r="M580" s="126" t="s">
        <v>3753</v>
      </c>
      <c r="N580" s="126" t="s">
        <v>3754</v>
      </c>
      <c r="O580" s="126" t="s">
        <v>3755</v>
      </c>
      <c r="P580" s="125"/>
    </row>
    <row r="581" spans="1:16" x14ac:dyDescent="0.3">
      <c r="A581" s="126" t="s">
        <v>3757</v>
      </c>
      <c r="B581" s="126" t="s">
        <v>3756</v>
      </c>
      <c r="C581" s="126" t="s">
        <v>808</v>
      </c>
      <c r="D581" s="126" t="s">
        <v>815</v>
      </c>
      <c r="E581" s="126" t="s">
        <v>809</v>
      </c>
      <c r="F581" s="126" t="s">
        <v>810</v>
      </c>
      <c r="G581" s="126" t="s">
        <v>810</v>
      </c>
      <c r="H581" s="126" t="s">
        <v>810</v>
      </c>
      <c r="I581" s="126" t="s">
        <v>810</v>
      </c>
      <c r="J581" s="126" t="s">
        <v>810</v>
      </c>
      <c r="K581" s="126" t="s">
        <v>810</v>
      </c>
      <c r="L581" s="126" t="s">
        <v>3758</v>
      </c>
      <c r="M581" s="126" t="s">
        <v>3759</v>
      </c>
      <c r="N581" s="126" t="s">
        <v>2288</v>
      </c>
      <c r="O581" s="126" t="s">
        <v>3760</v>
      </c>
      <c r="P581" s="125"/>
    </row>
    <row r="582" spans="1:16" x14ac:dyDescent="0.3">
      <c r="A582" s="126" t="s">
        <v>3762</v>
      </c>
      <c r="B582" s="126" t="s">
        <v>3761</v>
      </c>
      <c r="C582" s="126" t="s">
        <v>808</v>
      </c>
      <c r="D582" s="126" t="s">
        <v>815</v>
      </c>
      <c r="E582" s="126" t="s">
        <v>809</v>
      </c>
      <c r="F582" s="126" t="s">
        <v>810</v>
      </c>
      <c r="G582" s="126" t="s">
        <v>810</v>
      </c>
      <c r="H582" s="126" t="s">
        <v>810</v>
      </c>
      <c r="I582" s="126" t="s">
        <v>810</v>
      </c>
      <c r="J582" s="126" t="s">
        <v>810</v>
      </c>
      <c r="K582" s="126" t="s">
        <v>810</v>
      </c>
      <c r="L582" s="126" t="s">
        <v>3763</v>
      </c>
      <c r="M582" s="126" t="s">
        <v>3764</v>
      </c>
      <c r="N582" s="126" t="s">
        <v>2371</v>
      </c>
      <c r="O582" s="126" t="s">
        <v>3765</v>
      </c>
      <c r="P582" s="126" t="s">
        <v>3766</v>
      </c>
    </row>
    <row r="583" spans="1:16" x14ac:dyDescent="0.3">
      <c r="A583" s="126" t="s">
        <v>291</v>
      </c>
      <c r="B583" s="126" t="s">
        <v>3767</v>
      </c>
      <c r="C583" s="126" t="s">
        <v>808</v>
      </c>
      <c r="D583" s="126" t="s">
        <v>815</v>
      </c>
      <c r="E583" s="126" t="s">
        <v>809</v>
      </c>
      <c r="F583" s="126" t="s">
        <v>810</v>
      </c>
      <c r="G583" s="126" t="s">
        <v>810</v>
      </c>
      <c r="H583" s="126" t="s">
        <v>810</v>
      </c>
      <c r="I583" s="126" t="s">
        <v>810</v>
      </c>
      <c r="J583" s="126" t="s">
        <v>810</v>
      </c>
      <c r="K583" s="126" t="s">
        <v>810</v>
      </c>
      <c r="L583" s="126" t="s">
        <v>3768</v>
      </c>
      <c r="M583" s="126" t="s">
        <v>3769</v>
      </c>
      <c r="N583" s="126" t="s">
        <v>1897</v>
      </c>
      <c r="O583" s="126" t="s">
        <v>3770</v>
      </c>
      <c r="P583" s="126" t="s">
        <v>3771</v>
      </c>
    </row>
    <row r="584" spans="1:16" x14ac:dyDescent="0.3">
      <c r="A584" s="126" t="s">
        <v>563</v>
      </c>
      <c r="B584" s="126" t="s">
        <v>3772</v>
      </c>
      <c r="C584" s="126" t="s">
        <v>808</v>
      </c>
      <c r="D584" s="126" t="s">
        <v>888</v>
      </c>
      <c r="E584" s="126" t="s">
        <v>809</v>
      </c>
      <c r="F584" s="126" t="s">
        <v>810</v>
      </c>
      <c r="G584" s="126" t="s">
        <v>810</v>
      </c>
      <c r="H584" s="126" t="s">
        <v>810</v>
      </c>
      <c r="I584" s="126" t="s">
        <v>810</v>
      </c>
      <c r="J584" s="126" t="s">
        <v>810</v>
      </c>
      <c r="K584" s="126" t="s">
        <v>810</v>
      </c>
      <c r="L584" s="126" t="s">
        <v>3773</v>
      </c>
      <c r="M584" s="126" t="s">
        <v>3774</v>
      </c>
      <c r="N584" s="126" t="s">
        <v>3775</v>
      </c>
      <c r="O584" s="126" t="s">
        <v>3776</v>
      </c>
      <c r="P584" s="125"/>
    </row>
    <row r="585" spans="1:16" x14ac:dyDescent="0.3">
      <c r="A585" s="126" t="s">
        <v>292</v>
      </c>
      <c r="B585" s="126" t="s">
        <v>3777</v>
      </c>
      <c r="C585" s="126" t="s">
        <v>808</v>
      </c>
      <c r="D585" s="126" t="s">
        <v>888</v>
      </c>
      <c r="E585" s="126" t="s">
        <v>809</v>
      </c>
      <c r="F585" s="126" t="s">
        <v>810</v>
      </c>
      <c r="G585" s="126" t="s">
        <v>810</v>
      </c>
      <c r="H585" s="126" t="s">
        <v>810</v>
      </c>
      <c r="I585" s="126" t="s">
        <v>810</v>
      </c>
      <c r="J585" s="126" t="s">
        <v>810</v>
      </c>
      <c r="K585" s="126" t="s">
        <v>810</v>
      </c>
      <c r="L585" s="126" t="s">
        <v>3778</v>
      </c>
      <c r="M585" s="126" t="s">
        <v>3779</v>
      </c>
      <c r="N585" s="126" t="s">
        <v>2326</v>
      </c>
      <c r="O585" s="126" t="s">
        <v>3780</v>
      </c>
      <c r="P585" s="125"/>
    </row>
    <row r="586" spans="1:16" x14ac:dyDescent="0.3">
      <c r="A586" s="126" t="s">
        <v>3782</v>
      </c>
      <c r="B586" s="126" t="s">
        <v>3781</v>
      </c>
      <c r="C586" s="126" t="s">
        <v>808</v>
      </c>
      <c r="D586" s="126" t="s">
        <v>888</v>
      </c>
      <c r="E586" s="126" t="s">
        <v>809</v>
      </c>
      <c r="F586" s="126" t="s">
        <v>810</v>
      </c>
      <c r="G586" s="126" t="s">
        <v>810</v>
      </c>
      <c r="H586" s="126" t="s">
        <v>810</v>
      </c>
      <c r="I586" s="126" t="s">
        <v>810</v>
      </c>
      <c r="J586" s="126" t="s">
        <v>810</v>
      </c>
      <c r="K586" s="126" t="s">
        <v>810</v>
      </c>
      <c r="L586" s="126" t="s">
        <v>3783</v>
      </c>
      <c r="M586" s="126" t="s">
        <v>3784</v>
      </c>
      <c r="N586" s="126" t="s">
        <v>3056</v>
      </c>
      <c r="O586" s="126" t="s">
        <v>3785</v>
      </c>
      <c r="P586" s="125"/>
    </row>
    <row r="587" spans="1:16" x14ac:dyDescent="0.3">
      <c r="A587" s="126" t="s">
        <v>602</v>
      </c>
      <c r="B587" s="126" t="s">
        <v>3786</v>
      </c>
      <c r="C587" s="126" t="s">
        <v>808</v>
      </c>
      <c r="D587" s="126" t="s">
        <v>861</v>
      </c>
      <c r="E587" s="126" t="s">
        <v>809</v>
      </c>
      <c r="F587" s="126" t="s">
        <v>810</v>
      </c>
      <c r="G587" s="126" t="s">
        <v>810</v>
      </c>
      <c r="H587" s="126" t="s">
        <v>810</v>
      </c>
      <c r="I587" s="126" t="s">
        <v>810</v>
      </c>
      <c r="J587" s="126" t="s">
        <v>810</v>
      </c>
      <c r="K587" s="126" t="s">
        <v>810</v>
      </c>
      <c r="L587" s="126" t="s">
        <v>3787</v>
      </c>
      <c r="M587" s="126" t="s">
        <v>3788</v>
      </c>
      <c r="N587" s="126" t="s">
        <v>3789</v>
      </c>
      <c r="O587" s="126" t="s">
        <v>3790</v>
      </c>
      <c r="P587" s="126" t="s">
        <v>3791</v>
      </c>
    </row>
    <row r="588" spans="1:16" x14ac:dyDescent="0.3">
      <c r="A588" s="126" t="s">
        <v>3793</v>
      </c>
      <c r="B588" s="126" t="s">
        <v>3792</v>
      </c>
      <c r="C588" s="126" t="s">
        <v>808</v>
      </c>
      <c r="D588" s="126" t="s">
        <v>815</v>
      </c>
      <c r="E588" s="126" t="s">
        <v>809</v>
      </c>
      <c r="F588" s="126" t="s">
        <v>810</v>
      </c>
      <c r="G588" s="126" t="s">
        <v>810</v>
      </c>
      <c r="H588" s="126" t="s">
        <v>810</v>
      </c>
      <c r="I588" s="126" t="s">
        <v>810</v>
      </c>
      <c r="J588" s="126" t="s">
        <v>810</v>
      </c>
      <c r="K588" s="126" t="s">
        <v>810</v>
      </c>
      <c r="L588" s="126" t="s">
        <v>3794</v>
      </c>
      <c r="M588" s="126" t="s">
        <v>3795</v>
      </c>
      <c r="N588" s="126" t="s">
        <v>3796</v>
      </c>
      <c r="O588" s="126" t="s">
        <v>3797</v>
      </c>
      <c r="P588" s="125"/>
    </row>
    <row r="589" spans="1:16" x14ac:dyDescent="0.3">
      <c r="A589" s="126" t="s">
        <v>3799</v>
      </c>
      <c r="B589" s="126" t="s">
        <v>3798</v>
      </c>
      <c r="C589" s="126" t="s">
        <v>808</v>
      </c>
      <c r="D589" s="126" t="s">
        <v>888</v>
      </c>
      <c r="E589" s="126" t="s">
        <v>809</v>
      </c>
      <c r="F589" s="126" t="s">
        <v>810</v>
      </c>
      <c r="G589" s="126" t="s">
        <v>810</v>
      </c>
      <c r="H589" s="126" t="s">
        <v>810</v>
      </c>
      <c r="I589" s="126" t="s">
        <v>810</v>
      </c>
      <c r="J589" s="126" t="s">
        <v>810</v>
      </c>
      <c r="K589" s="126" t="s">
        <v>810</v>
      </c>
      <c r="L589" s="126" t="s">
        <v>3800</v>
      </c>
      <c r="M589" s="126" t="s">
        <v>3801</v>
      </c>
      <c r="N589" s="126" t="s">
        <v>3802</v>
      </c>
      <c r="O589" s="126" t="s">
        <v>3803</v>
      </c>
      <c r="P589" s="125"/>
    </row>
    <row r="590" spans="1:16" x14ac:dyDescent="0.3">
      <c r="A590" s="126" t="s">
        <v>623</v>
      </c>
      <c r="B590" s="126" t="s">
        <v>3804</v>
      </c>
      <c r="C590" s="126" t="s">
        <v>808</v>
      </c>
      <c r="D590" s="126" t="s">
        <v>815</v>
      </c>
      <c r="E590" s="126" t="s">
        <v>809</v>
      </c>
      <c r="F590" s="126" t="s">
        <v>810</v>
      </c>
      <c r="G590" s="126" t="s">
        <v>810</v>
      </c>
      <c r="H590" s="126" t="s">
        <v>810</v>
      </c>
      <c r="I590" s="126" t="s">
        <v>810</v>
      </c>
      <c r="J590" s="126" t="s">
        <v>810</v>
      </c>
      <c r="K590" s="126" t="s">
        <v>810</v>
      </c>
      <c r="L590" s="126" t="s">
        <v>3805</v>
      </c>
      <c r="M590" s="126" t="s">
        <v>3806</v>
      </c>
      <c r="N590" s="126" t="s">
        <v>2765</v>
      </c>
      <c r="O590" s="126" t="s">
        <v>3807</v>
      </c>
      <c r="P590" s="126" t="s">
        <v>3808</v>
      </c>
    </row>
    <row r="591" spans="1:16" x14ac:dyDescent="0.3">
      <c r="A591" s="126" t="s">
        <v>282</v>
      </c>
      <c r="B591" s="126" t="s">
        <v>3809</v>
      </c>
      <c r="C591" s="126" t="s">
        <v>808</v>
      </c>
      <c r="D591" s="126" t="s">
        <v>888</v>
      </c>
      <c r="E591" s="126" t="s">
        <v>809</v>
      </c>
      <c r="F591" s="126" t="s">
        <v>810</v>
      </c>
      <c r="G591" s="126" t="s">
        <v>810</v>
      </c>
      <c r="H591" s="126" t="s">
        <v>810</v>
      </c>
      <c r="I591" s="126" t="s">
        <v>810</v>
      </c>
      <c r="J591" s="126" t="s">
        <v>810</v>
      </c>
      <c r="K591" s="126" t="s">
        <v>810</v>
      </c>
      <c r="L591" s="126" t="s">
        <v>3810</v>
      </c>
      <c r="M591" s="126" t="s">
        <v>3811</v>
      </c>
      <c r="N591" s="126" t="s">
        <v>3812</v>
      </c>
      <c r="O591" s="126" t="s">
        <v>3813</v>
      </c>
      <c r="P591" s="126" t="s">
        <v>3814</v>
      </c>
    </row>
    <row r="592" spans="1:16" x14ac:dyDescent="0.3">
      <c r="A592" s="126" t="s">
        <v>564</v>
      </c>
      <c r="B592" s="126" t="s">
        <v>3815</v>
      </c>
      <c r="C592" s="126" t="s">
        <v>808</v>
      </c>
      <c r="D592" s="126" t="s">
        <v>815</v>
      </c>
      <c r="E592" s="126" t="s">
        <v>809</v>
      </c>
      <c r="F592" s="126" t="s">
        <v>810</v>
      </c>
      <c r="G592" s="126" t="s">
        <v>810</v>
      </c>
      <c r="H592" s="126" t="s">
        <v>810</v>
      </c>
      <c r="I592" s="126" t="s">
        <v>810</v>
      </c>
      <c r="J592" s="126" t="s">
        <v>810</v>
      </c>
      <c r="K592" s="126" t="s">
        <v>810</v>
      </c>
      <c r="L592" s="126" t="s">
        <v>3816</v>
      </c>
      <c r="M592" s="126" t="s">
        <v>3603</v>
      </c>
      <c r="N592" s="126" t="s">
        <v>1277</v>
      </c>
      <c r="O592" s="126" t="s">
        <v>3817</v>
      </c>
      <c r="P592" s="125"/>
    </row>
    <row r="593" spans="1:16" x14ac:dyDescent="0.3">
      <c r="A593" s="126" t="s">
        <v>3819</v>
      </c>
      <c r="B593" s="126" t="s">
        <v>3818</v>
      </c>
      <c r="C593" s="126" t="s">
        <v>808</v>
      </c>
      <c r="D593" s="126" t="s">
        <v>888</v>
      </c>
      <c r="E593" s="126" t="s">
        <v>809</v>
      </c>
      <c r="F593" s="126" t="s">
        <v>810</v>
      </c>
      <c r="G593" s="126" t="s">
        <v>810</v>
      </c>
      <c r="H593" s="126" t="s">
        <v>810</v>
      </c>
      <c r="I593" s="126" t="s">
        <v>810</v>
      </c>
      <c r="J593" s="126" t="s">
        <v>810</v>
      </c>
      <c r="K593" s="126" t="s">
        <v>810</v>
      </c>
      <c r="L593" s="126" t="s">
        <v>3820</v>
      </c>
      <c r="M593" s="126" t="s">
        <v>3821</v>
      </c>
      <c r="N593" s="126" t="s">
        <v>3822</v>
      </c>
      <c r="O593" s="126" t="s">
        <v>3823</v>
      </c>
      <c r="P593" s="126" t="s">
        <v>3824</v>
      </c>
    </row>
    <row r="594" spans="1:16" x14ac:dyDescent="0.3">
      <c r="A594" s="126" t="s">
        <v>293</v>
      </c>
      <c r="B594" s="126" t="s">
        <v>3825</v>
      </c>
      <c r="C594" s="126" t="s">
        <v>808</v>
      </c>
      <c r="D594" s="126" t="s">
        <v>888</v>
      </c>
      <c r="E594" s="126" t="s">
        <v>809</v>
      </c>
      <c r="F594" s="126" t="s">
        <v>810</v>
      </c>
      <c r="G594" s="126" t="s">
        <v>810</v>
      </c>
      <c r="H594" s="126" t="s">
        <v>810</v>
      </c>
      <c r="I594" s="126" t="s">
        <v>810</v>
      </c>
      <c r="J594" s="126" t="s">
        <v>810</v>
      </c>
      <c r="K594" s="126" t="s">
        <v>810</v>
      </c>
      <c r="L594" s="126" t="s">
        <v>3826</v>
      </c>
      <c r="M594" s="126" t="s">
        <v>3827</v>
      </c>
      <c r="N594" s="126" t="s">
        <v>3828</v>
      </c>
      <c r="O594" s="126" t="s">
        <v>3829</v>
      </c>
      <c r="P594" s="126" t="s">
        <v>3830</v>
      </c>
    </row>
    <row r="595" spans="1:16" x14ac:dyDescent="0.3">
      <c r="A595" s="126" t="s">
        <v>622</v>
      </c>
      <c r="B595" s="126" t="s">
        <v>3831</v>
      </c>
      <c r="C595" s="126" t="s">
        <v>808</v>
      </c>
      <c r="D595" s="126" t="s">
        <v>922</v>
      </c>
      <c r="E595" s="126" t="s">
        <v>809</v>
      </c>
      <c r="F595" s="126" t="s">
        <v>810</v>
      </c>
      <c r="G595" s="126" t="s">
        <v>810</v>
      </c>
      <c r="H595" s="126" t="s">
        <v>810</v>
      </c>
      <c r="I595" s="126" t="s">
        <v>810</v>
      </c>
      <c r="J595" s="126" t="s">
        <v>810</v>
      </c>
      <c r="K595" s="126" t="s">
        <v>810</v>
      </c>
      <c r="L595" s="126" t="s">
        <v>3832</v>
      </c>
      <c r="M595" s="126" t="s">
        <v>3833</v>
      </c>
      <c r="N595" s="126" t="s">
        <v>3834</v>
      </c>
      <c r="O595" s="126" t="s">
        <v>3835</v>
      </c>
      <c r="P595" s="125"/>
    </row>
    <row r="596" spans="1:16" x14ac:dyDescent="0.3">
      <c r="A596" s="126" t="s">
        <v>565</v>
      </c>
      <c r="B596" s="126" t="s">
        <v>3836</v>
      </c>
      <c r="C596" s="126" t="s">
        <v>808</v>
      </c>
      <c r="D596" s="126" t="s">
        <v>922</v>
      </c>
      <c r="E596" s="126" t="s">
        <v>809</v>
      </c>
      <c r="F596" s="126" t="s">
        <v>810</v>
      </c>
      <c r="G596" s="126" t="s">
        <v>810</v>
      </c>
      <c r="H596" s="126" t="s">
        <v>810</v>
      </c>
      <c r="I596" s="126" t="s">
        <v>810</v>
      </c>
      <c r="J596" s="126" t="s">
        <v>810</v>
      </c>
      <c r="K596" s="126" t="s">
        <v>810</v>
      </c>
      <c r="L596" s="126" t="s">
        <v>3837</v>
      </c>
      <c r="M596" s="126" t="s">
        <v>3838</v>
      </c>
      <c r="N596" s="126" t="s">
        <v>3839</v>
      </c>
      <c r="O596" s="126" t="s">
        <v>3840</v>
      </c>
      <c r="P596" s="126" t="s">
        <v>3841</v>
      </c>
    </row>
    <row r="597" spans="1:16" x14ac:dyDescent="0.3">
      <c r="A597" s="126" t="s">
        <v>283</v>
      </c>
      <c r="B597" s="126" t="s">
        <v>3842</v>
      </c>
      <c r="C597" s="126" t="s">
        <v>935</v>
      </c>
      <c r="D597" s="126" t="s">
        <v>940</v>
      </c>
      <c r="E597" s="126" t="s">
        <v>809</v>
      </c>
      <c r="F597" s="126" t="s">
        <v>809</v>
      </c>
      <c r="G597" s="126" t="s">
        <v>809</v>
      </c>
      <c r="H597" s="126" t="s">
        <v>809</v>
      </c>
      <c r="I597" s="126" t="s">
        <v>809</v>
      </c>
      <c r="J597" s="126" t="s">
        <v>809</v>
      </c>
      <c r="K597" s="126" t="s">
        <v>809</v>
      </c>
      <c r="L597" s="126" t="s">
        <v>936</v>
      </c>
      <c r="M597" s="126" t="s">
        <v>3843</v>
      </c>
      <c r="N597" s="126" t="s">
        <v>3844</v>
      </c>
      <c r="O597" s="126" t="s">
        <v>3845</v>
      </c>
      <c r="P597" s="126" t="s">
        <v>3846</v>
      </c>
    </row>
    <row r="598" spans="1:16" x14ac:dyDescent="0.3">
      <c r="A598" s="126" t="s">
        <v>3848</v>
      </c>
      <c r="B598" s="126" t="s">
        <v>3847</v>
      </c>
      <c r="C598" s="126" t="s">
        <v>808</v>
      </c>
      <c r="D598" s="126" t="s">
        <v>888</v>
      </c>
      <c r="E598" s="126" t="s">
        <v>809</v>
      </c>
      <c r="F598" s="126" t="s">
        <v>810</v>
      </c>
      <c r="G598" s="126" t="s">
        <v>810</v>
      </c>
      <c r="H598" s="126" t="s">
        <v>810</v>
      </c>
      <c r="I598" s="126" t="s">
        <v>810</v>
      </c>
      <c r="J598" s="126" t="s">
        <v>810</v>
      </c>
      <c r="K598" s="126" t="s">
        <v>810</v>
      </c>
      <c r="L598" s="126" t="s">
        <v>3849</v>
      </c>
      <c r="M598" s="126" t="s">
        <v>3850</v>
      </c>
      <c r="N598" s="126" t="s">
        <v>3851</v>
      </c>
      <c r="O598" s="126" t="s">
        <v>3852</v>
      </c>
      <c r="P598" s="125"/>
    </row>
    <row r="599" spans="1:16" x14ac:dyDescent="0.3">
      <c r="A599" s="126" t="s">
        <v>284</v>
      </c>
      <c r="B599" s="126" t="s">
        <v>3853</v>
      </c>
      <c r="C599" s="126" t="s">
        <v>935</v>
      </c>
      <c r="D599" s="126" t="s">
        <v>940</v>
      </c>
      <c r="E599" s="126" t="s">
        <v>809</v>
      </c>
      <c r="F599" s="126" t="s">
        <v>809</v>
      </c>
      <c r="G599" s="126" t="s">
        <v>809</v>
      </c>
      <c r="H599" s="126" t="s">
        <v>809</v>
      </c>
      <c r="I599" s="126" t="s">
        <v>809</v>
      </c>
      <c r="J599" s="126" t="s">
        <v>809</v>
      </c>
      <c r="K599" s="126" t="s">
        <v>809</v>
      </c>
      <c r="L599" s="126" t="s">
        <v>936</v>
      </c>
      <c r="M599" s="126" t="s">
        <v>3854</v>
      </c>
      <c r="N599" s="126" t="s">
        <v>1928</v>
      </c>
      <c r="O599" s="126" t="s">
        <v>3855</v>
      </c>
      <c r="P599" s="126" t="s">
        <v>3856</v>
      </c>
    </row>
    <row r="600" spans="1:16" x14ac:dyDescent="0.3">
      <c r="A600" s="126" t="s">
        <v>3858</v>
      </c>
      <c r="B600" s="126" t="s">
        <v>3857</v>
      </c>
      <c r="C600" s="126" t="s">
        <v>808</v>
      </c>
      <c r="D600" s="126" t="s">
        <v>815</v>
      </c>
      <c r="E600" s="126" t="s">
        <v>810</v>
      </c>
      <c r="F600" s="126" t="s">
        <v>810</v>
      </c>
      <c r="G600" s="126" t="s">
        <v>809</v>
      </c>
      <c r="H600" s="126" t="s">
        <v>809</v>
      </c>
      <c r="I600" s="126" t="s">
        <v>810</v>
      </c>
      <c r="J600" s="126" t="s">
        <v>810</v>
      </c>
      <c r="K600" s="126" t="s">
        <v>810</v>
      </c>
      <c r="L600" s="126" t="s">
        <v>3859</v>
      </c>
      <c r="M600" s="126" t="s">
        <v>3860</v>
      </c>
      <c r="N600" s="126" t="s">
        <v>1150</v>
      </c>
      <c r="O600" s="126" t="s">
        <v>3861</v>
      </c>
      <c r="P600" s="125"/>
    </row>
    <row r="601" spans="1:16" x14ac:dyDescent="0.3">
      <c r="A601" s="126" t="s">
        <v>3863</v>
      </c>
      <c r="B601" s="126" t="s">
        <v>3862</v>
      </c>
      <c r="C601" s="126" t="s">
        <v>808</v>
      </c>
      <c r="D601" s="126" t="s">
        <v>815</v>
      </c>
      <c r="E601" s="126" t="s">
        <v>809</v>
      </c>
      <c r="F601" s="126" t="s">
        <v>810</v>
      </c>
      <c r="G601" s="126" t="s">
        <v>810</v>
      </c>
      <c r="H601" s="126" t="s">
        <v>810</v>
      </c>
      <c r="I601" s="126" t="s">
        <v>810</v>
      </c>
      <c r="J601" s="126" t="s">
        <v>810</v>
      </c>
      <c r="K601" s="126" t="s">
        <v>810</v>
      </c>
      <c r="L601" s="126" t="s">
        <v>3864</v>
      </c>
      <c r="M601" s="126" t="s">
        <v>3865</v>
      </c>
      <c r="N601" s="126" t="s">
        <v>2651</v>
      </c>
      <c r="O601" s="126" t="s">
        <v>3866</v>
      </c>
      <c r="P601" s="125"/>
    </row>
    <row r="602" spans="1:16" x14ac:dyDescent="0.3">
      <c r="A602" s="126" t="s">
        <v>3868</v>
      </c>
      <c r="B602" s="126" t="s">
        <v>3867</v>
      </c>
      <c r="C602" s="126" t="s">
        <v>808</v>
      </c>
      <c r="D602" s="126" t="s">
        <v>815</v>
      </c>
      <c r="E602" s="126" t="s">
        <v>809</v>
      </c>
      <c r="F602" s="126" t="s">
        <v>810</v>
      </c>
      <c r="G602" s="126" t="s">
        <v>810</v>
      </c>
      <c r="H602" s="126" t="s">
        <v>810</v>
      </c>
      <c r="I602" s="126" t="s">
        <v>810</v>
      </c>
      <c r="J602" s="126" t="s">
        <v>810</v>
      </c>
      <c r="K602" s="126" t="s">
        <v>810</v>
      </c>
      <c r="L602" s="126" t="s">
        <v>3869</v>
      </c>
      <c r="M602" s="126" t="s">
        <v>3870</v>
      </c>
      <c r="N602" s="126" t="s">
        <v>831</v>
      </c>
      <c r="O602" s="126" t="s">
        <v>3871</v>
      </c>
      <c r="P602" s="125"/>
    </row>
    <row r="603" spans="1:16" x14ac:dyDescent="0.3">
      <c r="A603" s="126" t="s">
        <v>285</v>
      </c>
      <c r="B603" s="126" t="s">
        <v>3872</v>
      </c>
      <c r="C603" s="126" t="s">
        <v>935</v>
      </c>
      <c r="D603" s="126" t="s">
        <v>940</v>
      </c>
      <c r="E603" s="126" t="s">
        <v>809</v>
      </c>
      <c r="F603" s="126" t="s">
        <v>810</v>
      </c>
      <c r="G603" s="126" t="s">
        <v>810</v>
      </c>
      <c r="H603" s="126" t="s">
        <v>810</v>
      </c>
      <c r="I603" s="126" t="s">
        <v>810</v>
      </c>
      <c r="J603" s="126" t="s">
        <v>810</v>
      </c>
      <c r="K603" s="126" t="s">
        <v>810</v>
      </c>
      <c r="L603" s="126" t="s">
        <v>3873</v>
      </c>
      <c r="M603" s="126" t="s">
        <v>3874</v>
      </c>
      <c r="N603" s="126" t="s">
        <v>3875</v>
      </c>
      <c r="O603" s="126" t="s">
        <v>3876</v>
      </c>
      <c r="P603" s="126" t="s">
        <v>3877</v>
      </c>
    </row>
    <row r="604" spans="1:16" x14ac:dyDescent="0.3">
      <c r="A604" s="126" t="s">
        <v>286</v>
      </c>
      <c r="B604" s="126" t="s">
        <v>3878</v>
      </c>
      <c r="C604" s="126" t="s">
        <v>935</v>
      </c>
      <c r="D604" s="126" t="s">
        <v>940</v>
      </c>
      <c r="E604" s="126" t="s">
        <v>809</v>
      </c>
      <c r="F604" s="126" t="s">
        <v>809</v>
      </c>
      <c r="G604" s="126" t="s">
        <v>809</v>
      </c>
      <c r="H604" s="126" t="s">
        <v>809</v>
      </c>
      <c r="I604" s="126" t="s">
        <v>809</v>
      </c>
      <c r="J604" s="126" t="s">
        <v>810</v>
      </c>
      <c r="K604" s="126" t="s">
        <v>809</v>
      </c>
      <c r="L604" s="126" t="s">
        <v>936</v>
      </c>
      <c r="M604" s="126" t="s">
        <v>3879</v>
      </c>
      <c r="N604" s="126" t="s">
        <v>3880</v>
      </c>
      <c r="O604" s="126" t="s">
        <v>3881</v>
      </c>
      <c r="P604" s="126" t="s">
        <v>3882</v>
      </c>
    </row>
    <row r="605" spans="1:16" x14ac:dyDescent="0.3">
      <c r="A605" s="126" t="s">
        <v>3884</v>
      </c>
      <c r="B605" s="126" t="s">
        <v>3883</v>
      </c>
      <c r="C605" s="126" t="s">
        <v>808</v>
      </c>
      <c r="D605" s="126" t="s">
        <v>815</v>
      </c>
      <c r="E605" s="126" t="s">
        <v>810</v>
      </c>
      <c r="F605" s="126" t="s">
        <v>809</v>
      </c>
      <c r="G605" s="126" t="s">
        <v>810</v>
      </c>
      <c r="H605" s="126" t="s">
        <v>810</v>
      </c>
      <c r="I605" s="126" t="s">
        <v>810</v>
      </c>
      <c r="J605" s="126" t="s">
        <v>810</v>
      </c>
      <c r="K605" s="126" t="s">
        <v>810</v>
      </c>
      <c r="L605" s="126" t="s">
        <v>3885</v>
      </c>
      <c r="M605" s="126" t="s">
        <v>3886</v>
      </c>
      <c r="N605" s="126" t="s">
        <v>3887</v>
      </c>
      <c r="O605" s="126" t="s">
        <v>3888</v>
      </c>
      <c r="P605" s="126" t="s">
        <v>3889</v>
      </c>
    </row>
    <row r="606" spans="1:16" x14ac:dyDescent="0.3">
      <c r="A606" s="126" t="s">
        <v>287</v>
      </c>
      <c r="B606" s="126" t="s">
        <v>3890</v>
      </c>
      <c r="C606" s="126" t="s">
        <v>935</v>
      </c>
      <c r="D606" s="126" t="s">
        <v>940</v>
      </c>
      <c r="E606" s="126" t="s">
        <v>809</v>
      </c>
      <c r="F606" s="126" t="s">
        <v>810</v>
      </c>
      <c r="G606" s="126" t="s">
        <v>809</v>
      </c>
      <c r="H606" s="126" t="s">
        <v>810</v>
      </c>
      <c r="I606" s="126" t="s">
        <v>810</v>
      </c>
      <c r="J606" s="126" t="s">
        <v>810</v>
      </c>
      <c r="K606" s="126" t="s">
        <v>809</v>
      </c>
      <c r="L606" s="126" t="s">
        <v>2198</v>
      </c>
      <c r="M606" s="126" t="s">
        <v>3891</v>
      </c>
      <c r="N606" s="126" t="s">
        <v>3892</v>
      </c>
      <c r="O606" s="126" t="s">
        <v>3893</v>
      </c>
      <c r="P606" s="126" t="s">
        <v>3894</v>
      </c>
    </row>
    <row r="607" spans="1:16" x14ac:dyDescent="0.3">
      <c r="A607" s="126" t="s">
        <v>566</v>
      </c>
      <c r="B607" s="126" t="s">
        <v>3895</v>
      </c>
      <c r="C607" s="126" t="s">
        <v>808</v>
      </c>
      <c r="D607" s="126" t="s">
        <v>815</v>
      </c>
      <c r="E607" s="126" t="s">
        <v>809</v>
      </c>
      <c r="F607" s="126" t="s">
        <v>809</v>
      </c>
      <c r="G607" s="126" t="s">
        <v>810</v>
      </c>
      <c r="H607" s="126" t="s">
        <v>810</v>
      </c>
      <c r="I607" s="126" t="s">
        <v>810</v>
      </c>
      <c r="J607" s="126" t="s">
        <v>810</v>
      </c>
      <c r="K607" s="126" t="s">
        <v>810</v>
      </c>
      <c r="L607" s="126" t="s">
        <v>3896</v>
      </c>
      <c r="M607" s="126" t="s">
        <v>2852</v>
      </c>
      <c r="N607" s="126" t="s">
        <v>837</v>
      </c>
      <c r="O607" s="126" t="s">
        <v>3897</v>
      </c>
      <c r="P607" s="126" t="s">
        <v>3898</v>
      </c>
    </row>
    <row r="608" spans="1:16" x14ac:dyDescent="0.3">
      <c r="A608" s="126" t="s">
        <v>3900</v>
      </c>
      <c r="B608" s="126" t="s">
        <v>3899</v>
      </c>
      <c r="C608" s="126" t="s">
        <v>808</v>
      </c>
      <c r="D608" s="126" t="s">
        <v>815</v>
      </c>
      <c r="E608" s="126" t="s">
        <v>809</v>
      </c>
      <c r="F608" s="126" t="s">
        <v>810</v>
      </c>
      <c r="G608" s="126" t="s">
        <v>810</v>
      </c>
      <c r="H608" s="126" t="s">
        <v>810</v>
      </c>
      <c r="I608" s="126" t="s">
        <v>810</v>
      </c>
      <c r="J608" s="126" t="s">
        <v>810</v>
      </c>
      <c r="K608" s="126" t="s">
        <v>810</v>
      </c>
      <c r="L608" s="126" t="s">
        <v>3901</v>
      </c>
      <c r="M608" s="126" t="s">
        <v>3902</v>
      </c>
      <c r="N608" s="126" t="s">
        <v>3903</v>
      </c>
      <c r="O608" s="126" t="s">
        <v>3904</v>
      </c>
      <c r="P608" s="125"/>
    </row>
    <row r="609" spans="1:16" x14ac:dyDescent="0.3">
      <c r="A609" s="126" t="s">
        <v>3906</v>
      </c>
      <c r="B609" s="126" t="s">
        <v>3905</v>
      </c>
      <c r="C609" s="126" t="s">
        <v>808</v>
      </c>
      <c r="D609" s="126" t="s">
        <v>815</v>
      </c>
      <c r="E609" s="126" t="s">
        <v>810</v>
      </c>
      <c r="F609" s="126" t="s">
        <v>809</v>
      </c>
      <c r="G609" s="126" t="s">
        <v>810</v>
      </c>
      <c r="H609" s="126" t="s">
        <v>810</v>
      </c>
      <c r="I609" s="126" t="s">
        <v>810</v>
      </c>
      <c r="J609" s="126" t="s">
        <v>810</v>
      </c>
      <c r="K609" s="126" t="s">
        <v>810</v>
      </c>
      <c r="L609" s="126" t="s">
        <v>3907</v>
      </c>
      <c r="M609" s="126" t="s">
        <v>3908</v>
      </c>
      <c r="N609" s="126" t="s">
        <v>813</v>
      </c>
      <c r="O609" s="126" t="s">
        <v>3909</v>
      </c>
      <c r="P609" s="125"/>
    </row>
    <row r="610" spans="1:16" x14ac:dyDescent="0.3">
      <c r="A610" s="126" t="s">
        <v>3911</v>
      </c>
      <c r="B610" s="126" t="s">
        <v>3910</v>
      </c>
      <c r="C610" s="126" t="s">
        <v>808</v>
      </c>
      <c r="D610" s="126" t="s">
        <v>1196</v>
      </c>
      <c r="E610" s="126" t="s">
        <v>810</v>
      </c>
      <c r="F610" s="126" t="s">
        <v>809</v>
      </c>
      <c r="G610" s="126" t="s">
        <v>810</v>
      </c>
      <c r="H610" s="126" t="s">
        <v>810</v>
      </c>
      <c r="I610" s="126" t="s">
        <v>810</v>
      </c>
      <c r="J610" s="126" t="s">
        <v>810</v>
      </c>
      <c r="K610" s="126" t="s">
        <v>810</v>
      </c>
      <c r="L610" s="126" t="s">
        <v>3907</v>
      </c>
      <c r="M610" s="126" t="s">
        <v>3908</v>
      </c>
      <c r="N610" s="126" t="s">
        <v>813</v>
      </c>
      <c r="O610" s="126" t="s">
        <v>3912</v>
      </c>
      <c r="P610" s="125"/>
    </row>
    <row r="611" spans="1:16" x14ac:dyDescent="0.3">
      <c r="A611" s="126" t="s">
        <v>3914</v>
      </c>
      <c r="B611" s="126" t="s">
        <v>3913</v>
      </c>
      <c r="C611" s="126" t="s">
        <v>808</v>
      </c>
      <c r="D611" s="126" t="s">
        <v>815</v>
      </c>
      <c r="E611" s="126" t="s">
        <v>810</v>
      </c>
      <c r="F611" s="126" t="s">
        <v>809</v>
      </c>
      <c r="G611" s="126" t="s">
        <v>810</v>
      </c>
      <c r="H611" s="126" t="s">
        <v>810</v>
      </c>
      <c r="I611" s="126" t="s">
        <v>810</v>
      </c>
      <c r="J611" s="126" t="s">
        <v>810</v>
      </c>
      <c r="K611" s="126" t="s">
        <v>810</v>
      </c>
      <c r="L611" s="126" t="s">
        <v>3915</v>
      </c>
      <c r="M611" s="126" t="s">
        <v>3916</v>
      </c>
      <c r="N611" s="126" t="s">
        <v>3917</v>
      </c>
      <c r="O611" s="126" t="s">
        <v>3918</v>
      </c>
      <c r="P611" s="125"/>
    </row>
    <row r="612" spans="1:16" x14ac:dyDescent="0.3">
      <c r="A612" s="126" t="s">
        <v>294</v>
      </c>
      <c r="B612" s="126" t="s">
        <v>3919</v>
      </c>
      <c r="C612" s="126" t="s">
        <v>808</v>
      </c>
      <c r="D612" s="126" t="s">
        <v>888</v>
      </c>
      <c r="E612" s="126" t="s">
        <v>809</v>
      </c>
      <c r="F612" s="126" t="s">
        <v>810</v>
      </c>
      <c r="G612" s="126" t="s">
        <v>810</v>
      </c>
      <c r="H612" s="126" t="s">
        <v>810</v>
      </c>
      <c r="I612" s="126" t="s">
        <v>810</v>
      </c>
      <c r="J612" s="126" t="s">
        <v>810</v>
      </c>
      <c r="K612" s="126" t="s">
        <v>810</v>
      </c>
      <c r="L612" s="126" t="s">
        <v>3920</v>
      </c>
      <c r="M612" s="126" t="s">
        <v>3921</v>
      </c>
      <c r="N612" s="126" t="s">
        <v>1626</v>
      </c>
      <c r="O612" s="126" t="s">
        <v>3922</v>
      </c>
      <c r="P612" s="126" t="s">
        <v>3923</v>
      </c>
    </row>
    <row r="613" spans="1:16" x14ac:dyDescent="0.3">
      <c r="A613" s="126" t="s">
        <v>295</v>
      </c>
      <c r="B613" s="126" t="s">
        <v>3924</v>
      </c>
      <c r="C613" s="126" t="s">
        <v>935</v>
      </c>
      <c r="D613" s="126" t="s">
        <v>940</v>
      </c>
      <c r="E613" s="126" t="s">
        <v>809</v>
      </c>
      <c r="F613" s="126" t="s">
        <v>809</v>
      </c>
      <c r="G613" s="126" t="s">
        <v>809</v>
      </c>
      <c r="H613" s="126" t="s">
        <v>809</v>
      </c>
      <c r="I613" s="126" t="s">
        <v>809</v>
      </c>
      <c r="J613" s="126" t="s">
        <v>809</v>
      </c>
      <c r="K613" s="126" t="s">
        <v>809</v>
      </c>
      <c r="L613" s="126" t="s">
        <v>936</v>
      </c>
      <c r="M613" s="126" t="s">
        <v>3925</v>
      </c>
      <c r="N613" s="126" t="s">
        <v>3828</v>
      </c>
      <c r="O613" s="126" t="s">
        <v>3926</v>
      </c>
      <c r="P613" s="126" t="s">
        <v>3927</v>
      </c>
    </row>
    <row r="614" spans="1:16" x14ac:dyDescent="0.3">
      <c r="A614" s="126" t="s">
        <v>296</v>
      </c>
      <c r="B614" s="126" t="s">
        <v>3928</v>
      </c>
      <c r="C614" s="126" t="s">
        <v>935</v>
      </c>
      <c r="D614" s="126" t="s">
        <v>940</v>
      </c>
      <c r="E614" s="126" t="s">
        <v>809</v>
      </c>
      <c r="F614" s="126" t="s">
        <v>809</v>
      </c>
      <c r="G614" s="126" t="s">
        <v>809</v>
      </c>
      <c r="H614" s="126" t="s">
        <v>810</v>
      </c>
      <c r="I614" s="126" t="s">
        <v>809</v>
      </c>
      <c r="J614" s="126" t="s">
        <v>809</v>
      </c>
      <c r="K614" s="126" t="s">
        <v>809</v>
      </c>
      <c r="L614" s="126" t="s">
        <v>1661</v>
      </c>
      <c r="M614" s="126" t="s">
        <v>3929</v>
      </c>
      <c r="N614" s="126" t="s">
        <v>3930</v>
      </c>
      <c r="O614" s="126" t="s">
        <v>3931</v>
      </c>
      <c r="P614" s="126" t="s">
        <v>3932</v>
      </c>
    </row>
    <row r="615" spans="1:16" x14ac:dyDescent="0.3">
      <c r="A615" s="126" t="s">
        <v>297</v>
      </c>
      <c r="B615" s="126" t="s">
        <v>3933</v>
      </c>
      <c r="C615" s="126" t="s">
        <v>935</v>
      </c>
      <c r="D615" s="126" t="s">
        <v>940</v>
      </c>
      <c r="E615" s="126" t="s">
        <v>809</v>
      </c>
      <c r="F615" s="126" t="s">
        <v>810</v>
      </c>
      <c r="G615" s="126" t="s">
        <v>809</v>
      </c>
      <c r="H615" s="126" t="s">
        <v>810</v>
      </c>
      <c r="I615" s="126" t="s">
        <v>810</v>
      </c>
      <c r="J615" s="126" t="s">
        <v>810</v>
      </c>
      <c r="K615" s="126" t="s">
        <v>809</v>
      </c>
      <c r="L615" s="126" t="s">
        <v>936</v>
      </c>
      <c r="M615" s="126" t="s">
        <v>3934</v>
      </c>
      <c r="N615" s="126" t="s">
        <v>3935</v>
      </c>
      <c r="O615" s="126" t="s">
        <v>3936</v>
      </c>
      <c r="P615" s="126" t="s">
        <v>3937</v>
      </c>
    </row>
    <row r="616" spans="1:16" x14ac:dyDescent="0.3">
      <c r="A616" s="126" t="s">
        <v>3939</v>
      </c>
      <c r="B616" s="126" t="s">
        <v>3938</v>
      </c>
      <c r="C616" s="126" t="s">
        <v>808</v>
      </c>
      <c r="D616" s="126" t="s">
        <v>815</v>
      </c>
      <c r="E616" s="126" t="s">
        <v>810</v>
      </c>
      <c r="F616" s="126" t="s">
        <v>809</v>
      </c>
      <c r="G616" s="126" t="s">
        <v>810</v>
      </c>
      <c r="H616" s="126" t="s">
        <v>810</v>
      </c>
      <c r="I616" s="126" t="s">
        <v>810</v>
      </c>
      <c r="J616" s="126" t="s">
        <v>810</v>
      </c>
      <c r="K616" s="126" t="s">
        <v>810</v>
      </c>
      <c r="L616" s="126" t="s">
        <v>3940</v>
      </c>
      <c r="M616" s="126" t="s">
        <v>3674</v>
      </c>
      <c r="N616" s="126" t="s">
        <v>3675</v>
      </c>
      <c r="O616" s="126" t="s">
        <v>3941</v>
      </c>
      <c r="P616" s="125"/>
    </row>
    <row r="617" spans="1:16" x14ac:dyDescent="0.3">
      <c r="A617" s="126" t="s">
        <v>298</v>
      </c>
      <c r="B617" s="126" t="s">
        <v>3942</v>
      </c>
      <c r="C617" s="126" t="s">
        <v>935</v>
      </c>
      <c r="D617" s="126" t="s">
        <v>940</v>
      </c>
      <c r="E617" s="126" t="s">
        <v>809</v>
      </c>
      <c r="F617" s="126" t="s">
        <v>809</v>
      </c>
      <c r="G617" s="126" t="s">
        <v>809</v>
      </c>
      <c r="H617" s="126" t="s">
        <v>809</v>
      </c>
      <c r="I617" s="126" t="s">
        <v>809</v>
      </c>
      <c r="J617" s="126" t="s">
        <v>810</v>
      </c>
      <c r="K617" s="126" t="s">
        <v>809</v>
      </c>
      <c r="L617" s="126" t="s">
        <v>936</v>
      </c>
      <c r="M617" s="126" t="s">
        <v>3943</v>
      </c>
      <c r="N617" s="126" t="s">
        <v>1592</v>
      </c>
      <c r="O617" s="126" t="s">
        <v>3944</v>
      </c>
      <c r="P617" s="126" t="s">
        <v>3945</v>
      </c>
    </row>
    <row r="618" spans="1:16" x14ac:dyDescent="0.3">
      <c r="A618" s="126" t="s">
        <v>3947</v>
      </c>
      <c r="B618" s="126" t="s">
        <v>3946</v>
      </c>
      <c r="C618" s="126" t="s">
        <v>808</v>
      </c>
      <c r="D618" s="126" t="s">
        <v>815</v>
      </c>
      <c r="E618" s="126" t="s">
        <v>809</v>
      </c>
      <c r="F618" s="126" t="s">
        <v>810</v>
      </c>
      <c r="G618" s="126" t="s">
        <v>810</v>
      </c>
      <c r="H618" s="126" t="s">
        <v>810</v>
      </c>
      <c r="I618" s="126" t="s">
        <v>810</v>
      </c>
      <c r="J618" s="126" t="s">
        <v>810</v>
      </c>
      <c r="K618" s="126" t="s">
        <v>810</v>
      </c>
      <c r="L618" s="126" t="s">
        <v>3948</v>
      </c>
      <c r="M618" s="126" t="s">
        <v>3949</v>
      </c>
      <c r="N618" s="126" t="s">
        <v>2096</v>
      </c>
      <c r="O618" s="126" t="s">
        <v>3950</v>
      </c>
      <c r="P618" s="126" t="s">
        <v>3951</v>
      </c>
    </row>
    <row r="619" spans="1:16" x14ac:dyDescent="0.3">
      <c r="A619" s="126" t="s">
        <v>3953</v>
      </c>
      <c r="B619" s="126" t="s">
        <v>3952</v>
      </c>
      <c r="C619" s="126" t="s">
        <v>808</v>
      </c>
      <c r="D619" s="126" t="s">
        <v>815</v>
      </c>
      <c r="E619" s="126" t="s">
        <v>810</v>
      </c>
      <c r="F619" s="126" t="s">
        <v>809</v>
      </c>
      <c r="G619" s="126" t="s">
        <v>810</v>
      </c>
      <c r="H619" s="126" t="s">
        <v>810</v>
      </c>
      <c r="I619" s="126" t="s">
        <v>810</v>
      </c>
      <c r="J619" s="126" t="s">
        <v>810</v>
      </c>
      <c r="K619" s="126" t="s">
        <v>810</v>
      </c>
      <c r="L619" s="126" t="s">
        <v>3954</v>
      </c>
      <c r="M619" s="126" t="s">
        <v>3955</v>
      </c>
      <c r="N619" s="126" t="s">
        <v>3956</v>
      </c>
      <c r="O619" s="125"/>
      <c r="P619" s="125"/>
    </row>
    <row r="620" spans="1:16" x14ac:dyDescent="0.3">
      <c r="A620" s="126" t="s">
        <v>3958</v>
      </c>
      <c r="B620" s="126" t="s">
        <v>3957</v>
      </c>
      <c r="C620" s="126" t="s">
        <v>808</v>
      </c>
      <c r="D620" s="126" t="s">
        <v>922</v>
      </c>
      <c r="E620" s="126" t="s">
        <v>810</v>
      </c>
      <c r="F620" s="126" t="s">
        <v>809</v>
      </c>
      <c r="G620" s="126" t="s">
        <v>810</v>
      </c>
      <c r="H620" s="126" t="s">
        <v>810</v>
      </c>
      <c r="I620" s="126" t="s">
        <v>810</v>
      </c>
      <c r="J620" s="126" t="s">
        <v>810</v>
      </c>
      <c r="K620" s="126" t="s">
        <v>810</v>
      </c>
      <c r="L620" s="126" t="s">
        <v>3959</v>
      </c>
      <c r="M620" s="126" t="s">
        <v>2156</v>
      </c>
      <c r="N620" s="126" t="s">
        <v>2150</v>
      </c>
      <c r="O620" s="126" t="s">
        <v>3960</v>
      </c>
      <c r="P620" s="125"/>
    </row>
    <row r="621" spans="1:16" x14ac:dyDescent="0.3">
      <c r="A621" s="126" t="s">
        <v>3962</v>
      </c>
      <c r="B621" s="126" t="s">
        <v>3961</v>
      </c>
      <c r="C621" s="126" t="s">
        <v>808</v>
      </c>
      <c r="D621" s="126" t="s">
        <v>815</v>
      </c>
      <c r="E621" s="126" t="s">
        <v>809</v>
      </c>
      <c r="F621" s="126" t="s">
        <v>810</v>
      </c>
      <c r="G621" s="126" t="s">
        <v>810</v>
      </c>
      <c r="H621" s="126" t="s">
        <v>810</v>
      </c>
      <c r="I621" s="126" t="s">
        <v>810</v>
      </c>
      <c r="J621" s="126" t="s">
        <v>810</v>
      </c>
      <c r="K621" s="126" t="s">
        <v>810</v>
      </c>
      <c r="L621" s="126" t="s">
        <v>3963</v>
      </c>
      <c r="M621" s="126" t="s">
        <v>3964</v>
      </c>
      <c r="N621" s="126" t="s">
        <v>3965</v>
      </c>
      <c r="O621" s="126" t="s">
        <v>3966</v>
      </c>
      <c r="P621" s="125"/>
    </row>
    <row r="622" spans="1:16" x14ac:dyDescent="0.3">
      <c r="A622" s="126" t="s">
        <v>313</v>
      </c>
      <c r="B622" s="126" t="s">
        <v>3967</v>
      </c>
      <c r="C622" s="126" t="s">
        <v>808</v>
      </c>
      <c r="D622" s="126" t="s">
        <v>815</v>
      </c>
      <c r="E622" s="126" t="s">
        <v>809</v>
      </c>
      <c r="F622" s="126" t="s">
        <v>810</v>
      </c>
      <c r="G622" s="126" t="s">
        <v>810</v>
      </c>
      <c r="H622" s="126" t="s">
        <v>810</v>
      </c>
      <c r="I622" s="126" t="s">
        <v>810</v>
      </c>
      <c r="J622" s="126" t="s">
        <v>810</v>
      </c>
      <c r="K622" s="126" t="s">
        <v>810</v>
      </c>
      <c r="L622" s="126" t="s">
        <v>3968</v>
      </c>
      <c r="M622" s="126" t="s">
        <v>3969</v>
      </c>
      <c r="N622" s="126" t="s">
        <v>3970</v>
      </c>
      <c r="O622" s="126" t="s">
        <v>3971</v>
      </c>
      <c r="P622" s="125"/>
    </row>
    <row r="623" spans="1:16" x14ac:dyDescent="0.3">
      <c r="A623" s="126" t="s">
        <v>299</v>
      </c>
      <c r="B623" s="126" t="s">
        <v>3972</v>
      </c>
      <c r="C623" s="126" t="s">
        <v>935</v>
      </c>
      <c r="D623" s="126" t="s">
        <v>940</v>
      </c>
      <c r="E623" s="126" t="s">
        <v>809</v>
      </c>
      <c r="F623" s="126" t="s">
        <v>809</v>
      </c>
      <c r="G623" s="126" t="s">
        <v>809</v>
      </c>
      <c r="H623" s="126" t="s">
        <v>810</v>
      </c>
      <c r="I623" s="126" t="s">
        <v>809</v>
      </c>
      <c r="J623" s="126" t="s">
        <v>809</v>
      </c>
      <c r="K623" s="126" t="s">
        <v>809</v>
      </c>
      <c r="L623" s="126" t="s">
        <v>936</v>
      </c>
      <c r="M623" s="126" t="s">
        <v>3973</v>
      </c>
      <c r="N623" s="126" t="s">
        <v>2247</v>
      </c>
      <c r="O623" s="126" t="s">
        <v>3974</v>
      </c>
      <c r="P623" s="126" t="s">
        <v>3975</v>
      </c>
    </row>
    <row r="624" spans="1:16" x14ac:dyDescent="0.3">
      <c r="A624" s="126" t="s">
        <v>300</v>
      </c>
      <c r="B624" s="126" t="s">
        <v>3976</v>
      </c>
      <c r="C624" s="126" t="s">
        <v>935</v>
      </c>
      <c r="D624" s="126" t="s">
        <v>940</v>
      </c>
      <c r="E624" s="126" t="s">
        <v>809</v>
      </c>
      <c r="F624" s="126" t="s">
        <v>810</v>
      </c>
      <c r="G624" s="126" t="s">
        <v>810</v>
      </c>
      <c r="H624" s="126" t="s">
        <v>810</v>
      </c>
      <c r="I624" s="126" t="s">
        <v>810</v>
      </c>
      <c r="J624" s="126" t="s">
        <v>810</v>
      </c>
      <c r="K624" s="126" t="s">
        <v>810</v>
      </c>
      <c r="L624" s="126" t="s">
        <v>3977</v>
      </c>
      <c r="M624" s="126" t="s">
        <v>3978</v>
      </c>
      <c r="N624" s="126" t="s">
        <v>3979</v>
      </c>
      <c r="O624" s="126" t="s">
        <v>3980</v>
      </c>
      <c r="P624" s="126" t="s">
        <v>3981</v>
      </c>
    </row>
    <row r="625" spans="1:16" x14ac:dyDescent="0.3">
      <c r="A625" s="126" t="s">
        <v>301</v>
      </c>
      <c r="B625" s="126" t="s">
        <v>3982</v>
      </c>
      <c r="C625" s="126" t="s">
        <v>935</v>
      </c>
      <c r="D625" s="126" t="s">
        <v>940</v>
      </c>
      <c r="E625" s="126" t="s">
        <v>809</v>
      </c>
      <c r="F625" s="126" t="s">
        <v>810</v>
      </c>
      <c r="G625" s="126" t="s">
        <v>809</v>
      </c>
      <c r="H625" s="126" t="s">
        <v>810</v>
      </c>
      <c r="I625" s="126" t="s">
        <v>810</v>
      </c>
      <c r="J625" s="126" t="s">
        <v>810</v>
      </c>
      <c r="K625" s="126" t="s">
        <v>810</v>
      </c>
      <c r="L625" s="126" t="s">
        <v>913</v>
      </c>
      <c r="M625" s="126" t="s">
        <v>3983</v>
      </c>
      <c r="N625" s="126" t="s">
        <v>3984</v>
      </c>
      <c r="O625" s="126" t="s">
        <v>3985</v>
      </c>
      <c r="P625" s="126" t="s">
        <v>3986</v>
      </c>
    </row>
    <row r="626" spans="1:16" x14ac:dyDescent="0.3">
      <c r="A626" s="126" t="s">
        <v>3988</v>
      </c>
      <c r="B626" s="126" t="s">
        <v>3987</v>
      </c>
      <c r="C626" s="126" t="s">
        <v>808</v>
      </c>
      <c r="D626" s="126" t="s">
        <v>815</v>
      </c>
      <c r="E626" s="126" t="s">
        <v>810</v>
      </c>
      <c r="F626" s="126" t="s">
        <v>809</v>
      </c>
      <c r="G626" s="126" t="s">
        <v>810</v>
      </c>
      <c r="H626" s="126" t="s">
        <v>810</v>
      </c>
      <c r="I626" s="126" t="s">
        <v>810</v>
      </c>
      <c r="J626" s="126" t="s">
        <v>810</v>
      </c>
      <c r="K626" s="126" t="s">
        <v>810</v>
      </c>
      <c r="L626" s="126" t="s">
        <v>840</v>
      </c>
      <c r="M626" s="126" t="s">
        <v>841</v>
      </c>
      <c r="N626" s="126" t="s">
        <v>837</v>
      </c>
      <c r="O626" s="126" t="s">
        <v>3989</v>
      </c>
      <c r="P626" s="126" t="s">
        <v>3990</v>
      </c>
    </row>
    <row r="627" spans="1:16" x14ac:dyDescent="0.3">
      <c r="A627" s="126" t="s">
        <v>3992</v>
      </c>
      <c r="B627" s="126" t="s">
        <v>3991</v>
      </c>
      <c r="C627" s="126" t="s">
        <v>808</v>
      </c>
      <c r="D627" s="126" t="s">
        <v>815</v>
      </c>
      <c r="E627" s="126" t="s">
        <v>810</v>
      </c>
      <c r="F627" s="126" t="s">
        <v>809</v>
      </c>
      <c r="G627" s="126" t="s">
        <v>810</v>
      </c>
      <c r="H627" s="126" t="s">
        <v>810</v>
      </c>
      <c r="I627" s="126" t="s">
        <v>810</v>
      </c>
      <c r="J627" s="126" t="s">
        <v>810</v>
      </c>
      <c r="K627" s="126" t="s">
        <v>810</v>
      </c>
      <c r="L627" s="126" t="s">
        <v>3993</v>
      </c>
      <c r="M627" s="126" t="s">
        <v>3994</v>
      </c>
      <c r="N627" s="126" t="s">
        <v>837</v>
      </c>
      <c r="O627" s="126" t="s">
        <v>3995</v>
      </c>
      <c r="P627" s="125"/>
    </row>
    <row r="628" spans="1:16" x14ac:dyDescent="0.3">
      <c r="A628" s="126" t="s">
        <v>302</v>
      </c>
      <c r="B628" s="126" t="s">
        <v>3996</v>
      </c>
      <c r="C628" s="126" t="s">
        <v>935</v>
      </c>
      <c r="D628" s="126" t="s">
        <v>940</v>
      </c>
      <c r="E628" s="126" t="s">
        <v>809</v>
      </c>
      <c r="F628" s="126" t="s">
        <v>809</v>
      </c>
      <c r="G628" s="126" t="s">
        <v>809</v>
      </c>
      <c r="H628" s="126" t="s">
        <v>810</v>
      </c>
      <c r="I628" s="126" t="s">
        <v>809</v>
      </c>
      <c r="J628" s="126" t="s">
        <v>810</v>
      </c>
      <c r="K628" s="126" t="s">
        <v>809</v>
      </c>
      <c r="L628" s="126" t="s">
        <v>936</v>
      </c>
      <c r="M628" s="126" t="s">
        <v>3997</v>
      </c>
      <c r="N628" s="126" t="s">
        <v>3998</v>
      </c>
      <c r="O628" s="126" t="s">
        <v>3999</v>
      </c>
      <c r="P628" s="126" t="s">
        <v>4000</v>
      </c>
    </row>
    <row r="629" spans="1:16" x14ac:dyDescent="0.3">
      <c r="A629" s="126" t="s">
        <v>4002</v>
      </c>
      <c r="B629" s="126" t="s">
        <v>4001</v>
      </c>
      <c r="C629" s="126" t="s">
        <v>935</v>
      </c>
      <c r="D629" s="126" t="s">
        <v>2739</v>
      </c>
      <c r="E629" s="126" t="s">
        <v>810</v>
      </c>
      <c r="F629" s="126" t="s">
        <v>809</v>
      </c>
      <c r="G629" s="126" t="s">
        <v>810</v>
      </c>
      <c r="H629" s="126" t="s">
        <v>809</v>
      </c>
      <c r="I629" s="126" t="s">
        <v>809</v>
      </c>
      <c r="J629" s="126" t="s">
        <v>809</v>
      </c>
      <c r="K629" s="126" t="s">
        <v>809</v>
      </c>
      <c r="L629" s="126" t="s">
        <v>4003</v>
      </c>
      <c r="M629" s="126" t="s">
        <v>4004</v>
      </c>
      <c r="N629" s="126" t="s">
        <v>1746</v>
      </c>
      <c r="O629" s="126" t="s">
        <v>4005</v>
      </c>
      <c r="P629" s="126" t="s">
        <v>4006</v>
      </c>
    </row>
    <row r="630" spans="1:16" x14ac:dyDescent="0.3">
      <c r="A630" s="126" t="s">
        <v>303</v>
      </c>
      <c r="B630" s="126" t="s">
        <v>4007</v>
      </c>
      <c r="C630" s="126" t="s">
        <v>935</v>
      </c>
      <c r="D630" s="126" t="s">
        <v>940</v>
      </c>
      <c r="E630" s="126" t="s">
        <v>809</v>
      </c>
      <c r="F630" s="126" t="s">
        <v>809</v>
      </c>
      <c r="G630" s="126" t="s">
        <v>809</v>
      </c>
      <c r="H630" s="126" t="s">
        <v>809</v>
      </c>
      <c r="I630" s="126" t="s">
        <v>809</v>
      </c>
      <c r="J630" s="126" t="s">
        <v>809</v>
      </c>
      <c r="K630" s="126" t="s">
        <v>809</v>
      </c>
      <c r="L630" s="126" t="s">
        <v>936</v>
      </c>
      <c r="M630" s="126" t="s">
        <v>4008</v>
      </c>
      <c r="N630" s="126" t="s">
        <v>1934</v>
      </c>
      <c r="O630" s="126" t="s">
        <v>4009</v>
      </c>
      <c r="P630" s="126" t="s">
        <v>4010</v>
      </c>
    </row>
    <row r="631" spans="1:16" x14ac:dyDescent="0.3">
      <c r="A631" s="126" t="s">
        <v>4012</v>
      </c>
      <c r="B631" s="126" t="s">
        <v>4011</v>
      </c>
      <c r="C631" s="126" t="s">
        <v>808</v>
      </c>
      <c r="D631" s="126" t="s">
        <v>815</v>
      </c>
      <c r="E631" s="126" t="s">
        <v>810</v>
      </c>
      <c r="F631" s="126" t="s">
        <v>809</v>
      </c>
      <c r="G631" s="126" t="s">
        <v>810</v>
      </c>
      <c r="H631" s="126" t="s">
        <v>810</v>
      </c>
      <c r="I631" s="126" t="s">
        <v>810</v>
      </c>
      <c r="J631" s="126" t="s">
        <v>810</v>
      </c>
      <c r="K631" s="126" t="s">
        <v>810</v>
      </c>
      <c r="L631" s="126" t="s">
        <v>4013</v>
      </c>
      <c r="M631" s="126" t="s">
        <v>4014</v>
      </c>
      <c r="N631" s="126" t="s">
        <v>2165</v>
      </c>
      <c r="O631" s="126" t="s">
        <v>4015</v>
      </c>
      <c r="P631" s="125"/>
    </row>
    <row r="632" spans="1:16" x14ac:dyDescent="0.3">
      <c r="A632" s="126" t="s">
        <v>4017</v>
      </c>
      <c r="B632" s="126" t="s">
        <v>4016</v>
      </c>
      <c r="C632" s="126" t="s">
        <v>808</v>
      </c>
      <c r="D632" s="126" t="s">
        <v>815</v>
      </c>
      <c r="E632" s="126" t="s">
        <v>810</v>
      </c>
      <c r="F632" s="126" t="s">
        <v>809</v>
      </c>
      <c r="G632" s="126" t="s">
        <v>810</v>
      </c>
      <c r="H632" s="126" t="s">
        <v>810</v>
      </c>
      <c r="I632" s="126" t="s">
        <v>810</v>
      </c>
      <c r="J632" s="126" t="s">
        <v>810</v>
      </c>
      <c r="K632" s="126" t="s">
        <v>810</v>
      </c>
      <c r="L632" s="126" t="s">
        <v>4018</v>
      </c>
      <c r="M632" s="126" t="s">
        <v>4019</v>
      </c>
      <c r="N632" s="126" t="s">
        <v>1897</v>
      </c>
      <c r="O632" s="126" t="s">
        <v>4020</v>
      </c>
      <c r="P632" s="125"/>
    </row>
    <row r="633" spans="1:16" x14ac:dyDescent="0.3">
      <c r="A633" s="126" t="s">
        <v>304</v>
      </c>
      <c r="B633" s="126" t="s">
        <v>4021</v>
      </c>
      <c r="C633" s="126" t="s">
        <v>935</v>
      </c>
      <c r="D633" s="126" t="s">
        <v>940</v>
      </c>
      <c r="E633" s="126" t="s">
        <v>809</v>
      </c>
      <c r="F633" s="126" t="s">
        <v>809</v>
      </c>
      <c r="G633" s="126" t="s">
        <v>809</v>
      </c>
      <c r="H633" s="126" t="s">
        <v>809</v>
      </c>
      <c r="I633" s="126" t="s">
        <v>809</v>
      </c>
      <c r="J633" s="126" t="s">
        <v>809</v>
      </c>
      <c r="K633" s="126" t="s">
        <v>809</v>
      </c>
      <c r="L633" s="126" t="s">
        <v>3873</v>
      </c>
      <c r="M633" s="126" t="s">
        <v>4022</v>
      </c>
      <c r="N633" s="126" t="s">
        <v>1897</v>
      </c>
      <c r="O633" s="126" t="s">
        <v>4023</v>
      </c>
      <c r="P633" s="126" t="s">
        <v>4024</v>
      </c>
    </row>
    <row r="634" spans="1:16" x14ac:dyDescent="0.3">
      <c r="A634" s="126" t="s">
        <v>314</v>
      </c>
      <c r="B634" s="126" t="s">
        <v>4025</v>
      </c>
      <c r="C634" s="126" t="s">
        <v>808</v>
      </c>
      <c r="D634" s="126" t="s">
        <v>815</v>
      </c>
      <c r="E634" s="126" t="s">
        <v>809</v>
      </c>
      <c r="F634" s="126" t="s">
        <v>810</v>
      </c>
      <c r="G634" s="126" t="s">
        <v>810</v>
      </c>
      <c r="H634" s="126" t="s">
        <v>810</v>
      </c>
      <c r="I634" s="126" t="s">
        <v>810</v>
      </c>
      <c r="J634" s="126" t="s">
        <v>810</v>
      </c>
      <c r="K634" s="126" t="s">
        <v>810</v>
      </c>
      <c r="L634" s="126" t="s">
        <v>4026</v>
      </c>
      <c r="M634" s="126" t="s">
        <v>4027</v>
      </c>
      <c r="N634" s="126" t="s">
        <v>831</v>
      </c>
      <c r="O634" s="126" t="s">
        <v>4028</v>
      </c>
      <c r="P634" s="125"/>
    </row>
    <row r="635" spans="1:16" x14ac:dyDescent="0.3">
      <c r="A635" s="126" t="s">
        <v>305</v>
      </c>
      <c r="B635" s="126" t="s">
        <v>4029</v>
      </c>
      <c r="C635" s="126" t="s">
        <v>935</v>
      </c>
      <c r="D635" s="126" t="s">
        <v>940</v>
      </c>
      <c r="E635" s="126" t="s">
        <v>809</v>
      </c>
      <c r="F635" s="126" t="s">
        <v>809</v>
      </c>
      <c r="G635" s="126" t="s">
        <v>809</v>
      </c>
      <c r="H635" s="126" t="s">
        <v>810</v>
      </c>
      <c r="I635" s="126" t="s">
        <v>809</v>
      </c>
      <c r="J635" s="126" t="s">
        <v>810</v>
      </c>
      <c r="K635" s="126" t="s">
        <v>809</v>
      </c>
      <c r="L635" s="126" t="s">
        <v>936</v>
      </c>
      <c r="M635" s="126" t="s">
        <v>4030</v>
      </c>
      <c r="N635" s="126" t="s">
        <v>4031</v>
      </c>
      <c r="O635" s="126" t="s">
        <v>4032</v>
      </c>
      <c r="P635" s="126" t="s">
        <v>4033</v>
      </c>
    </row>
    <row r="636" spans="1:16" x14ac:dyDescent="0.3">
      <c r="A636" s="126" t="s">
        <v>306</v>
      </c>
      <c r="B636" s="126" t="s">
        <v>4034</v>
      </c>
      <c r="C636" s="126" t="s">
        <v>808</v>
      </c>
      <c r="D636" s="126" t="s">
        <v>815</v>
      </c>
      <c r="E636" s="126" t="s">
        <v>809</v>
      </c>
      <c r="F636" s="126" t="s">
        <v>810</v>
      </c>
      <c r="G636" s="126" t="s">
        <v>810</v>
      </c>
      <c r="H636" s="126" t="s">
        <v>810</v>
      </c>
      <c r="I636" s="126" t="s">
        <v>810</v>
      </c>
      <c r="J636" s="126" t="s">
        <v>810</v>
      </c>
      <c r="K636" s="126" t="s">
        <v>810</v>
      </c>
      <c r="L636" s="126" t="s">
        <v>2365</v>
      </c>
      <c r="M636" s="126" t="s">
        <v>2366</v>
      </c>
      <c r="N636" s="126" t="s">
        <v>2367</v>
      </c>
      <c r="O636" s="126" t="s">
        <v>2368</v>
      </c>
      <c r="P636" s="125"/>
    </row>
    <row r="637" spans="1:16" x14ac:dyDescent="0.3">
      <c r="A637" s="126" t="s">
        <v>4036</v>
      </c>
      <c r="B637" s="126" t="s">
        <v>4035</v>
      </c>
      <c r="C637" s="126" t="s">
        <v>808</v>
      </c>
      <c r="D637" s="126" t="s">
        <v>815</v>
      </c>
      <c r="E637" s="126" t="s">
        <v>810</v>
      </c>
      <c r="F637" s="126" t="s">
        <v>809</v>
      </c>
      <c r="G637" s="126" t="s">
        <v>810</v>
      </c>
      <c r="H637" s="126" t="s">
        <v>810</v>
      </c>
      <c r="I637" s="126" t="s">
        <v>810</v>
      </c>
      <c r="J637" s="126" t="s">
        <v>810</v>
      </c>
      <c r="K637" s="126" t="s">
        <v>810</v>
      </c>
      <c r="L637" s="126" t="s">
        <v>4037</v>
      </c>
      <c r="M637" s="126" t="s">
        <v>4038</v>
      </c>
      <c r="N637" s="126" t="s">
        <v>1592</v>
      </c>
      <c r="O637" s="126" t="s">
        <v>4039</v>
      </c>
      <c r="P637" s="125"/>
    </row>
    <row r="638" spans="1:16" x14ac:dyDescent="0.3">
      <c r="A638" s="126" t="s">
        <v>4041</v>
      </c>
      <c r="B638" s="126" t="s">
        <v>4040</v>
      </c>
      <c r="C638" s="126" t="s">
        <v>808</v>
      </c>
      <c r="D638" s="126" t="s">
        <v>815</v>
      </c>
      <c r="E638" s="126" t="s">
        <v>809</v>
      </c>
      <c r="F638" s="126" t="s">
        <v>810</v>
      </c>
      <c r="G638" s="126" t="s">
        <v>810</v>
      </c>
      <c r="H638" s="126" t="s">
        <v>810</v>
      </c>
      <c r="I638" s="126" t="s">
        <v>810</v>
      </c>
      <c r="J638" s="126" t="s">
        <v>810</v>
      </c>
      <c r="K638" s="126" t="s">
        <v>810</v>
      </c>
      <c r="L638" s="126" t="s">
        <v>4042</v>
      </c>
      <c r="M638" s="126" t="s">
        <v>4043</v>
      </c>
      <c r="N638" s="126" t="s">
        <v>2000</v>
      </c>
      <c r="O638" s="125"/>
      <c r="P638" s="125"/>
    </row>
    <row r="639" spans="1:16" x14ac:dyDescent="0.3">
      <c r="A639" s="126" t="s">
        <v>315</v>
      </c>
      <c r="B639" s="126" t="s">
        <v>4044</v>
      </c>
      <c r="C639" s="126" t="s">
        <v>808</v>
      </c>
      <c r="D639" s="126" t="s">
        <v>815</v>
      </c>
      <c r="E639" s="126" t="s">
        <v>809</v>
      </c>
      <c r="F639" s="126" t="s">
        <v>810</v>
      </c>
      <c r="G639" s="126" t="s">
        <v>810</v>
      </c>
      <c r="H639" s="126" t="s">
        <v>810</v>
      </c>
      <c r="I639" s="126" t="s">
        <v>810</v>
      </c>
      <c r="J639" s="126" t="s">
        <v>810</v>
      </c>
      <c r="K639" s="126" t="s">
        <v>810</v>
      </c>
      <c r="L639" s="126" t="s">
        <v>4045</v>
      </c>
      <c r="M639" s="126" t="s">
        <v>4046</v>
      </c>
      <c r="N639" s="126" t="s">
        <v>3493</v>
      </c>
      <c r="O639" s="126" t="s">
        <v>4047</v>
      </c>
      <c r="P639" s="125"/>
    </row>
    <row r="640" spans="1:16" x14ac:dyDescent="0.3">
      <c r="A640" s="126" t="s">
        <v>307</v>
      </c>
      <c r="B640" s="126" t="s">
        <v>4048</v>
      </c>
      <c r="C640" s="126" t="s">
        <v>808</v>
      </c>
      <c r="D640" s="126" t="s">
        <v>815</v>
      </c>
      <c r="E640" s="126" t="s">
        <v>809</v>
      </c>
      <c r="F640" s="126" t="s">
        <v>810</v>
      </c>
      <c r="G640" s="126" t="s">
        <v>809</v>
      </c>
      <c r="H640" s="126" t="s">
        <v>810</v>
      </c>
      <c r="I640" s="126" t="s">
        <v>810</v>
      </c>
      <c r="J640" s="126" t="s">
        <v>810</v>
      </c>
      <c r="K640" s="126" t="s">
        <v>810</v>
      </c>
      <c r="L640" s="126" t="s">
        <v>4049</v>
      </c>
      <c r="M640" s="126" t="s">
        <v>4050</v>
      </c>
      <c r="N640" s="126" t="s">
        <v>3436</v>
      </c>
      <c r="O640" s="126" t="s">
        <v>4051</v>
      </c>
      <c r="P640" s="125"/>
    </row>
    <row r="641" spans="1:16" x14ac:dyDescent="0.3">
      <c r="A641" s="126" t="s">
        <v>308</v>
      </c>
      <c r="B641" s="126" t="s">
        <v>4052</v>
      </c>
      <c r="C641" s="126" t="s">
        <v>808</v>
      </c>
      <c r="D641" s="126" t="s">
        <v>815</v>
      </c>
      <c r="E641" s="126" t="s">
        <v>809</v>
      </c>
      <c r="F641" s="126" t="s">
        <v>810</v>
      </c>
      <c r="G641" s="126" t="s">
        <v>810</v>
      </c>
      <c r="H641" s="126" t="s">
        <v>810</v>
      </c>
      <c r="I641" s="126" t="s">
        <v>810</v>
      </c>
      <c r="J641" s="126" t="s">
        <v>810</v>
      </c>
      <c r="K641" s="126" t="s">
        <v>810</v>
      </c>
      <c r="L641" s="126" t="s">
        <v>4053</v>
      </c>
      <c r="M641" s="126" t="s">
        <v>4054</v>
      </c>
      <c r="N641" s="126" t="s">
        <v>4055</v>
      </c>
      <c r="O641" s="126" t="s">
        <v>4056</v>
      </c>
      <c r="P641" s="126" t="s">
        <v>4057</v>
      </c>
    </row>
    <row r="642" spans="1:16" x14ac:dyDescent="0.3">
      <c r="A642" s="126" t="s">
        <v>4059</v>
      </c>
      <c r="B642" s="126" t="s">
        <v>4058</v>
      </c>
      <c r="C642" s="126" t="s">
        <v>808</v>
      </c>
      <c r="D642" s="126" t="s">
        <v>861</v>
      </c>
      <c r="E642" s="126" t="s">
        <v>809</v>
      </c>
      <c r="F642" s="126" t="s">
        <v>810</v>
      </c>
      <c r="G642" s="126" t="s">
        <v>810</v>
      </c>
      <c r="H642" s="126" t="s">
        <v>810</v>
      </c>
      <c r="I642" s="126" t="s">
        <v>810</v>
      </c>
      <c r="J642" s="126" t="s">
        <v>810</v>
      </c>
      <c r="K642" s="126" t="s">
        <v>810</v>
      </c>
      <c r="L642" s="126" t="s">
        <v>4060</v>
      </c>
      <c r="M642" s="126" t="s">
        <v>4061</v>
      </c>
      <c r="N642" s="126" t="s">
        <v>4062</v>
      </c>
      <c r="O642" s="126" t="s">
        <v>4063</v>
      </c>
      <c r="P642" s="125"/>
    </row>
    <row r="643" spans="1:16" x14ac:dyDescent="0.3">
      <c r="A643" s="126" t="s">
        <v>309</v>
      </c>
      <c r="B643" s="126" t="s">
        <v>4064</v>
      </c>
      <c r="C643" s="126" t="s">
        <v>935</v>
      </c>
      <c r="D643" s="126" t="s">
        <v>940</v>
      </c>
      <c r="E643" s="126" t="s">
        <v>809</v>
      </c>
      <c r="F643" s="126" t="s">
        <v>809</v>
      </c>
      <c r="G643" s="126" t="s">
        <v>809</v>
      </c>
      <c r="H643" s="126" t="s">
        <v>810</v>
      </c>
      <c r="I643" s="126" t="s">
        <v>809</v>
      </c>
      <c r="J643" s="126" t="s">
        <v>809</v>
      </c>
      <c r="K643" s="126" t="s">
        <v>809</v>
      </c>
      <c r="L643" s="126" t="s">
        <v>936</v>
      </c>
      <c r="M643" s="126" t="s">
        <v>4065</v>
      </c>
      <c r="N643" s="126" t="s">
        <v>4062</v>
      </c>
      <c r="O643" s="126" t="s">
        <v>4066</v>
      </c>
      <c r="P643" s="126" t="s">
        <v>4067</v>
      </c>
    </row>
    <row r="644" spans="1:16" x14ac:dyDescent="0.3">
      <c r="A644" s="126" t="s">
        <v>568</v>
      </c>
      <c r="B644" s="126" t="s">
        <v>4068</v>
      </c>
      <c r="C644" s="126" t="s">
        <v>808</v>
      </c>
      <c r="D644" s="126" t="s">
        <v>815</v>
      </c>
      <c r="E644" s="126" t="s">
        <v>809</v>
      </c>
      <c r="F644" s="126" t="s">
        <v>810</v>
      </c>
      <c r="G644" s="126" t="s">
        <v>810</v>
      </c>
      <c r="H644" s="126" t="s">
        <v>810</v>
      </c>
      <c r="I644" s="126" t="s">
        <v>810</v>
      </c>
      <c r="J644" s="126" t="s">
        <v>810</v>
      </c>
      <c r="K644" s="126" t="s">
        <v>810</v>
      </c>
      <c r="L644" s="126" t="s">
        <v>4069</v>
      </c>
      <c r="M644" s="126" t="s">
        <v>4070</v>
      </c>
      <c r="N644" s="126" t="s">
        <v>3917</v>
      </c>
      <c r="O644" s="126" t="s">
        <v>4071</v>
      </c>
      <c r="P644" s="126" t="s">
        <v>4072</v>
      </c>
    </row>
    <row r="645" spans="1:16" x14ac:dyDescent="0.3">
      <c r="A645" s="126" t="s">
        <v>4074</v>
      </c>
      <c r="B645" s="126" t="s">
        <v>4073</v>
      </c>
      <c r="C645" s="126" t="s">
        <v>808</v>
      </c>
      <c r="D645" s="126" t="s">
        <v>888</v>
      </c>
      <c r="E645" s="126" t="s">
        <v>809</v>
      </c>
      <c r="F645" s="126" t="s">
        <v>810</v>
      </c>
      <c r="G645" s="126" t="s">
        <v>810</v>
      </c>
      <c r="H645" s="126" t="s">
        <v>810</v>
      </c>
      <c r="I645" s="126" t="s">
        <v>810</v>
      </c>
      <c r="J645" s="126" t="s">
        <v>810</v>
      </c>
      <c r="K645" s="126" t="s">
        <v>810</v>
      </c>
      <c r="L645" s="126" t="s">
        <v>4075</v>
      </c>
      <c r="M645" s="126" t="s">
        <v>4076</v>
      </c>
      <c r="N645" s="126" t="s">
        <v>4077</v>
      </c>
      <c r="O645" s="125"/>
      <c r="P645" s="125"/>
    </row>
    <row r="646" spans="1:16" x14ac:dyDescent="0.3">
      <c r="A646" s="126" t="s">
        <v>569</v>
      </c>
      <c r="B646" s="126" t="s">
        <v>4078</v>
      </c>
      <c r="C646" s="126" t="s">
        <v>808</v>
      </c>
      <c r="D646" s="126" t="s">
        <v>815</v>
      </c>
      <c r="E646" s="126" t="s">
        <v>809</v>
      </c>
      <c r="F646" s="126" t="s">
        <v>810</v>
      </c>
      <c r="G646" s="126" t="s">
        <v>810</v>
      </c>
      <c r="H646" s="126" t="s">
        <v>810</v>
      </c>
      <c r="I646" s="126" t="s">
        <v>810</v>
      </c>
      <c r="J646" s="126" t="s">
        <v>810</v>
      </c>
      <c r="K646" s="126" t="s">
        <v>810</v>
      </c>
      <c r="L646" s="126" t="s">
        <v>4079</v>
      </c>
      <c r="M646" s="126" t="s">
        <v>4080</v>
      </c>
      <c r="N646" s="126" t="s">
        <v>1366</v>
      </c>
      <c r="O646" s="126" t="s">
        <v>4081</v>
      </c>
      <c r="P646" s="126" t="s">
        <v>4082</v>
      </c>
    </row>
    <row r="647" spans="1:16" x14ac:dyDescent="0.3">
      <c r="A647" s="126" t="s">
        <v>316</v>
      </c>
      <c r="B647" s="126" t="s">
        <v>4083</v>
      </c>
      <c r="C647" s="126" t="s">
        <v>808</v>
      </c>
      <c r="D647" s="126" t="s">
        <v>888</v>
      </c>
      <c r="E647" s="126" t="s">
        <v>809</v>
      </c>
      <c r="F647" s="126" t="s">
        <v>810</v>
      </c>
      <c r="G647" s="126" t="s">
        <v>810</v>
      </c>
      <c r="H647" s="126" t="s">
        <v>810</v>
      </c>
      <c r="I647" s="126" t="s">
        <v>810</v>
      </c>
      <c r="J647" s="126" t="s">
        <v>810</v>
      </c>
      <c r="K647" s="126" t="s">
        <v>810</v>
      </c>
      <c r="L647" s="126" t="s">
        <v>4084</v>
      </c>
      <c r="M647" s="126" t="s">
        <v>4085</v>
      </c>
      <c r="N647" s="126" t="s">
        <v>3839</v>
      </c>
      <c r="O647" s="126" t="s">
        <v>4086</v>
      </c>
      <c r="P647" s="125"/>
    </row>
    <row r="648" spans="1:16" x14ac:dyDescent="0.3">
      <c r="A648" s="126" t="s">
        <v>310</v>
      </c>
      <c r="B648" s="126" t="s">
        <v>4087</v>
      </c>
      <c r="C648" s="126" t="s">
        <v>935</v>
      </c>
      <c r="D648" s="126" t="s">
        <v>940</v>
      </c>
      <c r="E648" s="126" t="s">
        <v>809</v>
      </c>
      <c r="F648" s="126" t="s">
        <v>810</v>
      </c>
      <c r="G648" s="126" t="s">
        <v>810</v>
      </c>
      <c r="H648" s="126" t="s">
        <v>810</v>
      </c>
      <c r="I648" s="126" t="s">
        <v>810</v>
      </c>
      <c r="J648" s="126" t="s">
        <v>810</v>
      </c>
      <c r="K648" s="126" t="s">
        <v>810</v>
      </c>
      <c r="L648" s="126" t="s">
        <v>936</v>
      </c>
      <c r="M648" s="126" t="s">
        <v>4088</v>
      </c>
      <c r="N648" s="126" t="s">
        <v>4089</v>
      </c>
      <c r="O648" s="126" t="s">
        <v>4090</v>
      </c>
      <c r="P648" s="126" t="s">
        <v>4091</v>
      </c>
    </row>
    <row r="649" spans="1:16" x14ac:dyDescent="0.3">
      <c r="A649" s="126" t="s">
        <v>4093</v>
      </c>
      <c r="B649" s="126" t="s">
        <v>4092</v>
      </c>
      <c r="C649" s="126" t="s">
        <v>808</v>
      </c>
      <c r="D649" s="126" t="s">
        <v>815</v>
      </c>
      <c r="E649" s="126" t="s">
        <v>810</v>
      </c>
      <c r="F649" s="126" t="s">
        <v>809</v>
      </c>
      <c r="G649" s="126" t="s">
        <v>810</v>
      </c>
      <c r="H649" s="126" t="s">
        <v>809</v>
      </c>
      <c r="I649" s="126" t="s">
        <v>810</v>
      </c>
      <c r="J649" s="126" t="s">
        <v>810</v>
      </c>
      <c r="K649" s="126" t="s">
        <v>810</v>
      </c>
      <c r="L649" s="126" t="s">
        <v>4094</v>
      </c>
      <c r="M649" s="126" t="s">
        <v>4095</v>
      </c>
      <c r="N649" s="126" t="s">
        <v>1366</v>
      </c>
      <c r="O649" s="126" t="s">
        <v>4096</v>
      </c>
      <c r="P649" s="125"/>
    </row>
    <row r="650" spans="1:16" x14ac:dyDescent="0.3">
      <c r="A650" s="126" t="s">
        <v>311</v>
      </c>
      <c r="B650" s="126" t="s">
        <v>4097</v>
      </c>
      <c r="C650" s="126" t="s">
        <v>935</v>
      </c>
      <c r="D650" s="126" t="s">
        <v>940</v>
      </c>
      <c r="E650" s="126" t="s">
        <v>809</v>
      </c>
      <c r="F650" s="126" t="s">
        <v>809</v>
      </c>
      <c r="G650" s="126" t="s">
        <v>809</v>
      </c>
      <c r="H650" s="126" t="s">
        <v>809</v>
      </c>
      <c r="I650" s="126" t="s">
        <v>809</v>
      </c>
      <c r="J650" s="126" t="s">
        <v>809</v>
      </c>
      <c r="K650" s="126" t="s">
        <v>809</v>
      </c>
      <c r="L650" s="126" t="s">
        <v>936</v>
      </c>
      <c r="M650" s="126" t="s">
        <v>4098</v>
      </c>
      <c r="N650" s="126" t="s">
        <v>1366</v>
      </c>
      <c r="O650" s="126" t="s">
        <v>4099</v>
      </c>
      <c r="P650" s="126" t="s">
        <v>4100</v>
      </c>
    </row>
    <row r="651" spans="1:16" x14ac:dyDescent="0.3">
      <c r="A651" s="126" t="s">
        <v>312</v>
      </c>
      <c r="B651" s="126" t="s">
        <v>4101</v>
      </c>
      <c r="C651" s="126" t="s">
        <v>935</v>
      </c>
      <c r="D651" s="126" t="s">
        <v>940</v>
      </c>
      <c r="E651" s="126" t="s">
        <v>809</v>
      </c>
      <c r="F651" s="126" t="s">
        <v>809</v>
      </c>
      <c r="G651" s="126" t="s">
        <v>809</v>
      </c>
      <c r="H651" s="126" t="s">
        <v>809</v>
      </c>
      <c r="I651" s="126" t="s">
        <v>809</v>
      </c>
      <c r="J651" s="126" t="s">
        <v>810</v>
      </c>
      <c r="K651" s="126" t="s">
        <v>809</v>
      </c>
      <c r="L651" s="126" t="s">
        <v>936</v>
      </c>
      <c r="M651" s="126" t="s">
        <v>4102</v>
      </c>
      <c r="N651" s="126" t="s">
        <v>4103</v>
      </c>
      <c r="O651" s="126" t="s">
        <v>4104</v>
      </c>
      <c r="P651" s="126" t="s">
        <v>4105</v>
      </c>
    </row>
    <row r="652" spans="1:16" x14ac:dyDescent="0.3">
      <c r="A652" s="126" t="s">
        <v>4107</v>
      </c>
      <c r="B652" s="126" t="s">
        <v>4106</v>
      </c>
      <c r="C652" s="126" t="s">
        <v>808</v>
      </c>
      <c r="D652" s="126" t="s">
        <v>815</v>
      </c>
      <c r="E652" s="126" t="s">
        <v>809</v>
      </c>
      <c r="F652" s="126" t="s">
        <v>810</v>
      </c>
      <c r="G652" s="126" t="s">
        <v>809</v>
      </c>
      <c r="H652" s="126" t="s">
        <v>809</v>
      </c>
      <c r="I652" s="126" t="s">
        <v>810</v>
      </c>
      <c r="J652" s="126" t="s">
        <v>810</v>
      </c>
      <c r="K652" s="126" t="s">
        <v>810</v>
      </c>
      <c r="L652" s="126" t="s">
        <v>4108</v>
      </c>
      <c r="M652" s="126" t="s">
        <v>4109</v>
      </c>
      <c r="N652" s="126" t="s">
        <v>983</v>
      </c>
      <c r="O652" s="126" t="s">
        <v>4110</v>
      </c>
      <c r="P652" s="126" t="s">
        <v>4111</v>
      </c>
    </row>
    <row r="653" spans="1:16" x14ac:dyDescent="0.3">
      <c r="A653" s="126" t="s">
        <v>4113</v>
      </c>
      <c r="B653" s="126" t="s">
        <v>4112</v>
      </c>
      <c r="C653" s="126" t="s">
        <v>808</v>
      </c>
      <c r="D653" s="126" t="s">
        <v>815</v>
      </c>
      <c r="E653" s="126" t="s">
        <v>809</v>
      </c>
      <c r="F653" s="126" t="s">
        <v>810</v>
      </c>
      <c r="G653" s="126" t="s">
        <v>810</v>
      </c>
      <c r="H653" s="126" t="s">
        <v>810</v>
      </c>
      <c r="I653" s="126" t="s">
        <v>810</v>
      </c>
      <c r="J653" s="126" t="s">
        <v>810</v>
      </c>
      <c r="K653" s="126" t="s">
        <v>810</v>
      </c>
      <c r="L653" s="126" t="s">
        <v>4108</v>
      </c>
      <c r="M653" s="126" t="s">
        <v>4109</v>
      </c>
      <c r="N653" s="126" t="s">
        <v>983</v>
      </c>
      <c r="O653" s="126" t="s">
        <v>4114</v>
      </c>
      <c r="P653" s="125"/>
    </row>
    <row r="654" spans="1:16" x14ac:dyDescent="0.3">
      <c r="A654" s="126" t="s">
        <v>317</v>
      </c>
      <c r="B654" s="126" t="s">
        <v>4115</v>
      </c>
      <c r="C654" s="126" t="s">
        <v>808</v>
      </c>
      <c r="D654" s="126" t="s">
        <v>815</v>
      </c>
      <c r="E654" s="126" t="s">
        <v>809</v>
      </c>
      <c r="F654" s="126" t="s">
        <v>810</v>
      </c>
      <c r="G654" s="126" t="s">
        <v>809</v>
      </c>
      <c r="H654" s="126" t="s">
        <v>810</v>
      </c>
      <c r="I654" s="126" t="s">
        <v>810</v>
      </c>
      <c r="J654" s="126" t="s">
        <v>810</v>
      </c>
      <c r="K654" s="126" t="s">
        <v>810</v>
      </c>
      <c r="L654" s="126" t="s">
        <v>4108</v>
      </c>
      <c r="M654" s="126" t="s">
        <v>4109</v>
      </c>
      <c r="N654" s="126" t="s">
        <v>983</v>
      </c>
      <c r="O654" s="126" t="s">
        <v>4116</v>
      </c>
      <c r="P654" s="126" t="s">
        <v>4117</v>
      </c>
    </row>
    <row r="655" spans="1:16" x14ac:dyDescent="0.3">
      <c r="A655" s="126" t="s">
        <v>4119</v>
      </c>
      <c r="B655" s="126" t="s">
        <v>4118</v>
      </c>
      <c r="C655" s="126" t="s">
        <v>808</v>
      </c>
      <c r="D655" s="126" t="s">
        <v>815</v>
      </c>
      <c r="E655" s="126" t="s">
        <v>810</v>
      </c>
      <c r="F655" s="126" t="s">
        <v>810</v>
      </c>
      <c r="G655" s="126" t="s">
        <v>809</v>
      </c>
      <c r="H655" s="126" t="s">
        <v>809</v>
      </c>
      <c r="I655" s="126" t="s">
        <v>810</v>
      </c>
      <c r="J655" s="126" t="s">
        <v>810</v>
      </c>
      <c r="K655" s="126" t="s">
        <v>810</v>
      </c>
      <c r="L655" s="126" t="s">
        <v>4108</v>
      </c>
      <c r="M655" s="126" t="s">
        <v>4109</v>
      </c>
      <c r="N655" s="126" t="s">
        <v>983</v>
      </c>
      <c r="O655" s="126" t="s">
        <v>4120</v>
      </c>
      <c r="P655" s="126" t="s">
        <v>4121</v>
      </c>
    </row>
    <row r="656" spans="1:16" x14ac:dyDescent="0.3">
      <c r="A656" s="126" t="s">
        <v>570</v>
      </c>
      <c r="B656" s="126" t="s">
        <v>4122</v>
      </c>
      <c r="C656" s="126" t="s">
        <v>808</v>
      </c>
      <c r="D656" s="126" t="s">
        <v>815</v>
      </c>
      <c r="E656" s="126" t="s">
        <v>809</v>
      </c>
      <c r="F656" s="126" t="s">
        <v>810</v>
      </c>
      <c r="G656" s="126" t="s">
        <v>810</v>
      </c>
      <c r="H656" s="126" t="s">
        <v>810</v>
      </c>
      <c r="I656" s="126" t="s">
        <v>810</v>
      </c>
      <c r="J656" s="126" t="s">
        <v>810</v>
      </c>
      <c r="K656" s="126" t="s">
        <v>810</v>
      </c>
      <c r="L656" s="126" t="s">
        <v>4108</v>
      </c>
      <c r="M656" s="126" t="s">
        <v>4109</v>
      </c>
      <c r="N656" s="126" t="s">
        <v>983</v>
      </c>
      <c r="O656" s="126" t="s">
        <v>4123</v>
      </c>
      <c r="P656" s="126" t="s">
        <v>4121</v>
      </c>
    </row>
    <row r="657" spans="1:16" x14ac:dyDescent="0.3">
      <c r="A657" s="126" t="s">
        <v>4125</v>
      </c>
      <c r="B657" s="126" t="s">
        <v>4124</v>
      </c>
      <c r="C657" s="126" t="s">
        <v>808</v>
      </c>
      <c r="D657" s="126" t="s">
        <v>815</v>
      </c>
      <c r="E657" s="126" t="s">
        <v>809</v>
      </c>
      <c r="F657" s="126" t="s">
        <v>810</v>
      </c>
      <c r="G657" s="126" t="s">
        <v>810</v>
      </c>
      <c r="H657" s="126" t="s">
        <v>810</v>
      </c>
      <c r="I657" s="126" t="s">
        <v>810</v>
      </c>
      <c r="J657" s="126" t="s">
        <v>810</v>
      </c>
      <c r="K657" s="126" t="s">
        <v>810</v>
      </c>
      <c r="L657" s="126" t="s">
        <v>4108</v>
      </c>
      <c r="M657" s="126" t="s">
        <v>4109</v>
      </c>
      <c r="N657" s="126" t="s">
        <v>983</v>
      </c>
      <c r="O657" s="126" t="s">
        <v>4116</v>
      </c>
      <c r="P657" s="125"/>
    </row>
    <row r="658" spans="1:16" x14ac:dyDescent="0.3">
      <c r="A658" s="126" t="s">
        <v>4127</v>
      </c>
      <c r="B658" s="126" t="s">
        <v>4126</v>
      </c>
      <c r="C658" s="126" t="s">
        <v>808</v>
      </c>
      <c r="D658" s="126" t="s">
        <v>815</v>
      </c>
      <c r="E658" s="126" t="s">
        <v>810</v>
      </c>
      <c r="F658" s="126" t="s">
        <v>810</v>
      </c>
      <c r="G658" s="126" t="s">
        <v>809</v>
      </c>
      <c r="H658" s="126" t="s">
        <v>809</v>
      </c>
      <c r="I658" s="126" t="s">
        <v>810</v>
      </c>
      <c r="J658" s="126" t="s">
        <v>810</v>
      </c>
      <c r="K658" s="126" t="s">
        <v>810</v>
      </c>
      <c r="L658" s="126" t="s">
        <v>4108</v>
      </c>
      <c r="M658" s="126" t="s">
        <v>4109</v>
      </c>
      <c r="N658" s="126" t="s">
        <v>983</v>
      </c>
      <c r="O658" s="126" t="s">
        <v>4116</v>
      </c>
      <c r="P658" s="126" t="s">
        <v>4128</v>
      </c>
    </row>
    <row r="659" spans="1:16" x14ac:dyDescent="0.3">
      <c r="A659" s="126" t="s">
        <v>4130</v>
      </c>
      <c r="B659" s="126" t="s">
        <v>4129</v>
      </c>
      <c r="C659" s="126" t="s">
        <v>808</v>
      </c>
      <c r="D659" s="126" t="s">
        <v>815</v>
      </c>
      <c r="E659" s="126" t="s">
        <v>810</v>
      </c>
      <c r="F659" s="126" t="s">
        <v>809</v>
      </c>
      <c r="G659" s="126" t="s">
        <v>810</v>
      </c>
      <c r="H659" s="126" t="s">
        <v>810</v>
      </c>
      <c r="I659" s="126" t="s">
        <v>810</v>
      </c>
      <c r="J659" s="126" t="s">
        <v>810</v>
      </c>
      <c r="K659" s="126" t="s">
        <v>810</v>
      </c>
      <c r="L659" s="126" t="s">
        <v>4131</v>
      </c>
      <c r="M659" s="126" t="s">
        <v>4132</v>
      </c>
      <c r="N659" s="126" t="s">
        <v>2011</v>
      </c>
      <c r="O659" s="126" t="s">
        <v>4133</v>
      </c>
      <c r="P659" s="125"/>
    </row>
    <row r="660" spans="1:16" x14ac:dyDescent="0.3">
      <c r="A660" s="126" t="s">
        <v>4135</v>
      </c>
      <c r="B660" s="126" t="s">
        <v>4134</v>
      </c>
      <c r="C660" s="126" t="s">
        <v>808</v>
      </c>
      <c r="D660" s="126" t="s">
        <v>861</v>
      </c>
      <c r="E660" s="126" t="s">
        <v>809</v>
      </c>
      <c r="F660" s="126" t="s">
        <v>810</v>
      </c>
      <c r="G660" s="126" t="s">
        <v>810</v>
      </c>
      <c r="H660" s="126" t="s">
        <v>810</v>
      </c>
      <c r="I660" s="126" t="s">
        <v>810</v>
      </c>
      <c r="J660" s="126" t="s">
        <v>810</v>
      </c>
      <c r="K660" s="126" t="s">
        <v>810</v>
      </c>
      <c r="L660" s="126" t="s">
        <v>4136</v>
      </c>
      <c r="M660" s="126" t="s">
        <v>4137</v>
      </c>
      <c r="N660" s="126" t="s">
        <v>4138</v>
      </c>
      <c r="O660" s="126" t="s">
        <v>4139</v>
      </c>
      <c r="P660" s="125"/>
    </row>
    <row r="661" spans="1:16" x14ac:dyDescent="0.3">
      <c r="A661" s="126" t="s">
        <v>318</v>
      </c>
      <c r="B661" s="126" t="s">
        <v>4140</v>
      </c>
      <c r="C661" s="126" t="s">
        <v>935</v>
      </c>
      <c r="D661" s="126" t="s">
        <v>940</v>
      </c>
      <c r="E661" s="126" t="s">
        <v>809</v>
      </c>
      <c r="F661" s="126" t="s">
        <v>809</v>
      </c>
      <c r="G661" s="126" t="s">
        <v>809</v>
      </c>
      <c r="H661" s="126" t="s">
        <v>809</v>
      </c>
      <c r="I661" s="126" t="s">
        <v>809</v>
      </c>
      <c r="J661" s="126" t="s">
        <v>809</v>
      </c>
      <c r="K661" s="126" t="s">
        <v>809</v>
      </c>
      <c r="L661" s="126" t="s">
        <v>936</v>
      </c>
      <c r="M661" s="126" t="s">
        <v>4141</v>
      </c>
      <c r="N661" s="126" t="s">
        <v>4142</v>
      </c>
      <c r="O661" s="126" t="s">
        <v>4143</v>
      </c>
      <c r="P661" s="126" t="s">
        <v>4144</v>
      </c>
    </row>
    <row r="662" spans="1:16" x14ac:dyDescent="0.3">
      <c r="A662" s="126" t="s">
        <v>4146</v>
      </c>
      <c r="B662" s="126" t="s">
        <v>4145</v>
      </c>
      <c r="C662" s="126" t="s">
        <v>808</v>
      </c>
      <c r="D662" s="126" t="s">
        <v>815</v>
      </c>
      <c r="E662" s="126" t="s">
        <v>809</v>
      </c>
      <c r="F662" s="126" t="s">
        <v>810</v>
      </c>
      <c r="G662" s="126" t="s">
        <v>809</v>
      </c>
      <c r="H662" s="126" t="s">
        <v>810</v>
      </c>
      <c r="I662" s="126" t="s">
        <v>810</v>
      </c>
      <c r="J662" s="126" t="s">
        <v>810</v>
      </c>
      <c r="K662" s="126" t="s">
        <v>810</v>
      </c>
      <c r="L662" s="126" t="s">
        <v>3073</v>
      </c>
      <c r="M662" s="126" t="s">
        <v>4147</v>
      </c>
      <c r="N662" s="126" t="s">
        <v>3979</v>
      </c>
      <c r="O662" s="126" t="s">
        <v>4148</v>
      </c>
      <c r="P662" s="125"/>
    </row>
    <row r="663" spans="1:16" x14ac:dyDescent="0.3">
      <c r="A663" s="126" t="s">
        <v>319</v>
      </c>
      <c r="B663" s="126" t="s">
        <v>4149</v>
      </c>
      <c r="C663" s="126" t="s">
        <v>935</v>
      </c>
      <c r="D663" s="126" t="s">
        <v>940</v>
      </c>
      <c r="E663" s="126" t="s">
        <v>809</v>
      </c>
      <c r="F663" s="126" t="s">
        <v>809</v>
      </c>
      <c r="G663" s="126" t="s">
        <v>810</v>
      </c>
      <c r="H663" s="126" t="s">
        <v>810</v>
      </c>
      <c r="I663" s="126" t="s">
        <v>809</v>
      </c>
      <c r="J663" s="126" t="s">
        <v>809</v>
      </c>
      <c r="K663" s="126" t="s">
        <v>809</v>
      </c>
      <c r="L663" s="126" t="s">
        <v>936</v>
      </c>
      <c r="M663" s="126" t="s">
        <v>4150</v>
      </c>
      <c r="N663" s="126" t="s">
        <v>4151</v>
      </c>
      <c r="O663" s="126" t="s">
        <v>4152</v>
      </c>
      <c r="P663" s="126" t="s">
        <v>4153</v>
      </c>
    </row>
    <row r="664" spans="1:16" x14ac:dyDescent="0.3">
      <c r="A664" s="126" t="s">
        <v>320</v>
      </c>
      <c r="B664" s="126" t="s">
        <v>4154</v>
      </c>
      <c r="C664" s="126" t="s">
        <v>808</v>
      </c>
      <c r="D664" s="126" t="s">
        <v>815</v>
      </c>
      <c r="E664" s="126" t="s">
        <v>809</v>
      </c>
      <c r="F664" s="126" t="s">
        <v>810</v>
      </c>
      <c r="G664" s="126" t="s">
        <v>810</v>
      </c>
      <c r="H664" s="126" t="s">
        <v>810</v>
      </c>
      <c r="I664" s="126" t="s">
        <v>810</v>
      </c>
      <c r="J664" s="126" t="s">
        <v>810</v>
      </c>
      <c r="K664" s="126" t="s">
        <v>810</v>
      </c>
      <c r="L664" s="126" t="s">
        <v>4155</v>
      </c>
      <c r="M664" s="126" t="s">
        <v>4156</v>
      </c>
      <c r="N664" s="126" t="s">
        <v>1620</v>
      </c>
      <c r="O664" s="126" t="s">
        <v>4157</v>
      </c>
      <c r="P664" s="125"/>
    </row>
    <row r="665" spans="1:16" x14ac:dyDescent="0.3">
      <c r="A665" s="126" t="s">
        <v>4159</v>
      </c>
      <c r="B665" s="126" t="s">
        <v>4158</v>
      </c>
      <c r="C665" s="126" t="s">
        <v>808</v>
      </c>
      <c r="D665" s="126" t="s">
        <v>815</v>
      </c>
      <c r="E665" s="126" t="s">
        <v>810</v>
      </c>
      <c r="F665" s="126" t="s">
        <v>809</v>
      </c>
      <c r="G665" s="126" t="s">
        <v>810</v>
      </c>
      <c r="H665" s="126" t="s">
        <v>809</v>
      </c>
      <c r="I665" s="126" t="s">
        <v>810</v>
      </c>
      <c r="J665" s="126" t="s">
        <v>810</v>
      </c>
      <c r="K665" s="126" t="s">
        <v>810</v>
      </c>
      <c r="L665" s="126" t="s">
        <v>1052</v>
      </c>
      <c r="M665" s="126" t="s">
        <v>4160</v>
      </c>
      <c r="N665" s="126" t="s">
        <v>3566</v>
      </c>
      <c r="O665" s="125"/>
      <c r="P665" s="125"/>
    </row>
    <row r="666" spans="1:16" x14ac:dyDescent="0.3">
      <c r="A666" s="126" t="s">
        <v>321</v>
      </c>
      <c r="B666" s="126" t="s">
        <v>4161</v>
      </c>
      <c r="C666" s="126" t="s">
        <v>935</v>
      </c>
      <c r="D666" s="126" t="s">
        <v>940</v>
      </c>
      <c r="E666" s="126" t="s">
        <v>809</v>
      </c>
      <c r="F666" s="126" t="s">
        <v>809</v>
      </c>
      <c r="G666" s="126" t="s">
        <v>809</v>
      </c>
      <c r="H666" s="126" t="s">
        <v>810</v>
      </c>
      <c r="I666" s="126" t="s">
        <v>809</v>
      </c>
      <c r="J666" s="126" t="s">
        <v>809</v>
      </c>
      <c r="K666" s="126" t="s">
        <v>809</v>
      </c>
      <c r="L666" s="126" t="s">
        <v>4162</v>
      </c>
      <c r="M666" s="126" t="s">
        <v>4163</v>
      </c>
      <c r="N666" s="126" t="s">
        <v>4164</v>
      </c>
      <c r="O666" s="126" t="s">
        <v>4165</v>
      </c>
      <c r="P666" s="126" t="s">
        <v>4166</v>
      </c>
    </row>
    <row r="667" spans="1:16" x14ac:dyDescent="0.3">
      <c r="A667" s="126" t="s">
        <v>322</v>
      </c>
      <c r="B667" s="126" t="s">
        <v>4167</v>
      </c>
      <c r="C667" s="126" t="s">
        <v>808</v>
      </c>
      <c r="D667" s="126" t="s">
        <v>815</v>
      </c>
      <c r="E667" s="126" t="s">
        <v>809</v>
      </c>
      <c r="F667" s="126" t="s">
        <v>810</v>
      </c>
      <c r="G667" s="126" t="s">
        <v>810</v>
      </c>
      <c r="H667" s="126" t="s">
        <v>810</v>
      </c>
      <c r="I667" s="126" t="s">
        <v>810</v>
      </c>
      <c r="J667" s="126" t="s">
        <v>810</v>
      </c>
      <c r="K667" s="126" t="s">
        <v>810</v>
      </c>
      <c r="L667" s="126" t="s">
        <v>4168</v>
      </c>
      <c r="M667" s="126" t="s">
        <v>4169</v>
      </c>
      <c r="N667" s="126" t="s">
        <v>2547</v>
      </c>
      <c r="O667" s="126" t="s">
        <v>4170</v>
      </c>
      <c r="P667" s="126" t="s">
        <v>4171</v>
      </c>
    </row>
    <row r="668" spans="1:16" x14ac:dyDescent="0.3">
      <c r="A668" s="126" t="s">
        <v>4173</v>
      </c>
      <c r="B668" s="126" t="s">
        <v>4172</v>
      </c>
      <c r="C668" s="126" t="s">
        <v>808</v>
      </c>
      <c r="D668" s="126" t="s">
        <v>1135</v>
      </c>
      <c r="E668" s="126" t="s">
        <v>810</v>
      </c>
      <c r="F668" s="126" t="s">
        <v>810</v>
      </c>
      <c r="G668" s="126" t="s">
        <v>810</v>
      </c>
      <c r="H668" s="126" t="s">
        <v>810</v>
      </c>
      <c r="I668" s="126" t="s">
        <v>810</v>
      </c>
      <c r="J668" s="126" t="s">
        <v>810</v>
      </c>
      <c r="K668" s="126" t="s">
        <v>810</v>
      </c>
      <c r="L668" s="126" t="s">
        <v>4174</v>
      </c>
      <c r="M668" s="126" t="s">
        <v>4175</v>
      </c>
      <c r="N668" s="126" t="s">
        <v>3812</v>
      </c>
      <c r="O668" s="126" t="s">
        <v>4176</v>
      </c>
      <c r="P668" s="126" t="s">
        <v>4177</v>
      </c>
    </row>
    <row r="669" spans="1:16" x14ac:dyDescent="0.3">
      <c r="A669" s="126" t="s">
        <v>323</v>
      </c>
      <c r="B669" s="126" t="s">
        <v>4178</v>
      </c>
      <c r="C669" s="126" t="s">
        <v>935</v>
      </c>
      <c r="D669" s="126" t="s">
        <v>940</v>
      </c>
      <c r="E669" s="126" t="s">
        <v>809</v>
      </c>
      <c r="F669" s="126" t="s">
        <v>810</v>
      </c>
      <c r="G669" s="126" t="s">
        <v>810</v>
      </c>
      <c r="H669" s="126" t="s">
        <v>810</v>
      </c>
      <c r="I669" s="126" t="s">
        <v>810</v>
      </c>
      <c r="J669" s="126" t="s">
        <v>810</v>
      </c>
      <c r="K669" s="126" t="s">
        <v>810</v>
      </c>
      <c r="L669" s="126" t="s">
        <v>2309</v>
      </c>
      <c r="M669" s="126" t="s">
        <v>4179</v>
      </c>
      <c r="N669" s="126" t="s">
        <v>4180</v>
      </c>
      <c r="O669" s="126" t="s">
        <v>4181</v>
      </c>
      <c r="P669" s="126" t="s">
        <v>4182</v>
      </c>
    </row>
    <row r="670" spans="1:16" x14ac:dyDescent="0.3">
      <c r="A670" s="126" t="s">
        <v>324</v>
      </c>
      <c r="B670" s="126" t="s">
        <v>4183</v>
      </c>
      <c r="C670" s="126" t="s">
        <v>935</v>
      </c>
      <c r="D670" s="126" t="s">
        <v>940</v>
      </c>
      <c r="E670" s="126" t="s">
        <v>809</v>
      </c>
      <c r="F670" s="126" t="s">
        <v>809</v>
      </c>
      <c r="G670" s="126" t="s">
        <v>809</v>
      </c>
      <c r="H670" s="126" t="s">
        <v>810</v>
      </c>
      <c r="I670" s="126" t="s">
        <v>809</v>
      </c>
      <c r="J670" s="126" t="s">
        <v>809</v>
      </c>
      <c r="K670" s="126" t="s">
        <v>809</v>
      </c>
      <c r="L670" s="126" t="s">
        <v>936</v>
      </c>
      <c r="M670" s="126" t="s">
        <v>4184</v>
      </c>
      <c r="N670" s="126" t="s">
        <v>4185</v>
      </c>
      <c r="O670" s="126" t="s">
        <v>4186</v>
      </c>
      <c r="P670" s="126" t="s">
        <v>4187</v>
      </c>
    </row>
    <row r="671" spans="1:16" x14ac:dyDescent="0.3">
      <c r="A671" s="126" t="s">
        <v>4189</v>
      </c>
      <c r="B671" s="126" t="s">
        <v>4188</v>
      </c>
      <c r="C671" s="126" t="s">
        <v>808</v>
      </c>
      <c r="D671" s="126" t="s">
        <v>888</v>
      </c>
      <c r="E671" s="126" t="s">
        <v>809</v>
      </c>
      <c r="F671" s="126" t="s">
        <v>810</v>
      </c>
      <c r="G671" s="126" t="s">
        <v>810</v>
      </c>
      <c r="H671" s="126" t="s">
        <v>810</v>
      </c>
      <c r="I671" s="126" t="s">
        <v>810</v>
      </c>
      <c r="J671" s="126" t="s">
        <v>810</v>
      </c>
      <c r="K671" s="126" t="s">
        <v>810</v>
      </c>
      <c r="L671" s="126" t="s">
        <v>4190</v>
      </c>
      <c r="M671" s="126" t="s">
        <v>4191</v>
      </c>
      <c r="N671" s="126" t="s">
        <v>4185</v>
      </c>
      <c r="O671" s="126" t="s">
        <v>4192</v>
      </c>
      <c r="P671" s="125"/>
    </row>
    <row r="672" spans="1:16" x14ac:dyDescent="0.3">
      <c r="A672" s="126" t="s">
        <v>325</v>
      </c>
      <c r="B672" s="126" t="s">
        <v>4193</v>
      </c>
      <c r="C672" s="126" t="s">
        <v>935</v>
      </c>
      <c r="D672" s="126" t="s">
        <v>940</v>
      </c>
      <c r="E672" s="126" t="s">
        <v>809</v>
      </c>
      <c r="F672" s="126" t="s">
        <v>809</v>
      </c>
      <c r="G672" s="126" t="s">
        <v>809</v>
      </c>
      <c r="H672" s="126" t="s">
        <v>809</v>
      </c>
      <c r="I672" s="126" t="s">
        <v>809</v>
      </c>
      <c r="J672" s="126" t="s">
        <v>809</v>
      </c>
      <c r="K672" s="126" t="s">
        <v>809</v>
      </c>
      <c r="L672" s="126" t="s">
        <v>936</v>
      </c>
      <c r="M672" s="126" t="s">
        <v>4194</v>
      </c>
      <c r="N672" s="126" t="s">
        <v>4195</v>
      </c>
      <c r="O672" s="126" t="s">
        <v>4196</v>
      </c>
      <c r="P672" s="126" t="s">
        <v>4197</v>
      </c>
    </row>
    <row r="673" spans="1:16" x14ac:dyDescent="0.3">
      <c r="A673" s="126" t="s">
        <v>326</v>
      </c>
      <c r="B673" s="126" t="s">
        <v>4198</v>
      </c>
      <c r="C673" s="126" t="s">
        <v>935</v>
      </c>
      <c r="D673" s="126" t="s">
        <v>940</v>
      </c>
      <c r="E673" s="126" t="s">
        <v>809</v>
      </c>
      <c r="F673" s="126" t="s">
        <v>809</v>
      </c>
      <c r="G673" s="126" t="s">
        <v>809</v>
      </c>
      <c r="H673" s="126" t="s">
        <v>809</v>
      </c>
      <c r="I673" s="126" t="s">
        <v>809</v>
      </c>
      <c r="J673" s="126" t="s">
        <v>809</v>
      </c>
      <c r="K673" s="126" t="s">
        <v>809</v>
      </c>
      <c r="L673" s="126" t="s">
        <v>4199</v>
      </c>
      <c r="M673" s="126" t="s">
        <v>4200</v>
      </c>
      <c r="N673" s="126" t="s">
        <v>1642</v>
      </c>
      <c r="O673" s="126" t="s">
        <v>4201</v>
      </c>
      <c r="P673" s="126" t="s">
        <v>4202</v>
      </c>
    </row>
    <row r="674" spans="1:16" x14ac:dyDescent="0.3">
      <c r="A674" s="126" t="s">
        <v>327</v>
      </c>
      <c r="B674" s="126" t="s">
        <v>4203</v>
      </c>
      <c r="C674" s="126" t="s">
        <v>935</v>
      </c>
      <c r="D674" s="126" t="s">
        <v>940</v>
      </c>
      <c r="E674" s="126" t="s">
        <v>809</v>
      </c>
      <c r="F674" s="126" t="s">
        <v>809</v>
      </c>
      <c r="G674" s="126" t="s">
        <v>809</v>
      </c>
      <c r="H674" s="126" t="s">
        <v>810</v>
      </c>
      <c r="I674" s="126" t="s">
        <v>809</v>
      </c>
      <c r="J674" s="126" t="s">
        <v>809</v>
      </c>
      <c r="K674" s="126" t="s">
        <v>809</v>
      </c>
      <c r="L674" s="126" t="s">
        <v>936</v>
      </c>
      <c r="M674" s="126" t="s">
        <v>4204</v>
      </c>
      <c r="N674" s="126" t="s">
        <v>4205</v>
      </c>
      <c r="O674" s="126" t="s">
        <v>4206</v>
      </c>
      <c r="P674" s="126" t="s">
        <v>4207</v>
      </c>
    </row>
    <row r="675" spans="1:16" x14ac:dyDescent="0.3">
      <c r="A675" s="126" t="s">
        <v>328</v>
      </c>
      <c r="B675" s="126" t="s">
        <v>4208</v>
      </c>
      <c r="C675" s="126" t="s">
        <v>935</v>
      </c>
      <c r="D675" s="126" t="s">
        <v>940</v>
      </c>
      <c r="E675" s="126" t="s">
        <v>809</v>
      </c>
      <c r="F675" s="126" t="s">
        <v>810</v>
      </c>
      <c r="G675" s="126" t="s">
        <v>809</v>
      </c>
      <c r="H675" s="126" t="s">
        <v>810</v>
      </c>
      <c r="I675" s="126" t="s">
        <v>809</v>
      </c>
      <c r="J675" s="126" t="s">
        <v>809</v>
      </c>
      <c r="K675" s="126" t="s">
        <v>809</v>
      </c>
      <c r="L675" s="126" t="s">
        <v>936</v>
      </c>
      <c r="M675" s="126" t="s">
        <v>4209</v>
      </c>
      <c r="N675" s="126" t="s">
        <v>4210</v>
      </c>
      <c r="O675" s="126" t="s">
        <v>4211</v>
      </c>
      <c r="P675" s="126" t="s">
        <v>4212</v>
      </c>
    </row>
    <row r="676" spans="1:16" x14ac:dyDescent="0.3">
      <c r="A676" s="126" t="s">
        <v>329</v>
      </c>
      <c r="B676" s="126" t="s">
        <v>4213</v>
      </c>
      <c r="C676" s="126" t="s">
        <v>935</v>
      </c>
      <c r="D676" s="126" t="s">
        <v>940</v>
      </c>
      <c r="E676" s="126" t="s">
        <v>809</v>
      </c>
      <c r="F676" s="126" t="s">
        <v>810</v>
      </c>
      <c r="G676" s="126" t="s">
        <v>810</v>
      </c>
      <c r="H676" s="126" t="s">
        <v>810</v>
      </c>
      <c r="I676" s="126" t="s">
        <v>810</v>
      </c>
      <c r="J676" s="126" t="s">
        <v>810</v>
      </c>
      <c r="K676" s="126" t="s">
        <v>810</v>
      </c>
      <c r="L676" s="126" t="s">
        <v>936</v>
      </c>
      <c r="M676" s="126" t="s">
        <v>4214</v>
      </c>
      <c r="N676" s="126" t="s">
        <v>4215</v>
      </c>
      <c r="O676" s="126" t="s">
        <v>4216</v>
      </c>
      <c r="P676" s="126" t="s">
        <v>4217</v>
      </c>
    </row>
    <row r="677" spans="1:16" x14ac:dyDescent="0.3">
      <c r="A677" s="126" t="s">
        <v>4219</v>
      </c>
      <c r="B677" s="126" t="s">
        <v>4218</v>
      </c>
      <c r="C677" s="126" t="s">
        <v>808</v>
      </c>
      <c r="D677" s="126" t="s">
        <v>815</v>
      </c>
      <c r="E677" s="126" t="s">
        <v>809</v>
      </c>
      <c r="F677" s="126" t="s">
        <v>810</v>
      </c>
      <c r="G677" s="126" t="s">
        <v>810</v>
      </c>
      <c r="H677" s="126" t="s">
        <v>810</v>
      </c>
      <c r="I677" s="126" t="s">
        <v>810</v>
      </c>
      <c r="J677" s="126" t="s">
        <v>810</v>
      </c>
      <c r="K677" s="126" t="s">
        <v>810</v>
      </c>
      <c r="L677" s="126" t="s">
        <v>4220</v>
      </c>
      <c r="M677" s="126" t="s">
        <v>4221</v>
      </c>
      <c r="N677" s="126" t="s">
        <v>4222</v>
      </c>
      <c r="O677" s="126" t="s">
        <v>4223</v>
      </c>
      <c r="P677" s="126" t="s">
        <v>4224</v>
      </c>
    </row>
    <row r="678" spans="1:16" x14ac:dyDescent="0.3">
      <c r="A678" s="126" t="s">
        <v>4226</v>
      </c>
      <c r="B678" s="126" t="s">
        <v>4225</v>
      </c>
      <c r="C678" s="126" t="s">
        <v>808</v>
      </c>
      <c r="D678" s="126" t="s">
        <v>815</v>
      </c>
      <c r="E678" s="126" t="s">
        <v>809</v>
      </c>
      <c r="F678" s="126" t="s">
        <v>810</v>
      </c>
      <c r="G678" s="126" t="s">
        <v>810</v>
      </c>
      <c r="H678" s="126" t="s">
        <v>810</v>
      </c>
      <c r="I678" s="126" t="s">
        <v>810</v>
      </c>
      <c r="J678" s="126" t="s">
        <v>810</v>
      </c>
      <c r="K678" s="126" t="s">
        <v>810</v>
      </c>
      <c r="L678" s="126" t="s">
        <v>4227</v>
      </c>
      <c r="M678" s="126" t="s">
        <v>4228</v>
      </c>
      <c r="N678" s="126" t="s">
        <v>820</v>
      </c>
      <c r="O678" s="126" t="s">
        <v>4229</v>
      </c>
      <c r="P678" s="126" t="s">
        <v>4230</v>
      </c>
    </row>
    <row r="679" spans="1:16" x14ac:dyDescent="0.3">
      <c r="A679" s="126" t="s">
        <v>4232</v>
      </c>
      <c r="B679" s="126" t="s">
        <v>4231</v>
      </c>
      <c r="C679" s="126" t="s">
        <v>808</v>
      </c>
      <c r="D679" s="126" t="s">
        <v>815</v>
      </c>
      <c r="E679" s="126" t="s">
        <v>809</v>
      </c>
      <c r="F679" s="126" t="s">
        <v>810</v>
      </c>
      <c r="G679" s="126" t="s">
        <v>810</v>
      </c>
      <c r="H679" s="126" t="s">
        <v>810</v>
      </c>
      <c r="I679" s="126" t="s">
        <v>810</v>
      </c>
      <c r="J679" s="126" t="s">
        <v>810</v>
      </c>
      <c r="K679" s="126" t="s">
        <v>810</v>
      </c>
      <c r="L679" s="126" t="s">
        <v>4233</v>
      </c>
      <c r="M679" s="126" t="s">
        <v>4234</v>
      </c>
      <c r="N679" s="126" t="s">
        <v>906</v>
      </c>
      <c r="O679" s="126" t="s">
        <v>4235</v>
      </c>
      <c r="P679" s="126" t="s">
        <v>4230</v>
      </c>
    </row>
    <row r="680" spans="1:16" x14ac:dyDescent="0.3">
      <c r="A680" s="126" t="s">
        <v>4237</v>
      </c>
      <c r="B680" s="126" t="s">
        <v>4236</v>
      </c>
      <c r="C680" s="126" t="s">
        <v>808</v>
      </c>
      <c r="D680" s="126" t="s">
        <v>815</v>
      </c>
      <c r="E680" s="126" t="s">
        <v>809</v>
      </c>
      <c r="F680" s="126" t="s">
        <v>810</v>
      </c>
      <c r="G680" s="126" t="s">
        <v>810</v>
      </c>
      <c r="H680" s="126" t="s">
        <v>810</v>
      </c>
      <c r="I680" s="126" t="s">
        <v>810</v>
      </c>
      <c r="J680" s="126" t="s">
        <v>810</v>
      </c>
      <c r="K680" s="126" t="s">
        <v>810</v>
      </c>
      <c r="L680" s="126" t="s">
        <v>4238</v>
      </c>
      <c r="M680" s="126" t="s">
        <v>4239</v>
      </c>
      <c r="N680" s="126" t="s">
        <v>4240</v>
      </c>
      <c r="O680" s="126" t="s">
        <v>4241</v>
      </c>
      <c r="P680" s="126" t="s">
        <v>4242</v>
      </c>
    </row>
    <row r="681" spans="1:16" x14ac:dyDescent="0.3">
      <c r="A681" s="126" t="s">
        <v>330</v>
      </c>
      <c r="B681" s="126" t="s">
        <v>4243</v>
      </c>
      <c r="C681" s="126" t="s">
        <v>935</v>
      </c>
      <c r="D681" s="126" t="s">
        <v>940</v>
      </c>
      <c r="E681" s="126" t="s">
        <v>809</v>
      </c>
      <c r="F681" s="126" t="s">
        <v>809</v>
      </c>
      <c r="G681" s="126" t="s">
        <v>809</v>
      </c>
      <c r="H681" s="126" t="s">
        <v>809</v>
      </c>
      <c r="I681" s="126" t="s">
        <v>809</v>
      </c>
      <c r="J681" s="126" t="s">
        <v>809</v>
      </c>
      <c r="K681" s="126" t="s">
        <v>809</v>
      </c>
      <c r="L681" s="126" t="s">
        <v>936</v>
      </c>
      <c r="M681" s="126" t="s">
        <v>4244</v>
      </c>
      <c r="N681" s="126" t="s">
        <v>3834</v>
      </c>
      <c r="O681" s="126" t="s">
        <v>4245</v>
      </c>
      <c r="P681" s="126" t="s">
        <v>4246</v>
      </c>
    </row>
    <row r="682" spans="1:16" x14ac:dyDescent="0.3">
      <c r="A682" s="126" t="s">
        <v>4248</v>
      </c>
      <c r="B682" s="126" t="s">
        <v>4247</v>
      </c>
      <c r="C682" s="126" t="s">
        <v>808</v>
      </c>
      <c r="D682" s="126" t="s">
        <v>815</v>
      </c>
      <c r="E682" s="126" t="s">
        <v>810</v>
      </c>
      <c r="F682" s="126" t="s">
        <v>809</v>
      </c>
      <c r="G682" s="126" t="s">
        <v>810</v>
      </c>
      <c r="H682" s="126" t="s">
        <v>810</v>
      </c>
      <c r="I682" s="126" t="s">
        <v>809</v>
      </c>
      <c r="J682" s="126" t="s">
        <v>810</v>
      </c>
      <c r="K682" s="126" t="s">
        <v>810</v>
      </c>
      <c r="L682" s="126" t="s">
        <v>4249</v>
      </c>
      <c r="M682" s="126" t="s">
        <v>4250</v>
      </c>
      <c r="N682" s="126" t="s">
        <v>4251</v>
      </c>
      <c r="O682" s="126" t="s">
        <v>4252</v>
      </c>
      <c r="P682" s="126" t="s">
        <v>4253</v>
      </c>
    </row>
    <row r="683" spans="1:16" x14ac:dyDescent="0.3">
      <c r="A683" s="126" t="s">
        <v>4255</v>
      </c>
      <c r="B683" s="126" t="s">
        <v>4254</v>
      </c>
      <c r="C683" s="126" t="s">
        <v>808</v>
      </c>
      <c r="D683" s="126" t="s">
        <v>861</v>
      </c>
      <c r="E683" s="126" t="s">
        <v>809</v>
      </c>
      <c r="F683" s="126" t="s">
        <v>810</v>
      </c>
      <c r="G683" s="126" t="s">
        <v>810</v>
      </c>
      <c r="H683" s="126" t="s">
        <v>810</v>
      </c>
      <c r="I683" s="126" t="s">
        <v>810</v>
      </c>
      <c r="J683" s="126" t="s">
        <v>810</v>
      </c>
      <c r="K683" s="126" t="s">
        <v>810</v>
      </c>
      <c r="L683" s="126" t="s">
        <v>4256</v>
      </c>
      <c r="M683" s="126" t="s">
        <v>4257</v>
      </c>
      <c r="N683" s="126" t="s">
        <v>1790</v>
      </c>
      <c r="O683" s="126" t="s">
        <v>4258</v>
      </c>
      <c r="P683" s="125"/>
    </row>
    <row r="684" spans="1:16" x14ac:dyDescent="0.3">
      <c r="A684" s="126" t="s">
        <v>4260</v>
      </c>
      <c r="B684" s="126" t="s">
        <v>4259</v>
      </c>
      <c r="C684" s="126" t="s">
        <v>808</v>
      </c>
      <c r="D684" s="126" t="s">
        <v>888</v>
      </c>
      <c r="E684" s="126" t="s">
        <v>810</v>
      </c>
      <c r="F684" s="126" t="s">
        <v>810</v>
      </c>
      <c r="G684" s="126" t="s">
        <v>810</v>
      </c>
      <c r="H684" s="126" t="s">
        <v>810</v>
      </c>
      <c r="I684" s="126" t="s">
        <v>810</v>
      </c>
      <c r="J684" s="126" t="s">
        <v>810</v>
      </c>
      <c r="K684" s="126" t="s">
        <v>810</v>
      </c>
      <c r="L684" s="126" t="s">
        <v>4261</v>
      </c>
      <c r="M684" s="126" t="s">
        <v>4262</v>
      </c>
      <c r="N684" s="126" t="s">
        <v>1843</v>
      </c>
      <c r="O684" s="126" t="s">
        <v>4263</v>
      </c>
      <c r="P684" s="125"/>
    </row>
    <row r="685" spans="1:16" x14ac:dyDescent="0.3">
      <c r="A685" s="126" t="s">
        <v>4265</v>
      </c>
      <c r="B685" s="126" t="s">
        <v>4264</v>
      </c>
      <c r="C685" s="126" t="s">
        <v>808</v>
      </c>
      <c r="D685" s="126" t="s">
        <v>888</v>
      </c>
      <c r="E685" s="126" t="s">
        <v>810</v>
      </c>
      <c r="F685" s="126" t="s">
        <v>810</v>
      </c>
      <c r="G685" s="126" t="s">
        <v>810</v>
      </c>
      <c r="H685" s="126" t="s">
        <v>810</v>
      </c>
      <c r="I685" s="126" t="s">
        <v>810</v>
      </c>
      <c r="J685" s="126" t="s">
        <v>810</v>
      </c>
      <c r="K685" s="126" t="s">
        <v>810</v>
      </c>
      <c r="L685" s="126" t="s">
        <v>4266</v>
      </c>
      <c r="M685" s="126" t="s">
        <v>4267</v>
      </c>
      <c r="N685" s="126" t="s">
        <v>2288</v>
      </c>
      <c r="O685" s="126" t="s">
        <v>4268</v>
      </c>
      <c r="P685" s="125"/>
    </row>
    <row r="686" spans="1:16" x14ac:dyDescent="0.3">
      <c r="A686" s="126" t="s">
        <v>4270</v>
      </c>
      <c r="B686" s="126" t="s">
        <v>4269</v>
      </c>
      <c r="C686" s="126" t="s">
        <v>808</v>
      </c>
      <c r="D686" s="126" t="s">
        <v>888</v>
      </c>
      <c r="E686" s="126" t="s">
        <v>809</v>
      </c>
      <c r="F686" s="126" t="s">
        <v>810</v>
      </c>
      <c r="G686" s="126" t="s">
        <v>810</v>
      </c>
      <c r="H686" s="126" t="s">
        <v>810</v>
      </c>
      <c r="I686" s="126" t="s">
        <v>810</v>
      </c>
      <c r="J686" s="126" t="s">
        <v>810</v>
      </c>
      <c r="K686" s="126" t="s">
        <v>810</v>
      </c>
      <c r="L686" s="126" t="s">
        <v>4271</v>
      </c>
      <c r="M686" s="126" t="s">
        <v>4272</v>
      </c>
      <c r="N686" s="126" t="s">
        <v>4273</v>
      </c>
      <c r="O686" s="126" t="s">
        <v>4274</v>
      </c>
      <c r="P686" s="125"/>
    </row>
    <row r="687" spans="1:16" x14ac:dyDescent="0.3">
      <c r="A687" s="126" t="s">
        <v>4276</v>
      </c>
      <c r="B687" s="126" t="s">
        <v>4275</v>
      </c>
      <c r="C687" s="126" t="s">
        <v>808</v>
      </c>
      <c r="D687" s="126" t="s">
        <v>888</v>
      </c>
      <c r="E687" s="126" t="s">
        <v>810</v>
      </c>
      <c r="F687" s="126" t="s">
        <v>810</v>
      </c>
      <c r="G687" s="126" t="s">
        <v>810</v>
      </c>
      <c r="H687" s="126" t="s">
        <v>810</v>
      </c>
      <c r="I687" s="126" t="s">
        <v>810</v>
      </c>
      <c r="J687" s="126" t="s">
        <v>810</v>
      </c>
      <c r="K687" s="126" t="s">
        <v>810</v>
      </c>
      <c r="L687" s="126" t="s">
        <v>4277</v>
      </c>
      <c r="M687" s="126" t="s">
        <v>2728</v>
      </c>
      <c r="N687" s="126" t="s">
        <v>2729</v>
      </c>
      <c r="O687" s="126" t="s">
        <v>4278</v>
      </c>
      <c r="P687" s="125"/>
    </row>
    <row r="688" spans="1:16" x14ac:dyDescent="0.3">
      <c r="A688" s="126" t="s">
        <v>4280</v>
      </c>
      <c r="B688" s="126" t="s">
        <v>4279</v>
      </c>
      <c r="C688" s="126" t="s">
        <v>808</v>
      </c>
      <c r="D688" s="126" t="s">
        <v>815</v>
      </c>
      <c r="E688" s="126" t="s">
        <v>810</v>
      </c>
      <c r="F688" s="126" t="s">
        <v>809</v>
      </c>
      <c r="G688" s="126" t="s">
        <v>810</v>
      </c>
      <c r="H688" s="126" t="s">
        <v>810</v>
      </c>
      <c r="I688" s="126" t="s">
        <v>810</v>
      </c>
      <c r="J688" s="126" t="s">
        <v>810</v>
      </c>
      <c r="K688" s="126" t="s">
        <v>810</v>
      </c>
      <c r="L688" s="126" t="s">
        <v>936</v>
      </c>
      <c r="M688" s="126" t="s">
        <v>4281</v>
      </c>
      <c r="N688" s="126" t="s">
        <v>4282</v>
      </c>
      <c r="O688" s="126" t="s">
        <v>4283</v>
      </c>
      <c r="P688" s="125"/>
    </row>
    <row r="689" spans="1:16" x14ac:dyDescent="0.3">
      <c r="A689" s="126" t="s">
        <v>331</v>
      </c>
      <c r="B689" s="126" t="s">
        <v>4284</v>
      </c>
      <c r="C689" s="126" t="s">
        <v>935</v>
      </c>
      <c r="D689" s="126" t="s">
        <v>940</v>
      </c>
      <c r="E689" s="126" t="s">
        <v>809</v>
      </c>
      <c r="F689" s="126" t="s">
        <v>810</v>
      </c>
      <c r="G689" s="126" t="s">
        <v>809</v>
      </c>
      <c r="H689" s="126" t="s">
        <v>810</v>
      </c>
      <c r="I689" s="126" t="s">
        <v>809</v>
      </c>
      <c r="J689" s="126" t="s">
        <v>810</v>
      </c>
      <c r="K689" s="126" t="s">
        <v>809</v>
      </c>
      <c r="L689" s="126" t="s">
        <v>936</v>
      </c>
      <c r="M689" s="126" t="s">
        <v>4285</v>
      </c>
      <c r="N689" s="126" t="s">
        <v>4282</v>
      </c>
      <c r="O689" s="126" t="s">
        <v>4286</v>
      </c>
      <c r="P689" s="126" t="s">
        <v>4287</v>
      </c>
    </row>
    <row r="690" spans="1:16" x14ac:dyDescent="0.3">
      <c r="A690" s="126" t="s">
        <v>4289</v>
      </c>
      <c r="B690" s="126" t="s">
        <v>4288</v>
      </c>
      <c r="C690" s="126" t="s">
        <v>808</v>
      </c>
      <c r="D690" s="126" t="s">
        <v>922</v>
      </c>
      <c r="E690" s="126" t="s">
        <v>810</v>
      </c>
      <c r="F690" s="126" t="s">
        <v>809</v>
      </c>
      <c r="G690" s="126" t="s">
        <v>810</v>
      </c>
      <c r="H690" s="126" t="s">
        <v>810</v>
      </c>
      <c r="I690" s="126" t="s">
        <v>810</v>
      </c>
      <c r="J690" s="126" t="s">
        <v>810</v>
      </c>
      <c r="K690" s="126" t="s">
        <v>810</v>
      </c>
      <c r="L690" s="126" t="s">
        <v>4290</v>
      </c>
      <c r="M690" s="126" t="s">
        <v>2830</v>
      </c>
      <c r="N690" s="126" t="s">
        <v>899</v>
      </c>
      <c r="O690" s="126" t="s">
        <v>4291</v>
      </c>
      <c r="P690" s="126" t="s">
        <v>4292</v>
      </c>
    </row>
    <row r="691" spans="1:16" x14ac:dyDescent="0.3">
      <c r="A691" s="126" t="s">
        <v>624</v>
      </c>
      <c r="B691" s="126" t="s">
        <v>4293</v>
      </c>
      <c r="C691" s="126" t="s">
        <v>808</v>
      </c>
      <c r="D691" s="126" t="s">
        <v>815</v>
      </c>
      <c r="E691" s="126" t="s">
        <v>809</v>
      </c>
      <c r="F691" s="126" t="s">
        <v>810</v>
      </c>
      <c r="G691" s="126" t="s">
        <v>810</v>
      </c>
      <c r="H691" s="126" t="s">
        <v>810</v>
      </c>
      <c r="I691" s="126" t="s">
        <v>810</v>
      </c>
      <c r="J691" s="126" t="s">
        <v>810</v>
      </c>
      <c r="K691" s="126" t="s">
        <v>810</v>
      </c>
      <c r="L691" s="126" t="s">
        <v>4294</v>
      </c>
      <c r="M691" s="126" t="s">
        <v>4295</v>
      </c>
      <c r="N691" s="126" t="s">
        <v>2775</v>
      </c>
      <c r="O691" s="126" t="s">
        <v>4296</v>
      </c>
      <c r="P691" s="125"/>
    </row>
    <row r="692" spans="1:16" x14ac:dyDescent="0.3">
      <c r="A692" s="126" t="s">
        <v>4298</v>
      </c>
      <c r="B692" s="126" t="s">
        <v>4297</v>
      </c>
      <c r="C692" s="126" t="s">
        <v>808</v>
      </c>
      <c r="D692" s="126" t="s">
        <v>815</v>
      </c>
      <c r="E692" s="126" t="s">
        <v>809</v>
      </c>
      <c r="F692" s="126" t="s">
        <v>810</v>
      </c>
      <c r="G692" s="126" t="s">
        <v>810</v>
      </c>
      <c r="H692" s="126" t="s">
        <v>810</v>
      </c>
      <c r="I692" s="126" t="s">
        <v>810</v>
      </c>
      <c r="J692" s="126" t="s">
        <v>810</v>
      </c>
      <c r="K692" s="126" t="s">
        <v>810</v>
      </c>
      <c r="L692" s="126" t="s">
        <v>4299</v>
      </c>
      <c r="M692" s="126" t="s">
        <v>1014</v>
      </c>
      <c r="N692" s="126" t="s">
        <v>837</v>
      </c>
      <c r="O692" s="125"/>
      <c r="P692" s="125"/>
    </row>
    <row r="693" spans="1:16" x14ac:dyDescent="0.3">
      <c r="A693" s="126" t="s">
        <v>4301</v>
      </c>
      <c r="B693" s="126" t="s">
        <v>4300</v>
      </c>
      <c r="C693" s="126" t="s">
        <v>808</v>
      </c>
      <c r="D693" s="126" t="s">
        <v>888</v>
      </c>
      <c r="E693" s="126" t="s">
        <v>809</v>
      </c>
      <c r="F693" s="126" t="s">
        <v>810</v>
      </c>
      <c r="G693" s="126" t="s">
        <v>810</v>
      </c>
      <c r="H693" s="126" t="s">
        <v>810</v>
      </c>
      <c r="I693" s="126" t="s">
        <v>810</v>
      </c>
      <c r="J693" s="126" t="s">
        <v>810</v>
      </c>
      <c r="K693" s="126" t="s">
        <v>810</v>
      </c>
      <c r="L693" s="126" t="s">
        <v>4302</v>
      </c>
      <c r="M693" s="126" t="s">
        <v>4303</v>
      </c>
      <c r="N693" s="126" t="s">
        <v>3425</v>
      </c>
      <c r="O693" s="126" t="s">
        <v>4304</v>
      </c>
      <c r="P693" s="125"/>
    </row>
    <row r="694" spans="1:16" x14ac:dyDescent="0.3">
      <c r="A694" s="126" t="s">
        <v>332</v>
      </c>
      <c r="B694" s="126" t="s">
        <v>4305</v>
      </c>
      <c r="C694" s="126" t="s">
        <v>935</v>
      </c>
      <c r="D694" s="126" t="s">
        <v>940</v>
      </c>
      <c r="E694" s="126" t="s">
        <v>809</v>
      </c>
      <c r="F694" s="126" t="s">
        <v>809</v>
      </c>
      <c r="G694" s="126" t="s">
        <v>809</v>
      </c>
      <c r="H694" s="126" t="s">
        <v>809</v>
      </c>
      <c r="I694" s="126" t="s">
        <v>809</v>
      </c>
      <c r="J694" s="126" t="s">
        <v>809</v>
      </c>
      <c r="K694" s="126" t="s">
        <v>809</v>
      </c>
      <c r="L694" s="126" t="s">
        <v>936</v>
      </c>
      <c r="M694" s="126" t="s">
        <v>4306</v>
      </c>
      <c r="N694" s="126" t="s">
        <v>4307</v>
      </c>
      <c r="O694" s="126" t="s">
        <v>4308</v>
      </c>
      <c r="P694" s="126" t="s">
        <v>4309</v>
      </c>
    </row>
    <row r="695" spans="1:16" x14ac:dyDescent="0.3">
      <c r="A695" s="126" t="s">
        <v>4311</v>
      </c>
      <c r="B695" s="126" t="s">
        <v>4310</v>
      </c>
      <c r="C695" s="126" t="s">
        <v>808</v>
      </c>
      <c r="D695" s="126" t="s">
        <v>815</v>
      </c>
      <c r="E695" s="126" t="s">
        <v>810</v>
      </c>
      <c r="F695" s="126" t="s">
        <v>809</v>
      </c>
      <c r="G695" s="126" t="s">
        <v>810</v>
      </c>
      <c r="H695" s="126" t="s">
        <v>810</v>
      </c>
      <c r="I695" s="126" t="s">
        <v>810</v>
      </c>
      <c r="J695" s="126" t="s">
        <v>810</v>
      </c>
      <c r="K695" s="126" t="s">
        <v>810</v>
      </c>
      <c r="L695" s="126" t="s">
        <v>1531</v>
      </c>
      <c r="M695" s="126" t="s">
        <v>841</v>
      </c>
      <c r="N695" s="126" t="s">
        <v>837</v>
      </c>
      <c r="O695" s="126" t="s">
        <v>4312</v>
      </c>
      <c r="P695" s="125"/>
    </row>
    <row r="696" spans="1:16" x14ac:dyDescent="0.3">
      <c r="A696" s="126" t="s">
        <v>4314</v>
      </c>
      <c r="B696" s="126" t="s">
        <v>4313</v>
      </c>
      <c r="C696" s="126" t="s">
        <v>808</v>
      </c>
      <c r="D696" s="126" t="s">
        <v>815</v>
      </c>
      <c r="E696" s="126" t="s">
        <v>809</v>
      </c>
      <c r="F696" s="126" t="s">
        <v>810</v>
      </c>
      <c r="G696" s="126" t="s">
        <v>810</v>
      </c>
      <c r="H696" s="126" t="s">
        <v>810</v>
      </c>
      <c r="I696" s="126" t="s">
        <v>810</v>
      </c>
      <c r="J696" s="126" t="s">
        <v>810</v>
      </c>
      <c r="K696" s="126" t="s">
        <v>810</v>
      </c>
      <c r="L696" s="126" t="s">
        <v>4315</v>
      </c>
      <c r="M696" s="126" t="s">
        <v>4316</v>
      </c>
      <c r="N696" s="126" t="s">
        <v>2171</v>
      </c>
      <c r="O696" s="126" t="s">
        <v>4317</v>
      </c>
      <c r="P696" s="126" t="s">
        <v>4318</v>
      </c>
    </row>
    <row r="697" spans="1:16" x14ac:dyDescent="0.3">
      <c r="A697" s="126" t="s">
        <v>625</v>
      </c>
      <c r="B697" s="126" t="s">
        <v>4319</v>
      </c>
      <c r="C697" s="126" t="s">
        <v>808</v>
      </c>
      <c r="D697" s="126" t="s">
        <v>815</v>
      </c>
      <c r="E697" s="126" t="s">
        <v>809</v>
      </c>
      <c r="F697" s="126" t="s">
        <v>810</v>
      </c>
      <c r="G697" s="126" t="s">
        <v>810</v>
      </c>
      <c r="H697" s="126" t="s">
        <v>810</v>
      </c>
      <c r="I697" s="126" t="s">
        <v>810</v>
      </c>
      <c r="J697" s="126" t="s">
        <v>810</v>
      </c>
      <c r="K697" s="126" t="s">
        <v>810</v>
      </c>
      <c r="L697" s="126" t="s">
        <v>4320</v>
      </c>
      <c r="M697" s="126" t="s">
        <v>4321</v>
      </c>
      <c r="N697" s="126" t="s">
        <v>4322</v>
      </c>
      <c r="O697" s="126" t="s">
        <v>4323</v>
      </c>
      <c r="P697" s="125"/>
    </row>
    <row r="698" spans="1:16" x14ac:dyDescent="0.3">
      <c r="A698" s="126" t="s">
        <v>333</v>
      </c>
      <c r="B698" s="126" t="s">
        <v>4324</v>
      </c>
      <c r="C698" s="126" t="s">
        <v>808</v>
      </c>
      <c r="D698" s="126" t="s">
        <v>815</v>
      </c>
      <c r="E698" s="126" t="s">
        <v>809</v>
      </c>
      <c r="F698" s="126" t="s">
        <v>809</v>
      </c>
      <c r="G698" s="126" t="s">
        <v>810</v>
      </c>
      <c r="H698" s="126" t="s">
        <v>810</v>
      </c>
      <c r="I698" s="126" t="s">
        <v>810</v>
      </c>
      <c r="J698" s="126" t="s">
        <v>810</v>
      </c>
      <c r="K698" s="126" t="s">
        <v>810</v>
      </c>
      <c r="L698" s="126" t="s">
        <v>1455</v>
      </c>
      <c r="M698" s="126" t="s">
        <v>1456</v>
      </c>
      <c r="N698" s="126" t="s">
        <v>837</v>
      </c>
      <c r="O698" s="126" t="s">
        <v>4325</v>
      </c>
      <c r="P698" s="126" t="s">
        <v>4326</v>
      </c>
    </row>
    <row r="699" spans="1:16" x14ac:dyDescent="0.3">
      <c r="A699" s="126" t="s">
        <v>4328</v>
      </c>
      <c r="B699" s="126" t="s">
        <v>4327</v>
      </c>
      <c r="C699" s="126" t="s">
        <v>808</v>
      </c>
      <c r="D699" s="126" t="s">
        <v>815</v>
      </c>
      <c r="E699" s="126" t="s">
        <v>810</v>
      </c>
      <c r="F699" s="126" t="s">
        <v>809</v>
      </c>
      <c r="G699" s="126" t="s">
        <v>810</v>
      </c>
      <c r="H699" s="126" t="s">
        <v>810</v>
      </c>
      <c r="I699" s="126" t="s">
        <v>810</v>
      </c>
      <c r="J699" s="126" t="s">
        <v>810</v>
      </c>
      <c r="K699" s="126" t="s">
        <v>810</v>
      </c>
      <c r="L699" s="126" t="s">
        <v>2477</v>
      </c>
      <c r="M699" s="126" t="s">
        <v>2478</v>
      </c>
      <c r="N699" s="126" t="s">
        <v>899</v>
      </c>
      <c r="O699" s="126" t="s">
        <v>4329</v>
      </c>
      <c r="P699" s="125"/>
    </row>
    <row r="700" spans="1:16" x14ac:dyDescent="0.3">
      <c r="A700" s="126" t="s">
        <v>335</v>
      </c>
      <c r="B700" s="126" t="s">
        <v>4330</v>
      </c>
      <c r="C700" s="126" t="s">
        <v>808</v>
      </c>
      <c r="D700" s="126" t="s">
        <v>815</v>
      </c>
      <c r="E700" s="126" t="s">
        <v>809</v>
      </c>
      <c r="F700" s="126" t="s">
        <v>810</v>
      </c>
      <c r="G700" s="126" t="s">
        <v>810</v>
      </c>
      <c r="H700" s="126" t="s">
        <v>810</v>
      </c>
      <c r="I700" s="126" t="s">
        <v>810</v>
      </c>
      <c r="J700" s="126" t="s">
        <v>810</v>
      </c>
      <c r="K700" s="126" t="s">
        <v>810</v>
      </c>
      <c r="L700" s="126" t="s">
        <v>840</v>
      </c>
      <c r="M700" s="126" t="s">
        <v>841</v>
      </c>
      <c r="N700" s="126" t="s">
        <v>837</v>
      </c>
      <c r="O700" s="126" t="s">
        <v>842</v>
      </c>
      <c r="P700" s="125"/>
    </row>
    <row r="701" spans="1:16" x14ac:dyDescent="0.3">
      <c r="A701" s="126" t="s">
        <v>4332</v>
      </c>
      <c r="B701" s="126" t="s">
        <v>4331</v>
      </c>
      <c r="C701" s="126" t="s">
        <v>808</v>
      </c>
      <c r="D701" s="126" t="s">
        <v>815</v>
      </c>
      <c r="E701" s="126" t="s">
        <v>810</v>
      </c>
      <c r="F701" s="126" t="s">
        <v>809</v>
      </c>
      <c r="G701" s="126" t="s">
        <v>810</v>
      </c>
      <c r="H701" s="126" t="s">
        <v>810</v>
      </c>
      <c r="I701" s="126" t="s">
        <v>810</v>
      </c>
      <c r="J701" s="126" t="s">
        <v>810</v>
      </c>
      <c r="K701" s="126" t="s">
        <v>810</v>
      </c>
      <c r="L701" s="126" t="s">
        <v>1531</v>
      </c>
      <c r="M701" s="126" t="s">
        <v>841</v>
      </c>
      <c r="N701" s="126" t="s">
        <v>837</v>
      </c>
      <c r="O701" s="126" t="s">
        <v>4333</v>
      </c>
      <c r="P701" s="126" t="s">
        <v>4334</v>
      </c>
    </row>
    <row r="702" spans="1:16" x14ac:dyDescent="0.3">
      <c r="A702" s="126" t="s">
        <v>4336</v>
      </c>
      <c r="B702" s="126" t="s">
        <v>4335</v>
      </c>
      <c r="C702" s="126" t="s">
        <v>808</v>
      </c>
      <c r="D702" s="126" t="s">
        <v>815</v>
      </c>
      <c r="E702" s="126" t="s">
        <v>809</v>
      </c>
      <c r="F702" s="126" t="s">
        <v>810</v>
      </c>
      <c r="G702" s="126" t="s">
        <v>810</v>
      </c>
      <c r="H702" s="126" t="s">
        <v>810</v>
      </c>
      <c r="I702" s="126" t="s">
        <v>810</v>
      </c>
      <c r="J702" s="126" t="s">
        <v>810</v>
      </c>
      <c r="K702" s="126" t="s">
        <v>810</v>
      </c>
      <c r="L702" s="126" t="s">
        <v>4337</v>
      </c>
      <c r="M702" s="126" t="s">
        <v>4338</v>
      </c>
      <c r="N702" s="126" t="s">
        <v>3365</v>
      </c>
      <c r="O702" s="126" t="s">
        <v>4339</v>
      </c>
      <c r="P702" s="125"/>
    </row>
    <row r="703" spans="1:16" x14ac:dyDescent="0.3">
      <c r="A703" s="126" t="s">
        <v>4341</v>
      </c>
      <c r="B703" s="126" t="s">
        <v>4340</v>
      </c>
      <c r="C703" s="126" t="s">
        <v>808</v>
      </c>
      <c r="D703" s="126" t="s">
        <v>815</v>
      </c>
      <c r="E703" s="126" t="s">
        <v>809</v>
      </c>
      <c r="F703" s="126" t="s">
        <v>810</v>
      </c>
      <c r="G703" s="126" t="s">
        <v>810</v>
      </c>
      <c r="H703" s="126" t="s">
        <v>810</v>
      </c>
      <c r="I703" s="126" t="s">
        <v>810</v>
      </c>
      <c r="J703" s="126" t="s">
        <v>810</v>
      </c>
      <c r="K703" s="126" t="s">
        <v>810</v>
      </c>
      <c r="L703" s="126" t="s">
        <v>4342</v>
      </c>
      <c r="M703" s="126" t="s">
        <v>4343</v>
      </c>
      <c r="N703" s="126" t="s">
        <v>837</v>
      </c>
      <c r="O703" s="126" t="s">
        <v>4344</v>
      </c>
      <c r="P703" s="126" t="s">
        <v>4345</v>
      </c>
    </row>
    <row r="704" spans="1:16" x14ac:dyDescent="0.3">
      <c r="A704" s="126" t="s">
        <v>336</v>
      </c>
      <c r="B704" s="126" t="s">
        <v>4346</v>
      </c>
      <c r="C704" s="126" t="s">
        <v>808</v>
      </c>
      <c r="D704" s="126" t="s">
        <v>815</v>
      </c>
      <c r="E704" s="126" t="s">
        <v>809</v>
      </c>
      <c r="F704" s="126" t="s">
        <v>810</v>
      </c>
      <c r="G704" s="126" t="s">
        <v>810</v>
      </c>
      <c r="H704" s="126" t="s">
        <v>810</v>
      </c>
      <c r="I704" s="126" t="s">
        <v>810</v>
      </c>
      <c r="J704" s="126" t="s">
        <v>810</v>
      </c>
      <c r="K704" s="126" t="s">
        <v>810</v>
      </c>
      <c r="L704" s="126" t="s">
        <v>2365</v>
      </c>
      <c r="M704" s="126" t="s">
        <v>2366</v>
      </c>
      <c r="N704" s="126" t="s">
        <v>2367</v>
      </c>
      <c r="O704" s="126" t="s">
        <v>4347</v>
      </c>
      <c r="P704" s="125"/>
    </row>
    <row r="705" spans="1:16" x14ac:dyDescent="0.3">
      <c r="A705" s="126" t="s">
        <v>4349</v>
      </c>
      <c r="B705" s="126" t="s">
        <v>4348</v>
      </c>
      <c r="C705" s="126" t="s">
        <v>808</v>
      </c>
      <c r="D705" s="126" t="s">
        <v>815</v>
      </c>
      <c r="E705" s="126" t="s">
        <v>810</v>
      </c>
      <c r="F705" s="126" t="s">
        <v>809</v>
      </c>
      <c r="G705" s="126" t="s">
        <v>810</v>
      </c>
      <c r="H705" s="126" t="s">
        <v>810</v>
      </c>
      <c r="I705" s="126" t="s">
        <v>810</v>
      </c>
      <c r="J705" s="126" t="s">
        <v>810</v>
      </c>
      <c r="K705" s="126" t="s">
        <v>810</v>
      </c>
      <c r="L705" s="126" t="s">
        <v>4350</v>
      </c>
      <c r="M705" s="126" t="s">
        <v>4351</v>
      </c>
      <c r="N705" s="126" t="s">
        <v>983</v>
      </c>
      <c r="O705" s="126" t="s">
        <v>4352</v>
      </c>
      <c r="P705" s="125"/>
    </row>
    <row r="706" spans="1:16" x14ac:dyDescent="0.3">
      <c r="A706" s="126" t="s">
        <v>334</v>
      </c>
      <c r="B706" s="126" t="s">
        <v>4353</v>
      </c>
      <c r="C706" s="126" t="s">
        <v>808</v>
      </c>
      <c r="D706" s="126" t="s">
        <v>815</v>
      </c>
      <c r="E706" s="126" t="s">
        <v>809</v>
      </c>
      <c r="F706" s="126" t="s">
        <v>810</v>
      </c>
      <c r="G706" s="126" t="s">
        <v>809</v>
      </c>
      <c r="H706" s="126" t="s">
        <v>810</v>
      </c>
      <c r="I706" s="126" t="s">
        <v>810</v>
      </c>
      <c r="J706" s="126" t="s">
        <v>810</v>
      </c>
      <c r="K706" s="126" t="s">
        <v>810</v>
      </c>
      <c r="L706" s="126" t="s">
        <v>840</v>
      </c>
      <c r="M706" s="126" t="s">
        <v>841</v>
      </c>
      <c r="N706" s="126" t="s">
        <v>837</v>
      </c>
      <c r="O706" s="126" t="s">
        <v>842</v>
      </c>
      <c r="P706" s="125"/>
    </row>
    <row r="707" spans="1:16" x14ac:dyDescent="0.3">
      <c r="A707" s="126" t="s">
        <v>337</v>
      </c>
      <c r="B707" s="126" t="s">
        <v>4354</v>
      </c>
      <c r="C707" s="126" t="s">
        <v>935</v>
      </c>
      <c r="D707" s="126" t="s">
        <v>940</v>
      </c>
      <c r="E707" s="126" t="s">
        <v>809</v>
      </c>
      <c r="F707" s="126" t="s">
        <v>810</v>
      </c>
      <c r="G707" s="126" t="s">
        <v>809</v>
      </c>
      <c r="H707" s="126" t="s">
        <v>810</v>
      </c>
      <c r="I707" s="126" t="s">
        <v>810</v>
      </c>
      <c r="J707" s="126" t="s">
        <v>810</v>
      </c>
      <c r="K707" s="126" t="s">
        <v>810</v>
      </c>
      <c r="L707" s="126" t="s">
        <v>4355</v>
      </c>
      <c r="M707" s="126" t="s">
        <v>4356</v>
      </c>
      <c r="N707" s="126" t="s">
        <v>4357</v>
      </c>
      <c r="O707" s="126" t="s">
        <v>4358</v>
      </c>
      <c r="P707" s="126" t="s">
        <v>4359</v>
      </c>
    </row>
    <row r="708" spans="1:16" x14ac:dyDescent="0.3">
      <c r="A708" s="126" t="s">
        <v>4361</v>
      </c>
      <c r="B708" s="126" t="s">
        <v>4360</v>
      </c>
      <c r="C708" s="126" t="s">
        <v>808</v>
      </c>
      <c r="D708" s="126" t="s">
        <v>815</v>
      </c>
      <c r="E708" s="126" t="s">
        <v>809</v>
      </c>
      <c r="F708" s="126" t="s">
        <v>810</v>
      </c>
      <c r="G708" s="126" t="s">
        <v>810</v>
      </c>
      <c r="H708" s="126" t="s">
        <v>810</v>
      </c>
      <c r="I708" s="126" t="s">
        <v>810</v>
      </c>
      <c r="J708" s="126" t="s">
        <v>810</v>
      </c>
      <c r="K708" s="126" t="s">
        <v>810</v>
      </c>
      <c r="L708" s="126" t="s">
        <v>4362</v>
      </c>
      <c r="M708" s="126" t="s">
        <v>4363</v>
      </c>
      <c r="N708" s="126" t="s">
        <v>906</v>
      </c>
      <c r="O708" s="126" t="s">
        <v>4364</v>
      </c>
      <c r="P708" s="126" t="s">
        <v>4365</v>
      </c>
    </row>
    <row r="709" spans="1:16" x14ac:dyDescent="0.3">
      <c r="A709" s="126" t="s">
        <v>342</v>
      </c>
      <c r="B709" s="126" t="s">
        <v>4366</v>
      </c>
      <c r="C709" s="126" t="s">
        <v>808</v>
      </c>
      <c r="D709" s="126" t="s">
        <v>815</v>
      </c>
      <c r="E709" s="126" t="s">
        <v>809</v>
      </c>
      <c r="F709" s="126" t="s">
        <v>810</v>
      </c>
      <c r="G709" s="126" t="s">
        <v>810</v>
      </c>
      <c r="H709" s="126" t="s">
        <v>810</v>
      </c>
      <c r="I709" s="126" t="s">
        <v>810</v>
      </c>
      <c r="J709" s="126" t="s">
        <v>810</v>
      </c>
      <c r="K709" s="126" t="s">
        <v>810</v>
      </c>
      <c r="L709" s="126" t="s">
        <v>4367</v>
      </c>
      <c r="M709" s="126" t="s">
        <v>4368</v>
      </c>
      <c r="N709" s="126" t="s">
        <v>837</v>
      </c>
      <c r="O709" s="126" t="s">
        <v>4369</v>
      </c>
      <c r="P709" s="125"/>
    </row>
    <row r="710" spans="1:16" x14ac:dyDescent="0.3">
      <c r="A710" s="126" t="s">
        <v>4371</v>
      </c>
      <c r="B710" s="126" t="s">
        <v>4370</v>
      </c>
      <c r="C710" s="126" t="s">
        <v>808</v>
      </c>
      <c r="D710" s="126" t="s">
        <v>815</v>
      </c>
      <c r="E710" s="126" t="s">
        <v>810</v>
      </c>
      <c r="F710" s="126" t="s">
        <v>810</v>
      </c>
      <c r="G710" s="126" t="s">
        <v>810</v>
      </c>
      <c r="H710" s="126" t="s">
        <v>809</v>
      </c>
      <c r="I710" s="126" t="s">
        <v>810</v>
      </c>
      <c r="J710" s="126" t="s">
        <v>810</v>
      </c>
      <c r="K710" s="126" t="s">
        <v>810</v>
      </c>
      <c r="L710" s="126" t="s">
        <v>4372</v>
      </c>
      <c r="M710" s="126" t="s">
        <v>4373</v>
      </c>
      <c r="N710" s="126" t="s">
        <v>837</v>
      </c>
      <c r="O710" s="126" t="s">
        <v>4374</v>
      </c>
      <c r="P710" s="125"/>
    </row>
    <row r="711" spans="1:16" x14ac:dyDescent="0.3">
      <c r="A711" s="126" t="s">
        <v>4376</v>
      </c>
      <c r="B711" s="126" t="s">
        <v>4375</v>
      </c>
      <c r="C711" s="126" t="s">
        <v>808</v>
      </c>
      <c r="D711" s="126" t="s">
        <v>815</v>
      </c>
      <c r="E711" s="126" t="s">
        <v>810</v>
      </c>
      <c r="F711" s="126" t="s">
        <v>809</v>
      </c>
      <c r="G711" s="126" t="s">
        <v>810</v>
      </c>
      <c r="H711" s="126" t="s">
        <v>810</v>
      </c>
      <c r="I711" s="126" t="s">
        <v>810</v>
      </c>
      <c r="J711" s="126" t="s">
        <v>810</v>
      </c>
      <c r="K711" s="126" t="s">
        <v>810</v>
      </c>
      <c r="L711" s="126" t="s">
        <v>4377</v>
      </c>
      <c r="M711" s="126" t="s">
        <v>973</v>
      </c>
      <c r="N711" s="126" t="s">
        <v>837</v>
      </c>
      <c r="O711" s="126" t="s">
        <v>4378</v>
      </c>
      <c r="P711" s="125"/>
    </row>
    <row r="712" spans="1:16" x14ac:dyDescent="0.3">
      <c r="A712" s="126" t="s">
        <v>4380</v>
      </c>
      <c r="B712" s="126" t="s">
        <v>4379</v>
      </c>
      <c r="C712" s="126" t="s">
        <v>808</v>
      </c>
      <c r="D712" s="126" t="s">
        <v>861</v>
      </c>
      <c r="E712" s="126" t="s">
        <v>809</v>
      </c>
      <c r="F712" s="126" t="s">
        <v>810</v>
      </c>
      <c r="G712" s="126" t="s">
        <v>810</v>
      </c>
      <c r="H712" s="126" t="s">
        <v>810</v>
      </c>
      <c r="I712" s="126" t="s">
        <v>810</v>
      </c>
      <c r="J712" s="126" t="s">
        <v>810</v>
      </c>
      <c r="K712" s="126" t="s">
        <v>810</v>
      </c>
      <c r="L712" s="126" t="s">
        <v>4381</v>
      </c>
      <c r="M712" s="126" t="s">
        <v>4382</v>
      </c>
      <c r="N712" s="126" t="s">
        <v>1144</v>
      </c>
      <c r="O712" s="126" t="s">
        <v>4383</v>
      </c>
      <c r="P712" s="125"/>
    </row>
    <row r="713" spans="1:16" x14ac:dyDescent="0.3">
      <c r="A713" s="126" t="s">
        <v>4385</v>
      </c>
      <c r="B713" s="126" t="s">
        <v>4384</v>
      </c>
      <c r="C713" s="126" t="s">
        <v>808</v>
      </c>
      <c r="D713" s="126" t="s">
        <v>815</v>
      </c>
      <c r="E713" s="126" t="s">
        <v>810</v>
      </c>
      <c r="F713" s="126" t="s">
        <v>809</v>
      </c>
      <c r="G713" s="126" t="s">
        <v>810</v>
      </c>
      <c r="H713" s="126" t="s">
        <v>810</v>
      </c>
      <c r="I713" s="126" t="s">
        <v>810</v>
      </c>
      <c r="J713" s="126" t="s">
        <v>810</v>
      </c>
      <c r="K713" s="126" t="s">
        <v>810</v>
      </c>
      <c r="L713" s="126" t="s">
        <v>4386</v>
      </c>
      <c r="M713" s="126" t="s">
        <v>4387</v>
      </c>
      <c r="N713" s="126" t="s">
        <v>4388</v>
      </c>
      <c r="O713" s="126" t="s">
        <v>4389</v>
      </c>
      <c r="P713" s="126" t="s">
        <v>4390</v>
      </c>
    </row>
    <row r="714" spans="1:16" x14ac:dyDescent="0.3">
      <c r="A714" s="126" t="s">
        <v>338</v>
      </c>
      <c r="B714" s="126" t="s">
        <v>4391</v>
      </c>
      <c r="C714" s="126" t="s">
        <v>935</v>
      </c>
      <c r="D714" s="126" t="s">
        <v>940</v>
      </c>
      <c r="E714" s="126" t="s">
        <v>809</v>
      </c>
      <c r="F714" s="126" t="s">
        <v>809</v>
      </c>
      <c r="G714" s="126" t="s">
        <v>809</v>
      </c>
      <c r="H714" s="126" t="s">
        <v>809</v>
      </c>
      <c r="I714" s="126" t="s">
        <v>809</v>
      </c>
      <c r="J714" s="126" t="s">
        <v>809</v>
      </c>
      <c r="K714" s="126" t="s">
        <v>809</v>
      </c>
      <c r="L714" s="126" t="s">
        <v>936</v>
      </c>
      <c r="M714" s="126" t="s">
        <v>4392</v>
      </c>
      <c r="N714" s="126" t="s">
        <v>4393</v>
      </c>
      <c r="O714" s="126" t="s">
        <v>4394</v>
      </c>
      <c r="P714" s="126" t="s">
        <v>4395</v>
      </c>
    </row>
    <row r="715" spans="1:16" x14ac:dyDescent="0.3">
      <c r="A715" s="126" t="s">
        <v>4397</v>
      </c>
      <c r="B715" s="126" t="s">
        <v>4396</v>
      </c>
      <c r="C715" s="126" t="s">
        <v>808</v>
      </c>
      <c r="D715" s="126" t="s">
        <v>888</v>
      </c>
      <c r="E715" s="126" t="s">
        <v>809</v>
      </c>
      <c r="F715" s="126" t="s">
        <v>810</v>
      </c>
      <c r="G715" s="126" t="s">
        <v>810</v>
      </c>
      <c r="H715" s="126" t="s">
        <v>810</v>
      </c>
      <c r="I715" s="126" t="s">
        <v>810</v>
      </c>
      <c r="J715" s="126" t="s">
        <v>810</v>
      </c>
      <c r="K715" s="126" t="s">
        <v>810</v>
      </c>
      <c r="L715" s="126" t="s">
        <v>4398</v>
      </c>
      <c r="M715" s="126" t="s">
        <v>4399</v>
      </c>
      <c r="N715" s="126" t="s">
        <v>2190</v>
      </c>
      <c r="O715" s="126" t="s">
        <v>4400</v>
      </c>
      <c r="P715" s="125"/>
    </row>
    <row r="716" spans="1:16" x14ac:dyDescent="0.3">
      <c r="A716" s="126" t="s">
        <v>339</v>
      </c>
      <c r="B716" s="126" t="s">
        <v>4401</v>
      </c>
      <c r="C716" s="126" t="s">
        <v>935</v>
      </c>
      <c r="D716" s="126" t="s">
        <v>940</v>
      </c>
      <c r="E716" s="126" t="s">
        <v>809</v>
      </c>
      <c r="F716" s="126" t="s">
        <v>809</v>
      </c>
      <c r="G716" s="126" t="s">
        <v>809</v>
      </c>
      <c r="H716" s="126" t="s">
        <v>809</v>
      </c>
      <c r="I716" s="126" t="s">
        <v>809</v>
      </c>
      <c r="J716" s="126" t="s">
        <v>809</v>
      </c>
      <c r="K716" s="126" t="s">
        <v>809</v>
      </c>
      <c r="L716" s="126" t="s">
        <v>936</v>
      </c>
      <c r="M716" s="126" t="s">
        <v>4402</v>
      </c>
      <c r="N716" s="126" t="s">
        <v>2333</v>
      </c>
      <c r="O716" s="126" t="s">
        <v>4403</v>
      </c>
      <c r="P716" s="125"/>
    </row>
    <row r="717" spans="1:16" x14ac:dyDescent="0.3">
      <c r="A717" s="126" t="s">
        <v>4405</v>
      </c>
      <c r="B717" s="126" t="s">
        <v>4404</v>
      </c>
      <c r="C717" s="126" t="s">
        <v>808</v>
      </c>
      <c r="D717" s="126" t="s">
        <v>815</v>
      </c>
      <c r="E717" s="126" t="s">
        <v>810</v>
      </c>
      <c r="F717" s="126" t="s">
        <v>809</v>
      </c>
      <c r="G717" s="126" t="s">
        <v>810</v>
      </c>
      <c r="H717" s="126" t="s">
        <v>810</v>
      </c>
      <c r="I717" s="126" t="s">
        <v>810</v>
      </c>
      <c r="J717" s="126" t="s">
        <v>810</v>
      </c>
      <c r="K717" s="126" t="s">
        <v>810</v>
      </c>
      <c r="L717" s="126" t="s">
        <v>4406</v>
      </c>
      <c r="M717" s="126" t="s">
        <v>4407</v>
      </c>
      <c r="N717" s="126" t="s">
        <v>4408</v>
      </c>
      <c r="O717" s="126" t="s">
        <v>4409</v>
      </c>
      <c r="P717" s="125"/>
    </row>
    <row r="718" spans="1:16" x14ac:dyDescent="0.3">
      <c r="A718" s="126" t="s">
        <v>343</v>
      </c>
      <c r="B718" s="126" t="s">
        <v>4410</v>
      </c>
      <c r="C718" s="126" t="s">
        <v>808</v>
      </c>
      <c r="D718" s="126" t="s">
        <v>815</v>
      </c>
      <c r="E718" s="126" t="s">
        <v>809</v>
      </c>
      <c r="F718" s="126" t="s">
        <v>810</v>
      </c>
      <c r="G718" s="126" t="s">
        <v>809</v>
      </c>
      <c r="H718" s="126" t="s">
        <v>810</v>
      </c>
      <c r="I718" s="126" t="s">
        <v>810</v>
      </c>
      <c r="J718" s="126" t="s">
        <v>810</v>
      </c>
      <c r="K718" s="126" t="s">
        <v>810</v>
      </c>
      <c r="L718" s="126" t="s">
        <v>1079</v>
      </c>
      <c r="M718" s="126" t="s">
        <v>1080</v>
      </c>
      <c r="N718" s="126" t="s">
        <v>1081</v>
      </c>
      <c r="O718" s="126" t="s">
        <v>4411</v>
      </c>
      <c r="P718" s="125"/>
    </row>
    <row r="719" spans="1:16" x14ac:dyDescent="0.3">
      <c r="A719" s="126" t="s">
        <v>4413</v>
      </c>
      <c r="B719" s="126" t="s">
        <v>4412</v>
      </c>
      <c r="C719" s="126" t="s">
        <v>808</v>
      </c>
      <c r="D719" s="126" t="s">
        <v>815</v>
      </c>
      <c r="E719" s="126" t="s">
        <v>809</v>
      </c>
      <c r="F719" s="126" t="s">
        <v>810</v>
      </c>
      <c r="G719" s="126" t="s">
        <v>810</v>
      </c>
      <c r="H719" s="126" t="s">
        <v>810</v>
      </c>
      <c r="I719" s="126" t="s">
        <v>810</v>
      </c>
      <c r="J719" s="126" t="s">
        <v>810</v>
      </c>
      <c r="K719" s="126" t="s">
        <v>810</v>
      </c>
      <c r="L719" s="126" t="s">
        <v>4026</v>
      </c>
      <c r="M719" s="126" t="s">
        <v>4027</v>
      </c>
      <c r="N719" s="126" t="s">
        <v>831</v>
      </c>
      <c r="O719" s="126" t="s">
        <v>4414</v>
      </c>
      <c r="P719" s="125"/>
    </row>
    <row r="720" spans="1:16" x14ac:dyDescent="0.3">
      <c r="A720" s="126" t="s">
        <v>4416</v>
      </c>
      <c r="B720" s="126" t="s">
        <v>4415</v>
      </c>
      <c r="C720" s="126" t="s">
        <v>808</v>
      </c>
      <c r="D720" s="126" t="s">
        <v>922</v>
      </c>
      <c r="E720" s="126" t="s">
        <v>810</v>
      </c>
      <c r="F720" s="126" t="s">
        <v>810</v>
      </c>
      <c r="G720" s="126" t="s">
        <v>810</v>
      </c>
      <c r="H720" s="126" t="s">
        <v>809</v>
      </c>
      <c r="I720" s="126" t="s">
        <v>810</v>
      </c>
      <c r="J720" s="126" t="s">
        <v>810</v>
      </c>
      <c r="K720" s="126" t="s">
        <v>810</v>
      </c>
      <c r="L720" s="126" t="s">
        <v>4417</v>
      </c>
      <c r="M720" s="126" t="s">
        <v>2954</v>
      </c>
      <c r="N720" s="126" t="s">
        <v>2150</v>
      </c>
      <c r="O720" s="126" t="s">
        <v>4418</v>
      </c>
      <c r="P720" s="125"/>
    </row>
    <row r="721" spans="1:16" x14ac:dyDescent="0.3">
      <c r="A721" s="126" t="s">
        <v>340</v>
      </c>
      <c r="B721" s="126" t="s">
        <v>4419</v>
      </c>
      <c r="C721" s="126" t="s">
        <v>808</v>
      </c>
      <c r="D721" s="126" t="s">
        <v>861</v>
      </c>
      <c r="E721" s="126" t="s">
        <v>809</v>
      </c>
      <c r="F721" s="126" t="s">
        <v>810</v>
      </c>
      <c r="G721" s="126" t="s">
        <v>810</v>
      </c>
      <c r="H721" s="126" t="s">
        <v>810</v>
      </c>
      <c r="I721" s="126" t="s">
        <v>810</v>
      </c>
      <c r="J721" s="126" t="s">
        <v>810</v>
      </c>
      <c r="K721" s="126" t="s">
        <v>810</v>
      </c>
      <c r="L721" s="126" t="s">
        <v>4420</v>
      </c>
      <c r="M721" s="126" t="s">
        <v>3633</v>
      </c>
      <c r="N721" s="126" t="s">
        <v>1934</v>
      </c>
      <c r="O721" s="126" t="s">
        <v>4421</v>
      </c>
      <c r="P721" s="126" t="s">
        <v>4422</v>
      </c>
    </row>
    <row r="722" spans="1:16" x14ac:dyDescent="0.3">
      <c r="A722" s="126" t="s">
        <v>341</v>
      </c>
      <c r="B722" s="126" t="s">
        <v>4423</v>
      </c>
      <c r="C722" s="126" t="s">
        <v>808</v>
      </c>
      <c r="D722" s="126" t="s">
        <v>815</v>
      </c>
      <c r="E722" s="126" t="s">
        <v>809</v>
      </c>
      <c r="F722" s="126" t="s">
        <v>810</v>
      </c>
      <c r="G722" s="126" t="s">
        <v>810</v>
      </c>
      <c r="H722" s="126" t="s">
        <v>810</v>
      </c>
      <c r="I722" s="126" t="s">
        <v>810</v>
      </c>
      <c r="J722" s="126" t="s">
        <v>810</v>
      </c>
      <c r="K722" s="126" t="s">
        <v>810</v>
      </c>
      <c r="L722" s="126" t="s">
        <v>4424</v>
      </c>
      <c r="M722" s="126" t="s">
        <v>1287</v>
      </c>
      <c r="N722" s="126" t="s">
        <v>820</v>
      </c>
      <c r="O722" s="126" t="s">
        <v>4425</v>
      </c>
      <c r="P722" s="126" t="s">
        <v>4426</v>
      </c>
    </row>
    <row r="723" spans="1:16" x14ac:dyDescent="0.3">
      <c r="A723" s="126" t="s">
        <v>4428</v>
      </c>
      <c r="B723" s="126" t="s">
        <v>4427</v>
      </c>
      <c r="C723" s="126" t="s">
        <v>808</v>
      </c>
      <c r="D723" s="126" t="s">
        <v>815</v>
      </c>
      <c r="E723" s="126" t="s">
        <v>809</v>
      </c>
      <c r="F723" s="126" t="s">
        <v>810</v>
      </c>
      <c r="G723" s="126" t="s">
        <v>810</v>
      </c>
      <c r="H723" s="126" t="s">
        <v>810</v>
      </c>
      <c r="I723" s="126" t="s">
        <v>810</v>
      </c>
      <c r="J723" s="126" t="s">
        <v>810</v>
      </c>
      <c r="K723" s="126" t="s">
        <v>810</v>
      </c>
      <c r="L723" s="126" t="s">
        <v>4429</v>
      </c>
      <c r="M723" s="126" t="s">
        <v>4430</v>
      </c>
      <c r="N723" s="126" t="s">
        <v>1122</v>
      </c>
      <c r="O723" s="126" t="s">
        <v>4431</v>
      </c>
      <c r="P723" s="125"/>
    </row>
    <row r="724" spans="1:16" x14ac:dyDescent="0.3">
      <c r="A724" s="126" t="s">
        <v>4433</v>
      </c>
      <c r="B724" s="126" t="s">
        <v>4432</v>
      </c>
      <c r="C724" s="126" t="s">
        <v>808</v>
      </c>
      <c r="D724" s="126" t="s">
        <v>815</v>
      </c>
      <c r="E724" s="126" t="s">
        <v>809</v>
      </c>
      <c r="F724" s="126" t="s">
        <v>810</v>
      </c>
      <c r="G724" s="126" t="s">
        <v>810</v>
      </c>
      <c r="H724" s="126" t="s">
        <v>810</v>
      </c>
      <c r="I724" s="126" t="s">
        <v>810</v>
      </c>
      <c r="J724" s="126" t="s">
        <v>810</v>
      </c>
      <c r="K724" s="126" t="s">
        <v>810</v>
      </c>
      <c r="L724" s="126" t="s">
        <v>4434</v>
      </c>
      <c r="M724" s="126" t="s">
        <v>4435</v>
      </c>
      <c r="N724" s="126" t="s">
        <v>899</v>
      </c>
      <c r="O724" s="126" t="s">
        <v>4436</v>
      </c>
      <c r="P724" s="125"/>
    </row>
    <row r="725" spans="1:16" x14ac:dyDescent="0.3">
      <c r="A725" s="126" t="s">
        <v>4438</v>
      </c>
      <c r="B725" s="126" t="s">
        <v>4437</v>
      </c>
      <c r="C725" s="126" t="s">
        <v>808</v>
      </c>
      <c r="D725" s="126" t="s">
        <v>815</v>
      </c>
      <c r="E725" s="126" t="s">
        <v>810</v>
      </c>
      <c r="F725" s="126" t="s">
        <v>809</v>
      </c>
      <c r="G725" s="126" t="s">
        <v>810</v>
      </c>
      <c r="H725" s="126" t="s">
        <v>810</v>
      </c>
      <c r="I725" s="126" t="s">
        <v>810</v>
      </c>
      <c r="J725" s="126" t="s">
        <v>810</v>
      </c>
      <c r="K725" s="126" t="s">
        <v>810</v>
      </c>
      <c r="L725" s="126" t="s">
        <v>4439</v>
      </c>
      <c r="M725" s="126" t="s">
        <v>4440</v>
      </c>
      <c r="N725" s="126" t="s">
        <v>4441</v>
      </c>
      <c r="O725" s="126" t="s">
        <v>4442</v>
      </c>
      <c r="P725" s="125"/>
    </row>
    <row r="726" spans="1:16" x14ac:dyDescent="0.3">
      <c r="A726" s="126" t="s">
        <v>4444</v>
      </c>
      <c r="B726" s="126" t="s">
        <v>4443</v>
      </c>
      <c r="C726" s="126" t="s">
        <v>808</v>
      </c>
      <c r="D726" s="126" t="s">
        <v>815</v>
      </c>
      <c r="E726" s="126" t="s">
        <v>810</v>
      </c>
      <c r="F726" s="126" t="s">
        <v>809</v>
      </c>
      <c r="G726" s="126" t="s">
        <v>810</v>
      </c>
      <c r="H726" s="126" t="s">
        <v>810</v>
      </c>
      <c r="I726" s="126" t="s">
        <v>810</v>
      </c>
      <c r="J726" s="126" t="s">
        <v>810</v>
      </c>
      <c r="K726" s="126" t="s">
        <v>810</v>
      </c>
      <c r="L726" s="126" t="s">
        <v>1531</v>
      </c>
      <c r="M726" s="126" t="s">
        <v>841</v>
      </c>
      <c r="N726" s="126" t="s">
        <v>837</v>
      </c>
      <c r="O726" s="126" t="s">
        <v>4445</v>
      </c>
      <c r="P726" s="125"/>
    </row>
    <row r="727" spans="1:16" x14ac:dyDescent="0.3">
      <c r="A727" s="126" t="s">
        <v>4447</v>
      </c>
      <c r="B727" s="126" t="s">
        <v>4446</v>
      </c>
      <c r="C727" s="126" t="s">
        <v>808</v>
      </c>
      <c r="D727" s="126" t="s">
        <v>815</v>
      </c>
      <c r="E727" s="126" t="s">
        <v>809</v>
      </c>
      <c r="F727" s="126" t="s">
        <v>810</v>
      </c>
      <c r="G727" s="126" t="s">
        <v>810</v>
      </c>
      <c r="H727" s="126" t="s">
        <v>810</v>
      </c>
      <c r="I727" s="126" t="s">
        <v>810</v>
      </c>
      <c r="J727" s="126" t="s">
        <v>810</v>
      </c>
      <c r="K727" s="126" t="s">
        <v>810</v>
      </c>
      <c r="L727" s="126" t="s">
        <v>4448</v>
      </c>
      <c r="M727" s="126" t="s">
        <v>4449</v>
      </c>
      <c r="N727" s="126" t="s">
        <v>831</v>
      </c>
      <c r="O727" s="126" t="s">
        <v>4450</v>
      </c>
      <c r="P727" s="126" t="s">
        <v>4451</v>
      </c>
    </row>
    <row r="728" spans="1:16" x14ac:dyDescent="0.3">
      <c r="A728" s="126" t="s">
        <v>344</v>
      </c>
      <c r="B728" s="126" t="s">
        <v>4452</v>
      </c>
      <c r="C728" s="126" t="s">
        <v>935</v>
      </c>
      <c r="D728" s="126" t="s">
        <v>940</v>
      </c>
      <c r="E728" s="126" t="s">
        <v>809</v>
      </c>
      <c r="F728" s="126" t="s">
        <v>809</v>
      </c>
      <c r="G728" s="126" t="s">
        <v>809</v>
      </c>
      <c r="H728" s="126" t="s">
        <v>809</v>
      </c>
      <c r="I728" s="126" t="s">
        <v>810</v>
      </c>
      <c r="J728" s="126" t="s">
        <v>810</v>
      </c>
      <c r="K728" s="126" t="s">
        <v>810</v>
      </c>
      <c r="L728" s="126" t="s">
        <v>936</v>
      </c>
      <c r="M728" s="126" t="s">
        <v>4453</v>
      </c>
      <c r="N728" s="126" t="s">
        <v>4454</v>
      </c>
      <c r="O728" s="126" t="s">
        <v>4455</v>
      </c>
      <c r="P728" s="126" t="s">
        <v>4456</v>
      </c>
    </row>
    <row r="729" spans="1:16" x14ac:dyDescent="0.3">
      <c r="A729" s="126" t="s">
        <v>4458</v>
      </c>
      <c r="B729" s="126" t="s">
        <v>4457</v>
      </c>
      <c r="C729" s="126" t="s">
        <v>808</v>
      </c>
      <c r="D729" s="126" t="s">
        <v>815</v>
      </c>
      <c r="E729" s="126" t="s">
        <v>809</v>
      </c>
      <c r="F729" s="126" t="s">
        <v>810</v>
      </c>
      <c r="G729" s="126" t="s">
        <v>810</v>
      </c>
      <c r="H729" s="126" t="s">
        <v>810</v>
      </c>
      <c r="I729" s="126" t="s">
        <v>810</v>
      </c>
      <c r="J729" s="126" t="s">
        <v>810</v>
      </c>
      <c r="K729" s="126" t="s">
        <v>810</v>
      </c>
      <c r="L729" s="126" t="s">
        <v>4459</v>
      </c>
      <c r="M729" s="126" t="s">
        <v>4460</v>
      </c>
      <c r="N729" s="126" t="s">
        <v>4461</v>
      </c>
      <c r="O729" s="126" t="s">
        <v>4462</v>
      </c>
      <c r="P729" s="125"/>
    </row>
    <row r="730" spans="1:16" x14ac:dyDescent="0.3">
      <c r="A730" s="126" t="s">
        <v>4464</v>
      </c>
      <c r="B730" s="126" t="s">
        <v>4463</v>
      </c>
      <c r="C730" s="126" t="s">
        <v>808</v>
      </c>
      <c r="D730" s="126" t="s">
        <v>815</v>
      </c>
      <c r="E730" s="126" t="s">
        <v>810</v>
      </c>
      <c r="F730" s="126" t="s">
        <v>809</v>
      </c>
      <c r="G730" s="126" t="s">
        <v>810</v>
      </c>
      <c r="H730" s="126" t="s">
        <v>810</v>
      </c>
      <c r="I730" s="126" t="s">
        <v>810</v>
      </c>
      <c r="J730" s="126" t="s">
        <v>810</v>
      </c>
      <c r="K730" s="126" t="s">
        <v>810</v>
      </c>
      <c r="L730" s="126" t="s">
        <v>4465</v>
      </c>
      <c r="M730" s="126" t="s">
        <v>4466</v>
      </c>
      <c r="N730" s="126" t="s">
        <v>3917</v>
      </c>
      <c r="O730" s="126" t="s">
        <v>4467</v>
      </c>
      <c r="P730" s="126" t="s">
        <v>4468</v>
      </c>
    </row>
    <row r="731" spans="1:16" x14ac:dyDescent="0.3">
      <c r="A731" s="126" t="s">
        <v>345</v>
      </c>
      <c r="B731" s="126" t="s">
        <v>4469</v>
      </c>
      <c r="C731" s="126" t="s">
        <v>935</v>
      </c>
      <c r="D731" s="126" t="s">
        <v>940</v>
      </c>
      <c r="E731" s="126" t="s">
        <v>809</v>
      </c>
      <c r="F731" s="126" t="s">
        <v>809</v>
      </c>
      <c r="G731" s="126" t="s">
        <v>809</v>
      </c>
      <c r="H731" s="126" t="s">
        <v>809</v>
      </c>
      <c r="I731" s="126" t="s">
        <v>809</v>
      </c>
      <c r="J731" s="126" t="s">
        <v>809</v>
      </c>
      <c r="K731" s="126" t="s">
        <v>809</v>
      </c>
      <c r="L731" s="126" t="s">
        <v>4470</v>
      </c>
      <c r="M731" s="126" t="s">
        <v>4471</v>
      </c>
      <c r="N731" s="126" t="s">
        <v>4472</v>
      </c>
      <c r="O731" s="126" t="s">
        <v>4473</v>
      </c>
      <c r="P731" s="126" t="s">
        <v>4474</v>
      </c>
    </row>
    <row r="732" spans="1:16" x14ac:dyDescent="0.3">
      <c r="A732" s="126" t="s">
        <v>346</v>
      </c>
      <c r="B732" s="126" t="s">
        <v>4475</v>
      </c>
      <c r="C732" s="126" t="s">
        <v>935</v>
      </c>
      <c r="D732" s="126" t="s">
        <v>940</v>
      </c>
      <c r="E732" s="126" t="s">
        <v>809</v>
      </c>
      <c r="F732" s="126" t="s">
        <v>809</v>
      </c>
      <c r="G732" s="126" t="s">
        <v>809</v>
      </c>
      <c r="H732" s="126" t="s">
        <v>810</v>
      </c>
      <c r="I732" s="126" t="s">
        <v>809</v>
      </c>
      <c r="J732" s="126" t="s">
        <v>810</v>
      </c>
      <c r="K732" s="126" t="s">
        <v>809</v>
      </c>
      <c r="L732" s="126" t="s">
        <v>936</v>
      </c>
      <c r="M732" s="126" t="s">
        <v>4476</v>
      </c>
      <c r="N732" s="126" t="s">
        <v>4477</v>
      </c>
      <c r="O732" s="126" t="s">
        <v>4478</v>
      </c>
      <c r="P732" s="126" t="s">
        <v>4479</v>
      </c>
    </row>
    <row r="733" spans="1:16" x14ac:dyDescent="0.3">
      <c r="A733" s="126" t="s">
        <v>4481</v>
      </c>
      <c r="B733" s="126" t="s">
        <v>4480</v>
      </c>
      <c r="C733" s="126" t="s">
        <v>808</v>
      </c>
      <c r="D733" s="126" t="s">
        <v>861</v>
      </c>
      <c r="E733" s="126" t="s">
        <v>809</v>
      </c>
      <c r="F733" s="126" t="s">
        <v>810</v>
      </c>
      <c r="G733" s="126" t="s">
        <v>810</v>
      </c>
      <c r="H733" s="126" t="s">
        <v>810</v>
      </c>
      <c r="I733" s="126" t="s">
        <v>810</v>
      </c>
      <c r="J733" s="126" t="s">
        <v>810</v>
      </c>
      <c r="K733" s="126" t="s">
        <v>810</v>
      </c>
      <c r="L733" s="126" t="s">
        <v>4482</v>
      </c>
      <c r="M733" s="126" t="s">
        <v>4483</v>
      </c>
      <c r="N733" s="126" t="s">
        <v>906</v>
      </c>
      <c r="O733" s="126" t="s">
        <v>4484</v>
      </c>
      <c r="P733" s="126" t="s">
        <v>4485</v>
      </c>
    </row>
    <row r="734" spans="1:16" x14ac:dyDescent="0.3">
      <c r="A734" s="126" t="s">
        <v>347</v>
      </c>
      <c r="B734" s="126" t="s">
        <v>4486</v>
      </c>
      <c r="C734" s="126" t="s">
        <v>808</v>
      </c>
      <c r="D734" s="126" t="s">
        <v>861</v>
      </c>
      <c r="E734" s="126" t="s">
        <v>809</v>
      </c>
      <c r="F734" s="126" t="s">
        <v>810</v>
      </c>
      <c r="G734" s="126" t="s">
        <v>810</v>
      </c>
      <c r="H734" s="126" t="s">
        <v>810</v>
      </c>
      <c r="I734" s="126" t="s">
        <v>810</v>
      </c>
      <c r="J734" s="126" t="s">
        <v>810</v>
      </c>
      <c r="K734" s="126" t="s">
        <v>810</v>
      </c>
      <c r="L734" s="126" t="s">
        <v>4487</v>
      </c>
      <c r="M734" s="126" t="s">
        <v>4488</v>
      </c>
      <c r="N734" s="126" t="s">
        <v>906</v>
      </c>
      <c r="O734" s="126" t="s">
        <v>4489</v>
      </c>
      <c r="P734" s="125"/>
    </row>
    <row r="735" spans="1:16" x14ac:dyDescent="0.3">
      <c r="A735" s="126" t="s">
        <v>4492</v>
      </c>
      <c r="B735" s="126" t="s">
        <v>4490</v>
      </c>
      <c r="C735" s="126" t="s">
        <v>4491</v>
      </c>
      <c r="D735" s="126" t="s">
        <v>4497</v>
      </c>
      <c r="E735" s="126" t="s">
        <v>809</v>
      </c>
      <c r="F735" s="126" t="s">
        <v>810</v>
      </c>
      <c r="G735" s="126" t="s">
        <v>810</v>
      </c>
      <c r="H735" s="126" t="s">
        <v>810</v>
      </c>
      <c r="I735" s="126" t="s">
        <v>810</v>
      </c>
      <c r="J735" s="126" t="s">
        <v>810</v>
      </c>
      <c r="K735" s="126" t="s">
        <v>810</v>
      </c>
      <c r="L735" s="126" t="s">
        <v>4493</v>
      </c>
      <c r="M735" s="126" t="s">
        <v>4494</v>
      </c>
      <c r="N735" s="126" t="s">
        <v>2913</v>
      </c>
      <c r="O735" s="126" t="s">
        <v>4495</v>
      </c>
      <c r="P735" s="126" t="s">
        <v>4496</v>
      </c>
    </row>
    <row r="736" spans="1:16" x14ac:dyDescent="0.3">
      <c r="A736" s="126" t="s">
        <v>4499</v>
      </c>
      <c r="B736" s="126" t="s">
        <v>4498</v>
      </c>
      <c r="C736" s="126" t="s">
        <v>808</v>
      </c>
      <c r="D736" s="126" t="s">
        <v>861</v>
      </c>
      <c r="E736" s="126" t="s">
        <v>810</v>
      </c>
      <c r="F736" s="126" t="s">
        <v>810</v>
      </c>
      <c r="G736" s="126" t="s">
        <v>810</v>
      </c>
      <c r="H736" s="126" t="s">
        <v>810</v>
      </c>
      <c r="I736" s="126" t="s">
        <v>810</v>
      </c>
      <c r="J736" s="126" t="s">
        <v>810</v>
      </c>
      <c r="K736" s="126" t="s">
        <v>810</v>
      </c>
      <c r="L736" s="126" t="s">
        <v>4500</v>
      </c>
      <c r="M736" s="126" t="s">
        <v>4501</v>
      </c>
      <c r="N736" s="126" t="s">
        <v>4502</v>
      </c>
      <c r="O736" s="126" t="s">
        <v>4503</v>
      </c>
      <c r="P736" s="125"/>
    </row>
    <row r="737" spans="1:16" x14ac:dyDescent="0.3">
      <c r="A737" s="126" t="s">
        <v>423</v>
      </c>
      <c r="B737" s="126" t="s">
        <v>4504</v>
      </c>
      <c r="C737" s="126" t="s">
        <v>808</v>
      </c>
      <c r="D737" s="126" t="s">
        <v>815</v>
      </c>
      <c r="E737" s="126" t="s">
        <v>809</v>
      </c>
      <c r="F737" s="126" t="s">
        <v>810</v>
      </c>
      <c r="G737" s="126" t="s">
        <v>810</v>
      </c>
      <c r="H737" s="126" t="s">
        <v>810</v>
      </c>
      <c r="I737" s="126" t="s">
        <v>810</v>
      </c>
      <c r="J737" s="126" t="s">
        <v>810</v>
      </c>
      <c r="K737" s="126" t="s">
        <v>810</v>
      </c>
      <c r="L737" s="126" t="s">
        <v>4505</v>
      </c>
      <c r="M737" s="126" t="s">
        <v>4506</v>
      </c>
      <c r="N737" s="126" t="s">
        <v>3598</v>
      </c>
      <c r="O737" s="126" t="s">
        <v>4507</v>
      </c>
      <c r="P737" s="126" t="s">
        <v>4508</v>
      </c>
    </row>
    <row r="738" spans="1:16" x14ac:dyDescent="0.3">
      <c r="A738" s="126" t="s">
        <v>4510</v>
      </c>
      <c r="B738" s="126" t="s">
        <v>4509</v>
      </c>
      <c r="C738" s="126" t="s">
        <v>808</v>
      </c>
      <c r="D738" s="126" t="s">
        <v>815</v>
      </c>
      <c r="E738" s="126" t="s">
        <v>810</v>
      </c>
      <c r="F738" s="126" t="s">
        <v>809</v>
      </c>
      <c r="G738" s="126" t="s">
        <v>810</v>
      </c>
      <c r="H738" s="126" t="s">
        <v>810</v>
      </c>
      <c r="I738" s="126" t="s">
        <v>810</v>
      </c>
      <c r="J738" s="126" t="s">
        <v>810</v>
      </c>
      <c r="K738" s="126" t="s">
        <v>810</v>
      </c>
      <c r="L738" s="126" t="s">
        <v>936</v>
      </c>
      <c r="M738" s="126" t="s">
        <v>4511</v>
      </c>
      <c r="N738" s="126" t="s">
        <v>4512</v>
      </c>
      <c r="O738" s="126" t="s">
        <v>4513</v>
      </c>
      <c r="P738" s="126" t="s">
        <v>4514</v>
      </c>
    </row>
    <row r="739" spans="1:16" x14ac:dyDescent="0.3">
      <c r="A739" s="126" t="s">
        <v>4516</v>
      </c>
      <c r="B739" s="126" t="s">
        <v>4515</v>
      </c>
      <c r="C739" s="126" t="s">
        <v>808</v>
      </c>
      <c r="D739" s="126" t="s">
        <v>815</v>
      </c>
      <c r="E739" s="126" t="s">
        <v>809</v>
      </c>
      <c r="F739" s="126" t="s">
        <v>810</v>
      </c>
      <c r="G739" s="126" t="s">
        <v>810</v>
      </c>
      <c r="H739" s="126" t="s">
        <v>810</v>
      </c>
      <c r="I739" s="126" t="s">
        <v>810</v>
      </c>
      <c r="J739" s="126" t="s">
        <v>810</v>
      </c>
      <c r="K739" s="126" t="s">
        <v>810</v>
      </c>
      <c r="L739" s="126" t="s">
        <v>4517</v>
      </c>
      <c r="M739" s="126" t="s">
        <v>4518</v>
      </c>
      <c r="N739" s="126" t="s">
        <v>2000</v>
      </c>
      <c r="O739" s="126" t="s">
        <v>4519</v>
      </c>
      <c r="P739" s="125"/>
    </row>
    <row r="740" spans="1:16" x14ac:dyDescent="0.3">
      <c r="A740" s="126" t="s">
        <v>348</v>
      </c>
      <c r="B740" s="126" t="s">
        <v>4520</v>
      </c>
      <c r="C740" s="126" t="s">
        <v>935</v>
      </c>
      <c r="D740" s="126" t="s">
        <v>940</v>
      </c>
      <c r="E740" s="126" t="s">
        <v>809</v>
      </c>
      <c r="F740" s="126" t="s">
        <v>809</v>
      </c>
      <c r="G740" s="126" t="s">
        <v>809</v>
      </c>
      <c r="H740" s="126" t="s">
        <v>809</v>
      </c>
      <c r="I740" s="126" t="s">
        <v>809</v>
      </c>
      <c r="J740" s="126" t="s">
        <v>809</v>
      </c>
      <c r="K740" s="126" t="s">
        <v>809</v>
      </c>
      <c r="L740" s="126" t="s">
        <v>936</v>
      </c>
      <c r="M740" s="126" t="s">
        <v>4521</v>
      </c>
      <c r="N740" s="126" t="s">
        <v>4512</v>
      </c>
      <c r="O740" s="126" t="s">
        <v>4522</v>
      </c>
      <c r="P740" s="126" t="s">
        <v>4523</v>
      </c>
    </row>
    <row r="741" spans="1:16" x14ac:dyDescent="0.3">
      <c r="A741" s="126" t="s">
        <v>4525</v>
      </c>
      <c r="B741" s="126" t="s">
        <v>4524</v>
      </c>
      <c r="C741" s="126" t="s">
        <v>808</v>
      </c>
      <c r="D741" s="126" t="s">
        <v>888</v>
      </c>
      <c r="E741" s="126" t="s">
        <v>809</v>
      </c>
      <c r="F741" s="126" t="s">
        <v>810</v>
      </c>
      <c r="G741" s="126" t="s">
        <v>810</v>
      </c>
      <c r="H741" s="126" t="s">
        <v>810</v>
      </c>
      <c r="I741" s="126" t="s">
        <v>810</v>
      </c>
      <c r="J741" s="126" t="s">
        <v>810</v>
      </c>
      <c r="K741" s="126" t="s">
        <v>810</v>
      </c>
      <c r="L741" s="126" t="s">
        <v>4526</v>
      </c>
      <c r="M741" s="126" t="s">
        <v>4527</v>
      </c>
      <c r="N741" s="126" t="s">
        <v>4528</v>
      </c>
      <c r="O741" s="126" t="s">
        <v>4529</v>
      </c>
      <c r="P741" s="125"/>
    </row>
    <row r="742" spans="1:16" x14ac:dyDescent="0.3">
      <c r="A742" s="126" t="s">
        <v>350</v>
      </c>
      <c r="B742" s="126" t="s">
        <v>4530</v>
      </c>
      <c r="C742" s="126" t="s">
        <v>808</v>
      </c>
      <c r="D742" s="126" t="s">
        <v>861</v>
      </c>
      <c r="E742" s="126" t="s">
        <v>809</v>
      </c>
      <c r="F742" s="126" t="s">
        <v>810</v>
      </c>
      <c r="G742" s="126" t="s">
        <v>810</v>
      </c>
      <c r="H742" s="126" t="s">
        <v>810</v>
      </c>
      <c r="I742" s="126" t="s">
        <v>810</v>
      </c>
      <c r="J742" s="126" t="s">
        <v>810</v>
      </c>
      <c r="K742" s="126" t="s">
        <v>810</v>
      </c>
      <c r="L742" s="126" t="s">
        <v>4531</v>
      </c>
      <c r="M742" s="126" t="s">
        <v>4532</v>
      </c>
      <c r="N742" s="126" t="s">
        <v>1609</v>
      </c>
      <c r="O742" s="126" t="s">
        <v>4533</v>
      </c>
      <c r="P742" s="125"/>
    </row>
    <row r="743" spans="1:16" x14ac:dyDescent="0.3">
      <c r="A743" s="126" t="s">
        <v>4535</v>
      </c>
      <c r="B743" s="126" t="s">
        <v>4534</v>
      </c>
      <c r="C743" s="126" t="s">
        <v>808</v>
      </c>
      <c r="D743" s="126" t="s">
        <v>888</v>
      </c>
      <c r="E743" s="126" t="s">
        <v>809</v>
      </c>
      <c r="F743" s="126" t="s">
        <v>810</v>
      </c>
      <c r="G743" s="126" t="s">
        <v>810</v>
      </c>
      <c r="H743" s="126" t="s">
        <v>810</v>
      </c>
      <c r="I743" s="126" t="s">
        <v>810</v>
      </c>
      <c r="J743" s="126" t="s">
        <v>810</v>
      </c>
      <c r="K743" s="126" t="s">
        <v>810</v>
      </c>
      <c r="L743" s="126" t="s">
        <v>4536</v>
      </c>
      <c r="M743" s="126" t="s">
        <v>4537</v>
      </c>
      <c r="N743" s="126" t="s">
        <v>3844</v>
      </c>
      <c r="O743" s="126" t="s">
        <v>4538</v>
      </c>
      <c r="P743" s="125"/>
    </row>
    <row r="744" spans="1:16" x14ac:dyDescent="0.3">
      <c r="A744" s="126" t="s">
        <v>4540</v>
      </c>
      <c r="B744" s="126" t="s">
        <v>4539</v>
      </c>
      <c r="C744" s="126" t="s">
        <v>808</v>
      </c>
      <c r="D744" s="126" t="s">
        <v>888</v>
      </c>
      <c r="E744" s="126" t="s">
        <v>809</v>
      </c>
      <c r="F744" s="126" t="s">
        <v>810</v>
      </c>
      <c r="G744" s="126" t="s">
        <v>810</v>
      </c>
      <c r="H744" s="126" t="s">
        <v>810</v>
      </c>
      <c r="I744" s="126" t="s">
        <v>810</v>
      </c>
      <c r="J744" s="126" t="s">
        <v>810</v>
      </c>
      <c r="K744" s="126" t="s">
        <v>810</v>
      </c>
      <c r="L744" s="126" t="s">
        <v>4541</v>
      </c>
      <c r="M744" s="126" t="s">
        <v>4542</v>
      </c>
      <c r="N744" s="126" t="s">
        <v>4543</v>
      </c>
      <c r="O744" s="126" t="s">
        <v>4544</v>
      </c>
      <c r="P744" s="126" t="s">
        <v>4545</v>
      </c>
    </row>
    <row r="745" spans="1:16" x14ac:dyDescent="0.3">
      <c r="A745" s="126" t="s">
        <v>584</v>
      </c>
      <c r="B745" s="126" t="s">
        <v>4546</v>
      </c>
      <c r="C745" s="126" t="s">
        <v>808</v>
      </c>
      <c r="D745" s="126" t="s">
        <v>815</v>
      </c>
      <c r="E745" s="126" t="s">
        <v>809</v>
      </c>
      <c r="F745" s="126" t="s">
        <v>810</v>
      </c>
      <c r="G745" s="126" t="s">
        <v>810</v>
      </c>
      <c r="H745" s="126" t="s">
        <v>810</v>
      </c>
      <c r="I745" s="126" t="s">
        <v>810</v>
      </c>
      <c r="J745" s="126" t="s">
        <v>810</v>
      </c>
      <c r="K745" s="126" t="s">
        <v>810</v>
      </c>
      <c r="L745" s="126" t="s">
        <v>4547</v>
      </c>
      <c r="M745" s="126" t="s">
        <v>4548</v>
      </c>
      <c r="N745" s="126" t="s">
        <v>4549</v>
      </c>
      <c r="O745" s="126" t="s">
        <v>4550</v>
      </c>
      <c r="P745" s="125"/>
    </row>
    <row r="746" spans="1:16" x14ac:dyDescent="0.3">
      <c r="A746" s="126" t="s">
        <v>351</v>
      </c>
      <c r="B746" s="126" t="s">
        <v>4551</v>
      </c>
      <c r="C746" s="126" t="s">
        <v>935</v>
      </c>
      <c r="D746" s="126" t="s">
        <v>940</v>
      </c>
      <c r="E746" s="126" t="s">
        <v>809</v>
      </c>
      <c r="F746" s="126" t="s">
        <v>809</v>
      </c>
      <c r="G746" s="126" t="s">
        <v>809</v>
      </c>
      <c r="H746" s="126" t="s">
        <v>809</v>
      </c>
      <c r="I746" s="126" t="s">
        <v>809</v>
      </c>
      <c r="J746" s="126" t="s">
        <v>809</v>
      </c>
      <c r="K746" s="126" t="s">
        <v>809</v>
      </c>
      <c r="L746" s="126" t="s">
        <v>936</v>
      </c>
      <c r="M746" s="126" t="s">
        <v>4552</v>
      </c>
      <c r="N746" s="126" t="s">
        <v>4549</v>
      </c>
      <c r="O746" s="126" t="s">
        <v>4553</v>
      </c>
      <c r="P746" s="126" t="s">
        <v>4554</v>
      </c>
    </row>
    <row r="747" spans="1:16" x14ac:dyDescent="0.3">
      <c r="A747" s="126" t="s">
        <v>603</v>
      </c>
      <c r="B747" s="126" t="s">
        <v>4555</v>
      </c>
      <c r="C747" s="126" t="s">
        <v>808</v>
      </c>
      <c r="D747" s="126" t="s">
        <v>922</v>
      </c>
      <c r="E747" s="126" t="s">
        <v>809</v>
      </c>
      <c r="F747" s="126" t="s">
        <v>809</v>
      </c>
      <c r="G747" s="126" t="s">
        <v>810</v>
      </c>
      <c r="H747" s="126" t="s">
        <v>810</v>
      </c>
      <c r="I747" s="126" t="s">
        <v>810</v>
      </c>
      <c r="J747" s="126" t="s">
        <v>810</v>
      </c>
      <c r="K747" s="126" t="s">
        <v>810</v>
      </c>
      <c r="L747" s="126" t="s">
        <v>4556</v>
      </c>
      <c r="M747" s="126" t="s">
        <v>4557</v>
      </c>
      <c r="N747" s="126" t="s">
        <v>4558</v>
      </c>
      <c r="O747" s="126" t="s">
        <v>4559</v>
      </c>
      <c r="P747" s="125"/>
    </row>
    <row r="748" spans="1:16" x14ac:dyDescent="0.3">
      <c r="A748" s="126" t="s">
        <v>352</v>
      </c>
      <c r="B748" s="126" t="s">
        <v>4560</v>
      </c>
      <c r="C748" s="126" t="s">
        <v>935</v>
      </c>
      <c r="D748" s="126" t="s">
        <v>940</v>
      </c>
      <c r="E748" s="126" t="s">
        <v>809</v>
      </c>
      <c r="F748" s="126" t="s">
        <v>809</v>
      </c>
      <c r="G748" s="126" t="s">
        <v>809</v>
      </c>
      <c r="H748" s="126" t="s">
        <v>809</v>
      </c>
      <c r="I748" s="126" t="s">
        <v>809</v>
      </c>
      <c r="J748" s="126" t="s">
        <v>809</v>
      </c>
      <c r="K748" s="126" t="s">
        <v>810</v>
      </c>
      <c r="L748" s="126" t="s">
        <v>936</v>
      </c>
      <c r="M748" s="126" t="s">
        <v>4561</v>
      </c>
      <c r="N748" s="126" t="s">
        <v>1778</v>
      </c>
      <c r="O748" s="126" t="s">
        <v>4562</v>
      </c>
      <c r="P748" s="126" t="s">
        <v>4563</v>
      </c>
    </row>
    <row r="749" spans="1:16" x14ac:dyDescent="0.3">
      <c r="A749" s="126" t="s">
        <v>353</v>
      </c>
      <c r="B749" s="126" t="s">
        <v>4564</v>
      </c>
      <c r="C749" s="126" t="s">
        <v>935</v>
      </c>
      <c r="D749" s="126" t="s">
        <v>940</v>
      </c>
      <c r="E749" s="126" t="s">
        <v>809</v>
      </c>
      <c r="F749" s="126" t="s">
        <v>809</v>
      </c>
      <c r="G749" s="126" t="s">
        <v>809</v>
      </c>
      <c r="H749" s="126" t="s">
        <v>810</v>
      </c>
      <c r="I749" s="126" t="s">
        <v>809</v>
      </c>
      <c r="J749" s="126" t="s">
        <v>809</v>
      </c>
      <c r="K749" s="126" t="s">
        <v>809</v>
      </c>
      <c r="L749" s="126" t="s">
        <v>936</v>
      </c>
      <c r="M749" s="126" t="s">
        <v>4565</v>
      </c>
      <c r="N749" s="126" t="s">
        <v>4566</v>
      </c>
      <c r="O749" s="126" t="s">
        <v>4567</v>
      </c>
      <c r="P749" s="126" t="s">
        <v>4568</v>
      </c>
    </row>
    <row r="750" spans="1:16" x14ac:dyDescent="0.3">
      <c r="A750" s="126" t="s">
        <v>4570</v>
      </c>
      <c r="B750" s="126" t="s">
        <v>4569</v>
      </c>
      <c r="C750" s="126" t="s">
        <v>808</v>
      </c>
      <c r="D750" s="126" t="s">
        <v>815</v>
      </c>
      <c r="E750" s="126" t="s">
        <v>810</v>
      </c>
      <c r="F750" s="126" t="s">
        <v>809</v>
      </c>
      <c r="G750" s="126" t="s">
        <v>810</v>
      </c>
      <c r="H750" s="126" t="s">
        <v>810</v>
      </c>
      <c r="I750" s="126" t="s">
        <v>810</v>
      </c>
      <c r="J750" s="126" t="s">
        <v>810</v>
      </c>
      <c r="K750" s="126" t="s">
        <v>810</v>
      </c>
      <c r="L750" s="126" t="s">
        <v>1531</v>
      </c>
      <c r="M750" s="126" t="s">
        <v>841</v>
      </c>
      <c r="N750" s="126" t="s">
        <v>837</v>
      </c>
      <c r="O750" s="126" t="s">
        <v>842</v>
      </c>
      <c r="P750" s="126" t="s">
        <v>4571</v>
      </c>
    </row>
    <row r="751" spans="1:16" x14ac:dyDescent="0.3">
      <c r="A751" s="126" t="s">
        <v>4573</v>
      </c>
      <c r="B751" s="126" t="s">
        <v>4572</v>
      </c>
      <c r="C751" s="126" t="s">
        <v>808</v>
      </c>
      <c r="D751" s="126" t="s">
        <v>815</v>
      </c>
      <c r="E751" s="126" t="s">
        <v>810</v>
      </c>
      <c r="F751" s="126" t="s">
        <v>809</v>
      </c>
      <c r="G751" s="126" t="s">
        <v>810</v>
      </c>
      <c r="H751" s="126" t="s">
        <v>810</v>
      </c>
      <c r="I751" s="126" t="s">
        <v>810</v>
      </c>
      <c r="J751" s="126" t="s">
        <v>810</v>
      </c>
      <c r="K751" s="126" t="s">
        <v>810</v>
      </c>
      <c r="L751" s="126" t="s">
        <v>4574</v>
      </c>
      <c r="M751" s="126" t="s">
        <v>4575</v>
      </c>
      <c r="N751" s="126" t="s">
        <v>837</v>
      </c>
      <c r="O751" s="126" t="s">
        <v>4576</v>
      </c>
      <c r="P751" s="125"/>
    </row>
    <row r="752" spans="1:16" x14ac:dyDescent="0.3">
      <c r="A752" s="126" t="s">
        <v>4578</v>
      </c>
      <c r="B752" s="126" t="s">
        <v>4577</v>
      </c>
      <c r="C752" s="126" t="s">
        <v>808</v>
      </c>
      <c r="D752" s="126" t="s">
        <v>888</v>
      </c>
      <c r="E752" s="126" t="s">
        <v>809</v>
      </c>
      <c r="F752" s="126" t="s">
        <v>810</v>
      </c>
      <c r="G752" s="126" t="s">
        <v>810</v>
      </c>
      <c r="H752" s="126" t="s">
        <v>810</v>
      </c>
      <c r="I752" s="126" t="s">
        <v>810</v>
      </c>
      <c r="J752" s="126" t="s">
        <v>810</v>
      </c>
      <c r="K752" s="126" t="s">
        <v>810</v>
      </c>
      <c r="L752" s="126" t="s">
        <v>4579</v>
      </c>
      <c r="M752" s="126" t="s">
        <v>4580</v>
      </c>
      <c r="N752" s="126" t="s">
        <v>3701</v>
      </c>
      <c r="O752" s="126" t="s">
        <v>4581</v>
      </c>
      <c r="P752" s="125"/>
    </row>
    <row r="753" spans="1:16" x14ac:dyDescent="0.3">
      <c r="A753" s="126" t="s">
        <v>4583</v>
      </c>
      <c r="B753" s="126" t="s">
        <v>4582</v>
      </c>
      <c r="C753" s="126" t="s">
        <v>808</v>
      </c>
      <c r="D753" s="126" t="s">
        <v>815</v>
      </c>
      <c r="E753" s="126" t="s">
        <v>810</v>
      </c>
      <c r="F753" s="126" t="s">
        <v>809</v>
      </c>
      <c r="G753" s="126" t="s">
        <v>810</v>
      </c>
      <c r="H753" s="126" t="s">
        <v>810</v>
      </c>
      <c r="I753" s="126" t="s">
        <v>810</v>
      </c>
      <c r="J753" s="126" t="s">
        <v>810</v>
      </c>
      <c r="K753" s="126" t="s">
        <v>810</v>
      </c>
      <c r="L753" s="126" t="s">
        <v>4584</v>
      </c>
      <c r="M753" s="126" t="s">
        <v>4585</v>
      </c>
      <c r="N753" s="126" t="s">
        <v>3196</v>
      </c>
      <c r="O753" s="126" t="s">
        <v>4586</v>
      </c>
      <c r="P753" s="126" t="s">
        <v>4587</v>
      </c>
    </row>
    <row r="754" spans="1:16" x14ac:dyDescent="0.3">
      <c r="A754" s="126" t="s">
        <v>4589</v>
      </c>
      <c r="B754" s="126" t="s">
        <v>4588</v>
      </c>
      <c r="C754" s="126" t="s">
        <v>808</v>
      </c>
      <c r="D754" s="126" t="s">
        <v>815</v>
      </c>
      <c r="E754" s="126" t="s">
        <v>809</v>
      </c>
      <c r="F754" s="126" t="s">
        <v>810</v>
      </c>
      <c r="G754" s="126" t="s">
        <v>810</v>
      </c>
      <c r="H754" s="126" t="s">
        <v>810</v>
      </c>
      <c r="I754" s="126" t="s">
        <v>810</v>
      </c>
      <c r="J754" s="126" t="s">
        <v>810</v>
      </c>
      <c r="K754" s="126" t="s">
        <v>810</v>
      </c>
      <c r="L754" s="126" t="s">
        <v>4590</v>
      </c>
      <c r="M754" s="126" t="s">
        <v>4591</v>
      </c>
      <c r="N754" s="126" t="s">
        <v>4592</v>
      </c>
      <c r="O754" s="126" t="s">
        <v>4593</v>
      </c>
      <c r="P754" s="126" t="s">
        <v>4594</v>
      </c>
    </row>
    <row r="755" spans="1:16" x14ac:dyDescent="0.3">
      <c r="A755" s="126" t="s">
        <v>354</v>
      </c>
      <c r="B755" s="126" t="s">
        <v>4595</v>
      </c>
      <c r="C755" s="126" t="s">
        <v>935</v>
      </c>
      <c r="D755" s="126" t="s">
        <v>940</v>
      </c>
      <c r="E755" s="126" t="s">
        <v>809</v>
      </c>
      <c r="F755" s="126" t="s">
        <v>809</v>
      </c>
      <c r="G755" s="126" t="s">
        <v>809</v>
      </c>
      <c r="H755" s="126" t="s">
        <v>809</v>
      </c>
      <c r="I755" s="126" t="s">
        <v>809</v>
      </c>
      <c r="J755" s="126" t="s">
        <v>809</v>
      </c>
      <c r="K755" s="126" t="s">
        <v>809</v>
      </c>
      <c r="L755" s="126" t="s">
        <v>936</v>
      </c>
      <c r="M755" s="126" t="s">
        <v>4596</v>
      </c>
      <c r="N755" s="126" t="s">
        <v>3566</v>
      </c>
      <c r="O755" s="126" t="s">
        <v>4597</v>
      </c>
      <c r="P755" s="126" t="s">
        <v>4598</v>
      </c>
    </row>
    <row r="756" spans="1:16" x14ac:dyDescent="0.3">
      <c r="A756" s="126" t="s">
        <v>4600</v>
      </c>
      <c r="B756" s="126" t="s">
        <v>4599</v>
      </c>
      <c r="C756" s="126" t="s">
        <v>808</v>
      </c>
      <c r="D756" s="126" t="s">
        <v>888</v>
      </c>
      <c r="E756" s="126" t="s">
        <v>809</v>
      </c>
      <c r="F756" s="126" t="s">
        <v>810</v>
      </c>
      <c r="G756" s="126" t="s">
        <v>810</v>
      </c>
      <c r="H756" s="126" t="s">
        <v>810</v>
      </c>
      <c r="I756" s="126" t="s">
        <v>810</v>
      </c>
      <c r="J756" s="126" t="s">
        <v>810</v>
      </c>
      <c r="K756" s="126" t="s">
        <v>810</v>
      </c>
      <c r="L756" s="126" t="s">
        <v>4601</v>
      </c>
      <c r="M756" s="126" t="s">
        <v>4602</v>
      </c>
      <c r="N756" s="126" t="s">
        <v>4603</v>
      </c>
      <c r="O756" s="126" t="s">
        <v>4604</v>
      </c>
      <c r="P756" s="125"/>
    </row>
    <row r="757" spans="1:16" x14ac:dyDescent="0.3">
      <c r="A757" s="126" t="s">
        <v>355</v>
      </c>
      <c r="B757" s="126" t="s">
        <v>4605</v>
      </c>
      <c r="C757" s="126" t="s">
        <v>935</v>
      </c>
      <c r="D757" s="126" t="s">
        <v>940</v>
      </c>
      <c r="E757" s="126" t="s">
        <v>809</v>
      </c>
      <c r="F757" s="126" t="s">
        <v>809</v>
      </c>
      <c r="G757" s="126" t="s">
        <v>809</v>
      </c>
      <c r="H757" s="126" t="s">
        <v>809</v>
      </c>
      <c r="I757" s="126" t="s">
        <v>809</v>
      </c>
      <c r="J757" s="126" t="s">
        <v>809</v>
      </c>
      <c r="K757" s="126" t="s">
        <v>809</v>
      </c>
      <c r="L757" s="126" t="s">
        <v>936</v>
      </c>
      <c r="M757" s="126" t="s">
        <v>4606</v>
      </c>
      <c r="N757" s="126" t="s">
        <v>4607</v>
      </c>
      <c r="O757" s="126" t="s">
        <v>4608</v>
      </c>
      <c r="P757" s="125"/>
    </row>
    <row r="758" spans="1:16" x14ac:dyDescent="0.3">
      <c r="A758" s="126" t="s">
        <v>4610</v>
      </c>
      <c r="B758" s="126" t="s">
        <v>4609</v>
      </c>
      <c r="C758" s="126" t="s">
        <v>808</v>
      </c>
      <c r="D758" s="126" t="s">
        <v>815</v>
      </c>
      <c r="E758" s="126" t="s">
        <v>810</v>
      </c>
      <c r="F758" s="126" t="s">
        <v>809</v>
      </c>
      <c r="G758" s="126" t="s">
        <v>810</v>
      </c>
      <c r="H758" s="126" t="s">
        <v>810</v>
      </c>
      <c r="I758" s="126" t="s">
        <v>810</v>
      </c>
      <c r="J758" s="126" t="s">
        <v>810</v>
      </c>
      <c r="K758" s="126" t="s">
        <v>810</v>
      </c>
      <c r="L758" s="126" t="s">
        <v>936</v>
      </c>
      <c r="M758" s="126" t="s">
        <v>4611</v>
      </c>
      <c r="N758" s="126" t="s">
        <v>899</v>
      </c>
      <c r="O758" s="126" t="s">
        <v>4612</v>
      </c>
      <c r="P758" s="125"/>
    </row>
    <row r="759" spans="1:16" x14ac:dyDescent="0.3">
      <c r="A759" s="126" t="s">
        <v>357</v>
      </c>
      <c r="B759" s="126" t="s">
        <v>4613</v>
      </c>
      <c r="C759" s="126" t="s">
        <v>935</v>
      </c>
      <c r="D759" s="126" t="s">
        <v>940</v>
      </c>
      <c r="E759" s="126" t="s">
        <v>809</v>
      </c>
      <c r="F759" s="126" t="s">
        <v>810</v>
      </c>
      <c r="G759" s="126" t="s">
        <v>810</v>
      </c>
      <c r="H759" s="126" t="s">
        <v>810</v>
      </c>
      <c r="I759" s="126" t="s">
        <v>810</v>
      </c>
      <c r="J759" s="126" t="s">
        <v>810</v>
      </c>
      <c r="K759" s="126" t="s">
        <v>810</v>
      </c>
      <c r="L759" s="126" t="s">
        <v>4614</v>
      </c>
      <c r="M759" s="126" t="s">
        <v>4615</v>
      </c>
      <c r="N759" s="126" t="s">
        <v>4616</v>
      </c>
      <c r="O759" s="126" t="s">
        <v>4617</v>
      </c>
      <c r="P759" s="126" t="s">
        <v>4618</v>
      </c>
    </row>
    <row r="760" spans="1:16" x14ac:dyDescent="0.3">
      <c r="A760" s="126" t="s">
        <v>4620</v>
      </c>
      <c r="B760" s="126" t="s">
        <v>4619</v>
      </c>
      <c r="C760" s="126" t="s">
        <v>808</v>
      </c>
      <c r="D760" s="126" t="s">
        <v>888</v>
      </c>
      <c r="E760" s="126" t="s">
        <v>810</v>
      </c>
      <c r="F760" s="126" t="s">
        <v>810</v>
      </c>
      <c r="G760" s="126" t="s">
        <v>810</v>
      </c>
      <c r="H760" s="126" t="s">
        <v>810</v>
      </c>
      <c r="I760" s="126" t="s">
        <v>810</v>
      </c>
      <c r="J760" s="126" t="s">
        <v>810</v>
      </c>
      <c r="K760" s="126" t="s">
        <v>810</v>
      </c>
      <c r="L760" s="126" t="s">
        <v>4621</v>
      </c>
      <c r="M760" s="126" t="s">
        <v>4622</v>
      </c>
      <c r="N760" s="126" t="s">
        <v>4623</v>
      </c>
      <c r="O760" s="126" t="s">
        <v>4624</v>
      </c>
      <c r="P760" s="125"/>
    </row>
    <row r="761" spans="1:16" x14ac:dyDescent="0.3">
      <c r="A761" s="126" t="s">
        <v>604</v>
      </c>
      <c r="B761" s="126" t="s">
        <v>4625</v>
      </c>
      <c r="C761" s="126" t="s">
        <v>808</v>
      </c>
      <c r="D761" s="126" t="s">
        <v>861</v>
      </c>
      <c r="E761" s="126" t="s">
        <v>809</v>
      </c>
      <c r="F761" s="126" t="s">
        <v>810</v>
      </c>
      <c r="G761" s="126" t="s">
        <v>810</v>
      </c>
      <c r="H761" s="126" t="s">
        <v>810</v>
      </c>
      <c r="I761" s="126" t="s">
        <v>810</v>
      </c>
      <c r="J761" s="126" t="s">
        <v>810</v>
      </c>
      <c r="K761" s="126" t="s">
        <v>810</v>
      </c>
      <c r="L761" s="126" t="s">
        <v>4626</v>
      </c>
      <c r="M761" s="126" t="s">
        <v>4627</v>
      </c>
      <c r="N761" s="126" t="s">
        <v>1231</v>
      </c>
      <c r="O761" s="126" t="s">
        <v>4628</v>
      </c>
      <c r="P761" s="125"/>
    </row>
    <row r="762" spans="1:16" x14ac:dyDescent="0.3">
      <c r="A762" s="126" t="s">
        <v>4630</v>
      </c>
      <c r="B762" s="126" t="s">
        <v>4629</v>
      </c>
      <c r="C762" s="126" t="s">
        <v>808</v>
      </c>
      <c r="D762" s="126" t="s">
        <v>861</v>
      </c>
      <c r="E762" s="126" t="s">
        <v>809</v>
      </c>
      <c r="F762" s="126" t="s">
        <v>810</v>
      </c>
      <c r="G762" s="126" t="s">
        <v>810</v>
      </c>
      <c r="H762" s="126" t="s">
        <v>810</v>
      </c>
      <c r="I762" s="126" t="s">
        <v>810</v>
      </c>
      <c r="J762" s="126" t="s">
        <v>810</v>
      </c>
      <c r="K762" s="126" t="s">
        <v>810</v>
      </c>
      <c r="L762" s="126" t="s">
        <v>4631</v>
      </c>
      <c r="M762" s="126" t="s">
        <v>4632</v>
      </c>
      <c r="N762" s="126" t="s">
        <v>4607</v>
      </c>
      <c r="O762" s="126" t="s">
        <v>4633</v>
      </c>
      <c r="P762" s="125"/>
    </row>
    <row r="763" spans="1:16" x14ac:dyDescent="0.3">
      <c r="A763" s="126" t="s">
        <v>358</v>
      </c>
      <c r="B763" s="126" t="s">
        <v>4634</v>
      </c>
      <c r="C763" s="126" t="s">
        <v>808</v>
      </c>
      <c r="D763" s="126" t="s">
        <v>888</v>
      </c>
      <c r="E763" s="126" t="s">
        <v>809</v>
      </c>
      <c r="F763" s="126" t="s">
        <v>810</v>
      </c>
      <c r="G763" s="126" t="s">
        <v>809</v>
      </c>
      <c r="H763" s="126" t="s">
        <v>810</v>
      </c>
      <c r="I763" s="126" t="s">
        <v>810</v>
      </c>
      <c r="J763" s="126" t="s">
        <v>810</v>
      </c>
      <c r="K763" s="126" t="s">
        <v>810</v>
      </c>
      <c r="L763" s="126" t="s">
        <v>4635</v>
      </c>
      <c r="M763" s="126" t="s">
        <v>4636</v>
      </c>
      <c r="N763" s="126" t="s">
        <v>4637</v>
      </c>
      <c r="O763" s="126" t="s">
        <v>4638</v>
      </c>
      <c r="P763" s="126" t="s">
        <v>4639</v>
      </c>
    </row>
    <row r="764" spans="1:16" x14ac:dyDescent="0.3">
      <c r="A764" s="126" t="s">
        <v>359</v>
      </c>
      <c r="B764" s="126" t="s">
        <v>4640</v>
      </c>
      <c r="C764" s="126" t="s">
        <v>808</v>
      </c>
      <c r="D764" s="126" t="s">
        <v>815</v>
      </c>
      <c r="E764" s="126" t="s">
        <v>809</v>
      </c>
      <c r="F764" s="126" t="s">
        <v>810</v>
      </c>
      <c r="G764" s="126" t="s">
        <v>810</v>
      </c>
      <c r="H764" s="126" t="s">
        <v>810</v>
      </c>
      <c r="I764" s="126" t="s">
        <v>810</v>
      </c>
      <c r="J764" s="126" t="s">
        <v>810</v>
      </c>
      <c r="K764" s="126" t="s">
        <v>810</v>
      </c>
      <c r="L764" s="126" t="s">
        <v>1041</v>
      </c>
      <c r="M764" s="126" t="s">
        <v>1042</v>
      </c>
      <c r="N764" s="126" t="s">
        <v>837</v>
      </c>
      <c r="O764" s="126" t="s">
        <v>4641</v>
      </c>
      <c r="P764" s="125"/>
    </row>
    <row r="765" spans="1:16" x14ac:dyDescent="0.3">
      <c r="A765" s="126" t="s">
        <v>4643</v>
      </c>
      <c r="B765" s="126" t="s">
        <v>4642</v>
      </c>
      <c r="C765" s="126" t="s">
        <v>808</v>
      </c>
      <c r="D765" s="126" t="s">
        <v>815</v>
      </c>
      <c r="E765" s="126" t="s">
        <v>809</v>
      </c>
      <c r="F765" s="126" t="s">
        <v>810</v>
      </c>
      <c r="G765" s="126" t="s">
        <v>810</v>
      </c>
      <c r="H765" s="126" t="s">
        <v>810</v>
      </c>
      <c r="I765" s="126" t="s">
        <v>810</v>
      </c>
      <c r="J765" s="126" t="s">
        <v>810</v>
      </c>
      <c r="K765" s="126" t="s">
        <v>810</v>
      </c>
      <c r="L765" s="126" t="s">
        <v>4644</v>
      </c>
      <c r="M765" s="126" t="s">
        <v>1437</v>
      </c>
      <c r="N765" s="126" t="s">
        <v>1438</v>
      </c>
      <c r="O765" s="126" t="s">
        <v>4645</v>
      </c>
      <c r="P765" s="126" t="s">
        <v>4646</v>
      </c>
    </row>
    <row r="766" spans="1:16" x14ac:dyDescent="0.3">
      <c r="A766" s="126" t="s">
        <v>360</v>
      </c>
      <c r="B766" s="126" t="s">
        <v>4647</v>
      </c>
      <c r="C766" s="126" t="s">
        <v>808</v>
      </c>
      <c r="D766" s="126" t="s">
        <v>815</v>
      </c>
      <c r="E766" s="126" t="s">
        <v>809</v>
      </c>
      <c r="F766" s="126" t="s">
        <v>810</v>
      </c>
      <c r="G766" s="126" t="s">
        <v>810</v>
      </c>
      <c r="H766" s="126" t="s">
        <v>810</v>
      </c>
      <c r="I766" s="126" t="s">
        <v>810</v>
      </c>
      <c r="J766" s="126" t="s">
        <v>810</v>
      </c>
      <c r="K766" s="126" t="s">
        <v>810</v>
      </c>
      <c r="L766" s="126" t="s">
        <v>4648</v>
      </c>
      <c r="M766" s="126" t="s">
        <v>973</v>
      </c>
      <c r="N766" s="126" t="s">
        <v>837</v>
      </c>
      <c r="O766" s="126" t="s">
        <v>4649</v>
      </c>
      <c r="P766" s="125"/>
    </row>
    <row r="767" spans="1:16" x14ac:dyDescent="0.3">
      <c r="A767" s="126" t="s">
        <v>4651</v>
      </c>
      <c r="B767" s="126" t="s">
        <v>4650</v>
      </c>
      <c r="C767" s="126" t="s">
        <v>808</v>
      </c>
      <c r="D767" s="126" t="s">
        <v>861</v>
      </c>
      <c r="E767" s="126" t="s">
        <v>810</v>
      </c>
      <c r="F767" s="126" t="s">
        <v>810</v>
      </c>
      <c r="G767" s="126" t="s">
        <v>810</v>
      </c>
      <c r="H767" s="126" t="s">
        <v>810</v>
      </c>
      <c r="I767" s="126" t="s">
        <v>810</v>
      </c>
      <c r="J767" s="126" t="s">
        <v>810</v>
      </c>
      <c r="K767" s="126" t="s">
        <v>809</v>
      </c>
      <c r="L767" s="126" t="s">
        <v>4652</v>
      </c>
      <c r="M767" s="126" t="s">
        <v>4653</v>
      </c>
      <c r="N767" s="126" t="s">
        <v>4654</v>
      </c>
      <c r="O767" s="126" t="s">
        <v>4655</v>
      </c>
      <c r="P767" s="126" t="s">
        <v>4656</v>
      </c>
    </row>
    <row r="768" spans="1:16" x14ac:dyDescent="0.3">
      <c r="A768" s="126" t="s">
        <v>361</v>
      </c>
      <c r="B768" s="126" t="s">
        <v>4657</v>
      </c>
      <c r="C768" s="126" t="s">
        <v>935</v>
      </c>
      <c r="D768" s="126" t="s">
        <v>940</v>
      </c>
      <c r="E768" s="126" t="s">
        <v>809</v>
      </c>
      <c r="F768" s="126" t="s">
        <v>809</v>
      </c>
      <c r="G768" s="126" t="s">
        <v>809</v>
      </c>
      <c r="H768" s="126" t="s">
        <v>809</v>
      </c>
      <c r="I768" s="126" t="s">
        <v>809</v>
      </c>
      <c r="J768" s="126" t="s">
        <v>810</v>
      </c>
      <c r="K768" s="126" t="s">
        <v>809</v>
      </c>
      <c r="L768" s="126" t="s">
        <v>936</v>
      </c>
      <c r="M768" s="126" t="s">
        <v>4658</v>
      </c>
      <c r="N768" s="126" t="s">
        <v>4654</v>
      </c>
      <c r="O768" s="126" t="s">
        <v>4659</v>
      </c>
      <c r="P768" s="126" t="s">
        <v>4660</v>
      </c>
    </row>
    <row r="769" spans="1:16" x14ac:dyDescent="0.3">
      <c r="A769" s="126" t="s">
        <v>362</v>
      </c>
      <c r="B769" s="126" t="s">
        <v>4661</v>
      </c>
      <c r="C769" s="126" t="s">
        <v>808</v>
      </c>
      <c r="D769" s="126" t="s">
        <v>888</v>
      </c>
      <c r="E769" s="126" t="s">
        <v>809</v>
      </c>
      <c r="F769" s="126" t="s">
        <v>810</v>
      </c>
      <c r="G769" s="126" t="s">
        <v>810</v>
      </c>
      <c r="H769" s="126" t="s">
        <v>810</v>
      </c>
      <c r="I769" s="126" t="s">
        <v>810</v>
      </c>
      <c r="J769" s="126" t="s">
        <v>810</v>
      </c>
      <c r="K769" s="126" t="s">
        <v>810</v>
      </c>
      <c r="L769" s="126" t="s">
        <v>4662</v>
      </c>
      <c r="M769" s="126" t="s">
        <v>4663</v>
      </c>
      <c r="N769" s="126" t="s">
        <v>1597</v>
      </c>
      <c r="O769" s="126" t="s">
        <v>4664</v>
      </c>
      <c r="P769" s="125"/>
    </row>
    <row r="770" spans="1:16" x14ac:dyDescent="0.3">
      <c r="A770" s="126" t="s">
        <v>4666</v>
      </c>
      <c r="B770" s="126" t="s">
        <v>4665</v>
      </c>
      <c r="C770" s="126" t="s">
        <v>808</v>
      </c>
      <c r="D770" s="126" t="s">
        <v>888</v>
      </c>
      <c r="E770" s="126" t="s">
        <v>809</v>
      </c>
      <c r="F770" s="126" t="s">
        <v>810</v>
      </c>
      <c r="G770" s="126" t="s">
        <v>810</v>
      </c>
      <c r="H770" s="126" t="s">
        <v>810</v>
      </c>
      <c r="I770" s="126" t="s">
        <v>810</v>
      </c>
      <c r="J770" s="126" t="s">
        <v>810</v>
      </c>
      <c r="K770" s="126" t="s">
        <v>810</v>
      </c>
      <c r="L770" s="126" t="s">
        <v>4667</v>
      </c>
      <c r="M770" s="126" t="s">
        <v>4668</v>
      </c>
      <c r="N770" s="126" t="s">
        <v>4408</v>
      </c>
      <c r="O770" s="126" t="s">
        <v>4669</v>
      </c>
      <c r="P770" s="125"/>
    </row>
    <row r="771" spans="1:16" x14ac:dyDescent="0.3">
      <c r="A771" s="126" t="s">
        <v>4671</v>
      </c>
      <c r="B771" s="126" t="s">
        <v>4670</v>
      </c>
      <c r="C771" s="126" t="s">
        <v>808</v>
      </c>
      <c r="D771" s="126" t="s">
        <v>861</v>
      </c>
      <c r="E771" s="126" t="s">
        <v>810</v>
      </c>
      <c r="F771" s="126" t="s">
        <v>810</v>
      </c>
      <c r="G771" s="126" t="s">
        <v>810</v>
      </c>
      <c r="H771" s="126" t="s">
        <v>810</v>
      </c>
      <c r="I771" s="126" t="s">
        <v>810</v>
      </c>
      <c r="J771" s="126" t="s">
        <v>810</v>
      </c>
      <c r="K771" s="126" t="s">
        <v>810</v>
      </c>
      <c r="L771" s="126" t="s">
        <v>4672</v>
      </c>
      <c r="M771" s="126" t="s">
        <v>4673</v>
      </c>
      <c r="N771" s="126" t="s">
        <v>2165</v>
      </c>
      <c r="O771" s="126" t="s">
        <v>4674</v>
      </c>
      <c r="P771" s="125"/>
    </row>
    <row r="772" spans="1:16" x14ac:dyDescent="0.3">
      <c r="A772" s="126" t="s">
        <v>363</v>
      </c>
      <c r="B772" s="126" t="s">
        <v>4675</v>
      </c>
      <c r="C772" s="126" t="s">
        <v>935</v>
      </c>
      <c r="D772" s="126" t="s">
        <v>940</v>
      </c>
      <c r="E772" s="126" t="s">
        <v>809</v>
      </c>
      <c r="F772" s="126" t="s">
        <v>809</v>
      </c>
      <c r="G772" s="126" t="s">
        <v>809</v>
      </c>
      <c r="H772" s="126" t="s">
        <v>809</v>
      </c>
      <c r="I772" s="126" t="s">
        <v>809</v>
      </c>
      <c r="J772" s="126" t="s">
        <v>809</v>
      </c>
      <c r="K772" s="126" t="s">
        <v>809</v>
      </c>
      <c r="L772" s="126" t="s">
        <v>936</v>
      </c>
      <c r="M772" s="126" t="s">
        <v>4676</v>
      </c>
      <c r="N772" s="126" t="s">
        <v>1338</v>
      </c>
      <c r="O772" s="126" t="s">
        <v>4677</v>
      </c>
      <c r="P772" s="125"/>
    </row>
    <row r="773" spans="1:16" x14ac:dyDescent="0.3">
      <c r="A773" s="126" t="s">
        <v>4679</v>
      </c>
      <c r="B773" s="126" t="s">
        <v>4678</v>
      </c>
      <c r="C773" s="126" t="s">
        <v>808</v>
      </c>
      <c r="D773" s="126" t="s">
        <v>888</v>
      </c>
      <c r="E773" s="126" t="s">
        <v>809</v>
      </c>
      <c r="F773" s="126" t="s">
        <v>810</v>
      </c>
      <c r="G773" s="126" t="s">
        <v>810</v>
      </c>
      <c r="H773" s="126" t="s">
        <v>810</v>
      </c>
      <c r="I773" s="126" t="s">
        <v>810</v>
      </c>
      <c r="J773" s="126" t="s">
        <v>810</v>
      </c>
      <c r="K773" s="126" t="s">
        <v>810</v>
      </c>
      <c r="L773" s="126" t="s">
        <v>4680</v>
      </c>
      <c r="M773" s="126" t="s">
        <v>4681</v>
      </c>
      <c r="N773" s="126" t="s">
        <v>1338</v>
      </c>
      <c r="O773" s="126" t="s">
        <v>4682</v>
      </c>
      <c r="P773" s="126" t="s">
        <v>4683</v>
      </c>
    </row>
    <row r="774" spans="1:16" x14ac:dyDescent="0.3">
      <c r="A774" s="126" t="s">
        <v>364</v>
      </c>
      <c r="B774" s="126" t="s">
        <v>4684</v>
      </c>
      <c r="C774" s="126" t="s">
        <v>935</v>
      </c>
      <c r="D774" s="126" t="s">
        <v>940</v>
      </c>
      <c r="E774" s="126" t="s">
        <v>809</v>
      </c>
      <c r="F774" s="126" t="s">
        <v>810</v>
      </c>
      <c r="G774" s="126" t="s">
        <v>810</v>
      </c>
      <c r="H774" s="126" t="s">
        <v>810</v>
      </c>
      <c r="I774" s="126" t="s">
        <v>810</v>
      </c>
      <c r="J774" s="126" t="s">
        <v>810</v>
      </c>
      <c r="K774" s="126" t="s">
        <v>810</v>
      </c>
      <c r="L774" s="126" t="s">
        <v>936</v>
      </c>
      <c r="M774" s="126" t="s">
        <v>4685</v>
      </c>
      <c r="N774" s="126" t="s">
        <v>4686</v>
      </c>
      <c r="O774" s="126" t="s">
        <v>4687</v>
      </c>
      <c r="P774" s="126" t="s">
        <v>4688</v>
      </c>
    </row>
    <row r="775" spans="1:16" x14ac:dyDescent="0.3">
      <c r="A775" s="126" t="s">
        <v>4690</v>
      </c>
      <c r="B775" s="126" t="s">
        <v>4689</v>
      </c>
      <c r="C775" s="126" t="s">
        <v>808</v>
      </c>
      <c r="D775" s="126" t="s">
        <v>815</v>
      </c>
      <c r="E775" s="126" t="s">
        <v>810</v>
      </c>
      <c r="F775" s="126" t="s">
        <v>810</v>
      </c>
      <c r="G775" s="126" t="s">
        <v>810</v>
      </c>
      <c r="H775" s="126" t="s">
        <v>810</v>
      </c>
      <c r="I775" s="126" t="s">
        <v>810</v>
      </c>
      <c r="J775" s="126" t="s">
        <v>810</v>
      </c>
      <c r="K775" s="126" t="s">
        <v>810</v>
      </c>
      <c r="L775" s="126" t="s">
        <v>4691</v>
      </c>
      <c r="M775" s="126" t="s">
        <v>4692</v>
      </c>
      <c r="N775" s="126" t="s">
        <v>820</v>
      </c>
      <c r="O775" s="126" t="s">
        <v>4693</v>
      </c>
      <c r="P775" s="125"/>
    </row>
    <row r="776" spans="1:16" x14ac:dyDescent="0.3">
      <c r="A776" s="126" t="s">
        <v>4695</v>
      </c>
      <c r="B776" s="126" t="s">
        <v>4694</v>
      </c>
      <c r="C776" s="126" t="s">
        <v>808</v>
      </c>
      <c r="D776" s="126" t="s">
        <v>815</v>
      </c>
      <c r="E776" s="126" t="s">
        <v>809</v>
      </c>
      <c r="F776" s="126" t="s">
        <v>810</v>
      </c>
      <c r="G776" s="126" t="s">
        <v>810</v>
      </c>
      <c r="H776" s="126" t="s">
        <v>810</v>
      </c>
      <c r="I776" s="126" t="s">
        <v>810</v>
      </c>
      <c r="J776" s="126" t="s">
        <v>810</v>
      </c>
      <c r="K776" s="126" t="s">
        <v>810</v>
      </c>
      <c r="L776" s="126" t="s">
        <v>4696</v>
      </c>
      <c r="M776" s="126" t="s">
        <v>4697</v>
      </c>
      <c r="N776" s="126" t="s">
        <v>4698</v>
      </c>
      <c r="O776" s="126" t="s">
        <v>4699</v>
      </c>
      <c r="P776" s="125"/>
    </row>
    <row r="777" spans="1:16" x14ac:dyDescent="0.3">
      <c r="A777" s="126" t="s">
        <v>4701</v>
      </c>
      <c r="B777" s="126" t="s">
        <v>4700</v>
      </c>
      <c r="C777" s="126" t="s">
        <v>808</v>
      </c>
      <c r="D777" s="126" t="s">
        <v>861</v>
      </c>
      <c r="E777" s="126" t="s">
        <v>810</v>
      </c>
      <c r="F777" s="126" t="s">
        <v>809</v>
      </c>
      <c r="G777" s="126" t="s">
        <v>810</v>
      </c>
      <c r="H777" s="126" t="s">
        <v>810</v>
      </c>
      <c r="I777" s="126" t="s">
        <v>810</v>
      </c>
      <c r="J777" s="126" t="s">
        <v>810</v>
      </c>
      <c r="K777" s="126" t="s">
        <v>810</v>
      </c>
      <c r="L777" s="126" t="s">
        <v>4702</v>
      </c>
      <c r="M777" s="126" t="s">
        <v>4703</v>
      </c>
      <c r="N777" s="126" t="s">
        <v>837</v>
      </c>
      <c r="O777" s="126" t="s">
        <v>4704</v>
      </c>
      <c r="P777" s="126" t="s">
        <v>4705</v>
      </c>
    </row>
    <row r="778" spans="1:16" x14ac:dyDescent="0.3">
      <c r="A778" s="126" t="s">
        <v>4707</v>
      </c>
      <c r="B778" s="126" t="s">
        <v>4706</v>
      </c>
      <c r="C778" s="126" t="s">
        <v>808</v>
      </c>
      <c r="D778" s="126" t="s">
        <v>815</v>
      </c>
      <c r="E778" s="126" t="s">
        <v>809</v>
      </c>
      <c r="F778" s="126" t="s">
        <v>809</v>
      </c>
      <c r="G778" s="126" t="s">
        <v>810</v>
      </c>
      <c r="H778" s="126" t="s">
        <v>810</v>
      </c>
      <c r="I778" s="126" t="s">
        <v>810</v>
      </c>
      <c r="J778" s="126" t="s">
        <v>810</v>
      </c>
      <c r="K778" s="126" t="s">
        <v>810</v>
      </c>
      <c r="L778" s="126" t="s">
        <v>4708</v>
      </c>
      <c r="M778" s="126" t="s">
        <v>4709</v>
      </c>
      <c r="N778" s="126" t="s">
        <v>837</v>
      </c>
      <c r="O778" s="126" t="s">
        <v>4710</v>
      </c>
      <c r="P778" s="126" t="s">
        <v>4711</v>
      </c>
    </row>
    <row r="779" spans="1:16" x14ac:dyDescent="0.3">
      <c r="A779" s="126" t="s">
        <v>365</v>
      </c>
      <c r="B779" s="126" t="s">
        <v>4712</v>
      </c>
      <c r="C779" s="126" t="s">
        <v>935</v>
      </c>
      <c r="D779" s="126" t="s">
        <v>940</v>
      </c>
      <c r="E779" s="126" t="s">
        <v>809</v>
      </c>
      <c r="F779" s="126" t="s">
        <v>809</v>
      </c>
      <c r="G779" s="126" t="s">
        <v>809</v>
      </c>
      <c r="H779" s="126" t="s">
        <v>809</v>
      </c>
      <c r="I779" s="126" t="s">
        <v>809</v>
      </c>
      <c r="J779" s="126" t="s">
        <v>809</v>
      </c>
      <c r="K779" s="126" t="s">
        <v>809</v>
      </c>
      <c r="L779" s="126" t="s">
        <v>936</v>
      </c>
      <c r="M779" s="126" t="s">
        <v>4713</v>
      </c>
      <c r="N779" s="126" t="s">
        <v>4714</v>
      </c>
      <c r="O779" s="126" t="s">
        <v>4715</v>
      </c>
      <c r="P779" s="126" t="s">
        <v>4716</v>
      </c>
    </row>
    <row r="780" spans="1:16" x14ac:dyDescent="0.3">
      <c r="A780" s="126" t="s">
        <v>366</v>
      </c>
      <c r="B780" s="126" t="s">
        <v>4717</v>
      </c>
      <c r="C780" s="126" t="s">
        <v>935</v>
      </c>
      <c r="D780" s="126" t="s">
        <v>940</v>
      </c>
      <c r="E780" s="126" t="s">
        <v>809</v>
      </c>
      <c r="F780" s="126" t="s">
        <v>809</v>
      </c>
      <c r="G780" s="126" t="s">
        <v>809</v>
      </c>
      <c r="H780" s="126" t="s">
        <v>810</v>
      </c>
      <c r="I780" s="126" t="s">
        <v>809</v>
      </c>
      <c r="J780" s="126" t="s">
        <v>810</v>
      </c>
      <c r="K780" s="126" t="s">
        <v>809</v>
      </c>
      <c r="L780" s="126" t="s">
        <v>936</v>
      </c>
      <c r="M780" s="126" t="s">
        <v>4718</v>
      </c>
      <c r="N780" s="126" t="s">
        <v>831</v>
      </c>
      <c r="O780" s="126" t="s">
        <v>4719</v>
      </c>
      <c r="P780" s="126" t="s">
        <v>4720</v>
      </c>
    </row>
    <row r="781" spans="1:16" x14ac:dyDescent="0.3">
      <c r="A781" s="126" t="s">
        <v>367</v>
      </c>
      <c r="B781" s="126" t="s">
        <v>4721</v>
      </c>
      <c r="C781" s="126" t="s">
        <v>935</v>
      </c>
      <c r="D781" s="126" t="s">
        <v>940</v>
      </c>
      <c r="E781" s="126" t="s">
        <v>809</v>
      </c>
      <c r="F781" s="126" t="s">
        <v>809</v>
      </c>
      <c r="G781" s="126" t="s">
        <v>809</v>
      </c>
      <c r="H781" s="126" t="s">
        <v>810</v>
      </c>
      <c r="I781" s="126" t="s">
        <v>809</v>
      </c>
      <c r="J781" s="126" t="s">
        <v>810</v>
      </c>
      <c r="K781" s="126" t="s">
        <v>809</v>
      </c>
      <c r="L781" s="126" t="s">
        <v>4722</v>
      </c>
      <c r="M781" s="126" t="s">
        <v>4723</v>
      </c>
      <c r="N781" s="126" t="s">
        <v>983</v>
      </c>
      <c r="O781" s="126" t="s">
        <v>4724</v>
      </c>
      <c r="P781" s="125"/>
    </row>
    <row r="782" spans="1:16" x14ac:dyDescent="0.3">
      <c r="A782" s="126" t="s">
        <v>368</v>
      </c>
      <c r="B782" s="126" t="s">
        <v>4725</v>
      </c>
      <c r="C782" s="126" t="s">
        <v>935</v>
      </c>
      <c r="D782" s="126" t="s">
        <v>940</v>
      </c>
      <c r="E782" s="126" t="s">
        <v>809</v>
      </c>
      <c r="F782" s="126" t="s">
        <v>809</v>
      </c>
      <c r="G782" s="126" t="s">
        <v>809</v>
      </c>
      <c r="H782" s="126" t="s">
        <v>810</v>
      </c>
      <c r="I782" s="126" t="s">
        <v>809</v>
      </c>
      <c r="J782" s="126" t="s">
        <v>810</v>
      </c>
      <c r="K782" s="126" t="s">
        <v>809</v>
      </c>
      <c r="L782" s="126" t="s">
        <v>936</v>
      </c>
      <c r="M782" s="126" t="s">
        <v>4726</v>
      </c>
      <c r="N782" s="126" t="s">
        <v>4727</v>
      </c>
      <c r="O782" s="126" t="s">
        <v>4728</v>
      </c>
      <c r="P782" s="126" t="s">
        <v>4729</v>
      </c>
    </row>
    <row r="783" spans="1:16" x14ac:dyDescent="0.3">
      <c r="A783" s="126" t="s">
        <v>369</v>
      </c>
      <c r="B783" s="126" t="s">
        <v>4730</v>
      </c>
      <c r="C783" s="126" t="s">
        <v>935</v>
      </c>
      <c r="D783" s="126" t="s">
        <v>940</v>
      </c>
      <c r="E783" s="126" t="s">
        <v>809</v>
      </c>
      <c r="F783" s="126" t="s">
        <v>809</v>
      </c>
      <c r="G783" s="126" t="s">
        <v>809</v>
      </c>
      <c r="H783" s="126" t="s">
        <v>810</v>
      </c>
      <c r="I783" s="126" t="s">
        <v>809</v>
      </c>
      <c r="J783" s="126" t="s">
        <v>809</v>
      </c>
      <c r="K783" s="126" t="s">
        <v>809</v>
      </c>
      <c r="L783" s="126" t="s">
        <v>936</v>
      </c>
      <c r="M783" s="126" t="s">
        <v>4731</v>
      </c>
      <c r="N783" s="126" t="s">
        <v>4732</v>
      </c>
      <c r="O783" s="126" t="s">
        <v>4733</v>
      </c>
      <c r="P783" s="126" t="s">
        <v>4734</v>
      </c>
    </row>
    <row r="784" spans="1:16" x14ac:dyDescent="0.3">
      <c r="A784" s="126" t="s">
        <v>4736</v>
      </c>
      <c r="B784" s="126" t="s">
        <v>4735</v>
      </c>
      <c r="C784" s="126" t="s">
        <v>808</v>
      </c>
      <c r="D784" s="126" t="s">
        <v>888</v>
      </c>
      <c r="E784" s="126" t="s">
        <v>809</v>
      </c>
      <c r="F784" s="126" t="s">
        <v>810</v>
      </c>
      <c r="G784" s="126" t="s">
        <v>810</v>
      </c>
      <c r="H784" s="126" t="s">
        <v>810</v>
      </c>
      <c r="I784" s="126" t="s">
        <v>810</v>
      </c>
      <c r="J784" s="126" t="s">
        <v>810</v>
      </c>
      <c r="K784" s="126" t="s">
        <v>810</v>
      </c>
      <c r="L784" s="126" t="s">
        <v>4737</v>
      </c>
      <c r="M784" s="126" t="s">
        <v>4738</v>
      </c>
      <c r="N784" s="126" t="s">
        <v>4739</v>
      </c>
      <c r="O784" s="126" t="s">
        <v>4740</v>
      </c>
      <c r="P784" s="125"/>
    </row>
    <row r="785" spans="1:16" x14ac:dyDescent="0.3">
      <c r="A785" s="126" t="s">
        <v>4742</v>
      </c>
      <c r="B785" s="126" t="s">
        <v>4741</v>
      </c>
      <c r="C785" s="126" t="s">
        <v>808</v>
      </c>
      <c r="D785" s="126" t="s">
        <v>815</v>
      </c>
      <c r="E785" s="126" t="s">
        <v>809</v>
      </c>
      <c r="F785" s="126" t="s">
        <v>810</v>
      </c>
      <c r="G785" s="126" t="s">
        <v>810</v>
      </c>
      <c r="H785" s="126" t="s">
        <v>810</v>
      </c>
      <c r="I785" s="126" t="s">
        <v>810</v>
      </c>
      <c r="J785" s="126" t="s">
        <v>810</v>
      </c>
      <c r="K785" s="126" t="s">
        <v>810</v>
      </c>
      <c r="L785" s="126" t="s">
        <v>4743</v>
      </c>
      <c r="M785" s="126" t="s">
        <v>4744</v>
      </c>
      <c r="N785" s="126" t="s">
        <v>4745</v>
      </c>
      <c r="O785" s="126" t="s">
        <v>4746</v>
      </c>
      <c r="P785" s="125"/>
    </row>
    <row r="786" spans="1:16" x14ac:dyDescent="0.3">
      <c r="A786" s="126" t="s">
        <v>4748</v>
      </c>
      <c r="B786" s="126" t="s">
        <v>4747</v>
      </c>
      <c r="C786" s="126" t="s">
        <v>4491</v>
      </c>
      <c r="D786" s="126" t="s">
        <v>4497</v>
      </c>
      <c r="E786" s="126" t="s">
        <v>810</v>
      </c>
      <c r="F786" s="126" t="s">
        <v>810</v>
      </c>
      <c r="G786" s="126" t="s">
        <v>810</v>
      </c>
      <c r="H786" s="126" t="s">
        <v>810</v>
      </c>
      <c r="I786" s="126" t="s">
        <v>810</v>
      </c>
      <c r="J786" s="126" t="s">
        <v>810</v>
      </c>
      <c r="K786" s="126" t="s">
        <v>810</v>
      </c>
      <c r="L786" s="126" t="s">
        <v>4749</v>
      </c>
      <c r="M786" s="126" t="s">
        <v>4750</v>
      </c>
      <c r="N786" s="126" t="s">
        <v>2748</v>
      </c>
      <c r="O786" s="126" t="s">
        <v>4751</v>
      </c>
      <c r="P786" s="126" t="s">
        <v>4752</v>
      </c>
    </row>
    <row r="787" spans="1:16" x14ac:dyDescent="0.3">
      <c r="A787" s="126" t="s">
        <v>4754</v>
      </c>
      <c r="B787" s="126" t="s">
        <v>4753</v>
      </c>
      <c r="C787" s="126" t="s">
        <v>808</v>
      </c>
      <c r="D787" s="126" t="s">
        <v>815</v>
      </c>
      <c r="E787" s="126" t="s">
        <v>809</v>
      </c>
      <c r="F787" s="126" t="s">
        <v>810</v>
      </c>
      <c r="G787" s="126" t="s">
        <v>810</v>
      </c>
      <c r="H787" s="126" t="s">
        <v>810</v>
      </c>
      <c r="I787" s="126" t="s">
        <v>810</v>
      </c>
      <c r="J787" s="126" t="s">
        <v>810</v>
      </c>
      <c r="K787" s="126" t="s">
        <v>810</v>
      </c>
      <c r="L787" s="126" t="s">
        <v>4755</v>
      </c>
      <c r="M787" s="126" t="s">
        <v>4756</v>
      </c>
      <c r="N787" s="126" t="s">
        <v>1081</v>
      </c>
      <c r="O787" s="126" t="s">
        <v>4757</v>
      </c>
      <c r="P787" s="125"/>
    </row>
    <row r="788" spans="1:16" x14ac:dyDescent="0.3">
      <c r="A788" s="126" t="s">
        <v>571</v>
      </c>
      <c r="B788" s="126" t="s">
        <v>4758</v>
      </c>
      <c r="C788" s="126" t="s">
        <v>808</v>
      </c>
      <c r="D788" s="126" t="s">
        <v>888</v>
      </c>
      <c r="E788" s="126" t="s">
        <v>809</v>
      </c>
      <c r="F788" s="126" t="s">
        <v>810</v>
      </c>
      <c r="G788" s="126" t="s">
        <v>810</v>
      </c>
      <c r="H788" s="126" t="s">
        <v>810</v>
      </c>
      <c r="I788" s="126" t="s">
        <v>810</v>
      </c>
      <c r="J788" s="126" t="s">
        <v>810</v>
      </c>
      <c r="K788" s="126" t="s">
        <v>810</v>
      </c>
      <c r="L788" s="126" t="s">
        <v>4759</v>
      </c>
      <c r="M788" s="126" t="s">
        <v>4760</v>
      </c>
      <c r="N788" s="126" t="s">
        <v>1843</v>
      </c>
      <c r="O788" s="126" t="s">
        <v>4761</v>
      </c>
      <c r="P788" s="126" t="s">
        <v>4762</v>
      </c>
    </row>
    <row r="789" spans="1:16" x14ac:dyDescent="0.3">
      <c r="A789" s="126" t="s">
        <v>4764</v>
      </c>
      <c r="B789" s="126" t="s">
        <v>4763</v>
      </c>
      <c r="C789" s="126" t="s">
        <v>808</v>
      </c>
      <c r="D789" s="126" t="s">
        <v>922</v>
      </c>
      <c r="E789" s="126" t="s">
        <v>810</v>
      </c>
      <c r="F789" s="126" t="s">
        <v>809</v>
      </c>
      <c r="G789" s="126" t="s">
        <v>810</v>
      </c>
      <c r="H789" s="126" t="s">
        <v>809</v>
      </c>
      <c r="I789" s="126" t="s">
        <v>810</v>
      </c>
      <c r="J789" s="126" t="s">
        <v>810</v>
      </c>
      <c r="K789" s="126" t="s">
        <v>810</v>
      </c>
      <c r="L789" s="126" t="s">
        <v>4765</v>
      </c>
      <c r="M789" s="126" t="s">
        <v>973</v>
      </c>
      <c r="N789" s="126" t="s">
        <v>837</v>
      </c>
      <c r="O789" s="126" t="s">
        <v>4766</v>
      </c>
      <c r="P789" s="125"/>
    </row>
    <row r="790" spans="1:16" x14ac:dyDescent="0.3">
      <c r="A790" s="126" t="s">
        <v>370</v>
      </c>
      <c r="B790" s="126" t="s">
        <v>4767</v>
      </c>
      <c r="C790" s="126" t="s">
        <v>935</v>
      </c>
      <c r="D790" s="126" t="s">
        <v>940</v>
      </c>
      <c r="E790" s="126" t="s">
        <v>809</v>
      </c>
      <c r="F790" s="126" t="s">
        <v>809</v>
      </c>
      <c r="G790" s="126" t="s">
        <v>810</v>
      </c>
      <c r="H790" s="126" t="s">
        <v>810</v>
      </c>
      <c r="I790" s="126" t="s">
        <v>810</v>
      </c>
      <c r="J790" s="126" t="s">
        <v>810</v>
      </c>
      <c r="K790" s="126" t="s">
        <v>810</v>
      </c>
      <c r="L790" s="126" t="s">
        <v>936</v>
      </c>
      <c r="M790" s="126" t="s">
        <v>4768</v>
      </c>
      <c r="N790" s="126" t="s">
        <v>4769</v>
      </c>
      <c r="O790" s="126" t="s">
        <v>4770</v>
      </c>
      <c r="P790" s="126" t="s">
        <v>4771</v>
      </c>
    </row>
    <row r="791" spans="1:16" x14ac:dyDescent="0.3">
      <c r="A791" s="126" t="s">
        <v>4773</v>
      </c>
      <c r="B791" s="126" t="s">
        <v>4772</v>
      </c>
      <c r="C791" s="126" t="s">
        <v>808</v>
      </c>
      <c r="D791" s="126" t="s">
        <v>861</v>
      </c>
      <c r="E791" s="126" t="s">
        <v>809</v>
      </c>
      <c r="F791" s="126" t="s">
        <v>810</v>
      </c>
      <c r="G791" s="126" t="s">
        <v>810</v>
      </c>
      <c r="H791" s="126" t="s">
        <v>810</v>
      </c>
      <c r="I791" s="126" t="s">
        <v>810</v>
      </c>
      <c r="J791" s="126" t="s">
        <v>810</v>
      </c>
      <c r="K791" s="126" t="s">
        <v>810</v>
      </c>
      <c r="L791" s="126" t="s">
        <v>4774</v>
      </c>
      <c r="M791" s="126" t="s">
        <v>4775</v>
      </c>
      <c r="N791" s="126" t="s">
        <v>4769</v>
      </c>
      <c r="O791" s="126" t="s">
        <v>4776</v>
      </c>
      <c r="P791" s="125"/>
    </row>
    <row r="792" spans="1:16" x14ac:dyDescent="0.3">
      <c r="A792" s="126" t="s">
        <v>4778</v>
      </c>
      <c r="B792" s="126" t="s">
        <v>4777</v>
      </c>
      <c r="C792" s="126" t="s">
        <v>808</v>
      </c>
      <c r="D792" s="126" t="s">
        <v>888</v>
      </c>
      <c r="E792" s="126" t="s">
        <v>809</v>
      </c>
      <c r="F792" s="126" t="s">
        <v>810</v>
      </c>
      <c r="G792" s="126" t="s">
        <v>810</v>
      </c>
      <c r="H792" s="126" t="s">
        <v>810</v>
      </c>
      <c r="I792" s="126" t="s">
        <v>810</v>
      </c>
      <c r="J792" s="126" t="s">
        <v>810</v>
      </c>
      <c r="K792" s="126" t="s">
        <v>810</v>
      </c>
      <c r="L792" s="126" t="s">
        <v>4779</v>
      </c>
      <c r="M792" s="126" t="s">
        <v>4780</v>
      </c>
      <c r="N792" s="126" t="s">
        <v>4781</v>
      </c>
      <c r="O792" s="126" t="s">
        <v>4782</v>
      </c>
      <c r="P792" s="125"/>
    </row>
    <row r="793" spans="1:16" x14ac:dyDescent="0.3">
      <c r="A793" s="126" t="s">
        <v>371</v>
      </c>
      <c r="B793" s="126" t="s">
        <v>4783</v>
      </c>
      <c r="C793" s="126" t="s">
        <v>808</v>
      </c>
      <c r="D793" s="126" t="s">
        <v>815</v>
      </c>
      <c r="E793" s="126" t="s">
        <v>810</v>
      </c>
      <c r="F793" s="126" t="s">
        <v>809</v>
      </c>
      <c r="G793" s="126" t="s">
        <v>810</v>
      </c>
      <c r="H793" s="126" t="s">
        <v>810</v>
      </c>
      <c r="I793" s="126" t="s">
        <v>810</v>
      </c>
      <c r="J793" s="126" t="s">
        <v>810</v>
      </c>
      <c r="K793" s="126" t="s">
        <v>810</v>
      </c>
      <c r="L793" s="126" t="s">
        <v>4784</v>
      </c>
      <c r="M793" s="126" t="s">
        <v>4785</v>
      </c>
      <c r="N793" s="126" t="s">
        <v>4786</v>
      </c>
      <c r="O793" s="126" t="s">
        <v>4787</v>
      </c>
      <c r="P793" s="125"/>
    </row>
    <row r="794" spans="1:16" x14ac:dyDescent="0.3">
      <c r="A794" s="126" t="s">
        <v>4789</v>
      </c>
      <c r="B794" s="126" t="s">
        <v>4788</v>
      </c>
      <c r="C794" s="126" t="s">
        <v>808</v>
      </c>
      <c r="D794" s="126" t="s">
        <v>815</v>
      </c>
      <c r="E794" s="126" t="s">
        <v>809</v>
      </c>
      <c r="F794" s="126" t="s">
        <v>810</v>
      </c>
      <c r="G794" s="126" t="s">
        <v>810</v>
      </c>
      <c r="H794" s="126" t="s">
        <v>810</v>
      </c>
      <c r="I794" s="126" t="s">
        <v>810</v>
      </c>
      <c r="J794" s="126" t="s">
        <v>810</v>
      </c>
      <c r="K794" s="126" t="s">
        <v>810</v>
      </c>
      <c r="L794" s="126" t="s">
        <v>4790</v>
      </c>
      <c r="M794" s="126" t="s">
        <v>3195</v>
      </c>
      <c r="N794" s="126" t="s">
        <v>3196</v>
      </c>
      <c r="O794" s="126" t="s">
        <v>4791</v>
      </c>
      <c r="P794" s="125"/>
    </row>
    <row r="795" spans="1:16" x14ac:dyDescent="0.3">
      <c r="A795" s="126" t="s">
        <v>4793</v>
      </c>
      <c r="B795" s="126" t="s">
        <v>4792</v>
      </c>
      <c r="C795" s="126" t="s">
        <v>808</v>
      </c>
      <c r="D795" s="126" t="s">
        <v>861</v>
      </c>
      <c r="E795" s="126" t="s">
        <v>809</v>
      </c>
      <c r="F795" s="126" t="s">
        <v>810</v>
      </c>
      <c r="G795" s="126" t="s">
        <v>810</v>
      </c>
      <c r="H795" s="126" t="s">
        <v>810</v>
      </c>
      <c r="I795" s="126" t="s">
        <v>810</v>
      </c>
      <c r="J795" s="126" t="s">
        <v>810</v>
      </c>
      <c r="K795" s="126" t="s">
        <v>810</v>
      </c>
      <c r="L795" s="126" t="s">
        <v>4794</v>
      </c>
      <c r="M795" s="126" t="s">
        <v>4795</v>
      </c>
      <c r="N795" s="126" t="s">
        <v>4796</v>
      </c>
      <c r="O795" s="126" t="s">
        <v>4797</v>
      </c>
      <c r="P795" s="125"/>
    </row>
    <row r="796" spans="1:16" x14ac:dyDescent="0.3">
      <c r="A796" s="126" t="s">
        <v>372</v>
      </c>
      <c r="B796" s="126" t="s">
        <v>4798</v>
      </c>
      <c r="C796" s="126" t="s">
        <v>935</v>
      </c>
      <c r="D796" s="126" t="s">
        <v>940</v>
      </c>
      <c r="E796" s="126" t="s">
        <v>809</v>
      </c>
      <c r="F796" s="126" t="s">
        <v>809</v>
      </c>
      <c r="G796" s="126" t="s">
        <v>809</v>
      </c>
      <c r="H796" s="126" t="s">
        <v>809</v>
      </c>
      <c r="I796" s="126" t="s">
        <v>809</v>
      </c>
      <c r="J796" s="126" t="s">
        <v>809</v>
      </c>
      <c r="K796" s="126" t="s">
        <v>809</v>
      </c>
      <c r="L796" s="126" t="s">
        <v>4799</v>
      </c>
      <c r="M796" s="126" t="s">
        <v>4800</v>
      </c>
      <c r="N796" s="126" t="s">
        <v>3887</v>
      </c>
      <c r="O796" s="126" t="s">
        <v>4801</v>
      </c>
      <c r="P796" s="126" t="s">
        <v>4802</v>
      </c>
    </row>
    <row r="797" spans="1:16" x14ac:dyDescent="0.3">
      <c r="A797" s="126" t="s">
        <v>373</v>
      </c>
      <c r="B797" s="126" t="s">
        <v>4803</v>
      </c>
      <c r="C797" s="126" t="s">
        <v>808</v>
      </c>
      <c r="D797" s="126" t="s">
        <v>888</v>
      </c>
      <c r="E797" s="126" t="s">
        <v>809</v>
      </c>
      <c r="F797" s="126" t="s">
        <v>810</v>
      </c>
      <c r="G797" s="126" t="s">
        <v>810</v>
      </c>
      <c r="H797" s="126" t="s">
        <v>810</v>
      </c>
      <c r="I797" s="126" t="s">
        <v>810</v>
      </c>
      <c r="J797" s="126" t="s">
        <v>810</v>
      </c>
      <c r="K797" s="126" t="s">
        <v>810</v>
      </c>
      <c r="L797" s="126" t="s">
        <v>4804</v>
      </c>
      <c r="M797" s="126" t="s">
        <v>4805</v>
      </c>
      <c r="N797" s="126" t="s">
        <v>3887</v>
      </c>
      <c r="O797" s="126" t="s">
        <v>4806</v>
      </c>
      <c r="P797" s="125"/>
    </row>
    <row r="798" spans="1:16" x14ac:dyDescent="0.3">
      <c r="A798" s="126" t="s">
        <v>628</v>
      </c>
      <c r="B798" s="126" t="s">
        <v>4807</v>
      </c>
      <c r="C798" s="126" t="s">
        <v>808</v>
      </c>
      <c r="D798" s="126" t="s">
        <v>922</v>
      </c>
      <c r="E798" s="126" t="s">
        <v>809</v>
      </c>
      <c r="F798" s="126" t="s">
        <v>810</v>
      </c>
      <c r="G798" s="126" t="s">
        <v>810</v>
      </c>
      <c r="H798" s="126" t="s">
        <v>810</v>
      </c>
      <c r="I798" s="126" t="s">
        <v>810</v>
      </c>
      <c r="J798" s="126" t="s">
        <v>810</v>
      </c>
      <c r="K798" s="126" t="s">
        <v>810</v>
      </c>
      <c r="L798" s="126" t="s">
        <v>4808</v>
      </c>
      <c r="M798" s="126" t="s">
        <v>1777</v>
      </c>
      <c r="N798" s="126" t="s">
        <v>1778</v>
      </c>
      <c r="O798" s="126" t="s">
        <v>4809</v>
      </c>
      <c r="P798" s="125"/>
    </row>
    <row r="799" spans="1:16" x14ac:dyDescent="0.3">
      <c r="A799" s="126" t="s">
        <v>4811</v>
      </c>
      <c r="B799" s="126" t="s">
        <v>4810</v>
      </c>
      <c r="C799" s="126" t="s">
        <v>808</v>
      </c>
      <c r="D799" s="126" t="s">
        <v>922</v>
      </c>
      <c r="E799" s="126" t="s">
        <v>809</v>
      </c>
      <c r="F799" s="126" t="s">
        <v>810</v>
      </c>
      <c r="G799" s="126" t="s">
        <v>810</v>
      </c>
      <c r="H799" s="126" t="s">
        <v>810</v>
      </c>
      <c r="I799" s="126" t="s">
        <v>810</v>
      </c>
      <c r="J799" s="126" t="s">
        <v>810</v>
      </c>
      <c r="K799" s="126" t="s">
        <v>810</v>
      </c>
      <c r="L799" s="126" t="s">
        <v>4812</v>
      </c>
      <c r="M799" s="126" t="s">
        <v>2803</v>
      </c>
      <c r="N799" s="126" t="s">
        <v>1934</v>
      </c>
      <c r="O799" s="126" t="s">
        <v>4813</v>
      </c>
      <c r="P799" s="126" t="s">
        <v>4814</v>
      </c>
    </row>
    <row r="800" spans="1:16" x14ac:dyDescent="0.3">
      <c r="A800" s="126" t="s">
        <v>375</v>
      </c>
      <c r="B800" s="126" t="s">
        <v>4815</v>
      </c>
      <c r="C800" s="126" t="s">
        <v>808</v>
      </c>
      <c r="D800" s="126" t="s">
        <v>922</v>
      </c>
      <c r="E800" s="126" t="s">
        <v>809</v>
      </c>
      <c r="F800" s="126" t="s">
        <v>810</v>
      </c>
      <c r="G800" s="126" t="s">
        <v>810</v>
      </c>
      <c r="H800" s="126" t="s">
        <v>810</v>
      </c>
      <c r="I800" s="126" t="s">
        <v>810</v>
      </c>
      <c r="J800" s="126" t="s">
        <v>810</v>
      </c>
      <c r="K800" s="126" t="s">
        <v>810</v>
      </c>
      <c r="L800" s="126" t="s">
        <v>4816</v>
      </c>
      <c r="M800" s="126" t="s">
        <v>4817</v>
      </c>
      <c r="N800" s="126" t="s">
        <v>1277</v>
      </c>
      <c r="O800" s="126" t="s">
        <v>4818</v>
      </c>
      <c r="P800" s="126" t="s">
        <v>4819</v>
      </c>
    </row>
    <row r="801" spans="1:16" x14ac:dyDescent="0.3">
      <c r="A801" s="126" t="s">
        <v>573</v>
      </c>
      <c r="B801" s="126" t="s">
        <v>4820</v>
      </c>
      <c r="C801" s="126" t="s">
        <v>808</v>
      </c>
      <c r="D801" s="126" t="s">
        <v>922</v>
      </c>
      <c r="E801" s="126" t="s">
        <v>809</v>
      </c>
      <c r="F801" s="126" t="s">
        <v>810</v>
      </c>
      <c r="G801" s="126" t="s">
        <v>810</v>
      </c>
      <c r="H801" s="126" t="s">
        <v>810</v>
      </c>
      <c r="I801" s="126" t="s">
        <v>810</v>
      </c>
      <c r="J801" s="126" t="s">
        <v>810</v>
      </c>
      <c r="K801" s="126" t="s">
        <v>810</v>
      </c>
      <c r="L801" s="126" t="s">
        <v>4821</v>
      </c>
      <c r="M801" s="126" t="s">
        <v>824</v>
      </c>
      <c r="N801" s="126" t="s">
        <v>825</v>
      </c>
      <c r="O801" s="126" t="s">
        <v>4822</v>
      </c>
      <c r="P801" s="125"/>
    </row>
    <row r="802" spans="1:16" x14ac:dyDescent="0.3">
      <c r="A802" s="126" t="s">
        <v>4824</v>
      </c>
      <c r="B802" s="126" t="s">
        <v>4823</v>
      </c>
      <c r="C802" s="126" t="s">
        <v>808</v>
      </c>
      <c r="D802" s="126" t="s">
        <v>922</v>
      </c>
      <c r="E802" s="126" t="s">
        <v>810</v>
      </c>
      <c r="F802" s="126" t="s">
        <v>809</v>
      </c>
      <c r="G802" s="126" t="s">
        <v>810</v>
      </c>
      <c r="H802" s="126" t="s">
        <v>810</v>
      </c>
      <c r="I802" s="126" t="s">
        <v>810</v>
      </c>
      <c r="J802" s="126" t="s">
        <v>810</v>
      </c>
      <c r="K802" s="126" t="s">
        <v>810</v>
      </c>
      <c r="L802" s="126" t="s">
        <v>4825</v>
      </c>
      <c r="M802" s="126" t="s">
        <v>4826</v>
      </c>
      <c r="N802" s="126" t="s">
        <v>1373</v>
      </c>
      <c r="O802" s="126" t="s">
        <v>4827</v>
      </c>
      <c r="P802" s="125"/>
    </row>
    <row r="803" spans="1:16" x14ac:dyDescent="0.3">
      <c r="A803" s="126" t="s">
        <v>4829</v>
      </c>
      <c r="B803" s="126" t="s">
        <v>4828</v>
      </c>
      <c r="C803" s="126" t="s">
        <v>808</v>
      </c>
      <c r="D803" s="126" t="s">
        <v>922</v>
      </c>
      <c r="E803" s="126" t="s">
        <v>810</v>
      </c>
      <c r="F803" s="126" t="s">
        <v>809</v>
      </c>
      <c r="G803" s="126" t="s">
        <v>810</v>
      </c>
      <c r="H803" s="126" t="s">
        <v>810</v>
      </c>
      <c r="I803" s="126" t="s">
        <v>810</v>
      </c>
      <c r="J803" s="126" t="s">
        <v>810</v>
      </c>
      <c r="K803" s="126" t="s">
        <v>810</v>
      </c>
      <c r="L803" s="126" t="s">
        <v>4825</v>
      </c>
      <c r="M803" s="126" t="s">
        <v>4826</v>
      </c>
      <c r="N803" s="126" t="s">
        <v>1373</v>
      </c>
      <c r="O803" s="126" t="s">
        <v>4827</v>
      </c>
      <c r="P803" s="125"/>
    </row>
    <row r="804" spans="1:16" x14ac:dyDescent="0.3">
      <c r="A804" s="126" t="s">
        <v>4831</v>
      </c>
      <c r="B804" s="126" t="s">
        <v>4830</v>
      </c>
      <c r="C804" s="126" t="s">
        <v>808</v>
      </c>
      <c r="D804" s="126" t="s">
        <v>922</v>
      </c>
      <c r="E804" s="126" t="s">
        <v>809</v>
      </c>
      <c r="F804" s="126" t="s">
        <v>810</v>
      </c>
      <c r="G804" s="126" t="s">
        <v>810</v>
      </c>
      <c r="H804" s="126" t="s">
        <v>810</v>
      </c>
      <c r="I804" s="126" t="s">
        <v>810</v>
      </c>
      <c r="J804" s="126" t="s">
        <v>810</v>
      </c>
      <c r="K804" s="126" t="s">
        <v>810</v>
      </c>
      <c r="L804" s="126" t="s">
        <v>4832</v>
      </c>
      <c r="M804" s="126" t="s">
        <v>4833</v>
      </c>
      <c r="N804" s="126" t="s">
        <v>1906</v>
      </c>
      <c r="O804" s="126" t="s">
        <v>4834</v>
      </c>
      <c r="P804" s="126" t="s">
        <v>4835</v>
      </c>
    </row>
    <row r="805" spans="1:16" x14ac:dyDescent="0.3">
      <c r="A805" s="126" t="s">
        <v>376</v>
      </c>
      <c r="B805" s="126" t="s">
        <v>4836</v>
      </c>
      <c r="C805" s="126" t="s">
        <v>808</v>
      </c>
      <c r="D805" s="126" t="s">
        <v>922</v>
      </c>
      <c r="E805" s="126" t="s">
        <v>809</v>
      </c>
      <c r="F805" s="126" t="s">
        <v>810</v>
      </c>
      <c r="G805" s="126" t="s">
        <v>810</v>
      </c>
      <c r="H805" s="126" t="s">
        <v>810</v>
      </c>
      <c r="I805" s="126" t="s">
        <v>810</v>
      </c>
      <c r="J805" s="126" t="s">
        <v>810</v>
      </c>
      <c r="K805" s="126" t="s">
        <v>810</v>
      </c>
      <c r="L805" s="126" t="s">
        <v>4837</v>
      </c>
      <c r="M805" s="126" t="s">
        <v>4838</v>
      </c>
      <c r="N805" s="126" t="s">
        <v>1438</v>
      </c>
      <c r="O805" s="126" t="s">
        <v>4839</v>
      </c>
      <c r="P805" s="125"/>
    </row>
    <row r="806" spans="1:16" x14ac:dyDescent="0.3">
      <c r="A806" s="126" t="s">
        <v>629</v>
      </c>
      <c r="B806" s="126" t="s">
        <v>4840</v>
      </c>
      <c r="C806" s="126" t="s">
        <v>808</v>
      </c>
      <c r="D806" s="126" t="s">
        <v>922</v>
      </c>
      <c r="E806" s="126" t="s">
        <v>809</v>
      </c>
      <c r="F806" s="126" t="s">
        <v>810</v>
      </c>
      <c r="G806" s="126" t="s">
        <v>810</v>
      </c>
      <c r="H806" s="126" t="s">
        <v>810</v>
      </c>
      <c r="I806" s="126" t="s">
        <v>810</v>
      </c>
      <c r="J806" s="126" t="s">
        <v>810</v>
      </c>
      <c r="K806" s="126" t="s">
        <v>810</v>
      </c>
      <c r="L806" s="126" t="s">
        <v>4841</v>
      </c>
      <c r="M806" s="126" t="s">
        <v>4842</v>
      </c>
      <c r="N806" s="126" t="s">
        <v>1261</v>
      </c>
      <c r="O806" s="126" t="s">
        <v>4843</v>
      </c>
      <c r="P806" s="125"/>
    </row>
    <row r="807" spans="1:16" x14ac:dyDescent="0.3">
      <c r="A807" s="126" t="s">
        <v>4845</v>
      </c>
      <c r="B807" s="126" t="s">
        <v>4844</v>
      </c>
      <c r="C807" s="126" t="s">
        <v>808</v>
      </c>
      <c r="D807" s="126" t="s">
        <v>922</v>
      </c>
      <c r="E807" s="126" t="s">
        <v>809</v>
      </c>
      <c r="F807" s="126" t="s">
        <v>810</v>
      </c>
      <c r="G807" s="126" t="s">
        <v>810</v>
      </c>
      <c r="H807" s="126" t="s">
        <v>810</v>
      </c>
      <c r="I807" s="126" t="s">
        <v>810</v>
      </c>
      <c r="J807" s="126" t="s">
        <v>810</v>
      </c>
      <c r="K807" s="126" t="s">
        <v>810</v>
      </c>
      <c r="L807" s="126" t="s">
        <v>4846</v>
      </c>
      <c r="M807" s="126" t="s">
        <v>1492</v>
      </c>
      <c r="N807" s="126" t="s">
        <v>1493</v>
      </c>
      <c r="O807" s="126" t="s">
        <v>4847</v>
      </c>
      <c r="P807" s="126" t="s">
        <v>4848</v>
      </c>
    </row>
    <row r="808" spans="1:16" x14ac:dyDescent="0.3">
      <c r="A808" s="126" t="s">
        <v>574</v>
      </c>
      <c r="B808" s="126" t="s">
        <v>4849</v>
      </c>
      <c r="C808" s="126" t="s">
        <v>808</v>
      </c>
      <c r="D808" s="126" t="s">
        <v>922</v>
      </c>
      <c r="E808" s="126" t="s">
        <v>809</v>
      </c>
      <c r="F808" s="126" t="s">
        <v>810</v>
      </c>
      <c r="G808" s="126" t="s">
        <v>810</v>
      </c>
      <c r="H808" s="126" t="s">
        <v>810</v>
      </c>
      <c r="I808" s="126" t="s">
        <v>810</v>
      </c>
      <c r="J808" s="126" t="s">
        <v>810</v>
      </c>
      <c r="K808" s="126" t="s">
        <v>810</v>
      </c>
      <c r="L808" s="126" t="s">
        <v>4850</v>
      </c>
      <c r="M808" s="126" t="s">
        <v>4851</v>
      </c>
      <c r="N808" s="126" t="s">
        <v>837</v>
      </c>
      <c r="O808" s="126" t="s">
        <v>4852</v>
      </c>
      <c r="P808" s="125"/>
    </row>
    <row r="809" spans="1:16" x14ac:dyDescent="0.3">
      <c r="A809" s="126" t="s">
        <v>575</v>
      </c>
      <c r="B809" s="126" t="s">
        <v>4853</v>
      </c>
      <c r="C809" s="126" t="s">
        <v>808</v>
      </c>
      <c r="D809" s="126" t="s">
        <v>861</v>
      </c>
      <c r="E809" s="126" t="s">
        <v>809</v>
      </c>
      <c r="F809" s="126" t="s">
        <v>810</v>
      </c>
      <c r="G809" s="126" t="s">
        <v>810</v>
      </c>
      <c r="H809" s="126" t="s">
        <v>810</v>
      </c>
      <c r="I809" s="126" t="s">
        <v>810</v>
      </c>
      <c r="J809" s="126" t="s">
        <v>810</v>
      </c>
      <c r="K809" s="126" t="s">
        <v>810</v>
      </c>
      <c r="L809" s="126" t="s">
        <v>4854</v>
      </c>
      <c r="M809" s="126" t="s">
        <v>1396</v>
      </c>
      <c r="N809" s="126" t="s">
        <v>899</v>
      </c>
      <c r="O809" s="126" t="s">
        <v>4855</v>
      </c>
      <c r="P809" s="126" t="s">
        <v>4856</v>
      </c>
    </row>
    <row r="810" spans="1:16" x14ac:dyDescent="0.3">
      <c r="A810" s="126" t="s">
        <v>630</v>
      </c>
      <c r="B810" s="126" t="s">
        <v>4857</v>
      </c>
      <c r="C810" s="126" t="s">
        <v>808</v>
      </c>
      <c r="D810" s="126" t="s">
        <v>922</v>
      </c>
      <c r="E810" s="126" t="s">
        <v>809</v>
      </c>
      <c r="F810" s="126" t="s">
        <v>810</v>
      </c>
      <c r="G810" s="126" t="s">
        <v>810</v>
      </c>
      <c r="H810" s="126" t="s">
        <v>810</v>
      </c>
      <c r="I810" s="126" t="s">
        <v>810</v>
      </c>
      <c r="J810" s="126" t="s">
        <v>810</v>
      </c>
      <c r="K810" s="126" t="s">
        <v>810</v>
      </c>
      <c r="L810" s="126" t="s">
        <v>4858</v>
      </c>
      <c r="M810" s="126" t="s">
        <v>4859</v>
      </c>
      <c r="N810" s="126" t="s">
        <v>3436</v>
      </c>
      <c r="O810" s="126" t="s">
        <v>4860</v>
      </c>
      <c r="P810" s="125"/>
    </row>
    <row r="811" spans="1:16" x14ac:dyDescent="0.3">
      <c r="A811" s="126" t="s">
        <v>4862</v>
      </c>
      <c r="B811" s="126" t="s">
        <v>4861</v>
      </c>
      <c r="C811" s="126" t="s">
        <v>808</v>
      </c>
      <c r="D811" s="126" t="s">
        <v>922</v>
      </c>
      <c r="E811" s="126" t="s">
        <v>809</v>
      </c>
      <c r="F811" s="126" t="s">
        <v>810</v>
      </c>
      <c r="G811" s="126" t="s">
        <v>810</v>
      </c>
      <c r="H811" s="126" t="s">
        <v>810</v>
      </c>
      <c r="I811" s="126" t="s">
        <v>810</v>
      </c>
      <c r="J811" s="126" t="s">
        <v>810</v>
      </c>
      <c r="K811" s="126" t="s">
        <v>810</v>
      </c>
      <c r="L811" s="126" t="s">
        <v>4863</v>
      </c>
      <c r="M811" s="126" t="s">
        <v>1406</v>
      </c>
      <c r="N811" s="126" t="s">
        <v>837</v>
      </c>
      <c r="O811" s="126" t="s">
        <v>4864</v>
      </c>
      <c r="P811" s="125"/>
    </row>
    <row r="812" spans="1:16" x14ac:dyDescent="0.3">
      <c r="A812" s="126" t="s">
        <v>4866</v>
      </c>
      <c r="B812" s="126" t="s">
        <v>4865</v>
      </c>
      <c r="C812" s="126" t="s">
        <v>808</v>
      </c>
      <c r="D812" s="126" t="s">
        <v>922</v>
      </c>
      <c r="E812" s="126" t="s">
        <v>809</v>
      </c>
      <c r="F812" s="126" t="s">
        <v>810</v>
      </c>
      <c r="G812" s="126" t="s">
        <v>810</v>
      </c>
      <c r="H812" s="126" t="s">
        <v>810</v>
      </c>
      <c r="I812" s="126" t="s">
        <v>810</v>
      </c>
      <c r="J812" s="126" t="s">
        <v>810</v>
      </c>
      <c r="K812" s="126" t="s">
        <v>810</v>
      </c>
      <c r="L812" s="126" t="s">
        <v>4867</v>
      </c>
      <c r="M812" s="126" t="s">
        <v>4868</v>
      </c>
      <c r="N812" s="126" t="s">
        <v>4869</v>
      </c>
      <c r="O812" s="126" t="s">
        <v>4870</v>
      </c>
      <c r="P812" s="125"/>
    </row>
    <row r="813" spans="1:16" x14ac:dyDescent="0.3">
      <c r="A813" s="126" t="s">
        <v>4872</v>
      </c>
      <c r="B813" s="126" t="s">
        <v>4871</v>
      </c>
      <c r="C813" s="126" t="s">
        <v>808</v>
      </c>
      <c r="D813" s="126" t="s">
        <v>922</v>
      </c>
      <c r="E813" s="126" t="s">
        <v>809</v>
      </c>
      <c r="F813" s="126" t="s">
        <v>810</v>
      </c>
      <c r="G813" s="126" t="s">
        <v>810</v>
      </c>
      <c r="H813" s="126" t="s">
        <v>810</v>
      </c>
      <c r="I813" s="126" t="s">
        <v>810</v>
      </c>
      <c r="J813" s="126" t="s">
        <v>810</v>
      </c>
      <c r="K813" s="126" t="s">
        <v>810</v>
      </c>
      <c r="L813" s="126" t="s">
        <v>4873</v>
      </c>
      <c r="M813" s="126" t="s">
        <v>1192</v>
      </c>
      <c r="N813" s="126" t="s">
        <v>1193</v>
      </c>
      <c r="O813" s="126" t="s">
        <v>4874</v>
      </c>
      <c r="P813" s="126" t="s">
        <v>4875</v>
      </c>
    </row>
    <row r="814" spans="1:16" x14ac:dyDescent="0.3">
      <c r="A814" s="126" t="s">
        <v>576</v>
      </c>
      <c r="B814" s="126" t="s">
        <v>4876</v>
      </c>
      <c r="C814" s="126" t="s">
        <v>808</v>
      </c>
      <c r="D814" s="126" t="s">
        <v>922</v>
      </c>
      <c r="E814" s="126" t="s">
        <v>809</v>
      </c>
      <c r="F814" s="126" t="s">
        <v>810</v>
      </c>
      <c r="G814" s="126" t="s">
        <v>810</v>
      </c>
      <c r="H814" s="126" t="s">
        <v>810</v>
      </c>
      <c r="I814" s="126" t="s">
        <v>810</v>
      </c>
      <c r="J814" s="126" t="s">
        <v>810</v>
      </c>
      <c r="K814" s="126" t="s">
        <v>810</v>
      </c>
      <c r="L814" s="126" t="s">
        <v>4877</v>
      </c>
      <c r="M814" s="126" t="s">
        <v>4663</v>
      </c>
      <c r="N814" s="126" t="s">
        <v>1597</v>
      </c>
      <c r="O814" s="126" t="s">
        <v>4878</v>
      </c>
      <c r="P814" s="126" t="s">
        <v>4879</v>
      </c>
    </row>
    <row r="815" spans="1:16" x14ac:dyDescent="0.3">
      <c r="A815" s="126" t="s">
        <v>4881</v>
      </c>
      <c r="B815" s="126" t="s">
        <v>4880</v>
      </c>
      <c r="C815" s="126" t="s">
        <v>808</v>
      </c>
      <c r="D815" s="126" t="s">
        <v>922</v>
      </c>
      <c r="E815" s="126" t="s">
        <v>809</v>
      </c>
      <c r="F815" s="126" t="s">
        <v>810</v>
      </c>
      <c r="G815" s="126" t="s">
        <v>810</v>
      </c>
      <c r="H815" s="126" t="s">
        <v>810</v>
      </c>
      <c r="I815" s="126" t="s">
        <v>810</v>
      </c>
      <c r="J815" s="126" t="s">
        <v>810</v>
      </c>
      <c r="K815" s="126" t="s">
        <v>810</v>
      </c>
      <c r="L815" s="126" t="s">
        <v>4882</v>
      </c>
      <c r="M815" s="126" t="s">
        <v>4883</v>
      </c>
      <c r="N815" s="126" t="s">
        <v>1193</v>
      </c>
      <c r="O815" s="126" t="s">
        <v>4884</v>
      </c>
      <c r="P815" s="125"/>
    </row>
    <row r="816" spans="1:16" x14ac:dyDescent="0.3">
      <c r="A816" s="126" t="s">
        <v>377</v>
      </c>
      <c r="B816" s="126" t="s">
        <v>4885</v>
      </c>
      <c r="C816" s="126" t="s">
        <v>808</v>
      </c>
      <c r="D816" s="126" t="s">
        <v>922</v>
      </c>
      <c r="E816" s="126" t="s">
        <v>809</v>
      </c>
      <c r="F816" s="126" t="s">
        <v>809</v>
      </c>
      <c r="G816" s="126" t="s">
        <v>810</v>
      </c>
      <c r="H816" s="126" t="s">
        <v>810</v>
      </c>
      <c r="I816" s="126" t="s">
        <v>810</v>
      </c>
      <c r="J816" s="126" t="s">
        <v>810</v>
      </c>
      <c r="K816" s="126" t="s">
        <v>810</v>
      </c>
      <c r="L816" s="126" t="s">
        <v>4886</v>
      </c>
      <c r="M816" s="126" t="s">
        <v>4887</v>
      </c>
      <c r="N816" s="126" t="s">
        <v>837</v>
      </c>
      <c r="O816" s="126" t="s">
        <v>4888</v>
      </c>
      <c r="P816" s="126" t="s">
        <v>4889</v>
      </c>
    </row>
    <row r="817" spans="1:16" x14ac:dyDescent="0.3">
      <c r="A817" s="126" t="s">
        <v>378</v>
      </c>
      <c r="B817" s="126" t="s">
        <v>4890</v>
      </c>
      <c r="C817" s="126" t="s">
        <v>808</v>
      </c>
      <c r="D817" s="126" t="s">
        <v>922</v>
      </c>
      <c r="E817" s="126" t="s">
        <v>809</v>
      </c>
      <c r="F817" s="126" t="s">
        <v>809</v>
      </c>
      <c r="G817" s="126" t="s">
        <v>810</v>
      </c>
      <c r="H817" s="126" t="s">
        <v>809</v>
      </c>
      <c r="I817" s="126" t="s">
        <v>810</v>
      </c>
      <c r="J817" s="126" t="s">
        <v>810</v>
      </c>
      <c r="K817" s="126" t="s">
        <v>810</v>
      </c>
      <c r="L817" s="126" t="s">
        <v>4891</v>
      </c>
      <c r="M817" s="126" t="s">
        <v>4892</v>
      </c>
      <c r="N817" s="126" t="s">
        <v>837</v>
      </c>
      <c r="O817" s="126" t="s">
        <v>4893</v>
      </c>
      <c r="P817" s="126" t="s">
        <v>4894</v>
      </c>
    </row>
    <row r="818" spans="1:16" x14ac:dyDescent="0.3">
      <c r="A818" s="126" t="s">
        <v>379</v>
      </c>
      <c r="B818" s="126" t="s">
        <v>4895</v>
      </c>
      <c r="C818" s="126" t="s">
        <v>808</v>
      </c>
      <c r="D818" s="126" t="s">
        <v>922</v>
      </c>
      <c r="E818" s="126" t="s">
        <v>809</v>
      </c>
      <c r="F818" s="126" t="s">
        <v>810</v>
      </c>
      <c r="G818" s="126" t="s">
        <v>810</v>
      </c>
      <c r="H818" s="126" t="s">
        <v>810</v>
      </c>
      <c r="I818" s="126" t="s">
        <v>810</v>
      </c>
      <c r="J818" s="126" t="s">
        <v>810</v>
      </c>
      <c r="K818" s="126" t="s">
        <v>810</v>
      </c>
      <c r="L818" s="126" t="s">
        <v>4896</v>
      </c>
      <c r="M818" s="126" t="s">
        <v>4897</v>
      </c>
      <c r="N818" s="126" t="s">
        <v>813</v>
      </c>
      <c r="O818" s="126" t="s">
        <v>4898</v>
      </c>
      <c r="P818" s="125"/>
    </row>
    <row r="819" spans="1:16" x14ac:dyDescent="0.3">
      <c r="A819" s="126" t="s">
        <v>380</v>
      </c>
      <c r="B819" s="126" t="s">
        <v>4899</v>
      </c>
      <c r="C819" s="126" t="s">
        <v>808</v>
      </c>
      <c r="D819" s="126" t="s">
        <v>922</v>
      </c>
      <c r="E819" s="126" t="s">
        <v>809</v>
      </c>
      <c r="F819" s="126" t="s">
        <v>810</v>
      </c>
      <c r="G819" s="126" t="s">
        <v>810</v>
      </c>
      <c r="H819" s="126" t="s">
        <v>810</v>
      </c>
      <c r="I819" s="126" t="s">
        <v>810</v>
      </c>
      <c r="J819" s="126" t="s">
        <v>810</v>
      </c>
      <c r="K819" s="126" t="s">
        <v>810</v>
      </c>
      <c r="L819" s="126" t="s">
        <v>4900</v>
      </c>
      <c r="M819" s="126" t="s">
        <v>4901</v>
      </c>
      <c r="N819" s="126" t="s">
        <v>899</v>
      </c>
      <c r="O819" s="126" t="s">
        <v>4902</v>
      </c>
      <c r="P819" s="126" t="s">
        <v>4903</v>
      </c>
    </row>
    <row r="820" spans="1:16" x14ac:dyDescent="0.3">
      <c r="A820" s="126" t="s">
        <v>381</v>
      </c>
      <c r="B820" s="126" t="s">
        <v>4904</v>
      </c>
      <c r="C820" s="126" t="s">
        <v>808</v>
      </c>
      <c r="D820" s="126" t="s">
        <v>922</v>
      </c>
      <c r="E820" s="126" t="s">
        <v>809</v>
      </c>
      <c r="F820" s="126" t="s">
        <v>810</v>
      </c>
      <c r="G820" s="126" t="s">
        <v>810</v>
      </c>
      <c r="H820" s="126" t="s">
        <v>810</v>
      </c>
      <c r="I820" s="126" t="s">
        <v>810</v>
      </c>
      <c r="J820" s="126" t="s">
        <v>810</v>
      </c>
      <c r="K820" s="126" t="s">
        <v>810</v>
      </c>
      <c r="L820" s="126" t="s">
        <v>4905</v>
      </c>
      <c r="M820" s="126" t="s">
        <v>4906</v>
      </c>
      <c r="N820" s="126" t="s">
        <v>899</v>
      </c>
      <c r="O820" s="126" t="s">
        <v>4907</v>
      </c>
      <c r="P820" s="125"/>
    </row>
    <row r="821" spans="1:16" x14ac:dyDescent="0.3">
      <c r="A821" s="126" t="s">
        <v>382</v>
      </c>
      <c r="B821" s="126" t="s">
        <v>4908</v>
      </c>
      <c r="C821" s="126" t="s">
        <v>808</v>
      </c>
      <c r="D821" s="126" t="s">
        <v>922</v>
      </c>
      <c r="E821" s="126" t="s">
        <v>809</v>
      </c>
      <c r="F821" s="126" t="s">
        <v>810</v>
      </c>
      <c r="G821" s="126" t="s">
        <v>810</v>
      </c>
      <c r="H821" s="126" t="s">
        <v>810</v>
      </c>
      <c r="I821" s="126" t="s">
        <v>810</v>
      </c>
      <c r="J821" s="126" t="s">
        <v>810</v>
      </c>
      <c r="K821" s="126" t="s">
        <v>810</v>
      </c>
      <c r="L821" s="126" t="s">
        <v>4909</v>
      </c>
      <c r="M821" s="126" t="s">
        <v>4910</v>
      </c>
      <c r="N821" s="126" t="s">
        <v>2136</v>
      </c>
      <c r="O821" s="126" t="s">
        <v>4911</v>
      </c>
      <c r="P821" s="126" t="s">
        <v>4912</v>
      </c>
    </row>
    <row r="822" spans="1:16" x14ac:dyDescent="0.3">
      <c r="A822" s="126" t="s">
        <v>384</v>
      </c>
      <c r="B822" s="126" t="s">
        <v>4913</v>
      </c>
      <c r="C822" s="126" t="s">
        <v>808</v>
      </c>
      <c r="D822" s="126" t="s">
        <v>922</v>
      </c>
      <c r="E822" s="126" t="s">
        <v>809</v>
      </c>
      <c r="F822" s="126" t="s">
        <v>810</v>
      </c>
      <c r="G822" s="126" t="s">
        <v>810</v>
      </c>
      <c r="H822" s="126" t="s">
        <v>810</v>
      </c>
      <c r="I822" s="126" t="s">
        <v>810</v>
      </c>
      <c r="J822" s="126" t="s">
        <v>810</v>
      </c>
      <c r="K822" s="126" t="s">
        <v>810</v>
      </c>
      <c r="L822" s="126" t="s">
        <v>4914</v>
      </c>
      <c r="M822" s="126" t="s">
        <v>4915</v>
      </c>
      <c r="N822" s="126" t="s">
        <v>926</v>
      </c>
      <c r="O822" s="126" t="s">
        <v>4916</v>
      </c>
      <c r="P822" s="125"/>
    </row>
    <row r="823" spans="1:16" x14ac:dyDescent="0.3">
      <c r="A823" s="126" t="s">
        <v>385</v>
      </c>
      <c r="B823" s="126" t="s">
        <v>4917</v>
      </c>
      <c r="C823" s="126" t="s">
        <v>808</v>
      </c>
      <c r="D823" s="126" t="s">
        <v>922</v>
      </c>
      <c r="E823" s="126" t="s">
        <v>809</v>
      </c>
      <c r="F823" s="126" t="s">
        <v>810</v>
      </c>
      <c r="G823" s="126" t="s">
        <v>810</v>
      </c>
      <c r="H823" s="126" t="s">
        <v>810</v>
      </c>
      <c r="I823" s="126" t="s">
        <v>810</v>
      </c>
      <c r="J823" s="126" t="s">
        <v>810</v>
      </c>
      <c r="K823" s="126" t="s">
        <v>810</v>
      </c>
      <c r="L823" s="126" t="s">
        <v>4918</v>
      </c>
      <c r="M823" s="126" t="s">
        <v>4919</v>
      </c>
      <c r="N823" s="126" t="s">
        <v>4920</v>
      </c>
      <c r="O823" s="126" t="s">
        <v>4921</v>
      </c>
      <c r="P823" s="125"/>
    </row>
    <row r="824" spans="1:16" x14ac:dyDescent="0.3">
      <c r="A824" s="126" t="s">
        <v>386</v>
      </c>
      <c r="B824" s="126" t="s">
        <v>4922</v>
      </c>
      <c r="C824" s="126" t="s">
        <v>808</v>
      </c>
      <c r="D824" s="126" t="s">
        <v>922</v>
      </c>
      <c r="E824" s="126" t="s">
        <v>809</v>
      </c>
      <c r="F824" s="126" t="s">
        <v>809</v>
      </c>
      <c r="G824" s="126" t="s">
        <v>810</v>
      </c>
      <c r="H824" s="126" t="s">
        <v>810</v>
      </c>
      <c r="I824" s="126" t="s">
        <v>810</v>
      </c>
      <c r="J824" s="126" t="s">
        <v>810</v>
      </c>
      <c r="K824" s="126" t="s">
        <v>810</v>
      </c>
      <c r="L824" s="126" t="s">
        <v>4923</v>
      </c>
      <c r="M824" s="126" t="s">
        <v>4924</v>
      </c>
      <c r="N824" s="126" t="s">
        <v>899</v>
      </c>
      <c r="O824" s="126" t="s">
        <v>4925</v>
      </c>
      <c r="P824" s="125"/>
    </row>
    <row r="825" spans="1:16" x14ac:dyDescent="0.3">
      <c r="A825" s="126" t="s">
        <v>387</v>
      </c>
      <c r="B825" s="126" t="s">
        <v>4926</v>
      </c>
      <c r="C825" s="126" t="s">
        <v>808</v>
      </c>
      <c r="D825" s="126" t="s">
        <v>922</v>
      </c>
      <c r="E825" s="126" t="s">
        <v>809</v>
      </c>
      <c r="F825" s="126" t="s">
        <v>810</v>
      </c>
      <c r="G825" s="126" t="s">
        <v>810</v>
      </c>
      <c r="H825" s="126" t="s">
        <v>810</v>
      </c>
      <c r="I825" s="126" t="s">
        <v>810</v>
      </c>
      <c r="J825" s="126" t="s">
        <v>810</v>
      </c>
      <c r="K825" s="126" t="s">
        <v>810</v>
      </c>
      <c r="L825" s="126" t="s">
        <v>4927</v>
      </c>
      <c r="M825" s="126" t="s">
        <v>4928</v>
      </c>
      <c r="N825" s="126" t="s">
        <v>926</v>
      </c>
      <c r="O825" s="126" t="s">
        <v>4929</v>
      </c>
      <c r="P825" s="125"/>
    </row>
    <row r="826" spans="1:16" x14ac:dyDescent="0.3">
      <c r="A826" s="126" t="s">
        <v>4931</v>
      </c>
      <c r="B826" s="126" t="s">
        <v>4930</v>
      </c>
      <c r="C826" s="126" t="s">
        <v>808</v>
      </c>
      <c r="D826" s="126" t="s">
        <v>922</v>
      </c>
      <c r="E826" s="126" t="s">
        <v>809</v>
      </c>
      <c r="F826" s="126" t="s">
        <v>810</v>
      </c>
      <c r="G826" s="126" t="s">
        <v>810</v>
      </c>
      <c r="H826" s="126" t="s">
        <v>810</v>
      </c>
      <c r="I826" s="126" t="s">
        <v>810</v>
      </c>
      <c r="J826" s="126" t="s">
        <v>810</v>
      </c>
      <c r="K826" s="126" t="s">
        <v>810</v>
      </c>
      <c r="L826" s="126" t="s">
        <v>4932</v>
      </c>
      <c r="M826" s="126" t="s">
        <v>4933</v>
      </c>
      <c r="N826" s="126" t="s">
        <v>1024</v>
      </c>
      <c r="O826" s="126" t="s">
        <v>4934</v>
      </c>
      <c r="P826" s="125"/>
    </row>
    <row r="827" spans="1:16" x14ac:dyDescent="0.3">
      <c r="A827" s="126" t="s">
        <v>388</v>
      </c>
      <c r="B827" s="126" t="s">
        <v>4935</v>
      </c>
      <c r="C827" s="126" t="s">
        <v>808</v>
      </c>
      <c r="D827" s="126" t="s">
        <v>922</v>
      </c>
      <c r="E827" s="126" t="s">
        <v>809</v>
      </c>
      <c r="F827" s="126" t="s">
        <v>810</v>
      </c>
      <c r="G827" s="126" t="s">
        <v>810</v>
      </c>
      <c r="H827" s="126" t="s">
        <v>810</v>
      </c>
      <c r="I827" s="126" t="s">
        <v>810</v>
      </c>
      <c r="J827" s="126" t="s">
        <v>810</v>
      </c>
      <c r="K827" s="126" t="s">
        <v>810</v>
      </c>
      <c r="L827" s="126" t="s">
        <v>4936</v>
      </c>
      <c r="M827" s="126" t="s">
        <v>4937</v>
      </c>
      <c r="N827" s="126" t="s">
        <v>1272</v>
      </c>
      <c r="O827" s="126" t="s">
        <v>4938</v>
      </c>
      <c r="P827" s="126" t="s">
        <v>4939</v>
      </c>
    </row>
    <row r="828" spans="1:16" x14ac:dyDescent="0.3">
      <c r="A828" s="126" t="s">
        <v>4941</v>
      </c>
      <c r="B828" s="126" t="s">
        <v>4940</v>
      </c>
      <c r="C828" s="126" t="s">
        <v>808</v>
      </c>
      <c r="D828" s="126" t="s">
        <v>922</v>
      </c>
      <c r="E828" s="126" t="s">
        <v>810</v>
      </c>
      <c r="F828" s="126" t="s">
        <v>809</v>
      </c>
      <c r="G828" s="126" t="s">
        <v>810</v>
      </c>
      <c r="H828" s="126" t="s">
        <v>810</v>
      </c>
      <c r="I828" s="126" t="s">
        <v>810</v>
      </c>
      <c r="J828" s="126" t="s">
        <v>810</v>
      </c>
      <c r="K828" s="126" t="s">
        <v>810</v>
      </c>
      <c r="L828" s="126" t="s">
        <v>4942</v>
      </c>
      <c r="M828" s="126" t="s">
        <v>4943</v>
      </c>
      <c r="N828" s="126" t="s">
        <v>899</v>
      </c>
      <c r="O828" s="126" t="s">
        <v>4944</v>
      </c>
      <c r="P828" s="125"/>
    </row>
    <row r="829" spans="1:16" x14ac:dyDescent="0.3">
      <c r="A829" s="126" t="s">
        <v>390</v>
      </c>
      <c r="B829" s="126" t="s">
        <v>4945</v>
      </c>
      <c r="C829" s="126" t="s">
        <v>808</v>
      </c>
      <c r="D829" s="126" t="s">
        <v>922</v>
      </c>
      <c r="E829" s="126" t="s">
        <v>809</v>
      </c>
      <c r="F829" s="126" t="s">
        <v>810</v>
      </c>
      <c r="G829" s="126" t="s">
        <v>810</v>
      </c>
      <c r="H829" s="126" t="s">
        <v>810</v>
      </c>
      <c r="I829" s="126" t="s">
        <v>810</v>
      </c>
      <c r="J829" s="126" t="s">
        <v>810</v>
      </c>
      <c r="K829" s="126" t="s">
        <v>810</v>
      </c>
      <c r="L829" s="126" t="s">
        <v>4946</v>
      </c>
      <c r="M829" s="126" t="s">
        <v>4947</v>
      </c>
      <c r="N829" s="126" t="s">
        <v>926</v>
      </c>
      <c r="O829" s="126" t="s">
        <v>4948</v>
      </c>
      <c r="P829" s="126" t="s">
        <v>4949</v>
      </c>
    </row>
    <row r="830" spans="1:16" x14ac:dyDescent="0.3">
      <c r="A830" s="126" t="s">
        <v>391</v>
      </c>
      <c r="B830" s="126" t="s">
        <v>4950</v>
      </c>
      <c r="C830" s="126" t="s">
        <v>808</v>
      </c>
      <c r="D830" s="126" t="s">
        <v>922</v>
      </c>
      <c r="E830" s="126" t="s">
        <v>809</v>
      </c>
      <c r="F830" s="126" t="s">
        <v>810</v>
      </c>
      <c r="G830" s="126" t="s">
        <v>810</v>
      </c>
      <c r="H830" s="126" t="s">
        <v>810</v>
      </c>
      <c r="I830" s="126" t="s">
        <v>810</v>
      </c>
      <c r="J830" s="126" t="s">
        <v>810</v>
      </c>
      <c r="K830" s="126" t="s">
        <v>810</v>
      </c>
      <c r="L830" s="126" t="s">
        <v>4951</v>
      </c>
      <c r="M830" s="126" t="s">
        <v>4952</v>
      </c>
      <c r="N830" s="126" t="s">
        <v>4549</v>
      </c>
      <c r="O830" s="126" t="s">
        <v>4953</v>
      </c>
      <c r="P830" s="125"/>
    </row>
    <row r="831" spans="1:16" x14ac:dyDescent="0.3">
      <c r="A831" s="126" t="s">
        <v>4955</v>
      </c>
      <c r="B831" s="126" t="s">
        <v>4954</v>
      </c>
      <c r="C831" s="126" t="s">
        <v>808</v>
      </c>
      <c r="D831" s="126" t="s">
        <v>922</v>
      </c>
      <c r="E831" s="126" t="s">
        <v>809</v>
      </c>
      <c r="F831" s="126" t="s">
        <v>810</v>
      </c>
      <c r="G831" s="126" t="s">
        <v>810</v>
      </c>
      <c r="H831" s="126" t="s">
        <v>810</v>
      </c>
      <c r="I831" s="126" t="s">
        <v>810</v>
      </c>
      <c r="J831" s="126" t="s">
        <v>810</v>
      </c>
      <c r="K831" s="126" t="s">
        <v>810</v>
      </c>
      <c r="L831" s="126" t="s">
        <v>4956</v>
      </c>
      <c r="M831" s="126" t="s">
        <v>4957</v>
      </c>
      <c r="N831" s="126" t="s">
        <v>899</v>
      </c>
      <c r="O831" s="126" t="s">
        <v>4958</v>
      </c>
      <c r="P831" s="125"/>
    </row>
    <row r="832" spans="1:16" x14ac:dyDescent="0.3">
      <c r="A832" s="126" t="s">
        <v>631</v>
      </c>
      <c r="B832" s="126" t="s">
        <v>4959</v>
      </c>
      <c r="C832" s="126" t="s">
        <v>808</v>
      </c>
      <c r="D832" s="126" t="s">
        <v>922</v>
      </c>
      <c r="E832" s="126" t="s">
        <v>809</v>
      </c>
      <c r="F832" s="126" t="s">
        <v>809</v>
      </c>
      <c r="G832" s="126" t="s">
        <v>809</v>
      </c>
      <c r="H832" s="126" t="s">
        <v>809</v>
      </c>
      <c r="I832" s="126" t="s">
        <v>810</v>
      </c>
      <c r="J832" s="126" t="s">
        <v>810</v>
      </c>
      <c r="K832" s="126" t="s">
        <v>810</v>
      </c>
      <c r="L832" s="126" t="s">
        <v>4960</v>
      </c>
      <c r="M832" s="126" t="s">
        <v>4961</v>
      </c>
      <c r="N832" s="126" t="s">
        <v>1427</v>
      </c>
      <c r="O832" s="126" t="s">
        <v>4962</v>
      </c>
      <c r="P832" s="125"/>
    </row>
    <row r="833" spans="1:16" x14ac:dyDescent="0.3">
      <c r="A833" s="126" t="s">
        <v>4964</v>
      </c>
      <c r="B833" s="126" t="s">
        <v>4963</v>
      </c>
      <c r="C833" s="126" t="s">
        <v>808</v>
      </c>
      <c r="D833" s="126" t="s">
        <v>922</v>
      </c>
      <c r="E833" s="126" t="s">
        <v>810</v>
      </c>
      <c r="F833" s="126" t="s">
        <v>810</v>
      </c>
      <c r="G833" s="126" t="s">
        <v>810</v>
      </c>
      <c r="H833" s="126" t="s">
        <v>810</v>
      </c>
      <c r="I833" s="126" t="s">
        <v>810</v>
      </c>
      <c r="J833" s="126" t="s">
        <v>810</v>
      </c>
      <c r="K833" s="126" t="s">
        <v>809</v>
      </c>
      <c r="L833" s="126" t="s">
        <v>4965</v>
      </c>
      <c r="M833" s="126" t="s">
        <v>4966</v>
      </c>
      <c r="N833" s="126" t="s">
        <v>4967</v>
      </c>
      <c r="O833" s="126" t="s">
        <v>4968</v>
      </c>
      <c r="P833" s="125"/>
    </row>
    <row r="834" spans="1:16" x14ac:dyDescent="0.3">
      <c r="A834" s="126" t="s">
        <v>393</v>
      </c>
      <c r="B834" s="126" t="s">
        <v>4969</v>
      </c>
      <c r="C834" s="126" t="s">
        <v>808</v>
      </c>
      <c r="D834" s="126" t="s">
        <v>922</v>
      </c>
      <c r="E834" s="126" t="s">
        <v>809</v>
      </c>
      <c r="F834" s="126" t="s">
        <v>810</v>
      </c>
      <c r="G834" s="126" t="s">
        <v>809</v>
      </c>
      <c r="H834" s="126" t="s">
        <v>810</v>
      </c>
      <c r="I834" s="126" t="s">
        <v>810</v>
      </c>
      <c r="J834" s="126" t="s">
        <v>810</v>
      </c>
      <c r="K834" s="126" t="s">
        <v>810</v>
      </c>
      <c r="L834" s="126" t="s">
        <v>4970</v>
      </c>
      <c r="M834" s="126" t="s">
        <v>1396</v>
      </c>
      <c r="N834" s="126" t="s">
        <v>899</v>
      </c>
      <c r="O834" s="126" t="s">
        <v>4971</v>
      </c>
      <c r="P834" s="126" t="s">
        <v>4972</v>
      </c>
    </row>
    <row r="835" spans="1:16" x14ac:dyDescent="0.3">
      <c r="A835" s="126" t="s">
        <v>632</v>
      </c>
      <c r="B835" s="126" t="s">
        <v>4973</v>
      </c>
      <c r="C835" s="126" t="s">
        <v>808</v>
      </c>
      <c r="D835" s="126" t="s">
        <v>922</v>
      </c>
      <c r="E835" s="126" t="s">
        <v>809</v>
      </c>
      <c r="F835" s="126" t="s">
        <v>809</v>
      </c>
      <c r="G835" s="126" t="s">
        <v>810</v>
      </c>
      <c r="H835" s="126" t="s">
        <v>810</v>
      </c>
      <c r="I835" s="126" t="s">
        <v>810</v>
      </c>
      <c r="J835" s="126" t="s">
        <v>810</v>
      </c>
      <c r="K835" s="126" t="s">
        <v>810</v>
      </c>
      <c r="L835" s="126" t="s">
        <v>4974</v>
      </c>
      <c r="M835" s="126" t="s">
        <v>4975</v>
      </c>
      <c r="N835" s="126" t="s">
        <v>1315</v>
      </c>
      <c r="O835" s="126" t="s">
        <v>4976</v>
      </c>
      <c r="P835" s="126" t="s">
        <v>4977</v>
      </c>
    </row>
    <row r="836" spans="1:16" x14ac:dyDescent="0.3">
      <c r="A836" s="126" t="s">
        <v>394</v>
      </c>
      <c r="B836" s="126" t="s">
        <v>4978</v>
      </c>
      <c r="C836" s="126" t="s">
        <v>808</v>
      </c>
      <c r="D836" s="126" t="s">
        <v>922</v>
      </c>
      <c r="E836" s="126" t="s">
        <v>809</v>
      </c>
      <c r="F836" s="126" t="s">
        <v>810</v>
      </c>
      <c r="G836" s="126" t="s">
        <v>810</v>
      </c>
      <c r="H836" s="126" t="s">
        <v>810</v>
      </c>
      <c r="I836" s="126" t="s">
        <v>810</v>
      </c>
      <c r="J836" s="126" t="s">
        <v>810</v>
      </c>
      <c r="K836" s="126" t="s">
        <v>810</v>
      </c>
      <c r="L836" s="126" t="s">
        <v>4979</v>
      </c>
      <c r="M836" s="126" t="s">
        <v>4980</v>
      </c>
      <c r="N836" s="126" t="s">
        <v>813</v>
      </c>
      <c r="O836" s="126" t="s">
        <v>4981</v>
      </c>
      <c r="P836" s="126" t="s">
        <v>4982</v>
      </c>
    </row>
    <row r="837" spans="1:16" x14ac:dyDescent="0.3">
      <c r="A837" s="126" t="s">
        <v>4984</v>
      </c>
      <c r="B837" s="126" t="s">
        <v>4983</v>
      </c>
      <c r="C837" s="126" t="s">
        <v>808</v>
      </c>
      <c r="D837" s="126" t="s">
        <v>922</v>
      </c>
      <c r="E837" s="126" t="s">
        <v>809</v>
      </c>
      <c r="F837" s="126" t="s">
        <v>810</v>
      </c>
      <c r="G837" s="126" t="s">
        <v>810</v>
      </c>
      <c r="H837" s="126" t="s">
        <v>810</v>
      </c>
      <c r="I837" s="126" t="s">
        <v>810</v>
      </c>
      <c r="J837" s="126" t="s">
        <v>810</v>
      </c>
      <c r="K837" s="126" t="s">
        <v>810</v>
      </c>
      <c r="L837" s="126" t="s">
        <v>4985</v>
      </c>
      <c r="M837" s="126" t="s">
        <v>4986</v>
      </c>
      <c r="N837" s="126" t="s">
        <v>3436</v>
      </c>
      <c r="O837" s="126" t="s">
        <v>4987</v>
      </c>
      <c r="P837" s="125"/>
    </row>
    <row r="838" spans="1:16" x14ac:dyDescent="0.3">
      <c r="A838" s="126" t="s">
        <v>4989</v>
      </c>
      <c r="B838" s="126" t="s">
        <v>4988</v>
      </c>
      <c r="C838" s="126" t="s">
        <v>808</v>
      </c>
      <c r="D838" s="126" t="s">
        <v>922</v>
      </c>
      <c r="E838" s="126" t="s">
        <v>809</v>
      </c>
      <c r="F838" s="126" t="s">
        <v>810</v>
      </c>
      <c r="G838" s="126" t="s">
        <v>810</v>
      </c>
      <c r="H838" s="126" t="s">
        <v>810</v>
      </c>
      <c r="I838" s="126" t="s">
        <v>810</v>
      </c>
      <c r="J838" s="126" t="s">
        <v>810</v>
      </c>
      <c r="K838" s="126" t="s">
        <v>810</v>
      </c>
      <c r="L838" s="126" t="s">
        <v>4990</v>
      </c>
      <c r="M838" s="126" t="s">
        <v>4991</v>
      </c>
      <c r="N838" s="126" t="s">
        <v>1024</v>
      </c>
      <c r="O838" s="126" t="s">
        <v>4992</v>
      </c>
      <c r="P838" s="125"/>
    </row>
    <row r="839" spans="1:16" x14ac:dyDescent="0.3">
      <c r="A839" s="126" t="s">
        <v>577</v>
      </c>
      <c r="B839" s="126" t="s">
        <v>4993</v>
      </c>
      <c r="C839" s="126" t="s">
        <v>808</v>
      </c>
      <c r="D839" s="126" t="s">
        <v>922</v>
      </c>
      <c r="E839" s="126" t="s">
        <v>809</v>
      </c>
      <c r="F839" s="126" t="s">
        <v>809</v>
      </c>
      <c r="G839" s="126" t="s">
        <v>810</v>
      </c>
      <c r="H839" s="126" t="s">
        <v>810</v>
      </c>
      <c r="I839" s="126" t="s">
        <v>810</v>
      </c>
      <c r="J839" s="126" t="s">
        <v>810</v>
      </c>
      <c r="K839" s="126" t="s">
        <v>810</v>
      </c>
      <c r="L839" s="126" t="s">
        <v>4994</v>
      </c>
      <c r="M839" s="126" t="s">
        <v>4995</v>
      </c>
      <c r="N839" s="126" t="s">
        <v>4996</v>
      </c>
      <c r="O839" s="126" t="s">
        <v>4997</v>
      </c>
      <c r="P839" s="125"/>
    </row>
    <row r="840" spans="1:16" x14ac:dyDescent="0.3">
      <c r="A840" s="126" t="s">
        <v>395</v>
      </c>
      <c r="B840" s="126" t="s">
        <v>4998</v>
      </c>
      <c r="C840" s="126" t="s">
        <v>808</v>
      </c>
      <c r="D840" s="126" t="s">
        <v>922</v>
      </c>
      <c r="E840" s="126" t="s">
        <v>809</v>
      </c>
      <c r="F840" s="126" t="s">
        <v>810</v>
      </c>
      <c r="G840" s="126" t="s">
        <v>810</v>
      </c>
      <c r="H840" s="126" t="s">
        <v>810</v>
      </c>
      <c r="I840" s="126" t="s">
        <v>810</v>
      </c>
      <c r="J840" s="126" t="s">
        <v>810</v>
      </c>
      <c r="K840" s="126" t="s">
        <v>810</v>
      </c>
      <c r="L840" s="126" t="s">
        <v>4999</v>
      </c>
      <c r="M840" s="126" t="s">
        <v>5000</v>
      </c>
      <c r="N840" s="126" t="s">
        <v>837</v>
      </c>
      <c r="O840" s="126" t="s">
        <v>5001</v>
      </c>
      <c r="P840" s="125"/>
    </row>
    <row r="841" spans="1:16" x14ac:dyDescent="0.3">
      <c r="A841" s="126" t="s">
        <v>605</v>
      </c>
      <c r="B841" s="126" t="s">
        <v>5002</v>
      </c>
      <c r="C841" s="126" t="s">
        <v>808</v>
      </c>
      <c r="D841" s="126" t="s">
        <v>922</v>
      </c>
      <c r="E841" s="126" t="s">
        <v>809</v>
      </c>
      <c r="F841" s="126" t="s">
        <v>810</v>
      </c>
      <c r="G841" s="126" t="s">
        <v>809</v>
      </c>
      <c r="H841" s="126" t="s">
        <v>810</v>
      </c>
      <c r="I841" s="126" t="s">
        <v>810</v>
      </c>
      <c r="J841" s="126" t="s">
        <v>810</v>
      </c>
      <c r="K841" s="126" t="s">
        <v>810</v>
      </c>
      <c r="L841" s="126" t="s">
        <v>5003</v>
      </c>
      <c r="M841" s="126" t="s">
        <v>5004</v>
      </c>
      <c r="N841" s="126" t="s">
        <v>2217</v>
      </c>
      <c r="O841" s="126" t="s">
        <v>5005</v>
      </c>
      <c r="P841" s="126" t="s">
        <v>5006</v>
      </c>
    </row>
    <row r="842" spans="1:16" x14ac:dyDescent="0.3">
      <c r="A842" s="126" t="s">
        <v>633</v>
      </c>
      <c r="B842" s="126" t="s">
        <v>5007</v>
      </c>
      <c r="C842" s="126" t="s">
        <v>808</v>
      </c>
      <c r="D842" s="126" t="s">
        <v>861</v>
      </c>
      <c r="E842" s="126" t="s">
        <v>809</v>
      </c>
      <c r="F842" s="126" t="s">
        <v>810</v>
      </c>
      <c r="G842" s="126" t="s">
        <v>810</v>
      </c>
      <c r="H842" s="126" t="s">
        <v>810</v>
      </c>
      <c r="I842" s="126" t="s">
        <v>810</v>
      </c>
      <c r="J842" s="126" t="s">
        <v>810</v>
      </c>
      <c r="K842" s="126" t="s">
        <v>810</v>
      </c>
      <c r="L842" s="126" t="s">
        <v>5008</v>
      </c>
      <c r="M842" s="126" t="s">
        <v>1658</v>
      </c>
      <c r="N842" s="126" t="s">
        <v>1366</v>
      </c>
      <c r="O842" s="126" t="s">
        <v>5009</v>
      </c>
      <c r="P842" s="125"/>
    </row>
    <row r="843" spans="1:16" x14ac:dyDescent="0.3">
      <c r="A843" s="126" t="s">
        <v>396</v>
      </c>
      <c r="B843" s="126" t="s">
        <v>5010</v>
      </c>
      <c r="C843" s="126" t="s">
        <v>808</v>
      </c>
      <c r="D843" s="126" t="s">
        <v>922</v>
      </c>
      <c r="E843" s="126" t="s">
        <v>809</v>
      </c>
      <c r="F843" s="126" t="s">
        <v>810</v>
      </c>
      <c r="G843" s="126" t="s">
        <v>810</v>
      </c>
      <c r="H843" s="126" t="s">
        <v>810</v>
      </c>
      <c r="I843" s="126" t="s">
        <v>810</v>
      </c>
      <c r="J843" s="126" t="s">
        <v>810</v>
      </c>
      <c r="K843" s="126" t="s">
        <v>810</v>
      </c>
      <c r="L843" s="126" t="s">
        <v>5011</v>
      </c>
      <c r="M843" s="126" t="s">
        <v>5012</v>
      </c>
      <c r="N843" s="126" t="s">
        <v>2125</v>
      </c>
      <c r="O843" s="126" t="s">
        <v>5013</v>
      </c>
      <c r="P843" s="125"/>
    </row>
    <row r="844" spans="1:16" x14ac:dyDescent="0.3">
      <c r="A844" s="126" t="s">
        <v>397</v>
      </c>
      <c r="B844" s="126" t="s">
        <v>5014</v>
      </c>
      <c r="C844" s="126" t="s">
        <v>808</v>
      </c>
      <c r="D844" s="126" t="s">
        <v>922</v>
      </c>
      <c r="E844" s="126" t="s">
        <v>809</v>
      </c>
      <c r="F844" s="126" t="s">
        <v>810</v>
      </c>
      <c r="G844" s="126" t="s">
        <v>810</v>
      </c>
      <c r="H844" s="126" t="s">
        <v>810</v>
      </c>
      <c r="I844" s="126" t="s">
        <v>810</v>
      </c>
      <c r="J844" s="126" t="s">
        <v>810</v>
      </c>
      <c r="K844" s="126" t="s">
        <v>810</v>
      </c>
      <c r="L844" s="126" t="s">
        <v>5015</v>
      </c>
      <c r="M844" s="126" t="s">
        <v>5016</v>
      </c>
      <c r="N844" s="126" t="s">
        <v>899</v>
      </c>
      <c r="O844" s="126" t="s">
        <v>5017</v>
      </c>
      <c r="P844" s="126" t="s">
        <v>5018</v>
      </c>
    </row>
    <row r="845" spans="1:16" x14ac:dyDescent="0.3">
      <c r="A845" s="126" t="s">
        <v>398</v>
      </c>
      <c r="B845" s="126" t="s">
        <v>5019</v>
      </c>
      <c r="C845" s="126" t="s">
        <v>808</v>
      </c>
      <c r="D845" s="126" t="s">
        <v>922</v>
      </c>
      <c r="E845" s="126" t="s">
        <v>809</v>
      </c>
      <c r="F845" s="126" t="s">
        <v>810</v>
      </c>
      <c r="G845" s="126" t="s">
        <v>809</v>
      </c>
      <c r="H845" s="126" t="s">
        <v>810</v>
      </c>
      <c r="I845" s="126" t="s">
        <v>810</v>
      </c>
      <c r="J845" s="126" t="s">
        <v>810</v>
      </c>
      <c r="K845" s="126" t="s">
        <v>810</v>
      </c>
      <c r="L845" s="126" t="s">
        <v>5020</v>
      </c>
      <c r="M845" s="126" t="s">
        <v>5021</v>
      </c>
      <c r="N845" s="126" t="s">
        <v>2150</v>
      </c>
      <c r="O845" s="126" t="s">
        <v>5022</v>
      </c>
      <c r="P845" s="126" t="s">
        <v>5023</v>
      </c>
    </row>
    <row r="846" spans="1:16" x14ac:dyDescent="0.3">
      <c r="A846" s="126" t="s">
        <v>399</v>
      </c>
      <c r="B846" s="126" t="s">
        <v>5024</v>
      </c>
      <c r="C846" s="126" t="s">
        <v>808</v>
      </c>
      <c r="D846" s="126" t="s">
        <v>922</v>
      </c>
      <c r="E846" s="126" t="s">
        <v>809</v>
      </c>
      <c r="F846" s="126" t="s">
        <v>810</v>
      </c>
      <c r="G846" s="126" t="s">
        <v>810</v>
      </c>
      <c r="H846" s="126" t="s">
        <v>810</v>
      </c>
      <c r="I846" s="126" t="s">
        <v>810</v>
      </c>
      <c r="J846" s="126" t="s">
        <v>810</v>
      </c>
      <c r="K846" s="126" t="s">
        <v>810</v>
      </c>
      <c r="L846" s="126" t="s">
        <v>5025</v>
      </c>
      <c r="M846" s="126" t="s">
        <v>5026</v>
      </c>
      <c r="N846" s="126" t="s">
        <v>5027</v>
      </c>
      <c r="O846" s="126" t="s">
        <v>5028</v>
      </c>
      <c r="P846" s="126" t="s">
        <v>5029</v>
      </c>
    </row>
    <row r="847" spans="1:16" x14ac:dyDescent="0.3">
      <c r="A847" s="126" t="s">
        <v>5031</v>
      </c>
      <c r="B847" s="126" t="s">
        <v>5030</v>
      </c>
      <c r="C847" s="126" t="s">
        <v>808</v>
      </c>
      <c r="D847" s="126" t="s">
        <v>922</v>
      </c>
      <c r="E847" s="126" t="s">
        <v>810</v>
      </c>
      <c r="F847" s="126" t="s">
        <v>810</v>
      </c>
      <c r="G847" s="126" t="s">
        <v>810</v>
      </c>
      <c r="H847" s="126" t="s">
        <v>810</v>
      </c>
      <c r="I847" s="126" t="s">
        <v>810</v>
      </c>
      <c r="J847" s="126" t="s">
        <v>810</v>
      </c>
      <c r="K847" s="126" t="s">
        <v>809</v>
      </c>
      <c r="L847" s="126" t="s">
        <v>5032</v>
      </c>
      <c r="M847" s="126" t="s">
        <v>5033</v>
      </c>
      <c r="N847" s="126" t="s">
        <v>2712</v>
      </c>
      <c r="O847" s="126" t="s">
        <v>5034</v>
      </c>
      <c r="P847" s="126" t="s">
        <v>5035</v>
      </c>
    </row>
    <row r="848" spans="1:16" x14ac:dyDescent="0.3">
      <c r="A848" s="126" t="s">
        <v>5037</v>
      </c>
      <c r="B848" s="126" t="s">
        <v>5036</v>
      </c>
      <c r="C848" s="126" t="s">
        <v>808</v>
      </c>
      <c r="D848" s="126" t="s">
        <v>922</v>
      </c>
      <c r="E848" s="126" t="s">
        <v>810</v>
      </c>
      <c r="F848" s="126" t="s">
        <v>809</v>
      </c>
      <c r="G848" s="126" t="s">
        <v>810</v>
      </c>
      <c r="H848" s="126" t="s">
        <v>809</v>
      </c>
      <c r="I848" s="126" t="s">
        <v>810</v>
      </c>
      <c r="J848" s="126" t="s">
        <v>810</v>
      </c>
      <c r="K848" s="126" t="s">
        <v>810</v>
      </c>
      <c r="L848" s="126" t="s">
        <v>5038</v>
      </c>
      <c r="M848" s="126" t="s">
        <v>5039</v>
      </c>
      <c r="N848" s="126" t="s">
        <v>2150</v>
      </c>
      <c r="O848" s="126" t="s">
        <v>5040</v>
      </c>
      <c r="P848" s="125"/>
    </row>
    <row r="849" spans="1:16" x14ac:dyDescent="0.3">
      <c r="A849" s="126" t="s">
        <v>400</v>
      </c>
      <c r="B849" s="126" t="s">
        <v>5041</v>
      </c>
      <c r="C849" s="126" t="s">
        <v>808</v>
      </c>
      <c r="D849" s="126" t="s">
        <v>922</v>
      </c>
      <c r="E849" s="126" t="s">
        <v>809</v>
      </c>
      <c r="F849" s="126" t="s">
        <v>810</v>
      </c>
      <c r="G849" s="126" t="s">
        <v>810</v>
      </c>
      <c r="H849" s="126" t="s">
        <v>810</v>
      </c>
      <c r="I849" s="126" t="s">
        <v>810</v>
      </c>
      <c r="J849" s="126" t="s">
        <v>810</v>
      </c>
      <c r="K849" s="126" t="s">
        <v>810</v>
      </c>
      <c r="L849" s="126" t="s">
        <v>5042</v>
      </c>
      <c r="M849" s="126" t="s">
        <v>5043</v>
      </c>
      <c r="N849" s="126" t="s">
        <v>983</v>
      </c>
      <c r="O849" s="126" t="s">
        <v>5044</v>
      </c>
      <c r="P849" s="125"/>
    </row>
    <row r="850" spans="1:16" x14ac:dyDescent="0.3">
      <c r="A850" s="126" t="s">
        <v>606</v>
      </c>
      <c r="B850" s="126" t="s">
        <v>5045</v>
      </c>
      <c r="C850" s="126" t="s">
        <v>808</v>
      </c>
      <c r="D850" s="126" t="s">
        <v>922</v>
      </c>
      <c r="E850" s="126" t="s">
        <v>809</v>
      </c>
      <c r="F850" s="126" t="s">
        <v>810</v>
      </c>
      <c r="G850" s="126" t="s">
        <v>810</v>
      </c>
      <c r="H850" s="126" t="s">
        <v>810</v>
      </c>
      <c r="I850" s="126" t="s">
        <v>810</v>
      </c>
      <c r="J850" s="126" t="s">
        <v>810</v>
      </c>
      <c r="K850" s="126" t="s">
        <v>810</v>
      </c>
      <c r="L850" s="126" t="s">
        <v>5046</v>
      </c>
      <c r="M850" s="126" t="s">
        <v>5047</v>
      </c>
      <c r="N850" s="126" t="s">
        <v>2371</v>
      </c>
      <c r="O850" s="126" t="s">
        <v>5048</v>
      </c>
      <c r="P850" s="125"/>
    </row>
    <row r="851" spans="1:16" x14ac:dyDescent="0.3">
      <c r="A851" s="126" t="s">
        <v>401</v>
      </c>
      <c r="B851" s="126" t="s">
        <v>5049</v>
      </c>
      <c r="C851" s="126" t="s">
        <v>808</v>
      </c>
      <c r="D851" s="126" t="s">
        <v>922</v>
      </c>
      <c r="E851" s="126" t="s">
        <v>809</v>
      </c>
      <c r="F851" s="126" t="s">
        <v>810</v>
      </c>
      <c r="G851" s="126" t="s">
        <v>810</v>
      </c>
      <c r="H851" s="126" t="s">
        <v>810</v>
      </c>
      <c r="I851" s="126" t="s">
        <v>810</v>
      </c>
      <c r="J851" s="126" t="s">
        <v>810</v>
      </c>
      <c r="K851" s="126" t="s">
        <v>810</v>
      </c>
      <c r="L851" s="126" t="s">
        <v>5050</v>
      </c>
      <c r="M851" s="126" t="s">
        <v>5051</v>
      </c>
      <c r="N851" s="126" t="s">
        <v>906</v>
      </c>
      <c r="O851" s="126" t="s">
        <v>5052</v>
      </c>
      <c r="P851" s="125"/>
    </row>
    <row r="852" spans="1:16" x14ac:dyDescent="0.3">
      <c r="A852" s="126" t="s">
        <v>607</v>
      </c>
      <c r="B852" s="126" t="s">
        <v>5053</v>
      </c>
      <c r="C852" s="126" t="s">
        <v>808</v>
      </c>
      <c r="D852" s="126" t="s">
        <v>922</v>
      </c>
      <c r="E852" s="126" t="s">
        <v>809</v>
      </c>
      <c r="F852" s="126" t="s">
        <v>810</v>
      </c>
      <c r="G852" s="126" t="s">
        <v>810</v>
      </c>
      <c r="H852" s="126" t="s">
        <v>810</v>
      </c>
      <c r="I852" s="126" t="s">
        <v>810</v>
      </c>
      <c r="J852" s="126" t="s">
        <v>810</v>
      </c>
      <c r="K852" s="126" t="s">
        <v>810</v>
      </c>
      <c r="L852" s="126" t="s">
        <v>5054</v>
      </c>
      <c r="M852" s="126" t="s">
        <v>5055</v>
      </c>
      <c r="N852" s="126" t="s">
        <v>899</v>
      </c>
      <c r="O852" s="126" t="s">
        <v>5056</v>
      </c>
      <c r="P852" s="126" t="s">
        <v>5057</v>
      </c>
    </row>
    <row r="853" spans="1:16" x14ac:dyDescent="0.3">
      <c r="A853" s="126" t="s">
        <v>578</v>
      </c>
      <c r="B853" s="126" t="s">
        <v>5058</v>
      </c>
      <c r="C853" s="126" t="s">
        <v>808</v>
      </c>
      <c r="D853" s="126" t="s">
        <v>922</v>
      </c>
      <c r="E853" s="126" t="s">
        <v>809</v>
      </c>
      <c r="F853" s="126" t="s">
        <v>810</v>
      </c>
      <c r="G853" s="126" t="s">
        <v>810</v>
      </c>
      <c r="H853" s="126" t="s">
        <v>810</v>
      </c>
      <c r="I853" s="126" t="s">
        <v>810</v>
      </c>
      <c r="J853" s="126" t="s">
        <v>810</v>
      </c>
      <c r="K853" s="126" t="s">
        <v>810</v>
      </c>
      <c r="L853" s="126" t="s">
        <v>5059</v>
      </c>
      <c r="M853" s="126" t="s">
        <v>5060</v>
      </c>
      <c r="N853" s="126" t="s">
        <v>5061</v>
      </c>
      <c r="O853" s="126" t="s">
        <v>5062</v>
      </c>
      <c r="P853" s="125"/>
    </row>
    <row r="854" spans="1:16" x14ac:dyDescent="0.3">
      <c r="A854" s="126" t="s">
        <v>402</v>
      </c>
      <c r="B854" s="126" t="s">
        <v>5063</v>
      </c>
      <c r="C854" s="126" t="s">
        <v>808</v>
      </c>
      <c r="D854" s="126" t="s">
        <v>922</v>
      </c>
      <c r="E854" s="126" t="s">
        <v>809</v>
      </c>
      <c r="F854" s="126" t="s">
        <v>810</v>
      </c>
      <c r="G854" s="126" t="s">
        <v>810</v>
      </c>
      <c r="H854" s="126" t="s">
        <v>810</v>
      </c>
      <c r="I854" s="126" t="s">
        <v>810</v>
      </c>
      <c r="J854" s="126" t="s">
        <v>810</v>
      </c>
      <c r="K854" s="126" t="s">
        <v>810</v>
      </c>
      <c r="L854" s="126" t="s">
        <v>5064</v>
      </c>
      <c r="M854" s="126" t="s">
        <v>5065</v>
      </c>
      <c r="N854" s="126" t="s">
        <v>1796</v>
      </c>
      <c r="O854" s="126" t="s">
        <v>5066</v>
      </c>
      <c r="P854" s="126" t="s">
        <v>5067</v>
      </c>
    </row>
    <row r="855" spans="1:16" x14ac:dyDescent="0.3">
      <c r="A855" s="126" t="s">
        <v>403</v>
      </c>
      <c r="B855" s="126" t="s">
        <v>5068</v>
      </c>
      <c r="C855" s="126" t="s">
        <v>808</v>
      </c>
      <c r="D855" s="126" t="s">
        <v>922</v>
      </c>
      <c r="E855" s="126" t="s">
        <v>809</v>
      </c>
      <c r="F855" s="126" t="s">
        <v>810</v>
      </c>
      <c r="G855" s="126" t="s">
        <v>810</v>
      </c>
      <c r="H855" s="126" t="s">
        <v>810</v>
      </c>
      <c r="I855" s="126" t="s">
        <v>810</v>
      </c>
      <c r="J855" s="126" t="s">
        <v>810</v>
      </c>
      <c r="K855" s="126" t="s">
        <v>810</v>
      </c>
      <c r="L855" s="126" t="s">
        <v>5069</v>
      </c>
      <c r="M855" s="126" t="s">
        <v>1437</v>
      </c>
      <c r="N855" s="126" t="s">
        <v>1438</v>
      </c>
      <c r="O855" s="126" t="s">
        <v>5070</v>
      </c>
      <c r="P855" s="126" t="s">
        <v>5071</v>
      </c>
    </row>
    <row r="856" spans="1:16" x14ac:dyDescent="0.3">
      <c r="A856" s="126" t="s">
        <v>634</v>
      </c>
      <c r="B856" s="126" t="s">
        <v>5072</v>
      </c>
      <c r="C856" s="126" t="s">
        <v>808</v>
      </c>
      <c r="D856" s="126" t="s">
        <v>922</v>
      </c>
      <c r="E856" s="126" t="s">
        <v>809</v>
      </c>
      <c r="F856" s="126" t="s">
        <v>810</v>
      </c>
      <c r="G856" s="126" t="s">
        <v>810</v>
      </c>
      <c r="H856" s="126" t="s">
        <v>810</v>
      </c>
      <c r="I856" s="126" t="s">
        <v>810</v>
      </c>
      <c r="J856" s="126" t="s">
        <v>810</v>
      </c>
      <c r="K856" s="126" t="s">
        <v>810</v>
      </c>
      <c r="L856" s="126" t="s">
        <v>5073</v>
      </c>
      <c r="M856" s="126" t="s">
        <v>5074</v>
      </c>
      <c r="N856" s="126" t="s">
        <v>3365</v>
      </c>
      <c r="O856" s="126" t="s">
        <v>5075</v>
      </c>
      <c r="P856" s="125"/>
    </row>
    <row r="857" spans="1:16" x14ac:dyDescent="0.3">
      <c r="A857" s="126" t="s">
        <v>5077</v>
      </c>
      <c r="B857" s="126" t="s">
        <v>5076</v>
      </c>
      <c r="C857" s="126" t="s">
        <v>808</v>
      </c>
      <c r="D857" s="126" t="s">
        <v>922</v>
      </c>
      <c r="E857" s="126" t="s">
        <v>809</v>
      </c>
      <c r="F857" s="126" t="s">
        <v>810</v>
      </c>
      <c r="G857" s="126" t="s">
        <v>810</v>
      </c>
      <c r="H857" s="126" t="s">
        <v>810</v>
      </c>
      <c r="I857" s="126" t="s">
        <v>810</v>
      </c>
      <c r="J857" s="126" t="s">
        <v>810</v>
      </c>
      <c r="K857" s="126" t="s">
        <v>810</v>
      </c>
      <c r="L857" s="126" t="s">
        <v>5078</v>
      </c>
      <c r="M857" s="126" t="s">
        <v>5079</v>
      </c>
      <c r="N857" s="126" t="s">
        <v>3598</v>
      </c>
      <c r="O857" s="126" t="s">
        <v>5080</v>
      </c>
      <c r="P857" s="126" t="s">
        <v>5081</v>
      </c>
    </row>
    <row r="858" spans="1:16" x14ac:dyDescent="0.3">
      <c r="A858" s="126" t="s">
        <v>5083</v>
      </c>
      <c r="B858" s="126" t="s">
        <v>5082</v>
      </c>
      <c r="C858" s="126" t="s">
        <v>808</v>
      </c>
      <c r="D858" s="126" t="s">
        <v>922</v>
      </c>
      <c r="E858" s="126" t="s">
        <v>809</v>
      </c>
      <c r="F858" s="126" t="s">
        <v>810</v>
      </c>
      <c r="G858" s="126" t="s">
        <v>809</v>
      </c>
      <c r="H858" s="126" t="s">
        <v>810</v>
      </c>
      <c r="I858" s="126" t="s">
        <v>810</v>
      </c>
      <c r="J858" s="126" t="s">
        <v>810</v>
      </c>
      <c r="K858" s="126" t="s">
        <v>810</v>
      </c>
      <c r="L858" s="126" t="s">
        <v>5084</v>
      </c>
      <c r="M858" s="126" t="s">
        <v>5085</v>
      </c>
      <c r="N858" s="126" t="s">
        <v>5086</v>
      </c>
      <c r="O858" s="126" t="s">
        <v>5087</v>
      </c>
      <c r="P858" s="125"/>
    </row>
    <row r="859" spans="1:16" x14ac:dyDescent="0.3">
      <c r="A859" s="126" t="s">
        <v>5089</v>
      </c>
      <c r="B859" s="126" t="s">
        <v>5088</v>
      </c>
      <c r="C859" s="126" t="s">
        <v>808</v>
      </c>
      <c r="D859" s="126" t="s">
        <v>922</v>
      </c>
      <c r="E859" s="126" t="s">
        <v>809</v>
      </c>
      <c r="F859" s="126" t="s">
        <v>809</v>
      </c>
      <c r="G859" s="126" t="s">
        <v>810</v>
      </c>
      <c r="H859" s="126" t="s">
        <v>810</v>
      </c>
      <c r="I859" s="126" t="s">
        <v>810</v>
      </c>
      <c r="J859" s="126" t="s">
        <v>810</v>
      </c>
      <c r="K859" s="126" t="s">
        <v>810</v>
      </c>
      <c r="L859" s="126" t="s">
        <v>5090</v>
      </c>
      <c r="M859" s="126" t="s">
        <v>5091</v>
      </c>
      <c r="N859" s="126" t="s">
        <v>837</v>
      </c>
      <c r="O859" s="126" t="s">
        <v>5092</v>
      </c>
      <c r="P859" s="126" t="s">
        <v>5093</v>
      </c>
    </row>
    <row r="860" spans="1:16" x14ac:dyDescent="0.3">
      <c r="A860" s="126" t="s">
        <v>5095</v>
      </c>
      <c r="B860" s="126" t="s">
        <v>5094</v>
      </c>
      <c r="C860" s="126" t="s">
        <v>808</v>
      </c>
      <c r="D860" s="126" t="s">
        <v>922</v>
      </c>
      <c r="E860" s="126" t="s">
        <v>809</v>
      </c>
      <c r="F860" s="126" t="s">
        <v>810</v>
      </c>
      <c r="G860" s="126" t="s">
        <v>810</v>
      </c>
      <c r="H860" s="126" t="s">
        <v>810</v>
      </c>
      <c r="I860" s="126" t="s">
        <v>810</v>
      </c>
      <c r="J860" s="126" t="s">
        <v>810</v>
      </c>
      <c r="K860" s="126" t="s">
        <v>810</v>
      </c>
      <c r="L860" s="126" t="s">
        <v>5096</v>
      </c>
      <c r="M860" s="126" t="s">
        <v>5097</v>
      </c>
      <c r="N860" s="126" t="s">
        <v>1303</v>
      </c>
      <c r="O860" s="126" t="s">
        <v>5098</v>
      </c>
      <c r="P860" s="126" t="s">
        <v>5099</v>
      </c>
    </row>
    <row r="861" spans="1:16" x14ac:dyDescent="0.3">
      <c r="A861" s="126" t="s">
        <v>5101</v>
      </c>
      <c r="B861" s="126" t="s">
        <v>5100</v>
      </c>
      <c r="C861" s="126" t="s">
        <v>808</v>
      </c>
      <c r="D861" s="126" t="s">
        <v>922</v>
      </c>
      <c r="E861" s="126" t="s">
        <v>809</v>
      </c>
      <c r="F861" s="126" t="s">
        <v>810</v>
      </c>
      <c r="G861" s="126" t="s">
        <v>810</v>
      </c>
      <c r="H861" s="126" t="s">
        <v>810</v>
      </c>
      <c r="I861" s="126" t="s">
        <v>810</v>
      </c>
      <c r="J861" s="126" t="s">
        <v>810</v>
      </c>
      <c r="K861" s="126" t="s">
        <v>810</v>
      </c>
      <c r="L861" s="126" t="s">
        <v>5102</v>
      </c>
      <c r="M861" s="126" t="s">
        <v>5103</v>
      </c>
      <c r="N861" s="126" t="s">
        <v>964</v>
      </c>
      <c r="O861" s="126" t="s">
        <v>5104</v>
      </c>
      <c r="P861" s="125"/>
    </row>
    <row r="862" spans="1:16" x14ac:dyDescent="0.3">
      <c r="A862" s="126" t="s">
        <v>608</v>
      </c>
      <c r="B862" s="126" t="s">
        <v>5105</v>
      </c>
      <c r="C862" s="126" t="s">
        <v>808</v>
      </c>
      <c r="D862" s="126" t="s">
        <v>922</v>
      </c>
      <c r="E862" s="126" t="s">
        <v>809</v>
      </c>
      <c r="F862" s="126" t="s">
        <v>810</v>
      </c>
      <c r="G862" s="126" t="s">
        <v>810</v>
      </c>
      <c r="H862" s="126" t="s">
        <v>810</v>
      </c>
      <c r="I862" s="126" t="s">
        <v>810</v>
      </c>
      <c r="J862" s="126" t="s">
        <v>810</v>
      </c>
      <c r="K862" s="126" t="s">
        <v>810</v>
      </c>
      <c r="L862" s="126" t="s">
        <v>5106</v>
      </c>
      <c r="M862" s="126" t="s">
        <v>5107</v>
      </c>
      <c r="N862" s="126" t="s">
        <v>2419</v>
      </c>
      <c r="O862" s="126" t="s">
        <v>5108</v>
      </c>
      <c r="P862" s="125"/>
    </row>
    <row r="863" spans="1:16" x14ac:dyDescent="0.3">
      <c r="A863" s="126" t="s">
        <v>404</v>
      </c>
      <c r="B863" s="126" t="s">
        <v>5109</v>
      </c>
      <c r="C863" s="126" t="s">
        <v>808</v>
      </c>
      <c r="D863" s="126" t="s">
        <v>922</v>
      </c>
      <c r="E863" s="126" t="s">
        <v>809</v>
      </c>
      <c r="F863" s="126" t="s">
        <v>810</v>
      </c>
      <c r="G863" s="126" t="s">
        <v>809</v>
      </c>
      <c r="H863" s="126" t="s">
        <v>810</v>
      </c>
      <c r="I863" s="126" t="s">
        <v>810</v>
      </c>
      <c r="J863" s="126" t="s">
        <v>810</v>
      </c>
      <c r="K863" s="126" t="s">
        <v>810</v>
      </c>
      <c r="L863" s="126" t="s">
        <v>5110</v>
      </c>
      <c r="M863" s="126" t="s">
        <v>5111</v>
      </c>
      <c r="N863" s="126" t="s">
        <v>5112</v>
      </c>
      <c r="O863" s="126" t="s">
        <v>5113</v>
      </c>
      <c r="P863" s="125"/>
    </row>
    <row r="864" spans="1:16" x14ac:dyDescent="0.3">
      <c r="A864" s="126" t="s">
        <v>405</v>
      </c>
      <c r="B864" s="126" t="s">
        <v>5114</v>
      </c>
      <c r="C864" s="126" t="s">
        <v>808</v>
      </c>
      <c r="D864" s="126" t="s">
        <v>922</v>
      </c>
      <c r="E864" s="126" t="s">
        <v>809</v>
      </c>
      <c r="F864" s="126" t="s">
        <v>810</v>
      </c>
      <c r="G864" s="126" t="s">
        <v>810</v>
      </c>
      <c r="H864" s="126" t="s">
        <v>810</v>
      </c>
      <c r="I864" s="126" t="s">
        <v>810</v>
      </c>
      <c r="J864" s="126" t="s">
        <v>810</v>
      </c>
      <c r="K864" s="126" t="s">
        <v>810</v>
      </c>
      <c r="L864" s="126" t="s">
        <v>5115</v>
      </c>
      <c r="M864" s="126" t="s">
        <v>5116</v>
      </c>
      <c r="N864" s="126" t="s">
        <v>5117</v>
      </c>
      <c r="O864" s="126" t="s">
        <v>5118</v>
      </c>
      <c r="P864" s="126" t="s">
        <v>5119</v>
      </c>
    </row>
    <row r="865" spans="1:16" x14ac:dyDescent="0.3">
      <c r="A865" s="126" t="s">
        <v>635</v>
      </c>
      <c r="B865" s="126" t="s">
        <v>5120</v>
      </c>
      <c r="C865" s="126" t="s">
        <v>808</v>
      </c>
      <c r="D865" s="126" t="s">
        <v>922</v>
      </c>
      <c r="E865" s="126" t="s">
        <v>809</v>
      </c>
      <c r="F865" s="126" t="s">
        <v>809</v>
      </c>
      <c r="G865" s="126" t="s">
        <v>810</v>
      </c>
      <c r="H865" s="126" t="s">
        <v>810</v>
      </c>
      <c r="I865" s="126" t="s">
        <v>810</v>
      </c>
      <c r="J865" s="126" t="s">
        <v>810</v>
      </c>
      <c r="K865" s="126" t="s">
        <v>810</v>
      </c>
      <c r="L865" s="126" t="s">
        <v>5121</v>
      </c>
      <c r="M865" s="126" t="s">
        <v>5122</v>
      </c>
      <c r="N865" s="126" t="s">
        <v>1843</v>
      </c>
      <c r="O865" s="126" t="s">
        <v>5123</v>
      </c>
      <c r="P865" s="126" t="s">
        <v>5124</v>
      </c>
    </row>
    <row r="866" spans="1:16" x14ac:dyDescent="0.3">
      <c r="A866" s="126" t="s">
        <v>579</v>
      </c>
      <c r="B866" s="126" t="s">
        <v>5125</v>
      </c>
      <c r="C866" s="126" t="s">
        <v>808</v>
      </c>
      <c r="D866" s="126" t="s">
        <v>922</v>
      </c>
      <c r="E866" s="126" t="s">
        <v>809</v>
      </c>
      <c r="F866" s="126" t="s">
        <v>810</v>
      </c>
      <c r="G866" s="126" t="s">
        <v>810</v>
      </c>
      <c r="H866" s="126" t="s">
        <v>810</v>
      </c>
      <c r="I866" s="126" t="s">
        <v>810</v>
      </c>
      <c r="J866" s="126" t="s">
        <v>810</v>
      </c>
      <c r="K866" s="126" t="s">
        <v>810</v>
      </c>
      <c r="L866" s="126" t="s">
        <v>5126</v>
      </c>
      <c r="M866" s="126" t="s">
        <v>5127</v>
      </c>
      <c r="N866" s="126" t="s">
        <v>1024</v>
      </c>
      <c r="O866" s="126" t="s">
        <v>5128</v>
      </c>
      <c r="P866" s="125"/>
    </row>
    <row r="867" spans="1:16" x14ac:dyDescent="0.3">
      <c r="A867" s="126" t="s">
        <v>580</v>
      </c>
      <c r="B867" s="126" t="s">
        <v>5129</v>
      </c>
      <c r="C867" s="126" t="s">
        <v>808</v>
      </c>
      <c r="D867" s="126" t="s">
        <v>922</v>
      </c>
      <c r="E867" s="126" t="s">
        <v>809</v>
      </c>
      <c r="F867" s="126" t="s">
        <v>810</v>
      </c>
      <c r="G867" s="126" t="s">
        <v>810</v>
      </c>
      <c r="H867" s="126" t="s">
        <v>810</v>
      </c>
      <c r="I867" s="126" t="s">
        <v>810</v>
      </c>
      <c r="J867" s="126" t="s">
        <v>810</v>
      </c>
      <c r="K867" s="126" t="s">
        <v>810</v>
      </c>
      <c r="L867" s="126" t="s">
        <v>5130</v>
      </c>
      <c r="M867" s="126" t="s">
        <v>5131</v>
      </c>
      <c r="N867" s="126" t="s">
        <v>1024</v>
      </c>
      <c r="O867" s="126" t="s">
        <v>5132</v>
      </c>
      <c r="P867" s="126" t="s">
        <v>5133</v>
      </c>
    </row>
    <row r="868" spans="1:16" x14ac:dyDescent="0.3">
      <c r="A868" s="126" t="s">
        <v>636</v>
      </c>
      <c r="B868" s="126" t="s">
        <v>5134</v>
      </c>
      <c r="C868" s="126" t="s">
        <v>808</v>
      </c>
      <c r="D868" s="126" t="s">
        <v>922</v>
      </c>
      <c r="E868" s="126" t="s">
        <v>809</v>
      </c>
      <c r="F868" s="126" t="s">
        <v>809</v>
      </c>
      <c r="G868" s="126" t="s">
        <v>810</v>
      </c>
      <c r="H868" s="126" t="s">
        <v>810</v>
      </c>
      <c r="I868" s="126" t="s">
        <v>810</v>
      </c>
      <c r="J868" s="126" t="s">
        <v>810</v>
      </c>
      <c r="K868" s="126" t="s">
        <v>810</v>
      </c>
      <c r="L868" s="126" t="s">
        <v>5135</v>
      </c>
      <c r="M868" s="126" t="s">
        <v>5136</v>
      </c>
      <c r="N868" s="126" t="s">
        <v>4698</v>
      </c>
      <c r="O868" s="126" t="s">
        <v>5137</v>
      </c>
      <c r="P868" s="126" t="s">
        <v>5138</v>
      </c>
    </row>
    <row r="869" spans="1:16" x14ac:dyDescent="0.3">
      <c r="A869" s="126" t="s">
        <v>581</v>
      </c>
      <c r="B869" s="126" t="s">
        <v>5139</v>
      </c>
      <c r="C869" s="126" t="s">
        <v>808</v>
      </c>
      <c r="D869" s="126" t="s">
        <v>922</v>
      </c>
      <c r="E869" s="126" t="s">
        <v>809</v>
      </c>
      <c r="F869" s="126" t="s">
        <v>809</v>
      </c>
      <c r="G869" s="126" t="s">
        <v>810</v>
      </c>
      <c r="H869" s="126" t="s">
        <v>810</v>
      </c>
      <c r="I869" s="126" t="s">
        <v>810</v>
      </c>
      <c r="J869" s="126" t="s">
        <v>810</v>
      </c>
      <c r="K869" s="126" t="s">
        <v>810</v>
      </c>
      <c r="L869" s="126" t="s">
        <v>5140</v>
      </c>
      <c r="M869" s="126" t="s">
        <v>5141</v>
      </c>
      <c r="N869" s="126" t="s">
        <v>837</v>
      </c>
      <c r="O869" s="126" t="s">
        <v>5142</v>
      </c>
      <c r="P869" s="126" t="s">
        <v>5143</v>
      </c>
    </row>
    <row r="870" spans="1:16" x14ac:dyDescent="0.3">
      <c r="A870" s="126" t="s">
        <v>5145</v>
      </c>
      <c r="B870" s="126" t="s">
        <v>5144</v>
      </c>
      <c r="C870" s="126" t="s">
        <v>808</v>
      </c>
      <c r="D870" s="126" t="s">
        <v>922</v>
      </c>
      <c r="E870" s="126" t="s">
        <v>810</v>
      </c>
      <c r="F870" s="126" t="s">
        <v>810</v>
      </c>
      <c r="G870" s="126" t="s">
        <v>809</v>
      </c>
      <c r="H870" s="126" t="s">
        <v>809</v>
      </c>
      <c r="I870" s="126" t="s">
        <v>810</v>
      </c>
      <c r="J870" s="126" t="s">
        <v>810</v>
      </c>
      <c r="K870" s="126" t="s">
        <v>810</v>
      </c>
      <c r="L870" s="126" t="s">
        <v>5146</v>
      </c>
      <c r="M870" s="126" t="s">
        <v>3964</v>
      </c>
      <c r="N870" s="126" t="s">
        <v>3965</v>
      </c>
      <c r="O870" s="126" t="s">
        <v>5147</v>
      </c>
      <c r="P870" s="125"/>
    </row>
    <row r="871" spans="1:16" x14ac:dyDescent="0.3">
      <c r="A871" s="126" t="s">
        <v>406</v>
      </c>
      <c r="B871" s="126" t="s">
        <v>5148</v>
      </c>
      <c r="C871" s="126" t="s">
        <v>808</v>
      </c>
      <c r="D871" s="126" t="s">
        <v>922</v>
      </c>
      <c r="E871" s="126" t="s">
        <v>809</v>
      </c>
      <c r="F871" s="126" t="s">
        <v>810</v>
      </c>
      <c r="G871" s="126" t="s">
        <v>809</v>
      </c>
      <c r="H871" s="126" t="s">
        <v>810</v>
      </c>
      <c r="I871" s="126" t="s">
        <v>810</v>
      </c>
      <c r="J871" s="126" t="s">
        <v>810</v>
      </c>
      <c r="K871" s="126" t="s">
        <v>810</v>
      </c>
      <c r="L871" s="126" t="s">
        <v>5149</v>
      </c>
      <c r="M871" s="126" t="s">
        <v>5150</v>
      </c>
      <c r="N871" s="126" t="s">
        <v>813</v>
      </c>
      <c r="O871" s="126" t="s">
        <v>5151</v>
      </c>
      <c r="P871" s="125"/>
    </row>
    <row r="872" spans="1:16" x14ac:dyDescent="0.3">
      <c r="A872" s="126" t="s">
        <v>5153</v>
      </c>
      <c r="B872" s="126" t="s">
        <v>5152</v>
      </c>
      <c r="C872" s="126" t="s">
        <v>808</v>
      </c>
      <c r="D872" s="126" t="s">
        <v>922</v>
      </c>
      <c r="E872" s="126" t="s">
        <v>809</v>
      </c>
      <c r="F872" s="126" t="s">
        <v>810</v>
      </c>
      <c r="G872" s="126" t="s">
        <v>810</v>
      </c>
      <c r="H872" s="126" t="s">
        <v>810</v>
      </c>
      <c r="I872" s="126" t="s">
        <v>810</v>
      </c>
      <c r="J872" s="126" t="s">
        <v>810</v>
      </c>
      <c r="K872" s="126" t="s">
        <v>810</v>
      </c>
      <c r="L872" s="126" t="s">
        <v>5154</v>
      </c>
      <c r="M872" s="126" t="s">
        <v>5155</v>
      </c>
      <c r="N872" s="126" t="s">
        <v>3196</v>
      </c>
      <c r="O872" s="126" t="s">
        <v>5156</v>
      </c>
      <c r="P872" s="125"/>
    </row>
    <row r="873" spans="1:16" x14ac:dyDescent="0.3">
      <c r="A873" s="126" t="s">
        <v>5158</v>
      </c>
      <c r="B873" s="126" t="s">
        <v>5157</v>
      </c>
      <c r="C873" s="126" t="s">
        <v>808</v>
      </c>
      <c r="D873" s="126" t="s">
        <v>922</v>
      </c>
      <c r="E873" s="126" t="s">
        <v>810</v>
      </c>
      <c r="F873" s="126" t="s">
        <v>810</v>
      </c>
      <c r="G873" s="126" t="s">
        <v>809</v>
      </c>
      <c r="H873" s="126" t="s">
        <v>809</v>
      </c>
      <c r="I873" s="126" t="s">
        <v>810</v>
      </c>
      <c r="J873" s="126" t="s">
        <v>810</v>
      </c>
      <c r="K873" s="126" t="s">
        <v>810</v>
      </c>
      <c r="L873" s="126" t="s">
        <v>5159</v>
      </c>
      <c r="M873" s="126" t="s">
        <v>5160</v>
      </c>
      <c r="N873" s="126" t="s">
        <v>5161</v>
      </c>
      <c r="O873" s="126" t="s">
        <v>5162</v>
      </c>
      <c r="P873" s="126" t="s">
        <v>5163</v>
      </c>
    </row>
    <row r="874" spans="1:16" x14ac:dyDescent="0.3">
      <c r="A874" s="126" t="s">
        <v>407</v>
      </c>
      <c r="B874" s="126" t="s">
        <v>5164</v>
      </c>
      <c r="C874" s="126" t="s">
        <v>808</v>
      </c>
      <c r="D874" s="126" t="s">
        <v>922</v>
      </c>
      <c r="E874" s="126" t="s">
        <v>809</v>
      </c>
      <c r="F874" s="126" t="s">
        <v>810</v>
      </c>
      <c r="G874" s="126" t="s">
        <v>810</v>
      </c>
      <c r="H874" s="126" t="s">
        <v>810</v>
      </c>
      <c r="I874" s="126" t="s">
        <v>810</v>
      </c>
      <c r="J874" s="126" t="s">
        <v>810</v>
      </c>
      <c r="K874" s="126" t="s">
        <v>810</v>
      </c>
      <c r="L874" s="126" t="s">
        <v>5165</v>
      </c>
      <c r="M874" s="126" t="s">
        <v>5166</v>
      </c>
      <c r="N874" s="126" t="s">
        <v>813</v>
      </c>
      <c r="O874" s="126" t="s">
        <v>5167</v>
      </c>
      <c r="P874" s="125"/>
    </row>
    <row r="875" spans="1:16" x14ac:dyDescent="0.3">
      <c r="A875" s="126" t="s">
        <v>5169</v>
      </c>
      <c r="B875" s="126" t="s">
        <v>5168</v>
      </c>
      <c r="C875" s="126" t="s">
        <v>808</v>
      </c>
      <c r="D875" s="126" t="s">
        <v>815</v>
      </c>
      <c r="E875" s="126" t="s">
        <v>809</v>
      </c>
      <c r="F875" s="126" t="s">
        <v>810</v>
      </c>
      <c r="G875" s="126" t="s">
        <v>810</v>
      </c>
      <c r="H875" s="126" t="s">
        <v>810</v>
      </c>
      <c r="I875" s="126" t="s">
        <v>810</v>
      </c>
      <c r="J875" s="126" t="s">
        <v>810</v>
      </c>
      <c r="K875" s="126" t="s">
        <v>810</v>
      </c>
      <c r="L875" s="126" t="s">
        <v>5170</v>
      </c>
      <c r="M875" s="126" t="s">
        <v>5171</v>
      </c>
      <c r="N875" s="126" t="s">
        <v>2070</v>
      </c>
      <c r="O875" s="126" t="s">
        <v>5172</v>
      </c>
      <c r="P875" s="125"/>
    </row>
    <row r="876" spans="1:16" x14ac:dyDescent="0.3">
      <c r="A876" s="126" t="s">
        <v>5174</v>
      </c>
      <c r="B876" s="126" t="s">
        <v>5173</v>
      </c>
      <c r="C876" s="126" t="s">
        <v>808</v>
      </c>
      <c r="D876" s="126" t="s">
        <v>815</v>
      </c>
      <c r="E876" s="126" t="s">
        <v>810</v>
      </c>
      <c r="F876" s="126" t="s">
        <v>809</v>
      </c>
      <c r="G876" s="126" t="s">
        <v>810</v>
      </c>
      <c r="H876" s="126" t="s">
        <v>810</v>
      </c>
      <c r="I876" s="126" t="s">
        <v>810</v>
      </c>
      <c r="J876" s="126" t="s">
        <v>810</v>
      </c>
      <c r="K876" s="126" t="s">
        <v>810</v>
      </c>
      <c r="L876" s="126" t="s">
        <v>5175</v>
      </c>
      <c r="M876" s="126" t="s">
        <v>5176</v>
      </c>
      <c r="N876" s="126" t="s">
        <v>932</v>
      </c>
      <c r="O876" s="126" t="s">
        <v>5177</v>
      </c>
      <c r="P876" s="125"/>
    </row>
    <row r="877" spans="1:16" x14ac:dyDescent="0.3">
      <c r="A877" s="126" t="s">
        <v>5179</v>
      </c>
      <c r="B877" s="126" t="s">
        <v>5178</v>
      </c>
      <c r="C877" s="126" t="s">
        <v>808</v>
      </c>
      <c r="D877" s="126" t="s">
        <v>888</v>
      </c>
      <c r="E877" s="126" t="s">
        <v>809</v>
      </c>
      <c r="F877" s="126" t="s">
        <v>810</v>
      </c>
      <c r="G877" s="126" t="s">
        <v>810</v>
      </c>
      <c r="H877" s="126" t="s">
        <v>810</v>
      </c>
      <c r="I877" s="126" t="s">
        <v>810</v>
      </c>
      <c r="J877" s="126" t="s">
        <v>810</v>
      </c>
      <c r="K877" s="126" t="s">
        <v>810</v>
      </c>
      <c r="L877" s="126" t="s">
        <v>5180</v>
      </c>
      <c r="M877" s="126" t="s">
        <v>5181</v>
      </c>
      <c r="N877" s="126" t="s">
        <v>5182</v>
      </c>
      <c r="O877" s="126" t="s">
        <v>5183</v>
      </c>
      <c r="P877" s="126" t="s">
        <v>5184</v>
      </c>
    </row>
    <row r="878" spans="1:16" x14ac:dyDescent="0.3">
      <c r="A878" s="126" t="s">
        <v>424</v>
      </c>
      <c r="B878" s="126" t="s">
        <v>5185</v>
      </c>
      <c r="C878" s="126" t="s">
        <v>808</v>
      </c>
      <c r="D878" s="126" t="s">
        <v>815</v>
      </c>
      <c r="E878" s="126" t="s">
        <v>809</v>
      </c>
      <c r="F878" s="126" t="s">
        <v>810</v>
      </c>
      <c r="G878" s="126" t="s">
        <v>810</v>
      </c>
      <c r="H878" s="126" t="s">
        <v>810</v>
      </c>
      <c r="I878" s="126" t="s">
        <v>810</v>
      </c>
      <c r="J878" s="126" t="s">
        <v>810</v>
      </c>
      <c r="K878" s="126" t="s">
        <v>810</v>
      </c>
      <c r="L878" s="126" t="s">
        <v>5186</v>
      </c>
      <c r="M878" s="126" t="s">
        <v>5187</v>
      </c>
      <c r="N878" s="126" t="s">
        <v>1193</v>
      </c>
      <c r="O878" s="126" t="s">
        <v>5188</v>
      </c>
      <c r="P878" s="126" t="s">
        <v>5189</v>
      </c>
    </row>
    <row r="879" spans="1:16" x14ac:dyDescent="0.3">
      <c r="A879" s="126" t="s">
        <v>5191</v>
      </c>
      <c r="B879" s="126" t="s">
        <v>5190</v>
      </c>
      <c r="C879" s="126" t="s">
        <v>808</v>
      </c>
      <c r="D879" s="126" t="s">
        <v>815</v>
      </c>
      <c r="E879" s="126" t="s">
        <v>810</v>
      </c>
      <c r="F879" s="126" t="s">
        <v>809</v>
      </c>
      <c r="G879" s="126" t="s">
        <v>810</v>
      </c>
      <c r="H879" s="126" t="s">
        <v>810</v>
      </c>
      <c r="I879" s="126" t="s">
        <v>810</v>
      </c>
      <c r="J879" s="126" t="s">
        <v>810</v>
      </c>
      <c r="K879" s="126" t="s">
        <v>810</v>
      </c>
      <c r="L879" s="126" t="s">
        <v>5192</v>
      </c>
      <c r="M879" s="126" t="s">
        <v>5193</v>
      </c>
      <c r="N879" s="126" t="s">
        <v>2037</v>
      </c>
      <c r="O879" s="126" t="s">
        <v>5194</v>
      </c>
      <c r="P879" s="125"/>
    </row>
    <row r="880" spans="1:16" x14ac:dyDescent="0.3">
      <c r="A880" s="126" t="s">
        <v>5196</v>
      </c>
      <c r="B880" s="126" t="s">
        <v>5195</v>
      </c>
      <c r="C880" s="126" t="s">
        <v>808</v>
      </c>
      <c r="D880" s="126" t="s">
        <v>888</v>
      </c>
      <c r="E880" s="126" t="s">
        <v>810</v>
      </c>
      <c r="F880" s="126" t="s">
        <v>809</v>
      </c>
      <c r="G880" s="126" t="s">
        <v>810</v>
      </c>
      <c r="H880" s="126" t="s">
        <v>810</v>
      </c>
      <c r="I880" s="126" t="s">
        <v>810</v>
      </c>
      <c r="J880" s="126" t="s">
        <v>810</v>
      </c>
      <c r="K880" s="126" t="s">
        <v>810</v>
      </c>
      <c r="L880" s="126" t="s">
        <v>5197</v>
      </c>
      <c r="M880" s="126" t="s">
        <v>2337</v>
      </c>
      <c r="N880" s="126" t="s">
        <v>837</v>
      </c>
      <c r="O880" s="126" t="s">
        <v>5198</v>
      </c>
      <c r="P880" s="126" t="s">
        <v>5199</v>
      </c>
    </row>
    <row r="881" spans="1:16" x14ac:dyDescent="0.3">
      <c r="A881" s="126" t="s">
        <v>5201</v>
      </c>
      <c r="B881" s="126" t="s">
        <v>5200</v>
      </c>
      <c r="C881" s="126" t="s">
        <v>808</v>
      </c>
      <c r="D881" s="126" t="s">
        <v>861</v>
      </c>
      <c r="E881" s="126" t="s">
        <v>810</v>
      </c>
      <c r="F881" s="126" t="s">
        <v>809</v>
      </c>
      <c r="G881" s="126" t="s">
        <v>810</v>
      </c>
      <c r="H881" s="126" t="s">
        <v>810</v>
      </c>
      <c r="I881" s="126" t="s">
        <v>810</v>
      </c>
      <c r="J881" s="126" t="s">
        <v>810</v>
      </c>
      <c r="K881" s="126" t="s">
        <v>810</v>
      </c>
      <c r="L881" s="126" t="s">
        <v>1557</v>
      </c>
      <c r="M881" s="126" t="s">
        <v>1558</v>
      </c>
      <c r="N881" s="126" t="s">
        <v>837</v>
      </c>
      <c r="O881" s="126" t="s">
        <v>1559</v>
      </c>
      <c r="P881" s="125"/>
    </row>
    <row r="882" spans="1:16" x14ac:dyDescent="0.3">
      <c r="A882" s="126" t="s">
        <v>5203</v>
      </c>
      <c r="B882" s="126" t="s">
        <v>5202</v>
      </c>
      <c r="C882" s="126" t="s">
        <v>808</v>
      </c>
      <c r="D882" s="126" t="s">
        <v>815</v>
      </c>
      <c r="E882" s="126" t="s">
        <v>810</v>
      </c>
      <c r="F882" s="126" t="s">
        <v>809</v>
      </c>
      <c r="G882" s="126" t="s">
        <v>810</v>
      </c>
      <c r="H882" s="126" t="s">
        <v>810</v>
      </c>
      <c r="I882" s="126" t="s">
        <v>810</v>
      </c>
      <c r="J882" s="126" t="s">
        <v>810</v>
      </c>
      <c r="K882" s="126" t="s">
        <v>810</v>
      </c>
      <c r="L882" s="126" t="s">
        <v>5204</v>
      </c>
      <c r="M882" s="126" t="s">
        <v>982</v>
      </c>
      <c r="N882" s="126" t="s">
        <v>983</v>
      </c>
      <c r="O882" s="126" t="s">
        <v>5205</v>
      </c>
      <c r="P882" s="126" t="s">
        <v>5206</v>
      </c>
    </row>
    <row r="883" spans="1:16" x14ac:dyDescent="0.3">
      <c r="A883" s="126" t="s">
        <v>409</v>
      </c>
      <c r="B883" s="126" t="s">
        <v>5207</v>
      </c>
      <c r="C883" s="126" t="s">
        <v>935</v>
      </c>
      <c r="D883" s="126" t="s">
        <v>940</v>
      </c>
      <c r="E883" s="126" t="s">
        <v>809</v>
      </c>
      <c r="F883" s="126" t="s">
        <v>809</v>
      </c>
      <c r="G883" s="126" t="s">
        <v>809</v>
      </c>
      <c r="H883" s="126" t="s">
        <v>809</v>
      </c>
      <c r="I883" s="126" t="s">
        <v>809</v>
      </c>
      <c r="J883" s="126" t="s">
        <v>809</v>
      </c>
      <c r="K883" s="126" t="s">
        <v>809</v>
      </c>
      <c r="L883" s="126" t="s">
        <v>936</v>
      </c>
      <c r="M883" s="126" t="s">
        <v>5208</v>
      </c>
      <c r="N883" s="126" t="s">
        <v>837</v>
      </c>
      <c r="O883" s="126" t="s">
        <v>5209</v>
      </c>
      <c r="P883" s="126" t="s">
        <v>5210</v>
      </c>
    </row>
    <row r="884" spans="1:16" x14ac:dyDescent="0.3">
      <c r="A884" s="126" t="s">
        <v>5212</v>
      </c>
      <c r="B884" s="126" t="s">
        <v>5211</v>
      </c>
      <c r="C884" s="126" t="s">
        <v>2482</v>
      </c>
      <c r="D884" s="126" t="s">
        <v>2487</v>
      </c>
      <c r="E884" s="126" t="s">
        <v>810</v>
      </c>
      <c r="F884" s="126" t="s">
        <v>809</v>
      </c>
      <c r="G884" s="126" t="s">
        <v>810</v>
      </c>
      <c r="H884" s="126" t="s">
        <v>809</v>
      </c>
      <c r="I884" s="126" t="s">
        <v>810</v>
      </c>
      <c r="J884" s="126" t="s">
        <v>810</v>
      </c>
      <c r="K884" s="126" t="s">
        <v>810</v>
      </c>
      <c r="L884" s="126" t="s">
        <v>5213</v>
      </c>
      <c r="M884" s="126" t="s">
        <v>5214</v>
      </c>
      <c r="N884" s="126" t="s">
        <v>837</v>
      </c>
      <c r="O884" s="126" t="s">
        <v>5215</v>
      </c>
      <c r="P884" s="125"/>
    </row>
    <row r="885" spans="1:16" x14ac:dyDescent="0.3">
      <c r="A885" s="126" t="s">
        <v>5217</v>
      </c>
      <c r="B885" s="126" t="s">
        <v>5216</v>
      </c>
      <c r="C885" s="126" t="s">
        <v>808</v>
      </c>
      <c r="D885" s="126" t="s">
        <v>815</v>
      </c>
      <c r="E885" s="126" t="s">
        <v>809</v>
      </c>
      <c r="F885" s="126" t="s">
        <v>810</v>
      </c>
      <c r="G885" s="126" t="s">
        <v>810</v>
      </c>
      <c r="H885" s="126" t="s">
        <v>810</v>
      </c>
      <c r="I885" s="126" t="s">
        <v>810</v>
      </c>
      <c r="J885" s="126" t="s">
        <v>810</v>
      </c>
      <c r="K885" s="126" t="s">
        <v>810</v>
      </c>
      <c r="L885" s="126" t="s">
        <v>5218</v>
      </c>
      <c r="M885" s="126" t="s">
        <v>5219</v>
      </c>
      <c r="N885" s="126" t="s">
        <v>837</v>
      </c>
      <c r="O885" s="126" t="s">
        <v>5220</v>
      </c>
      <c r="P885" s="125"/>
    </row>
    <row r="886" spans="1:16" x14ac:dyDescent="0.3">
      <c r="A886" s="126" t="s">
        <v>410</v>
      </c>
      <c r="B886" s="126" t="s">
        <v>5221</v>
      </c>
      <c r="C886" s="126" t="s">
        <v>935</v>
      </c>
      <c r="D886" s="126" t="s">
        <v>940</v>
      </c>
      <c r="E886" s="126" t="s">
        <v>809</v>
      </c>
      <c r="F886" s="126" t="s">
        <v>809</v>
      </c>
      <c r="G886" s="126" t="s">
        <v>809</v>
      </c>
      <c r="H886" s="126" t="s">
        <v>810</v>
      </c>
      <c r="I886" s="126" t="s">
        <v>809</v>
      </c>
      <c r="J886" s="126" t="s">
        <v>810</v>
      </c>
      <c r="K886" s="126" t="s">
        <v>809</v>
      </c>
      <c r="L886" s="126" t="s">
        <v>5222</v>
      </c>
      <c r="M886" s="126" t="s">
        <v>5223</v>
      </c>
      <c r="N886" s="126" t="s">
        <v>4996</v>
      </c>
      <c r="O886" s="126" t="s">
        <v>5224</v>
      </c>
      <c r="P886" s="126" t="s">
        <v>5225</v>
      </c>
    </row>
    <row r="887" spans="1:16" x14ac:dyDescent="0.3">
      <c r="A887" s="126" t="s">
        <v>411</v>
      </c>
      <c r="B887" s="126" t="s">
        <v>5226</v>
      </c>
      <c r="C887" s="126" t="s">
        <v>935</v>
      </c>
      <c r="D887" s="126" t="s">
        <v>940</v>
      </c>
      <c r="E887" s="126" t="s">
        <v>809</v>
      </c>
      <c r="F887" s="126" t="s">
        <v>809</v>
      </c>
      <c r="G887" s="126" t="s">
        <v>809</v>
      </c>
      <c r="H887" s="126" t="s">
        <v>810</v>
      </c>
      <c r="I887" s="126" t="s">
        <v>809</v>
      </c>
      <c r="J887" s="126" t="s">
        <v>809</v>
      </c>
      <c r="K887" s="126" t="s">
        <v>809</v>
      </c>
      <c r="L887" s="126" t="s">
        <v>936</v>
      </c>
      <c r="M887" s="126" t="s">
        <v>5227</v>
      </c>
      <c r="N887" s="126" t="s">
        <v>5228</v>
      </c>
      <c r="O887" s="126" t="s">
        <v>5229</v>
      </c>
      <c r="P887" s="126" t="s">
        <v>5230</v>
      </c>
    </row>
    <row r="888" spans="1:16" x14ac:dyDescent="0.3">
      <c r="A888" s="126" t="s">
        <v>412</v>
      </c>
      <c r="B888" s="126" t="s">
        <v>5231</v>
      </c>
      <c r="C888" s="126" t="s">
        <v>808</v>
      </c>
      <c r="D888" s="126" t="s">
        <v>861</v>
      </c>
      <c r="E888" s="126" t="s">
        <v>809</v>
      </c>
      <c r="F888" s="126" t="s">
        <v>810</v>
      </c>
      <c r="G888" s="126" t="s">
        <v>810</v>
      </c>
      <c r="H888" s="126" t="s">
        <v>810</v>
      </c>
      <c r="I888" s="126" t="s">
        <v>810</v>
      </c>
      <c r="J888" s="126" t="s">
        <v>810</v>
      </c>
      <c r="K888" s="126" t="s">
        <v>810</v>
      </c>
      <c r="L888" s="126" t="s">
        <v>5232</v>
      </c>
      <c r="M888" s="126" t="s">
        <v>5233</v>
      </c>
      <c r="N888" s="126" t="s">
        <v>2125</v>
      </c>
      <c r="O888" s="126" t="s">
        <v>5234</v>
      </c>
      <c r="P888" s="125"/>
    </row>
    <row r="889" spans="1:16" x14ac:dyDescent="0.3">
      <c r="A889" s="126" t="s">
        <v>413</v>
      </c>
      <c r="B889" s="126" t="s">
        <v>5235</v>
      </c>
      <c r="C889" s="126" t="s">
        <v>935</v>
      </c>
      <c r="D889" s="126" t="s">
        <v>940</v>
      </c>
      <c r="E889" s="126" t="s">
        <v>809</v>
      </c>
      <c r="F889" s="126" t="s">
        <v>809</v>
      </c>
      <c r="G889" s="126" t="s">
        <v>809</v>
      </c>
      <c r="H889" s="126" t="s">
        <v>809</v>
      </c>
      <c r="I889" s="126" t="s">
        <v>809</v>
      </c>
      <c r="J889" s="126" t="s">
        <v>809</v>
      </c>
      <c r="K889" s="126" t="s">
        <v>809</v>
      </c>
      <c r="L889" s="126" t="s">
        <v>936</v>
      </c>
      <c r="M889" s="126" t="s">
        <v>5236</v>
      </c>
      <c r="N889" s="126" t="s">
        <v>1736</v>
      </c>
      <c r="O889" s="126" t="s">
        <v>5237</v>
      </c>
      <c r="P889" s="126" t="s">
        <v>5238</v>
      </c>
    </row>
    <row r="890" spans="1:16" x14ac:dyDescent="0.3">
      <c r="A890" s="126" t="s">
        <v>582</v>
      </c>
      <c r="B890" s="126" t="s">
        <v>5239</v>
      </c>
      <c r="C890" s="126" t="s">
        <v>808</v>
      </c>
      <c r="D890" s="126" t="s">
        <v>888</v>
      </c>
      <c r="E890" s="126" t="s">
        <v>809</v>
      </c>
      <c r="F890" s="126" t="s">
        <v>810</v>
      </c>
      <c r="G890" s="126" t="s">
        <v>810</v>
      </c>
      <c r="H890" s="126" t="s">
        <v>810</v>
      </c>
      <c r="I890" s="126" t="s">
        <v>810</v>
      </c>
      <c r="J890" s="126" t="s">
        <v>810</v>
      </c>
      <c r="K890" s="126" t="s">
        <v>810</v>
      </c>
      <c r="L890" s="126" t="s">
        <v>5240</v>
      </c>
      <c r="M890" s="126" t="s">
        <v>1959</v>
      </c>
      <c r="N890" s="126" t="s">
        <v>1736</v>
      </c>
      <c r="O890" s="126" t="s">
        <v>5241</v>
      </c>
      <c r="P890" s="125"/>
    </row>
    <row r="891" spans="1:16" x14ac:dyDescent="0.3">
      <c r="A891" s="126" t="s">
        <v>5243</v>
      </c>
      <c r="B891" s="126" t="s">
        <v>5242</v>
      </c>
      <c r="C891" s="126" t="s">
        <v>808</v>
      </c>
      <c r="D891" s="126" t="s">
        <v>815</v>
      </c>
      <c r="E891" s="126" t="s">
        <v>810</v>
      </c>
      <c r="F891" s="126" t="s">
        <v>809</v>
      </c>
      <c r="G891" s="126" t="s">
        <v>810</v>
      </c>
      <c r="H891" s="126" t="s">
        <v>810</v>
      </c>
      <c r="I891" s="126" t="s">
        <v>810</v>
      </c>
      <c r="J891" s="126" t="s">
        <v>810</v>
      </c>
      <c r="K891" s="126" t="s">
        <v>810</v>
      </c>
      <c r="L891" s="126" t="s">
        <v>5244</v>
      </c>
      <c r="M891" s="126" t="s">
        <v>5245</v>
      </c>
      <c r="N891" s="126" t="s">
        <v>5246</v>
      </c>
      <c r="O891" s="125"/>
      <c r="P891" s="125"/>
    </row>
    <row r="892" spans="1:16" x14ac:dyDescent="0.3">
      <c r="A892" s="126" t="s">
        <v>414</v>
      </c>
      <c r="B892" s="126" t="s">
        <v>5247</v>
      </c>
      <c r="C892" s="126" t="s">
        <v>935</v>
      </c>
      <c r="D892" s="126" t="s">
        <v>940</v>
      </c>
      <c r="E892" s="126" t="s">
        <v>809</v>
      </c>
      <c r="F892" s="126" t="s">
        <v>809</v>
      </c>
      <c r="G892" s="126" t="s">
        <v>809</v>
      </c>
      <c r="H892" s="126" t="s">
        <v>810</v>
      </c>
      <c r="I892" s="126" t="s">
        <v>809</v>
      </c>
      <c r="J892" s="126" t="s">
        <v>809</v>
      </c>
      <c r="K892" s="126" t="s">
        <v>809</v>
      </c>
      <c r="L892" s="126" t="s">
        <v>936</v>
      </c>
      <c r="M892" s="126" t="s">
        <v>5248</v>
      </c>
      <c r="N892" s="126" t="s">
        <v>5249</v>
      </c>
      <c r="O892" s="126" t="s">
        <v>5250</v>
      </c>
      <c r="P892" s="126" t="s">
        <v>5251</v>
      </c>
    </row>
    <row r="893" spans="1:16" x14ac:dyDescent="0.3">
      <c r="A893" s="126" t="s">
        <v>415</v>
      </c>
      <c r="B893" s="126" t="s">
        <v>5252</v>
      </c>
      <c r="C893" s="126" t="s">
        <v>935</v>
      </c>
      <c r="D893" s="126" t="s">
        <v>940</v>
      </c>
      <c r="E893" s="126" t="s">
        <v>809</v>
      </c>
      <c r="F893" s="126" t="s">
        <v>809</v>
      </c>
      <c r="G893" s="126" t="s">
        <v>810</v>
      </c>
      <c r="H893" s="126" t="s">
        <v>810</v>
      </c>
      <c r="I893" s="126" t="s">
        <v>809</v>
      </c>
      <c r="J893" s="126" t="s">
        <v>810</v>
      </c>
      <c r="K893" s="126" t="s">
        <v>809</v>
      </c>
      <c r="L893" s="126" t="s">
        <v>2661</v>
      </c>
      <c r="M893" s="126" t="s">
        <v>5253</v>
      </c>
      <c r="N893" s="126" t="s">
        <v>5254</v>
      </c>
      <c r="O893" s="126" t="s">
        <v>5255</v>
      </c>
      <c r="P893" s="126" t="s">
        <v>5256</v>
      </c>
    </row>
    <row r="894" spans="1:16" x14ac:dyDescent="0.3">
      <c r="A894" s="126" t="s">
        <v>5258</v>
      </c>
      <c r="B894" s="126" t="s">
        <v>5257</v>
      </c>
      <c r="C894" s="126" t="s">
        <v>808</v>
      </c>
      <c r="D894" s="126" t="s">
        <v>861</v>
      </c>
      <c r="E894" s="126" t="s">
        <v>810</v>
      </c>
      <c r="F894" s="126" t="s">
        <v>809</v>
      </c>
      <c r="G894" s="126" t="s">
        <v>810</v>
      </c>
      <c r="H894" s="126" t="s">
        <v>810</v>
      </c>
      <c r="I894" s="126" t="s">
        <v>810</v>
      </c>
      <c r="J894" s="126" t="s">
        <v>810</v>
      </c>
      <c r="K894" s="126" t="s">
        <v>810</v>
      </c>
      <c r="L894" s="126" t="s">
        <v>5259</v>
      </c>
      <c r="M894" s="126" t="s">
        <v>5260</v>
      </c>
      <c r="N894" s="126" t="s">
        <v>3436</v>
      </c>
      <c r="O894" s="126" t="s">
        <v>5261</v>
      </c>
      <c r="P894" s="126" t="s">
        <v>5262</v>
      </c>
    </row>
    <row r="895" spans="1:16" x14ac:dyDescent="0.3">
      <c r="A895" s="126" t="s">
        <v>5264</v>
      </c>
      <c r="B895" s="126" t="s">
        <v>5263</v>
      </c>
      <c r="C895" s="126" t="s">
        <v>808</v>
      </c>
      <c r="D895" s="126" t="s">
        <v>861</v>
      </c>
      <c r="E895" s="126" t="s">
        <v>809</v>
      </c>
      <c r="F895" s="126" t="s">
        <v>810</v>
      </c>
      <c r="G895" s="126" t="s">
        <v>809</v>
      </c>
      <c r="H895" s="126" t="s">
        <v>810</v>
      </c>
      <c r="I895" s="126" t="s">
        <v>810</v>
      </c>
      <c r="J895" s="126" t="s">
        <v>810</v>
      </c>
      <c r="K895" s="126" t="s">
        <v>810</v>
      </c>
      <c r="L895" s="126" t="s">
        <v>5265</v>
      </c>
      <c r="M895" s="126" t="s">
        <v>2156</v>
      </c>
      <c r="N895" s="126" t="s">
        <v>2150</v>
      </c>
      <c r="O895" s="126" t="s">
        <v>5266</v>
      </c>
      <c r="P895" s="125"/>
    </row>
    <row r="896" spans="1:16" x14ac:dyDescent="0.3">
      <c r="A896" s="126" t="s">
        <v>416</v>
      </c>
      <c r="B896" s="126" t="s">
        <v>5267</v>
      </c>
      <c r="C896" s="126" t="s">
        <v>935</v>
      </c>
      <c r="D896" s="126" t="s">
        <v>940</v>
      </c>
      <c r="E896" s="126" t="s">
        <v>809</v>
      </c>
      <c r="F896" s="126" t="s">
        <v>809</v>
      </c>
      <c r="G896" s="126" t="s">
        <v>809</v>
      </c>
      <c r="H896" s="126" t="s">
        <v>810</v>
      </c>
      <c r="I896" s="126" t="s">
        <v>809</v>
      </c>
      <c r="J896" s="126" t="s">
        <v>810</v>
      </c>
      <c r="K896" s="126" t="s">
        <v>809</v>
      </c>
      <c r="L896" s="126" t="s">
        <v>936</v>
      </c>
      <c r="M896" s="126" t="s">
        <v>5268</v>
      </c>
      <c r="N896" s="126" t="s">
        <v>5269</v>
      </c>
      <c r="O896" s="126" t="s">
        <v>5270</v>
      </c>
      <c r="P896" s="126" t="s">
        <v>5271</v>
      </c>
    </row>
    <row r="897" spans="1:16" x14ac:dyDescent="0.3">
      <c r="A897" s="126" t="s">
        <v>417</v>
      </c>
      <c r="B897" s="126" t="s">
        <v>5272</v>
      </c>
      <c r="C897" s="126" t="s">
        <v>935</v>
      </c>
      <c r="D897" s="126" t="s">
        <v>940</v>
      </c>
      <c r="E897" s="126" t="s">
        <v>809</v>
      </c>
      <c r="F897" s="126" t="s">
        <v>809</v>
      </c>
      <c r="G897" s="126" t="s">
        <v>809</v>
      </c>
      <c r="H897" s="126" t="s">
        <v>809</v>
      </c>
      <c r="I897" s="126" t="s">
        <v>809</v>
      </c>
      <c r="J897" s="126" t="s">
        <v>809</v>
      </c>
      <c r="K897" s="126" t="s">
        <v>809</v>
      </c>
      <c r="L897" s="126" t="s">
        <v>936</v>
      </c>
      <c r="M897" s="126" t="s">
        <v>5273</v>
      </c>
      <c r="N897" s="126" t="s">
        <v>2165</v>
      </c>
      <c r="O897" s="126" t="s">
        <v>5274</v>
      </c>
      <c r="P897" s="126" t="s">
        <v>5275</v>
      </c>
    </row>
    <row r="898" spans="1:16" x14ac:dyDescent="0.3">
      <c r="A898" s="126" t="s">
        <v>5277</v>
      </c>
      <c r="B898" s="126" t="s">
        <v>5276</v>
      </c>
      <c r="C898" s="126" t="s">
        <v>808</v>
      </c>
      <c r="D898" s="126" t="s">
        <v>861</v>
      </c>
      <c r="E898" s="126" t="s">
        <v>809</v>
      </c>
      <c r="F898" s="126" t="s">
        <v>810</v>
      </c>
      <c r="G898" s="126" t="s">
        <v>810</v>
      </c>
      <c r="H898" s="126" t="s">
        <v>810</v>
      </c>
      <c r="I898" s="126" t="s">
        <v>810</v>
      </c>
      <c r="J898" s="126" t="s">
        <v>810</v>
      </c>
      <c r="K898" s="126" t="s">
        <v>810</v>
      </c>
      <c r="L898" s="126" t="s">
        <v>5278</v>
      </c>
      <c r="M898" s="126" t="s">
        <v>5279</v>
      </c>
      <c r="N898" s="126" t="s">
        <v>5280</v>
      </c>
      <c r="O898" s="126" t="s">
        <v>5281</v>
      </c>
      <c r="P898" s="125"/>
    </row>
    <row r="899" spans="1:16" x14ac:dyDescent="0.3">
      <c r="A899" s="126" t="s">
        <v>418</v>
      </c>
      <c r="B899" s="126" t="s">
        <v>5282</v>
      </c>
      <c r="C899" s="126" t="s">
        <v>935</v>
      </c>
      <c r="D899" s="126" t="s">
        <v>940</v>
      </c>
      <c r="E899" s="126" t="s">
        <v>809</v>
      </c>
      <c r="F899" s="126" t="s">
        <v>809</v>
      </c>
      <c r="G899" s="126" t="s">
        <v>809</v>
      </c>
      <c r="H899" s="126" t="s">
        <v>809</v>
      </c>
      <c r="I899" s="126" t="s">
        <v>809</v>
      </c>
      <c r="J899" s="126" t="s">
        <v>809</v>
      </c>
      <c r="K899" s="126" t="s">
        <v>809</v>
      </c>
      <c r="L899" s="126" t="s">
        <v>936</v>
      </c>
      <c r="M899" s="126" t="s">
        <v>5283</v>
      </c>
      <c r="N899" s="126" t="s">
        <v>5280</v>
      </c>
      <c r="O899" s="126" t="s">
        <v>5284</v>
      </c>
      <c r="P899" s="126" t="s">
        <v>5285</v>
      </c>
    </row>
    <row r="900" spans="1:16" x14ac:dyDescent="0.3">
      <c r="A900" s="126" t="s">
        <v>419</v>
      </c>
      <c r="B900" s="126" t="s">
        <v>5286</v>
      </c>
      <c r="C900" s="126" t="s">
        <v>935</v>
      </c>
      <c r="D900" s="126" t="s">
        <v>940</v>
      </c>
      <c r="E900" s="126" t="s">
        <v>809</v>
      </c>
      <c r="F900" s="126" t="s">
        <v>810</v>
      </c>
      <c r="G900" s="126" t="s">
        <v>809</v>
      </c>
      <c r="H900" s="126" t="s">
        <v>810</v>
      </c>
      <c r="I900" s="126" t="s">
        <v>810</v>
      </c>
      <c r="J900" s="126" t="s">
        <v>810</v>
      </c>
      <c r="K900" s="126" t="s">
        <v>810</v>
      </c>
      <c r="L900" s="126" t="s">
        <v>5287</v>
      </c>
      <c r="M900" s="126" t="s">
        <v>5288</v>
      </c>
      <c r="N900" s="126" t="s">
        <v>5289</v>
      </c>
      <c r="O900" s="126" t="s">
        <v>5290</v>
      </c>
      <c r="P900" s="126" t="s">
        <v>5291</v>
      </c>
    </row>
    <row r="901" spans="1:16" x14ac:dyDescent="0.3">
      <c r="A901" s="126" t="s">
        <v>425</v>
      </c>
      <c r="B901" s="126" t="s">
        <v>5292</v>
      </c>
      <c r="C901" s="126" t="s">
        <v>808</v>
      </c>
      <c r="D901" s="126" t="s">
        <v>888</v>
      </c>
      <c r="E901" s="126" t="s">
        <v>809</v>
      </c>
      <c r="F901" s="126" t="s">
        <v>810</v>
      </c>
      <c r="G901" s="126" t="s">
        <v>810</v>
      </c>
      <c r="H901" s="126" t="s">
        <v>810</v>
      </c>
      <c r="I901" s="126" t="s">
        <v>810</v>
      </c>
      <c r="J901" s="126" t="s">
        <v>810</v>
      </c>
      <c r="K901" s="126" t="s">
        <v>810</v>
      </c>
      <c r="L901" s="126" t="s">
        <v>5293</v>
      </c>
      <c r="M901" s="126" t="s">
        <v>5294</v>
      </c>
      <c r="N901" s="126" t="s">
        <v>1081</v>
      </c>
      <c r="O901" s="126" t="s">
        <v>5295</v>
      </c>
      <c r="P901" s="125"/>
    </row>
    <row r="902" spans="1:16" x14ac:dyDescent="0.3">
      <c r="A902" s="126" t="s">
        <v>420</v>
      </c>
      <c r="B902" s="126" t="s">
        <v>5296</v>
      </c>
      <c r="C902" s="126" t="s">
        <v>935</v>
      </c>
      <c r="D902" s="126" t="s">
        <v>940</v>
      </c>
      <c r="E902" s="126" t="s">
        <v>809</v>
      </c>
      <c r="F902" s="126" t="s">
        <v>809</v>
      </c>
      <c r="G902" s="126" t="s">
        <v>809</v>
      </c>
      <c r="H902" s="126" t="s">
        <v>809</v>
      </c>
      <c r="I902" s="126" t="s">
        <v>809</v>
      </c>
      <c r="J902" s="126" t="s">
        <v>809</v>
      </c>
      <c r="K902" s="126" t="s">
        <v>809</v>
      </c>
      <c r="L902" s="126" t="s">
        <v>5297</v>
      </c>
      <c r="M902" s="126" t="s">
        <v>5298</v>
      </c>
      <c r="N902" s="126" t="s">
        <v>5299</v>
      </c>
      <c r="O902" s="126" t="s">
        <v>5300</v>
      </c>
      <c r="P902" s="126" t="s">
        <v>5301</v>
      </c>
    </row>
    <row r="903" spans="1:16" x14ac:dyDescent="0.3">
      <c r="A903" s="126" t="s">
        <v>426</v>
      </c>
      <c r="B903" s="126" t="s">
        <v>5302</v>
      </c>
      <c r="C903" s="126" t="s">
        <v>808</v>
      </c>
      <c r="D903" s="126" t="s">
        <v>888</v>
      </c>
      <c r="E903" s="126" t="s">
        <v>809</v>
      </c>
      <c r="F903" s="126" t="s">
        <v>810</v>
      </c>
      <c r="G903" s="126" t="s">
        <v>810</v>
      </c>
      <c r="H903" s="126" t="s">
        <v>810</v>
      </c>
      <c r="I903" s="126" t="s">
        <v>810</v>
      </c>
      <c r="J903" s="126" t="s">
        <v>810</v>
      </c>
      <c r="K903" s="126" t="s">
        <v>810</v>
      </c>
      <c r="L903" s="126" t="s">
        <v>5303</v>
      </c>
      <c r="M903" s="126" t="s">
        <v>5304</v>
      </c>
      <c r="N903" s="126" t="s">
        <v>5299</v>
      </c>
      <c r="O903" s="126" t="s">
        <v>5305</v>
      </c>
      <c r="P903" s="125"/>
    </row>
    <row r="904" spans="1:16" x14ac:dyDescent="0.3">
      <c r="A904" s="126" t="s">
        <v>5307</v>
      </c>
      <c r="B904" s="126" t="s">
        <v>5306</v>
      </c>
      <c r="C904" s="126" t="s">
        <v>808</v>
      </c>
      <c r="D904" s="126" t="s">
        <v>888</v>
      </c>
      <c r="E904" s="126" t="s">
        <v>809</v>
      </c>
      <c r="F904" s="126" t="s">
        <v>810</v>
      </c>
      <c r="G904" s="126" t="s">
        <v>810</v>
      </c>
      <c r="H904" s="126" t="s">
        <v>810</v>
      </c>
      <c r="I904" s="126" t="s">
        <v>810</v>
      </c>
      <c r="J904" s="126" t="s">
        <v>810</v>
      </c>
      <c r="K904" s="126" t="s">
        <v>810</v>
      </c>
      <c r="L904" s="126" t="s">
        <v>5308</v>
      </c>
      <c r="M904" s="126" t="s">
        <v>5309</v>
      </c>
      <c r="N904" s="126" t="s">
        <v>1244</v>
      </c>
      <c r="O904" s="126" t="s">
        <v>5310</v>
      </c>
      <c r="P904" s="125"/>
    </row>
    <row r="905" spans="1:16" x14ac:dyDescent="0.3">
      <c r="A905" s="126" t="s">
        <v>585</v>
      </c>
      <c r="B905" s="126" t="s">
        <v>5311</v>
      </c>
      <c r="C905" s="126" t="s">
        <v>808</v>
      </c>
      <c r="D905" s="126" t="s">
        <v>815</v>
      </c>
      <c r="E905" s="126" t="s">
        <v>809</v>
      </c>
      <c r="F905" s="126" t="s">
        <v>810</v>
      </c>
      <c r="G905" s="126" t="s">
        <v>810</v>
      </c>
      <c r="H905" s="126" t="s">
        <v>810</v>
      </c>
      <c r="I905" s="126" t="s">
        <v>810</v>
      </c>
      <c r="J905" s="126" t="s">
        <v>810</v>
      </c>
      <c r="K905" s="126" t="s">
        <v>810</v>
      </c>
      <c r="L905" s="126" t="s">
        <v>5312</v>
      </c>
      <c r="M905" s="126" t="s">
        <v>5313</v>
      </c>
      <c r="N905" s="126" t="s">
        <v>5314</v>
      </c>
      <c r="O905" s="126" t="s">
        <v>5315</v>
      </c>
      <c r="P905" s="125"/>
    </row>
    <row r="906" spans="1:16" x14ac:dyDescent="0.3">
      <c r="A906" s="126" t="s">
        <v>421</v>
      </c>
      <c r="B906" s="126" t="s">
        <v>5316</v>
      </c>
      <c r="C906" s="126" t="s">
        <v>935</v>
      </c>
      <c r="D906" s="126" t="s">
        <v>940</v>
      </c>
      <c r="E906" s="126" t="s">
        <v>809</v>
      </c>
      <c r="F906" s="126" t="s">
        <v>809</v>
      </c>
      <c r="G906" s="126" t="s">
        <v>809</v>
      </c>
      <c r="H906" s="126" t="s">
        <v>810</v>
      </c>
      <c r="I906" s="126" t="s">
        <v>809</v>
      </c>
      <c r="J906" s="126" t="s">
        <v>810</v>
      </c>
      <c r="K906" s="126" t="s">
        <v>809</v>
      </c>
      <c r="L906" s="126" t="s">
        <v>936</v>
      </c>
      <c r="M906" s="126" t="s">
        <v>5317</v>
      </c>
      <c r="N906" s="126" t="s">
        <v>3701</v>
      </c>
      <c r="O906" s="126" t="s">
        <v>5318</v>
      </c>
      <c r="P906" s="126" t="s">
        <v>5319</v>
      </c>
    </row>
    <row r="907" spans="1:16" x14ac:dyDescent="0.3">
      <c r="A907" s="126" t="s">
        <v>5321</v>
      </c>
      <c r="B907" s="126" t="s">
        <v>5320</v>
      </c>
      <c r="C907" s="126" t="s">
        <v>808</v>
      </c>
      <c r="D907" s="126" t="s">
        <v>815</v>
      </c>
      <c r="E907" s="126" t="s">
        <v>810</v>
      </c>
      <c r="F907" s="126" t="s">
        <v>810</v>
      </c>
      <c r="G907" s="126" t="s">
        <v>810</v>
      </c>
      <c r="H907" s="126" t="s">
        <v>810</v>
      </c>
      <c r="I907" s="126" t="s">
        <v>809</v>
      </c>
      <c r="J907" s="126" t="s">
        <v>809</v>
      </c>
      <c r="K907" s="126" t="s">
        <v>809</v>
      </c>
      <c r="L907" s="126" t="s">
        <v>5322</v>
      </c>
      <c r="M907" s="126" t="s">
        <v>5323</v>
      </c>
      <c r="N907" s="126" t="s">
        <v>837</v>
      </c>
      <c r="O907" s="126" t="s">
        <v>5324</v>
      </c>
      <c r="P907" s="126" t="s">
        <v>5325</v>
      </c>
    </row>
    <row r="908" spans="1:16" x14ac:dyDescent="0.3">
      <c r="A908" s="126" t="s">
        <v>422</v>
      </c>
      <c r="B908" s="126" t="s">
        <v>5326</v>
      </c>
      <c r="C908" s="126" t="s">
        <v>935</v>
      </c>
      <c r="D908" s="126" t="s">
        <v>940</v>
      </c>
      <c r="E908" s="126" t="s">
        <v>809</v>
      </c>
      <c r="F908" s="126" t="s">
        <v>809</v>
      </c>
      <c r="G908" s="126" t="s">
        <v>809</v>
      </c>
      <c r="H908" s="126" t="s">
        <v>810</v>
      </c>
      <c r="I908" s="126" t="s">
        <v>809</v>
      </c>
      <c r="J908" s="126" t="s">
        <v>809</v>
      </c>
      <c r="K908" s="126" t="s">
        <v>809</v>
      </c>
      <c r="L908" s="126" t="s">
        <v>936</v>
      </c>
      <c r="M908" s="126" t="s">
        <v>5327</v>
      </c>
      <c r="N908" s="126" t="s">
        <v>5328</v>
      </c>
      <c r="O908" s="126" t="s">
        <v>5329</v>
      </c>
      <c r="P908" s="126" t="s">
        <v>5330</v>
      </c>
    </row>
    <row r="909" spans="1:16" x14ac:dyDescent="0.3">
      <c r="A909" s="126" t="s">
        <v>5332</v>
      </c>
      <c r="B909" s="126" t="s">
        <v>5331</v>
      </c>
      <c r="C909" s="126" t="s">
        <v>808</v>
      </c>
      <c r="D909" s="126" t="s">
        <v>815</v>
      </c>
      <c r="E909" s="126" t="s">
        <v>810</v>
      </c>
      <c r="F909" s="126" t="s">
        <v>810</v>
      </c>
      <c r="G909" s="126" t="s">
        <v>810</v>
      </c>
      <c r="H909" s="126" t="s">
        <v>810</v>
      </c>
      <c r="I909" s="126" t="s">
        <v>809</v>
      </c>
      <c r="J909" s="126" t="s">
        <v>810</v>
      </c>
      <c r="K909" s="126" t="s">
        <v>809</v>
      </c>
      <c r="L909" s="126" t="s">
        <v>5333</v>
      </c>
      <c r="M909" s="126" t="s">
        <v>5334</v>
      </c>
      <c r="N909" s="126" t="s">
        <v>983</v>
      </c>
      <c r="O909" s="126" t="s">
        <v>5335</v>
      </c>
      <c r="P909" s="126" t="s">
        <v>5336</v>
      </c>
    </row>
    <row r="910" spans="1:16" x14ac:dyDescent="0.3">
      <c r="A910" s="126" t="s">
        <v>583</v>
      </c>
      <c r="B910" s="126" t="s">
        <v>5337</v>
      </c>
      <c r="C910" s="126" t="s">
        <v>808</v>
      </c>
      <c r="D910" s="126" t="s">
        <v>815</v>
      </c>
      <c r="E910" s="126" t="s">
        <v>809</v>
      </c>
      <c r="F910" s="126" t="s">
        <v>810</v>
      </c>
      <c r="G910" s="126" t="s">
        <v>810</v>
      </c>
      <c r="H910" s="126" t="s">
        <v>810</v>
      </c>
      <c r="I910" s="126" t="s">
        <v>810</v>
      </c>
      <c r="J910" s="126" t="s">
        <v>810</v>
      </c>
      <c r="K910" s="126" t="s">
        <v>810</v>
      </c>
      <c r="L910" s="126" t="s">
        <v>5338</v>
      </c>
      <c r="M910" s="126" t="s">
        <v>5339</v>
      </c>
      <c r="N910" s="126" t="s">
        <v>1282</v>
      </c>
      <c r="O910" s="126" t="s">
        <v>5340</v>
      </c>
      <c r="P910" s="125"/>
    </row>
    <row r="911" spans="1:16" x14ac:dyDescent="0.3">
      <c r="A911" s="126" t="s">
        <v>427</v>
      </c>
      <c r="B911" s="126" t="s">
        <v>5341</v>
      </c>
      <c r="C911" s="126" t="s">
        <v>808</v>
      </c>
      <c r="D911" s="126" t="s">
        <v>815</v>
      </c>
      <c r="E911" s="126" t="s">
        <v>809</v>
      </c>
      <c r="F911" s="126" t="s">
        <v>810</v>
      </c>
      <c r="G911" s="126" t="s">
        <v>809</v>
      </c>
      <c r="H911" s="126" t="s">
        <v>810</v>
      </c>
      <c r="I911" s="126" t="s">
        <v>810</v>
      </c>
      <c r="J911" s="126" t="s">
        <v>810</v>
      </c>
      <c r="K911" s="126" t="s">
        <v>810</v>
      </c>
      <c r="L911" s="126" t="s">
        <v>5342</v>
      </c>
      <c r="M911" s="126" t="s">
        <v>5343</v>
      </c>
      <c r="N911" s="126" t="s">
        <v>837</v>
      </c>
      <c r="O911" s="126" t="s">
        <v>5344</v>
      </c>
      <c r="P911" s="126" t="s">
        <v>5345</v>
      </c>
    </row>
    <row r="912" spans="1:16" x14ac:dyDescent="0.3">
      <c r="A912" s="126" t="s">
        <v>5347</v>
      </c>
      <c r="B912" s="126" t="s">
        <v>5346</v>
      </c>
      <c r="C912" s="126" t="s">
        <v>808</v>
      </c>
      <c r="D912" s="126" t="s">
        <v>815</v>
      </c>
      <c r="E912" s="126" t="s">
        <v>810</v>
      </c>
      <c r="F912" s="126" t="s">
        <v>809</v>
      </c>
      <c r="G912" s="126" t="s">
        <v>810</v>
      </c>
      <c r="H912" s="126" t="s">
        <v>810</v>
      </c>
      <c r="I912" s="126" t="s">
        <v>810</v>
      </c>
      <c r="J912" s="126" t="s">
        <v>810</v>
      </c>
      <c r="K912" s="126" t="s">
        <v>810</v>
      </c>
      <c r="L912" s="126" t="s">
        <v>5348</v>
      </c>
      <c r="M912" s="126" t="s">
        <v>5349</v>
      </c>
      <c r="N912" s="126" t="s">
        <v>5350</v>
      </c>
      <c r="O912" s="126" t="s">
        <v>5351</v>
      </c>
      <c r="P912" s="125"/>
    </row>
    <row r="913" spans="1:16" x14ac:dyDescent="0.3">
      <c r="A913" s="126" t="s">
        <v>5353</v>
      </c>
      <c r="B913" s="126" t="s">
        <v>5352</v>
      </c>
      <c r="C913" s="126" t="s">
        <v>808</v>
      </c>
      <c r="D913" s="126" t="s">
        <v>815</v>
      </c>
      <c r="E913" s="126" t="s">
        <v>810</v>
      </c>
      <c r="F913" s="126" t="s">
        <v>809</v>
      </c>
      <c r="G913" s="126" t="s">
        <v>810</v>
      </c>
      <c r="H913" s="126" t="s">
        <v>810</v>
      </c>
      <c r="I913" s="126" t="s">
        <v>810</v>
      </c>
      <c r="J913" s="126" t="s">
        <v>810</v>
      </c>
      <c r="K913" s="126" t="s">
        <v>810</v>
      </c>
      <c r="L913" s="126" t="s">
        <v>5354</v>
      </c>
      <c r="M913" s="126" t="s">
        <v>5355</v>
      </c>
      <c r="N913" s="126" t="s">
        <v>3839</v>
      </c>
      <c r="O913" s="126" t="s">
        <v>5356</v>
      </c>
      <c r="P913" s="126" t="s">
        <v>5357</v>
      </c>
    </row>
    <row r="914" spans="1:16" x14ac:dyDescent="0.3">
      <c r="A914" s="126" t="s">
        <v>5359</v>
      </c>
      <c r="B914" s="126" t="s">
        <v>5358</v>
      </c>
      <c r="C914" s="126" t="s">
        <v>808</v>
      </c>
      <c r="D914" s="126" t="s">
        <v>815</v>
      </c>
      <c r="E914" s="126" t="s">
        <v>810</v>
      </c>
      <c r="F914" s="126" t="s">
        <v>809</v>
      </c>
      <c r="G914" s="126" t="s">
        <v>810</v>
      </c>
      <c r="H914" s="126" t="s">
        <v>810</v>
      </c>
      <c r="I914" s="126" t="s">
        <v>810</v>
      </c>
      <c r="J914" s="126" t="s">
        <v>810</v>
      </c>
      <c r="K914" s="126" t="s">
        <v>810</v>
      </c>
      <c r="L914" s="126" t="s">
        <v>5360</v>
      </c>
      <c r="M914" s="126" t="s">
        <v>2675</v>
      </c>
      <c r="N914" s="126" t="s">
        <v>1427</v>
      </c>
      <c r="O914" s="126" t="s">
        <v>5361</v>
      </c>
      <c r="P914" s="125"/>
    </row>
    <row r="915" spans="1:16" x14ac:dyDescent="0.3">
      <c r="A915" s="126" t="s">
        <v>5363</v>
      </c>
      <c r="B915" s="126" t="s">
        <v>5362</v>
      </c>
      <c r="C915" s="126" t="s">
        <v>935</v>
      </c>
      <c r="D915" s="126" t="s">
        <v>2739</v>
      </c>
      <c r="E915" s="126" t="s">
        <v>810</v>
      </c>
      <c r="F915" s="126" t="s">
        <v>809</v>
      </c>
      <c r="G915" s="126" t="s">
        <v>810</v>
      </c>
      <c r="H915" s="126" t="s">
        <v>809</v>
      </c>
      <c r="I915" s="126" t="s">
        <v>809</v>
      </c>
      <c r="J915" s="126" t="s">
        <v>809</v>
      </c>
      <c r="K915" s="126" t="s">
        <v>809</v>
      </c>
      <c r="L915" s="126" t="s">
        <v>5364</v>
      </c>
      <c r="M915" s="126" t="s">
        <v>5365</v>
      </c>
      <c r="N915" s="126" t="s">
        <v>2490</v>
      </c>
      <c r="O915" s="126" t="s">
        <v>5366</v>
      </c>
      <c r="P915" s="126" t="s">
        <v>5367</v>
      </c>
    </row>
    <row r="916" spans="1:16" x14ac:dyDescent="0.3">
      <c r="A916" s="126" t="s">
        <v>428</v>
      </c>
      <c r="B916" s="126" t="s">
        <v>5368</v>
      </c>
      <c r="C916" s="126" t="s">
        <v>935</v>
      </c>
      <c r="D916" s="126" t="s">
        <v>940</v>
      </c>
      <c r="E916" s="126" t="s">
        <v>809</v>
      </c>
      <c r="F916" s="126" t="s">
        <v>809</v>
      </c>
      <c r="G916" s="126" t="s">
        <v>809</v>
      </c>
      <c r="H916" s="126" t="s">
        <v>809</v>
      </c>
      <c r="I916" s="126" t="s">
        <v>809</v>
      </c>
      <c r="J916" s="126" t="s">
        <v>809</v>
      </c>
      <c r="K916" s="126" t="s">
        <v>809</v>
      </c>
      <c r="L916" s="126" t="s">
        <v>936</v>
      </c>
      <c r="M916" s="126" t="s">
        <v>5369</v>
      </c>
      <c r="N916" s="126" t="s">
        <v>5370</v>
      </c>
      <c r="O916" s="126" t="s">
        <v>5371</v>
      </c>
      <c r="P916" s="126" t="s">
        <v>5372</v>
      </c>
    </row>
    <row r="917" spans="1:16" x14ac:dyDescent="0.3">
      <c r="A917" s="126" t="s">
        <v>5374</v>
      </c>
      <c r="B917" s="126" t="s">
        <v>5373</v>
      </c>
      <c r="C917" s="126" t="s">
        <v>808</v>
      </c>
      <c r="D917" s="126" t="s">
        <v>815</v>
      </c>
      <c r="E917" s="126" t="s">
        <v>810</v>
      </c>
      <c r="F917" s="126" t="s">
        <v>809</v>
      </c>
      <c r="G917" s="126" t="s">
        <v>810</v>
      </c>
      <c r="H917" s="126" t="s">
        <v>810</v>
      </c>
      <c r="I917" s="126" t="s">
        <v>810</v>
      </c>
      <c r="J917" s="126" t="s">
        <v>810</v>
      </c>
      <c r="K917" s="126" t="s">
        <v>810</v>
      </c>
      <c r="L917" s="126" t="s">
        <v>5375</v>
      </c>
      <c r="M917" s="126" t="s">
        <v>5376</v>
      </c>
      <c r="N917" s="126" t="s">
        <v>964</v>
      </c>
      <c r="O917" s="126" t="s">
        <v>5377</v>
      </c>
      <c r="P917" s="126" t="s">
        <v>5378</v>
      </c>
    </row>
    <row r="918" spans="1:16" x14ac:dyDescent="0.3">
      <c r="A918" s="126" t="s">
        <v>5380</v>
      </c>
      <c r="B918" s="126" t="s">
        <v>5379</v>
      </c>
      <c r="C918" s="126" t="s">
        <v>808</v>
      </c>
      <c r="D918" s="126" t="s">
        <v>1135</v>
      </c>
      <c r="E918" s="126" t="s">
        <v>810</v>
      </c>
      <c r="F918" s="126" t="s">
        <v>810</v>
      </c>
      <c r="G918" s="126" t="s">
        <v>810</v>
      </c>
      <c r="H918" s="126" t="s">
        <v>810</v>
      </c>
      <c r="I918" s="126" t="s">
        <v>810</v>
      </c>
      <c r="J918" s="126" t="s">
        <v>810</v>
      </c>
      <c r="K918" s="126" t="s">
        <v>810</v>
      </c>
      <c r="L918" s="126" t="s">
        <v>5381</v>
      </c>
      <c r="M918" s="126" t="s">
        <v>5382</v>
      </c>
      <c r="N918" s="126" t="s">
        <v>5383</v>
      </c>
      <c r="O918" s="126" t="s">
        <v>5384</v>
      </c>
      <c r="P918" s="126" t="s">
        <v>5385</v>
      </c>
    </row>
    <row r="919" spans="1:16" x14ac:dyDescent="0.3">
      <c r="A919" s="126" t="s">
        <v>429</v>
      </c>
      <c r="B919" s="126" t="s">
        <v>5386</v>
      </c>
      <c r="C919" s="126" t="s">
        <v>935</v>
      </c>
      <c r="D919" s="126" t="s">
        <v>940</v>
      </c>
      <c r="E919" s="126" t="s">
        <v>809</v>
      </c>
      <c r="F919" s="126" t="s">
        <v>809</v>
      </c>
      <c r="G919" s="126" t="s">
        <v>809</v>
      </c>
      <c r="H919" s="126" t="s">
        <v>810</v>
      </c>
      <c r="I919" s="126" t="s">
        <v>809</v>
      </c>
      <c r="J919" s="126" t="s">
        <v>809</v>
      </c>
      <c r="K919" s="126" t="s">
        <v>809</v>
      </c>
      <c r="L919" s="126" t="s">
        <v>5387</v>
      </c>
      <c r="M919" s="126" t="s">
        <v>5388</v>
      </c>
      <c r="N919" s="126" t="s">
        <v>5389</v>
      </c>
      <c r="O919" s="126" t="s">
        <v>5390</v>
      </c>
      <c r="P919" s="126" t="s">
        <v>5391</v>
      </c>
    </row>
    <row r="920" spans="1:16" x14ac:dyDescent="0.3">
      <c r="A920" s="126" t="s">
        <v>430</v>
      </c>
      <c r="B920" s="126" t="s">
        <v>5392</v>
      </c>
      <c r="C920" s="126" t="s">
        <v>935</v>
      </c>
      <c r="D920" s="126" t="s">
        <v>940</v>
      </c>
      <c r="E920" s="126" t="s">
        <v>809</v>
      </c>
      <c r="F920" s="126" t="s">
        <v>809</v>
      </c>
      <c r="G920" s="126" t="s">
        <v>809</v>
      </c>
      <c r="H920" s="126" t="s">
        <v>810</v>
      </c>
      <c r="I920" s="126" t="s">
        <v>809</v>
      </c>
      <c r="J920" s="126" t="s">
        <v>809</v>
      </c>
      <c r="K920" s="126" t="s">
        <v>809</v>
      </c>
      <c r="L920" s="126" t="s">
        <v>936</v>
      </c>
      <c r="M920" s="126" t="s">
        <v>5393</v>
      </c>
      <c r="N920" s="126" t="s">
        <v>4920</v>
      </c>
      <c r="O920" s="126" t="s">
        <v>5394</v>
      </c>
      <c r="P920" s="126" t="s">
        <v>5395</v>
      </c>
    </row>
    <row r="921" spans="1:16" x14ac:dyDescent="0.3">
      <c r="A921" s="126" t="s">
        <v>5397</v>
      </c>
      <c r="B921" s="126" t="s">
        <v>5396</v>
      </c>
      <c r="C921" s="126" t="s">
        <v>808</v>
      </c>
      <c r="D921" s="126" t="s">
        <v>815</v>
      </c>
      <c r="E921" s="126" t="s">
        <v>809</v>
      </c>
      <c r="F921" s="126" t="s">
        <v>810</v>
      </c>
      <c r="G921" s="126" t="s">
        <v>810</v>
      </c>
      <c r="H921" s="126" t="s">
        <v>810</v>
      </c>
      <c r="I921" s="126" t="s">
        <v>810</v>
      </c>
      <c r="J921" s="126" t="s">
        <v>810</v>
      </c>
      <c r="K921" s="126" t="s">
        <v>810</v>
      </c>
      <c r="L921" s="126" t="s">
        <v>5398</v>
      </c>
      <c r="M921" s="126" t="s">
        <v>5399</v>
      </c>
      <c r="N921" s="126" t="s">
        <v>837</v>
      </c>
      <c r="O921" s="126" t="s">
        <v>5400</v>
      </c>
      <c r="P921" s="125"/>
    </row>
    <row r="922" spans="1:16" x14ac:dyDescent="0.3">
      <c r="A922" s="126" t="s">
        <v>431</v>
      </c>
      <c r="B922" s="126" t="s">
        <v>5401</v>
      </c>
      <c r="C922" s="126" t="s">
        <v>808</v>
      </c>
      <c r="D922" s="126" t="s">
        <v>888</v>
      </c>
      <c r="E922" s="126" t="s">
        <v>809</v>
      </c>
      <c r="F922" s="126" t="s">
        <v>810</v>
      </c>
      <c r="G922" s="126" t="s">
        <v>810</v>
      </c>
      <c r="H922" s="126" t="s">
        <v>810</v>
      </c>
      <c r="I922" s="126" t="s">
        <v>810</v>
      </c>
      <c r="J922" s="126" t="s">
        <v>810</v>
      </c>
      <c r="K922" s="126" t="s">
        <v>810</v>
      </c>
      <c r="L922" s="126" t="s">
        <v>5402</v>
      </c>
      <c r="M922" s="126" t="s">
        <v>5403</v>
      </c>
      <c r="N922" s="126" t="s">
        <v>4477</v>
      </c>
      <c r="O922" s="126" t="s">
        <v>5404</v>
      </c>
      <c r="P922" s="126" t="s">
        <v>5405</v>
      </c>
    </row>
    <row r="923" spans="1:16" x14ac:dyDescent="0.3">
      <c r="A923" s="126" t="s">
        <v>5407</v>
      </c>
      <c r="B923" s="126" t="s">
        <v>5406</v>
      </c>
      <c r="C923" s="126" t="s">
        <v>808</v>
      </c>
      <c r="D923" s="126" t="s">
        <v>815</v>
      </c>
      <c r="E923" s="126" t="s">
        <v>809</v>
      </c>
      <c r="F923" s="126" t="s">
        <v>810</v>
      </c>
      <c r="G923" s="126" t="s">
        <v>810</v>
      </c>
      <c r="H923" s="126" t="s">
        <v>810</v>
      </c>
      <c r="I923" s="126" t="s">
        <v>810</v>
      </c>
      <c r="J923" s="126" t="s">
        <v>810</v>
      </c>
      <c r="K923" s="126" t="s">
        <v>810</v>
      </c>
      <c r="L923" s="126" t="s">
        <v>5408</v>
      </c>
      <c r="M923" s="126" t="s">
        <v>5409</v>
      </c>
      <c r="N923" s="126" t="s">
        <v>5410</v>
      </c>
      <c r="O923" s="125"/>
      <c r="P923" s="125"/>
    </row>
    <row r="924" spans="1:16" x14ac:dyDescent="0.3">
      <c r="A924" s="126" t="s">
        <v>432</v>
      </c>
      <c r="B924" s="126" t="s">
        <v>5411</v>
      </c>
      <c r="C924" s="126" t="s">
        <v>935</v>
      </c>
      <c r="D924" s="126" t="s">
        <v>940</v>
      </c>
      <c r="E924" s="126" t="s">
        <v>809</v>
      </c>
      <c r="F924" s="126" t="s">
        <v>810</v>
      </c>
      <c r="G924" s="126" t="s">
        <v>809</v>
      </c>
      <c r="H924" s="126" t="s">
        <v>810</v>
      </c>
      <c r="I924" s="126" t="s">
        <v>810</v>
      </c>
      <c r="J924" s="126" t="s">
        <v>810</v>
      </c>
      <c r="K924" s="126" t="s">
        <v>810</v>
      </c>
      <c r="L924" s="126" t="s">
        <v>936</v>
      </c>
      <c r="M924" s="126" t="s">
        <v>5412</v>
      </c>
      <c r="N924" s="126" t="s">
        <v>1648</v>
      </c>
      <c r="O924" s="126" t="s">
        <v>5413</v>
      </c>
      <c r="P924" s="126" t="s">
        <v>5414</v>
      </c>
    </row>
    <row r="925" spans="1:16" x14ac:dyDescent="0.3">
      <c r="A925" s="126" t="s">
        <v>433</v>
      </c>
      <c r="B925" s="126" t="s">
        <v>5415</v>
      </c>
      <c r="C925" s="126" t="s">
        <v>935</v>
      </c>
      <c r="D925" s="126" t="s">
        <v>940</v>
      </c>
      <c r="E925" s="126" t="s">
        <v>809</v>
      </c>
      <c r="F925" s="126" t="s">
        <v>809</v>
      </c>
      <c r="G925" s="126" t="s">
        <v>809</v>
      </c>
      <c r="H925" s="126" t="s">
        <v>810</v>
      </c>
      <c r="I925" s="126" t="s">
        <v>809</v>
      </c>
      <c r="J925" s="126" t="s">
        <v>809</v>
      </c>
      <c r="K925" s="126" t="s">
        <v>809</v>
      </c>
      <c r="L925" s="126" t="s">
        <v>936</v>
      </c>
      <c r="M925" s="126" t="s">
        <v>5416</v>
      </c>
      <c r="N925" s="126" t="s">
        <v>2419</v>
      </c>
      <c r="O925" s="126" t="s">
        <v>5417</v>
      </c>
      <c r="P925" s="126" t="s">
        <v>5418</v>
      </c>
    </row>
    <row r="926" spans="1:16" x14ac:dyDescent="0.3">
      <c r="A926" s="126" t="s">
        <v>434</v>
      </c>
      <c r="B926" s="126" t="s">
        <v>5419</v>
      </c>
      <c r="C926" s="126" t="s">
        <v>808</v>
      </c>
      <c r="D926" s="126" t="s">
        <v>861</v>
      </c>
      <c r="E926" s="126" t="s">
        <v>809</v>
      </c>
      <c r="F926" s="126" t="s">
        <v>810</v>
      </c>
      <c r="G926" s="126" t="s">
        <v>810</v>
      </c>
      <c r="H926" s="126" t="s">
        <v>810</v>
      </c>
      <c r="I926" s="126" t="s">
        <v>810</v>
      </c>
      <c r="J926" s="126" t="s">
        <v>810</v>
      </c>
      <c r="K926" s="126" t="s">
        <v>810</v>
      </c>
      <c r="L926" s="126" t="s">
        <v>5420</v>
      </c>
      <c r="M926" s="126" t="s">
        <v>5421</v>
      </c>
      <c r="N926" s="126" t="s">
        <v>837</v>
      </c>
      <c r="O926" s="126" t="s">
        <v>5422</v>
      </c>
      <c r="P926" s="126" t="s">
        <v>5423</v>
      </c>
    </row>
    <row r="927" spans="1:16" x14ac:dyDescent="0.3">
      <c r="A927" s="126" t="s">
        <v>435</v>
      </c>
      <c r="B927" s="126" t="s">
        <v>5424</v>
      </c>
      <c r="C927" s="126" t="s">
        <v>2482</v>
      </c>
      <c r="D927" s="126" t="s">
        <v>2487</v>
      </c>
      <c r="E927" s="126" t="s">
        <v>809</v>
      </c>
      <c r="F927" s="126" t="s">
        <v>809</v>
      </c>
      <c r="G927" s="126" t="s">
        <v>809</v>
      </c>
      <c r="H927" s="126" t="s">
        <v>809</v>
      </c>
      <c r="I927" s="126" t="s">
        <v>809</v>
      </c>
      <c r="J927" s="126" t="s">
        <v>810</v>
      </c>
      <c r="K927" s="126" t="s">
        <v>810</v>
      </c>
      <c r="L927" s="126" t="s">
        <v>936</v>
      </c>
      <c r="M927" s="126" t="s">
        <v>5425</v>
      </c>
      <c r="N927" s="126" t="s">
        <v>1366</v>
      </c>
      <c r="O927" s="126" t="s">
        <v>5426</v>
      </c>
      <c r="P927" s="126" t="s">
        <v>5427</v>
      </c>
    </row>
    <row r="928" spans="1:16" x14ac:dyDescent="0.3">
      <c r="A928" s="126" t="s">
        <v>5429</v>
      </c>
      <c r="B928" s="126" t="s">
        <v>5428</v>
      </c>
      <c r="C928" s="126" t="s">
        <v>808</v>
      </c>
      <c r="D928" s="126" t="s">
        <v>888</v>
      </c>
      <c r="E928" s="126" t="s">
        <v>809</v>
      </c>
      <c r="F928" s="126" t="s">
        <v>810</v>
      </c>
      <c r="G928" s="126" t="s">
        <v>810</v>
      </c>
      <c r="H928" s="126" t="s">
        <v>810</v>
      </c>
      <c r="I928" s="126" t="s">
        <v>810</v>
      </c>
      <c r="J928" s="126" t="s">
        <v>810</v>
      </c>
      <c r="K928" s="126" t="s">
        <v>810</v>
      </c>
      <c r="L928" s="126" t="s">
        <v>5430</v>
      </c>
      <c r="M928" s="126" t="s">
        <v>5431</v>
      </c>
      <c r="N928" s="126" t="s">
        <v>5432</v>
      </c>
      <c r="O928" s="126" t="s">
        <v>5433</v>
      </c>
      <c r="P928" s="126" t="s">
        <v>5434</v>
      </c>
    </row>
    <row r="929" spans="1:16" x14ac:dyDescent="0.3">
      <c r="A929" s="126" t="s">
        <v>586</v>
      </c>
      <c r="B929" s="126" t="s">
        <v>5435</v>
      </c>
      <c r="C929" s="126" t="s">
        <v>808</v>
      </c>
      <c r="D929" s="126" t="s">
        <v>815</v>
      </c>
      <c r="E929" s="126" t="s">
        <v>809</v>
      </c>
      <c r="F929" s="126" t="s">
        <v>810</v>
      </c>
      <c r="G929" s="126" t="s">
        <v>810</v>
      </c>
      <c r="H929" s="126" t="s">
        <v>810</v>
      </c>
      <c r="I929" s="126" t="s">
        <v>810</v>
      </c>
      <c r="J929" s="126" t="s">
        <v>810</v>
      </c>
      <c r="K929" s="126" t="s">
        <v>810</v>
      </c>
      <c r="L929" s="126" t="s">
        <v>5436</v>
      </c>
      <c r="M929" s="126" t="s">
        <v>5437</v>
      </c>
      <c r="N929" s="126" t="s">
        <v>3917</v>
      </c>
      <c r="O929" s="126" t="s">
        <v>5438</v>
      </c>
      <c r="P929" s="126" t="s">
        <v>5439</v>
      </c>
    </row>
    <row r="930" spans="1:16" x14ac:dyDescent="0.3">
      <c r="A930" s="126" t="s">
        <v>436</v>
      </c>
      <c r="B930" s="126" t="s">
        <v>5440</v>
      </c>
      <c r="C930" s="126" t="s">
        <v>935</v>
      </c>
      <c r="D930" s="126" t="s">
        <v>940</v>
      </c>
      <c r="E930" s="126" t="s">
        <v>809</v>
      </c>
      <c r="F930" s="126" t="s">
        <v>809</v>
      </c>
      <c r="G930" s="126" t="s">
        <v>809</v>
      </c>
      <c r="H930" s="126" t="s">
        <v>809</v>
      </c>
      <c r="I930" s="126" t="s">
        <v>809</v>
      </c>
      <c r="J930" s="126" t="s">
        <v>809</v>
      </c>
      <c r="K930" s="126" t="s">
        <v>809</v>
      </c>
      <c r="L930" s="126" t="s">
        <v>936</v>
      </c>
      <c r="M930" s="126" t="s">
        <v>5441</v>
      </c>
      <c r="N930" s="126" t="s">
        <v>3917</v>
      </c>
      <c r="O930" s="126" t="s">
        <v>5442</v>
      </c>
      <c r="P930" s="126" t="s">
        <v>5443</v>
      </c>
    </row>
    <row r="931" spans="1:16" x14ac:dyDescent="0.3">
      <c r="A931" s="126" t="s">
        <v>437</v>
      </c>
      <c r="B931" s="126" t="s">
        <v>5444</v>
      </c>
      <c r="C931" s="126" t="s">
        <v>808</v>
      </c>
      <c r="D931" s="126" t="s">
        <v>888</v>
      </c>
      <c r="E931" s="126" t="s">
        <v>809</v>
      </c>
      <c r="F931" s="126" t="s">
        <v>810</v>
      </c>
      <c r="G931" s="126" t="s">
        <v>810</v>
      </c>
      <c r="H931" s="126" t="s">
        <v>810</v>
      </c>
      <c r="I931" s="126" t="s">
        <v>810</v>
      </c>
      <c r="J931" s="126" t="s">
        <v>810</v>
      </c>
      <c r="K931" s="126" t="s">
        <v>810</v>
      </c>
      <c r="L931" s="126" t="s">
        <v>5445</v>
      </c>
      <c r="M931" s="126" t="s">
        <v>5446</v>
      </c>
      <c r="N931" s="126" t="s">
        <v>2639</v>
      </c>
      <c r="O931" s="126" t="s">
        <v>5447</v>
      </c>
      <c r="P931" s="125"/>
    </row>
    <row r="932" spans="1:16" x14ac:dyDescent="0.3">
      <c r="A932" s="126" t="s">
        <v>439</v>
      </c>
      <c r="B932" s="126" t="s">
        <v>5448</v>
      </c>
      <c r="C932" s="126" t="s">
        <v>808</v>
      </c>
      <c r="D932" s="126" t="s">
        <v>815</v>
      </c>
      <c r="E932" s="126" t="s">
        <v>809</v>
      </c>
      <c r="F932" s="126" t="s">
        <v>810</v>
      </c>
      <c r="G932" s="126" t="s">
        <v>810</v>
      </c>
      <c r="H932" s="126" t="s">
        <v>810</v>
      </c>
      <c r="I932" s="126" t="s">
        <v>810</v>
      </c>
      <c r="J932" s="126" t="s">
        <v>810</v>
      </c>
      <c r="K932" s="126" t="s">
        <v>810</v>
      </c>
      <c r="L932" s="126" t="s">
        <v>5449</v>
      </c>
      <c r="M932" s="126" t="s">
        <v>5450</v>
      </c>
      <c r="N932" s="126" t="s">
        <v>3598</v>
      </c>
      <c r="O932" s="126" t="s">
        <v>5451</v>
      </c>
      <c r="P932" s="126" t="s">
        <v>5452</v>
      </c>
    </row>
    <row r="933" spans="1:16" x14ac:dyDescent="0.3">
      <c r="A933" s="126" t="s">
        <v>440</v>
      </c>
      <c r="B933" s="126" t="s">
        <v>5453</v>
      </c>
      <c r="C933" s="126" t="s">
        <v>808</v>
      </c>
      <c r="D933" s="126" t="s">
        <v>815</v>
      </c>
      <c r="E933" s="126" t="s">
        <v>809</v>
      </c>
      <c r="F933" s="126" t="s">
        <v>810</v>
      </c>
      <c r="G933" s="126" t="s">
        <v>810</v>
      </c>
      <c r="H933" s="126" t="s">
        <v>810</v>
      </c>
      <c r="I933" s="126" t="s">
        <v>810</v>
      </c>
      <c r="J933" s="126" t="s">
        <v>810</v>
      </c>
      <c r="K933" s="126" t="s">
        <v>810</v>
      </c>
      <c r="L933" s="126" t="s">
        <v>5454</v>
      </c>
      <c r="M933" s="126" t="s">
        <v>5455</v>
      </c>
      <c r="N933" s="126" t="s">
        <v>1427</v>
      </c>
      <c r="O933" s="126" t="s">
        <v>5456</v>
      </c>
      <c r="P933" s="125"/>
    </row>
    <row r="934" spans="1:16" x14ac:dyDescent="0.3">
      <c r="A934" s="126" t="s">
        <v>438</v>
      </c>
      <c r="B934" s="126" t="s">
        <v>5457</v>
      </c>
      <c r="C934" s="126" t="s">
        <v>935</v>
      </c>
      <c r="D934" s="126" t="s">
        <v>940</v>
      </c>
      <c r="E934" s="126" t="s">
        <v>809</v>
      </c>
      <c r="F934" s="126" t="s">
        <v>810</v>
      </c>
      <c r="G934" s="126" t="s">
        <v>809</v>
      </c>
      <c r="H934" s="126" t="s">
        <v>810</v>
      </c>
      <c r="I934" s="126" t="s">
        <v>810</v>
      </c>
      <c r="J934" s="126" t="s">
        <v>810</v>
      </c>
      <c r="K934" s="126" t="s">
        <v>810</v>
      </c>
      <c r="L934" s="126" t="s">
        <v>936</v>
      </c>
      <c r="M934" s="126" t="s">
        <v>5458</v>
      </c>
      <c r="N934" s="126" t="s">
        <v>5459</v>
      </c>
      <c r="O934" s="126" t="s">
        <v>5460</v>
      </c>
      <c r="P934" s="126" t="s">
        <v>5461</v>
      </c>
    </row>
    <row r="935" spans="1:16" x14ac:dyDescent="0.3">
      <c r="A935" s="126" t="s">
        <v>5463</v>
      </c>
      <c r="B935" s="126" t="s">
        <v>5462</v>
      </c>
      <c r="C935" s="126" t="s">
        <v>935</v>
      </c>
      <c r="D935" s="126" t="s">
        <v>2739</v>
      </c>
      <c r="E935" s="126" t="s">
        <v>810</v>
      </c>
      <c r="F935" s="126" t="s">
        <v>809</v>
      </c>
      <c r="G935" s="126" t="s">
        <v>810</v>
      </c>
      <c r="H935" s="126" t="s">
        <v>809</v>
      </c>
      <c r="I935" s="126" t="s">
        <v>809</v>
      </c>
      <c r="J935" s="126" t="s">
        <v>809</v>
      </c>
      <c r="K935" s="126" t="s">
        <v>809</v>
      </c>
      <c r="L935" s="126" t="s">
        <v>936</v>
      </c>
      <c r="M935" s="126" t="s">
        <v>5458</v>
      </c>
      <c r="N935" s="126" t="s">
        <v>5459</v>
      </c>
      <c r="O935" s="126" t="s">
        <v>1322</v>
      </c>
      <c r="P935" s="125"/>
    </row>
    <row r="936" spans="1:16" x14ac:dyDescent="0.3">
      <c r="A936" s="126" t="s">
        <v>5465</v>
      </c>
      <c r="B936" s="126" t="s">
        <v>5464</v>
      </c>
      <c r="C936" s="126" t="s">
        <v>808</v>
      </c>
      <c r="D936" s="126" t="s">
        <v>815</v>
      </c>
      <c r="E936" s="126" t="s">
        <v>809</v>
      </c>
      <c r="F936" s="126" t="s">
        <v>810</v>
      </c>
      <c r="G936" s="126" t="s">
        <v>810</v>
      </c>
      <c r="H936" s="126" t="s">
        <v>810</v>
      </c>
      <c r="I936" s="126" t="s">
        <v>810</v>
      </c>
      <c r="J936" s="126" t="s">
        <v>810</v>
      </c>
      <c r="K936" s="126" t="s">
        <v>810</v>
      </c>
      <c r="L936" s="126" t="s">
        <v>5466</v>
      </c>
      <c r="M936" s="126" t="s">
        <v>5467</v>
      </c>
      <c r="N936" s="126" t="s">
        <v>1261</v>
      </c>
      <c r="O936" s="126" t="s">
        <v>5468</v>
      </c>
      <c r="P936" s="125"/>
    </row>
    <row r="937" spans="1:16" x14ac:dyDescent="0.3">
      <c r="A937" s="126" t="s">
        <v>587</v>
      </c>
      <c r="B937" s="126" t="s">
        <v>5469</v>
      </c>
      <c r="C937" s="126" t="s">
        <v>808</v>
      </c>
      <c r="D937" s="126" t="s">
        <v>815</v>
      </c>
      <c r="E937" s="126" t="s">
        <v>809</v>
      </c>
      <c r="F937" s="126" t="s">
        <v>810</v>
      </c>
      <c r="G937" s="126" t="s">
        <v>810</v>
      </c>
      <c r="H937" s="126" t="s">
        <v>810</v>
      </c>
      <c r="I937" s="126" t="s">
        <v>810</v>
      </c>
      <c r="J937" s="126" t="s">
        <v>810</v>
      </c>
      <c r="K937" s="126" t="s">
        <v>810</v>
      </c>
      <c r="L937" s="126" t="s">
        <v>5470</v>
      </c>
      <c r="M937" s="126" t="s">
        <v>5471</v>
      </c>
      <c r="N937" s="126" t="s">
        <v>2016</v>
      </c>
      <c r="O937" s="126" t="s">
        <v>5472</v>
      </c>
      <c r="P937" s="126" t="s">
        <v>5473</v>
      </c>
    </row>
    <row r="938" spans="1:16" x14ac:dyDescent="0.3">
      <c r="A938" s="126" t="s">
        <v>441</v>
      </c>
      <c r="B938" s="126" t="s">
        <v>5474</v>
      </c>
      <c r="C938" s="126" t="s">
        <v>935</v>
      </c>
      <c r="D938" s="126" t="s">
        <v>940</v>
      </c>
      <c r="E938" s="126" t="s">
        <v>809</v>
      </c>
      <c r="F938" s="126" t="s">
        <v>809</v>
      </c>
      <c r="G938" s="126" t="s">
        <v>809</v>
      </c>
      <c r="H938" s="126" t="s">
        <v>809</v>
      </c>
      <c r="I938" s="126" t="s">
        <v>809</v>
      </c>
      <c r="J938" s="126" t="s">
        <v>810</v>
      </c>
      <c r="K938" s="126" t="s">
        <v>809</v>
      </c>
      <c r="L938" s="126" t="s">
        <v>936</v>
      </c>
      <c r="M938" s="126" t="s">
        <v>5475</v>
      </c>
      <c r="N938" s="126" t="s">
        <v>5476</v>
      </c>
      <c r="O938" s="126" t="s">
        <v>5477</v>
      </c>
      <c r="P938" s="126" t="s">
        <v>5478</v>
      </c>
    </row>
    <row r="939" spans="1:16" x14ac:dyDescent="0.3">
      <c r="A939" s="126" t="s">
        <v>5480</v>
      </c>
      <c r="B939" s="126" t="s">
        <v>5479</v>
      </c>
      <c r="C939" s="126" t="s">
        <v>808</v>
      </c>
      <c r="D939" s="126" t="s">
        <v>815</v>
      </c>
      <c r="E939" s="126" t="s">
        <v>810</v>
      </c>
      <c r="F939" s="126" t="s">
        <v>809</v>
      </c>
      <c r="G939" s="126" t="s">
        <v>810</v>
      </c>
      <c r="H939" s="126" t="s">
        <v>810</v>
      </c>
      <c r="I939" s="126" t="s">
        <v>809</v>
      </c>
      <c r="J939" s="126" t="s">
        <v>810</v>
      </c>
      <c r="K939" s="126" t="s">
        <v>809</v>
      </c>
      <c r="L939" s="126" t="s">
        <v>5481</v>
      </c>
      <c r="M939" s="126" t="s">
        <v>5482</v>
      </c>
      <c r="N939" s="126" t="s">
        <v>820</v>
      </c>
      <c r="O939" s="126" t="s">
        <v>5483</v>
      </c>
      <c r="P939" s="125"/>
    </row>
    <row r="940" spans="1:16" x14ac:dyDescent="0.3">
      <c r="A940" s="126" t="s">
        <v>5485</v>
      </c>
      <c r="B940" s="126" t="s">
        <v>5484</v>
      </c>
      <c r="C940" s="126" t="s">
        <v>808</v>
      </c>
      <c r="D940" s="126" t="s">
        <v>815</v>
      </c>
      <c r="E940" s="126" t="s">
        <v>809</v>
      </c>
      <c r="F940" s="126" t="s">
        <v>810</v>
      </c>
      <c r="G940" s="126" t="s">
        <v>810</v>
      </c>
      <c r="H940" s="126" t="s">
        <v>810</v>
      </c>
      <c r="I940" s="126" t="s">
        <v>810</v>
      </c>
      <c r="J940" s="126" t="s">
        <v>810</v>
      </c>
      <c r="K940" s="126" t="s">
        <v>810</v>
      </c>
      <c r="L940" s="126" t="s">
        <v>5486</v>
      </c>
      <c r="M940" s="126" t="s">
        <v>5487</v>
      </c>
      <c r="N940" s="126" t="s">
        <v>2639</v>
      </c>
      <c r="O940" s="126" t="s">
        <v>5488</v>
      </c>
      <c r="P940" s="125"/>
    </row>
    <row r="941" spans="1:16" x14ac:dyDescent="0.3">
      <c r="A941" s="126" t="s">
        <v>5490</v>
      </c>
      <c r="B941" s="126" t="s">
        <v>5489</v>
      </c>
      <c r="C941" s="126" t="s">
        <v>808</v>
      </c>
      <c r="D941" s="126" t="s">
        <v>815</v>
      </c>
      <c r="E941" s="126" t="s">
        <v>809</v>
      </c>
      <c r="F941" s="126" t="s">
        <v>810</v>
      </c>
      <c r="G941" s="126" t="s">
        <v>810</v>
      </c>
      <c r="H941" s="126" t="s">
        <v>810</v>
      </c>
      <c r="I941" s="126" t="s">
        <v>810</v>
      </c>
      <c r="J941" s="126" t="s">
        <v>810</v>
      </c>
      <c r="K941" s="126" t="s">
        <v>810</v>
      </c>
      <c r="L941" s="126" t="s">
        <v>5491</v>
      </c>
      <c r="M941" s="126" t="s">
        <v>5492</v>
      </c>
      <c r="N941" s="126" t="s">
        <v>837</v>
      </c>
      <c r="O941" s="126" t="s">
        <v>5493</v>
      </c>
      <c r="P941" s="126" t="s">
        <v>5494</v>
      </c>
    </row>
    <row r="942" spans="1:16" x14ac:dyDescent="0.3">
      <c r="A942" s="126" t="s">
        <v>443</v>
      </c>
      <c r="B942" s="126" t="s">
        <v>5495</v>
      </c>
      <c r="C942" s="126" t="s">
        <v>808</v>
      </c>
      <c r="D942" s="126" t="s">
        <v>815</v>
      </c>
      <c r="E942" s="126" t="s">
        <v>809</v>
      </c>
      <c r="F942" s="126" t="s">
        <v>810</v>
      </c>
      <c r="G942" s="126" t="s">
        <v>810</v>
      </c>
      <c r="H942" s="126" t="s">
        <v>810</v>
      </c>
      <c r="I942" s="126" t="s">
        <v>810</v>
      </c>
      <c r="J942" s="126" t="s">
        <v>810</v>
      </c>
      <c r="K942" s="126" t="s">
        <v>810</v>
      </c>
      <c r="L942" s="126" t="s">
        <v>5496</v>
      </c>
      <c r="M942" s="126" t="s">
        <v>3104</v>
      </c>
      <c r="N942" s="126" t="s">
        <v>837</v>
      </c>
      <c r="O942" s="126" t="s">
        <v>5497</v>
      </c>
      <c r="P942" s="126" t="s">
        <v>5498</v>
      </c>
    </row>
    <row r="943" spans="1:16" x14ac:dyDescent="0.3">
      <c r="A943" s="126" t="s">
        <v>461</v>
      </c>
      <c r="B943" s="126" t="s">
        <v>5499</v>
      </c>
      <c r="C943" s="126" t="s">
        <v>808</v>
      </c>
      <c r="D943" s="126" t="s">
        <v>815</v>
      </c>
      <c r="E943" s="126" t="s">
        <v>809</v>
      </c>
      <c r="F943" s="126" t="s">
        <v>810</v>
      </c>
      <c r="G943" s="126" t="s">
        <v>809</v>
      </c>
      <c r="H943" s="126" t="s">
        <v>810</v>
      </c>
      <c r="I943" s="126" t="s">
        <v>810</v>
      </c>
      <c r="J943" s="126" t="s">
        <v>810</v>
      </c>
      <c r="K943" s="126" t="s">
        <v>810</v>
      </c>
      <c r="L943" s="126" t="s">
        <v>5500</v>
      </c>
      <c r="M943" s="126" t="s">
        <v>5501</v>
      </c>
      <c r="N943" s="126" t="s">
        <v>1843</v>
      </c>
      <c r="O943" s="126" t="s">
        <v>5502</v>
      </c>
      <c r="P943" s="125"/>
    </row>
    <row r="944" spans="1:16" x14ac:dyDescent="0.3">
      <c r="A944" s="126" t="s">
        <v>5504</v>
      </c>
      <c r="B944" s="126" t="s">
        <v>5503</v>
      </c>
      <c r="C944" s="126" t="s">
        <v>808</v>
      </c>
      <c r="D944" s="126" t="s">
        <v>815</v>
      </c>
      <c r="E944" s="126" t="s">
        <v>810</v>
      </c>
      <c r="F944" s="126" t="s">
        <v>809</v>
      </c>
      <c r="G944" s="126" t="s">
        <v>810</v>
      </c>
      <c r="H944" s="126" t="s">
        <v>810</v>
      </c>
      <c r="I944" s="126" t="s">
        <v>810</v>
      </c>
      <c r="J944" s="126" t="s">
        <v>810</v>
      </c>
      <c r="K944" s="126" t="s">
        <v>810</v>
      </c>
      <c r="L944" s="126" t="s">
        <v>5500</v>
      </c>
      <c r="M944" s="126" t="s">
        <v>5501</v>
      </c>
      <c r="N944" s="126" t="s">
        <v>1843</v>
      </c>
      <c r="O944" s="126" t="s">
        <v>5505</v>
      </c>
      <c r="P944" s="125"/>
    </row>
    <row r="945" spans="1:16" x14ac:dyDescent="0.3">
      <c r="A945" s="126" t="s">
        <v>444</v>
      </c>
      <c r="B945" s="126" t="s">
        <v>5506</v>
      </c>
      <c r="C945" s="126" t="s">
        <v>808</v>
      </c>
      <c r="D945" s="126" t="s">
        <v>815</v>
      </c>
      <c r="E945" s="126" t="s">
        <v>809</v>
      </c>
      <c r="F945" s="126" t="s">
        <v>809</v>
      </c>
      <c r="G945" s="126" t="s">
        <v>810</v>
      </c>
      <c r="H945" s="126" t="s">
        <v>810</v>
      </c>
      <c r="I945" s="126" t="s">
        <v>810</v>
      </c>
      <c r="J945" s="126" t="s">
        <v>810</v>
      </c>
      <c r="K945" s="126" t="s">
        <v>810</v>
      </c>
      <c r="L945" s="126" t="s">
        <v>5500</v>
      </c>
      <c r="M945" s="126" t="s">
        <v>5501</v>
      </c>
      <c r="N945" s="126" t="s">
        <v>1843</v>
      </c>
      <c r="O945" s="126" t="s">
        <v>5505</v>
      </c>
      <c r="P945" s="126" t="s">
        <v>5507</v>
      </c>
    </row>
    <row r="946" spans="1:16" x14ac:dyDescent="0.3">
      <c r="A946" s="126" t="s">
        <v>5509</v>
      </c>
      <c r="B946" s="126" t="s">
        <v>5508</v>
      </c>
      <c r="C946" s="126" t="s">
        <v>808</v>
      </c>
      <c r="D946" s="126" t="s">
        <v>815</v>
      </c>
      <c r="E946" s="126" t="s">
        <v>810</v>
      </c>
      <c r="F946" s="126" t="s">
        <v>809</v>
      </c>
      <c r="G946" s="126" t="s">
        <v>810</v>
      </c>
      <c r="H946" s="126" t="s">
        <v>810</v>
      </c>
      <c r="I946" s="126" t="s">
        <v>810</v>
      </c>
      <c r="J946" s="126" t="s">
        <v>810</v>
      </c>
      <c r="K946" s="126" t="s">
        <v>810</v>
      </c>
      <c r="L946" s="126" t="s">
        <v>5510</v>
      </c>
      <c r="M946" s="126" t="s">
        <v>5511</v>
      </c>
      <c r="N946" s="126" t="s">
        <v>1081</v>
      </c>
      <c r="O946" s="126" t="s">
        <v>5512</v>
      </c>
      <c r="P946" s="125"/>
    </row>
    <row r="947" spans="1:16" x14ac:dyDescent="0.3">
      <c r="A947" s="126" t="s">
        <v>445</v>
      </c>
      <c r="B947" s="126" t="s">
        <v>5513</v>
      </c>
      <c r="C947" s="126" t="s">
        <v>935</v>
      </c>
      <c r="D947" s="126" t="s">
        <v>940</v>
      </c>
      <c r="E947" s="126" t="s">
        <v>809</v>
      </c>
      <c r="F947" s="126" t="s">
        <v>809</v>
      </c>
      <c r="G947" s="126" t="s">
        <v>809</v>
      </c>
      <c r="H947" s="126" t="s">
        <v>809</v>
      </c>
      <c r="I947" s="126" t="s">
        <v>809</v>
      </c>
      <c r="J947" s="126" t="s">
        <v>809</v>
      </c>
      <c r="K947" s="126" t="s">
        <v>809</v>
      </c>
      <c r="L947" s="126" t="s">
        <v>936</v>
      </c>
      <c r="M947" s="126" t="s">
        <v>5514</v>
      </c>
      <c r="N947" s="126" t="s">
        <v>5515</v>
      </c>
      <c r="O947" s="126" t="s">
        <v>5516</v>
      </c>
      <c r="P947" s="126" t="s">
        <v>5517</v>
      </c>
    </row>
    <row r="948" spans="1:16" x14ac:dyDescent="0.3">
      <c r="A948" s="126" t="s">
        <v>446</v>
      </c>
      <c r="B948" s="126" t="s">
        <v>5518</v>
      </c>
      <c r="C948" s="126" t="s">
        <v>935</v>
      </c>
      <c r="D948" s="126" t="s">
        <v>940</v>
      </c>
      <c r="E948" s="126" t="s">
        <v>809</v>
      </c>
      <c r="F948" s="126" t="s">
        <v>809</v>
      </c>
      <c r="G948" s="126" t="s">
        <v>809</v>
      </c>
      <c r="H948" s="126" t="s">
        <v>810</v>
      </c>
      <c r="I948" s="126" t="s">
        <v>809</v>
      </c>
      <c r="J948" s="126" t="s">
        <v>809</v>
      </c>
      <c r="K948" s="126" t="s">
        <v>809</v>
      </c>
      <c r="L948" s="126" t="s">
        <v>936</v>
      </c>
      <c r="M948" s="126" t="s">
        <v>5519</v>
      </c>
      <c r="N948" s="126" t="s">
        <v>5520</v>
      </c>
      <c r="O948" s="126" t="s">
        <v>5521</v>
      </c>
      <c r="P948" s="126" t="s">
        <v>5522</v>
      </c>
    </row>
    <row r="949" spans="1:16" x14ac:dyDescent="0.3">
      <c r="A949" s="126" t="s">
        <v>447</v>
      </c>
      <c r="B949" s="126" t="s">
        <v>5523</v>
      </c>
      <c r="C949" s="126" t="s">
        <v>935</v>
      </c>
      <c r="D949" s="126" t="s">
        <v>940</v>
      </c>
      <c r="E949" s="126" t="s">
        <v>809</v>
      </c>
      <c r="F949" s="126" t="s">
        <v>809</v>
      </c>
      <c r="G949" s="126" t="s">
        <v>809</v>
      </c>
      <c r="H949" s="126" t="s">
        <v>809</v>
      </c>
      <c r="I949" s="126" t="s">
        <v>809</v>
      </c>
      <c r="J949" s="126" t="s">
        <v>809</v>
      </c>
      <c r="K949" s="126" t="s">
        <v>809</v>
      </c>
      <c r="L949" s="126" t="s">
        <v>936</v>
      </c>
      <c r="M949" s="126" t="s">
        <v>5524</v>
      </c>
      <c r="N949" s="126" t="s">
        <v>5525</v>
      </c>
      <c r="O949" s="126" t="s">
        <v>5526</v>
      </c>
      <c r="P949" s="126" t="s">
        <v>5527</v>
      </c>
    </row>
    <row r="950" spans="1:16" x14ac:dyDescent="0.3">
      <c r="A950" s="126" t="s">
        <v>5529</v>
      </c>
      <c r="B950" s="126" t="s">
        <v>5528</v>
      </c>
      <c r="C950" s="126" t="s">
        <v>808</v>
      </c>
      <c r="D950" s="126" t="s">
        <v>888</v>
      </c>
      <c r="E950" s="126" t="s">
        <v>810</v>
      </c>
      <c r="F950" s="126" t="s">
        <v>810</v>
      </c>
      <c r="G950" s="126" t="s">
        <v>810</v>
      </c>
      <c r="H950" s="126" t="s">
        <v>810</v>
      </c>
      <c r="I950" s="126" t="s">
        <v>810</v>
      </c>
      <c r="J950" s="126" t="s">
        <v>810</v>
      </c>
      <c r="K950" s="126" t="s">
        <v>810</v>
      </c>
      <c r="L950" s="126" t="s">
        <v>5530</v>
      </c>
      <c r="M950" s="126" t="s">
        <v>5531</v>
      </c>
      <c r="N950" s="126" t="s">
        <v>813</v>
      </c>
      <c r="O950" s="126" t="s">
        <v>5532</v>
      </c>
      <c r="P950" s="125"/>
    </row>
    <row r="951" spans="1:16" x14ac:dyDescent="0.3">
      <c r="A951" s="126" t="s">
        <v>448</v>
      </c>
      <c r="B951" s="126" t="s">
        <v>5533</v>
      </c>
      <c r="C951" s="126" t="s">
        <v>935</v>
      </c>
      <c r="D951" s="126" t="s">
        <v>940</v>
      </c>
      <c r="E951" s="126" t="s">
        <v>809</v>
      </c>
      <c r="F951" s="126" t="s">
        <v>809</v>
      </c>
      <c r="G951" s="126" t="s">
        <v>809</v>
      </c>
      <c r="H951" s="126" t="s">
        <v>810</v>
      </c>
      <c r="I951" s="126" t="s">
        <v>809</v>
      </c>
      <c r="J951" s="126" t="s">
        <v>809</v>
      </c>
      <c r="K951" s="126" t="s">
        <v>809</v>
      </c>
      <c r="L951" s="126" t="s">
        <v>936</v>
      </c>
      <c r="M951" s="126" t="s">
        <v>5534</v>
      </c>
      <c r="N951" s="126" t="s">
        <v>5535</v>
      </c>
      <c r="O951" s="126" t="s">
        <v>5536</v>
      </c>
      <c r="P951" s="126" t="s">
        <v>5537</v>
      </c>
    </row>
    <row r="952" spans="1:16" x14ac:dyDescent="0.3">
      <c r="A952" s="126" t="s">
        <v>449</v>
      </c>
      <c r="B952" s="126" t="s">
        <v>5538</v>
      </c>
      <c r="C952" s="126" t="s">
        <v>935</v>
      </c>
      <c r="D952" s="126" t="s">
        <v>940</v>
      </c>
      <c r="E952" s="126" t="s">
        <v>809</v>
      </c>
      <c r="F952" s="126" t="s">
        <v>809</v>
      </c>
      <c r="G952" s="126" t="s">
        <v>809</v>
      </c>
      <c r="H952" s="126" t="s">
        <v>809</v>
      </c>
      <c r="I952" s="126" t="s">
        <v>809</v>
      </c>
      <c r="J952" s="126" t="s">
        <v>809</v>
      </c>
      <c r="K952" s="126" t="s">
        <v>809</v>
      </c>
      <c r="L952" s="126" t="s">
        <v>3073</v>
      </c>
      <c r="M952" s="126" t="s">
        <v>5539</v>
      </c>
      <c r="N952" s="126" t="s">
        <v>847</v>
      </c>
      <c r="O952" s="126" t="s">
        <v>5540</v>
      </c>
      <c r="P952" s="126" t="s">
        <v>5541</v>
      </c>
    </row>
    <row r="953" spans="1:16" x14ac:dyDescent="0.3">
      <c r="A953" s="126" t="s">
        <v>450</v>
      </c>
      <c r="B953" s="126" t="s">
        <v>5542</v>
      </c>
      <c r="C953" s="126" t="s">
        <v>935</v>
      </c>
      <c r="D953" s="126" t="s">
        <v>940</v>
      </c>
      <c r="E953" s="126" t="s">
        <v>809</v>
      </c>
      <c r="F953" s="126" t="s">
        <v>809</v>
      </c>
      <c r="G953" s="126" t="s">
        <v>809</v>
      </c>
      <c r="H953" s="126" t="s">
        <v>810</v>
      </c>
      <c r="I953" s="126" t="s">
        <v>809</v>
      </c>
      <c r="J953" s="126" t="s">
        <v>810</v>
      </c>
      <c r="K953" s="126" t="s">
        <v>810</v>
      </c>
      <c r="L953" s="126" t="s">
        <v>936</v>
      </c>
      <c r="M953" s="126" t="s">
        <v>5543</v>
      </c>
      <c r="N953" s="126" t="s">
        <v>5544</v>
      </c>
      <c r="O953" s="126" t="s">
        <v>5545</v>
      </c>
      <c r="P953" s="126" t="s">
        <v>5546</v>
      </c>
    </row>
    <row r="954" spans="1:16" x14ac:dyDescent="0.3">
      <c r="A954" s="126" t="s">
        <v>5548</v>
      </c>
      <c r="B954" s="126" t="s">
        <v>5547</v>
      </c>
      <c r="C954" s="126" t="s">
        <v>808</v>
      </c>
      <c r="D954" s="126" t="s">
        <v>888</v>
      </c>
      <c r="E954" s="126" t="s">
        <v>809</v>
      </c>
      <c r="F954" s="126" t="s">
        <v>810</v>
      </c>
      <c r="G954" s="126" t="s">
        <v>810</v>
      </c>
      <c r="H954" s="126" t="s">
        <v>810</v>
      </c>
      <c r="I954" s="126" t="s">
        <v>810</v>
      </c>
      <c r="J954" s="126" t="s">
        <v>810</v>
      </c>
      <c r="K954" s="126" t="s">
        <v>810</v>
      </c>
      <c r="L954" s="126" t="s">
        <v>5549</v>
      </c>
      <c r="M954" s="126" t="s">
        <v>5550</v>
      </c>
      <c r="N954" s="126" t="s">
        <v>4307</v>
      </c>
      <c r="O954" s="126" t="s">
        <v>5551</v>
      </c>
      <c r="P954" s="125"/>
    </row>
    <row r="955" spans="1:16" x14ac:dyDescent="0.3">
      <c r="A955" s="126" t="s">
        <v>451</v>
      </c>
      <c r="B955" s="126" t="s">
        <v>5552</v>
      </c>
      <c r="C955" s="126" t="s">
        <v>935</v>
      </c>
      <c r="D955" s="126" t="s">
        <v>940</v>
      </c>
      <c r="E955" s="126" t="s">
        <v>809</v>
      </c>
      <c r="F955" s="126" t="s">
        <v>810</v>
      </c>
      <c r="G955" s="126" t="s">
        <v>809</v>
      </c>
      <c r="H955" s="126" t="s">
        <v>810</v>
      </c>
      <c r="I955" s="126" t="s">
        <v>809</v>
      </c>
      <c r="J955" s="126" t="s">
        <v>809</v>
      </c>
      <c r="K955" s="126" t="s">
        <v>809</v>
      </c>
      <c r="L955" s="126" t="s">
        <v>936</v>
      </c>
      <c r="M955" s="126" t="s">
        <v>5553</v>
      </c>
      <c r="N955" s="126" t="s">
        <v>1256</v>
      </c>
      <c r="O955" s="126" t="s">
        <v>5554</v>
      </c>
      <c r="P955" s="126" t="s">
        <v>5555</v>
      </c>
    </row>
    <row r="956" spans="1:16" x14ac:dyDescent="0.3">
      <c r="A956" s="126" t="s">
        <v>5557</v>
      </c>
      <c r="B956" s="126" t="s">
        <v>5556</v>
      </c>
      <c r="C956" s="126" t="s">
        <v>808</v>
      </c>
      <c r="D956" s="126" t="s">
        <v>888</v>
      </c>
      <c r="E956" s="126" t="s">
        <v>810</v>
      </c>
      <c r="F956" s="126" t="s">
        <v>810</v>
      </c>
      <c r="G956" s="126" t="s">
        <v>810</v>
      </c>
      <c r="H956" s="126" t="s">
        <v>810</v>
      </c>
      <c r="I956" s="126" t="s">
        <v>810</v>
      </c>
      <c r="J956" s="126" t="s">
        <v>810</v>
      </c>
      <c r="K956" s="126" t="s">
        <v>810</v>
      </c>
      <c r="L956" s="126" t="s">
        <v>5558</v>
      </c>
      <c r="M956" s="126" t="s">
        <v>5559</v>
      </c>
      <c r="N956" s="126" t="s">
        <v>1762</v>
      </c>
      <c r="O956" s="126" t="s">
        <v>5560</v>
      </c>
      <c r="P956" s="125"/>
    </row>
    <row r="957" spans="1:16" x14ac:dyDescent="0.3">
      <c r="A957" s="126" t="s">
        <v>462</v>
      </c>
      <c r="B957" s="126" t="s">
        <v>5561</v>
      </c>
      <c r="C957" s="126" t="s">
        <v>808</v>
      </c>
      <c r="D957" s="126" t="s">
        <v>815</v>
      </c>
      <c r="E957" s="126" t="s">
        <v>809</v>
      </c>
      <c r="F957" s="126" t="s">
        <v>810</v>
      </c>
      <c r="G957" s="126" t="s">
        <v>810</v>
      </c>
      <c r="H957" s="126" t="s">
        <v>810</v>
      </c>
      <c r="I957" s="126" t="s">
        <v>810</v>
      </c>
      <c r="J957" s="126" t="s">
        <v>810</v>
      </c>
      <c r="K957" s="126" t="s">
        <v>810</v>
      </c>
      <c r="L957" s="126" t="s">
        <v>5562</v>
      </c>
      <c r="M957" s="126" t="s">
        <v>5563</v>
      </c>
      <c r="N957" s="126" t="s">
        <v>4273</v>
      </c>
      <c r="O957" s="126" t="s">
        <v>5564</v>
      </c>
      <c r="P957" s="126" t="s">
        <v>5565</v>
      </c>
    </row>
    <row r="958" spans="1:16" x14ac:dyDescent="0.3">
      <c r="A958" s="126" t="s">
        <v>452</v>
      </c>
      <c r="B958" s="126" t="s">
        <v>5566</v>
      </c>
      <c r="C958" s="126" t="s">
        <v>935</v>
      </c>
      <c r="D958" s="126" t="s">
        <v>940</v>
      </c>
      <c r="E958" s="126" t="s">
        <v>809</v>
      </c>
      <c r="F958" s="126" t="s">
        <v>809</v>
      </c>
      <c r="G958" s="126" t="s">
        <v>809</v>
      </c>
      <c r="H958" s="126" t="s">
        <v>809</v>
      </c>
      <c r="I958" s="126" t="s">
        <v>809</v>
      </c>
      <c r="J958" s="126" t="s">
        <v>810</v>
      </c>
      <c r="K958" s="126" t="s">
        <v>809</v>
      </c>
      <c r="L958" s="126" t="s">
        <v>936</v>
      </c>
      <c r="M958" s="126" t="s">
        <v>5567</v>
      </c>
      <c r="N958" s="126" t="s">
        <v>5568</v>
      </c>
      <c r="O958" s="126" t="s">
        <v>5569</v>
      </c>
      <c r="P958" s="126" t="s">
        <v>5570</v>
      </c>
    </row>
    <row r="959" spans="1:16" x14ac:dyDescent="0.3">
      <c r="A959" s="126" t="s">
        <v>453</v>
      </c>
      <c r="B959" s="126" t="s">
        <v>5571</v>
      </c>
      <c r="C959" s="126" t="s">
        <v>935</v>
      </c>
      <c r="D959" s="126" t="s">
        <v>940</v>
      </c>
      <c r="E959" s="126" t="s">
        <v>809</v>
      </c>
      <c r="F959" s="126" t="s">
        <v>809</v>
      </c>
      <c r="G959" s="126" t="s">
        <v>809</v>
      </c>
      <c r="H959" s="126" t="s">
        <v>810</v>
      </c>
      <c r="I959" s="126" t="s">
        <v>810</v>
      </c>
      <c r="J959" s="126" t="s">
        <v>810</v>
      </c>
      <c r="K959" s="126" t="s">
        <v>810</v>
      </c>
      <c r="L959" s="126" t="s">
        <v>5572</v>
      </c>
      <c r="M959" s="126" t="s">
        <v>5573</v>
      </c>
      <c r="N959" s="126" t="s">
        <v>5574</v>
      </c>
      <c r="O959" s="126" t="s">
        <v>5575</v>
      </c>
      <c r="P959" s="126" t="s">
        <v>5576</v>
      </c>
    </row>
    <row r="960" spans="1:16" x14ac:dyDescent="0.3">
      <c r="A960" s="126" t="s">
        <v>5578</v>
      </c>
      <c r="B960" s="126" t="s">
        <v>5577</v>
      </c>
      <c r="C960" s="126" t="s">
        <v>808</v>
      </c>
      <c r="D960" s="126" t="s">
        <v>888</v>
      </c>
      <c r="E960" s="126" t="s">
        <v>809</v>
      </c>
      <c r="F960" s="126" t="s">
        <v>810</v>
      </c>
      <c r="G960" s="126" t="s">
        <v>810</v>
      </c>
      <c r="H960" s="126" t="s">
        <v>810</v>
      </c>
      <c r="I960" s="126" t="s">
        <v>810</v>
      </c>
      <c r="J960" s="126" t="s">
        <v>810</v>
      </c>
      <c r="K960" s="126" t="s">
        <v>810</v>
      </c>
      <c r="L960" s="126" t="s">
        <v>5579</v>
      </c>
      <c r="M960" s="126" t="s">
        <v>5580</v>
      </c>
      <c r="N960" s="126" t="s">
        <v>5581</v>
      </c>
      <c r="O960" s="126" t="s">
        <v>5582</v>
      </c>
      <c r="P960" s="125"/>
    </row>
    <row r="961" spans="1:16" x14ac:dyDescent="0.3">
      <c r="A961" s="126" t="s">
        <v>454</v>
      </c>
      <c r="B961" s="126" t="s">
        <v>5583</v>
      </c>
      <c r="C961" s="126" t="s">
        <v>935</v>
      </c>
      <c r="D961" s="126" t="s">
        <v>940</v>
      </c>
      <c r="E961" s="126" t="s">
        <v>809</v>
      </c>
      <c r="F961" s="126" t="s">
        <v>809</v>
      </c>
      <c r="G961" s="126" t="s">
        <v>809</v>
      </c>
      <c r="H961" s="126" t="s">
        <v>810</v>
      </c>
      <c r="I961" s="126" t="s">
        <v>809</v>
      </c>
      <c r="J961" s="126" t="s">
        <v>809</v>
      </c>
      <c r="K961" s="126" t="s">
        <v>809</v>
      </c>
      <c r="L961" s="126" t="s">
        <v>936</v>
      </c>
      <c r="M961" s="126" t="s">
        <v>5584</v>
      </c>
      <c r="N961" s="126" t="s">
        <v>5585</v>
      </c>
      <c r="O961" s="126" t="s">
        <v>5586</v>
      </c>
      <c r="P961" s="126" t="s">
        <v>5587</v>
      </c>
    </row>
    <row r="962" spans="1:16" x14ac:dyDescent="0.3">
      <c r="A962" s="126" t="s">
        <v>5589</v>
      </c>
      <c r="B962" s="126" t="s">
        <v>5588</v>
      </c>
      <c r="C962" s="126" t="s">
        <v>808</v>
      </c>
      <c r="D962" s="126" t="s">
        <v>888</v>
      </c>
      <c r="E962" s="126" t="s">
        <v>809</v>
      </c>
      <c r="F962" s="126" t="s">
        <v>810</v>
      </c>
      <c r="G962" s="126" t="s">
        <v>810</v>
      </c>
      <c r="H962" s="126" t="s">
        <v>810</v>
      </c>
      <c r="I962" s="126" t="s">
        <v>810</v>
      </c>
      <c r="J962" s="126" t="s">
        <v>810</v>
      </c>
      <c r="K962" s="126" t="s">
        <v>810</v>
      </c>
      <c r="L962" s="126" t="s">
        <v>5590</v>
      </c>
      <c r="M962" s="126" t="s">
        <v>5591</v>
      </c>
      <c r="N962" s="126" t="s">
        <v>5592</v>
      </c>
      <c r="O962" s="126" t="s">
        <v>5593</v>
      </c>
      <c r="P962" s="125"/>
    </row>
    <row r="963" spans="1:16" x14ac:dyDescent="0.3">
      <c r="A963" s="126" t="s">
        <v>455</v>
      </c>
      <c r="B963" s="126" t="s">
        <v>5594</v>
      </c>
      <c r="C963" s="126" t="s">
        <v>935</v>
      </c>
      <c r="D963" s="126" t="s">
        <v>940</v>
      </c>
      <c r="E963" s="126" t="s">
        <v>809</v>
      </c>
      <c r="F963" s="126" t="s">
        <v>809</v>
      </c>
      <c r="G963" s="126" t="s">
        <v>809</v>
      </c>
      <c r="H963" s="126" t="s">
        <v>809</v>
      </c>
      <c r="I963" s="126" t="s">
        <v>809</v>
      </c>
      <c r="J963" s="126" t="s">
        <v>810</v>
      </c>
      <c r="K963" s="126" t="s">
        <v>809</v>
      </c>
      <c r="L963" s="126" t="s">
        <v>936</v>
      </c>
      <c r="M963" s="126" t="s">
        <v>5595</v>
      </c>
      <c r="N963" s="126" t="s">
        <v>859</v>
      </c>
      <c r="O963" s="126" t="s">
        <v>5596</v>
      </c>
      <c r="P963" s="126" t="s">
        <v>5597</v>
      </c>
    </row>
    <row r="964" spans="1:16" x14ac:dyDescent="0.3">
      <c r="A964" s="126" t="s">
        <v>5599</v>
      </c>
      <c r="B964" s="126" t="s">
        <v>5598</v>
      </c>
      <c r="C964" s="126" t="s">
        <v>808</v>
      </c>
      <c r="D964" s="126" t="s">
        <v>1135</v>
      </c>
      <c r="E964" s="126" t="s">
        <v>810</v>
      </c>
      <c r="F964" s="126" t="s">
        <v>810</v>
      </c>
      <c r="G964" s="126" t="s">
        <v>810</v>
      </c>
      <c r="H964" s="126" t="s">
        <v>810</v>
      </c>
      <c r="I964" s="126" t="s">
        <v>810</v>
      </c>
      <c r="J964" s="126" t="s">
        <v>810</v>
      </c>
      <c r="K964" s="126" t="s">
        <v>810</v>
      </c>
      <c r="L964" s="126" t="s">
        <v>5600</v>
      </c>
      <c r="M964" s="126" t="s">
        <v>5601</v>
      </c>
      <c r="N964" s="126" t="s">
        <v>859</v>
      </c>
      <c r="O964" s="126" t="s">
        <v>5602</v>
      </c>
      <c r="P964" s="125"/>
    </row>
    <row r="965" spans="1:16" x14ac:dyDescent="0.3">
      <c r="A965" s="126" t="s">
        <v>456</v>
      </c>
      <c r="B965" s="126" t="s">
        <v>5603</v>
      </c>
      <c r="C965" s="126" t="s">
        <v>935</v>
      </c>
      <c r="D965" s="126" t="s">
        <v>940</v>
      </c>
      <c r="E965" s="126" t="s">
        <v>809</v>
      </c>
      <c r="F965" s="126" t="s">
        <v>809</v>
      </c>
      <c r="G965" s="126" t="s">
        <v>809</v>
      </c>
      <c r="H965" s="126" t="s">
        <v>809</v>
      </c>
      <c r="I965" s="126" t="s">
        <v>809</v>
      </c>
      <c r="J965" s="126" t="s">
        <v>809</v>
      </c>
      <c r="K965" s="126" t="s">
        <v>809</v>
      </c>
      <c r="L965" s="126" t="s">
        <v>936</v>
      </c>
      <c r="M965" s="126" t="s">
        <v>5604</v>
      </c>
      <c r="N965" s="126" t="s">
        <v>5432</v>
      </c>
      <c r="O965" s="126" t="s">
        <v>5605</v>
      </c>
      <c r="P965" s="126" t="s">
        <v>5606</v>
      </c>
    </row>
    <row r="966" spans="1:16" x14ac:dyDescent="0.3">
      <c r="A966" s="126" t="s">
        <v>5608</v>
      </c>
      <c r="B966" s="126" t="s">
        <v>5607</v>
      </c>
      <c r="C966" s="126" t="s">
        <v>808</v>
      </c>
      <c r="D966" s="126" t="s">
        <v>888</v>
      </c>
      <c r="E966" s="126" t="s">
        <v>809</v>
      </c>
      <c r="F966" s="126" t="s">
        <v>810</v>
      </c>
      <c r="G966" s="126" t="s">
        <v>810</v>
      </c>
      <c r="H966" s="126" t="s">
        <v>810</v>
      </c>
      <c r="I966" s="126" t="s">
        <v>810</v>
      </c>
      <c r="J966" s="126" t="s">
        <v>810</v>
      </c>
      <c r="K966" s="126" t="s">
        <v>810</v>
      </c>
      <c r="L966" s="126" t="s">
        <v>5609</v>
      </c>
      <c r="M966" s="126" t="s">
        <v>5610</v>
      </c>
      <c r="N966" s="126" t="s">
        <v>5611</v>
      </c>
      <c r="O966" s="126" t="s">
        <v>5612</v>
      </c>
      <c r="P966" s="125"/>
    </row>
    <row r="967" spans="1:16" x14ac:dyDescent="0.3">
      <c r="A967" s="126" t="s">
        <v>457</v>
      </c>
      <c r="B967" s="126" t="s">
        <v>5613</v>
      </c>
      <c r="C967" s="126" t="s">
        <v>935</v>
      </c>
      <c r="D967" s="126" t="s">
        <v>940</v>
      </c>
      <c r="E967" s="126" t="s">
        <v>809</v>
      </c>
      <c r="F967" s="126" t="s">
        <v>810</v>
      </c>
      <c r="G967" s="126" t="s">
        <v>809</v>
      </c>
      <c r="H967" s="126" t="s">
        <v>810</v>
      </c>
      <c r="I967" s="126" t="s">
        <v>810</v>
      </c>
      <c r="J967" s="126" t="s">
        <v>810</v>
      </c>
      <c r="K967" s="126" t="s">
        <v>810</v>
      </c>
      <c r="L967" s="126" t="s">
        <v>936</v>
      </c>
      <c r="M967" s="126" t="s">
        <v>5614</v>
      </c>
      <c r="N967" s="126" t="s">
        <v>4055</v>
      </c>
      <c r="O967" s="126" t="s">
        <v>5615</v>
      </c>
      <c r="P967" s="126" t="s">
        <v>5616</v>
      </c>
    </row>
    <row r="968" spans="1:16" x14ac:dyDescent="0.3">
      <c r="A968" s="126" t="s">
        <v>5618</v>
      </c>
      <c r="B968" s="126" t="s">
        <v>5617</v>
      </c>
      <c r="C968" s="126" t="s">
        <v>808</v>
      </c>
      <c r="D968" s="126" t="s">
        <v>815</v>
      </c>
      <c r="E968" s="126" t="s">
        <v>809</v>
      </c>
      <c r="F968" s="126" t="s">
        <v>810</v>
      </c>
      <c r="G968" s="126" t="s">
        <v>810</v>
      </c>
      <c r="H968" s="126" t="s">
        <v>810</v>
      </c>
      <c r="I968" s="126" t="s">
        <v>810</v>
      </c>
      <c r="J968" s="126" t="s">
        <v>810</v>
      </c>
      <c r="K968" s="126" t="s">
        <v>810</v>
      </c>
      <c r="L968" s="126" t="s">
        <v>5619</v>
      </c>
      <c r="M968" s="126" t="s">
        <v>5620</v>
      </c>
      <c r="N968" s="126" t="s">
        <v>4055</v>
      </c>
      <c r="O968" s="126" t="s">
        <v>5621</v>
      </c>
      <c r="P968" s="125"/>
    </row>
    <row r="969" spans="1:16" x14ac:dyDescent="0.3">
      <c r="A969" s="126" t="s">
        <v>458</v>
      </c>
      <c r="B969" s="126" t="s">
        <v>5622</v>
      </c>
      <c r="C969" s="126" t="s">
        <v>935</v>
      </c>
      <c r="D969" s="126" t="s">
        <v>940</v>
      </c>
      <c r="E969" s="126" t="s">
        <v>809</v>
      </c>
      <c r="F969" s="126" t="s">
        <v>809</v>
      </c>
      <c r="G969" s="126" t="s">
        <v>809</v>
      </c>
      <c r="H969" s="126" t="s">
        <v>810</v>
      </c>
      <c r="I969" s="126" t="s">
        <v>809</v>
      </c>
      <c r="J969" s="126" t="s">
        <v>810</v>
      </c>
      <c r="K969" s="126" t="s">
        <v>809</v>
      </c>
      <c r="L969" s="126" t="s">
        <v>936</v>
      </c>
      <c r="M969" s="126" t="s">
        <v>5623</v>
      </c>
      <c r="N969" s="126" t="s">
        <v>5624</v>
      </c>
      <c r="O969" s="126" t="s">
        <v>5625</v>
      </c>
      <c r="P969" s="126" t="s">
        <v>5626</v>
      </c>
    </row>
    <row r="970" spans="1:16" x14ac:dyDescent="0.3">
      <c r="A970" s="126" t="s">
        <v>5628</v>
      </c>
      <c r="B970" s="126" t="s">
        <v>5627</v>
      </c>
      <c r="C970" s="126" t="s">
        <v>808</v>
      </c>
      <c r="D970" s="126" t="s">
        <v>888</v>
      </c>
      <c r="E970" s="126" t="s">
        <v>809</v>
      </c>
      <c r="F970" s="126" t="s">
        <v>810</v>
      </c>
      <c r="G970" s="126" t="s">
        <v>810</v>
      </c>
      <c r="H970" s="126" t="s">
        <v>810</v>
      </c>
      <c r="I970" s="126" t="s">
        <v>810</v>
      </c>
      <c r="J970" s="126" t="s">
        <v>810</v>
      </c>
      <c r="K970" s="126" t="s">
        <v>810</v>
      </c>
      <c r="L970" s="126" t="s">
        <v>5629</v>
      </c>
      <c r="M970" s="126" t="s">
        <v>5630</v>
      </c>
      <c r="N970" s="126" t="s">
        <v>1256</v>
      </c>
      <c r="O970" s="126" t="s">
        <v>5631</v>
      </c>
      <c r="P970" s="125"/>
    </row>
    <row r="971" spans="1:16" x14ac:dyDescent="0.3">
      <c r="A971" s="126" t="s">
        <v>5633</v>
      </c>
      <c r="B971" s="126" t="s">
        <v>5632</v>
      </c>
      <c r="C971" s="126" t="s">
        <v>808</v>
      </c>
      <c r="D971" s="126" t="s">
        <v>815</v>
      </c>
      <c r="E971" s="126" t="s">
        <v>809</v>
      </c>
      <c r="F971" s="126" t="s">
        <v>810</v>
      </c>
      <c r="G971" s="126" t="s">
        <v>810</v>
      </c>
      <c r="H971" s="126" t="s">
        <v>810</v>
      </c>
      <c r="I971" s="126" t="s">
        <v>810</v>
      </c>
      <c r="J971" s="126" t="s">
        <v>810</v>
      </c>
      <c r="K971" s="126" t="s">
        <v>810</v>
      </c>
      <c r="L971" s="126" t="s">
        <v>5634</v>
      </c>
      <c r="M971" s="126" t="s">
        <v>5635</v>
      </c>
      <c r="N971" s="126" t="s">
        <v>5636</v>
      </c>
      <c r="O971" s="126" t="s">
        <v>5637</v>
      </c>
      <c r="P971" s="126" t="s">
        <v>5638</v>
      </c>
    </row>
    <row r="972" spans="1:16" x14ac:dyDescent="0.3">
      <c r="A972" s="126" t="s">
        <v>5640</v>
      </c>
      <c r="B972" s="126" t="s">
        <v>5639</v>
      </c>
      <c r="C972" s="126" t="s">
        <v>808</v>
      </c>
      <c r="D972" s="126" t="s">
        <v>815</v>
      </c>
      <c r="E972" s="126" t="s">
        <v>810</v>
      </c>
      <c r="F972" s="126" t="s">
        <v>809</v>
      </c>
      <c r="G972" s="126" t="s">
        <v>810</v>
      </c>
      <c r="H972" s="126" t="s">
        <v>810</v>
      </c>
      <c r="I972" s="126" t="s">
        <v>810</v>
      </c>
      <c r="J972" s="126" t="s">
        <v>810</v>
      </c>
      <c r="K972" s="126" t="s">
        <v>810</v>
      </c>
      <c r="L972" s="126" t="s">
        <v>5641</v>
      </c>
      <c r="M972" s="126" t="s">
        <v>5642</v>
      </c>
      <c r="N972" s="126" t="s">
        <v>1916</v>
      </c>
      <c r="O972" s="126" t="s">
        <v>5643</v>
      </c>
      <c r="P972" s="126" t="s">
        <v>5644</v>
      </c>
    </row>
    <row r="973" spans="1:16" x14ac:dyDescent="0.3">
      <c r="A973" s="126" t="s">
        <v>5646</v>
      </c>
      <c r="B973" s="126" t="s">
        <v>5645</v>
      </c>
      <c r="C973" s="126" t="s">
        <v>808</v>
      </c>
      <c r="D973" s="126" t="s">
        <v>861</v>
      </c>
      <c r="E973" s="126" t="s">
        <v>809</v>
      </c>
      <c r="F973" s="126" t="s">
        <v>810</v>
      </c>
      <c r="G973" s="126" t="s">
        <v>810</v>
      </c>
      <c r="H973" s="126" t="s">
        <v>810</v>
      </c>
      <c r="I973" s="126" t="s">
        <v>810</v>
      </c>
      <c r="J973" s="126" t="s">
        <v>810</v>
      </c>
      <c r="K973" s="126" t="s">
        <v>810</v>
      </c>
      <c r="L973" s="126" t="s">
        <v>5647</v>
      </c>
      <c r="M973" s="126" t="s">
        <v>5648</v>
      </c>
      <c r="N973" s="126" t="s">
        <v>5649</v>
      </c>
      <c r="O973" s="126" t="s">
        <v>5650</v>
      </c>
      <c r="P973" s="125"/>
    </row>
    <row r="974" spans="1:16" x14ac:dyDescent="0.3">
      <c r="A974" s="126" t="s">
        <v>5652</v>
      </c>
      <c r="B974" s="126" t="s">
        <v>5651</v>
      </c>
      <c r="C974" s="126" t="s">
        <v>808</v>
      </c>
      <c r="D974" s="126" t="s">
        <v>888</v>
      </c>
      <c r="E974" s="126" t="s">
        <v>809</v>
      </c>
      <c r="F974" s="126" t="s">
        <v>810</v>
      </c>
      <c r="G974" s="126" t="s">
        <v>810</v>
      </c>
      <c r="H974" s="126" t="s">
        <v>810</v>
      </c>
      <c r="I974" s="126" t="s">
        <v>810</v>
      </c>
      <c r="J974" s="126" t="s">
        <v>810</v>
      </c>
      <c r="K974" s="126" t="s">
        <v>810</v>
      </c>
      <c r="L974" s="126" t="s">
        <v>5653</v>
      </c>
      <c r="M974" s="126" t="s">
        <v>5654</v>
      </c>
      <c r="N974" s="126" t="s">
        <v>5370</v>
      </c>
      <c r="O974" s="126" t="s">
        <v>5655</v>
      </c>
      <c r="P974" s="126" t="s">
        <v>5656</v>
      </c>
    </row>
    <row r="975" spans="1:16" x14ac:dyDescent="0.3">
      <c r="A975" s="126" t="s">
        <v>459</v>
      </c>
      <c r="B975" s="126" t="s">
        <v>5657</v>
      </c>
      <c r="C975" s="126" t="s">
        <v>935</v>
      </c>
      <c r="D975" s="126" t="s">
        <v>940</v>
      </c>
      <c r="E975" s="126" t="s">
        <v>809</v>
      </c>
      <c r="F975" s="126" t="s">
        <v>809</v>
      </c>
      <c r="G975" s="126" t="s">
        <v>809</v>
      </c>
      <c r="H975" s="126" t="s">
        <v>809</v>
      </c>
      <c r="I975" s="126" t="s">
        <v>809</v>
      </c>
      <c r="J975" s="126" t="s">
        <v>809</v>
      </c>
      <c r="K975" s="126" t="s">
        <v>809</v>
      </c>
      <c r="L975" s="126" t="s">
        <v>936</v>
      </c>
      <c r="M975" s="126" t="s">
        <v>5658</v>
      </c>
      <c r="N975" s="126" t="s">
        <v>5659</v>
      </c>
      <c r="O975" s="126" t="s">
        <v>5660</v>
      </c>
      <c r="P975" s="126" t="s">
        <v>5661</v>
      </c>
    </row>
    <row r="976" spans="1:16" x14ac:dyDescent="0.3">
      <c r="A976" s="126" t="s">
        <v>5663</v>
      </c>
      <c r="B976" s="126" t="s">
        <v>5662</v>
      </c>
      <c r="C976" s="126" t="s">
        <v>808</v>
      </c>
      <c r="D976" s="126" t="s">
        <v>815</v>
      </c>
      <c r="E976" s="126" t="s">
        <v>809</v>
      </c>
      <c r="F976" s="126" t="s">
        <v>810</v>
      </c>
      <c r="G976" s="126" t="s">
        <v>810</v>
      </c>
      <c r="H976" s="126" t="s">
        <v>810</v>
      </c>
      <c r="I976" s="126" t="s">
        <v>810</v>
      </c>
      <c r="J976" s="126" t="s">
        <v>810</v>
      </c>
      <c r="K976" s="126" t="s">
        <v>810</v>
      </c>
      <c r="L976" s="126" t="s">
        <v>5664</v>
      </c>
      <c r="M976" s="126" t="s">
        <v>5665</v>
      </c>
      <c r="N976" s="126" t="s">
        <v>5659</v>
      </c>
      <c r="O976" s="126" t="s">
        <v>5666</v>
      </c>
      <c r="P976" s="125"/>
    </row>
    <row r="977" spans="1:16" x14ac:dyDescent="0.3">
      <c r="A977" s="126" t="s">
        <v>460</v>
      </c>
      <c r="B977" s="126" t="s">
        <v>5667</v>
      </c>
      <c r="C977" s="126" t="s">
        <v>808</v>
      </c>
      <c r="D977" s="126" t="s">
        <v>888</v>
      </c>
      <c r="E977" s="126" t="s">
        <v>809</v>
      </c>
      <c r="F977" s="126" t="s">
        <v>810</v>
      </c>
      <c r="G977" s="126" t="s">
        <v>810</v>
      </c>
      <c r="H977" s="126" t="s">
        <v>810</v>
      </c>
      <c r="I977" s="126" t="s">
        <v>810</v>
      </c>
      <c r="J977" s="126" t="s">
        <v>810</v>
      </c>
      <c r="K977" s="126" t="s">
        <v>810</v>
      </c>
      <c r="L977" s="126" t="s">
        <v>5668</v>
      </c>
      <c r="M977" s="126" t="s">
        <v>5669</v>
      </c>
      <c r="N977" s="126" t="s">
        <v>899</v>
      </c>
      <c r="O977" s="126" t="s">
        <v>5670</v>
      </c>
      <c r="P977" s="126" t="s">
        <v>5671</v>
      </c>
    </row>
    <row r="978" spans="1:16" x14ac:dyDescent="0.3">
      <c r="A978" s="126" t="s">
        <v>5673</v>
      </c>
      <c r="B978" s="126" t="s">
        <v>5672</v>
      </c>
      <c r="C978" s="126" t="s">
        <v>808</v>
      </c>
      <c r="D978" s="126" t="s">
        <v>861</v>
      </c>
      <c r="E978" s="126" t="s">
        <v>809</v>
      </c>
      <c r="F978" s="126" t="s">
        <v>809</v>
      </c>
      <c r="G978" s="126" t="s">
        <v>810</v>
      </c>
      <c r="H978" s="126" t="s">
        <v>810</v>
      </c>
      <c r="I978" s="126" t="s">
        <v>810</v>
      </c>
      <c r="J978" s="126" t="s">
        <v>810</v>
      </c>
      <c r="K978" s="126" t="s">
        <v>810</v>
      </c>
      <c r="L978" s="126" t="s">
        <v>5674</v>
      </c>
      <c r="M978" s="126" t="s">
        <v>5675</v>
      </c>
      <c r="N978" s="126" t="s">
        <v>837</v>
      </c>
      <c r="O978" s="126" t="s">
        <v>5676</v>
      </c>
      <c r="P978" s="125"/>
    </row>
    <row r="979" spans="1:16" x14ac:dyDescent="0.3">
      <c r="A979" s="126" t="s">
        <v>5678</v>
      </c>
      <c r="B979" s="126" t="s">
        <v>5677</v>
      </c>
      <c r="C979" s="126" t="s">
        <v>808</v>
      </c>
      <c r="D979" s="126" t="s">
        <v>888</v>
      </c>
      <c r="E979" s="126" t="s">
        <v>810</v>
      </c>
      <c r="F979" s="126" t="s">
        <v>810</v>
      </c>
      <c r="G979" s="126" t="s">
        <v>810</v>
      </c>
      <c r="H979" s="126" t="s">
        <v>810</v>
      </c>
      <c r="I979" s="126" t="s">
        <v>810</v>
      </c>
      <c r="J979" s="126" t="s">
        <v>810</v>
      </c>
      <c r="K979" s="126" t="s">
        <v>810</v>
      </c>
      <c r="L979" s="126" t="s">
        <v>5679</v>
      </c>
      <c r="M979" s="126" t="s">
        <v>5680</v>
      </c>
      <c r="N979" s="126" t="s">
        <v>4502</v>
      </c>
      <c r="O979" s="126" t="s">
        <v>5681</v>
      </c>
      <c r="P979" s="125"/>
    </row>
    <row r="980" spans="1:16" x14ac:dyDescent="0.3">
      <c r="A980" s="126" t="s">
        <v>5683</v>
      </c>
      <c r="B980" s="126" t="s">
        <v>5682</v>
      </c>
      <c r="C980" s="126" t="s">
        <v>808</v>
      </c>
      <c r="D980" s="126" t="s">
        <v>815</v>
      </c>
      <c r="E980" s="126" t="s">
        <v>810</v>
      </c>
      <c r="F980" s="126" t="s">
        <v>809</v>
      </c>
      <c r="G980" s="126" t="s">
        <v>810</v>
      </c>
      <c r="H980" s="126" t="s">
        <v>810</v>
      </c>
      <c r="I980" s="126" t="s">
        <v>810</v>
      </c>
      <c r="J980" s="126" t="s">
        <v>810</v>
      </c>
      <c r="K980" s="126" t="s">
        <v>810</v>
      </c>
      <c r="L980" s="126" t="s">
        <v>5684</v>
      </c>
      <c r="M980" s="126" t="s">
        <v>5685</v>
      </c>
      <c r="N980" s="126" t="s">
        <v>1081</v>
      </c>
      <c r="O980" s="126" t="s">
        <v>5686</v>
      </c>
      <c r="P980" s="126" t="s">
        <v>5687</v>
      </c>
    </row>
    <row r="981" spans="1:16" x14ac:dyDescent="0.3">
      <c r="A981" s="126" t="s">
        <v>463</v>
      </c>
      <c r="B981" s="126" t="s">
        <v>5688</v>
      </c>
      <c r="C981" s="126" t="s">
        <v>808</v>
      </c>
      <c r="D981" s="126" t="s">
        <v>815</v>
      </c>
      <c r="E981" s="126" t="s">
        <v>809</v>
      </c>
      <c r="F981" s="126" t="s">
        <v>810</v>
      </c>
      <c r="G981" s="126" t="s">
        <v>810</v>
      </c>
      <c r="H981" s="126" t="s">
        <v>810</v>
      </c>
      <c r="I981" s="126" t="s">
        <v>810</v>
      </c>
      <c r="J981" s="126" t="s">
        <v>810</v>
      </c>
      <c r="K981" s="126" t="s">
        <v>810</v>
      </c>
      <c r="L981" s="126" t="s">
        <v>5689</v>
      </c>
      <c r="M981" s="126" t="s">
        <v>1674</v>
      </c>
      <c r="N981" s="126" t="s">
        <v>1081</v>
      </c>
      <c r="O981" s="126" t="s">
        <v>5690</v>
      </c>
      <c r="P981" s="126" t="s">
        <v>5691</v>
      </c>
    </row>
    <row r="982" spans="1:16" x14ac:dyDescent="0.3">
      <c r="A982" s="126" t="s">
        <v>464</v>
      </c>
      <c r="B982" s="126" t="s">
        <v>5692</v>
      </c>
      <c r="C982" s="126" t="s">
        <v>935</v>
      </c>
      <c r="D982" s="126" t="s">
        <v>940</v>
      </c>
      <c r="E982" s="126" t="s">
        <v>809</v>
      </c>
      <c r="F982" s="126" t="s">
        <v>809</v>
      </c>
      <c r="G982" s="126" t="s">
        <v>809</v>
      </c>
      <c r="H982" s="126" t="s">
        <v>809</v>
      </c>
      <c r="I982" s="126" t="s">
        <v>809</v>
      </c>
      <c r="J982" s="126" t="s">
        <v>809</v>
      </c>
      <c r="K982" s="126" t="s">
        <v>809</v>
      </c>
      <c r="L982" s="126" t="s">
        <v>936</v>
      </c>
      <c r="M982" s="126" t="s">
        <v>5693</v>
      </c>
      <c r="N982" s="126" t="s">
        <v>1081</v>
      </c>
      <c r="O982" s="126" t="s">
        <v>5694</v>
      </c>
      <c r="P982" s="126" t="s">
        <v>5695</v>
      </c>
    </row>
    <row r="983" spans="1:16" x14ac:dyDescent="0.3">
      <c r="A983" s="126" t="s">
        <v>465</v>
      </c>
      <c r="B983" s="126" t="s">
        <v>5696</v>
      </c>
      <c r="C983" s="126" t="s">
        <v>935</v>
      </c>
      <c r="D983" s="126" t="s">
        <v>940</v>
      </c>
      <c r="E983" s="126" t="s">
        <v>809</v>
      </c>
      <c r="F983" s="126" t="s">
        <v>809</v>
      </c>
      <c r="G983" s="126" t="s">
        <v>809</v>
      </c>
      <c r="H983" s="126" t="s">
        <v>810</v>
      </c>
      <c r="I983" s="126" t="s">
        <v>809</v>
      </c>
      <c r="J983" s="126" t="s">
        <v>809</v>
      </c>
      <c r="K983" s="126" t="s">
        <v>809</v>
      </c>
      <c r="L983" s="126" t="s">
        <v>5697</v>
      </c>
      <c r="M983" s="126" t="s">
        <v>5698</v>
      </c>
      <c r="N983" s="126" t="s">
        <v>1893</v>
      </c>
      <c r="O983" s="126" t="s">
        <v>5699</v>
      </c>
      <c r="P983" s="126" t="s">
        <v>5700</v>
      </c>
    </row>
    <row r="984" spans="1:16" x14ac:dyDescent="0.3">
      <c r="A984" s="126" t="s">
        <v>5702</v>
      </c>
      <c r="B984" s="126" t="s">
        <v>5701</v>
      </c>
      <c r="C984" s="126" t="s">
        <v>808</v>
      </c>
      <c r="D984" s="126" t="s">
        <v>861</v>
      </c>
      <c r="E984" s="126" t="s">
        <v>809</v>
      </c>
      <c r="F984" s="126" t="s">
        <v>810</v>
      </c>
      <c r="G984" s="126" t="s">
        <v>810</v>
      </c>
      <c r="H984" s="126" t="s">
        <v>810</v>
      </c>
      <c r="I984" s="126" t="s">
        <v>810</v>
      </c>
      <c r="J984" s="126" t="s">
        <v>810</v>
      </c>
      <c r="K984" s="126" t="s">
        <v>810</v>
      </c>
      <c r="L984" s="126" t="s">
        <v>5703</v>
      </c>
      <c r="M984" s="126" t="s">
        <v>5704</v>
      </c>
      <c r="N984" s="126" t="s">
        <v>2119</v>
      </c>
      <c r="O984" s="126" t="s">
        <v>5705</v>
      </c>
      <c r="P984" s="125"/>
    </row>
    <row r="985" spans="1:16" x14ac:dyDescent="0.3">
      <c r="A985" s="126" t="s">
        <v>466</v>
      </c>
      <c r="B985" s="126" t="s">
        <v>5706</v>
      </c>
      <c r="C985" s="126" t="s">
        <v>935</v>
      </c>
      <c r="D985" s="126" t="s">
        <v>940</v>
      </c>
      <c r="E985" s="126" t="s">
        <v>809</v>
      </c>
      <c r="F985" s="126" t="s">
        <v>809</v>
      </c>
      <c r="G985" s="126" t="s">
        <v>809</v>
      </c>
      <c r="H985" s="126" t="s">
        <v>809</v>
      </c>
      <c r="I985" s="126" t="s">
        <v>809</v>
      </c>
      <c r="J985" s="126" t="s">
        <v>809</v>
      </c>
      <c r="K985" s="126" t="s">
        <v>809</v>
      </c>
      <c r="L985" s="126" t="s">
        <v>936</v>
      </c>
      <c r="M985" s="126" t="s">
        <v>5707</v>
      </c>
      <c r="N985" s="126" t="s">
        <v>5117</v>
      </c>
      <c r="O985" s="126" t="s">
        <v>5708</v>
      </c>
      <c r="P985" s="126" t="s">
        <v>5709</v>
      </c>
    </row>
    <row r="986" spans="1:16" x14ac:dyDescent="0.3">
      <c r="A986" s="126" t="s">
        <v>467</v>
      </c>
      <c r="B986" s="126" t="s">
        <v>5710</v>
      </c>
      <c r="C986" s="126" t="s">
        <v>808</v>
      </c>
      <c r="D986" s="126" t="s">
        <v>815</v>
      </c>
      <c r="E986" s="126" t="s">
        <v>809</v>
      </c>
      <c r="F986" s="126" t="s">
        <v>810</v>
      </c>
      <c r="G986" s="126" t="s">
        <v>810</v>
      </c>
      <c r="H986" s="126" t="s">
        <v>810</v>
      </c>
      <c r="I986" s="126" t="s">
        <v>810</v>
      </c>
      <c r="J986" s="126" t="s">
        <v>810</v>
      </c>
      <c r="K986" s="126" t="s">
        <v>810</v>
      </c>
      <c r="L986" s="126" t="s">
        <v>5711</v>
      </c>
      <c r="M986" s="126" t="s">
        <v>5712</v>
      </c>
      <c r="N986" s="126" t="s">
        <v>2165</v>
      </c>
      <c r="O986" s="126" t="s">
        <v>5713</v>
      </c>
      <c r="P986" s="125"/>
    </row>
    <row r="987" spans="1:16" x14ac:dyDescent="0.3">
      <c r="A987" s="126" t="s">
        <v>468</v>
      </c>
      <c r="B987" s="126" t="s">
        <v>5714</v>
      </c>
      <c r="C987" s="126" t="s">
        <v>935</v>
      </c>
      <c r="D987" s="126" t="s">
        <v>940</v>
      </c>
      <c r="E987" s="126" t="s">
        <v>809</v>
      </c>
      <c r="F987" s="126" t="s">
        <v>809</v>
      </c>
      <c r="G987" s="126" t="s">
        <v>809</v>
      </c>
      <c r="H987" s="126" t="s">
        <v>809</v>
      </c>
      <c r="I987" s="126" t="s">
        <v>809</v>
      </c>
      <c r="J987" s="126" t="s">
        <v>809</v>
      </c>
      <c r="K987" s="126" t="s">
        <v>809</v>
      </c>
      <c r="L987" s="126" t="s">
        <v>936</v>
      </c>
      <c r="M987" s="126" t="s">
        <v>5715</v>
      </c>
      <c r="N987" s="126" t="s">
        <v>2288</v>
      </c>
      <c r="O987" s="126" t="s">
        <v>5716</v>
      </c>
      <c r="P987" s="125"/>
    </row>
    <row r="988" spans="1:16" x14ac:dyDescent="0.3">
      <c r="A988" s="126" t="s">
        <v>5718</v>
      </c>
      <c r="B988" s="126" t="s">
        <v>5717</v>
      </c>
      <c r="C988" s="126" t="s">
        <v>808</v>
      </c>
      <c r="D988" s="126" t="s">
        <v>888</v>
      </c>
      <c r="E988" s="126" t="s">
        <v>809</v>
      </c>
      <c r="F988" s="126" t="s">
        <v>810</v>
      </c>
      <c r="G988" s="126" t="s">
        <v>810</v>
      </c>
      <c r="H988" s="126" t="s">
        <v>810</v>
      </c>
      <c r="I988" s="126" t="s">
        <v>810</v>
      </c>
      <c r="J988" s="126" t="s">
        <v>810</v>
      </c>
      <c r="K988" s="126" t="s">
        <v>810</v>
      </c>
      <c r="L988" s="126" t="s">
        <v>5719</v>
      </c>
      <c r="M988" s="126" t="s">
        <v>5720</v>
      </c>
      <c r="N988" s="126" t="s">
        <v>1843</v>
      </c>
      <c r="O988" s="126" t="s">
        <v>5721</v>
      </c>
      <c r="P988" s="125"/>
    </row>
    <row r="989" spans="1:16" x14ac:dyDescent="0.3">
      <c r="A989" s="126" t="s">
        <v>469</v>
      </c>
      <c r="B989" s="126" t="s">
        <v>5722</v>
      </c>
      <c r="C989" s="126" t="s">
        <v>935</v>
      </c>
      <c r="D989" s="126" t="s">
        <v>940</v>
      </c>
      <c r="E989" s="126" t="s">
        <v>809</v>
      </c>
      <c r="F989" s="126" t="s">
        <v>809</v>
      </c>
      <c r="G989" s="126" t="s">
        <v>809</v>
      </c>
      <c r="H989" s="126" t="s">
        <v>809</v>
      </c>
      <c r="I989" s="126" t="s">
        <v>809</v>
      </c>
      <c r="J989" s="126" t="s">
        <v>809</v>
      </c>
      <c r="K989" s="126" t="s">
        <v>809</v>
      </c>
      <c r="L989" s="126" t="s">
        <v>936</v>
      </c>
      <c r="M989" s="126" t="s">
        <v>5723</v>
      </c>
      <c r="N989" s="126" t="s">
        <v>1843</v>
      </c>
      <c r="O989" s="126" t="s">
        <v>5724</v>
      </c>
      <c r="P989" s="126" t="s">
        <v>5725</v>
      </c>
    </row>
    <row r="990" spans="1:16" x14ac:dyDescent="0.3">
      <c r="A990" s="126" t="s">
        <v>5727</v>
      </c>
      <c r="B990" s="126" t="s">
        <v>5726</v>
      </c>
      <c r="C990" s="126" t="s">
        <v>808</v>
      </c>
      <c r="D990" s="126" t="s">
        <v>861</v>
      </c>
      <c r="E990" s="126" t="s">
        <v>809</v>
      </c>
      <c r="F990" s="126" t="s">
        <v>810</v>
      </c>
      <c r="G990" s="126" t="s">
        <v>810</v>
      </c>
      <c r="H990" s="126" t="s">
        <v>810</v>
      </c>
      <c r="I990" s="126" t="s">
        <v>810</v>
      </c>
      <c r="J990" s="126" t="s">
        <v>810</v>
      </c>
      <c r="K990" s="126" t="s">
        <v>810</v>
      </c>
      <c r="L990" s="126" t="s">
        <v>5728</v>
      </c>
      <c r="M990" s="126" t="s">
        <v>5729</v>
      </c>
      <c r="N990" s="126" t="s">
        <v>1843</v>
      </c>
      <c r="O990" s="126" t="s">
        <v>5730</v>
      </c>
      <c r="P990" s="125"/>
    </row>
    <row r="991" spans="1:16" x14ac:dyDescent="0.3">
      <c r="A991" s="126" t="s">
        <v>470</v>
      </c>
      <c r="B991" s="126" t="s">
        <v>5731</v>
      </c>
      <c r="C991" s="126" t="s">
        <v>808</v>
      </c>
      <c r="D991" s="126" t="s">
        <v>861</v>
      </c>
      <c r="E991" s="126" t="s">
        <v>809</v>
      </c>
      <c r="F991" s="126" t="s">
        <v>810</v>
      </c>
      <c r="G991" s="126" t="s">
        <v>810</v>
      </c>
      <c r="H991" s="126" t="s">
        <v>810</v>
      </c>
      <c r="I991" s="126" t="s">
        <v>810</v>
      </c>
      <c r="J991" s="126" t="s">
        <v>810</v>
      </c>
      <c r="K991" s="126" t="s">
        <v>810</v>
      </c>
      <c r="L991" s="126" t="s">
        <v>5732</v>
      </c>
      <c r="M991" s="126" t="s">
        <v>5720</v>
      </c>
      <c r="N991" s="126" t="s">
        <v>1843</v>
      </c>
      <c r="O991" s="126" t="s">
        <v>5733</v>
      </c>
      <c r="P991" s="125"/>
    </row>
    <row r="992" spans="1:16" x14ac:dyDescent="0.3">
      <c r="A992" s="126" t="s">
        <v>5735</v>
      </c>
      <c r="B992" s="126" t="s">
        <v>5734</v>
      </c>
      <c r="C992" s="126" t="s">
        <v>808</v>
      </c>
      <c r="D992" s="126" t="s">
        <v>815</v>
      </c>
      <c r="E992" s="126" t="s">
        <v>809</v>
      </c>
      <c r="F992" s="126" t="s">
        <v>810</v>
      </c>
      <c r="G992" s="126" t="s">
        <v>810</v>
      </c>
      <c r="H992" s="126" t="s">
        <v>810</v>
      </c>
      <c r="I992" s="126" t="s">
        <v>810</v>
      </c>
      <c r="J992" s="126" t="s">
        <v>810</v>
      </c>
      <c r="K992" s="126" t="s">
        <v>810</v>
      </c>
      <c r="L992" s="126" t="s">
        <v>5736</v>
      </c>
      <c r="M992" s="126" t="s">
        <v>5737</v>
      </c>
      <c r="N992" s="126" t="s">
        <v>820</v>
      </c>
      <c r="O992" s="126" t="s">
        <v>5738</v>
      </c>
      <c r="P992" s="125"/>
    </row>
    <row r="993" spans="1:16" x14ac:dyDescent="0.3">
      <c r="A993" s="126" t="s">
        <v>471</v>
      </c>
      <c r="B993" s="126" t="s">
        <v>5739</v>
      </c>
      <c r="C993" s="126" t="s">
        <v>808</v>
      </c>
      <c r="D993" s="126" t="s">
        <v>815</v>
      </c>
      <c r="E993" s="126" t="s">
        <v>810</v>
      </c>
      <c r="F993" s="126" t="s">
        <v>809</v>
      </c>
      <c r="G993" s="126" t="s">
        <v>810</v>
      </c>
      <c r="H993" s="126" t="s">
        <v>810</v>
      </c>
      <c r="I993" s="126" t="s">
        <v>810</v>
      </c>
      <c r="J993" s="126" t="s">
        <v>810</v>
      </c>
      <c r="K993" s="126" t="s">
        <v>810</v>
      </c>
      <c r="L993" s="126" t="s">
        <v>4342</v>
      </c>
      <c r="M993" s="126" t="s">
        <v>4343</v>
      </c>
      <c r="N993" s="126" t="s">
        <v>837</v>
      </c>
      <c r="O993" s="126" t="s">
        <v>4344</v>
      </c>
      <c r="P993" s="125"/>
    </row>
    <row r="994" spans="1:16" x14ac:dyDescent="0.3">
      <c r="A994" s="126" t="s">
        <v>472</v>
      </c>
      <c r="B994" s="126" t="s">
        <v>5740</v>
      </c>
      <c r="C994" s="126" t="s">
        <v>935</v>
      </c>
      <c r="D994" s="126" t="s">
        <v>940</v>
      </c>
      <c r="E994" s="126" t="s">
        <v>809</v>
      </c>
      <c r="F994" s="126" t="s">
        <v>809</v>
      </c>
      <c r="G994" s="126" t="s">
        <v>809</v>
      </c>
      <c r="H994" s="126" t="s">
        <v>810</v>
      </c>
      <c r="I994" s="126" t="s">
        <v>809</v>
      </c>
      <c r="J994" s="126" t="s">
        <v>809</v>
      </c>
      <c r="K994" s="126" t="s">
        <v>809</v>
      </c>
      <c r="L994" s="126" t="s">
        <v>936</v>
      </c>
      <c r="M994" s="126" t="s">
        <v>5741</v>
      </c>
      <c r="N994" s="126" t="s">
        <v>3598</v>
      </c>
      <c r="O994" s="126" t="s">
        <v>5742</v>
      </c>
      <c r="P994" s="125"/>
    </row>
    <row r="995" spans="1:16" x14ac:dyDescent="0.3">
      <c r="A995" s="126" t="s">
        <v>473</v>
      </c>
      <c r="B995" s="126" t="s">
        <v>5743</v>
      </c>
      <c r="C995" s="126" t="s">
        <v>935</v>
      </c>
      <c r="D995" s="126" t="s">
        <v>940</v>
      </c>
      <c r="E995" s="126" t="s">
        <v>809</v>
      </c>
      <c r="F995" s="126" t="s">
        <v>809</v>
      </c>
      <c r="G995" s="126" t="s">
        <v>809</v>
      </c>
      <c r="H995" s="126" t="s">
        <v>810</v>
      </c>
      <c r="I995" s="126" t="s">
        <v>809</v>
      </c>
      <c r="J995" s="126" t="s">
        <v>810</v>
      </c>
      <c r="K995" s="126" t="s">
        <v>809</v>
      </c>
      <c r="L995" s="126" t="s">
        <v>936</v>
      </c>
      <c r="M995" s="126" t="s">
        <v>5744</v>
      </c>
      <c r="N995" s="126" t="s">
        <v>2119</v>
      </c>
      <c r="O995" s="126" t="s">
        <v>5745</v>
      </c>
      <c r="P995" s="126" t="s">
        <v>5746</v>
      </c>
    </row>
    <row r="996" spans="1:16" x14ac:dyDescent="0.3">
      <c r="A996" s="126" t="s">
        <v>5748</v>
      </c>
      <c r="B996" s="126" t="s">
        <v>5747</v>
      </c>
      <c r="C996" s="126" t="s">
        <v>808</v>
      </c>
      <c r="D996" s="126" t="s">
        <v>815</v>
      </c>
      <c r="E996" s="126" t="s">
        <v>810</v>
      </c>
      <c r="F996" s="126" t="s">
        <v>809</v>
      </c>
      <c r="G996" s="126" t="s">
        <v>810</v>
      </c>
      <c r="H996" s="126" t="s">
        <v>810</v>
      </c>
      <c r="I996" s="126" t="s">
        <v>810</v>
      </c>
      <c r="J996" s="126" t="s">
        <v>810</v>
      </c>
      <c r="K996" s="126" t="s">
        <v>810</v>
      </c>
      <c r="L996" s="126" t="s">
        <v>5749</v>
      </c>
      <c r="M996" s="126" t="s">
        <v>1359</v>
      </c>
      <c r="N996" s="126" t="s">
        <v>1081</v>
      </c>
      <c r="O996" s="125"/>
      <c r="P996" s="126" t="s">
        <v>5750</v>
      </c>
    </row>
    <row r="997" spans="1:16" x14ac:dyDescent="0.3">
      <c r="A997" s="126" t="s">
        <v>474</v>
      </c>
      <c r="B997" s="126" t="s">
        <v>5751</v>
      </c>
      <c r="C997" s="126" t="s">
        <v>935</v>
      </c>
      <c r="D997" s="126" t="s">
        <v>940</v>
      </c>
      <c r="E997" s="126" t="s">
        <v>809</v>
      </c>
      <c r="F997" s="126" t="s">
        <v>809</v>
      </c>
      <c r="G997" s="126" t="s">
        <v>809</v>
      </c>
      <c r="H997" s="126" t="s">
        <v>809</v>
      </c>
      <c r="I997" s="126" t="s">
        <v>809</v>
      </c>
      <c r="J997" s="126" t="s">
        <v>809</v>
      </c>
      <c r="K997" s="126" t="s">
        <v>809</v>
      </c>
      <c r="L997" s="126" t="s">
        <v>936</v>
      </c>
      <c r="M997" s="126" t="s">
        <v>5752</v>
      </c>
      <c r="N997" s="126" t="s">
        <v>1024</v>
      </c>
      <c r="O997" s="126" t="s">
        <v>5753</v>
      </c>
      <c r="P997" s="126" t="s">
        <v>5754</v>
      </c>
    </row>
    <row r="998" spans="1:16" x14ac:dyDescent="0.3">
      <c r="A998" s="126" t="s">
        <v>5756</v>
      </c>
      <c r="B998" s="126" t="s">
        <v>5755</v>
      </c>
      <c r="C998" s="126" t="s">
        <v>808</v>
      </c>
      <c r="D998" s="126" t="s">
        <v>815</v>
      </c>
      <c r="E998" s="126" t="s">
        <v>809</v>
      </c>
      <c r="F998" s="126" t="s">
        <v>810</v>
      </c>
      <c r="G998" s="126" t="s">
        <v>810</v>
      </c>
      <c r="H998" s="126" t="s">
        <v>810</v>
      </c>
      <c r="I998" s="126" t="s">
        <v>810</v>
      </c>
      <c r="J998" s="126" t="s">
        <v>810</v>
      </c>
      <c r="K998" s="126" t="s">
        <v>810</v>
      </c>
      <c r="L998" s="126" t="s">
        <v>5757</v>
      </c>
      <c r="M998" s="126" t="s">
        <v>5758</v>
      </c>
      <c r="N998" s="126" t="s">
        <v>1024</v>
      </c>
      <c r="O998" s="126" t="s">
        <v>5759</v>
      </c>
      <c r="P998" s="126" t="s">
        <v>5760</v>
      </c>
    </row>
    <row r="999" spans="1:16" x14ac:dyDescent="0.3">
      <c r="A999" s="126" t="s">
        <v>475</v>
      </c>
      <c r="B999" s="126" t="s">
        <v>5761</v>
      </c>
      <c r="C999" s="126" t="s">
        <v>935</v>
      </c>
      <c r="D999" s="126" t="s">
        <v>940</v>
      </c>
      <c r="E999" s="126" t="s">
        <v>809</v>
      </c>
      <c r="F999" s="126" t="s">
        <v>809</v>
      </c>
      <c r="G999" s="126" t="s">
        <v>809</v>
      </c>
      <c r="H999" s="126" t="s">
        <v>810</v>
      </c>
      <c r="I999" s="126" t="s">
        <v>809</v>
      </c>
      <c r="J999" s="126" t="s">
        <v>810</v>
      </c>
      <c r="K999" s="126" t="s">
        <v>809</v>
      </c>
      <c r="L999" s="126" t="s">
        <v>5762</v>
      </c>
      <c r="M999" s="126" t="s">
        <v>5763</v>
      </c>
      <c r="N999" s="126" t="s">
        <v>5764</v>
      </c>
      <c r="O999" s="126" t="s">
        <v>5765</v>
      </c>
      <c r="P999" s="126" t="s">
        <v>5766</v>
      </c>
    </row>
    <row r="1000" spans="1:16" x14ac:dyDescent="0.3">
      <c r="A1000" s="126" t="s">
        <v>5768</v>
      </c>
      <c r="B1000" s="126" t="s">
        <v>5767</v>
      </c>
      <c r="C1000" s="126" t="s">
        <v>808</v>
      </c>
      <c r="D1000" s="126" t="s">
        <v>815</v>
      </c>
      <c r="E1000" s="126" t="s">
        <v>810</v>
      </c>
      <c r="F1000" s="126" t="s">
        <v>809</v>
      </c>
      <c r="G1000" s="126" t="s">
        <v>810</v>
      </c>
      <c r="H1000" s="126" t="s">
        <v>810</v>
      </c>
      <c r="I1000" s="126" t="s">
        <v>809</v>
      </c>
      <c r="J1000" s="126" t="s">
        <v>810</v>
      </c>
      <c r="K1000" s="126" t="s">
        <v>810</v>
      </c>
      <c r="L1000" s="126" t="s">
        <v>1673</v>
      </c>
      <c r="M1000" s="126" t="s">
        <v>1674</v>
      </c>
      <c r="N1000" s="126" t="s">
        <v>1081</v>
      </c>
      <c r="O1000" s="126" t="s">
        <v>5769</v>
      </c>
      <c r="P1000" s="125"/>
    </row>
    <row r="1001" spans="1:16" x14ac:dyDescent="0.3">
      <c r="A1001" s="126" t="s">
        <v>476</v>
      </c>
      <c r="B1001" s="126" t="s">
        <v>5770</v>
      </c>
      <c r="C1001" s="126" t="s">
        <v>808</v>
      </c>
      <c r="D1001" s="126" t="s">
        <v>815</v>
      </c>
      <c r="E1001" s="126" t="s">
        <v>809</v>
      </c>
      <c r="F1001" s="126" t="s">
        <v>810</v>
      </c>
      <c r="G1001" s="126" t="s">
        <v>810</v>
      </c>
      <c r="H1001" s="126" t="s">
        <v>810</v>
      </c>
      <c r="I1001" s="126" t="s">
        <v>810</v>
      </c>
      <c r="J1001" s="126" t="s">
        <v>810</v>
      </c>
      <c r="K1001" s="126" t="s">
        <v>810</v>
      </c>
      <c r="L1001" s="126" t="s">
        <v>5771</v>
      </c>
      <c r="M1001" s="126" t="s">
        <v>5772</v>
      </c>
      <c r="N1001" s="126" t="s">
        <v>5773</v>
      </c>
      <c r="O1001" s="126" t="s">
        <v>5774</v>
      </c>
      <c r="P1001" s="125"/>
    </row>
    <row r="1002" spans="1:16" x14ac:dyDescent="0.3">
      <c r="A1002" s="126" t="s">
        <v>5776</v>
      </c>
      <c r="B1002" s="126" t="s">
        <v>5775</v>
      </c>
      <c r="C1002" s="126" t="s">
        <v>808</v>
      </c>
      <c r="D1002" s="126" t="s">
        <v>815</v>
      </c>
      <c r="E1002" s="126" t="s">
        <v>809</v>
      </c>
      <c r="F1002" s="126" t="s">
        <v>810</v>
      </c>
      <c r="G1002" s="126" t="s">
        <v>810</v>
      </c>
      <c r="H1002" s="126" t="s">
        <v>810</v>
      </c>
      <c r="I1002" s="126" t="s">
        <v>810</v>
      </c>
      <c r="J1002" s="126" t="s">
        <v>810</v>
      </c>
      <c r="K1002" s="126" t="s">
        <v>810</v>
      </c>
      <c r="L1002" s="126" t="s">
        <v>5777</v>
      </c>
      <c r="M1002" s="126" t="s">
        <v>5778</v>
      </c>
      <c r="N1002" s="126" t="s">
        <v>813</v>
      </c>
      <c r="O1002" s="126" t="s">
        <v>5779</v>
      </c>
      <c r="P1002" s="126" t="s">
        <v>5780</v>
      </c>
    </row>
    <row r="1003" spans="1:16" x14ac:dyDescent="0.3">
      <c r="A1003" s="126" t="s">
        <v>5782</v>
      </c>
      <c r="B1003" s="126" t="s">
        <v>5781</v>
      </c>
      <c r="C1003" s="126" t="s">
        <v>808</v>
      </c>
      <c r="D1003" s="126" t="s">
        <v>815</v>
      </c>
      <c r="E1003" s="126" t="s">
        <v>809</v>
      </c>
      <c r="F1003" s="126" t="s">
        <v>810</v>
      </c>
      <c r="G1003" s="126" t="s">
        <v>810</v>
      </c>
      <c r="H1003" s="126" t="s">
        <v>810</v>
      </c>
      <c r="I1003" s="126" t="s">
        <v>810</v>
      </c>
      <c r="J1003" s="126" t="s">
        <v>810</v>
      </c>
      <c r="K1003" s="126" t="s">
        <v>810</v>
      </c>
      <c r="L1003" s="126" t="s">
        <v>5783</v>
      </c>
      <c r="M1003" s="126" t="s">
        <v>5784</v>
      </c>
      <c r="N1003" s="126" t="s">
        <v>3095</v>
      </c>
      <c r="O1003" s="126" t="s">
        <v>5785</v>
      </c>
      <c r="P1003" s="125"/>
    </row>
    <row r="1004" spans="1:16" x14ac:dyDescent="0.3">
      <c r="A1004" s="126" t="s">
        <v>477</v>
      </c>
      <c r="B1004" s="126" t="s">
        <v>5786</v>
      </c>
      <c r="C1004" s="126" t="s">
        <v>808</v>
      </c>
      <c r="D1004" s="126" t="s">
        <v>815</v>
      </c>
      <c r="E1004" s="126" t="s">
        <v>809</v>
      </c>
      <c r="F1004" s="126" t="s">
        <v>809</v>
      </c>
      <c r="G1004" s="126" t="s">
        <v>809</v>
      </c>
      <c r="H1004" s="126" t="s">
        <v>809</v>
      </c>
      <c r="I1004" s="126" t="s">
        <v>810</v>
      </c>
      <c r="J1004" s="126" t="s">
        <v>810</v>
      </c>
      <c r="K1004" s="126" t="s">
        <v>810</v>
      </c>
      <c r="L1004" s="126" t="s">
        <v>5787</v>
      </c>
      <c r="M1004" s="126" t="s">
        <v>5788</v>
      </c>
      <c r="N1004" s="126" t="s">
        <v>831</v>
      </c>
      <c r="O1004" s="126" t="s">
        <v>5789</v>
      </c>
      <c r="P1004" s="125"/>
    </row>
    <row r="1005" spans="1:16" x14ac:dyDescent="0.3">
      <c r="A1005" s="126" t="s">
        <v>5791</v>
      </c>
      <c r="B1005" s="126" t="s">
        <v>5790</v>
      </c>
      <c r="C1005" s="126" t="s">
        <v>808</v>
      </c>
      <c r="D1005" s="126" t="s">
        <v>922</v>
      </c>
      <c r="E1005" s="126" t="s">
        <v>810</v>
      </c>
      <c r="F1005" s="126" t="s">
        <v>809</v>
      </c>
      <c r="G1005" s="126" t="s">
        <v>810</v>
      </c>
      <c r="H1005" s="126" t="s">
        <v>809</v>
      </c>
      <c r="I1005" s="126" t="s">
        <v>810</v>
      </c>
      <c r="J1005" s="126" t="s">
        <v>810</v>
      </c>
      <c r="K1005" s="126" t="s">
        <v>810</v>
      </c>
      <c r="L1005" s="126" t="s">
        <v>5792</v>
      </c>
      <c r="M1005" s="126" t="s">
        <v>5793</v>
      </c>
      <c r="N1005" s="126" t="s">
        <v>3917</v>
      </c>
      <c r="O1005" s="126" t="s">
        <v>5794</v>
      </c>
      <c r="P1005" s="125"/>
    </row>
    <row r="1006" spans="1:16" x14ac:dyDescent="0.3">
      <c r="A1006" s="126" t="s">
        <v>478</v>
      </c>
      <c r="B1006" s="126" t="s">
        <v>5795</v>
      </c>
      <c r="C1006" s="126" t="s">
        <v>935</v>
      </c>
      <c r="D1006" s="126" t="s">
        <v>940</v>
      </c>
      <c r="E1006" s="126" t="s">
        <v>809</v>
      </c>
      <c r="F1006" s="126" t="s">
        <v>810</v>
      </c>
      <c r="G1006" s="126" t="s">
        <v>809</v>
      </c>
      <c r="H1006" s="126" t="s">
        <v>810</v>
      </c>
      <c r="I1006" s="126" t="s">
        <v>810</v>
      </c>
      <c r="J1006" s="126" t="s">
        <v>810</v>
      </c>
      <c r="K1006" s="126" t="s">
        <v>810</v>
      </c>
      <c r="L1006" s="126" t="s">
        <v>936</v>
      </c>
      <c r="M1006" s="126" t="s">
        <v>5796</v>
      </c>
      <c r="N1006" s="126" t="s">
        <v>5797</v>
      </c>
      <c r="O1006" s="126" t="s">
        <v>5798</v>
      </c>
      <c r="P1006" s="126" t="s">
        <v>5799</v>
      </c>
    </row>
    <row r="1007" spans="1:16" x14ac:dyDescent="0.3">
      <c r="A1007" s="126" t="s">
        <v>479</v>
      </c>
      <c r="B1007" s="126" t="s">
        <v>5800</v>
      </c>
      <c r="C1007" s="126" t="s">
        <v>935</v>
      </c>
      <c r="D1007" s="126" t="s">
        <v>940</v>
      </c>
      <c r="E1007" s="126" t="s">
        <v>809</v>
      </c>
      <c r="F1007" s="126" t="s">
        <v>809</v>
      </c>
      <c r="G1007" s="126" t="s">
        <v>809</v>
      </c>
      <c r="H1007" s="126" t="s">
        <v>809</v>
      </c>
      <c r="I1007" s="126" t="s">
        <v>809</v>
      </c>
      <c r="J1007" s="126" t="s">
        <v>809</v>
      </c>
      <c r="K1007" s="126" t="s">
        <v>809</v>
      </c>
      <c r="L1007" s="126" t="s">
        <v>5801</v>
      </c>
      <c r="M1007" s="126" t="s">
        <v>5802</v>
      </c>
      <c r="N1007" s="126" t="s">
        <v>4781</v>
      </c>
      <c r="O1007" s="126" t="s">
        <v>5803</v>
      </c>
      <c r="P1007" s="126" t="s">
        <v>5804</v>
      </c>
    </row>
    <row r="1008" spans="1:16" x14ac:dyDescent="0.3">
      <c r="A1008" s="126" t="s">
        <v>480</v>
      </c>
      <c r="B1008" s="126" t="s">
        <v>5805</v>
      </c>
      <c r="C1008" s="126" t="s">
        <v>935</v>
      </c>
      <c r="D1008" s="126" t="s">
        <v>940</v>
      </c>
      <c r="E1008" s="126" t="s">
        <v>809</v>
      </c>
      <c r="F1008" s="126" t="s">
        <v>810</v>
      </c>
      <c r="G1008" s="126" t="s">
        <v>810</v>
      </c>
      <c r="H1008" s="126" t="s">
        <v>810</v>
      </c>
      <c r="I1008" s="126" t="s">
        <v>809</v>
      </c>
      <c r="J1008" s="126" t="s">
        <v>810</v>
      </c>
      <c r="K1008" s="126" t="s">
        <v>809</v>
      </c>
      <c r="L1008" s="126" t="s">
        <v>936</v>
      </c>
      <c r="M1008" s="126" t="s">
        <v>5806</v>
      </c>
      <c r="N1008" s="126" t="s">
        <v>5636</v>
      </c>
      <c r="O1008" s="126" t="s">
        <v>5807</v>
      </c>
      <c r="P1008" s="125"/>
    </row>
    <row r="1009" spans="1:16" x14ac:dyDescent="0.3">
      <c r="A1009" s="126" t="s">
        <v>5809</v>
      </c>
      <c r="B1009" s="126" t="s">
        <v>5808</v>
      </c>
      <c r="C1009" s="126" t="s">
        <v>808</v>
      </c>
      <c r="D1009" s="126" t="s">
        <v>861</v>
      </c>
      <c r="E1009" s="126" t="s">
        <v>810</v>
      </c>
      <c r="F1009" s="126" t="s">
        <v>810</v>
      </c>
      <c r="G1009" s="126" t="s">
        <v>810</v>
      </c>
      <c r="H1009" s="126" t="s">
        <v>810</v>
      </c>
      <c r="I1009" s="126" t="s">
        <v>810</v>
      </c>
      <c r="J1009" s="126" t="s">
        <v>810</v>
      </c>
      <c r="K1009" s="126" t="s">
        <v>810</v>
      </c>
      <c r="L1009" s="126" t="s">
        <v>5810</v>
      </c>
      <c r="M1009" s="126" t="s">
        <v>5811</v>
      </c>
      <c r="N1009" s="126" t="s">
        <v>1438</v>
      </c>
      <c r="O1009" s="126" t="s">
        <v>5812</v>
      </c>
      <c r="P1009" s="125"/>
    </row>
    <row r="1010" spans="1:16" x14ac:dyDescent="0.3">
      <c r="A1010" s="126" t="s">
        <v>510</v>
      </c>
      <c r="B1010" s="126" t="s">
        <v>5813</v>
      </c>
      <c r="C1010" s="126" t="s">
        <v>808</v>
      </c>
      <c r="D1010" s="126" t="s">
        <v>888</v>
      </c>
      <c r="E1010" s="126" t="s">
        <v>809</v>
      </c>
      <c r="F1010" s="126" t="s">
        <v>810</v>
      </c>
      <c r="G1010" s="126" t="s">
        <v>810</v>
      </c>
      <c r="H1010" s="126" t="s">
        <v>810</v>
      </c>
      <c r="I1010" s="126" t="s">
        <v>810</v>
      </c>
      <c r="J1010" s="126" t="s">
        <v>810</v>
      </c>
      <c r="K1010" s="126" t="s">
        <v>810</v>
      </c>
      <c r="L1010" s="126" t="s">
        <v>5814</v>
      </c>
      <c r="M1010" s="126" t="s">
        <v>5815</v>
      </c>
      <c r="N1010" s="126" t="s">
        <v>899</v>
      </c>
      <c r="O1010" s="126" t="s">
        <v>5816</v>
      </c>
      <c r="P1010" s="125"/>
    </row>
    <row r="1011" spans="1:16" x14ac:dyDescent="0.3">
      <c r="A1011" s="126" t="s">
        <v>5818</v>
      </c>
      <c r="B1011" s="126" t="s">
        <v>5817</v>
      </c>
      <c r="C1011" s="126" t="s">
        <v>808</v>
      </c>
      <c r="D1011" s="126" t="s">
        <v>888</v>
      </c>
      <c r="E1011" s="126" t="s">
        <v>809</v>
      </c>
      <c r="F1011" s="126" t="s">
        <v>810</v>
      </c>
      <c r="G1011" s="126" t="s">
        <v>810</v>
      </c>
      <c r="H1011" s="126" t="s">
        <v>810</v>
      </c>
      <c r="I1011" s="126" t="s">
        <v>810</v>
      </c>
      <c r="J1011" s="126" t="s">
        <v>810</v>
      </c>
      <c r="K1011" s="126" t="s">
        <v>810</v>
      </c>
      <c r="L1011" s="126" t="s">
        <v>5819</v>
      </c>
      <c r="M1011" s="126" t="s">
        <v>5820</v>
      </c>
      <c r="N1011" s="126" t="s">
        <v>4185</v>
      </c>
      <c r="O1011" s="126" t="s">
        <v>5821</v>
      </c>
      <c r="P1011" s="126" t="s">
        <v>5822</v>
      </c>
    </row>
    <row r="1012" spans="1:16" x14ac:dyDescent="0.3">
      <c r="A1012" s="126" t="s">
        <v>509</v>
      </c>
      <c r="B1012" s="126" t="s">
        <v>5823</v>
      </c>
      <c r="C1012" s="126" t="s">
        <v>808</v>
      </c>
      <c r="D1012" s="126" t="s">
        <v>861</v>
      </c>
      <c r="E1012" s="126" t="s">
        <v>809</v>
      </c>
      <c r="F1012" s="126" t="s">
        <v>810</v>
      </c>
      <c r="G1012" s="126" t="s">
        <v>810</v>
      </c>
      <c r="H1012" s="126" t="s">
        <v>810</v>
      </c>
      <c r="I1012" s="126" t="s">
        <v>810</v>
      </c>
      <c r="J1012" s="126" t="s">
        <v>810</v>
      </c>
      <c r="K1012" s="126" t="s">
        <v>810</v>
      </c>
      <c r="L1012" s="126" t="s">
        <v>5824</v>
      </c>
      <c r="M1012" s="126" t="s">
        <v>5825</v>
      </c>
      <c r="N1012" s="126" t="s">
        <v>1094</v>
      </c>
      <c r="O1012" s="126" t="s">
        <v>5826</v>
      </c>
      <c r="P1012" s="125"/>
    </row>
    <row r="1013" spans="1:16" x14ac:dyDescent="0.3">
      <c r="A1013" s="126" t="s">
        <v>481</v>
      </c>
      <c r="B1013" s="126" t="s">
        <v>5827</v>
      </c>
      <c r="C1013" s="126" t="s">
        <v>808</v>
      </c>
      <c r="D1013" s="126" t="s">
        <v>815</v>
      </c>
      <c r="E1013" s="126" t="s">
        <v>809</v>
      </c>
      <c r="F1013" s="126" t="s">
        <v>810</v>
      </c>
      <c r="G1013" s="126" t="s">
        <v>810</v>
      </c>
      <c r="H1013" s="126" t="s">
        <v>810</v>
      </c>
      <c r="I1013" s="126" t="s">
        <v>810</v>
      </c>
      <c r="J1013" s="126" t="s">
        <v>810</v>
      </c>
      <c r="K1013" s="126" t="s">
        <v>810</v>
      </c>
      <c r="L1013" s="126" t="s">
        <v>5828</v>
      </c>
      <c r="M1013" s="126" t="s">
        <v>5829</v>
      </c>
      <c r="N1013" s="126" t="s">
        <v>915</v>
      </c>
      <c r="O1013" s="126" t="s">
        <v>5830</v>
      </c>
      <c r="P1013" s="125"/>
    </row>
    <row r="1014" spans="1:16" x14ac:dyDescent="0.3">
      <c r="A1014" s="126" t="s">
        <v>482</v>
      </c>
      <c r="B1014" s="126" t="s">
        <v>5831</v>
      </c>
      <c r="C1014" s="126" t="s">
        <v>935</v>
      </c>
      <c r="D1014" s="126" t="s">
        <v>940</v>
      </c>
      <c r="E1014" s="126" t="s">
        <v>809</v>
      </c>
      <c r="F1014" s="126" t="s">
        <v>809</v>
      </c>
      <c r="G1014" s="126" t="s">
        <v>809</v>
      </c>
      <c r="H1014" s="126" t="s">
        <v>810</v>
      </c>
      <c r="I1014" s="126" t="s">
        <v>810</v>
      </c>
      <c r="J1014" s="126" t="s">
        <v>810</v>
      </c>
      <c r="K1014" s="126" t="s">
        <v>810</v>
      </c>
      <c r="L1014" s="126" t="s">
        <v>936</v>
      </c>
      <c r="M1014" s="126" t="s">
        <v>5832</v>
      </c>
      <c r="N1014" s="126" t="s">
        <v>915</v>
      </c>
      <c r="O1014" s="126" t="s">
        <v>5833</v>
      </c>
      <c r="P1014" s="126" t="s">
        <v>5834</v>
      </c>
    </row>
    <row r="1015" spans="1:16" x14ac:dyDescent="0.3">
      <c r="A1015" s="126" t="s">
        <v>5836</v>
      </c>
      <c r="B1015" s="126" t="s">
        <v>5835</v>
      </c>
      <c r="C1015" s="126" t="s">
        <v>808</v>
      </c>
      <c r="D1015" s="126" t="s">
        <v>815</v>
      </c>
      <c r="E1015" s="126" t="s">
        <v>809</v>
      </c>
      <c r="F1015" s="126" t="s">
        <v>810</v>
      </c>
      <c r="G1015" s="126" t="s">
        <v>810</v>
      </c>
      <c r="H1015" s="126" t="s">
        <v>810</v>
      </c>
      <c r="I1015" s="126" t="s">
        <v>810</v>
      </c>
      <c r="J1015" s="126" t="s">
        <v>810</v>
      </c>
      <c r="K1015" s="126" t="s">
        <v>810</v>
      </c>
      <c r="L1015" s="126" t="s">
        <v>5837</v>
      </c>
      <c r="M1015" s="126" t="s">
        <v>5838</v>
      </c>
      <c r="N1015" s="126" t="s">
        <v>906</v>
      </c>
      <c r="O1015" s="126" t="s">
        <v>5839</v>
      </c>
      <c r="P1015" s="126" t="s">
        <v>5840</v>
      </c>
    </row>
    <row r="1016" spans="1:16" x14ac:dyDescent="0.3">
      <c r="A1016" s="126" t="s">
        <v>483</v>
      </c>
      <c r="B1016" s="126" t="s">
        <v>5841</v>
      </c>
      <c r="C1016" s="126" t="s">
        <v>935</v>
      </c>
      <c r="D1016" s="126" t="s">
        <v>940</v>
      </c>
      <c r="E1016" s="126" t="s">
        <v>809</v>
      </c>
      <c r="F1016" s="126" t="s">
        <v>810</v>
      </c>
      <c r="G1016" s="126" t="s">
        <v>809</v>
      </c>
      <c r="H1016" s="126" t="s">
        <v>810</v>
      </c>
      <c r="I1016" s="126" t="s">
        <v>810</v>
      </c>
      <c r="J1016" s="126" t="s">
        <v>810</v>
      </c>
      <c r="K1016" s="126" t="s">
        <v>810</v>
      </c>
      <c r="L1016" s="126" t="s">
        <v>5842</v>
      </c>
      <c r="M1016" s="126" t="s">
        <v>5843</v>
      </c>
      <c r="N1016" s="126" t="s">
        <v>5844</v>
      </c>
      <c r="O1016" s="126" t="s">
        <v>5845</v>
      </c>
      <c r="P1016" s="126" t="s">
        <v>5846</v>
      </c>
    </row>
    <row r="1017" spans="1:16" x14ac:dyDescent="0.3">
      <c r="A1017" s="126" t="s">
        <v>484</v>
      </c>
      <c r="B1017" s="126" t="s">
        <v>5847</v>
      </c>
      <c r="C1017" s="126" t="s">
        <v>935</v>
      </c>
      <c r="D1017" s="126" t="s">
        <v>940</v>
      </c>
      <c r="E1017" s="126" t="s">
        <v>809</v>
      </c>
      <c r="F1017" s="126" t="s">
        <v>809</v>
      </c>
      <c r="G1017" s="126" t="s">
        <v>809</v>
      </c>
      <c r="H1017" s="126" t="s">
        <v>810</v>
      </c>
      <c r="I1017" s="126" t="s">
        <v>810</v>
      </c>
      <c r="J1017" s="126" t="s">
        <v>810</v>
      </c>
      <c r="K1017" s="126" t="s">
        <v>810</v>
      </c>
      <c r="L1017" s="126" t="s">
        <v>936</v>
      </c>
      <c r="M1017" s="126" t="s">
        <v>5848</v>
      </c>
      <c r="N1017" s="126" t="s">
        <v>853</v>
      </c>
      <c r="O1017" s="126" t="s">
        <v>5849</v>
      </c>
      <c r="P1017" s="126" t="s">
        <v>5850</v>
      </c>
    </row>
    <row r="1018" spans="1:16" x14ac:dyDescent="0.3">
      <c r="A1018" s="126" t="s">
        <v>485</v>
      </c>
      <c r="B1018" s="126" t="s">
        <v>5851</v>
      </c>
      <c r="C1018" s="126" t="s">
        <v>935</v>
      </c>
      <c r="D1018" s="126" t="s">
        <v>940</v>
      </c>
      <c r="E1018" s="126" t="s">
        <v>809</v>
      </c>
      <c r="F1018" s="126" t="s">
        <v>809</v>
      </c>
      <c r="G1018" s="126" t="s">
        <v>809</v>
      </c>
      <c r="H1018" s="126" t="s">
        <v>809</v>
      </c>
      <c r="I1018" s="126" t="s">
        <v>809</v>
      </c>
      <c r="J1018" s="126" t="s">
        <v>809</v>
      </c>
      <c r="K1018" s="126" t="s">
        <v>809</v>
      </c>
      <c r="L1018" s="126" t="s">
        <v>936</v>
      </c>
      <c r="M1018" s="126" t="s">
        <v>5852</v>
      </c>
      <c r="N1018" s="126" t="s">
        <v>3839</v>
      </c>
      <c r="O1018" s="126" t="s">
        <v>5853</v>
      </c>
      <c r="P1018" s="125"/>
    </row>
    <row r="1019" spans="1:16" x14ac:dyDescent="0.3">
      <c r="A1019" s="126" t="s">
        <v>5855</v>
      </c>
      <c r="B1019" s="126" t="s">
        <v>5854</v>
      </c>
      <c r="C1019" s="126" t="s">
        <v>808</v>
      </c>
      <c r="D1019" s="126" t="s">
        <v>888</v>
      </c>
      <c r="E1019" s="126" t="s">
        <v>809</v>
      </c>
      <c r="F1019" s="126" t="s">
        <v>810</v>
      </c>
      <c r="G1019" s="126" t="s">
        <v>810</v>
      </c>
      <c r="H1019" s="126" t="s">
        <v>810</v>
      </c>
      <c r="I1019" s="126" t="s">
        <v>810</v>
      </c>
      <c r="J1019" s="126" t="s">
        <v>810</v>
      </c>
      <c r="K1019" s="126" t="s">
        <v>810</v>
      </c>
      <c r="L1019" s="126" t="s">
        <v>5856</v>
      </c>
      <c r="M1019" s="126" t="s">
        <v>5857</v>
      </c>
      <c r="N1019" s="126" t="s">
        <v>3839</v>
      </c>
      <c r="O1019" s="126" t="s">
        <v>5858</v>
      </c>
      <c r="P1019" s="125"/>
    </row>
    <row r="1020" spans="1:16" x14ac:dyDescent="0.3">
      <c r="A1020" s="126" t="s">
        <v>590</v>
      </c>
      <c r="B1020" s="126" t="s">
        <v>5859</v>
      </c>
      <c r="C1020" s="126" t="s">
        <v>808</v>
      </c>
      <c r="D1020" s="126" t="s">
        <v>815</v>
      </c>
      <c r="E1020" s="126" t="s">
        <v>809</v>
      </c>
      <c r="F1020" s="126" t="s">
        <v>810</v>
      </c>
      <c r="G1020" s="126" t="s">
        <v>810</v>
      </c>
      <c r="H1020" s="126" t="s">
        <v>810</v>
      </c>
      <c r="I1020" s="126" t="s">
        <v>810</v>
      </c>
      <c r="J1020" s="126" t="s">
        <v>810</v>
      </c>
      <c r="K1020" s="126" t="s">
        <v>810</v>
      </c>
      <c r="L1020" s="126" t="s">
        <v>5860</v>
      </c>
      <c r="M1020" s="126" t="s">
        <v>5784</v>
      </c>
      <c r="N1020" s="126" t="s">
        <v>3095</v>
      </c>
      <c r="O1020" s="126" t="s">
        <v>5861</v>
      </c>
      <c r="P1020" s="125"/>
    </row>
    <row r="1021" spans="1:16" x14ac:dyDescent="0.3">
      <c r="A1021" s="126" t="s">
        <v>5863</v>
      </c>
      <c r="B1021" s="126" t="s">
        <v>5862</v>
      </c>
      <c r="C1021" s="126" t="s">
        <v>808</v>
      </c>
      <c r="D1021" s="126" t="s">
        <v>861</v>
      </c>
      <c r="E1021" s="126" t="s">
        <v>809</v>
      </c>
      <c r="F1021" s="126" t="s">
        <v>810</v>
      </c>
      <c r="G1021" s="126" t="s">
        <v>810</v>
      </c>
      <c r="H1021" s="126" t="s">
        <v>810</v>
      </c>
      <c r="I1021" s="126" t="s">
        <v>810</v>
      </c>
      <c r="J1021" s="126" t="s">
        <v>810</v>
      </c>
      <c r="K1021" s="126" t="s">
        <v>810</v>
      </c>
      <c r="L1021" s="126" t="s">
        <v>5864</v>
      </c>
      <c r="M1021" s="126" t="s">
        <v>5865</v>
      </c>
      <c r="N1021" s="126" t="s">
        <v>906</v>
      </c>
      <c r="O1021" s="126" t="s">
        <v>5866</v>
      </c>
      <c r="P1021" s="125"/>
    </row>
    <row r="1022" spans="1:16" x14ac:dyDescent="0.3">
      <c r="A1022" s="126" t="s">
        <v>588</v>
      </c>
      <c r="B1022" s="126" t="s">
        <v>5867</v>
      </c>
      <c r="C1022" s="126" t="s">
        <v>808</v>
      </c>
      <c r="D1022" s="126" t="s">
        <v>861</v>
      </c>
      <c r="E1022" s="126" t="s">
        <v>809</v>
      </c>
      <c r="F1022" s="126" t="s">
        <v>810</v>
      </c>
      <c r="G1022" s="126" t="s">
        <v>810</v>
      </c>
      <c r="H1022" s="126" t="s">
        <v>810</v>
      </c>
      <c r="I1022" s="126" t="s">
        <v>810</v>
      </c>
      <c r="J1022" s="126" t="s">
        <v>810</v>
      </c>
      <c r="K1022" s="126" t="s">
        <v>810</v>
      </c>
      <c r="L1022" s="126" t="s">
        <v>5868</v>
      </c>
      <c r="M1022" s="126" t="s">
        <v>5869</v>
      </c>
      <c r="N1022" s="126" t="s">
        <v>837</v>
      </c>
      <c r="O1022" s="126" t="s">
        <v>5870</v>
      </c>
      <c r="P1022" s="125"/>
    </row>
    <row r="1023" spans="1:16" x14ac:dyDescent="0.3">
      <c r="A1023" s="126" t="s">
        <v>5872</v>
      </c>
      <c r="B1023" s="126" t="s">
        <v>5871</v>
      </c>
      <c r="C1023" s="126" t="s">
        <v>808</v>
      </c>
      <c r="D1023" s="126" t="s">
        <v>815</v>
      </c>
      <c r="E1023" s="126" t="s">
        <v>810</v>
      </c>
      <c r="F1023" s="126" t="s">
        <v>809</v>
      </c>
      <c r="G1023" s="126" t="s">
        <v>810</v>
      </c>
      <c r="H1023" s="126" t="s">
        <v>810</v>
      </c>
      <c r="I1023" s="126" t="s">
        <v>810</v>
      </c>
      <c r="J1023" s="126" t="s">
        <v>810</v>
      </c>
      <c r="K1023" s="126" t="s">
        <v>810</v>
      </c>
      <c r="L1023" s="126" t="s">
        <v>5873</v>
      </c>
      <c r="M1023" s="126" t="s">
        <v>5874</v>
      </c>
      <c r="N1023" s="126" t="s">
        <v>837</v>
      </c>
      <c r="O1023" s="126" t="s">
        <v>5875</v>
      </c>
      <c r="P1023" s="125"/>
    </row>
    <row r="1024" spans="1:16" x14ac:dyDescent="0.3">
      <c r="A1024" s="126" t="s">
        <v>496</v>
      </c>
      <c r="B1024" s="126" t="s">
        <v>5876</v>
      </c>
      <c r="C1024" s="126" t="s">
        <v>808</v>
      </c>
      <c r="D1024" s="126" t="s">
        <v>815</v>
      </c>
      <c r="E1024" s="126" t="s">
        <v>809</v>
      </c>
      <c r="F1024" s="126" t="s">
        <v>810</v>
      </c>
      <c r="G1024" s="126" t="s">
        <v>810</v>
      </c>
      <c r="H1024" s="126" t="s">
        <v>810</v>
      </c>
      <c r="I1024" s="126" t="s">
        <v>810</v>
      </c>
      <c r="J1024" s="126" t="s">
        <v>810</v>
      </c>
      <c r="K1024" s="126" t="s">
        <v>810</v>
      </c>
      <c r="L1024" s="126" t="s">
        <v>868</v>
      </c>
      <c r="M1024" s="126" t="s">
        <v>869</v>
      </c>
      <c r="N1024" s="126" t="s">
        <v>837</v>
      </c>
      <c r="O1024" s="126" t="s">
        <v>5877</v>
      </c>
      <c r="P1024" s="125"/>
    </row>
    <row r="1025" spans="1:16" x14ac:dyDescent="0.3">
      <c r="A1025" s="126" t="s">
        <v>486</v>
      </c>
      <c r="B1025" s="126" t="s">
        <v>5878</v>
      </c>
      <c r="C1025" s="126" t="s">
        <v>935</v>
      </c>
      <c r="D1025" s="126" t="s">
        <v>940</v>
      </c>
      <c r="E1025" s="126" t="s">
        <v>809</v>
      </c>
      <c r="F1025" s="126" t="s">
        <v>810</v>
      </c>
      <c r="G1025" s="126" t="s">
        <v>809</v>
      </c>
      <c r="H1025" s="126" t="s">
        <v>810</v>
      </c>
      <c r="I1025" s="126" t="s">
        <v>810</v>
      </c>
      <c r="J1025" s="126" t="s">
        <v>810</v>
      </c>
      <c r="K1025" s="126" t="s">
        <v>810</v>
      </c>
      <c r="L1025" s="126" t="s">
        <v>936</v>
      </c>
      <c r="M1025" s="126" t="s">
        <v>5879</v>
      </c>
      <c r="N1025" s="126" t="s">
        <v>3822</v>
      </c>
      <c r="O1025" s="126" t="s">
        <v>5880</v>
      </c>
      <c r="P1025" s="126" t="s">
        <v>5881</v>
      </c>
    </row>
    <row r="1026" spans="1:16" x14ac:dyDescent="0.3">
      <c r="A1026" s="126" t="s">
        <v>5883</v>
      </c>
      <c r="B1026" s="126" t="s">
        <v>5882</v>
      </c>
      <c r="C1026" s="126" t="s">
        <v>808</v>
      </c>
      <c r="D1026" s="126" t="s">
        <v>861</v>
      </c>
      <c r="E1026" s="126" t="s">
        <v>809</v>
      </c>
      <c r="F1026" s="126" t="s">
        <v>810</v>
      </c>
      <c r="G1026" s="126" t="s">
        <v>810</v>
      </c>
      <c r="H1026" s="126" t="s">
        <v>810</v>
      </c>
      <c r="I1026" s="126" t="s">
        <v>810</v>
      </c>
      <c r="J1026" s="126" t="s">
        <v>810</v>
      </c>
      <c r="K1026" s="126" t="s">
        <v>810</v>
      </c>
      <c r="L1026" s="126" t="s">
        <v>5884</v>
      </c>
      <c r="M1026" s="126" t="s">
        <v>5885</v>
      </c>
      <c r="N1026" s="126" t="s">
        <v>5886</v>
      </c>
      <c r="O1026" s="126" t="s">
        <v>5887</v>
      </c>
      <c r="P1026" s="125"/>
    </row>
    <row r="1027" spans="1:16" x14ac:dyDescent="0.3">
      <c r="A1027" s="126" t="s">
        <v>5889</v>
      </c>
      <c r="B1027" s="126" t="s">
        <v>5888</v>
      </c>
      <c r="C1027" s="126" t="s">
        <v>808</v>
      </c>
      <c r="D1027" s="126" t="s">
        <v>888</v>
      </c>
      <c r="E1027" s="126" t="s">
        <v>809</v>
      </c>
      <c r="F1027" s="126" t="s">
        <v>810</v>
      </c>
      <c r="G1027" s="126" t="s">
        <v>810</v>
      </c>
      <c r="H1027" s="126" t="s">
        <v>810</v>
      </c>
      <c r="I1027" s="126" t="s">
        <v>810</v>
      </c>
      <c r="J1027" s="126" t="s">
        <v>810</v>
      </c>
      <c r="K1027" s="126" t="s">
        <v>810</v>
      </c>
      <c r="L1027" s="126" t="s">
        <v>5890</v>
      </c>
      <c r="M1027" s="126" t="s">
        <v>5891</v>
      </c>
      <c r="N1027" s="126" t="s">
        <v>5892</v>
      </c>
      <c r="O1027" s="126" t="s">
        <v>5893</v>
      </c>
      <c r="P1027" s="125"/>
    </row>
    <row r="1028" spans="1:16" x14ac:dyDescent="0.3">
      <c r="A1028" s="126" t="s">
        <v>487</v>
      </c>
      <c r="B1028" s="126" t="s">
        <v>5894</v>
      </c>
      <c r="C1028" s="126" t="s">
        <v>935</v>
      </c>
      <c r="D1028" s="126" t="s">
        <v>940</v>
      </c>
      <c r="E1028" s="126" t="s">
        <v>809</v>
      </c>
      <c r="F1028" s="126" t="s">
        <v>809</v>
      </c>
      <c r="G1028" s="126" t="s">
        <v>809</v>
      </c>
      <c r="H1028" s="126" t="s">
        <v>810</v>
      </c>
      <c r="I1028" s="126" t="s">
        <v>809</v>
      </c>
      <c r="J1028" s="126" t="s">
        <v>809</v>
      </c>
      <c r="K1028" s="126" t="s">
        <v>809</v>
      </c>
      <c r="L1028" s="126" t="s">
        <v>936</v>
      </c>
      <c r="M1028" s="126" t="s">
        <v>5895</v>
      </c>
      <c r="N1028" s="126" t="s">
        <v>1887</v>
      </c>
      <c r="O1028" s="126" t="s">
        <v>5896</v>
      </c>
      <c r="P1028" s="126" t="s">
        <v>5897</v>
      </c>
    </row>
    <row r="1029" spans="1:16" x14ac:dyDescent="0.3">
      <c r="A1029" s="126" t="s">
        <v>5899</v>
      </c>
      <c r="B1029" s="126" t="s">
        <v>5898</v>
      </c>
      <c r="C1029" s="126" t="s">
        <v>808</v>
      </c>
      <c r="D1029" s="126" t="s">
        <v>815</v>
      </c>
      <c r="E1029" s="126" t="s">
        <v>809</v>
      </c>
      <c r="F1029" s="126" t="s">
        <v>810</v>
      </c>
      <c r="G1029" s="126" t="s">
        <v>810</v>
      </c>
      <c r="H1029" s="126" t="s">
        <v>810</v>
      </c>
      <c r="I1029" s="126" t="s">
        <v>810</v>
      </c>
      <c r="J1029" s="126" t="s">
        <v>810</v>
      </c>
      <c r="K1029" s="126" t="s">
        <v>810</v>
      </c>
      <c r="L1029" s="126" t="s">
        <v>5900</v>
      </c>
      <c r="M1029" s="126" t="s">
        <v>5901</v>
      </c>
      <c r="N1029" s="126" t="s">
        <v>1493</v>
      </c>
      <c r="O1029" s="126" t="s">
        <v>5902</v>
      </c>
      <c r="P1029" s="125"/>
    </row>
    <row r="1030" spans="1:16" x14ac:dyDescent="0.3">
      <c r="A1030" s="126" t="s">
        <v>591</v>
      </c>
      <c r="B1030" s="126" t="s">
        <v>5903</v>
      </c>
      <c r="C1030" s="126" t="s">
        <v>808</v>
      </c>
      <c r="D1030" s="126" t="s">
        <v>815</v>
      </c>
      <c r="E1030" s="126" t="s">
        <v>809</v>
      </c>
      <c r="F1030" s="126" t="s">
        <v>810</v>
      </c>
      <c r="G1030" s="126" t="s">
        <v>810</v>
      </c>
      <c r="H1030" s="126" t="s">
        <v>810</v>
      </c>
      <c r="I1030" s="126" t="s">
        <v>810</v>
      </c>
      <c r="J1030" s="126" t="s">
        <v>810</v>
      </c>
      <c r="K1030" s="126" t="s">
        <v>810</v>
      </c>
      <c r="L1030" s="126" t="s">
        <v>5904</v>
      </c>
      <c r="M1030" s="126" t="s">
        <v>5905</v>
      </c>
      <c r="N1030" s="126" t="s">
        <v>1751</v>
      </c>
      <c r="O1030" s="126" t="s">
        <v>5906</v>
      </c>
      <c r="P1030" s="125"/>
    </row>
    <row r="1031" spans="1:16" x14ac:dyDescent="0.3">
      <c r="A1031" s="126" t="s">
        <v>5908</v>
      </c>
      <c r="B1031" s="126" t="s">
        <v>5907</v>
      </c>
      <c r="C1031" s="126" t="s">
        <v>808</v>
      </c>
      <c r="D1031" s="126" t="s">
        <v>815</v>
      </c>
      <c r="E1031" s="126" t="s">
        <v>809</v>
      </c>
      <c r="F1031" s="126" t="s">
        <v>810</v>
      </c>
      <c r="G1031" s="126" t="s">
        <v>810</v>
      </c>
      <c r="H1031" s="126" t="s">
        <v>810</v>
      </c>
      <c r="I1031" s="126" t="s">
        <v>810</v>
      </c>
      <c r="J1031" s="126" t="s">
        <v>810</v>
      </c>
      <c r="K1031" s="126" t="s">
        <v>810</v>
      </c>
      <c r="L1031" s="126" t="s">
        <v>5909</v>
      </c>
      <c r="M1031" s="126" t="s">
        <v>5910</v>
      </c>
      <c r="N1031" s="126" t="s">
        <v>899</v>
      </c>
      <c r="O1031" s="126" t="s">
        <v>5911</v>
      </c>
      <c r="P1031" s="125"/>
    </row>
    <row r="1032" spans="1:16" x14ac:dyDescent="0.3">
      <c r="A1032" s="126" t="s">
        <v>489</v>
      </c>
      <c r="B1032" s="126" t="s">
        <v>5912</v>
      </c>
      <c r="C1032" s="126" t="s">
        <v>935</v>
      </c>
      <c r="D1032" s="126" t="s">
        <v>940</v>
      </c>
      <c r="E1032" s="126" t="s">
        <v>809</v>
      </c>
      <c r="F1032" s="126" t="s">
        <v>809</v>
      </c>
      <c r="G1032" s="126" t="s">
        <v>809</v>
      </c>
      <c r="H1032" s="126" t="s">
        <v>809</v>
      </c>
      <c r="I1032" s="126" t="s">
        <v>809</v>
      </c>
      <c r="J1032" s="126" t="s">
        <v>809</v>
      </c>
      <c r="K1032" s="126" t="s">
        <v>809</v>
      </c>
      <c r="L1032" s="126" t="s">
        <v>936</v>
      </c>
      <c r="M1032" s="126" t="s">
        <v>5913</v>
      </c>
      <c r="N1032" s="126" t="s">
        <v>2635</v>
      </c>
      <c r="O1032" s="126" t="s">
        <v>5914</v>
      </c>
      <c r="P1032" s="126" t="s">
        <v>5915</v>
      </c>
    </row>
    <row r="1033" spans="1:16" x14ac:dyDescent="0.3">
      <c r="A1033" s="126" t="s">
        <v>5917</v>
      </c>
      <c r="B1033" s="126" t="s">
        <v>5916</v>
      </c>
      <c r="C1033" s="126" t="s">
        <v>808</v>
      </c>
      <c r="D1033" s="126" t="s">
        <v>815</v>
      </c>
      <c r="E1033" s="126" t="s">
        <v>810</v>
      </c>
      <c r="F1033" s="126" t="s">
        <v>809</v>
      </c>
      <c r="G1033" s="126" t="s">
        <v>810</v>
      </c>
      <c r="H1033" s="126" t="s">
        <v>810</v>
      </c>
      <c r="I1033" s="126" t="s">
        <v>810</v>
      </c>
      <c r="J1033" s="126" t="s">
        <v>810</v>
      </c>
      <c r="K1033" s="126" t="s">
        <v>810</v>
      </c>
      <c r="L1033" s="126" t="s">
        <v>5918</v>
      </c>
      <c r="M1033" s="126" t="s">
        <v>5919</v>
      </c>
      <c r="N1033" s="126" t="s">
        <v>2367</v>
      </c>
      <c r="O1033" s="126" t="s">
        <v>5920</v>
      </c>
      <c r="P1033" s="126" t="s">
        <v>5921</v>
      </c>
    </row>
    <row r="1034" spans="1:16" x14ac:dyDescent="0.3">
      <c r="A1034" s="126" t="s">
        <v>5923</v>
      </c>
      <c r="B1034" s="126" t="s">
        <v>5922</v>
      </c>
      <c r="C1034" s="126" t="s">
        <v>808</v>
      </c>
      <c r="D1034" s="126" t="s">
        <v>815</v>
      </c>
      <c r="E1034" s="126" t="s">
        <v>810</v>
      </c>
      <c r="F1034" s="126" t="s">
        <v>809</v>
      </c>
      <c r="G1034" s="126" t="s">
        <v>810</v>
      </c>
      <c r="H1034" s="126" t="s">
        <v>810</v>
      </c>
      <c r="I1034" s="126" t="s">
        <v>810</v>
      </c>
      <c r="J1034" s="126" t="s">
        <v>810</v>
      </c>
      <c r="K1034" s="126" t="s">
        <v>810</v>
      </c>
      <c r="L1034" s="126" t="s">
        <v>5924</v>
      </c>
      <c r="M1034" s="126" t="s">
        <v>5925</v>
      </c>
      <c r="N1034" s="126" t="s">
        <v>3196</v>
      </c>
      <c r="O1034" s="126" t="s">
        <v>5926</v>
      </c>
      <c r="P1034" s="126" t="s">
        <v>5927</v>
      </c>
    </row>
    <row r="1035" spans="1:16" x14ac:dyDescent="0.3">
      <c r="A1035" s="126" t="s">
        <v>589</v>
      </c>
      <c r="B1035" s="126" t="s">
        <v>5928</v>
      </c>
      <c r="C1035" s="126" t="s">
        <v>808</v>
      </c>
      <c r="D1035" s="126" t="s">
        <v>888</v>
      </c>
      <c r="E1035" s="126" t="s">
        <v>809</v>
      </c>
      <c r="F1035" s="126" t="s">
        <v>810</v>
      </c>
      <c r="G1035" s="126" t="s">
        <v>810</v>
      </c>
      <c r="H1035" s="126" t="s">
        <v>810</v>
      </c>
      <c r="I1035" s="126" t="s">
        <v>810</v>
      </c>
      <c r="J1035" s="126" t="s">
        <v>810</v>
      </c>
      <c r="K1035" s="126" t="s">
        <v>810</v>
      </c>
      <c r="L1035" s="126" t="s">
        <v>5929</v>
      </c>
      <c r="M1035" s="126" t="s">
        <v>5930</v>
      </c>
      <c r="N1035" s="126" t="s">
        <v>831</v>
      </c>
      <c r="O1035" s="126" t="s">
        <v>5931</v>
      </c>
      <c r="P1035" s="125"/>
    </row>
    <row r="1036" spans="1:16" x14ac:dyDescent="0.3">
      <c r="A1036" s="126" t="s">
        <v>5933</v>
      </c>
      <c r="B1036" s="126" t="s">
        <v>5932</v>
      </c>
      <c r="C1036" s="126" t="s">
        <v>808</v>
      </c>
      <c r="D1036" s="126" t="s">
        <v>815</v>
      </c>
      <c r="E1036" s="126" t="s">
        <v>810</v>
      </c>
      <c r="F1036" s="126" t="s">
        <v>809</v>
      </c>
      <c r="G1036" s="126" t="s">
        <v>810</v>
      </c>
      <c r="H1036" s="126" t="s">
        <v>810</v>
      </c>
      <c r="I1036" s="126" t="s">
        <v>810</v>
      </c>
      <c r="J1036" s="126" t="s">
        <v>810</v>
      </c>
      <c r="K1036" s="126" t="s">
        <v>810</v>
      </c>
      <c r="L1036" s="126" t="s">
        <v>2972</v>
      </c>
      <c r="M1036" s="126" t="s">
        <v>5934</v>
      </c>
      <c r="N1036" s="126" t="s">
        <v>906</v>
      </c>
      <c r="O1036" s="126" t="s">
        <v>5935</v>
      </c>
      <c r="P1036" s="125"/>
    </row>
    <row r="1037" spans="1:16" x14ac:dyDescent="0.3">
      <c r="A1037" s="126" t="s">
        <v>5937</v>
      </c>
      <c r="B1037" s="126" t="s">
        <v>5936</v>
      </c>
      <c r="C1037" s="126" t="s">
        <v>808</v>
      </c>
      <c r="D1037" s="126" t="s">
        <v>815</v>
      </c>
      <c r="E1037" s="126" t="s">
        <v>810</v>
      </c>
      <c r="F1037" s="126" t="s">
        <v>809</v>
      </c>
      <c r="G1037" s="126" t="s">
        <v>810</v>
      </c>
      <c r="H1037" s="126" t="s">
        <v>810</v>
      </c>
      <c r="I1037" s="126" t="s">
        <v>810</v>
      </c>
      <c r="J1037" s="126" t="s">
        <v>810</v>
      </c>
      <c r="K1037" s="126" t="s">
        <v>810</v>
      </c>
      <c r="L1037" s="126" t="s">
        <v>2972</v>
      </c>
      <c r="M1037" s="126" t="s">
        <v>5934</v>
      </c>
      <c r="N1037" s="126" t="s">
        <v>906</v>
      </c>
      <c r="O1037" s="126" t="s">
        <v>5938</v>
      </c>
      <c r="P1037" s="125"/>
    </row>
    <row r="1038" spans="1:16" x14ac:dyDescent="0.3">
      <c r="A1038" s="126" t="s">
        <v>5940</v>
      </c>
      <c r="B1038" s="126" t="s">
        <v>5939</v>
      </c>
      <c r="C1038" s="126" t="s">
        <v>808</v>
      </c>
      <c r="D1038" s="126" t="s">
        <v>815</v>
      </c>
      <c r="E1038" s="126" t="s">
        <v>809</v>
      </c>
      <c r="F1038" s="126" t="s">
        <v>810</v>
      </c>
      <c r="G1038" s="126" t="s">
        <v>810</v>
      </c>
      <c r="H1038" s="126" t="s">
        <v>810</v>
      </c>
      <c r="I1038" s="126" t="s">
        <v>810</v>
      </c>
      <c r="J1038" s="126" t="s">
        <v>810</v>
      </c>
      <c r="K1038" s="126" t="s">
        <v>810</v>
      </c>
      <c r="L1038" s="126" t="s">
        <v>5941</v>
      </c>
      <c r="M1038" s="126" t="s">
        <v>5942</v>
      </c>
      <c r="N1038" s="126" t="s">
        <v>1391</v>
      </c>
      <c r="O1038" s="126" t="s">
        <v>5943</v>
      </c>
      <c r="P1038" s="125"/>
    </row>
    <row r="1039" spans="1:16" x14ac:dyDescent="0.3">
      <c r="A1039" s="126" t="s">
        <v>5945</v>
      </c>
      <c r="B1039" s="126" t="s">
        <v>5944</v>
      </c>
      <c r="C1039" s="126" t="s">
        <v>808</v>
      </c>
      <c r="D1039" s="126" t="s">
        <v>815</v>
      </c>
      <c r="E1039" s="126" t="s">
        <v>809</v>
      </c>
      <c r="F1039" s="126" t="s">
        <v>810</v>
      </c>
      <c r="G1039" s="126" t="s">
        <v>810</v>
      </c>
      <c r="H1039" s="126" t="s">
        <v>810</v>
      </c>
      <c r="I1039" s="126" t="s">
        <v>810</v>
      </c>
      <c r="J1039" s="126" t="s">
        <v>810</v>
      </c>
      <c r="K1039" s="126" t="s">
        <v>810</v>
      </c>
      <c r="L1039" s="126" t="s">
        <v>5946</v>
      </c>
      <c r="M1039" s="126" t="s">
        <v>5947</v>
      </c>
      <c r="N1039" s="126" t="s">
        <v>5948</v>
      </c>
      <c r="O1039" s="126" t="s">
        <v>5949</v>
      </c>
      <c r="P1039" s="125"/>
    </row>
    <row r="1040" spans="1:16" x14ac:dyDescent="0.3">
      <c r="A1040" s="126" t="s">
        <v>609</v>
      </c>
      <c r="B1040" s="126" t="s">
        <v>5950</v>
      </c>
      <c r="C1040" s="126" t="s">
        <v>808</v>
      </c>
      <c r="D1040" s="126" t="s">
        <v>861</v>
      </c>
      <c r="E1040" s="126" t="s">
        <v>809</v>
      </c>
      <c r="F1040" s="126" t="s">
        <v>810</v>
      </c>
      <c r="G1040" s="126" t="s">
        <v>810</v>
      </c>
      <c r="H1040" s="126" t="s">
        <v>810</v>
      </c>
      <c r="I1040" s="126" t="s">
        <v>810</v>
      </c>
      <c r="J1040" s="126" t="s">
        <v>810</v>
      </c>
      <c r="K1040" s="126" t="s">
        <v>810</v>
      </c>
      <c r="L1040" s="126" t="s">
        <v>5951</v>
      </c>
      <c r="M1040" s="126" t="s">
        <v>5952</v>
      </c>
      <c r="N1040" s="126" t="s">
        <v>5953</v>
      </c>
      <c r="O1040" s="126" t="s">
        <v>5954</v>
      </c>
      <c r="P1040" s="125"/>
    </row>
    <row r="1041" spans="1:16" x14ac:dyDescent="0.3">
      <c r="A1041" s="126" t="s">
        <v>490</v>
      </c>
      <c r="B1041" s="126" t="s">
        <v>5955</v>
      </c>
      <c r="C1041" s="126" t="s">
        <v>935</v>
      </c>
      <c r="D1041" s="126" t="s">
        <v>940</v>
      </c>
      <c r="E1041" s="126" t="s">
        <v>809</v>
      </c>
      <c r="F1041" s="126" t="s">
        <v>809</v>
      </c>
      <c r="G1041" s="126" t="s">
        <v>809</v>
      </c>
      <c r="H1041" s="126" t="s">
        <v>809</v>
      </c>
      <c r="I1041" s="126" t="s">
        <v>809</v>
      </c>
      <c r="J1041" s="126" t="s">
        <v>809</v>
      </c>
      <c r="K1041" s="126" t="s">
        <v>809</v>
      </c>
      <c r="L1041" s="126" t="s">
        <v>936</v>
      </c>
      <c r="M1041" s="126" t="s">
        <v>5956</v>
      </c>
      <c r="N1041" s="126" t="s">
        <v>5953</v>
      </c>
      <c r="O1041" s="126" t="s">
        <v>5957</v>
      </c>
      <c r="P1041" s="126" t="s">
        <v>5958</v>
      </c>
    </row>
    <row r="1042" spans="1:16" x14ac:dyDescent="0.3">
      <c r="A1042" s="126" t="s">
        <v>5960</v>
      </c>
      <c r="B1042" s="126" t="s">
        <v>5959</v>
      </c>
      <c r="C1042" s="126" t="s">
        <v>808</v>
      </c>
      <c r="D1042" s="126" t="s">
        <v>815</v>
      </c>
      <c r="E1042" s="126" t="s">
        <v>810</v>
      </c>
      <c r="F1042" s="126" t="s">
        <v>809</v>
      </c>
      <c r="G1042" s="126" t="s">
        <v>810</v>
      </c>
      <c r="H1042" s="126" t="s">
        <v>810</v>
      </c>
      <c r="I1042" s="126" t="s">
        <v>810</v>
      </c>
      <c r="J1042" s="126" t="s">
        <v>810</v>
      </c>
      <c r="K1042" s="126" t="s">
        <v>810</v>
      </c>
      <c r="L1042" s="126" t="s">
        <v>5961</v>
      </c>
      <c r="M1042" s="126" t="s">
        <v>5962</v>
      </c>
      <c r="N1042" s="126" t="s">
        <v>5963</v>
      </c>
      <c r="O1042" s="126" t="s">
        <v>5964</v>
      </c>
      <c r="P1042" s="125"/>
    </row>
    <row r="1043" spans="1:16" x14ac:dyDescent="0.3">
      <c r="A1043" s="126" t="s">
        <v>491</v>
      </c>
      <c r="B1043" s="126" t="s">
        <v>5965</v>
      </c>
      <c r="C1043" s="126" t="s">
        <v>808</v>
      </c>
      <c r="D1043" s="126" t="s">
        <v>815</v>
      </c>
      <c r="E1043" s="126" t="s">
        <v>809</v>
      </c>
      <c r="F1043" s="126" t="s">
        <v>810</v>
      </c>
      <c r="G1043" s="126" t="s">
        <v>810</v>
      </c>
      <c r="H1043" s="126" t="s">
        <v>810</v>
      </c>
      <c r="I1043" s="126" t="s">
        <v>810</v>
      </c>
      <c r="J1043" s="126" t="s">
        <v>810</v>
      </c>
      <c r="K1043" s="126" t="s">
        <v>810</v>
      </c>
      <c r="L1043" s="126" t="s">
        <v>5966</v>
      </c>
      <c r="M1043" s="126" t="s">
        <v>5967</v>
      </c>
      <c r="N1043" s="126" t="s">
        <v>5968</v>
      </c>
      <c r="O1043" s="126" t="s">
        <v>5969</v>
      </c>
      <c r="P1043" s="125"/>
    </row>
    <row r="1044" spans="1:16" x14ac:dyDescent="0.3">
      <c r="A1044" s="126" t="s">
        <v>5971</v>
      </c>
      <c r="B1044" s="126" t="s">
        <v>5970</v>
      </c>
      <c r="C1044" s="126" t="s">
        <v>808</v>
      </c>
      <c r="D1044" s="126" t="s">
        <v>888</v>
      </c>
      <c r="E1044" s="126" t="s">
        <v>810</v>
      </c>
      <c r="F1044" s="126" t="s">
        <v>810</v>
      </c>
      <c r="G1044" s="126" t="s">
        <v>810</v>
      </c>
      <c r="H1044" s="126" t="s">
        <v>810</v>
      </c>
      <c r="I1044" s="126" t="s">
        <v>810</v>
      </c>
      <c r="J1044" s="126" t="s">
        <v>810</v>
      </c>
      <c r="K1044" s="126" t="s">
        <v>810</v>
      </c>
      <c r="L1044" s="126" t="s">
        <v>5972</v>
      </c>
      <c r="M1044" s="126" t="s">
        <v>5973</v>
      </c>
      <c r="N1044" s="126" t="s">
        <v>1762</v>
      </c>
      <c r="O1044" s="126" t="s">
        <v>5974</v>
      </c>
      <c r="P1044" s="125"/>
    </row>
    <row r="1045" spans="1:16" x14ac:dyDescent="0.3">
      <c r="A1045" s="126" t="s">
        <v>492</v>
      </c>
      <c r="B1045" s="126" t="s">
        <v>5975</v>
      </c>
      <c r="C1045" s="126" t="s">
        <v>935</v>
      </c>
      <c r="D1045" s="126" t="s">
        <v>940</v>
      </c>
      <c r="E1045" s="126" t="s">
        <v>809</v>
      </c>
      <c r="F1045" s="126" t="s">
        <v>809</v>
      </c>
      <c r="G1045" s="126" t="s">
        <v>809</v>
      </c>
      <c r="H1045" s="126" t="s">
        <v>810</v>
      </c>
      <c r="I1045" s="126" t="s">
        <v>809</v>
      </c>
      <c r="J1045" s="126" t="s">
        <v>809</v>
      </c>
      <c r="K1045" s="126" t="s">
        <v>809</v>
      </c>
      <c r="L1045" s="126" t="s">
        <v>936</v>
      </c>
      <c r="M1045" s="126" t="s">
        <v>5976</v>
      </c>
      <c r="N1045" s="126" t="s">
        <v>5977</v>
      </c>
      <c r="O1045" s="126" t="s">
        <v>5978</v>
      </c>
      <c r="P1045" s="126" t="s">
        <v>5979</v>
      </c>
    </row>
    <row r="1046" spans="1:16" x14ac:dyDescent="0.3">
      <c r="A1046" s="126" t="s">
        <v>5981</v>
      </c>
      <c r="B1046" s="126" t="s">
        <v>5980</v>
      </c>
      <c r="C1046" s="126" t="s">
        <v>808</v>
      </c>
      <c r="D1046" s="126" t="s">
        <v>815</v>
      </c>
      <c r="E1046" s="126" t="s">
        <v>809</v>
      </c>
      <c r="F1046" s="126" t="s">
        <v>810</v>
      </c>
      <c r="G1046" s="126" t="s">
        <v>810</v>
      </c>
      <c r="H1046" s="126" t="s">
        <v>810</v>
      </c>
      <c r="I1046" s="126" t="s">
        <v>810</v>
      </c>
      <c r="J1046" s="126" t="s">
        <v>810</v>
      </c>
      <c r="K1046" s="126" t="s">
        <v>810</v>
      </c>
      <c r="L1046" s="126" t="s">
        <v>5982</v>
      </c>
      <c r="M1046" s="126" t="s">
        <v>5983</v>
      </c>
      <c r="N1046" s="126" t="s">
        <v>915</v>
      </c>
      <c r="O1046" s="126" t="s">
        <v>5984</v>
      </c>
      <c r="P1046" s="125"/>
    </row>
    <row r="1047" spans="1:16" x14ac:dyDescent="0.3">
      <c r="A1047" s="126" t="s">
        <v>493</v>
      </c>
      <c r="B1047" s="126" t="s">
        <v>5985</v>
      </c>
      <c r="C1047" s="126" t="s">
        <v>935</v>
      </c>
      <c r="D1047" s="126" t="s">
        <v>940</v>
      </c>
      <c r="E1047" s="126" t="s">
        <v>809</v>
      </c>
      <c r="F1047" s="126" t="s">
        <v>809</v>
      </c>
      <c r="G1047" s="126" t="s">
        <v>809</v>
      </c>
      <c r="H1047" s="126" t="s">
        <v>810</v>
      </c>
      <c r="I1047" s="126" t="s">
        <v>809</v>
      </c>
      <c r="J1047" s="126" t="s">
        <v>810</v>
      </c>
      <c r="K1047" s="126" t="s">
        <v>809</v>
      </c>
      <c r="L1047" s="126" t="s">
        <v>936</v>
      </c>
      <c r="M1047" s="126" t="s">
        <v>5986</v>
      </c>
      <c r="N1047" s="126" t="s">
        <v>5987</v>
      </c>
      <c r="O1047" s="126" t="s">
        <v>5988</v>
      </c>
      <c r="P1047" s="126" t="s">
        <v>5989</v>
      </c>
    </row>
    <row r="1048" spans="1:16" x14ac:dyDescent="0.3">
      <c r="A1048" s="126" t="s">
        <v>5991</v>
      </c>
      <c r="B1048" s="126" t="s">
        <v>5990</v>
      </c>
      <c r="C1048" s="126" t="s">
        <v>808</v>
      </c>
      <c r="D1048" s="126" t="s">
        <v>815</v>
      </c>
      <c r="E1048" s="126" t="s">
        <v>809</v>
      </c>
      <c r="F1048" s="126" t="s">
        <v>810</v>
      </c>
      <c r="G1048" s="126" t="s">
        <v>810</v>
      </c>
      <c r="H1048" s="126" t="s">
        <v>810</v>
      </c>
      <c r="I1048" s="126" t="s">
        <v>810</v>
      </c>
      <c r="J1048" s="126" t="s">
        <v>810</v>
      </c>
      <c r="K1048" s="126" t="s">
        <v>810</v>
      </c>
      <c r="L1048" s="126" t="s">
        <v>5992</v>
      </c>
      <c r="M1048" s="126" t="s">
        <v>5993</v>
      </c>
      <c r="N1048" s="126" t="s">
        <v>899</v>
      </c>
      <c r="O1048" s="126" t="s">
        <v>5994</v>
      </c>
      <c r="P1048" s="125"/>
    </row>
    <row r="1049" spans="1:16" x14ac:dyDescent="0.3">
      <c r="A1049" s="126" t="s">
        <v>494</v>
      </c>
      <c r="B1049" s="126" t="s">
        <v>5995</v>
      </c>
      <c r="C1049" s="126" t="s">
        <v>935</v>
      </c>
      <c r="D1049" s="126" t="s">
        <v>940</v>
      </c>
      <c r="E1049" s="126" t="s">
        <v>809</v>
      </c>
      <c r="F1049" s="126" t="s">
        <v>809</v>
      </c>
      <c r="G1049" s="126" t="s">
        <v>810</v>
      </c>
      <c r="H1049" s="126" t="s">
        <v>810</v>
      </c>
      <c r="I1049" s="126" t="s">
        <v>810</v>
      </c>
      <c r="J1049" s="126" t="s">
        <v>810</v>
      </c>
      <c r="K1049" s="126" t="s">
        <v>810</v>
      </c>
      <c r="L1049" s="126" t="s">
        <v>936</v>
      </c>
      <c r="M1049" s="126" t="s">
        <v>5996</v>
      </c>
      <c r="N1049" s="126" t="s">
        <v>5997</v>
      </c>
      <c r="O1049" s="126" t="s">
        <v>5998</v>
      </c>
      <c r="P1049" s="126" t="s">
        <v>5999</v>
      </c>
    </row>
    <row r="1050" spans="1:16" x14ac:dyDescent="0.3">
      <c r="A1050" s="126" t="s">
        <v>495</v>
      </c>
      <c r="B1050" s="126" t="s">
        <v>6000</v>
      </c>
      <c r="C1050" s="126" t="s">
        <v>808</v>
      </c>
      <c r="D1050" s="126" t="s">
        <v>815</v>
      </c>
      <c r="E1050" s="126" t="s">
        <v>809</v>
      </c>
      <c r="F1050" s="126" t="s">
        <v>810</v>
      </c>
      <c r="G1050" s="126" t="s">
        <v>810</v>
      </c>
      <c r="H1050" s="126" t="s">
        <v>810</v>
      </c>
      <c r="I1050" s="126" t="s">
        <v>810</v>
      </c>
      <c r="J1050" s="126" t="s">
        <v>810</v>
      </c>
      <c r="K1050" s="126" t="s">
        <v>810</v>
      </c>
      <c r="L1050" s="126" t="s">
        <v>6001</v>
      </c>
      <c r="M1050" s="126" t="s">
        <v>6002</v>
      </c>
      <c r="N1050" s="126" t="s">
        <v>837</v>
      </c>
      <c r="O1050" s="126" t="s">
        <v>6003</v>
      </c>
      <c r="P1050" s="126" t="s">
        <v>6004</v>
      </c>
    </row>
    <row r="1051" spans="1:16" x14ac:dyDescent="0.3">
      <c r="A1051" s="126" t="s">
        <v>6006</v>
      </c>
      <c r="B1051" s="126" t="s">
        <v>6005</v>
      </c>
      <c r="C1051" s="126" t="s">
        <v>808</v>
      </c>
      <c r="D1051" s="126" t="s">
        <v>888</v>
      </c>
      <c r="E1051" s="126" t="s">
        <v>809</v>
      </c>
      <c r="F1051" s="126" t="s">
        <v>810</v>
      </c>
      <c r="G1051" s="126" t="s">
        <v>810</v>
      </c>
      <c r="H1051" s="126" t="s">
        <v>810</v>
      </c>
      <c r="I1051" s="126" t="s">
        <v>810</v>
      </c>
      <c r="J1051" s="126" t="s">
        <v>810</v>
      </c>
      <c r="K1051" s="126" t="s">
        <v>810</v>
      </c>
      <c r="L1051" s="126" t="s">
        <v>6007</v>
      </c>
      <c r="M1051" s="126" t="s">
        <v>6008</v>
      </c>
      <c r="N1051" s="126" t="s">
        <v>6009</v>
      </c>
      <c r="O1051" s="126" t="s">
        <v>6010</v>
      </c>
      <c r="P1051" s="125"/>
    </row>
    <row r="1052" spans="1:16" x14ac:dyDescent="0.3">
      <c r="A1052" s="126" t="s">
        <v>497</v>
      </c>
      <c r="B1052" s="126" t="s">
        <v>6011</v>
      </c>
      <c r="C1052" s="126" t="s">
        <v>808</v>
      </c>
      <c r="D1052" s="126" t="s">
        <v>815</v>
      </c>
      <c r="E1052" s="126" t="s">
        <v>809</v>
      </c>
      <c r="F1052" s="126" t="s">
        <v>810</v>
      </c>
      <c r="G1052" s="126" t="s">
        <v>810</v>
      </c>
      <c r="H1052" s="126" t="s">
        <v>810</v>
      </c>
      <c r="I1052" s="126" t="s">
        <v>810</v>
      </c>
      <c r="J1052" s="126" t="s">
        <v>810</v>
      </c>
      <c r="K1052" s="126" t="s">
        <v>810</v>
      </c>
      <c r="L1052" s="126" t="s">
        <v>1531</v>
      </c>
      <c r="M1052" s="126" t="s">
        <v>841</v>
      </c>
      <c r="N1052" s="126" t="s">
        <v>837</v>
      </c>
      <c r="O1052" s="126" t="s">
        <v>6012</v>
      </c>
      <c r="P1052" s="125"/>
    </row>
    <row r="1053" spans="1:16" x14ac:dyDescent="0.3">
      <c r="A1053" s="126" t="s">
        <v>6014</v>
      </c>
      <c r="B1053" s="126" t="s">
        <v>6013</v>
      </c>
      <c r="C1053" s="126" t="s">
        <v>808</v>
      </c>
      <c r="D1053" s="126" t="s">
        <v>815</v>
      </c>
      <c r="E1053" s="126" t="s">
        <v>810</v>
      </c>
      <c r="F1053" s="126" t="s">
        <v>809</v>
      </c>
      <c r="G1053" s="126" t="s">
        <v>810</v>
      </c>
      <c r="H1053" s="126" t="s">
        <v>810</v>
      </c>
      <c r="I1053" s="126" t="s">
        <v>810</v>
      </c>
      <c r="J1053" s="126" t="s">
        <v>810</v>
      </c>
      <c r="K1053" s="126" t="s">
        <v>810</v>
      </c>
      <c r="L1053" s="126" t="s">
        <v>6015</v>
      </c>
      <c r="M1053" s="126" t="s">
        <v>6016</v>
      </c>
      <c r="N1053" s="126" t="s">
        <v>899</v>
      </c>
      <c r="O1053" s="126" t="s">
        <v>6017</v>
      </c>
      <c r="P1053" s="125"/>
    </row>
    <row r="1054" spans="1:16" x14ac:dyDescent="0.3">
      <c r="A1054" s="126" t="s">
        <v>6019</v>
      </c>
      <c r="B1054" s="126" t="s">
        <v>6018</v>
      </c>
      <c r="C1054" s="126" t="s">
        <v>808</v>
      </c>
      <c r="D1054" s="126" t="s">
        <v>861</v>
      </c>
      <c r="E1054" s="126" t="s">
        <v>809</v>
      </c>
      <c r="F1054" s="126" t="s">
        <v>810</v>
      </c>
      <c r="G1054" s="126" t="s">
        <v>810</v>
      </c>
      <c r="H1054" s="126" t="s">
        <v>810</v>
      </c>
      <c r="I1054" s="126" t="s">
        <v>810</v>
      </c>
      <c r="J1054" s="126" t="s">
        <v>810</v>
      </c>
      <c r="K1054" s="126" t="s">
        <v>810</v>
      </c>
      <c r="L1054" s="126" t="s">
        <v>6020</v>
      </c>
      <c r="M1054" s="126" t="s">
        <v>6021</v>
      </c>
      <c r="N1054" s="126" t="s">
        <v>6022</v>
      </c>
      <c r="O1054" s="126" t="s">
        <v>6023</v>
      </c>
      <c r="P1054" s="125"/>
    </row>
    <row r="1055" spans="1:16" x14ac:dyDescent="0.3">
      <c r="A1055" s="126" t="s">
        <v>637</v>
      </c>
      <c r="B1055" s="126" t="s">
        <v>6024</v>
      </c>
      <c r="C1055" s="126" t="s">
        <v>808</v>
      </c>
      <c r="D1055" s="126" t="s">
        <v>815</v>
      </c>
      <c r="E1055" s="126" t="s">
        <v>809</v>
      </c>
      <c r="F1055" s="126" t="s">
        <v>810</v>
      </c>
      <c r="G1055" s="126" t="s">
        <v>810</v>
      </c>
      <c r="H1055" s="126" t="s">
        <v>810</v>
      </c>
      <c r="I1055" s="126" t="s">
        <v>810</v>
      </c>
      <c r="J1055" s="126" t="s">
        <v>810</v>
      </c>
      <c r="K1055" s="126" t="s">
        <v>810</v>
      </c>
      <c r="L1055" s="126" t="s">
        <v>6025</v>
      </c>
      <c r="M1055" s="126" t="s">
        <v>6026</v>
      </c>
      <c r="N1055" s="126" t="s">
        <v>6027</v>
      </c>
      <c r="O1055" s="126" t="s">
        <v>6028</v>
      </c>
      <c r="P1055" s="125"/>
    </row>
    <row r="1056" spans="1:16" x14ac:dyDescent="0.3">
      <c r="A1056" s="126" t="s">
        <v>507</v>
      </c>
      <c r="B1056" s="126" t="s">
        <v>6029</v>
      </c>
      <c r="C1056" s="126" t="s">
        <v>935</v>
      </c>
      <c r="D1056" s="126" t="s">
        <v>940</v>
      </c>
      <c r="E1056" s="126" t="s">
        <v>809</v>
      </c>
      <c r="F1056" s="126" t="s">
        <v>809</v>
      </c>
      <c r="G1056" s="126" t="s">
        <v>809</v>
      </c>
      <c r="H1056" s="126" t="s">
        <v>809</v>
      </c>
      <c r="I1056" s="126" t="s">
        <v>809</v>
      </c>
      <c r="J1056" s="126" t="s">
        <v>809</v>
      </c>
      <c r="K1056" s="126" t="s">
        <v>809</v>
      </c>
      <c r="L1056" s="126" t="s">
        <v>936</v>
      </c>
      <c r="M1056" s="126" t="s">
        <v>6030</v>
      </c>
      <c r="N1056" s="126" t="s">
        <v>6031</v>
      </c>
      <c r="O1056" s="126" t="s">
        <v>6032</v>
      </c>
      <c r="P1056" s="126" t="s">
        <v>6033</v>
      </c>
    </row>
    <row r="1057" spans="1:16" x14ac:dyDescent="0.3">
      <c r="A1057" s="126" t="s">
        <v>508</v>
      </c>
      <c r="B1057" s="126" t="s">
        <v>6034</v>
      </c>
      <c r="C1057" s="126" t="s">
        <v>808</v>
      </c>
      <c r="D1057" s="126" t="s">
        <v>815</v>
      </c>
      <c r="E1057" s="126" t="s">
        <v>809</v>
      </c>
      <c r="F1057" s="126" t="s">
        <v>810</v>
      </c>
      <c r="G1057" s="126" t="s">
        <v>810</v>
      </c>
      <c r="H1057" s="126" t="s">
        <v>810</v>
      </c>
      <c r="I1057" s="126" t="s">
        <v>810</v>
      </c>
      <c r="J1057" s="126" t="s">
        <v>810</v>
      </c>
      <c r="K1057" s="126" t="s">
        <v>810</v>
      </c>
      <c r="L1057" s="126" t="s">
        <v>1041</v>
      </c>
      <c r="M1057" s="126" t="s">
        <v>1042</v>
      </c>
      <c r="N1057" s="126" t="s">
        <v>837</v>
      </c>
      <c r="O1057" s="126" t="s">
        <v>6035</v>
      </c>
      <c r="P1057" s="125"/>
    </row>
    <row r="1058" spans="1:16" x14ac:dyDescent="0.3">
      <c r="A1058" s="126" t="s">
        <v>6037</v>
      </c>
      <c r="B1058" s="126" t="s">
        <v>6036</v>
      </c>
      <c r="C1058" s="126" t="s">
        <v>808</v>
      </c>
      <c r="D1058" s="126" t="s">
        <v>815</v>
      </c>
      <c r="E1058" s="126" t="s">
        <v>810</v>
      </c>
      <c r="F1058" s="126" t="s">
        <v>809</v>
      </c>
      <c r="G1058" s="126" t="s">
        <v>810</v>
      </c>
      <c r="H1058" s="126" t="s">
        <v>810</v>
      </c>
      <c r="I1058" s="126" t="s">
        <v>810</v>
      </c>
      <c r="J1058" s="126" t="s">
        <v>810</v>
      </c>
      <c r="K1058" s="126" t="s">
        <v>810</v>
      </c>
      <c r="L1058" s="126" t="s">
        <v>6038</v>
      </c>
      <c r="M1058" s="126" t="s">
        <v>6039</v>
      </c>
      <c r="N1058" s="126" t="s">
        <v>1969</v>
      </c>
      <c r="O1058" s="126" t="s">
        <v>6040</v>
      </c>
      <c r="P1058" s="125"/>
    </row>
    <row r="1059" spans="1:16" x14ac:dyDescent="0.3">
      <c r="A1059" s="126" t="s">
        <v>498</v>
      </c>
      <c r="B1059" s="126" t="s">
        <v>6041</v>
      </c>
      <c r="C1059" s="126" t="s">
        <v>935</v>
      </c>
      <c r="D1059" s="126" t="s">
        <v>940</v>
      </c>
      <c r="E1059" s="126" t="s">
        <v>809</v>
      </c>
      <c r="F1059" s="126" t="s">
        <v>810</v>
      </c>
      <c r="G1059" s="126" t="s">
        <v>809</v>
      </c>
      <c r="H1059" s="126" t="s">
        <v>810</v>
      </c>
      <c r="I1059" s="126" t="s">
        <v>810</v>
      </c>
      <c r="J1059" s="126" t="s">
        <v>810</v>
      </c>
      <c r="K1059" s="126" t="s">
        <v>810</v>
      </c>
      <c r="L1059" s="126" t="s">
        <v>936</v>
      </c>
      <c r="M1059" s="126" t="s">
        <v>3260</v>
      </c>
      <c r="N1059" s="126" t="s">
        <v>1940</v>
      </c>
      <c r="O1059" s="126" t="s">
        <v>6042</v>
      </c>
      <c r="P1059" s="126" t="s">
        <v>6043</v>
      </c>
    </row>
    <row r="1060" spans="1:16" x14ac:dyDescent="0.3">
      <c r="A1060" s="126" t="s">
        <v>6045</v>
      </c>
      <c r="B1060" s="126" t="s">
        <v>6044</v>
      </c>
      <c r="C1060" s="126" t="s">
        <v>808</v>
      </c>
      <c r="D1060" s="126" t="s">
        <v>815</v>
      </c>
      <c r="E1060" s="126" t="s">
        <v>809</v>
      </c>
      <c r="F1060" s="126" t="s">
        <v>810</v>
      </c>
      <c r="G1060" s="126" t="s">
        <v>810</v>
      </c>
      <c r="H1060" s="126" t="s">
        <v>810</v>
      </c>
      <c r="I1060" s="126" t="s">
        <v>810</v>
      </c>
      <c r="J1060" s="126" t="s">
        <v>810</v>
      </c>
      <c r="K1060" s="126" t="s">
        <v>810</v>
      </c>
      <c r="L1060" s="126" t="s">
        <v>6046</v>
      </c>
      <c r="M1060" s="126" t="s">
        <v>6047</v>
      </c>
      <c r="N1060" s="126" t="s">
        <v>6048</v>
      </c>
      <c r="O1060" s="126" t="s">
        <v>6049</v>
      </c>
      <c r="P1060" s="125"/>
    </row>
    <row r="1061" spans="1:16" x14ac:dyDescent="0.3">
      <c r="A1061" s="126" t="s">
        <v>499</v>
      </c>
      <c r="B1061" s="126" t="s">
        <v>6050</v>
      </c>
      <c r="C1061" s="126" t="s">
        <v>935</v>
      </c>
      <c r="D1061" s="126" t="s">
        <v>940</v>
      </c>
      <c r="E1061" s="126" t="s">
        <v>809</v>
      </c>
      <c r="F1061" s="126" t="s">
        <v>809</v>
      </c>
      <c r="G1061" s="126" t="s">
        <v>809</v>
      </c>
      <c r="H1061" s="126" t="s">
        <v>810</v>
      </c>
      <c r="I1061" s="126" t="s">
        <v>809</v>
      </c>
      <c r="J1061" s="126" t="s">
        <v>809</v>
      </c>
      <c r="K1061" s="126" t="s">
        <v>809</v>
      </c>
      <c r="L1061" s="126" t="s">
        <v>936</v>
      </c>
      <c r="M1061" s="126" t="s">
        <v>6051</v>
      </c>
      <c r="N1061" s="126" t="s">
        <v>2729</v>
      </c>
      <c r="O1061" s="126" t="s">
        <v>6052</v>
      </c>
      <c r="P1061" s="126" t="s">
        <v>6053</v>
      </c>
    </row>
    <row r="1062" spans="1:16" x14ac:dyDescent="0.3">
      <c r="A1062" s="126" t="s">
        <v>6055</v>
      </c>
      <c r="B1062" s="126" t="s">
        <v>6054</v>
      </c>
      <c r="C1062" s="126" t="s">
        <v>808</v>
      </c>
      <c r="D1062" s="126" t="s">
        <v>861</v>
      </c>
      <c r="E1062" s="126" t="s">
        <v>809</v>
      </c>
      <c r="F1062" s="126" t="s">
        <v>810</v>
      </c>
      <c r="G1062" s="126" t="s">
        <v>810</v>
      </c>
      <c r="H1062" s="126" t="s">
        <v>810</v>
      </c>
      <c r="I1062" s="126" t="s">
        <v>810</v>
      </c>
      <c r="J1062" s="126" t="s">
        <v>810</v>
      </c>
      <c r="K1062" s="126" t="s">
        <v>810</v>
      </c>
      <c r="L1062" s="126" t="s">
        <v>6056</v>
      </c>
      <c r="M1062" s="126" t="s">
        <v>6057</v>
      </c>
      <c r="N1062" s="126" t="s">
        <v>4558</v>
      </c>
      <c r="O1062" s="126" t="s">
        <v>6058</v>
      </c>
      <c r="P1062" s="126" t="s">
        <v>6059</v>
      </c>
    </row>
    <row r="1063" spans="1:16" x14ac:dyDescent="0.3">
      <c r="A1063" s="126" t="s">
        <v>500</v>
      </c>
      <c r="B1063" s="126" t="s">
        <v>6060</v>
      </c>
      <c r="C1063" s="126" t="s">
        <v>935</v>
      </c>
      <c r="D1063" s="126" t="s">
        <v>940</v>
      </c>
      <c r="E1063" s="126" t="s">
        <v>809</v>
      </c>
      <c r="F1063" s="126" t="s">
        <v>809</v>
      </c>
      <c r="G1063" s="126" t="s">
        <v>809</v>
      </c>
      <c r="H1063" s="126" t="s">
        <v>810</v>
      </c>
      <c r="I1063" s="126" t="s">
        <v>809</v>
      </c>
      <c r="J1063" s="126" t="s">
        <v>809</v>
      </c>
      <c r="K1063" s="126" t="s">
        <v>809</v>
      </c>
      <c r="L1063" s="126" t="s">
        <v>936</v>
      </c>
      <c r="M1063" s="126" t="s">
        <v>6061</v>
      </c>
      <c r="N1063" s="126" t="s">
        <v>1031</v>
      </c>
      <c r="O1063" s="126" t="s">
        <v>6062</v>
      </c>
      <c r="P1063" s="126" t="s">
        <v>6063</v>
      </c>
    </row>
    <row r="1064" spans="1:16" x14ac:dyDescent="0.3">
      <c r="A1064" s="126" t="s">
        <v>6065</v>
      </c>
      <c r="B1064" s="126" t="s">
        <v>6064</v>
      </c>
      <c r="C1064" s="126" t="s">
        <v>808</v>
      </c>
      <c r="D1064" s="126" t="s">
        <v>815</v>
      </c>
      <c r="E1064" s="126" t="s">
        <v>810</v>
      </c>
      <c r="F1064" s="126" t="s">
        <v>809</v>
      </c>
      <c r="G1064" s="126" t="s">
        <v>810</v>
      </c>
      <c r="H1064" s="126" t="s">
        <v>810</v>
      </c>
      <c r="I1064" s="126" t="s">
        <v>810</v>
      </c>
      <c r="J1064" s="126" t="s">
        <v>810</v>
      </c>
      <c r="K1064" s="126" t="s">
        <v>810</v>
      </c>
      <c r="L1064" s="126" t="s">
        <v>1041</v>
      </c>
      <c r="M1064" s="126" t="s">
        <v>1042</v>
      </c>
      <c r="N1064" s="126" t="s">
        <v>837</v>
      </c>
      <c r="O1064" s="126" t="s">
        <v>6066</v>
      </c>
      <c r="P1064" s="125"/>
    </row>
    <row r="1065" spans="1:16" x14ac:dyDescent="0.3">
      <c r="A1065" s="126" t="s">
        <v>501</v>
      </c>
      <c r="B1065" s="126" t="s">
        <v>6067</v>
      </c>
      <c r="C1065" s="126" t="s">
        <v>935</v>
      </c>
      <c r="D1065" s="126" t="s">
        <v>940</v>
      </c>
      <c r="E1065" s="126" t="s">
        <v>809</v>
      </c>
      <c r="F1065" s="126" t="s">
        <v>809</v>
      </c>
      <c r="G1065" s="126" t="s">
        <v>809</v>
      </c>
      <c r="H1065" s="126" t="s">
        <v>809</v>
      </c>
      <c r="I1065" s="126" t="s">
        <v>809</v>
      </c>
      <c r="J1065" s="126" t="s">
        <v>809</v>
      </c>
      <c r="K1065" s="126" t="s">
        <v>809</v>
      </c>
      <c r="L1065" s="126" t="s">
        <v>936</v>
      </c>
      <c r="M1065" s="126" t="s">
        <v>6068</v>
      </c>
      <c r="N1065" s="126" t="s">
        <v>4502</v>
      </c>
      <c r="O1065" s="126" t="s">
        <v>6069</v>
      </c>
      <c r="P1065" s="126" t="s">
        <v>6070</v>
      </c>
    </row>
    <row r="1066" spans="1:16" x14ac:dyDescent="0.3">
      <c r="A1066" s="126" t="s">
        <v>502</v>
      </c>
      <c r="B1066" s="126" t="s">
        <v>6071</v>
      </c>
      <c r="C1066" s="126" t="s">
        <v>808</v>
      </c>
      <c r="D1066" s="126" t="s">
        <v>1135</v>
      </c>
      <c r="E1066" s="126" t="s">
        <v>809</v>
      </c>
      <c r="F1066" s="126" t="s">
        <v>810</v>
      </c>
      <c r="G1066" s="126" t="s">
        <v>810</v>
      </c>
      <c r="H1066" s="126" t="s">
        <v>810</v>
      </c>
      <c r="I1066" s="126" t="s">
        <v>810</v>
      </c>
      <c r="J1066" s="126" t="s">
        <v>810</v>
      </c>
      <c r="K1066" s="126" t="s">
        <v>810</v>
      </c>
      <c r="L1066" s="126" t="s">
        <v>6072</v>
      </c>
      <c r="M1066" s="126" t="s">
        <v>6073</v>
      </c>
      <c r="N1066" s="126" t="s">
        <v>1746</v>
      </c>
      <c r="O1066" s="126" t="s">
        <v>6074</v>
      </c>
      <c r="P1066" s="126" t="s">
        <v>6075</v>
      </c>
    </row>
    <row r="1067" spans="1:16" x14ac:dyDescent="0.3">
      <c r="A1067" s="126" t="s">
        <v>6077</v>
      </c>
      <c r="B1067" s="126" t="s">
        <v>6076</v>
      </c>
      <c r="C1067" s="126" t="s">
        <v>808</v>
      </c>
      <c r="D1067" s="126" t="s">
        <v>815</v>
      </c>
      <c r="E1067" s="126" t="s">
        <v>809</v>
      </c>
      <c r="F1067" s="126" t="s">
        <v>810</v>
      </c>
      <c r="G1067" s="126" t="s">
        <v>810</v>
      </c>
      <c r="H1067" s="126" t="s">
        <v>810</v>
      </c>
      <c r="I1067" s="126" t="s">
        <v>810</v>
      </c>
      <c r="J1067" s="126" t="s">
        <v>810</v>
      </c>
      <c r="K1067" s="126" t="s">
        <v>810</v>
      </c>
      <c r="L1067" s="126" t="s">
        <v>5466</v>
      </c>
      <c r="M1067" s="126" t="s">
        <v>5467</v>
      </c>
      <c r="N1067" s="126" t="s">
        <v>1261</v>
      </c>
      <c r="O1067" s="126" t="s">
        <v>6078</v>
      </c>
      <c r="P1067" s="125"/>
    </row>
    <row r="1068" spans="1:16" x14ac:dyDescent="0.3">
      <c r="A1068" s="126" t="s">
        <v>6080</v>
      </c>
      <c r="B1068" s="126" t="s">
        <v>6079</v>
      </c>
      <c r="C1068" s="126" t="s">
        <v>808</v>
      </c>
      <c r="D1068" s="126" t="s">
        <v>888</v>
      </c>
      <c r="E1068" s="126" t="s">
        <v>809</v>
      </c>
      <c r="F1068" s="126" t="s">
        <v>810</v>
      </c>
      <c r="G1068" s="126" t="s">
        <v>810</v>
      </c>
      <c r="H1068" s="126" t="s">
        <v>810</v>
      </c>
      <c r="I1068" s="126" t="s">
        <v>810</v>
      </c>
      <c r="J1068" s="126" t="s">
        <v>810</v>
      </c>
      <c r="K1068" s="126" t="s">
        <v>810</v>
      </c>
      <c r="L1068" s="126" t="s">
        <v>6081</v>
      </c>
      <c r="M1068" s="126" t="s">
        <v>6082</v>
      </c>
      <c r="N1068" s="126" t="s">
        <v>6083</v>
      </c>
      <c r="O1068" s="126" t="s">
        <v>6084</v>
      </c>
      <c r="P1068" s="125"/>
    </row>
    <row r="1069" spans="1:16" x14ac:dyDescent="0.3">
      <c r="A1069" s="126" t="s">
        <v>592</v>
      </c>
      <c r="B1069" s="126" t="s">
        <v>6085</v>
      </c>
      <c r="C1069" s="126" t="s">
        <v>808</v>
      </c>
      <c r="D1069" s="126" t="s">
        <v>815</v>
      </c>
      <c r="E1069" s="126" t="s">
        <v>809</v>
      </c>
      <c r="F1069" s="126" t="s">
        <v>810</v>
      </c>
      <c r="G1069" s="126" t="s">
        <v>809</v>
      </c>
      <c r="H1069" s="126" t="s">
        <v>810</v>
      </c>
      <c r="I1069" s="126" t="s">
        <v>810</v>
      </c>
      <c r="J1069" s="126" t="s">
        <v>810</v>
      </c>
      <c r="K1069" s="126" t="s">
        <v>810</v>
      </c>
      <c r="L1069" s="126" t="s">
        <v>6086</v>
      </c>
      <c r="M1069" s="126" t="s">
        <v>6087</v>
      </c>
      <c r="N1069" s="126" t="s">
        <v>2037</v>
      </c>
      <c r="O1069" s="126" t="s">
        <v>6088</v>
      </c>
      <c r="P1069" s="125"/>
    </row>
    <row r="1070" spans="1:16" x14ac:dyDescent="0.3">
      <c r="A1070" s="126" t="s">
        <v>6090</v>
      </c>
      <c r="B1070" s="126" t="s">
        <v>6089</v>
      </c>
      <c r="C1070" s="126" t="s">
        <v>935</v>
      </c>
      <c r="D1070" s="126" t="s">
        <v>2739</v>
      </c>
      <c r="E1070" s="126" t="s">
        <v>810</v>
      </c>
      <c r="F1070" s="126" t="s">
        <v>809</v>
      </c>
      <c r="G1070" s="126" t="s">
        <v>810</v>
      </c>
      <c r="H1070" s="126" t="s">
        <v>809</v>
      </c>
      <c r="I1070" s="126" t="s">
        <v>809</v>
      </c>
      <c r="J1070" s="126" t="s">
        <v>809</v>
      </c>
      <c r="K1070" s="126" t="s">
        <v>809</v>
      </c>
      <c r="L1070" s="126" t="s">
        <v>6091</v>
      </c>
      <c r="M1070" s="126" t="s">
        <v>6092</v>
      </c>
      <c r="N1070" s="126" t="s">
        <v>3488</v>
      </c>
      <c r="O1070" s="126" t="s">
        <v>6093</v>
      </c>
      <c r="P1070" s="126" t="s">
        <v>6094</v>
      </c>
    </row>
    <row r="1071" spans="1:16" x14ac:dyDescent="0.3">
      <c r="A1071" s="126" t="s">
        <v>6096</v>
      </c>
      <c r="B1071" s="126" t="s">
        <v>6095</v>
      </c>
      <c r="C1071" s="126" t="s">
        <v>935</v>
      </c>
      <c r="D1071" s="126" t="s">
        <v>2739</v>
      </c>
      <c r="E1071" s="126" t="s">
        <v>810</v>
      </c>
      <c r="F1071" s="126" t="s">
        <v>809</v>
      </c>
      <c r="G1071" s="126" t="s">
        <v>810</v>
      </c>
      <c r="H1071" s="126" t="s">
        <v>810</v>
      </c>
      <c r="I1071" s="126" t="s">
        <v>809</v>
      </c>
      <c r="J1071" s="126" t="s">
        <v>809</v>
      </c>
      <c r="K1071" s="126" t="s">
        <v>809</v>
      </c>
      <c r="L1071" s="126" t="s">
        <v>6097</v>
      </c>
      <c r="M1071" s="126" t="s">
        <v>3620</v>
      </c>
      <c r="N1071" s="126" t="s">
        <v>3621</v>
      </c>
      <c r="O1071" s="126" t="s">
        <v>3622</v>
      </c>
      <c r="P1071" s="126" t="s">
        <v>6098</v>
      </c>
    </row>
    <row r="1072" spans="1:16" x14ac:dyDescent="0.3">
      <c r="A1072" s="126" t="s">
        <v>6100</v>
      </c>
      <c r="B1072" s="126" t="s">
        <v>6099</v>
      </c>
      <c r="C1072" s="126" t="s">
        <v>808</v>
      </c>
      <c r="D1072" s="126" t="s">
        <v>888</v>
      </c>
      <c r="E1072" s="126" t="s">
        <v>809</v>
      </c>
      <c r="F1072" s="126" t="s">
        <v>810</v>
      </c>
      <c r="G1072" s="126" t="s">
        <v>810</v>
      </c>
      <c r="H1072" s="126" t="s">
        <v>810</v>
      </c>
      <c r="I1072" s="126" t="s">
        <v>810</v>
      </c>
      <c r="J1072" s="126" t="s">
        <v>810</v>
      </c>
      <c r="K1072" s="126" t="s">
        <v>810</v>
      </c>
      <c r="L1072" s="126" t="s">
        <v>6101</v>
      </c>
      <c r="M1072" s="126" t="s">
        <v>6102</v>
      </c>
      <c r="N1072" s="126" t="s">
        <v>6103</v>
      </c>
      <c r="O1072" s="126" t="s">
        <v>6104</v>
      </c>
      <c r="P1072" s="125"/>
    </row>
    <row r="1073" spans="1:16" x14ac:dyDescent="0.3">
      <c r="A1073" s="126" t="s">
        <v>503</v>
      </c>
      <c r="B1073" s="126" t="s">
        <v>6105</v>
      </c>
      <c r="C1073" s="126" t="s">
        <v>808</v>
      </c>
      <c r="D1073" s="126" t="s">
        <v>815</v>
      </c>
      <c r="E1073" s="126" t="s">
        <v>809</v>
      </c>
      <c r="F1073" s="126" t="s">
        <v>810</v>
      </c>
      <c r="G1073" s="126" t="s">
        <v>809</v>
      </c>
      <c r="H1073" s="126" t="s">
        <v>810</v>
      </c>
      <c r="I1073" s="126" t="s">
        <v>810</v>
      </c>
      <c r="J1073" s="126" t="s">
        <v>810</v>
      </c>
      <c r="K1073" s="126" t="s">
        <v>810</v>
      </c>
      <c r="L1073" s="126" t="s">
        <v>6106</v>
      </c>
      <c r="M1073" s="126" t="s">
        <v>6107</v>
      </c>
      <c r="N1073" s="126" t="s">
        <v>2050</v>
      </c>
      <c r="O1073" s="126" t="s">
        <v>6108</v>
      </c>
      <c r="P1073" s="125"/>
    </row>
    <row r="1074" spans="1:16" x14ac:dyDescent="0.3">
      <c r="A1074" s="126" t="s">
        <v>504</v>
      </c>
      <c r="B1074" s="126" t="s">
        <v>6109</v>
      </c>
      <c r="C1074" s="126" t="s">
        <v>935</v>
      </c>
      <c r="D1074" s="126" t="s">
        <v>940</v>
      </c>
      <c r="E1074" s="126" t="s">
        <v>809</v>
      </c>
      <c r="F1074" s="126" t="s">
        <v>809</v>
      </c>
      <c r="G1074" s="126" t="s">
        <v>809</v>
      </c>
      <c r="H1074" s="126" t="s">
        <v>809</v>
      </c>
      <c r="I1074" s="126" t="s">
        <v>809</v>
      </c>
      <c r="J1074" s="126" t="s">
        <v>809</v>
      </c>
      <c r="K1074" s="126" t="s">
        <v>809</v>
      </c>
      <c r="L1074" s="126" t="s">
        <v>936</v>
      </c>
      <c r="M1074" s="126" t="s">
        <v>6110</v>
      </c>
      <c r="N1074" s="126" t="s">
        <v>3265</v>
      </c>
      <c r="O1074" s="126" t="s">
        <v>6111</v>
      </c>
      <c r="P1074" s="126" t="s">
        <v>6112</v>
      </c>
    </row>
    <row r="1075" spans="1:16" x14ac:dyDescent="0.3">
      <c r="A1075" s="126" t="s">
        <v>6114</v>
      </c>
      <c r="B1075" s="126" t="s">
        <v>6113</v>
      </c>
      <c r="C1075" s="126" t="s">
        <v>808</v>
      </c>
      <c r="D1075" s="126" t="s">
        <v>815</v>
      </c>
      <c r="E1075" s="126" t="s">
        <v>810</v>
      </c>
      <c r="F1075" s="126" t="s">
        <v>809</v>
      </c>
      <c r="G1075" s="126" t="s">
        <v>810</v>
      </c>
      <c r="H1075" s="126" t="s">
        <v>810</v>
      </c>
      <c r="I1075" s="126" t="s">
        <v>810</v>
      </c>
      <c r="J1075" s="126" t="s">
        <v>810</v>
      </c>
      <c r="K1075" s="126" t="s">
        <v>810</v>
      </c>
      <c r="L1075" s="126" t="s">
        <v>1120</v>
      </c>
      <c r="M1075" s="126" t="s">
        <v>6115</v>
      </c>
      <c r="N1075" s="126" t="s">
        <v>813</v>
      </c>
      <c r="O1075" s="126" t="s">
        <v>6116</v>
      </c>
      <c r="P1075" s="126" t="s">
        <v>6117</v>
      </c>
    </row>
    <row r="1076" spans="1:16" x14ac:dyDescent="0.3">
      <c r="A1076" s="126" t="s">
        <v>6119</v>
      </c>
      <c r="B1076" s="126" t="s">
        <v>6118</v>
      </c>
      <c r="C1076" s="126" t="s">
        <v>808</v>
      </c>
      <c r="D1076" s="126" t="s">
        <v>861</v>
      </c>
      <c r="E1076" s="126" t="s">
        <v>810</v>
      </c>
      <c r="F1076" s="126" t="s">
        <v>809</v>
      </c>
      <c r="G1076" s="126" t="s">
        <v>810</v>
      </c>
      <c r="H1076" s="126" t="s">
        <v>810</v>
      </c>
      <c r="I1076" s="126" t="s">
        <v>810</v>
      </c>
      <c r="J1076" s="126" t="s">
        <v>810</v>
      </c>
      <c r="K1076" s="126" t="s">
        <v>810</v>
      </c>
      <c r="L1076" s="126" t="s">
        <v>2198</v>
      </c>
      <c r="M1076" s="126" t="s">
        <v>6120</v>
      </c>
      <c r="N1076" s="126" t="s">
        <v>813</v>
      </c>
      <c r="O1076" s="126" t="s">
        <v>6121</v>
      </c>
      <c r="P1076" s="125"/>
    </row>
    <row r="1077" spans="1:16" x14ac:dyDescent="0.3">
      <c r="A1077" s="126" t="s">
        <v>6123</v>
      </c>
      <c r="B1077" s="126" t="s">
        <v>6122</v>
      </c>
      <c r="C1077" s="126" t="s">
        <v>808</v>
      </c>
      <c r="D1077" s="126" t="s">
        <v>861</v>
      </c>
      <c r="E1077" s="126" t="s">
        <v>810</v>
      </c>
      <c r="F1077" s="126" t="s">
        <v>810</v>
      </c>
      <c r="G1077" s="126" t="s">
        <v>810</v>
      </c>
      <c r="H1077" s="126" t="s">
        <v>810</v>
      </c>
      <c r="I1077" s="126" t="s">
        <v>809</v>
      </c>
      <c r="J1077" s="126" t="s">
        <v>810</v>
      </c>
      <c r="K1077" s="126" t="s">
        <v>809</v>
      </c>
      <c r="L1077" s="126" t="s">
        <v>6124</v>
      </c>
      <c r="M1077" s="126" t="s">
        <v>6125</v>
      </c>
      <c r="N1077" s="126" t="s">
        <v>813</v>
      </c>
      <c r="O1077" s="125"/>
      <c r="P1077" s="125"/>
    </row>
    <row r="1078" spans="1:16" x14ac:dyDescent="0.3">
      <c r="A1078" s="126" t="s">
        <v>6127</v>
      </c>
      <c r="B1078" s="126" t="s">
        <v>6126</v>
      </c>
      <c r="C1078" s="126" t="s">
        <v>808</v>
      </c>
      <c r="D1078" s="126" t="s">
        <v>815</v>
      </c>
      <c r="E1078" s="126" t="s">
        <v>810</v>
      </c>
      <c r="F1078" s="126" t="s">
        <v>809</v>
      </c>
      <c r="G1078" s="126" t="s">
        <v>810</v>
      </c>
      <c r="H1078" s="126" t="s">
        <v>810</v>
      </c>
      <c r="I1078" s="126" t="s">
        <v>810</v>
      </c>
      <c r="J1078" s="126" t="s">
        <v>810</v>
      </c>
      <c r="K1078" s="126" t="s">
        <v>810</v>
      </c>
      <c r="L1078" s="126" t="s">
        <v>6128</v>
      </c>
      <c r="M1078" s="126" t="s">
        <v>6129</v>
      </c>
      <c r="N1078" s="126" t="s">
        <v>813</v>
      </c>
      <c r="O1078" s="126" t="s">
        <v>6130</v>
      </c>
      <c r="P1078" s="125"/>
    </row>
    <row r="1079" spans="1:16" x14ac:dyDescent="0.3">
      <c r="A1079" s="126" t="s">
        <v>505</v>
      </c>
      <c r="B1079" s="126" t="s">
        <v>6131</v>
      </c>
      <c r="C1079" s="126" t="s">
        <v>935</v>
      </c>
      <c r="D1079" s="126" t="s">
        <v>940</v>
      </c>
      <c r="E1079" s="126" t="s">
        <v>809</v>
      </c>
      <c r="F1079" s="126" t="s">
        <v>809</v>
      </c>
      <c r="G1079" s="126" t="s">
        <v>809</v>
      </c>
      <c r="H1079" s="126" t="s">
        <v>809</v>
      </c>
      <c r="I1079" s="126" t="s">
        <v>809</v>
      </c>
      <c r="J1079" s="126" t="s">
        <v>809</v>
      </c>
      <c r="K1079" s="126" t="s">
        <v>809</v>
      </c>
      <c r="L1079" s="126" t="s">
        <v>936</v>
      </c>
      <c r="M1079" s="126" t="s">
        <v>6132</v>
      </c>
      <c r="N1079" s="126" t="s">
        <v>813</v>
      </c>
      <c r="O1079" s="126" t="s">
        <v>6133</v>
      </c>
      <c r="P1079" s="126" t="s">
        <v>6134</v>
      </c>
    </row>
    <row r="1080" spans="1:16" x14ac:dyDescent="0.3">
      <c r="A1080" s="126" t="s">
        <v>6136</v>
      </c>
      <c r="B1080" s="126" t="s">
        <v>6135</v>
      </c>
      <c r="C1080" s="126" t="s">
        <v>808</v>
      </c>
      <c r="D1080" s="126" t="s">
        <v>815</v>
      </c>
      <c r="E1080" s="126" t="s">
        <v>809</v>
      </c>
      <c r="F1080" s="126" t="s">
        <v>810</v>
      </c>
      <c r="G1080" s="126" t="s">
        <v>810</v>
      </c>
      <c r="H1080" s="126" t="s">
        <v>810</v>
      </c>
      <c r="I1080" s="126" t="s">
        <v>810</v>
      </c>
      <c r="J1080" s="126" t="s">
        <v>810</v>
      </c>
      <c r="K1080" s="126" t="s">
        <v>810</v>
      </c>
      <c r="L1080" s="126" t="s">
        <v>6124</v>
      </c>
      <c r="M1080" s="126" t="s">
        <v>6125</v>
      </c>
      <c r="N1080" s="126" t="s">
        <v>813</v>
      </c>
      <c r="O1080" s="126" t="s">
        <v>6137</v>
      </c>
      <c r="P1080" s="125"/>
    </row>
    <row r="1081" spans="1:16" x14ac:dyDescent="0.3">
      <c r="A1081" s="126" t="s">
        <v>6139</v>
      </c>
      <c r="B1081" s="126" t="s">
        <v>6138</v>
      </c>
      <c r="C1081" s="126" t="s">
        <v>2482</v>
      </c>
      <c r="D1081" s="126" t="s">
        <v>2487</v>
      </c>
      <c r="E1081" s="126" t="s">
        <v>810</v>
      </c>
      <c r="F1081" s="126" t="s">
        <v>809</v>
      </c>
      <c r="G1081" s="126" t="s">
        <v>810</v>
      </c>
      <c r="H1081" s="126" t="s">
        <v>809</v>
      </c>
      <c r="I1081" s="126" t="s">
        <v>809</v>
      </c>
      <c r="J1081" s="126" t="s">
        <v>810</v>
      </c>
      <c r="K1081" s="126" t="s">
        <v>809</v>
      </c>
      <c r="L1081" s="126" t="s">
        <v>936</v>
      </c>
      <c r="M1081" s="126" t="s">
        <v>6140</v>
      </c>
      <c r="N1081" s="126" t="s">
        <v>1940</v>
      </c>
      <c r="O1081" s="126" t="s">
        <v>6141</v>
      </c>
      <c r="P1081" s="125"/>
    </row>
    <row r="1082" spans="1:16" x14ac:dyDescent="0.3">
      <c r="A1082" s="126" t="s">
        <v>6143</v>
      </c>
      <c r="B1082" s="126" t="s">
        <v>6142</v>
      </c>
      <c r="C1082" s="126" t="s">
        <v>808</v>
      </c>
      <c r="D1082" s="126" t="s">
        <v>922</v>
      </c>
      <c r="E1082" s="126" t="s">
        <v>810</v>
      </c>
      <c r="F1082" s="126" t="s">
        <v>810</v>
      </c>
      <c r="G1082" s="126" t="s">
        <v>810</v>
      </c>
      <c r="H1082" s="126" t="s">
        <v>810</v>
      </c>
      <c r="I1082" s="126" t="s">
        <v>810</v>
      </c>
      <c r="J1082" s="126" t="s">
        <v>810</v>
      </c>
      <c r="K1082" s="126" t="s">
        <v>809</v>
      </c>
      <c r="L1082" s="126" t="s">
        <v>6144</v>
      </c>
      <c r="M1082" s="126" t="s">
        <v>3384</v>
      </c>
      <c r="N1082" s="126" t="s">
        <v>3385</v>
      </c>
      <c r="O1082" s="126" t="s">
        <v>6145</v>
      </c>
      <c r="P1082" s="126" t="s">
        <v>6146</v>
      </c>
    </row>
    <row r="1083" spans="1:16" x14ac:dyDescent="0.3">
      <c r="A1083" s="126" t="s">
        <v>6148</v>
      </c>
      <c r="B1083" s="126" t="s">
        <v>6147</v>
      </c>
      <c r="C1083" s="126" t="s">
        <v>808</v>
      </c>
      <c r="D1083" s="126" t="s">
        <v>815</v>
      </c>
      <c r="E1083" s="126" t="s">
        <v>810</v>
      </c>
      <c r="F1083" s="126" t="s">
        <v>809</v>
      </c>
      <c r="G1083" s="126" t="s">
        <v>810</v>
      </c>
      <c r="H1083" s="126" t="s">
        <v>810</v>
      </c>
      <c r="I1083" s="126" t="s">
        <v>809</v>
      </c>
      <c r="J1083" s="126" t="s">
        <v>810</v>
      </c>
      <c r="K1083" s="126" t="s">
        <v>810</v>
      </c>
      <c r="L1083" s="126" t="s">
        <v>6149</v>
      </c>
      <c r="M1083" s="126" t="s">
        <v>5155</v>
      </c>
      <c r="N1083" s="126" t="s">
        <v>3196</v>
      </c>
      <c r="O1083" s="126" t="s">
        <v>6150</v>
      </c>
      <c r="P1083" s="126" t="s">
        <v>6151</v>
      </c>
    </row>
    <row r="1084" spans="1:16" x14ac:dyDescent="0.3">
      <c r="A1084" s="126" t="s">
        <v>506</v>
      </c>
      <c r="B1084" s="126" t="s">
        <v>6152</v>
      </c>
      <c r="C1084" s="126" t="s">
        <v>935</v>
      </c>
      <c r="D1084" s="126" t="s">
        <v>940</v>
      </c>
      <c r="E1084" s="126" t="s">
        <v>809</v>
      </c>
      <c r="F1084" s="126" t="s">
        <v>809</v>
      </c>
      <c r="G1084" s="126" t="s">
        <v>809</v>
      </c>
      <c r="H1084" s="126" t="s">
        <v>809</v>
      </c>
      <c r="I1084" s="126" t="s">
        <v>809</v>
      </c>
      <c r="J1084" s="126" t="s">
        <v>809</v>
      </c>
      <c r="K1084" s="126" t="s">
        <v>809</v>
      </c>
      <c r="L1084" s="126" t="s">
        <v>6153</v>
      </c>
      <c r="M1084" s="126" t="s">
        <v>4585</v>
      </c>
      <c r="N1084" s="126" t="s">
        <v>3196</v>
      </c>
      <c r="O1084" s="126" t="s">
        <v>6154</v>
      </c>
      <c r="P1084" s="126" t="s">
        <v>6155</v>
      </c>
    </row>
    <row r="1085" spans="1:16" x14ac:dyDescent="0.3">
      <c r="A1085" s="126" t="s">
        <v>6157</v>
      </c>
      <c r="B1085" s="126" t="s">
        <v>6156</v>
      </c>
      <c r="C1085" s="126" t="s">
        <v>808</v>
      </c>
      <c r="D1085" s="126" t="s">
        <v>815</v>
      </c>
      <c r="E1085" s="126" t="s">
        <v>809</v>
      </c>
      <c r="F1085" s="126" t="s">
        <v>810</v>
      </c>
      <c r="G1085" s="126" t="s">
        <v>810</v>
      </c>
      <c r="H1085" s="126" t="s">
        <v>810</v>
      </c>
      <c r="I1085" s="126" t="s">
        <v>810</v>
      </c>
      <c r="J1085" s="126" t="s">
        <v>810</v>
      </c>
      <c r="K1085" s="126" t="s">
        <v>810</v>
      </c>
      <c r="L1085" s="126" t="s">
        <v>6158</v>
      </c>
      <c r="M1085" s="126" t="s">
        <v>6159</v>
      </c>
      <c r="N1085" s="126" t="s">
        <v>1261</v>
      </c>
      <c r="O1085" s="126" t="s">
        <v>6160</v>
      </c>
      <c r="P1085" s="125"/>
    </row>
    <row r="1086" spans="1:16" x14ac:dyDescent="0.3">
      <c r="A1086" s="126" t="s">
        <v>593</v>
      </c>
      <c r="B1086" s="126" t="s">
        <v>6161</v>
      </c>
      <c r="C1086" s="126" t="s">
        <v>935</v>
      </c>
      <c r="D1086" s="126" t="s">
        <v>940</v>
      </c>
      <c r="E1086" s="126" t="s">
        <v>809</v>
      </c>
      <c r="F1086" s="126" t="s">
        <v>810</v>
      </c>
      <c r="G1086" s="126" t="s">
        <v>810</v>
      </c>
      <c r="H1086" s="126" t="s">
        <v>810</v>
      </c>
      <c r="I1086" s="126" t="s">
        <v>810</v>
      </c>
      <c r="J1086" s="126" t="s">
        <v>810</v>
      </c>
      <c r="K1086" s="126" t="s">
        <v>810</v>
      </c>
      <c r="L1086" s="126" t="s">
        <v>6162</v>
      </c>
      <c r="M1086" s="126" t="s">
        <v>6163</v>
      </c>
      <c r="N1086" s="126" t="s">
        <v>6164</v>
      </c>
      <c r="O1086" s="126" t="s">
        <v>6165</v>
      </c>
      <c r="P1086" s="126" t="s">
        <v>6166</v>
      </c>
    </row>
    <row r="1087" spans="1:16" x14ac:dyDescent="0.3">
      <c r="A1087" s="126" t="s">
        <v>6168</v>
      </c>
      <c r="B1087" s="126" t="s">
        <v>6167</v>
      </c>
      <c r="C1087" s="126" t="s">
        <v>808</v>
      </c>
      <c r="D1087" s="126" t="s">
        <v>815</v>
      </c>
      <c r="E1087" s="126" t="s">
        <v>810</v>
      </c>
      <c r="F1087" s="126" t="s">
        <v>809</v>
      </c>
      <c r="G1087" s="126" t="s">
        <v>810</v>
      </c>
      <c r="H1087" s="126" t="s">
        <v>810</v>
      </c>
      <c r="I1087" s="126" t="s">
        <v>809</v>
      </c>
      <c r="J1087" s="126" t="s">
        <v>810</v>
      </c>
      <c r="K1087" s="126" t="s">
        <v>809</v>
      </c>
      <c r="L1087" s="126" t="s">
        <v>6169</v>
      </c>
      <c r="M1087" s="126" t="s">
        <v>6170</v>
      </c>
      <c r="N1087" s="126" t="s">
        <v>1315</v>
      </c>
      <c r="O1087" s="126" t="s">
        <v>6171</v>
      </c>
      <c r="P1087" s="126" t="s">
        <v>6172</v>
      </c>
    </row>
    <row r="1088" spans="1:16" x14ac:dyDescent="0.3">
      <c r="A1088" s="126" t="s">
        <v>511</v>
      </c>
      <c r="B1088" s="126" t="s">
        <v>6173</v>
      </c>
      <c r="C1088" s="126" t="s">
        <v>935</v>
      </c>
      <c r="D1088" s="126" t="s">
        <v>940</v>
      </c>
      <c r="E1088" s="126" t="s">
        <v>809</v>
      </c>
      <c r="F1088" s="126" t="s">
        <v>809</v>
      </c>
      <c r="G1088" s="126" t="s">
        <v>809</v>
      </c>
      <c r="H1088" s="126" t="s">
        <v>809</v>
      </c>
      <c r="I1088" s="126" t="s">
        <v>809</v>
      </c>
      <c r="J1088" s="126" t="s">
        <v>809</v>
      </c>
      <c r="K1088" s="126" t="s">
        <v>809</v>
      </c>
      <c r="L1088" s="126" t="s">
        <v>936</v>
      </c>
      <c r="M1088" s="126" t="s">
        <v>6174</v>
      </c>
      <c r="N1088" s="126" t="s">
        <v>3754</v>
      </c>
      <c r="O1088" s="126" t="s">
        <v>6175</v>
      </c>
      <c r="P1088" s="126" t="s">
        <v>6176</v>
      </c>
    </row>
    <row r="1089" spans="1:16" x14ac:dyDescent="0.3">
      <c r="A1089" s="126" t="s">
        <v>525</v>
      </c>
      <c r="B1089" s="126" t="s">
        <v>6177</v>
      </c>
      <c r="C1089" s="126" t="s">
        <v>808</v>
      </c>
      <c r="D1089" s="126" t="s">
        <v>815</v>
      </c>
      <c r="E1089" s="126" t="s">
        <v>809</v>
      </c>
      <c r="F1089" s="126" t="s">
        <v>810</v>
      </c>
      <c r="G1089" s="126" t="s">
        <v>810</v>
      </c>
      <c r="H1089" s="126" t="s">
        <v>810</v>
      </c>
      <c r="I1089" s="126" t="s">
        <v>810</v>
      </c>
      <c r="J1089" s="126" t="s">
        <v>810</v>
      </c>
      <c r="K1089" s="126" t="s">
        <v>810</v>
      </c>
      <c r="L1089" s="126" t="s">
        <v>6178</v>
      </c>
      <c r="M1089" s="126" t="s">
        <v>6179</v>
      </c>
      <c r="N1089" s="126" t="s">
        <v>6180</v>
      </c>
      <c r="O1089" s="126" t="s">
        <v>6181</v>
      </c>
      <c r="P1089" s="126" t="s">
        <v>6182</v>
      </c>
    </row>
    <row r="1090" spans="1:16" x14ac:dyDescent="0.3">
      <c r="A1090" s="126" t="s">
        <v>518</v>
      </c>
      <c r="B1090" s="126" t="s">
        <v>6183</v>
      </c>
      <c r="C1090" s="126" t="s">
        <v>935</v>
      </c>
      <c r="D1090" s="126" t="s">
        <v>940</v>
      </c>
      <c r="E1090" s="126" t="s">
        <v>809</v>
      </c>
      <c r="F1090" s="126" t="s">
        <v>809</v>
      </c>
      <c r="G1090" s="126" t="s">
        <v>809</v>
      </c>
      <c r="H1090" s="126" t="s">
        <v>809</v>
      </c>
      <c r="I1090" s="126" t="s">
        <v>809</v>
      </c>
      <c r="J1090" s="126" t="s">
        <v>809</v>
      </c>
      <c r="K1090" s="126" t="s">
        <v>809</v>
      </c>
      <c r="L1090" s="126" t="s">
        <v>6184</v>
      </c>
      <c r="M1090" s="126" t="s">
        <v>6185</v>
      </c>
      <c r="N1090" s="126" t="s">
        <v>2096</v>
      </c>
      <c r="O1090" s="126" t="s">
        <v>6186</v>
      </c>
      <c r="P1090" s="126" t="s">
        <v>6187</v>
      </c>
    </row>
    <row r="1091" spans="1:16" x14ac:dyDescent="0.3">
      <c r="A1091" s="126" t="s">
        <v>519</v>
      </c>
      <c r="B1091" s="126" t="s">
        <v>6188</v>
      </c>
      <c r="C1091" s="126" t="s">
        <v>935</v>
      </c>
      <c r="D1091" s="126" t="s">
        <v>940</v>
      </c>
      <c r="E1091" s="126" t="s">
        <v>809</v>
      </c>
      <c r="F1091" s="126" t="s">
        <v>809</v>
      </c>
      <c r="G1091" s="126" t="s">
        <v>809</v>
      </c>
      <c r="H1091" s="126" t="s">
        <v>810</v>
      </c>
      <c r="I1091" s="126" t="s">
        <v>809</v>
      </c>
      <c r="J1091" s="126" t="s">
        <v>809</v>
      </c>
      <c r="K1091" s="126" t="s">
        <v>809</v>
      </c>
      <c r="L1091" s="126" t="s">
        <v>936</v>
      </c>
      <c r="M1091" s="126" t="s">
        <v>6189</v>
      </c>
      <c r="N1091" s="126" t="s">
        <v>6190</v>
      </c>
      <c r="O1091" s="126" t="s">
        <v>6191</v>
      </c>
      <c r="P1091" s="126" t="s">
        <v>6192</v>
      </c>
    </row>
    <row r="1092" spans="1:16" x14ac:dyDescent="0.3">
      <c r="A1092" s="126" t="s">
        <v>520</v>
      </c>
      <c r="B1092" s="126" t="s">
        <v>6193</v>
      </c>
      <c r="C1092" s="126" t="s">
        <v>935</v>
      </c>
      <c r="D1092" s="126" t="s">
        <v>940</v>
      </c>
      <c r="E1092" s="126" t="s">
        <v>809</v>
      </c>
      <c r="F1092" s="126" t="s">
        <v>810</v>
      </c>
      <c r="G1092" s="126" t="s">
        <v>809</v>
      </c>
      <c r="H1092" s="126" t="s">
        <v>810</v>
      </c>
      <c r="I1092" s="126" t="s">
        <v>809</v>
      </c>
      <c r="J1092" s="126" t="s">
        <v>809</v>
      </c>
      <c r="K1092" s="126" t="s">
        <v>809</v>
      </c>
      <c r="L1092" s="126" t="s">
        <v>2545</v>
      </c>
      <c r="M1092" s="126" t="s">
        <v>6194</v>
      </c>
      <c r="N1092" s="126" t="s">
        <v>6195</v>
      </c>
      <c r="O1092" s="126" t="s">
        <v>6196</v>
      </c>
      <c r="P1092" s="125"/>
    </row>
    <row r="1093" spans="1:16" x14ac:dyDescent="0.3">
      <c r="A1093" s="126" t="s">
        <v>521</v>
      </c>
      <c r="B1093" s="126" t="s">
        <v>6197</v>
      </c>
      <c r="C1093" s="126" t="s">
        <v>935</v>
      </c>
      <c r="D1093" s="126" t="s">
        <v>940</v>
      </c>
      <c r="E1093" s="126" t="s">
        <v>809</v>
      </c>
      <c r="F1093" s="126" t="s">
        <v>809</v>
      </c>
      <c r="G1093" s="126" t="s">
        <v>809</v>
      </c>
      <c r="H1093" s="126" t="s">
        <v>809</v>
      </c>
      <c r="I1093" s="126" t="s">
        <v>809</v>
      </c>
      <c r="J1093" s="126" t="s">
        <v>809</v>
      </c>
      <c r="K1093" s="126" t="s">
        <v>809</v>
      </c>
      <c r="L1093" s="126" t="s">
        <v>6198</v>
      </c>
      <c r="M1093" s="126" t="s">
        <v>6199</v>
      </c>
      <c r="N1093" s="126" t="s">
        <v>4543</v>
      </c>
      <c r="O1093" s="126" t="s">
        <v>6200</v>
      </c>
      <c r="P1093" s="126" t="s">
        <v>6201</v>
      </c>
    </row>
    <row r="1094" spans="1:16" x14ac:dyDescent="0.3">
      <c r="A1094" s="126" t="s">
        <v>6203</v>
      </c>
      <c r="B1094" s="126" t="s">
        <v>6202</v>
      </c>
      <c r="C1094" s="126" t="s">
        <v>808</v>
      </c>
      <c r="D1094" s="126" t="s">
        <v>861</v>
      </c>
      <c r="E1094" s="126" t="s">
        <v>809</v>
      </c>
      <c r="F1094" s="126" t="s">
        <v>810</v>
      </c>
      <c r="G1094" s="126" t="s">
        <v>810</v>
      </c>
      <c r="H1094" s="126" t="s">
        <v>810</v>
      </c>
      <c r="I1094" s="126" t="s">
        <v>810</v>
      </c>
      <c r="J1094" s="126" t="s">
        <v>810</v>
      </c>
      <c r="K1094" s="126" t="s">
        <v>810</v>
      </c>
      <c r="L1094" s="126" t="s">
        <v>6204</v>
      </c>
      <c r="M1094" s="126" t="s">
        <v>6205</v>
      </c>
      <c r="N1094" s="126" t="s">
        <v>6206</v>
      </c>
      <c r="O1094" s="126" t="s">
        <v>6207</v>
      </c>
      <c r="P1094" s="125"/>
    </row>
    <row r="1095" spans="1:16" x14ac:dyDescent="0.3">
      <c r="A1095" s="126" t="s">
        <v>522</v>
      </c>
      <c r="B1095" s="126" t="s">
        <v>6208</v>
      </c>
      <c r="C1095" s="126" t="s">
        <v>935</v>
      </c>
      <c r="D1095" s="126" t="s">
        <v>940</v>
      </c>
      <c r="E1095" s="126" t="s">
        <v>809</v>
      </c>
      <c r="F1095" s="126" t="s">
        <v>810</v>
      </c>
      <c r="G1095" s="126" t="s">
        <v>810</v>
      </c>
      <c r="H1095" s="126" t="s">
        <v>810</v>
      </c>
      <c r="I1095" s="126" t="s">
        <v>809</v>
      </c>
      <c r="J1095" s="126" t="s">
        <v>810</v>
      </c>
      <c r="K1095" s="126" t="s">
        <v>809</v>
      </c>
      <c r="L1095" s="126" t="s">
        <v>936</v>
      </c>
      <c r="M1095" s="126" t="s">
        <v>6209</v>
      </c>
      <c r="N1095" s="126" t="s">
        <v>6210</v>
      </c>
      <c r="O1095" s="126" t="s">
        <v>6211</v>
      </c>
      <c r="P1095" s="126" t="s">
        <v>6212</v>
      </c>
    </row>
    <row r="1096" spans="1:16" x14ac:dyDescent="0.3">
      <c r="A1096" s="126" t="s">
        <v>523</v>
      </c>
      <c r="B1096" s="126" t="s">
        <v>6213</v>
      </c>
      <c r="C1096" s="126" t="s">
        <v>935</v>
      </c>
      <c r="D1096" s="126" t="s">
        <v>940</v>
      </c>
      <c r="E1096" s="126" t="s">
        <v>809</v>
      </c>
      <c r="F1096" s="126" t="s">
        <v>809</v>
      </c>
      <c r="G1096" s="126" t="s">
        <v>809</v>
      </c>
      <c r="H1096" s="126" t="s">
        <v>810</v>
      </c>
      <c r="I1096" s="126" t="s">
        <v>809</v>
      </c>
      <c r="J1096" s="126" t="s">
        <v>809</v>
      </c>
      <c r="K1096" s="126" t="s">
        <v>809</v>
      </c>
      <c r="L1096" s="126" t="s">
        <v>936</v>
      </c>
      <c r="M1096" s="126" t="s">
        <v>6214</v>
      </c>
      <c r="N1096" s="126" t="s">
        <v>6215</v>
      </c>
      <c r="O1096" s="126" t="s">
        <v>6216</v>
      </c>
      <c r="P1096" s="125"/>
    </row>
    <row r="1097" spans="1:16" x14ac:dyDescent="0.3">
      <c r="A1097" s="126" t="s">
        <v>524</v>
      </c>
      <c r="B1097" s="126" t="s">
        <v>6217</v>
      </c>
      <c r="C1097" s="126" t="s">
        <v>935</v>
      </c>
      <c r="D1097" s="126" t="s">
        <v>940</v>
      </c>
      <c r="E1097" s="126" t="s">
        <v>809</v>
      </c>
      <c r="F1097" s="126" t="s">
        <v>809</v>
      </c>
      <c r="G1097" s="126" t="s">
        <v>809</v>
      </c>
      <c r="H1097" s="126" t="s">
        <v>810</v>
      </c>
      <c r="I1097" s="126" t="s">
        <v>809</v>
      </c>
      <c r="J1097" s="126" t="s">
        <v>809</v>
      </c>
      <c r="K1097" s="126" t="s">
        <v>809</v>
      </c>
      <c r="L1097" s="126" t="s">
        <v>6218</v>
      </c>
      <c r="M1097" s="126" t="s">
        <v>6219</v>
      </c>
      <c r="N1097" s="126" t="s">
        <v>6220</v>
      </c>
      <c r="O1097" s="126" t="s">
        <v>6221</v>
      </c>
      <c r="P1097" s="126" t="s">
        <v>6222</v>
      </c>
    </row>
    <row r="1098" spans="1:16" x14ac:dyDescent="0.3">
      <c r="A1098" s="126" t="s">
        <v>512</v>
      </c>
      <c r="B1098" s="126" t="s">
        <v>6223</v>
      </c>
      <c r="C1098" s="126" t="s">
        <v>935</v>
      </c>
      <c r="D1098" s="126" t="s">
        <v>940</v>
      </c>
      <c r="E1098" s="126" t="s">
        <v>809</v>
      </c>
      <c r="F1098" s="126" t="s">
        <v>809</v>
      </c>
      <c r="G1098" s="126" t="s">
        <v>809</v>
      </c>
      <c r="H1098" s="126" t="s">
        <v>809</v>
      </c>
      <c r="I1098" s="126" t="s">
        <v>809</v>
      </c>
      <c r="J1098" s="126" t="s">
        <v>809</v>
      </c>
      <c r="K1098" s="126" t="s">
        <v>809</v>
      </c>
      <c r="L1098" s="126" t="s">
        <v>2661</v>
      </c>
      <c r="M1098" s="126" t="s">
        <v>6224</v>
      </c>
      <c r="N1098" s="126" t="s">
        <v>6225</v>
      </c>
      <c r="O1098" s="126" t="s">
        <v>6226</v>
      </c>
      <c r="P1098" s="126" t="s">
        <v>6227</v>
      </c>
    </row>
    <row r="1099" spans="1:16" x14ac:dyDescent="0.3">
      <c r="A1099" s="126" t="s">
        <v>513</v>
      </c>
      <c r="B1099" s="126" t="s">
        <v>6228</v>
      </c>
      <c r="C1099" s="126" t="s">
        <v>935</v>
      </c>
      <c r="D1099" s="126" t="s">
        <v>940</v>
      </c>
      <c r="E1099" s="126" t="s">
        <v>809</v>
      </c>
      <c r="F1099" s="126" t="s">
        <v>810</v>
      </c>
      <c r="G1099" s="126" t="s">
        <v>809</v>
      </c>
      <c r="H1099" s="126" t="s">
        <v>810</v>
      </c>
      <c r="I1099" s="126" t="s">
        <v>810</v>
      </c>
      <c r="J1099" s="126" t="s">
        <v>810</v>
      </c>
      <c r="K1099" s="126" t="s">
        <v>810</v>
      </c>
      <c r="L1099" s="126" t="s">
        <v>6229</v>
      </c>
      <c r="M1099" s="126" t="s">
        <v>6230</v>
      </c>
      <c r="N1099" s="126" t="s">
        <v>6231</v>
      </c>
      <c r="O1099" s="126" t="s">
        <v>6232</v>
      </c>
      <c r="P1099" s="126" t="s">
        <v>6233</v>
      </c>
    </row>
    <row r="1100" spans="1:16" x14ac:dyDescent="0.3">
      <c r="A1100" s="126" t="s">
        <v>6235</v>
      </c>
      <c r="B1100" s="126" t="s">
        <v>6234</v>
      </c>
      <c r="C1100" s="126" t="s">
        <v>808</v>
      </c>
      <c r="D1100" s="126" t="s">
        <v>815</v>
      </c>
      <c r="E1100" s="126" t="s">
        <v>810</v>
      </c>
      <c r="F1100" s="126" t="s">
        <v>809</v>
      </c>
      <c r="G1100" s="126" t="s">
        <v>810</v>
      </c>
      <c r="H1100" s="126" t="s">
        <v>810</v>
      </c>
      <c r="I1100" s="126" t="s">
        <v>810</v>
      </c>
      <c r="J1100" s="126" t="s">
        <v>810</v>
      </c>
      <c r="K1100" s="126" t="s">
        <v>810</v>
      </c>
      <c r="L1100" s="126" t="s">
        <v>1661</v>
      </c>
      <c r="M1100" s="126" t="s">
        <v>6230</v>
      </c>
      <c r="N1100" s="126" t="s">
        <v>6231</v>
      </c>
      <c r="O1100" s="126" t="s">
        <v>6236</v>
      </c>
      <c r="P1100" s="125"/>
    </row>
    <row r="1101" spans="1:16" x14ac:dyDescent="0.3">
      <c r="A1101" s="126" t="s">
        <v>514</v>
      </c>
      <c r="B1101" s="126" t="s">
        <v>6237</v>
      </c>
      <c r="C1101" s="126" t="s">
        <v>935</v>
      </c>
      <c r="D1101" s="126" t="s">
        <v>940</v>
      </c>
      <c r="E1101" s="126" t="s">
        <v>809</v>
      </c>
      <c r="F1101" s="126" t="s">
        <v>809</v>
      </c>
      <c r="G1101" s="126" t="s">
        <v>809</v>
      </c>
      <c r="H1101" s="126" t="s">
        <v>810</v>
      </c>
      <c r="I1101" s="126" t="s">
        <v>809</v>
      </c>
      <c r="J1101" s="126" t="s">
        <v>809</v>
      </c>
      <c r="K1101" s="126" t="s">
        <v>809</v>
      </c>
      <c r="L1101" s="126" t="s">
        <v>6238</v>
      </c>
      <c r="M1101" s="126" t="s">
        <v>6239</v>
      </c>
      <c r="N1101" s="126" t="s">
        <v>1974</v>
      </c>
      <c r="O1101" s="126" t="s">
        <v>6240</v>
      </c>
      <c r="P1101" s="126" t="s">
        <v>6241</v>
      </c>
    </row>
    <row r="1102" spans="1:16" x14ac:dyDescent="0.3">
      <c r="A1102" s="126" t="s">
        <v>515</v>
      </c>
      <c r="B1102" s="126" t="s">
        <v>6242</v>
      </c>
      <c r="C1102" s="126" t="s">
        <v>935</v>
      </c>
      <c r="D1102" s="126" t="s">
        <v>940</v>
      </c>
      <c r="E1102" s="126" t="s">
        <v>809</v>
      </c>
      <c r="F1102" s="126" t="s">
        <v>809</v>
      </c>
      <c r="G1102" s="126" t="s">
        <v>809</v>
      </c>
      <c r="H1102" s="126" t="s">
        <v>810</v>
      </c>
      <c r="I1102" s="126" t="s">
        <v>809</v>
      </c>
      <c r="J1102" s="126" t="s">
        <v>809</v>
      </c>
      <c r="K1102" s="126" t="s">
        <v>809</v>
      </c>
      <c r="L1102" s="126" t="s">
        <v>936</v>
      </c>
      <c r="M1102" s="126" t="s">
        <v>6243</v>
      </c>
      <c r="N1102" s="126" t="s">
        <v>4967</v>
      </c>
      <c r="O1102" s="126" t="s">
        <v>6244</v>
      </c>
      <c r="P1102" s="126" t="s">
        <v>6245</v>
      </c>
    </row>
    <row r="1103" spans="1:16" x14ac:dyDescent="0.3">
      <c r="A1103" s="126" t="s">
        <v>638</v>
      </c>
      <c r="B1103" s="126" t="s">
        <v>6246</v>
      </c>
      <c r="C1103" s="126" t="s">
        <v>808</v>
      </c>
      <c r="D1103" s="126" t="s">
        <v>815</v>
      </c>
      <c r="E1103" s="126" t="s">
        <v>809</v>
      </c>
      <c r="F1103" s="126" t="s">
        <v>810</v>
      </c>
      <c r="G1103" s="126" t="s">
        <v>810</v>
      </c>
      <c r="H1103" s="126" t="s">
        <v>810</v>
      </c>
      <c r="I1103" s="126" t="s">
        <v>810</v>
      </c>
      <c r="J1103" s="126" t="s">
        <v>810</v>
      </c>
      <c r="K1103" s="126" t="s">
        <v>810</v>
      </c>
      <c r="L1103" s="126" t="s">
        <v>6247</v>
      </c>
      <c r="M1103" s="126" t="s">
        <v>6248</v>
      </c>
      <c r="N1103" s="126" t="s">
        <v>6249</v>
      </c>
      <c r="O1103" s="126" t="s">
        <v>6250</v>
      </c>
      <c r="P1103" s="126" t="s">
        <v>6251</v>
      </c>
    </row>
    <row r="1104" spans="1:16" x14ac:dyDescent="0.3">
      <c r="A1104" s="126" t="s">
        <v>516</v>
      </c>
      <c r="B1104" s="126" t="s">
        <v>6252</v>
      </c>
      <c r="C1104" s="126" t="s">
        <v>935</v>
      </c>
      <c r="D1104" s="126" t="s">
        <v>940</v>
      </c>
      <c r="E1104" s="126" t="s">
        <v>809</v>
      </c>
      <c r="F1104" s="126" t="s">
        <v>809</v>
      </c>
      <c r="G1104" s="126" t="s">
        <v>809</v>
      </c>
      <c r="H1104" s="126" t="s">
        <v>809</v>
      </c>
      <c r="I1104" s="126" t="s">
        <v>809</v>
      </c>
      <c r="J1104" s="126" t="s">
        <v>809</v>
      </c>
      <c r="K1104" s="126" t="s">
        <v>809</v>
      </c>
      <c r="L1104" s="126" t="s">
        <v>936</v>
      </c>
      <c r="M1104" s="126" t="s">
        <v>6253</v>
      </c>
      <c r="N1104" s="126" t="s">
        <v>4251</v>
      </c>
      <c r="O1104" s="126" t="s">
        <v>6254</v>
      </c>
      <c r="P1104" s="125"/>
    </row>
    <row r="1105" spans="1:16" x14ac:dyDescent="0.3">
      <c r="A1105" s="126" t="s">
        <v>517</v>
      </c>
      <c r="B1105" s="126" t="s">
        <v>6255</v>
      </c>
      <c r="C1105" s="126" t="s">
        <v>808</v>
      </c>
      <c r="D1105" s="126" t="s">
        <v>815</v>
      </c>
      <c r="E1105" s="126" t="s">
        <v>809</v>
      </c>
      <c r="F1105" s="126" t="s">
        <v>810</v>
      </c>
      <c r="G1105" s="126" t="s">
        <v>810</v>
      </c>
      <c r="H1105" s="126" t="s">
        <v>810</v>
      </c>
      <c r="I1105" s="126" t="s">
        <v>810</v>
      </c>
      <c r="J1105" s="126" t="s">
        <v>810</v>
      </c>
      <c r="K1105" s="126" t="s">
        <v>810</v>
      </c>
      <c r="L1105" s="126" t="s">
        <v>6256</v>
      </c>
      <c r="M1105" s="126" t="s">
        <v>6257</v>
      </c>
      <c r="N1105" s="126" t="s">
        <v>6258</v>
      </c>
      <c r="O1105" s="126" t="s">
        <v>6259</v>
      </c>
      <c r="P1105" s="126" t="s">
        <v>6260</v>
      </c>
    </row>
    <row r="1106" spans="1:16" x14ac:dyDescent="0.3">
      <c r="A1106" s="126" t="s">
        <v>526</v>
      </c>
      <c r="B1106" s="126" t="s">
        <v>6261</v>
      </c>
      <c r="C1106" s="126" t="s">
        <v>935</v>
      </c>
      <c r="D1106" s="126" t="s">
        <v>940</v>
      </c>
      <c r="E1106" s="126" t="s">
        <v>809</v>
      </c>
      <c r="F1106" s="126" t="s">
        <v>809</v>
      </c>
      <c r="G1106" s="126" t="s">
        <v>809</v>
      </c>
      <c r="H1106" s="126" t="s">
        <v>810</v>
      </c>
      <c r="I1106" s="126" t="s">
        <v>809</v>
      </c>
      <c r="J1106" s="126" t="s">
        <v>809</v>
      </c>
      <c r="K1106" s="126" t="s">
        <v>810</v>
      </c>
      <c r="L1106" s="126" t="s">
        <v>936</v>
      </c>
      <c r="M1106" s="126" t="s">
        <v>6262</v>
      </c>
      <c r="N1106" s="126" t="s">
        <v>6263</v>
      </c>
      <c r="O1106" s="126" t="s">
        <v>6264</v>
      </c>
      <c r="P1106" s="126" t="s">
        <v>6265</v>
      </c>
    </row>
    <row r="1107" spans="1:16" x14ac:dyDescent="0.3">
      <c r="A1107" s="126" t="s">
        <v>527</v>
      </c>
      <c r="B1107" s="126" t="s">
        <v>6266</v>
      </c>
      <c r="C1107" s="126" t="s">
        <v>935</v>
      </c>
      <c r="D1107" s="126" t="s">
        <v>940</v>
      </c>
      <c r="E1107" s="126" t="s">
        <v>809</v>
      </c>
      <c r="F1107" s="126" t="s">
        <v>809</v>
      </c>
      <c r="G1107" s="126" t="s">
        <v>810</v>
      </c>
      <c r="H1107" s="126" t="s">
        <v>810</v>
      </c>
      <c r="I1107" s="126" t="s">
        <v>810</v>
      </c>
      <c r="J1107" s="126" t="s">
        <v>810</v>
      </c>
      <c r="K1107" s="126" t="s">
        <v>809</v>
      </c>
      <c r="L1107" s="126" t="s">
        <v>936</v>
      </c>
      <c r="M1107" s="126" t="s">
        <v>6267</v>
      </c>
      <c r="N1107" s="126" t="s">
        <v>6268</v>
      </c>
      <c r="O1107" s="126" t="s">
        <v>6269</v>
      </c>
      <c r="P1107" s="126" t="s">
        <v>6270</v>
      </c>
    </row>
    <row r="1108" spans="1:16" x14ac:dyDescent="0.3">
      <c r="A1108" s="126" t="s">
        <v>6272</v>
      </c>
      <c r="B1108" s="126" t="s">
        <v>6271</v>
      </c>
      <c r="C1108" s="126" t="s">
        <v>808</v>
      </c>
      <c r="D1108" s="126" t="s">
        <v>922</v>
      </c>
      <c r="E1108" s="126" t="s">
        <v>809</v>
      </c>
      <c r="F1108" s="126" t="s">
        <v>810</v>
      </c>
      <c r="G1108" s="126" t="s">
        <v>810</v>
      </c>
      <c r="H1108" s="126" t="s">
        <v>810</v>
      </c>
      <c r="I1108" s="126" t="s">
        <v>810</v>
      </c>
      <c r="J1108" s="126" t="s">
        <v>810</v>
      </c>
      <c r="K1108" s="126" t="s">
        <v>810</v>
      </c>
      <c r="L1108" s="126" t="s">
        <v>6273</v>
      </c>
      <c r="M1108" s="126" t="s">
        <v>6274</v>
      </c>
      <c r="N1108" s="126" t="s">
        <v>853</v>
      </c>
      <c r="O1108" s="126" t="s">
        <v>6275</v>
      </c>
      <c r="P1108" s="125"/>
    </row>
    <row r="1109" spans="1:16" x14ac:dyDescent="0.3">
      <c r="A1109" s="126" t="s">
        <v>528</v>
      </c>
      <c r="B1109" s="126" t="s">
        <v>6276</v>
      </c>
      <c r="C1109" s="126" t="s">
        <v>935</v>
      </c>
      <c r="D1109" s="126" t="s">
        <v>940</v>
      </c>
      <c r="E1109" s="126" t="s">
        <v>809</v>
      </c>
      <c r="F1109" s="126" t="s">
        <v>809</v>
      </c>
      <c r="G1109" s="126" t="s">
        <v>809</v>
      </c>
      <c r="H1109" s="126" t="s">
        <v>809</v>
      </c>
      <c r="I1109" s="126" t="s">
        <v>809</v>
      </c>
      <c r="J1109" s="126" t="s">
        <v>809</v>
      </c>
      <c r="K1109" s="126" t="s">
        <v>809</v>
      </c>
      <c r="L1109" s="126" t="s">
        <v>6277</v>
      </c>
      <c r="M1109" s="126" t="s">
        <v>6278</v>
      </c>
      <c r="N1109" s="126" t="s">
        <v>926</v>
      </c>
      <c r="O1109" s="126" t="s">
        <v>6279</v>
      </c>
      <c r="P1109" s="126" t="s">
        <v>6280</v>
      </c>
    </row>
    <row r="1110" spans="1:16" x14ac:dyDescent="0.3">
      <c r="A1110" s="126" t="s">
        <v>6282</v>
      </c>
      <c r="B1110" s="126" t="s">
        <v>6281</v>
      </c>
      <c r="C1110" s="126" t="s">
        <v>808</v>
      </c>
      <c r="D1110" s="126" t="s">
        <v>888</v>
      </c>
      <c r="E1110" s="126" t="s">
        <v>809</v>
      </c>
      <c r="F1110" s="126" t="s">
        <v>810</v>
      </c>
      <c r="G1110" s="126" t="s">
        <v>810</v>
      </c>
      <c r="H1110" s="126" t="s">
        <v>810</v>
      </c>
      <c r="I1110" s="126" t="s">
        <v>810</v>
      </c>
      <c r="J1110" s="126" t="s">
        <v>810</v>
      </c>
      <c r="K1110" s="126" t="s">
        <v>810</v>
      </c>
      <c r="L1110" s="126" t="s">
        <v>6283</v>
      </c>
      <c r="M1110" s="126" t="s">
        <v>6284</v>
      </c>
      <c r="N1110" s="126" t="s">
        <v>2265</v>
      </c>
      <c r="O1110" s="126" t="s">
        <v>6285</v>
      </c>
      <c r="P1110" s="125"/>
    </row>
    <row r="1111" spans="1:16" x14ac:dyDescent="0.3">
      <c r="A1111" s="126" t="s">
        <v>529</v>
      </c>
      <c r="B1111" s="126" t="s">
        <v>6286</v>
      </c>
      <c r="C1111" s="126" t="s">
        <v>935</v>
      </c>
      <c r="D1111" s="126" t="s">
        <v>940</v>
      </c>
      <c r="E1111" s="126" t="s">
        <v>809</v>
      </c>
      <c r="F1111" s="126" t="s">
        <v>809</v>
      </c>
      <c r="G1111" s="126" t="s">
        <v>809</v>
      </c>
      <c r="H1111" s="126" t="s">
        <v>810</v>
      </c>
      <c r="I1111" s="126" t="s">
        <v>809</v>
      </c>
      <c r="J1111" s="126" t="s">
        <v>809</v>
      </c>
      <c r="K1111" s="126" t="s">
        <v>809</v>
      </c>
      <c r="L1111" s="126" t="s">
        <v>936</v>
      </c>
      <c r="M1111" s="126" t="s">
        <v>6287</v>
      </c>
      <c r="N1111" s="126" t="s">
        <v>3186</v>
      </c>
      <c r="O1111" s="126" t="s">
        <v>6288</v>
      </c>
      <c r="P1111" s="126" t="s">
        <v>6289</v>
      </c>
    </row>
    <row r="1112" spans="1:16" x14ac:dyDescent="0.3">
      <c r="A1112" s="126" t="s">
        <v>530</v>
      </c>
      <c r="B1112" s="126" t="s">
        <v>6290</v>
      </c>
      <c r="C1112" s="126" t="s">
        <v>935</v>
      </c>
      <c r="D1112" s="126" t="s">
        <v>940</v>
      </c>
      <c r="E1112" s="126" t="s">
        <v>809</v>
      </c>
      <c r="F1112" s="126" t="s">
        <v>809</v>
      </c>
      <c r="G1112" s="126" t="s">
        <v>809</v>
      </c>
      <c r="H1112" s="126" t="s">
        <v>809</v>
      </c>
      <c r="I1112" s="126" t="s">
        <v>809</v>
      </c>
      <c r="J1112" s="126" t="s">
        <v>809</v>
      </c>
      <c r="K1112" s="126" t="s">
        <v>809</v>
      </c>
      <c r="L1112" s="126" t="s">
        <v>936</v>
      </c>
      <c r="M1112" s="126" t="s">
        <v>6291</v>
      </c>
      <c r="N1112" s="126" t="s">
        <v>1327</v>
      </c>
      <c r="O1112" s="126" t="s">
        <v>6292</v>
      </c>
      <c r="P1112" s="126" t="s">
        <v>6293</v>
      </c>
    </row>
    <row r="1113" spans="1:16" x14ac:dyDescent="0.3">
      <c r="A1113" s="126" t="s">
        <v>6295</v>
      </c>
      <c r="B1113" s="126" t="s">
        <v>6294</v>
      </c>
      <c r="C1113" s="126" t="s">
        <v>808</v>
      </c>
      <c r="D1113" s="126" t="s">
        <v>815</v>
      </c>
      <c r="E1113" s="126" t="s">
        <v>809</v>
      </c>
      <c r="F1113" s="126" t="s">
        <v>810</v>
      </c>
      <c r="G1113" s="126" t="s">
        <v>810</v>
      </c>
      <c r="H1113" s="126" t="s">
        <v>810</v>
      </c>
      <c r="I1113" s="126" t="s">
        <v>810</v>
      </c>
      <c r="J1113" s="126" t="s">
        <v>810</v>
      </c>
      <c r="K1113" s="126" t="s">
        <v>810</v>
      </c>
      <c r="L1113" s="126" t="s">
        <v>6296</v>
      </c>
      <c r="M1113" s="126" t="s">
        <v>6297</v>
      </c>
      <c r="N1113" s="126" t="s">
        <v>1493</v>
      </c>
      <c r="O1113" s="126" t="s">
        <v>6298</v>
      </c>
      <c r="P1113" s="126" t="s">
        <v>6299</v>
      </c>
    </row>
    <row r="1114" spans="1:16" x14ac:dyDescent="0.3">
      <c r="A1114" s="126" t="s">
        <v>6301</v>
      </c>
      <c r="B1114" s="126" t="s">
        <v>6300</v>
      </c>
      <c r="C1114" s="126" t="s">
        <v>2482</v>
      </c>
      <c r="D1114" s="126" t="s">
        <v>2487</v>
      </c>
      <c r="E1114" s="126" t="s">
        <v>810</v>
      </c>
      <c r="F1114" s="126" t="s">
        <v>809</v>
      </c>
      <c r="G1114" s="126" t="s">
        <v>810</v>
      </c>
      <c r="H1114" s="126" t="s">
        <v>809</v>
      </c>
      <c r="I1114" s="126" t="s">
        <v>809</v>
      </c>
      <c r="J1114" s="126" t="s">
        <v>810</v>
      </c>
      <c r="K1114" s="126" t="s">
        <v>810</v>
      </c>
      <c r="L1114" s="126" t="s">
        <v>936</v>
      </c>
      <c r="M1114" s="126" t="s">
        <v>6302</v>
      </c>
      <c r="N1114" s="126" t="s">
        <v>3436</v>
      </c>
      <c r="O1114" s="126" t="s">
        <v>6303</v>
      </c>
      <c r="P1114" s="126" t="s">
        <v>6304</v>
      </c>
    </row>
    <row r="1115" spans="1:16" x14ac:dyDescent="0.3">
      <c r="A1115" s="126" t="s">
        <v>6306</v>
      </c>
      <c r="B1115" s="126" t="s">
        <v>6305</v>
      </c>
      <c r="C1115" s="126" t="s">
        <v>808</v>
      </c>
      <c r="D1115" s="126" t="s">
        <v>815</v>
      </c>
      <c r="E1115" s="126" t="s">
        <v>810</v>
      </c>
      <c r="F1115" s="126" t="s">
        <v>809</v>
      </c>
      <c r="G1115" s="126" t="s">
        <v>810</v>
      </c>
      <c r="H1115" s="126" t="s">
        <v>810</v>
      </c>
      <c r="I1115" s="126" t="s">
        <v>810</v>
      </c>
      <c r="J1115" s="126" t="s">
        <v>810</v>
      </c>
      <c r="K1115" s="126" t="s">
        <v>810</v>
      </c>
      <c r="L1115" s="126" t="s">
        <v>6307</v>
      </c>
      <c r="M1115" s="126" t="s">
        <v>6308</v>
      </c>
      <c r="N1115" s="126" t="s">
        <v>2626</v>
      </c>
      <c r="O1115" s="126" t="s">
        <v>6309</v>
      </c>
      <c r="P1115" s="126" t="s">
        <v>6310</v>
      </c>
    </row>
    <row r="1116" spans="1:16" x14ac:dyDescent="0.3">
      <c r="A1116" s="126" t="s">
        <v>531</v>
      </c>
      <c r="B1116" s="126" t="s">
        <v>6311</v>
      </c>
      <c r="C1116" s="126" t="s">
        <v>935</v>
      </c>
      <c r="D1116" s="126" t="s">
        <v>940</v>
      </c>
      <c r="E1116" s="126" t="s">
        <v>809</v>
      </c>
      <c r="F1116" s="126" t="s">
        <v>810</v>
      </c>
      <c r="G1116" s="126" t="s">
        <v>809</v>
      </c>
      <c r="H1116" s="126" t="s">
        <v>810</v>
      </c>
      <c r="I1116" s="126" t="s">
        <v>809</v>
      </c>
      <c r="J1116" s="126" t="s">
        <v>809</v>
      </c>
      <c r="K1116" s="126" t="s">
        <v>809</v>
      </c>
      <c r="L1116" s="126" t="s">
        <v>936</v>
      </c>
      <c r="M1116" s="126" t="s">
        <v>2939</v>
      </c>
      <c r="N1116" s="126" t="s">
        <v>2626</v>
      </c>
      <c r="O1116" s="126" t="s">
        <v>6312</v>
      </c>
      <c r="P1116" s="125"/>
    </row>
    <row r="1117" spans="1:16" x14ac:dyDescent="0.3">
      <c r="A1117" s="126" t="s">
        <v>6314</v>
      </c>
      <c r="B1117" s="126" t="s">
        <v>6313</v>
      </c>
      <c r="C1117" s="126" t="s">
        <v>808</v>
      </c>
      <c r="D1117" s="126" t="s">
        <v>815</v>
      </c>
      <c r="E1117" s="126" t="s">
        <v>809</v>
      </c>
      <c r="F1117" s="126" t="s">
        <v>810</v>
      </c>
      <c r="G1117" s="126" t="s">
        <v>810</v>
      </c>
      <c r="H1117" s="126" t="s">
        <v>810</v>
      </c>
      <c r="I1117" s="126" t="s">
        <v>810</v>
      </c>
      <c r="J1117" s="126" t="s">
        <v>810</v>
      </c>
      <c r="K1117" s="126" t="s">
        <v>810</v>
      </c>
      <c r="L1117" s="126" t="s">
        <v>6315</v>
      </c>
      <c r="M1117" s="126" t="s">
        <v>6316</v>
      </c>
      <c r="N1117" s="126" t="s">
        <v>1122</v>
      </c>
      <c r="O1117" s="126" t="s">
        <v>6317</v>
      </c>
      <c r="P1117" s="125"/>
    </row>
    <row r="1118" spans="1:16" x14ac:dyDescent="0.3">
      <c r="A1118" s="126" t="s">
        <v>532</v>
      </c>
      <c r="B1118" s="126" t="s">
        <v>6318</v>
      </c>
      <c r="C1118" s="126" t="s">
        <v>935</v>
      </c>
      <c r="D1118" s="126" t="s">
        <v>940</v>
      </c>
      <c r="E1118" s="126" t="s">
        <v>809</v>
      </c>
      <c r="F1118" s="126" t="s">
        <v>809</v>
      </c>
      <c r="G1118" s="126" t="s">
        <v>809</v>
      </c>
      <c r="H1118" s="126" t="s">
        <v>810</v>
      </c>
      <c r="I1118" s="126" t="s">
        <v>809</v>
      </c>
      <c r="J1118" s="126" t="s">
        <v>809</v>
      </c>
      <c r="K1118" s="126" t="s">
        <v>809</v>
      </c>
      <c r="L1118" s="126" t="s">
        <v>936</v>
      </c>
      <c r="M1118" s="126" t="s">
        <v>6319</v>
      </c>
      <c r="N1118" s="126" t="s">
        <v>1122</v>
      </c>
      <c r="O1118" s="126" t="s">
        <v>6320</v>
      </c>
      <c r="P1118" s="126" t="s">
        <v>6321</v>
      </c>
    </row>
    <row r="1119" spans="1:16" x14ac:dyDescent="0.3">
      <c r="A1119" s="126" t="s">
        <v>6323</v>
      </c>
      <c r="B1119" s="126" t="s">
        <v>6322</v>
      </c>
      <c r="C1119" s="126" t="s">
        <v>808</v>
      </c>
      <c r="D1119" s="126" t="s">
        <v>861</v>
      </c>
      <c r="E1119" s="126" t="s">
        <v>809</v>
      </c>
      <c r="F1119" s="126" t="s">
        <v>810</v>
      </c>
      <c r="G1119" s="126" t="s">
        <v>810</v>
      </c>
      <c r="H1119" s="126" t="s">
        <v>810</v>
      </c>
      <c r="I1119" s="126" t="s">
        <v>810</v>
      </c>
      <c r="J1119" s="126" t="s">
        <v>810</v>
      </c>
      <c r="K1119" s="126" t="s">
        <v>810</v>
      </c>
      <c r="L1119" s="126" t="s">
        <v>6324</v>
      </c>
      <c r="M1119" s="126" t="s">
        <v>6325</v>
      </c>
      <c r="N1119" s="126" t="s">
        <v>5997</v>
      </c>
      <c r="O1119" s="126" t="s">
        <v>6326</v>
      </c>
      <c r="P1119" s="125"/>
    </row>
    <row r="1120" spans="1:16" x14ac:dyDescent="0.3">
      <c r="A1120" s="126" t="s">
        <v>533</v>
      </c>
      <c r="B1120" s="126" t="s">
        <v>6327</v>
      </c>
      <c r="C1120" s="126" t="s">
        <v>935</v>
      </c>
      <c r="D1120" s="126" t="s">
        <v>940</v>
      </c>
      <c r="E1120" s="126" t="s">
        <v>809</v>
      </c>
      <c r="F1120" s="126" t="s">
        <v>809</v>
      </c>
      <c r="G1120" s="126" t="s">
        <v>809</v>
      </c>
      <c r="H1120" s="126" t="s">
        <v>810</v>
      </c>
      <c r="I1120" s="126" t="s">
        <v>809</v>
      </c>
      <c r="J1120" s="126" t="s">
        <v>809</v>
      </c>
      <c r="K1120" s="126" t="s">
        <v>809</v>
      </c>
      <c r="L1120" s="126" t="s">
        <v>1497</v>
      </c>
      <c r="M1120" s="126" t="s">
        <v>6328</v>
      </c>
      <c r="N1120" s="126" t="s">
        <v>6329</v>
      </c>
      <c r="O1120" s="126" t="s">
        <v>6330</v>
      </c>
      <c r="P1120" s="126" t="s">
        <v>6331</v>
      </c>
    </row>
    <row r="1121" spans="1:16" x14ac:dyDescent="0.3">
      <c r="A1121" s="126" t="s">
        <v>6333</v>
      </c>
      <c r="B1121" s="126" t="s">
        <v>6332</v>
      </c>
      <c r="C1121" s="126" t="s">
        <v>808</v>
      </c>
      <c r="D1121" s="126" t="s">
        <v>888</v>
      </c>
      <c r="E1121" s="126" t="s">
        <v>810</v>
      </c>
      <c r="F1121" s="126" t="s">
        <v>810</v>
      </c>
      <c r="G1121" s="126" t="s">
        <v>810</v>
      </c>
      <c r="H1121" s="126" t="s">
        <v>810</v>
      </c>
      <c r="I1121" s="126" t="s">
        <v>810</v>
      </c>
      <c r="J1121" s="126" t="s">
        <v>810</v>
      </c>
      <c r="K1121" s="126" t="s">
        <v>809</v>
      </c>
      <c r="L1121" s="126" t="s">
        <v>6334</v>
      </c>
      <c r="M1121" s="126" t="s">
        <v>6335</v>
      </c>
      <c r="N1121" s="126" t="s">
        <v>1887</v>
      </c>
      <c r="O1121" s="126" t="s">
        <v>6336</v>
      </c>
      <c r="P1121" s="126" t="s">
        <v>6337</v>
      </c>
    </row>
    <row r="1122" spans="1:16" x14ac:dyDescent="0.3">
      <c r="A1122" s="126" t="s">
        <v>534</v>
      </c>
      <c r="B1122" s="126" t="s">
        <v>6338</v>
      </c>
      <c r="C1122" s="126" t="s">
        <v>935</v>
      </c>
      <c r="D1122" s="126" t="s">
        <v>940</v>
      </c>
      <c r="E1122" s="126" t="s">
        <v>809</v>
      </c>
      <c r="F1122" s="126" t="s">
        <v>809</v>
      </c>
      <c r="G1122" s="126" t="s">
        <v>809</v>
      </c>
      <c r="H1122" s="126" t="s">
        <v>809</v>
      </c>
      <c r="I1122" s="126" t="s">
        <v>809</v>
      </c>
      <c r="J1122" s="126" t="s">
        <v>809</v>
      </c>
      <c r="K1122" s="126" t="s">
        <v>809</v>
      </c>
      <c r="L1122" s="126" t="s">
        <v>2822</v>
      </c>
      <c r="M1122" s="126" t="s">
        <v>6339</v>
      </c>
      <c r="N1122" s="126" t="s">
        <v>6340</v>
      </c>
      <c r="O1122" s="126" t="s">
        <v>6341</v>
      </c>
      <c r="P1122" s="126" t="s">
        <v>6342</v>
      </c>
    </row>
    <row r="1123" spans="1:16" x14ac:dyDescent="0.3">
      <c r="A1123" s="126" t="s">
        <v>537</v>
      </c>
      <c r="B1123" s="126" t="s">
        <v>6343</v>
      </c>
      <c r="C1123" s="126" t="s">
        <v>808</v>
      </c>
      <c r="D1123" s="126" t="s">
        <v>815</v>
      </c>
      <c r="E1123" s="126" t="s">
        <v>809</v>
      </c>
      <c r="F1123" s="126" t="s">
        <v>810</v>
      </c>
      <c r="G1123" s="126" t="s">
        <v>810</v>
      </c>
      <c r="H1123" s="126" t="s">
        <v>810</v>
      </c>
      <c r="I1123" s="126" t="s">
        <v>810</v>
      </c>
      <c r="J1123" s="126" t="s">
        <v>810</v>
      </c>
      <c r="K1123" s="126" t="s">
        <v>810</v>
      </c>
      <c r="L1123" s="126" t="s">
        <v>6344</v>
      </c>
      <c r="M1123" s="126" t="s">
        <v>6345</v>
      </c>
      <c r="N1123" s="126" t="s">
        <v>820</v>
      </c>
      <c r="O1123" s="126" t="s">
        <v>6346</v>
      </c>
      <c r="P1123" s="126" t="s">
        <v>6347</v>
      </c>
    </row>
    <row r="1124" spans="1:16" x14ac:dyDescent="0.3">
      <c r="A1124" s="126" t="s">
        <v>535</v>
      </c>
      <c r="B1124" s="126" t="s">
        <v>6348</v>
      </c>
      <c r="C1124" s="126" t="s">
        <v>935</v>
      </c>
      <c r="D1124" s="126" t="s">
        <v>940</v>
      </c>
      <c r="E1124" s="126" t="s">
        <v>809</v>
      </c>
      <c r="F1124" s="126" t="s">
        <v>809</v>
      </c>
      <c r="G1124" s="126" t="s">
        <v>809</v>
      </c>
      <c r="H1124" s="126" t="s">
        <v>809</v>
      </c>
      <c r="I1124" s="126" t="s">
        <v>809</v>
      </c>
      <c r="J1124" s="126" t="s">
        <v>810</v>
      </c>
      <c r="K1124" s="126" t="s">
        <v>809</v>
      </c>
      <c r="L1124" s="126" t="s">
        <v>936</v>
      </c>
      <c r="M1124" s="126" t="s">
        <v>6349</v>
      </c>
      <c r="N1124" s="126" t="s">
        <v>6350</v>
      </c>
      <c r="O1124" s="126" t="s">
        <v>6351</v>
      </c>
      <c r="P1124" s="126" t="s">
        <v>6352</v>
      </c>
    </row>
    <row r="1125" spans="1:16" x14ac:dyDescent="0.3">
      <c r="A1125" s="126" t="s">
        <v>639</v>
      </c>
      <c r="B1125" s="126" t="s">
        <v>6353</v>
      </c>
      <c r="C1125" s="126" t="s">
        <v>808</v>
      </c>
      <c r="D1125" s="126" t="s">
        <v>861</v>
      </c>
      <c r="E1125" s="126" t="s">
        <v>809</v>
      </c>
      <c r="F1125" s="126" t="s">
        <v>810</v>
      </c>
      <c r="G1125" s="126" t="s">
        <v>810</v>
      </c>
      <c r="H1125" s="126" t="s">
        <v>810</v>
      </c>
      <c r="I1125" s="126" t="s">
        <v>810</v>
      </c>
      <c r="J1125" s="126" t="s">
        <v>810</v>
      </c>
      <c r="K1125" s="126" t="s">
        <v>810</v>
      </c>
      <c r="L1125" s="126" t="s">
        <v>6354</v>
      </c>
      <c r="M1125" s="126" t="s">
        <v>6355</v>
      </c>
      <c r="N1125" s="126" t="s">
        <v>6350</v>
      </c>
      <c r="O1125" s="126" t="s">
        <v>6356</v>
      </c>
      <c r="P1125" s="125"/>
    </row>
    <row r="1126" spans="1:16" x14ac:dyDescent="0.3">
      <c r="A1126" s="126" t="s">
        <v>536</v>
      </c>
      <c r="B1126" s="126" t="s">
        <v>6357</v>
      </c>
      <c r="C1126" s="126" t="s">
        <v>935</v>
      </c>
      <c r="D1126" s="126" t="s">
        <v>940</v>
      </c>
      <c r="E1126" s="126" t="s">
        <v>809</v>
      </c>
      <c r="F1126" s="126" t="s">
        <v>809</v>
      </c>
      <c r="G1126" s="126" t="s">
        <v>809</v>
      </c>
      <c r="H1126" s="126" t="s">
        <v>810</v>
      </c>
      <c r="I1126" s="126" t="s">
        <v>809</v>
      </c>
      <c r="J1126" s="126" t="s">
        <v>810</v>
      </c>
      <c r="K1126" s="126" t="s">
        <v>809</v>
      </c>
      <c r="L1126" s="126" t="s">
        <v>936</v>
      </c>
      <c r="M1126" s="126" t="s">
        <v>6358</v>
      </c>
      <c r="N1126" s="126" t="s">
        <v>6359</v>
      </c>
      <c r="O1126" s="126" t="s">
        <v>6360</v>
      </c>
      <c r="P1126" s="126" t="s">
        <v>6361</v>
      </c>
    </row>
    <row r="1127" spans="1:16" x14ac:dyDescent="0.3">
      <c r="A1127" s="126"/>
      <c r="B1127" s="126"/>
      <c r="C1127" s="126"/>
      <c r="D1127" s="126"/>
      <c r="E1127" s="126"/>
      <c r="F1127" s="126"/>
      <c r="G1127" s="126"/>
      <c r="H1127" s="126"/>
      <c r="I1127" s="126"/>
      <c r="J1127" s="126"/>
      <c r="K1127" s="126"/>
      <c r="L1127" s="126"/>
      <c r="M1127" s="126"/>
      <c r="N1127" s="126"/>
      <c r="O1127" s="126"/>
      <c r="P1127" s="125"/>
    </row>
    <row r="1128" spans="1:16" x14ac:dyDescent="0.3">
      <c r="A1128" s="126"/>
      <c r="B1128" s="126"/>
      <c r="C1128" s="126"/>
      <c r="D1128" s="126"/>
      <c r="E1128" s="126"/>
      <c r="F1128" s="126"/>
      <c r="G1128" s="126"/>
      <c r="H1128" s="126"/>
      <c r="I1128" s="126"/>
      <c r="J1128" s="126"/>
      <c r="K1128" s="126"/>
      <c r="L1128" s="126"/>
      <c r="M1128" s="126"/>
      <c r="N1128" s="126"/>
      <c r="O1128" s="126"/>
      <c r="P1128" s="126"/>
    </row>
  </sheetData>
  <autoFilter ref="A5:P1126" xr:uid="{C595B783-8CE7-4E04-9A42-63EAB2F05540}"/>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40DD5-9394-4406-82B7-46383CBD6938}">
  <sheetPr filterMode="1"/>
  <dimension ref="A2:F661"/>
  <sheetViews>
    <sheetView workbookViewId="0">
      <selection activeCell="E66" sqref="E66"/>
    </sheetView>
  </sheetViews>
  <sheetFormatPr defaultRowHeight="14.4" x14ac:dyDescent="0.3"/>
  <cols>
    <col min="1" max="1" width="26.5546875" customWidth="1"/>
    <col min="2" max="2" width="23.44140625" style="26" hidden="1" customWidth="1"/>
    <col min="3" max="3" width="31.21875" style="26" hidden="1" customWidth="1"/>
    <col min="4" max="4" width="24.109375" style="48" bestFit="1" customWidth="1"/>
    <col min="5" max="5" width="18.21875" style="48" customWidth="1"/>
    <col min="6" max="6" width="12" bestFit="1" customWidth="1"/>
  </cols>
  <sheetData>
    <row r="2" spans="1:6" x14ac:dyDescent="0.3">
      <c r="A2" s="24" t="s">
        <v>777</v>
      </c>
    </row>
    <row r="4" spans="1:6" x14ac:dyDescent="0.3">
      <c r="A4" s="40" t="s">
        <v>683</v>
      </c>
      <c r="B4" s="102" t="s">
        <v>787</v>
      </c>
      <c r="C4" s="42" t="s">
        <v>686</v>
      </c>
      <c r="D4" s="102" t="s">
        <v>787</v>
      </c>
      <c r="E4" s="224" t="s">
        <v>786</v>
      </c>
      <c r="F4" s="224"/>
    </row>
    <row r="5" spans="1:6" x14ac:dyDescent="0.3">
      <c r="A5" s="39"/>
      <c r="B5" s="102" t="s">
        <v>788</v>
      </c>
      <c r="C5" s="38"/>
      <c r="D5" s="102" t="s">
        <v>788</v>
      </c>
      <c r="E5" s="224" t="s">
        <v>754</v>
      </c>
      <c r="F5" s="224"/>
    </row>
    <row r="6" spans="1:6" x14ac:dyDescent="0.3">
      <c r="A6" s="7" t="str">
        <f>Råstatistik!A4</f>
        <v>HUVUDMANNANAMN</v>
      </c>
      <c r="B6" s="121" t="s">
        <v>2</v>
      </c>
      <c r="C6" s="35" t="s">
        <v>2</v>
      </c>
      <c r="D6" s="121" t="str">
        <f>B6</f>
        <v>Antal</v>
      </c>
      <c r="E6" s="122" t="str">
        <f>C6</f>
        <v>Antal</v>
      </c>
      <c r="F6" s="122" t="s">
        <v>744</v>
      </c>
    </row>
    <row r="7" spans="1:6" x14ac:dyDescent="0.3">
      <c r="A7" s="58" t="s">
        <v>716</v>
      </c>
      <c r="B7" s="123" t="s">
        <v>700</v>
      </c>
      <c r="C7" s="52" t="s">
        <v>712</v>
      </c>
      <c r="D7" s="123" t="str">
        <f>B7</f>
        <v>total_elever_antal</v>
      </c>
      <c r="E7" s="124" t="str">
        <f>C7</f>
        <v>total_stod_antal</v>
      </c>
      <c r="F7" s="124" t="s">
        <v>769</v>
      </c>
    </row>
    <row r="8" spans="1:6" hidden="1" x14ac:dyDescent="0.3">
      <c r="A8" s="59" t="s">
        <v>15</v>
      </c>
      <c r="B8" s="81">
        <v>14</v>
      </c>
      <c r="C8" s="96">
        <v>0</v>
      </c>
    </row>
    <row r="9" spans="1:6" hidden="1" x14ac:dyDescent="0.3">
      <c r="A9" s="59" t="s">
        <v>16</v>
      </c>
      <c r="B9" s="81">
        <v>0</v>
      </c>
      <c r="C9" s="96">
        <v>0</v>
      </c>
    </row>
    <row r="10" spans="1:6" hidden="1" x14ac:dyDescent="0.3">
      <c r="A10" s="59" t="s">
        <v>17</v>
      </c>
      <c r="B10" s="81">
        <v>54</v>
      </c>
      <c r="C10" s="96">
        <v>0</v>
      </c>
    </row>
    <row r="11" spans="1:6" x14ac:dyDescent="0.3">
      <c r="A11" s="59" t="s">
        <v>413</v>
      </c>
      <c r="B11" s="81">
        <v>212</v>
      </c>
      <c r="C11" s="96">
        <v>0</v>
      </c>
      <c r="D11" s="120">
        <f>B11</f>
        <v>212</v>
      </c>
      <c r="E11" s="120">
        <f>C11</f>
        <v>0</v>
      </c>
      <c r="F11" s="94">
        <f>IFERROR(E11/D11,0)</f>
        <v>0</v>
      </c>
    </row>
    <row r="12" spans="1:6" hidden="1" x14ac:dyDescent="0.3">
      <c r="A12" s="59" t="s">
        <v>37</v>
      </c>
      <c r="B12" s="81">
        <v>0</v>
      </c>
      <c r="C12" s="96">
        <v>0</v>
      </c>
    </row>
    <row r="13" spans="1:6" hidden="1" x14ac:dyDescent="0.3">
      <c r="A13" s="59" t="s">
        <v>540</v>
      </c>
      <c r="B13" s="81">
        <v>16</v>
      </c>
      <c r="C13" s="96">
        <v>0</v>
      </c>
    </row>
    <row r="14" spans="1:6" hidden="1" x14ac:dyDescent="0.3">
      <c r="A14" s="59" t="s">
        <v>38</v>
      </c>
      <c r="B14" s="81">
        <v>14</v>
      </c>
      <c r="C14" s="96">
        <v>0</v>
      </c>
    </row>
    <row r="15" spans="1:6" hidden="1" x14ac:dyDescent="0.3">
      <c r="A15" s="59" t="s">
        <v>595</v>
      </c>
      <c r="B15" s="81">
        <v>29</v>
      </c>
      <c r="C15" s="96">
        <v>0</v>
      </c>
    </row>
    <row r="16" spans="1:6" hidden="1" x14ac:dyDescent="0.3">
      <c r="A16" s="59" t="s">
        <v>39</v>
      </c>
      <c r="B16" s="81">
        <v>0</v>
      </c>
      <c r="C16" s="96">
        <v>0</v>
      </c>
    </row>
    <row r="17" spans="1:6" hidden="1" x14ac:dyDescent="0.3">
      <c r="A17" s="59" t="s">
        <v>18</v>
      </c>
      <c r="B17" s="81">
        <v>0</v>
      </c>
      <c r="C17" s="96">
        <v>0</v>
      </c>
    </row>
    <row r="18" spans="1:6" x14ac:dyDescent="0.3">
      <c r="A18" s="59" t="s">
        <v>311</v>
      </c>
      <c r="B18" s="81">
        <v>404</v>
      </c>
      <c r="C18" s="96">
        <v>0</v>
      </c>
      <c r="D18" s="120">
        <f>B18</f>
        <v>404</v>
      </c>
      <c r="E18" s="120">
        <f>C18</f>
        <v>0</v>
      </c>
      <c r="F18" s="94">
        <f>IFERROR(E18/D18,0)</f>
        <v>0</v>
      </c>
    </row>
    <row r="19" spans="1:6" x14ac:dyDescent="0.3">
      <c r="A19" s="59" t="s">
        <v>238</v>
      </c>
      <c r="B19" s="81">
        <v>230</v>
      </c>
      <c r="C19" s="96">
        <v>0</v>
      </c>
      <c r="D19" s="120">
        <f>B19</f>
        <v>230</v>
      </c>
      <c r="E19" s="120">
        <f>C19</f>
        <v>0</v>
      </c>
      <c r="F19" s="94">
        <f>IFERROR(E19/D19,0)</f>
        <v>0</v>
      </c>
    </row>
    <row r="20" spans="1:6" hidden="1" x14ac:dyDescent="0.3">
      <c r="A20" s="59" t="s">
        <v>24</v>
      </c>
      <c r="B20" s="81">
        <v>46</v>
      </c>
      <c r="C20" s="96">
        <v>0</v>
      </c>
    </row>
    <row r="21" spans="1:6" hidden="1" x14ac:dyDescent="0.3">
      <c r="A21" s="59" t="s">
        <v>539</v>
      </c>
      <c r="B21" s="81">
        <v>0</v>
      </c>
      <c r="C21" s="96">
        <v>0</v>
      </c>
    </row>
    <row r="22" spans="1:6" hidden="1" x14ac:dyDescent="0.3">
      <c r="A22" s="59" t="s">
        <v>20</v>
      </c>
      <c r="B22" s="81">
        <v>0</v>
      </c>
      <c r="C22" s="96">
        <v>0</v>
      </c>
    </row>
    <row r="23" spans="1:6" hidden="1" x14ac:dyDescent="0.3">
      <c r="A23" s="59" t="s">
        <v>25</v>
      </c>
      <c r="B23" s="81">
        <v>0</v>
      </c>
      <c r="C23" s="96">
        <v>0</v>
      </c>
    </row>
    <row r="24" spans="1:6" hidden="1" x14ac:dyDescent="0.3">
      <c r="A24" s="59" t="s">
        <v>26</v>
      </c>
      <c r="B24" s="81">
        <v>0</v>
      </c>
      <c r="C24" s="96">
        <v>0</v>
      </c>
    </row>
    <row r="25" spans="1:6" hidden="1" x14ac:dyDescent="0.3">
      <c r="A25" s="59" t="s">
        <v>41</v>
      </c>
      <c r="B25" s="81">
        <v>27</v>
      </c>
      <c r="C25" s="96">
        <v>0</v>
      </c>
    </row>
    <row r="26" spans="1:6" hidden="1" x14ac:dyDescent="0.3">
      <c r="A26" s="59" t="s">
        <v>21</v>
      </c>
      <c r="B26" s="81">
        <v>0</v>
      </c>
      <c r="C26" s="96">
        <v>0</v>
      </c>
    </row>
    <row r="27" spans="1:6" x14ac:dyDescent="0.3">
      <c r="A27" t="s">
        <v>503</v>
      </c>
      <c r="B27" s="26">
        <v>72</v>
      </c>
      <c r="C27" s="97">
        <v>0</v>
      </c>
      <c r="D27" s="120">
        <f>B27</f>
        <v>72</v>
      </c>
      <c r="E27" s="120">
        <f>C27</f>
        <v>0</v>
      </c>
      <c r="F27" s="94">
        <f>IFERROR(E27/D27,0)</f>
        <v>0</v>
      </c>
    </row>
    <row r="28" spans="1:6" hidden="1" x14ac:dyDescent="0.3">
      <c r="A28" s="59" t="s">
        <v>40</v>
      </c>
      <c r="B28" s="81">
        <v>0</v>
      </c>
      <c r="C28" s="96">
        <v>0</v>
      </c>
    </row>
    <row r="29" spans="1:6" x14ac:dyDescent="0.3">
      <c r="A29" s="59" t="s">
        <v>110</v>
      </c>
      <c r="B29" s="81">
        <v>355</v>
      </c>
      <c r="C29" s="96">
        <v>0</v>
      </c>
      <c r="D29" s="120">
        <f>B29</f>
        <v>355</v>
      </c>
      <c r="E29" s="120">
        <f>C29</f>
        <v>0</v>
      </c>
      <c r="F29" s="94">
        <f>IFERROR(E29/D29,0)</f>
        <v>0</v>
      </c>
    </row>
    <row r="30" spans="1:6" hidden="1" x14ac:dyDescent="0.3">
      <c r="A30" s="59" t="s">
        <v>28</v>
      </c>
      <c r="B30" s="81">
        <v>41</v>
      </c>
      <c r="C30" s="96">
        <v>0</v>
      </c>
    </row>
    <row r="31" spans="1:6" hidden="1" x14ac:dyDescent="0.3">
      <c r="A31" s="59" t="s">
        <v>43</v>
      </c>
      <c r="B31" s="81">
        <v>29</v>
      </c>
      <c r="C31" s="96">
        <v>0</v>
      </c>
    </row>
    <row r="32" spans="1:6" x14ac:dyDescent="0.3">
      <c r="A32" s="59" t="s">
        <v>100</v>
      </c>
      <c r="B32" s="81">
        <v>183</v>
      </c>
      <c r="C32" s="96">
        <v>0</v>
      </c>
      <c r="D32" s="120">
        <f>B32</f>
        <v>183</v>
      </c>
      <c r="E32" s="120">
        <f>C32</f>
        <v>0</v>
      </c>
      <c r="F32" s="94">
        <f>IFERROR(E32/D32,0)</f>
        <v>0</v>
      </c>
    </row>
    <row r="33" spans="1:6" hidden="1" x14ac:dyDescent="0.3">
      <c r="A33" s="59" t="s">
        <v>30</v>
      </c>
      <c r="B33" s="81">
        <v>14</v>
      </c>
      <c r="C33" s="96">
        <v>0</v>
      </c>
    </row>
    <row r="34" spans="1:6" hidden="1" x14ac:dyDescent="0.3">
      <c r="A34" s="59" t="s">
        <v>31</v>
      </c>
      <c r="B34" s="81">
        <v>43</v>
      </c>
      <c r="C34" s="96">
        <v>0</v>
      </c>
    </row>
    <row r="35" spans="1:6" x14ac:dyDescent="0.3">
      <c r="A35" s="59" t="s">
        <v>66</v>
      </c>
      <c r="B35" s="81">
        <v>142</v>
      </c>
      <c r="C35" s="96">
        <v>0</v>
      </c>
      <c r="D35" s="120">
        <f>B35</f>
        <v>142</v>
      </c>
      <c r="E35" s="120">
        <f>C35</f>
        <v>0</v>
      </c>
      <c r="F35" s="94">
        <f>IFERROR(E35/D35,0)</f>
        <v>0</v>
      </c>
    </row>
    <row r="36" spans="1:6" x14ac:dyDescent="0.3">
      <c r="A36" t="s">
        <v>455</v>
      </c>
      <c r="B36" s="26">
        <v>199</v>
      </c>
      <c r="C36" s="97">
        <v>0</v>
      </c>
      <c r="D36" s="120">
        <f>B36</f>
        <v>199</v>
      </c>
      <c r="E36" s="120">
        <f>C36</f>
        <v>0</v>
      </c>
      <c r="F36" s="94">
        <f>IFERROR(E36/D36,0)</f>
        <v>0</v>
      </c>
    </row>
    <row r="37" spans="1:6" hidden="1" x14ac:dyDescent="0.3">
      <c r="A37" s="59" t="s">
        <v>44</v>
      </c>
      <c r="B37" s="81">
        <v>0</v>
      </c>
      <c r="C37" s="96">
        <v>0</v>
      </c>
    </row>
    <row r="38" spans="1:6" hidden="1" x14ac:dyDescent="0.3">
      <c r="A38" s="59" t="s">
        <v>34</v>
      </c>
      <c r="B38" s="81">
        <v>13</v>
      </c>
      <c r="C38" s="96">
        <v>0</v>
      </c>
    </row>
    <row r="39" spans="1:6" hidden="1" x14ac:dyDescent="0.3">
      <c r="A39" s="59" t="s">
        <v>45</v>
      </c>
      <c r="B39" s="81">
        <v>0</v>
      </c>
      <c r="C39" s="96">
        <v>0</v>
      </c>
    </row>
    <row r="40" spans="1:6" hidden="1" x14ac:dyDescent="0.3">
      <c r="A40" s="59" t="s">
        <v>46</v>
      </c>
      <c r="B40" s="81">
        <v>0</v>
      </c>
      <c r="C40" s="96">
        <v>0</v>
      </c>
    </row>
    <row r="41" spans="1:6" x14ac:dyDescent="0.3">
      <c r="A41" s="59" t="s">
        <v>255</v>
      </c>
      <c r="B41" s="81">
        <v>133</v>
      </c>
      <c r="C41" s="96">
        <v>0</v>
      </c>
      <c r="D41" s="120">
        <f>B41</f>
        <v>133</v>
      </c>
      <c r="E41" s="120">
        <f>C41</f>
        <v>0</v>
      </c>
      <c r="F41" s="94">
        <f>IFERROR(E41/D41,0)</f>
        <v>0</v>
      </c>
    </row>
    <row r="42" spans="1:6" hidden="1" x14ac:dyDescent="0.3">
      <c r="A42" s="59" t="s">
        <v>611</v>
      </c>
      <c r="B42" s="81">
        <v>0</v>
      </c>
      <c r="C42" s="96">
        <v>0</v>
      </c>
    </row>
    <row r="43" spans="1:6" hidden="1" x14ac:dyDescent="0.3">
      <c r="A43" s="59" t="s">
        <v>541</v>
      </c>
      <c r="B43" s="81">
        <v>0</v>
      </c>
      <c r="C43" s="96">
        <v>0</v>
      </c>
    </row>
    <row r="44" spans="1:6" hidden="1" x14ac:dyDescent="0.3">
      <c r="A44" s="59" t="s">
        <v>47</v>
      </c>
      <c r="B44" s="81">
        <v>0</v>
      </c>
      <c r="C44" s="96">
        <v>0</v>
      </c>
    </row>
    <row r="45" spans="1:6" hidden="1" x14ac:dyDescent="0.3">
      <c r="A45" s="59" t="s">
        <v>48</v>
      </c>
      <c r="B45" s="81">
        <v>50</v>
      </c>
      <c r="C45" s="96">
        <v>16</v>
      </c>
    </row>
    <row r="46" spans="1:6" hidden="1" x14ac:dyDescent="0.3">
      <c r="A46" s="59" t="s">
        <v>49</v>
      </c>
      <c r="B46" s="81">
        <v>51</v>
      </c>
      <c r="C46" s="96">
        <v>0</v>
      </c>
    </row>
    <row r="47" spans="1:6" hidden="1" x14ac:dyDescent="0.3">
      <c r="A47" s="59" t="s">
        <v>542</v>
      </c>
      <c r="B47" s="81">
        <v>0</v>
      </c>
      <c r="C47" s="96">
        <v>0</v>
      </c>
    </row>
    <row r="48" spans="1:6" hidden="1" x14ac:dyDescent="0.3">
      <c r="A48" s="59" t="s">
        <v>50</v>
      </c>
      <c r="B48" s="81">
        <v>0</v>
      </c>
      <c r="C48" s="96">
        <v>0</v>
      </c>
    </row>
    <row r="49" spans="1:6" hidden="1" x14ac:dyDescent="0.3">
      <c r="A49" s="59" t="s">
        <v>51</v>
      </c>
      <c r="B49" s="81">
        <v>20</v>
      </c>
      <c r="C49" s="96">
        <v>0</v>
      </c>
    </row>
    <row r="50" spans="1:6" hidden="1" x14ac:dyDescent="0.3">
      <c r="A50" s="59" t="s">
        <v>52</v>
      </c>
      <c r="B50" s="81">
        <v>19</v>
      </c>
      <c r="C50" s="96">
        <v>0</v>
      </c>
    </row>
    <row r="51" spans="1:6" x14ac:dyDescent="0.3">
      <c r="A51" s="59" t="s">
        <v>53</v>
      </c>
      <c r="B51" s="81">
        <v>162</v>
      </c>
      <c r="C51" s="96">
        <v>0</v>
      </c>
      <c r="D51" s="120">
        <f>B51</f>
        <v>162</v>
      </c>
      <c r="E51" s="120">
        <f>C51</f>
        <v>0</v>
      </c>
      <c r="F51" s="94">
        <f>IFERROR(E51/D51,0)</f>
        <v>0</v>
      </c>
    </row>
    <row r="52" spans="1:6" hidden="1" x14ac:dyDescent="0.3">
      <c r="A52" s="59" t="s">
        <v>54</v>
      </c>
      <c r="B52" s="81">
        <v>50</v>
      </c>
      <c r="C52" s="96">
        <v>0</v>
      </c>
    </row>
    <row r="53" spans="1:6" hidden="1" x14ac:dyDescent="0.3">
      <c r="A53" s="59" t="s">
        <v>67</v>
      </c>
      <c r="B53" s="81">
        <v>0</v>
      </c>
      <c r="C53" s="96">
        <v>0</v>
      </c>
    </row>
    <row r="54" spans="1:6" x14ac:dyDescent="0.3">
      <c r="A54" s="59" t="s">
        <v>55</v>
      </c>
      <c r="B54" s="81">
        <v>129</v>
      </c>
      <c r="C54" s="96">
        <v>0</v>
      </c>
      <c r="F54" s="94">
        <f t="shared" ref="F54:F60" si="0">IFERROR(E54/D54,0)</f>
        <v>0</v>
      </c>
    </row>
    <row r="55" spans="1:6" x14ac:dyDescent="0.3">
      <c r="A55" s="59" t="s">
        <v>56</v>
      </c>
      <c r="B55" s="81">
        <v>86</v>
      </c>
      <c r="C55" s="96">
        <v>0</v>
      </c>
      <c r="F55" s="94">
        <f t="shared" si="0"/>
        <v>0</v>
      </c>
    </row>
    <row r="56" spans="1:6" x14ac:dyDescent="0.3">
      <c r="A56" s="59" t="s">
        <v>325</v>
      </c>
      <c r="B56" s="81">
        <v>115</v>
      </c>
      <c r="C56" s="96">
        <v>0</v>
      </c>
      <c r="D56" s="120">
        <f>B56</f>
        <v>115</v>
      </c>
      <c r="E56" s="120">
        <f>C56</f>
        <v>0</v>
      </c>
      <c r="F56" s="94">
        <f t="shared" si="0"/>
        <v>0</v>
      </c>
    </row>
    <row r="57" spans="1:6" x14ac:dyDescent="0.3">
      <c r="A57" s="59" t="s">
        <v>58</v>
      </c>
      <c r="B57" s="81">
        <v>82</v>
      </c>
      <c r="C57" s="96">
        <v>0</v>
      </c>
      <c r="F57" s="94">
        <f t="shared" si="0"/>
        <v>0</v>
      </c>
    </row>
    <row r="58" spans="1:6" x14ac:dyDescent="0.3">
      <c r="A58" s="59" t="s">
        <v>416</v>
      </c>
      <c r="B58" s="81">
        <v>132</v>
      </c>
      <c r="C58" s="96">
        <v>0</v>
      </c>
      <c r="D58" s="120">
        <f t="shared" ref="D58:E60" si="1">B58</f>
        <v>132</v>
      </c>
      <c r="E58" s="120">
        <f t="shared" si="1"/>
        <v>0</v>
      </c>
      <c r="F58" s="94">
        <f t="shared" si="0"/>
        <v>0</v>
      </c>
    </row>
    <row r="59" spans="1:6" x14ac:dyDescent="0.3">
      <c r="A59" s="59" t="s">
        <v>152</v>
      </c>
      <c r="B59" s="81">
        <v>138</v>
      </c>
      <c r="C59" s="96">
        <v>0</v>
      </c>
      <c r="D59" s="120">
        <f t="shared" si="1"/>
        <v>138</v>
      </c>
      <c r="E59" s="120">
        <f t="shared" si="1"/>
        <v>0</v>
      </c>
      <c r="F59" s="94">
        <f t="shared" si="0"/>
        <v>0</v>
      </c>
    </row>
    <row r="60" spans="1:6" x14ac:dyDescent="0.3">
      <c r="A60" t="s">
        <v>447</v>
      </c>
      <c r="B60" s="26">
        <v>162</v>
      </c>
      <c r="C60" s="97">
        <v>0</v>
      </c>
      <c r="D60" s="120">
        <f t="shared" si="1"/>
        <v>162</v>
      </c>
      <c r="E60" s="120">
        <f t="shared" si="1"/>
        <v>0</v>
      </c>
      <c r="F60" s="94">
        <f t="shared" si="0"/>
        <v>0</v>
      </c>
    </row>
    <row r="61" spans="1:6" hidden="1" x14ac:dyDescent="0.3">
      <c r="A61" s="59" t="s">
        <v>68</v>
      </c>
      <c r="B61" s="81">
        <v>10</v>
      </c>
      <c r="C61" s="96">
        <v>0</v>
      </c>
    </row>
    <row r="62" spans="1:6" hidden="1" x14ac:dyDescent="0.3">
      <c r="A62" s="59" t="s">
        <v>62</v>
      </c>
      <c r="B62" s="81">
        <v>39</v>
      </c>
      <c r="C62" s="96">
        <v>0</v>
      </c>
    </row>
    <row r="63" spans="1:6" hidden="1" x14ac:dyDescent="0.3">
      <c r="A63" s="59" t="s">
        <v>63</v>
      </c>
      <c r="B63" s="81">
        <v>0</v>
      </c>
      <c r="C63" s="96">
        <v>0</v>
      </c>
    </row>
    <row r="64" spans="1:6" hidden="1" x14ac:dyDescent="0.3">
      <c r="A64" s="59" t="s">
        <v>69</v>
      </c>
      <c r="B64" s="81">
        <v>29</v>
      </c>
      <c r="C64" s="96">
        <v>0</v>
      </c>
    </row>
    <row r="65" spans="1:6" hidden="1" x14ac:dyDescent="0.3">
      <c r="A65" s="59" t="s">
        <v>543</v>
      </c>
      <c r="B65" s="81">
        <v>35</v>
      </c>
      <c r="C65" s="96">
        <v>0</v>
      </c>
    </row>
    <row r="66" spans="1:6" x14ac:dyDescent="0.3">
      <c r="A66" s="59" t="s">
        <v>35</v>
      </c>
      <c r="B66" s="81">
        <v>192</v>
      </c>
      <c r="C66" s="96">
        <v>0</v>
      </c>
      <c r="D66" s="120">
        <f>B66</f>
        <v>192</v>
      </c>
      <c r="E66" s="120">
        <f>C66</f>
        <v>0</v>
      </c>
      <c r="F66" s="94">
        <f>IFERROR(E66/D66,0)</f>
        <v>0</v>
      </c>
    </row>
    <row r="67" spans="1:6" hidden="1" x14ac:dyDescent="0.3">
      <c r="A67" s="59" t="s">
        <v>596</v>
      </c>
      <c r="B67" s="81">
        <v>0</v>
      </c>
      <c r="C67" s="96">
        <v>0</v>
      </c>
    </row>
    <row r="68" spans="1:6" hidden="1" x14ac:dyDescent="0.3">
      <c r="A68" s="59" t="s">
        <v>612</v>
      </c>
      <c r="B68" s="81">
        <v>0</v>
      </c>
      <c r="C68" s="96">
        <v>0</v>
      </c>
    </row>
    <row r="69" spans="1:6" hidden="1" x14ac:dyDescent="0.3">
      <c r="A69" s="59" t="s">
        <v>65</v>
      </c>
      <c r="B69" s="81">
        <v>57</v>
      </c>
      <c r="C69" s="96">
        <v>0</v>
      </c>
    </row>
    <row r="70" spans="1:6" x14ac:dyDescent="0.3">
      <c r="A70" t="s">
        <v>473</v>
      </c>
      <c r="B70" s="26">
        <v>239</v>
      </c>
      <c r="C70" s="97">
        <v>0</v>
      </c>
      <c r="D70" s="120">
        <f>B70</f>
        <v>239</v>
      </c>
      <c r="E70" s="120">
        <f>C70</f>
        <v>0</v>
      </c>
      <c r="F70" s="94">
        <f>IFERROR(E70/D70,0)</f>
        <v>0</v>
      </c>
    </row>
    <row r="71" spans="1:6" x14ac:dyDescent="0.3">
      <c r="A71" s="59" t="s">
        <v>70</v>
      </c>
      <c r="B71" s="81">
        <v>64</v>
      </c>
      <c r="C71" s="96">
        <v>0</v>
      </c>
      <c r="F71" s="94">
        <f>IFERROR(E71/D71,0)</f>
        <v>0</v>
      </c>
    </row>
    <row r="72" spans="1:6" x14ac:dyDescent="0.3">
      <c r="A72" s="59" t="s">
        <v>71</v>
      </c>
      <c r="B72" s="81">
        <v>88</v>
      </c>
      <c r="C72" s="96">
        <v>0</v>
      </c>
      <c r="F72" s="94">
        <f>IFERROR(E72/D72,0)</f>
        <v>0</v>
      </c>
    </row>
    <row r="73" spans="1:6" hidden="1" x14ac:dyDescent="0.3">
      <c r="A73" s="59" t="s">
        <v>72</v>
      </c>
      <c r="B73" s="81">
        <v>40</v>
      </c>
      <c r="C73" s="96">
        <v>0</v>
      </c>
    </row>
    <row r="74" spans="1:6" hidden="1" x14ac:dyDescent="0.3">
      <c r="A74" s="59" t="s">
        <v>545</v>
      </c>
      <c r="B74" s="81">
        <v>25</v>
      </c>
      <c r="C74" s="96">
        <v>0</v>
      </c>
    </row>
    <row r="75" spans="1:6" x14ac:dyDescent="0.3">
      <c r="A75" s="59" t="s">
        <v>354</v>
      </c>
      <c r="B75" s="81">
        <v>168</v>
      </c>
      <c r="C75" s="96">
        <v>0</v>
      </c>
      <c r="D75" s="120">
        <f>B75</f>
        <v>168</v>
      </c>
      <c r="E75" s="120">
        <f>C75</f>
        <v>0</v>
      </c>
      <c r="F75" s="94">
        <f>IFERROR(E75/D75,0)</f>
        <v>0</v>
      </c>
    </row>
    <row r="76" spans="1:6" hidden="1" x14ac:dyDescent="0.3">
      <c r="A76" s="59" t="s">
        <v>544</v>
      </c>
      <c r="B76" s="81">
        <v>20</v>
      </c>
      <c r="C76" s="96">
        <v>0</v>
      </c>
    </row>
    <row r="77" spans="1:6" hidden="1" x14ac:dyDescent="0.3">
      <c r="A77" s="59" t="s">
        <v>73</v>
      </c>
      <c r="B77" s="81">
        <v>0</v>
      </c>
      <c r="C77" s="96">
        <v>0</v>
      </c>
    </row>
    <row r="78" spans="1:6" hidden="1" x14ac:dyDescent="0.3">
      <c r="A78" s="59" t="s">
        <v>75</v>
      </c>
      <c r="B78" s="81">
        <v>0</v>
      </c>
      <c r="C78" s="96">
        <v>0</v>
      </c>
    </row>
    <row r="79" spans="1:6" hidden="1" x14ac:dyDescent="0.3">
      <c r="A79" s="59" t="s">
        <v>76</v>
      </c>
      <c r="B79" s="81">
        <v>28</v>
      </c>
      <c r="C79" s="96">
        <v>0</v>
      </c>
    </row>
    <row r="80" spans="1:6" x14ac:dyDescent="0.3">
      <c r="A80" s="59" t="s">
        <v>77</v>
      </c>
      <c r="B80" s="81">
        <v>297</v>
      </c>
      <c r="C80" s="96">
        <v>0</v>
      </c>
      <c r="F80" s="94">
        <f>IFERROR(E80/D80,0)</f>
        <v>0</v>
      </c>
    </row>
    <row r="81" spans="1:6" x14ac:dyDescent="0.3">
      <c r="A81" t="s">
        <v>511</v>
      </c>
      <c r="B81" s="26">
        <v>237</v>
      </c>
      <c r="C81" s="97">
        <v>0</v>
      </c>
      <c r="D81" s="120">
        <f>B81</f>
        <v>237</v>
      </c>
      <c r="E81" s="120">
        <f>C81</f>
        <v>0</v>
      </c>
      <c r="F81" s="94">
        <f>IFERROR(E81/D81,0)</f>
        <v>0</v>
      </c>
    </row>
    <row r="82" spans="1:6" hidden="1" x14ac:dyDescent="0.3">
      <c r="A82" s="59" t="s">
        <v>80</v>
      </c>
      <c r="B82" s="81">
        <v>25</v>
      </c>
      <c r="C82" s="96">
        <v>0</v>
      </c>
    </row>
    <row r="83" spans="1:6" hidden="1" x14ac:dyDescent="0.3">
      <c r="A83" s="59" t="s">
        <v>79</v>
      </c>
      <c r="B83" s="81">
        <v>0</v>
      </c>
      <c r="C83" s="96">
        <v>0</v>
      </c>
    </row>
    <row r="84" spans="1:6" hidden="1" x14ac:dyDescent="0.3">
      <c r="A84" s="59" t="s">
        <v>613</v>
      </c>
      <c r="B84" s="81">
        <v>0</v>
      </c>
      <c r="C84" s="96">
        <v>0</v>
      </c>
    </row>
    <row r="85" spans="1:6" x14ac:dyDescent="0.3">
      <c r="A85" s="59" t="s">
        <v>81</v>
      </c>
      <c r="B85" s="81">
        <v>79</v>
      </c>
      <c r="C85" s="96">
        <v>0</v>
      </c>
      <c r="F85" s="94">
        <f>IFERROR(E85/D85,0)</f>
        <v>0</v>
      </c>
    </row>
    <row r="86" spans="1:6" hidden="1" x14ac:dyDescent="0.3">
      <c r="A86" s="59" t="s">
        <v>597</v>
      </c>
      <c r="B86" s="81">
        <v>0</v>
      </c>
      <c r="C86" s="96">
        <v>0</v>
      </c>
    </row>
    <row r="87" spans="1:6" x14ac:dyDescent="0.3">
      <c r="A87" s="59" t="s">
        <v>57</v>
      </c>
      <c r="B87" s="81">
        <v>105</v>
      </c>
      <c r="C87" s="96">
        <v>0</v>
      </c>
      <c r="D87" s="120">
        <f>B87</f>
        <v>105</v>
      </c>
      <c r="E87" s="120">
        <f>C87</f>
        <v>0</v>
      </c>
      <c r="F87" s="94">
        <f>IFERROR(E87/D87,0)</f>
        <v>0</v>
      </c>
    </row>
    <row r="88" spans="1:6" x14ac:dyDescent="0.3">
      <c r="A88" s="59" t="s">
        <v>195</v>
      </c>
      <c r="B88" s="81">
        <v>225</v>
      </c>
      <c r="C88" s="96">
        <v>0</v>
      </c>
      <c r="D88" s="120">
        <f>B88</f>
        <v>225</v>
      </c>
      <c r="E88" s="120">
        <f>C88</f>
        <v>0</v>
      </c>
      <c r="F88" s="94">
        <f>IFERROR(E88/D88,0)</f>
        <v>0</v>
      </c>
    </row>
    <row r="89" spans="1:6" hidden="1" x14ac:dyDescent="0.3">
      <c r="A89" s="59" t="s">
        <v>91</v>
      </c>
      <c r="B89" s="81">
        <v>0</v>
      </c>
      <c r="C89" s="96">
        <v>0</v>
      </c>
    </row>
    <row r="90" spans="1:6" hidden="1" x14ac:dyDescent="0.3">
      <c r="A90" s="59" t="s">
        <v>92</v>
      </c>
      <c r="B90" s="81">
        <v>0</v>
      </c>
      <c r="C90" s="96">
        <v>0</v>
      </c>
    </row>
    <row r="91" spans="1:6" x14ac:dyDescent="0.3">
      <c r="A91" t="s">
        <v>533</v>
      </c>
      <c r="B91" s="26">
        <v>192</v>
      </c>
      <c r="C91" s="97">
        <v>0</v>
      </c>
      <c r="D91" s="120">
        <f>B91</f>
        <v>192</v>
      </c>
      <c r="E91" s="120">
        <f>C91</f>
        <v>0</v>
      </c>
      <c r="F91" s="94">
        <f>IFERROR(E91/D91,0)</f>
        <v>0</v>
      </c>
    </row>
    <row r="92" spans="1:6" x14ac:dyDescent="0.3">
      <c r="A92" s="59" t="s">
        <v>269</v>
      </c>
      <c r="B92" s="81">
        <v>108</v>
      </c>
      <c r="C92" s="96">
        <v>0</v>
      </c>
      <c r="D92" s="120">
        <f>B92</f>
        <v>108</v>
      </c>
      <c r="E92" s="120">
        <f>C92</f>
        <v>0</v>
      </c>
      <c r="F92" s="94">
        <f>IFERROR(E92/D92,0)</f>
        <v>0</v>
      </c>
    </row>
    <row r="93" spans="1:6" hidden="1" x14ac:dyDescent="0.3">
      <c r="A93" s="59" t="s">
        <v>86</v>
      </c>
      <c r="B93" s="81">
        <v>57</v>
      </c>
      <c r="C93" s="96">
        <v>0</v>
      </c>
    </row>
    <row r="94" spans="1:6" x14ac:dyDescent="0.3">
      <c r="A94" s="59" t="s">
        <v>64</v>
      </c>
      <c r="B94" s="81">
        <v>114</v>
      </c>
      <c r="C94" s="96">
        <v>0</v>
      </c>
      <c r="D94" s="120">
        <f>B94</f>
        <v>114</v>
      </c>
      <c r="E94" s="120">
        <f>C94</f>
        <v>0</v>
      </c>
      <c r="F94" s="94">
        <f>IFERROR(E94/D94,0)</f>
        <v>0</v>
      </c>
    </row>
    <row r="95" spans="1:6" x14ac:dyDescent="0.3">
      <c r="A95" t="s">
        <v>443</v>
      </c>
      <c r="B95" s="26">
        <v>169</v>
      </c>
      <c r="C95" s="97">
        <v>0</v>
      </c>
      <c r="D95" s="120">
        <f>B95</f>
        <v>169</v>
      </c>
      <c r="E95" s="120">
        <f>C95</f>
        <v>0</v>
      </c>
      <c r="F95" s="94">
        <f>IFERROR(E95/D95,0)</f>
        <v>0</v>
      </c>
    </row>
    <row r="96" spans="1:6" hidden="1" x14ac:dyDescent="0.3">
      <c r="A96" s="59" t="s">
        <v>89</v>
      </c>
      <c r="B96" s="81">
        <v>41</v>
      </c>
      <c r="C96" s="96">
        <v>0</v>
      </c>
    </row>
    <row r="97" spans="1:6" hidden="1" x14ac:dyDescent="0.3">
      <c r="A97" s="59" t="s">
        <v>614</v>
      </c>
      <c r="B97" s="81">
        <v>30</v>
      </c>
      <c r="C97" s="96">
        <v>0</v>
      </c>
    </row>
    <row r="98" spans="1:6" hidden="1" x14ac:dyDescent="0.3">
      <c r="A98" s="59" t="s">
        <v>90</v>
      </c>
      <c r="B98" s="81">
        <v>14</v>
      </c>
      <c r="C98" s="96">
        <v>0</v>
      </c>
    </row>
    <row r="99" spans="1:6" hidden="1" x14ac:dyDescent="0.3">
      <c r="A99" s="59" t="s">
        <v>615</v>
      </c>
      <c r="B99" s="81">
        <v>22</v>
      </c>
      <c r="C99" s="96">
        <v>0</v>
      </c>
    </row>
    <row r="100" spans="1:6" x14ac:dyDescent="0.3">
      <c r="A100" t="s">
        <v>458</v>
      </c>
      <c r="B100" s="26">
        <v>138</v>
      </c>
      <c r="C100" s="97">
        <v>0</v>
      </c>
      <c r="D100" s="120">
        <f t="shared" ref="D100:E104" si="2">B100</f>
        <v>138</v>
      </c>
      <c r="E100" s="120">
        <f t="shared" si="2"/>
        <v>0</v>
      </c>
      <c r="F100" s="94">
        <f>IFERROR(E100/D100,0)</f>
        <v>0</v>
      </c>
    </row>
    <row r="101" spans="1:6" x14ac:dyDescent="0.3">
      <c r="A101" t="s">
        <v>483</v>
      </c>
      <c r="B101" s="26">
        <v>73</v>
      </c>
      <c r="C101" s="97">
        <v>0</v>
      </c>
      <c r="D101" s="120">
        <f t="shared" si="2"/>
        <v>73</v>
      </c>
      <c r="E101" s="120">
        <f t="shared" si="2"/>
        <v>0</v>
      </c>
      <c r="F101" s="94">
        <f>IFERROR(E101/D101,0)</f>
        <v>0</v>
      </c>
    </row>
    <row r="102" spans="1:6" x14ac:dyDescent="0.3">
      <c r="A102" s="59" t="s">
        <v>134</v>
      </c>
      <c r="B102" s="81">
        <v>88</v>
      </c>
      <c r="C102" s="96">
        <v>0</v>
      </c>
      <c r="D102" s="120">
        <f t="shared" si="2"/>
        <v>88</v>
      </c>
      <c r="E102" s="120">
        <f t="shared" si="2"/>
        <v>0</v>
      </c>
      <c r="F102" s="94">
        <f>IFERROR(E102/D102,0)</f>
        <v>0</v>
      </c>
    </row>
    <row r="103" spans="1:6" x14ac:dyDescent="0.3">
      <c r="A103" s="59" t="s">
        <v>150</v>
      </c>
      <c r="B103" s="81">
        <v>108</v>
      </c>
      <c r="C103" s="96">
        <v>0</v>
      </c>
      <c r="D103" s="120">
        <f t="shared" si="2"/>
        <v>108</v>
      </c>
      <c r="E103" s="120">
        <f t="shared" si="2"/>
        <v>0</v>
      </c>
      <c r="F103" s="94">
        <f>IFERROR(E103/D103,0)</f>
        <v>0</v>
      </c>
    </row>
    <row r="104" spans="1:6" x14ac:dyDescent="0.3">
      <c r="A104" s="59" t="s">
        <v>101</v>
      </c>
      <c r="B104" s="81">
        <v>117</v>
      </c>
      <c r="C104" s="96">
        <v>0</v>
      </c>
      <c r="D104" s="120">
        <f t="shared" si="2"/>
        <v>117</v>
      </c>
      <c r="E104" s="120">
        <f t="shared" si="2"/>
        <v>0</v>
      </c>
      <c r="F104" s="94">
        <f>IFERROR(E104/D104,0)</f>
        <v>0</v>
      </c>
    </row>
    <row r="105" spans="1:6" hidden="1" x14ac:dyDescent="0.3">
      <c r="A105" s="59" t="s">
        <v>98</v>
      </c>
      <c r="B105" s="81">
        <v>0</v>
      </c>
      <c r="C105" s="96">
        <v>0</v>
      </c>
    </row>
    <row r="106" spans="1:6" x14ac:dyDescent="0.3">
      <c r="A106" s="59" t="s">
        <v>183</v>
      </c>
      <c r="B106" s="81">
        <v>136</v>
      </c>
      <c r="C106" s="96">
        <v>0</v>
      </c>
      <c r="D106" s="120">
        <f>B106</f>
        <v>136</v>
      </c>
      <c r="E106" s="120">
        <f>C106</f>
        <v>0</v>
      </c>
      <c r="F106" s="94">
        <f>IFERROR(E106/D106,0)</f>
        <v>0</v>
      </c>
    </row>
    <row r="107" spans="1:6" hidden="1" x14ac:dyDescent="0.3">
      <c r="A107" s="59" t="s">
        <v>548</v>
      </c>
      <c r="B107" s="81">
        <v>0</v>
      </c>
      <c r="C107" s="96">
        <v>0</v>
      </c>
    </row>
    <row r="108" spans="1:6" x14ac:dyDescent="0.3">
      <c r="A108" s="59" t="s">
        <v>345</v>
      </c>
      <c r="B108" s="81">
        <v>176</v>
      </c>
      <c r="C108" s="96">
        <v>0</v>
      </c>
      <c r="D108" s="120">
        <f>B108</f>
        <v>176</v>
      </c>
      <c r="E108" s="120">
        <f>C108</f>
        <v>0</v>
      </c>
      <c r="F108" s="94">
        <f>IFERROR(E108/D108,0)</f>
        <v>0</v>
      </c>
    </row>
    <row r="109" spans="1:6" x14ac:dyDescent="0.3">
      <c r="A109" s="59" t="s">
        <v>36</v>
      </c>
      <c r="B109" s="81">
        <v>223</v>
      </c>
      <c r="C109" s="96">
        <v>0</v>
      </c>
      <c r="D109" s="120">
        <f>B109</f>
        <v>223</v>
      </c>
      <c r="E109" s="120">
        <f>C109</f>
        <v>0</v>
      </c>
      <c r="F109" s="94">
        <f>IFERROR(E109/D109,0)</f>
        <v>0</v>
      </c>
    </row>
    <row r="110" spans="1:6" hidden="1" x14ac:dyDescent="0.3">
      <c r="A110" s="59" t="s">
        <v>616</v>
      </c>
      <c r="B110" s="81">
        <v>0</v>
      </c>
      <c r="C110" s="96">
        <v>0</v>
      </c>
    </row>
    <row r="111" spans="1:6" x14ac:dyDescent="0.3">
      <c r="A111" s="59" t="s">
        <v>102</v>
      </c>
      <c r="B111" s="81">
        <v>63</v>
      </c>
      <c r="C111" s="96">
        <v>0</v>
      </c>
      <c r="F111" s="94">
        <f>IFERROR(E111/D111,0)</f>
        <v>0</v>
      </c>
    </row>
    <row r="112" spans="1:6" x14ac:dyDescent="0.3">
      <c r="A112" s="59" t="s">
        <v>598</v>
      </c>
      <c r="B112" s="81">
        <v>79</v>
      </c>
      <c r="C112" s="96">
        <v>0</v>
      </c>
      <c r="F112" s="94">
        <f>IFERROR(E112/D112,0)</f>
        <v>0</v>
      </c>
    </row>
    <row r="113" spans="1:6" hidden="1" x14ac:dyDescent="0.3">
      <c r="A113" s="59" t="s">
        <v>549</v>
      </c>
      <c r="B113" s="81">
        <v>21</v>
      </c>
      <c r="C113" s="96">
        <v>0</v>
      </c>
    </row>
    <row r="114" spans="1:6" hidden="1" x14ac:dyDescent="0.3">
      <c r="A114" s="59" t="s">
        <v>546</v>
      </c>
      <c r="B114" s="81">
        <v>0</v>
      </c>
      <c r="C114" s="96">
        <v>0</v>
      </c>
    </row>
    <row r="115" spans="1:6" hidden="1" x14ac:dyDescent="0.3">
      <c r="A115" s="59" t="s">
        <v>103</v>
      </c>
      <c r="B115" s="81">
        <v>0</v>
      </c>
      <c r="C115" s="96">
        <v>0</v>
      </c>
    </row>
    <row r="116" spans="1:6" hidden="1" x14ac:dyDescent="0.3">
      <c r="A116" s="59" t="s">
        <v>550</v>
      </c>
      <c r="B116" s="81">
        <v>21</v>
      </c>
      <c r="C116" s="96">
        <v>0</v>
      </c>
    </row>
    <row r="117" spans="1:6" hidden="1" x14ac:dyDescent="0.3">
      <c r="A117" s="59" t="s">
        <v>104</v>
      </c>
      <c r="B117" s="81">
        <v>17</v>
      </c>
      <c r="C117" s="96">
        <v>0</v>
      </c>
    </row>
    <row r="118" spans="1:6" x14ac:dyDescent="0.3">
      <c r="A118" s="59" t="s">
        <v>263</v>
      </c>
      <c r="B118" s="81">
        <v>126</v>
      </c>
      <c r="C118" s="96">
        <v>0</v>
      </c>
      <c r="D118" s="120">
        <f>B118</f>
        <v>126</v>
      </c>
      <c r="E118" s="120">
        <f>C118</f>
        <v>0</v>
      </c>
      <c r="F118" s="94">
        <f>IFERROR(E118/D118,0)</f>
        <v>0</v>
      </c>
    </row>
    <row r="119" spans="1:6" hidden="1" x14ac:dyDescent="0.3">
      <c r="A119" s="59" t="s">
        <v>111</v>
      </c>
      <c r="B119" s="81">
        <v>0</v>
      </c>
      <c r="C119" s="96">
        <v>0</v>
      </c>
    </row>
    <row r="120" spans="1:6" hidden="1" x14ac:dyDescent="0.3">
      <c r="A120" s="59" t="s">
        <v>112</v>
      </c>
      <c r="B120" s="81">
        <v>20</v>
      </c>
      <c r="C120" s="96">
        <v>0</v>
      </c>
    </row>
    <row r="121" spans="1:6" hidden="1" x14ac:dyDescent="0.3">
      <c r="A121" s="59" t="s">
        <v>113</v>
      </c>
      <c r="B121" s="81">
        <v>44</v>
      </c>
      <c r="C121" s="96">
        <v>0</v>
      </c>
    </row>
    <row r="122" spans="1:6" hidden="1" x14ac:dyDescent="0.3">
      <c r="A122" s="59" t="s">
        <v>117</v>
      </c>
      <c r="B122" s="81">
        <v>53</v>
      </c>
      <c r="C122" s="96">
        <v>0</v>
      </c>
    </row>
    <row r="123" spans="1:6" hidden="1" x14ac:dyDescent="0.3">
      <c r="A123" s="59" t="s">
        <v>105</v>
      </c>
      <c r="B123" s="81">
        <v>29</v>
      </c>
      <c r="C123" s="96">
        <v>0</v>
      </c>
    </row>
    <row r="124" spans="1:6" x14ac:dyDescent="0.3">
      <c r="A124" t="s">
        <v>492</v>
      </c>
      <c r="B124" s="26">
        <v>154</v>
      </c>
      <c r="C124" s="97">
        <v>0</v>
      </c>
      <c r="D124" s="120">
        <f>B124</f>
        <v>154</v>
      </c>
      <c r="E124" s="120">
        <f>C124</f>
        <v>0</v>
      </c>
      <c r="F124" s="94">
        <f>IFERROR(E124/D124,0)</f>
        <v>0</v>
      </c>
    </row>
    <row r="125" spans="1:6" hidden="1" x14ac:dyDescent="0.3">
      <c r="A125" s="59" t="s">
        <v>106</v>
      </c>
      <c r="B125" s="81">
        <v>0</v>
      </c>
      <c r="C125" s="96">
        <v>0</v>
      </c>
    </row>
    <row r="126" spans="1:6" hidden="1" x14ac:dyDescent="0.3">
      <c r="A126" s="59" t="s">
        <v>115</v>
      </c>
      <c r="B126" s="81">
        <v>0</v>
      </c>
      <c r="C126" s="96">
        <v>0</v>
      </c>
    </row>
    <row r="127" spans="1:6" hidden="1" x14ac:dyDescent="0.3">
      <c r="A127" s="59" t="s">
        <v>116</v>
      </c>
      <c r="B127" s="81">
        <v>16</v>
      </c>
      <c r="C127" s="96">
        <v>0</v>
      </c>
    </row>
    <row r="128" spans="1:6" hidden="1" x14ac:dyDescent="0.3">
      <c r="A128" s="59" t="s">
        <v>107</v>
      </c>
      <c r="B128" s="81">
        <v>19</v>
      </c>
      <c r="C128" s="96">
        <v>0</v>
      </c>
    </row>
    <row r="129" spans="1:6" hidden="1" x14ac:dyDescent="0.3">
      <c r="A129" s="59" t="s">
        <v>108</v>
      </c>
      <c r="B129" s="81">
        <v>25</v>
      </c>
      <c r="C129" s="96">
        <v>0</v>
      </c>
    </row>
    <row r="130" spans="1:6" hidden="1" x14ac:dyDescent="0.3">
      <c r="A130" s="59" t="s">
        <v>547</v>
      </c>
      <c r="B130" s="81">
        <v>36</v>
      </c>
      <c r="C130" s="96">
        <v>0</v>
      </c>
    </row>
    <row r="131" spans="1:6" hidden="1" x14ac:dyDescent="0.3">
      <c r="A131" s="59" t="s">
        <v>118</v>
      </c>
      <c r="B131" s="81">
        <v>0</v>
      </c>
      <c r="C131" s="96">
        <v>0</v>
      </c>
    </row>
    <row r="132" spans="1:6" hidden="1" x14ac:dyDescent="0.3">
      <c r="A132" s="59" t="s">
        <v>119</v>
      </c>
      <c r="B132" s="81">
        <v>0</v>
      </c>
      <c r="C132" s="96">
        <v>0</v>
      </c>
    </row>
    <row r="133" spans="1:6" x14ac:dyDescent="0.3">
      <c r="A133" s="59" t="s">
        <v>109</v>
      </c>
      <c r="B133" s="81">
        <v>247</v>
      </c>
      <c r="C133" s="96">
        <v>0</v>
      </c>
      <c r="F133" s="94">
        <f>IFERROR(E133/D133,0)</f>
        <v>0</v>
      </c>
    </row>
    <row r="134" spans="1:6" hidden="1" x14ac:dyDescent="0.3">
      <c r="A134" s="59" t="s">
        <v>120</v>
      </c>
      <c r="B134" s="81">
        <v>48</v>
      </c>
      <c r="C134" s="96">
        <v>0</v>
      </c>
    </row>
    <row r="135" spans="1:6" hidden="1" x14ac:dyDescent="0.3">
      <c r="A135" s="59" t="s">
        <v>599</v>
      </c>
      <c r="B135" s="81">
        <v>0</v>
      </c>
      <c r="C135" s="96">
        <v>0</v>
      </c>
    </row>
    <row r="136" spans="1:6" hidden="1" x14ac:dyDescent="0.3">
      <c r="A136" s="59" t="s">
        <v>121</v>
      </c>
      <c r="B136" s="81">
        <v>0</v>
      </c>
      <c r="C136" s="96">
        <v>0</v>
      </c>
    </row>
    <row r="137" spans="1:6" hidden="1" x14ac:dyDescent="0.3">
      <c r="A137" s="59" t="s">
        <v>122</v>
      </c>
      <c r="B137" s="81">
        <v>0</v>
      </c>
      <c r="C137" s="96">
        <v>0</v>
      </c>
    </row>
    <row r="138" spans="1:6" x14ac:dyDescent="0.3">
      <c r="A138" s="59" t="s">
        <v>551</v>
      </c>
      <c r="B138" s="81">
        <v>63</v>
      </c>
      <c r="C138" s="96">
        <v>0</v>
      </c>
      <c r="F138" s="94">
        <f>IFERROR(E138/D138,0)</f>
        <v>0</v>
      </c>
    </row>
    <row r="139" spans="1:6" hidden="1" x14ac:dyDescent="0.3">
      <c r="A139" s="59" t="s">
        <v>600</v>
      </c>
      <c r="B139" s="81">
        <v>0</v>
      </c>
      <c r="C139" s="96">
        <v>0</v>
      </c>
    </row>
    <row r="140" spans="1:6" hidden="1" x14ac:dyDescent="0.3">
      <c r="A140" s="59" t="s">
        <v>123</v>
      </c>
      <c r="B140" s="81">
        <v>0</v>
      </c>
      <c r="C140" s="96">
        <v>0</v>
      </c>
    </row>
    <row r="141" spans="1:6" hidden="1" x14ac:dyDescent="0.3">
      <c r="A141" s="59" t="s">
        <v>552</v>
      </c>
      <c r="B141" s="81">
        <v>0</v>
      </c>
      <c r="C141" s="96">
        <v>0</v>
      </c>
    </row>
    <row r="142" spans="1:6" hidden="1" x14ac:dyDescent="0.3">
      <c r="A142" s="59" t="s">
        <v>124</v>
      </c>
      <c r="B142" s="81">
        <v>0</v>
      </c>
      <c r="C142" s="96">
        <v>0</v>
      </c>
    </row>
    <row r="143" spans="1:6" hidden="1" x14ac:dyDescent="0.3">
      <c r="A143" s="59" t="s">
        <v>125</v>
      </c>
      <c r="B143" s="81">
        <v>15</v>
      </c>
      <c r="C143" s="96">
        <v>0</v>
      </c>
    </row>
    <row r="144" spans="1:6" hidden="1" x14ac:dyDescent="0.3">
      <c r="A144" s="59" t="s">
        <v>126</v>
      </c>
      <c r="B144" s="81">
        <v>18</v>
      </c>
      <c r="C144" s="96">
        <v>0</v>
      </c>
    </row>
    <row r="145" spans="1:6" hidden="1" x14ac:dyDescent="0.3">
      <c r="A145" s="59" t="s">
        <v>127</v>
      </c>
      <c r="B145" s="81">
        <v>0</v>
      </c>
      <c r="C145" s="96">
        <v>0</v>
      </c>
    </row>
    <row r="146" spans="1:6" hidden="1" x14ac:dyDescent="0.3">
      <c r="A146" s="59" t="s">
        <v>553</v>
      </c>
      <c r="B146" s="81">
        <v>57</v>
      </c>
      <c r="C146" s="96">
        <v>0</v>
      </c>
    </row>
    <row r="147" spans="1:6" hidden="1" x14ac:dyDescent="0.3">
      <c r="A147" s="59" t="s">
        <v>128</v>
      </c>
      <c r="B147" s="81">
        <v>0</v>
      </c>
      <c r="C147" s="96">
        <v>0</v>
      </c>
    </row>
    <row r="148" spans="1:6" hidden="1" x14ac:dyDescent="0.3">
      <c r="A148" s="59" t="s">
        <v>129</v>
      </c>
      <c r="B148" s="81">
        <v>0</v>
      </c>
      <c r="C148" s="96">
        <v>0</v>
      </c>
    </row>
    <row r="149" spans="1:6" hidden="1" x14ac:dyDescent="0.3">
      <c r="A149" s="59" t="s">
        <v>130</v>
      </c>
      <c r="B149" s="81">
        <v>22</v>
      </c>
      <c r="C149" s="96">
        <v>0</v>
      </c>
    </row>
    <row r="150" spans="1:6" x14ac:dyDescent="0.3">
      <c r="A150" t="s">
        <v>432</v>
      </c>
      <c r="B150" s="26">
        <v>211</v>
      </c>
      <c r="C150" s="97">
        <v>0</v>
      </c>
      <c r="D150" s="120">
        <f>B150</f>
        <v>211</v>
      </c>
      <c r="E150" s="120">
        <f>C150</f>
        <v>0</v>
      </c>
      <c r="F150" s="94">
        <f>IFERROR(E150/D150,0)</f>
        <v>0</v>
      </c>
    </row>
    <row r="151" spans="1:6" x14ac:dyDescent="0.3">
      <c r="A151" s="59" t="s">
        <v>151</v>
      </c>
      <c r="B151" s="81">
        <v>113</v>
      </c>
      <c r="C151" s="96">
        <v>0</v>
      </c>
      <c r="D151" s="120">
        <f>B151</f>
        <v>113</v>
      </c>
      <c r="E151" s="120">
        <f>C151</f>
        <v>0</v>
      </c>
      <c r="F151" s="94">
        <f>IFERROR(E151/D151,0)</f>
        <v>0</v>
      </c>
    </row>
    <row r="152" spans="1:6" hidden="1" x14ac:dyDescent="0.3">
      <c r="A152" s="59" t="s">
        <v>141</v>
      </c>
      <c r="B152" s="81">
        <v>0</v>
      </c>
      <c r="C152" s="96">
        <v>0</v>
      </c>
    </row>
    <row r="153" spans="1:6" hidden="1" x14ac:dyDescent="0.3">
      <c r="A153" s="59" t="s">
        <v>133</v>
      </c>
      <c r="B153" s="81">
        <v>35</v>
      </c>
      <c r="C153" s="96">
        <v>0</v>
      </c>
    </row>
    <row r="154" spans="1:6" x14ac:dyDescent="0.3">
      <c r="A154" s="59" t="s">
        <v>239</v>
      </c>
      <c r="B154" s="81">
        <v>223</v>
      </c>
      <c r="C154" s="96">
        <v>0</v>
      </c>
      <c r="D154" s="120">
        <f>B154</f>
        <v>223</v>
      </c>
      <c r="E154" s="120">
        <f>C154</f>
        <v>0</v>
      </c>
      <c r="F154" s="94">
        <f>IFERROR(E154/D154,0)</f>
        <v>0</v>
      </c>
    </row>
    <row r="155" spans="1:6" hidden="1" x14ac:dyDescent="0.3">
      <c r="A155" s="59" t="s">
        <v>135</v>
      </c>
      <c r="B155" s="81">
        <v>0</v>
      </c>
      <c r="C155" s="96">
        <v>0</v>
      </c>
    </row>
    <row r="156" spans="1:6" x14ac:dyDescent="0.3">
      <c r="A156" t="s">
        <v>445</v>
      </c>
      <c r="B156" s="26">
        <v>90</v>
      </c>
      <c r="C156" s="97">
        <v>0</v>
      </c>
      <c r="D156" s="120">
        <f t="shared" ref="D156:E158" si="3">B156</f>
        <v>90</v>
      </c>
      <c r="E156" s="120">
        <f t="shared" si="3"/>
        <v>0</v>
      </c>
      <c r="F156" s="94">
        <f>IFERROR(E156/D156,0)</f>
        <v>0</v>
      </c>
    </row>
    <row r="157" spans="1:6" x14ac:dyDescent="0.3">
      <c r="A157" t="s">
        <v>451</v>
      </c>
      <c r="B157" s="26">
        <v>103</v>
      </c>
      <c r="C157" s="97">
        <v>0</v>
      </c>
      <c r="D157" s="120">
        <f t="shared" si="3"/>
        <v>103</v>
      </c>
      <c r="E157" s="120">
        <f t="shared" si="3"/>
        <v>0</v>
      </c>
      <c r="F157" s="94">
        <f>IFERROR(E157/D157,0)</f>
        <v>0</v>
      </c>
    </row>
    <row r="158" spans="1:6" x14ac:dyDescent="0.3">
      <c r="A158" t="s">
        <v>446</v>
      </c>
      <c r="B158" s="26">
        <v>130</v>
      </c>
      <c r="C158" s="97">
        <v>0</v>
      </c>
      <c r="D158" s="120">
        <f t="shared" si="3"/>
        <v>130</v>
      </c>
      <c r="E158" s="120">
        <f t="shared" si="3"/>
        <v>0</v>
      </c>
      <c r="F158" s="94">
        <f>IFERROR(E158/D158,0)</f>
        <v>0</v>
      </c>
    </row>
    <row r="159" spans="1:6" hidden="1" x14ac:dyDescent="0.3">
      <c r="A159" s="59" t="s">
        <v>554</v>
      </c>
      <c r="B159" s="81">
        <v>19</v>
      </c>
      <c r="C159" s="96">
        <v>0</v>
      </c>
    </row>
    <row r="160" spans="1:6" hidden="1" x14ac:dyDescent="0.3">
      <c r="A160" s="59" t="s">
        <v>138</v>
      </c>
      <c r="B160" s="81">
        <v>41</v>
      </c>
      <c r="C160" s="96">
        <v>0</v>
      </c>
    </row>
    <row r="161" spans="1:6" hidden="1" x14ac:dyDescent="0.3">
      <c r="A161" s="59" t="s">
        <v>139</v>
      </c>
      <c r="B161" s="81">
        <v>59</v>
      </c>
      <c r="C161" s="96">
        <v>0</v>
      </c>
    </row>
    <row r="162" spans="1:6" hidden="1" x14ac:dyDescent="0.3">
      <c r="A162" s="59" t="s">
        <v>140</v>
      </c>
      <c r="B162" s="81">
        <v>34</v>
      </c>
      <c r="C162" s="96">
        <v>0</v>
      </c>
    </row>
    <row r="163" spans="1:6" hidden="1" x14ac:dyDescent="0.3">
      <c r="A163" s="59" t="s">
        <v>143</v>
      </c>
      <c r="B163" s="81">
        <v>21</v>
      </c>
      <c r="C163" s="96">
        <v>0</v>
      </c>
    </row>
    <row r="164" spans="1:6" x14ac:dyDescent="0.3">
      <c r="A164" s="59" t="s">
        <v>164</v>
      </c>
      <c r="B164" s="81">
        <v>81</v>
      </c>
      <c r="C164" s="96">
        <v>0</v>
      </c>
      <c r="D164" s="120">
        <f t="shared" ref="D164:E166" si="4">B164</f>
        <v>81</v>
      </c>
      <c r="E164" s="120">
        <f t="shared" si="4"/>
        <v>0</v>
      </c>
      <c r="F164" s="94">
        <f>IFERROR(E164/D164,0)</f>
        <v>0</v>
      </c>
    </row>
    <row r="165" spans="1:6" x14ac:dyDescent="0.3">
      <c r="A165" s="59" t="s">
        <v>167</v>
      </c>
      <c r="B165" s="81">
        <v>79</v>
      </c>
      <c r="C165" s="96">
        <v>0</v>
      </c>
      <c r="D165" s="120">
        <f t="shared" si="4"/>
        <v>79</v>
      </c>
      <c r="E165" s="120">
        <f t="shared" si="4"/>
        <v>0</v>
      </c>
      <c r="F165" s="94">
        <f>IFERROR(E165/D165,0)</f>
        <v>0</v>
      </c>
    </row>
    <row r="166" spans="1:6" x14ac:dyDescent="0.3">
      <c r="A166" s="59" t="s">
        <v>277</v>
      </c>
      <c r="B166" s="81">
        <v>195</v>
      </c>
      <c r="C166" s="96">
        <v>0</v>
      </c>
      <c r="D166" s="120">
        <f t="shared" si="4"/>
        <v>195</v>
      </c>
      <c r="E166" s="120">
        <f t="shared" si="4"/>
        <v>0</v>
      </c>
      <c r="F166" s="94">
        <f>IFERROR(E166/D166,0)</f>
        <v>0</v>
      </c>
    </row>
    <row r="167" spans="1:6" hidden="1" x14ac:dyDescent="0.3">
      <c r="A167" s="59" t="s">
        <v>147</v>
      </c>
      <c r="B167" s="81">
        <v>41</v>
      </c>
      <c r="C167" s="96">
        <v>0</v>
      </c>
    </row>
    <row r="168" spans="1:6" x14ac:dyDescent="0.3">
      <c r="A168" s="59" t="s">
        <v>364</v>
      </c>
      <c r="B168" s="81">
        <v>74</v>
      </c>
      <c r="C168" s="96">
        <v>0</v>
      </c>
      <c r="D168" s="120">
        <f t="shared" ref="D168:D178" si="5">B168</f>
        <v>74</v>
      </c>
      <c r="E168" s="120">
        <f t="shared" ref="E168:E178" si="6">C168</f>
        <v>0</v>
      </c>
      <c r="F168" s="94">
        <f t="shared" ref="F168:F178" si="7">IFERROR(E168/D168,0)</f>
        <v>0</v>
      </c>
    </row>
    <row r="169" spans="1:6" x14ac:dyDescent="0.3">
      <c r="A169" t="s">
        <v>450</v>
      </c>
      <c r="B169" s="26">
        <v>128</v>
      </c>
      <c r="C169" s="97">
        <v>0</v>
      </c>
      <c r="D169" s="120">
        <f t="shared" si="5"/>
        <v>128</v>
      </c>
      <c r="E169" s="120">
        <f t="shared" si="6"/>
        <v>0</v>
      </c>
      <c r="F169" s="94">
        <f t="shared" si="7"/>
        <v>0</v>
      </c>
    </row>
    <row r="170" spans="1:6" x14ac:dyDescent="0.3">
      <c r="A170" t="s">
        <v>433</v>
      </c>
      <c r="B170" s="26">
        <v>130</v>
      </c>
      <c r="C170" s="97">
        <v>0</v>
      </c>
      <c r="D170" s="120">
        <f t="shared" si="5"/>
        <v>130</v>
      </c>
      <c r="E170" s="120">
        <f t="shared" si="6"/>
        <v>0</v>
      </c>
      <c r="F170" s="94">
        <f t="shared" si="7"/>
        <v>0</v>
      </c>
    </row>
    <row r="171" spans="1:6" x14ac:dyDescent="0.3">
      <c r="A171" s="59" t="s">
        <v>324</v>
      </c>
      <c r="B171" s="81">
        <v>137</v>
      </c>
      <c r="C171" s="96">
        <v>0</v>
      </c>
      <c r="D171" s="120">
        <f t="shared" si="5"/>
        <v>137</v>
      </c>
      <c r="E171" s="120">
        <f t="shared" si="6"/>
        <v>0</v>
      </c>
      <c r="F171" s="94">
        <f t="shared" si="7"/>
        <v>0</v>
      </c>
    </row>
    <row r="172" spans="1:6" x14ac:dyDescent="0.3">
      <c r="A172" s="59" t="s">
        <v>218</v>
      </c>
      <c r="B172" s="81">
        <v>171</v>
      </c>
      <c r="C172" s="96">
        <v>0</v>
      </c>
      <c r="D172" s="120">
        <f t="shared" si="5"/>
        <v>171</v>
      </c>
      <c r="E172" s="120">
        <f t="shared" si="6"/>
        <v>0</v>
      </c>
      <c r="F172" s="94">
        <f t="shared" si="7"/>
        <v>0</v>
      </c>
    </row>
    <row r="173" spans="1:6" x14ac:dyDescent="0.3">
      <c r="A173" s="59" t="s">
        <v>131</v>
      </c>
      <c r="B173" s="81">
        <v>115</v>
      </c>
      <c r="C173" s="96">
        <v>0</v>
      </c>
      <c r="D173" s="120">
        <f t="shared" si="5"/>
        <v>115</v>
      </c>
      <c r="E173" s="120">
        <f t="shared" si="6"/>
        <v>0</v>
      </c>
      <c r="F173" s="94">
        <f t="shared" si="7"/>
        <v>0</v>
      </c>
    </row>
    <row r="174" spans="1:6" x14ac:dyDescent="0.3">
      <c r="A174" s="59" t="s">
        <v>251</v>
      </c>
      <c r="B174" s="81">
        <v>72</v>
      </c>
      <c r="C174" s="96">
        <v>0</v>
      </c>
      <c r="D174" s="120">
        <f t="shared" si="5"/>
        <v>72</v>
      </c>
      <c r="E174" s="120">
        <f t="shared" si="6"/>
        <v>0</v>
      </c>
      <c r="F174" s="94">
        <f t="shared" si="7"/>
        <v>0</v>
      </c>
    </row>
    <row r="175" spans="1:6" x14ac:dyDescent="0.3">
      <c r="A175" s="59" t="s">
        <v>225</v>
      </c>
      <c r="B175" s="81">
        <v>165</v>
      </c>
      <c r="C175" s="96">
        <v>0</v>
      </c>
      <c r="D175" s="120">
        <f t="shared" si="5"/>
        <v>165</v>
      </c>
      <c r="E175" s="120">
        <f t="shared" si="6"/>
        <v>0</v>
      </c>
      <c r="F175" s="94">
        <f t="shared" si="7"/>
        <v>0</v>
      </c>
    </row>
    <row r="176" spans="1:6" x14ac:dyDescent="0.3">
      <c r="A176" s="59" t="s">
        <v>353</v>
      </c>
      <c r="B176" s="81">
        <v>126</v>
      </c>
      <c r="C176" s="96">
        <v>0</v>
      </c>
      <c r="D176" s="120">
        <f t="shared" si="5"/>
        <v>126</v>
      </c>
      <c r="E176" s="120">
        <f t="shared" si="6"/>
        <v>0</v>
      </c>
      <c r="F176" s="94">
        <f t="shared" si="7"/>
        <v>0</v>
      </c>
    </row>
    <row r="177" spans="1:6" x14ac:dyDescent="0.3">
      <c r="A177" s="59" t="s">
        <v>310</v>
      </c>
      <c r="B177" s="81">
        <v>129</v>
      </c>
      <c r="C177" s="96">
        <v>0</v>
      </c>
      <c r="D177" s="120">
        <f t="shared" si="5"/>
        <v>129</v>
      </c>
      <c r="E177" s="120">
        <f t="shared" si="6"/>
        <v>0</v>
      </c>
      <c r="F177" s="94">
        <f t="shared" si="7"/>
        <v>0</v>
      </c>
    </row>
    <row r="178" spans="1:6" x14ac:dyDescent="0.3">
      <c r="A178" t="s">
        <v>484</v>
      </c>
      <c r="B178" s="26">
        <v>165</v>
      </c>
      <c r="C178" s="97">
        <v>0</v>
      </c>
      <c r="D178" s="120">
        <f t="shared" si="5"/>
        <v>165</v>
      </c>
      <c r="E178" s="120">
        <f t="shared" si="6"/>
        <v>0</v>
      </c>
      <c r="F178" s="94">
        <f t="shared" si="7"/>
        <v>0</v>
      </c>
    </row>
    <row r="179" spans="1:6" hidden="1" x14ac:dyDescent="0.3">
      <c r="A179" s="59" t="s">
        <v>159</v>
      </c>
      <c r="B179" s="81">
        <v>0</v>
      </c>
      <c r="C179" s="96">
        <v>0</v>
      </c>
    </row>
    <row r="180" spans="1:6" hidden="1" x14ac:dyDescent="0.3">
      <c r="A180" s="59" t="s">
        <v>170</v>
      </c>
      <c r="B180" s="81">
        <v>23</v>
      </c>
      <c r="C180" s="96">
        <v>0</v>
      </c>
    </row>
    <row r="181" spans="1:6" hidden="1" x14ac:dyDescent="0.3">
      <c r="A181" s="59" t="s">
        <v>171</v>
      </c>
      <c r="B181" s="81">
        <v>0</v>
      </c>
      <c r="C181" s="96">
        <v>0</v>
      </c>
    </row>
    <row r="182" spans="1:6" x14ac:dyDescent="0.3">
      <c r="A182" s="59" t="s">
        <v>264</v>
      </c>
      <c r="B182" s="81">
        <v>140</v>
      </c>
      <c r="C182" s="96">
        <v>0</v>
      </c>
      <c r="D182" s="120">
        <f>B182</f>
        <v>140</v>
      </c>
      <c r="E182" s="120">
        <f>C182</f>
        <v>0</v>
      </c>
      <c r="F182" s="94">
        <f>IFERROR(E182/D182,0)</f>
        <v>0</v>
      </c>
    </row>
    <row r="183" spans="1:6" hidden="1" x14ac:dyDescent="0.3">
      <c r="A183" s="59" t="s">
        <v>601</v>
      </c>
      <c r="B183" s="81">
        <v>27</v>
      </c>
      <c r="C183" s="96">
        <v>0</v>
      </c>
    </row>
    <row r="184" spans="1:6" x14ac:dyDescent="0.3">
      <c r="A184" s="59" t="s">
        <v>161</v>
      </c>
      <c r="B184" s="81">
        <v>75</v>
      </c>
      <c r="C184" s="96">
        <v>0</v>
      </c>
      <c r="F184" s="94">
        <f>IFERROR(E184/D184,0)</f>
        <v>0</v>
      </c>
    </row>
    <row r="185" spans="1:6" hidden="1" x14ac:dyDescent="0.3">
      <c r="A185" s="59" t="s">
        <v>162</v>
      </c>
      <c r="B185" s="81">
        <v>10</v>
      </c>
      <c r="C185" s="96">
        <v>0</v>
      </c>
    </row>
    <row r="186" spans="1:6" x14ac:dyDescent="0.3">
      <c r="A186" s="59" t="s">
        <v>163</v>
      </c>
      <c r="B186" s="81">
        <v>73</v>
      </c>
      <c r="C186" s="96">
        <v>0</v>
      </c>
      <c r="F186" s="94">
        <f>IFERROR(E186/D186,0)</f>
        <v>0</v>
      </c>
    </row>
    <row r="187" spans="1:6" x14ac:dyDescent="0.3">
      <c r="A187" s="59" t="s">
        <v>275</v>
      </c>
      <c r="B187" s="81">
        <v>88</v>
      </c>
      <c r="C187" s="96">
        <v>0</v>
      </c>
      <c r="D187" s="120">
        <f>B187</f>
        <v>88</v>
      </c>
      <c r="E187" s="120">
        <f>C187</f>
        <v>0</v>
      </c>
      <c r="F187" s="94">
        <f>IFERROR(E187/D187,0)</f>
        <v>0</v>
      </c>
    </row>
    <row r="188" spans="1:6" x14ac:dyDescent="0.3">
      <c r="A188" s="59" t="s">
        <v>352</v>
      </c>
      <c r="B188" s="81">
        <v>98</v>
      </c>
      <c r="C188" s="96">
        <v>0</v>
      </c>
      <c r="D188" s="120">
        <f>B188</f>
        <v>98</v>
      </c>
      <c r="E188" s="120">
        <f>C188</f>
        <v>0</v>
      </c>
      <c r="F188" s="94">
        <f>IFERROR(E188/D188,0)</f>
        <v>0</v>
      </c>
    </row>
    <row r="189" spans="1:6" hidden="1" x14ac:dyDescent="0.3">
      <c r="A189" s="59" t="s">
        <v>172</v>
      </c>
      <c r="B189" s="81">
        <v>59</v>
      </c>
      <c r="C189" s="96">
        <v>0</v>
      </c>
    </row>
    <row r="190" spans="1:6" x14ac:dyDescent="0.3">
      <c r="A190" s="59" t="s">
        <v>418</v>
      </c>
      <c r="B190" s="81">
        <v>124</v>
      </c>
      <c r="C190" s="96">
        <v>0</v>
      </c>
      <c r="D190" s="120">
        <f>B190</f>
        <v>124</v>
      </c>
      <c r="E190" s="120">
        <f>C190</f>
        <v>0</v>
      </c>
      <c r="F190" s="94">
        <f>IFERROR(E190/D190,0)</f>
        <v>0</v>
      </c>
    </row>
    <row r="191" spans="1:6" x14ac:dyDescent="0.3">
      <c r="A191" s="59" t="s">
        <v>346</v>
      </c>
      <c r="B191" s="81">
        <v>149</v>
      </c>
      <c r="C191" s="96">
        <v>0</v>
      </c>
      <c r="D191" s="120">
        <f>B191</f>
        <v>149</v>
      </c>
      <c r="E191" s="120">
        <f>C191</f>
        <v>0</v>
      </c>
      <c r="F191" s="94">
        <f>IFERROR(E191/D191,0)</f>
        <v>0</v>
      </c>
    </row>
    <row r="192" spans="1:6" hidden="1" x14ac:dyDescent="0.3">
      <c r="A192" s="59" t="s">
        <v>173</v>
      </c>
      <c r="B192" s="81">
        <v>20</v>
      </c>
      <c r="C192" s="96">
        <v>0</v>
      </c>
    </row>
    <row r="193" spans="1:6" hidden="1" x14ac:dyDescent="0.3">
      <c r="A193" s="59" t="s">
        <v>168</v>
      </c>
      <c r="B193" s="81">
        <v>0</v>
      </c>
      <c r="C193" s="96">
        <v>0</v>
      </c>
    </row>
    <row r="194" spans="1:6" x14ac:dyDescent="0.3">
      <c r="A194" s="59" t="s">
        <v>237</v>
      </c>
      <c r="B194" s="81">
        <v>269</v>
      </c>
      <c r="C194" s="96">
        <v>0</v>
      </c>
      <c r="D194" s="120">
        <f>B194</f>
        <v>269</v>
      </c>
      <c r="E194" s="120">
        <f>C194</f>
        <v>0</v>
      </c>
      <c r="F194" s="94">
        <f>IFERROR(E194/D194,0)</f>
        <v>0</v>
      </c>
    </row>
    <row r="195" spans="1:6" x14ac:dyDescent="0.3">
      <c r="A195" t="s">
        <v>515</v>
      </c>
      <c r="B195" s="26">
        <v>79</v>
      </c>
      <c r="C195" s="97">
        <v>0</v>
      </c>
      <c r="D195" s="120">
        <f>B195</f>
        <v>79</v>
      </c>
      <c r="E195" s="120">
        <f>C195</f>
        <v>0</v>
      </c>
      <c r="F195" s="94">
        <f>IFERROR(E195/D195,0)</f>
        <v>0</v>
      </c>
    </row>
    <row r="196" spans="1:6" hidden="1" x14ac:dyDescent="0.3">
      <c r="A196" s="59" t="s">
        <v>174</v>
      </c>
      <c r="B196" s="81">
        <v>0</v>
      </c>
      <c r="C196" s="96">
        <v>0</v>
      </c>
    </row>
    <row r="197" spans="1:6" hidden="1" x14ac:dyDescent="0.3">
      <c r="A197" s="59" t="s">
        <v>175</v>
      </c>
      <c r="B197" s="81">
        <v>50</v>
      </c>
      <c r="C197" s="96">
        <v>0</v>
      </c>
    </row>
    <row r="198" spans="1:6" x14ac:dyDescent="0.3">
      <c r="A198" s="59" t="s">
        <v>42</v>
      </c>
      <c r="B198" s="81">
        <v>82</v>
      </c>
      <c r="C198" s="96">
        <v>0</v>
      </c>
      <c r="D198" s="120">
        <f t="shared" ref="D198:E202" si="8">B198</f>
        <v>82</v>
      </c>
      <c r="E198" s="120">
        <f t="shared" si="8"/>
        <v>0</v>
      </c>
      <c r="F198" s="94">
        <f>IFERROR(E198/D198,0)</f>
        <v>0</v>
      </c>
    </row>
    <row r="199" spans="1:6" x14ac:dyDescent="0.3">
      <c r="A199" s="59" t="s">
        <v>286</v>
      </c>
      <c r="B199" s="81">
        <v>88</v>
      </c>
      <c r="C199" s="96">
        <v>0</v>
      </c>
      <c r="D199" s="120">
        <f t="shared" si="8"/>
        <v>88</v>
      </c>
      <c r="E199" s="120">
        <f t="shared" si="8"/>
        <v>0</v>
      </c>
      <c r="F199" s="94">
        <f>IFERROR(E199/D199,0)</f>
        <v>0</v>
      </c>
    </row>
    <row r="200" spans="1:6" x14ac:dyDescent="0.3">
      <c r="A200" s="59" t="s">
        <v>299</v>
      </c>
      <c r="B200" s="81">
        <v>91</v>
      </c>
      <c r="C200" s="96">
        <v>0</v>
      </c>
      <c r="D200" s="120">
        <f t="shared" si="8"/>
        <v>91</v>
      </c>
      <c r="E200" s="120">
        <f t="shared" si="8"/>
        <v>0</v>
      </c>
      <c r="F200" s="94">
        <f>IFERROR(E200/D200,0)</f>
        <v>0</v>
      </c>
    </row>
    <row r="201" spans="1:6" x14ac:dyDescent="0.3">
      <c r="A201" s="59" t="s">
        <v>169</v>
      </c>
      <c r="B201" s="81">
        <v>103</v>
      </c>
      <c r="C201" s="96">
        <v>0</v>
      </c>
      <c r="D201" s="120">
        <f t="shared" si="8"/>
        <v>103</v>
      </c>
      <c r="E201" s="120">
        <f t="shared" si="8"/>
        <v>0</v>
      </c>
      <c r="F201" s="94">
        <f>IFERROR(E201/D201,0)</f>
        <v>0</v>
      </c>
    </row>
    <row r="202" spans="1:6" x14ac:dyDescent="0.3">
      <c r="A202" t="s">
        <v>422</v>
      </c>
      <c r="B202" s="26">
        <v>110</v>
      </c>
      <c r="C202" s="97">
        <v>0</v>
      </c>
      <c r="D202" s="120">
        <f t="shared" si="8"/>
        <v>110</v>
      </c>
      <c r="E202" s="120">
        <f t="shared" si="8"/>
        <v>0</v>
      </c>
      <c r="F202" s="94">
        <f>IFERROR(E202/D202,0)</f>
        <v>0</v>
      </c>
    </row>
    <row r="203" spans="1:6" hidden="1" x14ac:dyDescent="0.3">
      <c r="A203" s="59" t="s">
        <v>182</v>
      </c>
      <c r="B203" s="81">
        <v>43</v>
      </c>
      <c r="C203" s="96">
        <v>0</v>
      </c>
    </row>
    <row r="204" spans="1:6" x14ac:dyDescent="0.3">
      <c r="A204" s="59" t="s">
        <v>142</v>
      </c>
      <c r="B204" s="81">
        <v>183</v>
      </c>
      <c r="C204" s="96">
        <v>0</v>
      </c>
      <c r="D204" s="120">
        <f>B204</f>
        <v>183</v>
      </c>
      <c r="E204" s="120">
        <f>C204</f>
        <v>0</v>
      </c>
      <c r="F204" s="94">
        <f>IFERROR(E204/D204,0)</f>
        <v>0</v>
      </c>
    </row>
    <row r="205" spans="1:6" x14ac:dyDescent="0.3">
      <c r="A205" t="s">
        <v>507</v>
      </c>
      <c r="B205" s="26">
        <v>94</v>
      </c>
      <c r="C205" s="97">
        <v>0</v>
      </c>
      <c r="D205" s="120">
        <f>B205</f>
        <v>94</v>
      </c>
      <c r="E205" s="120">
        <f>C205</f>
        <v>0</v>
      </c>
      <c r="F205" s="94">
        <f>IFERROR(E205/D205,0)</f>
        <v>0</v>
      </c>
    </row>
    <row r="206" spans="1:6" hidden="1" x14ac:dyDescent="0.3">
      <c r="A206" s="59" t="s">
        <v>185</v>
      </c>
      <c r="B206" s="81">
        <v>23</v>
      </c>
      <c r="C206" s="96">
        <v>0</v>
      </c>
    </row>
    <row r="207" spans="1:6" hidden="1" x14ac:dyDescent="0.3">
      <c r="A207" s="59" t="s">
        <v>186</v>
      </c>
      <c r="B207" s="81">
        <v>0</v>
      </c>
      <c r="C207" s="96">
        <v>0</v>
      </c>
    </row>
    <row r="208" spans="1:6" hidden="1" x14ac:dyDescent="0.3">
      <c r="A208" s="59" t="s">
        <v>187</v>
      </c>
      <c r="B208" s="81">
        <v>0</v>
      </c>
      <c r="C208" s="96">
        <v>0</v>
      </c>
    </row>
    <row r="209" spans="1:6" hidden="1" x14ac:dyDescent="0.3">
      <c r="A209" s="59" t="s">
        <v>188</v>
      </c>
      <c r="B209" s="81">
        <v>0</v>
      </c>
      <c r="C209" s="96">
        <v>0</v>
      </c>
    </row>
    <row r="210" spans="1:6" hidden="1" x14ac:dyDescent="0.3">
      <c r="A210" s="59" t="s">
        <v>190</v>
      </c>
      <c r="B210" s="81">
        <v>0</v>
      </c>
      <c r="C210" s="96">
        <v>0</v>
      </c>
    </row>
    <row r="211" spans="1:6" hidden="1" x14ac:dyDescent="0.3">
      <c r="A211" s="59" t="s">
        <v>189</v>
      </c>
      <c r="B211" s="81">
        <v>0</v>
      </c>
      <c r="C211" s="96">
        <v>0</v>
      </c>
    </row>
    <row r="212" spans="1:6" hidden="1" x14ac:dyDescent="0.3">
      <c r="A212" s="59" t="s">
        <v>191</v>
      </c>
      <c r="B212" s="81">
        <v>0</v>
      </c>
      <c r="C212" s="96">
        <v>0</v>
      </c>
    </row>
    <row r="213" spans="1:6" hidden="1" x14ac:dyDescent="0.3">
      <c r="A213" s="59" t="s">
        <v>192</v>
      </c>
      <c r="B213" s="81">
        <v>47</v>
      </c>
      <c r="C213" s="96">
        <v>0</v>
      </c>
    </row>
    <row r="214" spans="1:6" x14ac:dyDescent="0.3">
      <c r="A214" t="s">
        <v>452</v>
      </c>
      <c r="B214" s="26">
        <v>97</v>
      </c>
      <c r="C214" s="97">
        <v>0</v>
      </c>
      <c r="D214" s="120">
        <f>B214</f>
        <v>97</v>
      </c>
      <c r="E214" s="120">
        <f>C214</f>
        <v>0</v>
      </c>
      <c r="F214" s="94">
        <f>IFERROR(E214/D214,0)</f>
        <v>0</v>
      </c>
    </row>
    <row r="215" spans="1:6" x14ac:dyDescent="0.3">
      <c r="A215" s="59" t="s">
        <v>297</v>
      </c>
      <c r="B215" s="81">
        <v>101</v>
      </c>
      <c r="C215" s="96">
        <v>0</v>
      </c>
      <c r="D215" s="120">
        <f>B215</f>
        <v>101</v>
      </c>
      <c r="E215" s="120">
        <f>C215</f>
        <v>0</v>
      </c>
      <c r="F215" s="94">
        <f>IFERROR(E215/D215,0)</f>
        <v>0</v>
      </c>
    </row>
    <row r="216" spans="1:6" hidden="1" x14ac:dyDescent="0.3">
      <c r="A216" s="59" t="s">
        <v>617</v>
      </c>
      <c r="B216" s="81">
        <v>11</v>
      </c>
      <c r="C216" s="96">
        <v>0</v>
      </c>
    </row>
    <row r="217" spans="1:6" hidden="1" x14ac:dyDescent="0.3">
      <c r="A217" s="59" t="s">
        <v>196</v>
      </c>
      <c r="B217" s="81">
        <v>24</v>
      </c>
      <c r="C217" s="96">
        <v>0</v>
      </c>
    </row>
    <row r="218" spans="1:6" hidden="1" x14ac:dyDescent="0.3">
      <c r="A218" s="59" t="s">
        <v>197</v>
      </c>
      <c r="B218" s="81">
        <v>29</v>
      </c>
      <c r="C218" s="96">
        <v>0</v>
      </c>
    </row>
    <row r="219" spans="1:6" hidden="1" x14ac:dyDescent="0.3">
      <c r="A219" s="59" t="s">
        <v>194</v>
      </c>
      <c r="B219" s="81">
        <v>0</v>
      </c>
      <c r="C219" s="96">
        <v>0</v>
      </c>
    </row>
    <row r="220" spans="1:6" x14ac:dyDescent="0.3">
      <c r="A220" s="59" t="s">
        <v>177</v>
      </c>
      <c r="B220" s="81">
        <v>130</v>
      </c>
      <c r="C220" s="96">
        <v>0</v>
      </c>
      <c r="D220" s="120">
        <f>B220</f>
        <v>130</v>
      </c>
      <c r="E220" s="120">
        <f>C220</f>
        <v>0</v>
      </c>
      <c r="F220" s="94">
        <f>IFERROR(E220/D220,0)</f>
        <v>0</v>
      </c>
    </row>
    <row r="221" spans="1:6" hidden="1" x14ac:dyDescent="0.3">
      <c r="A221" s="59" t="s">
        <v>555</v>
      </c>
      <c r="B221" s="81">
        <v>19</v>
      </c>
      <c r="C221" s="96">
        <v>0</v>
      </c>
    </row>
    <row r="222" spans="1:6" x14ac:dyDescent="0.3">
      <c r="A222" t="s">
        <v>428</v>
      </c>
      <c r="B222" s="26">
        <v>137</v>
      </c>
      <c r="C222" s="97">
        <v>0</v>
      </c>
      <c r="D222" s="120">
        <f>B222</f>
        <v>137</v>
      </c>
      <c r="E222" s="120">
        <f>C222</f>
        <v>0</v>
      </c>
      <c r="F222" s="94">
        <f>IFERROR(E222/D222,0)</f>
        <v>0</v>
      </c>
    </row>
    <row r="223" spans="1:6" hidden="1" x14ac:dyDescent="0.3">
      <c r="A223" s="59" t="s">
        <v>200</v>
      </c>
      <c r="B223" s="81">
        <v>0</v>
      </c>
      <c r="C223" s="96">
        <v>0</v>
      </c>
    </row>
    <row r="224" spans="1:6" hidden="1" x14ac:dyDescent="0.3">
      <c r="A224" s="59" t="s">
        <v>201</v>
      </c>
      <c r="B224" s="81">
        <v>47</v>
      </c>
      <c r="C224" s="96">
        <v>0</v>
      </c>
    </row>
    <row r="225" spans="1:6" hidden="1" x14ac:dyDescent="0.3">
      <c r="A225" s="59" t="s">
        <v>234</v>
      </c>
      <c r="B225" s="81">
        <v>0</v>
      </c>
      <c r="C225" s="96">
        <v>0</v>
      </c>
    </row>
    <row r="226" spans="1:6" x14ac:dyDescent="0.3">
      <c r="A226" s="59" t="s">
        <v>99</v>
      </c>
      <c r="B226" s="81">
        <v>84</v>
      </c>
      <c r="C226" s="96">
        <v>0</v>
      </c>
      <c r="D226" s="120">
        <f>B226</f>
        <v>84</v>
      </c>
      <c r="E226" s="120">
        <f>C226</f>
        <v>0</v>
      </c>
      <c r="F226" s="94">
        <f>IFERROR(E226/D226,0)</f>
        <v>0</v>
      </c>
    </row>
    <row r="227" spans="1:6" x14ac:dyDescent="0.3">
      <c r="A227" t="s">
        <v>430</v>
      </c>
      <c r="B227" s="26">
        <v>98</v>
      </c>
      <c r="C227" s="97">
        <v>0</v>
      </c>
      <c r="D227" s="120">
        <f>B227</f>
        <v>98</v>
      </c>
      <c r="E227" s="120">
        <f>C227</f>
        <v>0</v>
      </c>
      <c r="F227" s="94">
        <f>IFERROR(E227/D227,0)</f>
        <v>0</v>
      </c>
    </row>
    <row r="228" spans="1:6" hidden="1" x14ac:dyDescent="0.3">
      <c r="A228" s="59" t="s">
        <v>204</v>
      </c>
      <c r="B228" s="81">
        <v>0</v>
      </c>
      <c r="C228" s="96">
        <v>0</v>
      </c>
    </row>
    <row r="229" spans="1:6" hidden="1" x14ac:dyDescent="0.3">
      <c r="A229" s="59" t="s">
        <v>205</v>
      </c>
      <c r="B229" s="81">
        <v>16</v>
      </c>
      <c r="C229" s="96">
        <v>0</v>
      </c>
    </row>
    <row r="230" spans="1:6" hidden="1" x14ac:dyDescent="0.3">
      <c r="A230" s="59" t="s">
        <v>206</v>
      </c>
      <c r="B230" s="81">
        <v>44</v>
      </c>
      <c r="C230" s="96">
        <v>0</v>
      </c>
    </row>
    <row r="231" spans="1:6" x14ac:dyDescent="0.3">
      <c r="A231" s="59" t="s">
        <v>415</v>
      </c>
      <c r="B231" s="81">
        <v>107</v>
      </c>
      <c r="C231" s="96">
        <v>0</v>
      </c>
      <c r="D231" s="120">
        <f t="shared" ref="D231:E233" si="9">B231</f>
        <v>107</v>
      </c>
      <c r="E231" s="120">
        <f t="shared" si="9"/>
        <v>0</v>
      </c>
      <c r="F231" s="94">
        <f>IFERROR(E231/D231,0)</f>
        <v>0</v>
      </c>
    </row>
    <row r="232" spans="1:6" x14ac:dyDescent="0.3">
      <c r="A232" t="s">
        <v>454</v>
      </c>
      <c r="B232" s="26">
        <v>117</v>
      </c>
      <c r="C232" s="97">
        <v>0</v>
      </c>
      <c r="D232" s="120">
        <f t="shared" si="9"/>
        <v>117</v>
      </c>
      <c r="E232" s="120">
        <f t="shared" si="9"/>
        <v>0</v>
      </c>
      <c r="F232" s="94">
        <f>IFERROR(E232/D232,0)</f>
        <v>0</v>
      </c>
    </row>
    <row r="233" spans="1:6" x14ac:dyDescent="0.3">
      <c r="A233" s="59" t="s">
        <v>114</v>
      </c>
      <c r="B233" s="81">
        <v>133</v>
      </c>
      <c r="C233" s="96">
        <v>0</v>
      </c>
      <c r="D233" s="120">
        <f t="shared" si="9"/>
        <v>133</v>
      </c>
      <c r="E233" s="120">
        <f t="shared" si="9"/>
        <v>0</v>
      </c>
      <c r="F233" s="94">
        <f>IFERROR(E233/D233,0)</f>
        <v>0</v>
      </c>
    </row>
    <row r="234" spans="1:6" hidden="1" x14ac:dyDescent="0.3">
      <c r="A234" s="59" t="s">
        <v>556</v>
      </c>
      <c r="B234" s="81">
        <v>20</v>
      </c>
      <c r="C234" s="96">
        <v>0</v>
      </c>
    </row>
    <row r="235" spans="1:6" x14ac:dyDescent="0.3">
      <c r="A235" s="59" t="s">
        <v>227</v>
      </c>
      <c r="B235" s="81">
        <v>69</v>
      </c>
      <c r="C235" s="96">
        <v>0</v>
      </c>
      <c r="D235" s="120">
        <f>B235</f>
        <v>69</v>
      </c>
      <c r="E235" s="120">
        <f>C235</f>
        <v>0</v>
      </c>
      <c r="F235" s="94">
        <f>IFERROR(E235/D235,0)</f>
        <v>0</v>
      </c>
    </row>
    <row r="236" spans="1:6" hidden="1" x14ac:dyDescent="0.3">
      <c r="A236" s="59" t="s">
        <v>211</v>
      </c>
      <c r="B236" s="81">
        <v>0</v>
      </c>
      <c r="C236" s="96">
        <v>0</v>
      </c>
    </row>
    <row r="237" spans="1:6" x14ac:dyDescent="0.3">
      <c r="A237" t="s">
        <v>475</v>
      </c>
      <c r="B237" s="26">
        <v>72</v>
      </c>
      <c r="C237" s="97">
        <v>0</v>
      </c>
      <c r="D237" s="120">
        <f>B237</f>
        <v>72</v>
      </c>
      <c r="E237" s="120">
        <f>C237</f>
        <v>0</v>
      </c>
      <c r="F237" s="94">
        <f>IFERROR(E237/D237,0)</f>
        <v>0</v>
      </c>
    </row>
    <row r="238" spans="1:6" hidden="1" x14ac:dyDescent="0.3">
      <c r="A238" s="59" t="s">
        <v>235</v>
      </c>
      <c r="B238" s="81">
        <v>12</v>
      </c>
      <c r="C238" s="96">
        <v>0</v>
      </c>
    </row>
    <row r="239" spans="1:6" x14ac:dyDescent="0.3">
      <c r="A239" s="59" t="s">
        <v>230</v>
      </c>
      <c r="B239" s="81">
        <v>74</v>
      </c>
      <c r="C239" s="96">
        <v>0</v>
      </c>
      <c r="D239" s="120">
        <f>B239</f>
        <v>74</v>
      </c>
      <c r="E239" s="120">
        <f>C239</f>
        <v>0</v>
      </c>
      <c r="F239" s="94">
        <f>IFERROR(E239/D239,0)</f>
        <v>0</v>
      </c>
    </row>
    <row r="240" spans="1:6" x14ac:dyDescent="0.3">
      <c r="A240" s="59" t="s">
        <v>214</v>
      </c>
      <c r="B240" s="81">
        <v>72</v>
      </c>
      <c r="C240" s="96">
        <v>0</v>
      </c>
      <c r="F240" s="94">
        <f>IFERROR(E240/D240,0)</f>
        <v>0</v>
      </c>
    </row>
    <row r="241" spans="1:6" x14ac:dyDescent="0.3">
      <c r="A241" s="59" t="s">
        <v>136</v>
      </c>
      <c r="B241" s="81">
        <v>77</v>
      </c>
      <c r="C241" s="96">
        <v>0</v>
      </c>
      <c r="D241" s="120">
        <f>B241</f>
        <v>77</v>
      </c>
      <c r="E241" s="120">
        <f>C241</f>
        <v>0</v>
      </c>
      <c r="F241" s="94">
        <f>IFERROR(E241/D241,0)</f>
        <v>0</v>
      </c>
    </row>
    <row r="242" spans="1:6" x14ac:dyDescent="0.3">
      <c r="A242" s="59" t="s">
        <v>156</v>
      </c>
      <c r="B242" s="81">
        <v>77</v>
      </c>
      <c r="C242" s="96">
        <v>0</v>
      </c>
      <c r="D242" s="120">
        <f>B242</f>
        <v>77</v>
      </c>
      <c r="E242" s="120">
        <f>C242</f>
        <v>0</v>
      </c>
      <c r="F242" s="94">
        <f>IFERROR(E242/D242,0)</f>
        <v>0</v>
      </c>
    </row>
    <row r="243" spans="1:6" hidden="1" x14ac:dyDescent="0.3">
      <c r="A243" s="59" t="s">
        <v>217</v>
      </c>
      <c r="B243" s="81">
        <v>0</v>
      </c>
      <c r="C243" s="96">
        <v>0</v>
      </c>
    </row>
    <row r="244" spans="1:6" x14ac:dyDescent="0.3">
      <c r="A244" s="59" t="s">
        <v>93</v>
      </c>
      <c r="B244" s="81">
        <v>104</v>
      </c>
      <c r="C244" s="96">
        <v>0</v>
      </c>
      <c r="D244" s="120">
        <f>B244</f>
        <v>104</v>
      </c>
      <c r="E244" s="120">
        <f>C244</f>
        <v>0</v>
      </c>
      <c r="F244" s="94">
        <f>IFERROR(E244/D244,0)</f>
        <v>0</v>
      </c>
    </row>
    <row r="245" spans="1:6" hidden="1" x14ac:dyDescent="0.3">
      <c r="A245" s="59" t="s">
        <v>619</v>
      </c>
      <c r="B245" s="81">
        <v>0</v>
      </c>
      <c r="C245" s="96">
        <v>0</v>
      </c>
    </row>
    <row r="246" spans="1:6" x14ac:dyDescent="0.3">
      <c r="A246" s="59" t="s">
        <v>327</v>
      </c>
      <c r="B246" s="81">
        <v>108</v>
      </c>
      <c r="C246" s="96">
        <v>0</v>
      </c>
      <c r="D246" s="120">
        <f>B246</f>
        <v>108</v>
      </c>
      <c r="E246" s="120">
        <f>C246</f>
        <v>0</v>
      </c>
      <c r="F246" s="94">
        <f>IFERROR(E246/D246,0)</f>
        <v>0</v>
      </c>
    </row>
    <row r="247" spans="1:6" hidden="1" x14ac:dyDescent="0.3">
      <c r="A247" s="59" t="s">
        <v>236</v>
      </c>
      <c r="B247" s="81">
        <v>39</v>
      </c>
      <c r="C247" s="96">
        <v>0</v>
      </c>
    </row>
    <row r="248" spans="1:6" x14ac:dyDescent="0.3">
      <c r="A248" t="s">
        <v>526</v>
      </c>
      <c r="B248" s="26">
        <v>121</v>
      </c>
      <c r="C248" s="97">
        <v>0</v>
      </c>
      <c r="D248" s="120">
        <f>B248</f>
        <v>121</v>
      </c>
      <c r="E248" s="120">
        <f>C248</f>
        <v>0</v>
      </c>
      <c r="F248" s="94">
        <f>IFERROR(E248/D248,0)</f>
        <v>0</v>
      </c>
    </row>
    <row r="249" spans="1:6" x14ac:dyDescent="0.3">
      <c r="A249" s="59" t="s">
        <v>213</v>
      </c>
      <c r="B249" s="81">
        <v>122</v>
      </c>
      <c r="C249" s="96">
        <v>0</v>
      </c>
      <c r="D249" s="120">
        <f>B249</f>
        <v>122</v>
      </c>
      <c r="E249" s="120">
        <f>C249</f>
        <v>0</v>
      </c>
      <c r="F249" s="94">
        <f>IFERROR(E249/D249,0)</f>
        <v>0</v>
      </c>
    </row>
    <row r="250" spans="1:6" hidden="1" x14ac:dyDescent="0.3">
      <c r="A250" s="59" t="s">
        <v>222</v>
      </c>
      <c r="B250" s="81">
        <v>0</v>
      </c>
      <c r="C250" s="96">
        <v>0</v>
      </c>
    </row>
    <row r="251" spans="1:6" hidden="1" x14ac:dyDescent="0.3">
      <c r="A251" s="59" t="s">
        <v>223</v>
      </c>
      <c r="B251" s="81">
        <v>0</v>
      </c>
      <c r="C251" s="96">
        <v>0</v>
      </c>
    </row>
    <row r="252" spans="1:6" hidden="1" x14ac:dyDescent="0.3">
      <c r="A252" s="59" t="s">
        <v>224</v>
      </c>
      <c r="B252" s="81">
        <v>0</v>
      </c>
      <c r="C252" s="96">
        <v>0</v>
      </c>
    </row>
    <row r="253" spans="1:6" x14ac:dyDescent="0.3">
      <c r="A253" s="59" t="s">
        <v>29</v>
      </c>
      <c r="B253" s="81">
        <v>125</v>
      </c>
      <c r="C253" s="96">
        <v>0</v>
      </c>
      <c r="D253" s="120">
        <f>B253</f>
        <v>125</v>
      </c>
      <c r="E253" s="120">
        <f>C253</f>
        <v>0</v>
      </c>
      <c r="F253" s="94">
        <f>IFERROR(E253/D253,0)</f>
        <v>0</v>
      </c>
    </row>
    <row r="254" spans="1:6" hidden="1" x14ac:dyDescent="0.3">
      <c r="A254" s="59" t="s">
        <v>226</v>
      </c>
      <c r="B254" s="81">
        <v>52</v>
      </c>
      <c r="C254" s="96">
        <v>0</v>
      </c>
    </row>
    <row r="255" spans="1:6" x14ac:dyDescent="0.3">
      <c r="A255" s="59" t="s">
        <v>184</v>
      </c>
      <c r="B255" s="81">
        <v>130</v>
      </c>
      <c r="C255" s="96">
        <v>0</v>
      </c>
      <c r="D255" s="120">
        <f>B255</f>
        <v>130</v>
      </c>
      <c r="E255" s="120">
        <f>C255</f>
        <v>0</v>
      </c>
      <c r="F255" s="94">
        <f>IFERROR(E255/D255,0)</f>
        <v>0</v>
      </c>
    </row>
    <row r="256" spans="1:6" hidden="1" x14ac:dyDescent="0.3">
      <c r="A256" s="59" t="s">
        <v>557</v>
      </c>
      <c r="B256" s="81">
        <v>21</v>
      </c>
      <c r="C256" s="96">
        <v>0</v>
      </c>
    </row>
    <row r="257" spans="1:6" hidden="1" x14ac:dyDescent="0.3">
      <c r="A257" s="59" t="s">
        <v>618</v>
      </c>
      <c r="B257" s="81">
        <v>23</v>
      </c>
      <c r="C257" s="96">
        <v>0</v>
      </c>
    </row>
    <row r="258" spans="1:6" x14ac:dyDescent="0.3">
      <c r="A258" s="59" t="s">
        <v>74</v>
      </c>
      <c r="B258" s="81">
        <v>135</v>
      </c>
      <c r="C258" s="96">
        <v>0</v>
      </c>
      <c r="D258" s="120">
        <f t="shared" ref="D258:E261" si="10">B258</f>
        <v>135</v>
      </c>
      <c r="E258" s="120">
        <f t="shared" si="10"/>
        <v>0</v>
      </c>
      <c r="F258" s="94">
        <f>IFERROR(E258/D258,0)</f>
        <v>0</v>
      </c>
    </row>
    <row r="259" spans="1:6" x14ac:dyDescent="0.3">
      <c r="A259" t="s">
        <v>429</v>
      </c>
      <c r="B259" s="26">
        <v>67</v>
      </c>
      <c r="C259" s="97">
        <v>0</v>
      </c>
      <c r="D259" s="120">
        <f t="shared" si="10"/>
        <v>67</v>
      </c>
      <c r="E259" s="120">
        <f t="shared" si="10"/>
        <v>0</v>
      </c>
      <c r="F259" s="94">
        <f>IFERROR(E259/D259,0)</f>
        <v>0</v>
      </c>
    </row>
    <row r="260" spans="1:6" x14ac:dyDescent="0.3">
      <c r="A260" s="59" t="s">
        <v>369</v>
      </c>
      <c r="B260" s="81">
        <v>68</v>
      </c>
      <c r="C260" s="96">
        <v>0</v>
      </c>
      <c r="D260" s="120">
        <f t="shared" si="10"/>
        <v>68</v>
      </c>
      <c r="E260" s="120">
        <f t="shared" si="10"/>
        <v>0</v>
      </c>
      <c r="F260" s="94">
        <f>IFERROR(E260/D260,0)</f>
        <v>0</v>
      </c>
    </row>
    <row r="261" spans="1:6" x14ac:dyDescent="0.3">
      <c r="A261" s="59" t="s">
        <v>84</v>
      </c>
      <c r="B261" s="81">
        <v>69</v>
      </c>
      <c r="C261" s="96">
        <v>0</v>
      </c>
      <c r="D261" s="120">
        <f t="shared" si="10"/>
        <v>69</v>
      </c>
      <c r="E261" s="120">
        <f t="shared" si="10"/>
        <v>0</v>
      </c>
      <c r="F261" s="94">
        <f>IFERROR(E261/D261,0)</f>
        <v>0</v>
      </c>
    </row>
    <row r="262" spans="1:6" hidden="1" x14ac:dyDescent="0.3">
      <c r="A262" s="59" t="s">
        <v>232</v>
      </c>
      <c r="B262" s="81">
        <v>37</v>
      </c>
      <c r="C262" s="96">
        <v>0</v>
      </c>
    </row>
    <row r="263" spans="1:6" x14ac:dyDescent="0.3">
      <c r="A263" s="59" t="s">
        <v>176</v>
      </c>
      <c r="B263" s="81">
        <v>72</v>
      </c>
      <c r="C263" s="96">
        <v>0</v>
      </c>
      <c r="D263" s="120">
        <f t="shared" ref="D263:E265" si="11">B263</f>
        <v>72</v>
      </c>
      <c r="E263" s="120">
        <f t="shared" si="11"/>
        <v>0</v>
      </c>
      <c r="F263" s="94">
        <f>IFERROR(E263/D263,0)</f>
        <v>0</v>
      </c>
    </row>
    <row r="264" spans="1:6" x14ac:dyDescent="0.3">
      <c r="A264" s="59" t="s">
        <v>144</v>
      </c>
      <c r="B264" s="81">
        <v>104</v>
      </c>
      <c r="C264" s="96">
        <v>0</v>
      </c>
      <c r="D264" s="120">
        <f t="shared" si="11"/>
        <v>104</v>
      </c>
      <c r="E264" s="120">
        <f t="shared" si="11"/>
        <v>0</v>
      </c>
      <c r="F264" s="94">
        <f>IFERROR(E264/D264,0)</f>
        <v>0</v>
      </c>
    </row>
    <row r="265" spans="1:6" x14ac:dyDescent="0.3">
      <c r="A265" s="59" t="s">
        <v>154</v>
      </c>
      <c r="B265" s="81">
        <v>191</v>
      </c>
      <c r="C265" s="96">
        <v>0</v>
      </c>
      <c r="D265" s="120">
        <f t="shared" si="11"/>
        <v>191</v>
      </c>
      <c r="E265" s="120">
        <f t="shared" si="11"/>
        <v>0</v>
      </c>
      <c r="F265" s="94">
        <f>IFERROR(E265/D265,0)</f>
        <v>0</v>
      </c>
    </row>
    <row r="266" spans="1:6" hidden="1" x14ac:dyDescent="0.3">
      <c r="A266" s="59" t="s">
        <v>620</v>
      </c>
      <c r="B266" s="81">
        <v>0</v>
      </c>
      <c r="C266" s="96">
        <v>0</v>
      </c>
    </row>
    <row r="267" spans="1:6" x14ac:dyDescent="0.3">
      <c r="A267" s="59" t="s">
        <v>258</v>
      </c>
      <c r="B267" s="81">
        <v>245</v>
      </c>
      <c r="C267" s="96">
        <v>0</v>
      </c>
      <c r="F267" s="94">
        <f>IFERROR(E267/D267,0)</f>
        <v>0</v>
      </c>
    </row>
    <row r="268" spans="1:6" hidden="1" x14ac:dyDescent="0.3">
      <c r="A268" s="59" t="s">
        <v>265</v>
      </c>
      <c r="B268" s="81">
        <v>0</v>
      </c>
      <c r="C268" s="96">
        <v>0</v>
      </c>
    </row>
    <row r="269" spans="1:6" x14ac:dyDescent="0.3">
      <c r="A269" s="59" t="s">
        <v>272</v>
      </c>
      <c r="B269" s="81">
        <v>76</v>
      </c>
      <c r="C269" s="96">
        <v>0</v>
      </c>
      <c r="F269" s="94">
        <f>IFERROR(E269/D269,0)</f>
        <v>0</v>
      </c>
    </row>
    <row r="270" spans="1:6" hidden="1" x14ac:dyDescent="0.3">
      <c r="A270" s="59" t="s">
        <v>241</v>
      </c>
      <c r="B270" s="81">
        <v>19</v>
      </c>
      <c r="C270" s="96">
        <v>0</v>
      </c>
    </row>
    <row r="271" spans="1:6" hidden="1" x14ac:dyDescent="0.3">
      <c r="A271" s="59" t="s">
        <v>242</v>
      </c>
      <c r="B271" s="81">
        <v>42</v>
      </c>
      <c r="C271" s="96">
        <v>0</v>
      </c>
    </row>
    <row r="272" spans="1:6" hidden="1" x14ac:dyDescent="0.3">
      <c r="A272" s="59" t="s">
        <v>243</v>
      </c>
      <c r="B272" s="81">
        <v>0</v>
      </c>
      <c r="C272" s="96">
        <v>0</v>
      </c>
    </row>
    <row r="273" spans="1:6" hidden="1" x14ac:dyDescent="0.3">
      <c r="A273" s="59" t="s">
        <v>244</v>
      </c>
      <c r="B273" s="81">
        <v>52</v>
      </c>
      <c r="C273" s="96">
        <v>0</v>
      </c>
    </row>
    <row r="274" spans="1:6" x14ac:dyDescent="0.3">
      <c r="A274" s="59" t="s">
        <v>278</v>
      </c>
      <c r="B274" s="81">
        <v>70</v>
      </c>
      <c r="C274" s="96">
        <v>0</v>
      </c>
      <c r="F274" s="94">
        <f>IFERROR(E274/D274,0)</f>
        <v>0</v>
      </c>
    </row>
    <row r="275" spans="1:6" hidden="1" x14ac:dyDescent="0.3">
      <c r="A275" s="59" t="s">
        <v>246</v>
      </c>
      <c r="B275" s="81">
        <v>49</v>
      </c>
      <c r="C275" s="96">
        <v>0</v>
      </c>
    </row>
    <row r="276" spans="1:6" x14ac:dyDescent="0.3">
      <c r="A276" s="59" t="s">
        <v>279</v>
      </c>
      <c r="B276" s="81">
        <v>79</v>
      </c>
      <c r="C276" s="96">
        <v>0</v>
      </c>
      <c r="F276" s="94">
        <f>IFERROR(E276/D276,0)</f>
        <v>0</v>
      </c>
    </row>
    <row r="277" spans="1:6" x14ac:dyDescent="0.3">
      <c r="A277" s="59" t="s">
        <v>315</v>
      </c>
      <c r="B277" s="81">
        <v>72</v>
      </c>
      <c r="C277" s="96">
        <v>0</v>
      </c>
      <c r="F277" s="94">
        <f>IFERROR(E277/D277,0)</f>
        <v>0</v>
      </c>
    </row>
    <row r="278" spans="1:6" hidden="1" x14ac:dyDescent="0.3">
      <c r="A278" s="59" t="s">
        <v>266</v>
      </c>
      <c r="B278" s="81">
        <v>0</v>
      </c>
      <c r="C278" s="96">
        <v>0</v>
      </c>
    </row>
    <row r="279" spans="1:6" x14ac:dyDescent="0.3">
      <c r="A279" s="59" t="s">
        <v>307</v>
      </c>
      <c r="B279" s="81">
        <v>168</v>
      </c>
      <c r="C279" s="96">
        <v>0</v>
      </c>
      <c r="F279" s="94">
        <f>IFERROR(E279/D279,0)</f>
        <v>0</v>
      </c>
    </row>
    <row r="280" spans="1:6" hidden="1" x14ac:dyDescent="0.3">
      <c r="A280" s="59" t="s">
        <v>558</v>
      </c>
      <c r="B280" s="81">
        <v>46</v>
      </c>
      <c r="C280" s="96">
        <v>0</v>
      </c>
    </row>
    <row r="281" spans="1:6" x14ac:dyDescent="0.3">
      <c r="A281" s="59" t="s">
        <v>321</v>
      </c>
      <c r="B281" s="81">
        <v>99</v>
      </c>
      <c r="C281" s="96">
        <v>0</v>
      </c>
      <c r="F281" s="94">
        <f t="shared" ref="F281:F286" si="12">IFERROR(E281/D281,0)</f>
        <v>0</v>
      </c>
    </row>
    <row r="282" spans="1:6" x14ac:dyDescent="0.3">
      <c r="A282" s="59" t="s">
        <v>342</v>
      </c>
      <c r="B282" s="81">
        <v>84</v>
      </c>
      <c r="C282" s="96">
        <v>0</v>
      </c>
      <c r="F282" s="94">
        <f t="shared" si="12"/>
        <v>0</v>
      </c>
    </row>
    <row r="283" spans="1:6" x14ac:dyDescent="0.3">
      <c r="A283" s="59" t="s">
        <v>361</v>
      </c>
      <c r="B283" s="81">
        <v>146</v>
      </c>
      <c r="C283" s="96">
        <v>0</v>
      </c>
      <c r="F283" s="94">
        <f t="shared" si="12"/>
        <v>0</v>
      </c>
    </row>
    <row r="284" spans="1:6" x14ac:dyDescent="0.3">
      <c r="A284" s="59" t="s">
        <v>377</v>
      </c>
      <c r="B284" s="81">
        <v>81</v>
      </c>
      <c r="C284" s="96">
        <v>0</v>
      </c>
      <c r="F284" s="94">
        <f t="shared" si="12"/>
        <v>0</v>
      </c>
    </row>
    <row r="285" spans="1:6" x14ac:dyDescent="0.3">
      <c r="A285" s="59" t="s">
        <v>379</v>
      </c>
      <c r="B285" s="81">
        <v>113</v>
      </c>
      <c r="C285" s="96">
        <v>0</v>
      </c>
      <c r="F285" s="94">
        <f t="shared" si="12"/>
        <v>0</v>
      </c>
    </row>
    <row r="286" spans="1:6" x14ac:dyDescent="0.3">
      <c r="A286" s="59" t="s">
        <v>386</v>
      </c>
      <c r="B286" s="81">
        <v>130</v>
      </c>
      <c r="C286" s="96">
        <v>0</v>
      </c>
      <c r="F286" s="94">
        <f t="shared" si="12"/>
        <v>0</v>
      </c>
    </row>
    <row r="287" spans="1:6" hidden="1" x14ac:dyDescent="0.3">
      <c r="A287" s="59" t="s">
        <v>256</v>
      </c>
      <c r="B287" s="81">
        <v>30</v>
      </c>
      <c r="C287" s="96">
        <v>0</v>
      </c>
    </row>
    <row r="288" spans="1:6" hidden="1" x14ac:dyDescent="0.3">
      <c r="A288" s="59" t="s">
        <v>257</v>
      </c>
      <c r="B288" s="81">
        <v>0</v>
      </c>
      <c r="C288" s="96">
        <v>0</v>
      </c>
    </row>
    <row r="289" spans="1:6" x14ac:dyDescent="0.3">
      <c r="A289" s="59" t="s">
        <v>579</v>
      </c>
      <c r="B289" s="81">
        <v>70</v>
      </c>
      <c r="C289" s="96">
        <v>0</v>
      </c>
      <c r="F289" s="94">
        <f>IFERROR(E289/D289,0)</f>
        <v>0</v>
      </c>
    </row>
    <row r="290" spans="1:6" hidden="1" x14ac:dyDescent="0.3">
      <c r="A290" s="59" t="s">
        <v>259</v>
      </c>
      <c r="B290" s="81">
        <v>18</v>
      </c>
      <c r="C290" s="96">
        <v>0</v>
      </c>
    </row>
    <row r="291" spans="1:6" x14ac:dyDescent="0.3">
      <c r="A291" s="59" t="s">
        <v>581</v>
      </c>
      <c r="B291" s="81">
        <v>181</v>
      </c>
      <c r="C291" s="96">
        <v>0</v>
      </c>
      <c r="F291" s="94">
        <f>IFERROR(E291/D291,0)</f>
        <v>0</v>
      </c>
    </row>
    <row r="292" spans="1:6" x14ac:dyDescent="0.3">
      <c r="A292" s="59" t="s">
        <v>414</v>
      </c>
      <c r="B292" s="81">
        <v>105</v>
      </c>
      <c r="C292" s="96">
        <v>0</v>
      </c>
      <c r="F292" s="94">
        <f>IFERROR(E292/D292,0)</f>
        <v>0</v>
      </c>
    </row>
    <row r="293" spans="1:6" x14ac:dyDescent="0.3">
      <c r="A293" s="59" t="s">
        <v>419</v>
      </c>
      <c r="B293" s="81">
        <v>78</v>
      </c>
      <c r="C293" s="96">
        <v>0</v>
      </c>
      <c r="F293" s="94">
        <f>IFERROR(E293/D293,0)</f>
        <v>0</v>
      </c>
    </row>
    <row r="294" spans="1:6" x14ac:dyDescent="0.3">
      <c r="A294" t="s">
        <v>585</v>
      </c>
      <c r="B294" s="125">
        <v>66</v>
      </c>
      <c r="C294" s="90">
        <v>0</v>
      </c>
      <c r="D294" s="125"/>
      <c r="E294" s="125"/>
      <c r="F294" s="94">
        <f>IFERROR(E294/D294,0)</f>
        <v>0</v>
      </c>
    </row>
    <row r="295" spans="1:6" x14ac:dyDescent="0.3">
      <c r="A295" s="125" t="s">
        <v>437</v>
      </c>
      <c r="B295" s="125">
        <v>115</v>
      </c>
      <c r="C295" s="90">
        <v>0</v>
      </c>
      <c r="D295" s="125"/>
      <c r="E295" s="125"/>
      <c r="F295" s="94">
        <f>IFERROR(E295/D295,0)</f>
        <v>0</v>
      </c>
    </row>
    <row r="296" spans="1:6" hidden="1" x14ac:dyDescent="0.3">
      <c r="A296" s="59" t="s">
        <v>268</v>
      </c>
      <c r="B296" s="81">
        <v>44</v>
      </c>
      <c r="C296" s="96">
        <v>0</v>
      </c>
    </row>
    <row r="297" spans="1:6" x14ac:dyDescent="0.3">
      <c r="A297" t="s">
        <v>439</v>
      </c>
      <c r="B297" s="125">
        <v>101</v>
      </c>
      <c r="C297" s="90">
        <v>0</v>
      </c>
      <c r="D297" s="125"/>
      <c r="E297" s="125"/>
      <c r="F297" s="94">
        <f>IFERROR(E297/D297,0)</f>
        <v>0</v>
      </c>
    </row>
    <row r="298" spans="1:6" hidden="1" x14ac:dyDescent="0.3">
      <c r="A298" s="59" t="s">
        <v>270</v>
      </c>
      <c r="B298" s="81">
        <v>15</v>
      </c>
      <c r="C298" s="96">
        <v>0</v>
      </c>
    </row>
    <row r="299" spans="1:6" hidden="1" x14ac:dyDescent="0.3">
      <c r="A299" s="59" t="s">
        <v>267</v>
      </c>
      <c r="B299" s="81">
        <v>28</v>
      </c>
      <c r="C299" s="96">
        <v>0</v>
      </c>
    </row>
    <row r="300" spans="1:6" hidden="1" x14ac:dyDescent="0.3">
      <c r="A300" s="59" t="s">
        <v>559</v>
      </c>
      <c r="B300" s="81">
        <v>0</v>
      </c>
      <c r="C300" s="96">
        <v>0</v>
      </c>
    </row>
    <row r="301" spans="1:6" x14ac:dyDescent="0.3">
      <c r="A301" s="125" t="s">
        <v>440</v>
      </c>
      <c r="B301" s="125">
        <v>68</v>
      </c>
      <c r="C301" s="90">
        <v>0</v>
      </c>
      <c r="D301" s="125"/>
      <c r="E301" s="125"/>
      <c r="F301" s="94">
        <f>IFERROR(E301/D301,0)</f>
        <v>0</v>
      </c>
    </row>
    <row r="302" spans="1:6" hidden="1" x14ac:dyDescent="0.3">
      <c r="A302" s="59" t="s">
        <v>289</v>
      </c>
      <c r="B302" s="81">
        <v>10</v>
      </c>
      <c r="C302" s="96">
        <v>0</v>
      </c>
    </row>
    <row r="303" spans="1:6" hidden="1" x14ac:dyDescent="0.3">
      <c r="A303" s="59" t="s">
        <v>560</v>
      </c>
      <c r="B303" s="81">
        <v>0</v>
      </c>
      <c r="C303" s="96">
        <v>0</v>
      </c>
    </row>
    <row r="304" spans="1:6" hidden="1" x14ac:dyDescent="0.3">
      <c r="A304" s="59" t="s">
        <v>561</v>
      </c>
      <c r="B304" s="81">
        <v>19</v>
      </c>
      <c r="C304" s="96">
        <v>0</v>
      </c>
    </row>
    <row r="305" spans="1:6" x14ac:dyDescent="0.3">
      <c r="A305" s="125" t="s">
        <v>463</v>
      </c>
      <c r="B305" s="125">
        <v>79</v>
      </c>
      <c r="C305" s="90">
        <v>0</v>
      </c>
      <c r="D305" s="125"/>
      <c r="E305" s="125"/>
      <c r="F305" s="94">
        <f>IFERROR(E305/D305,0)</f>
        <v>0</v>
      </c>
    </row>
    <row r="306" spans="1:6" x14ac:dyDescent="0.3">
      <c r="A306" s="125" t="s">
        <v>486</v>
      </c>
      <c r="B306" s="125">
        <v>109</v>
      </c>
      <c r="C306" s="90">
        <v>0</v>
      </c>
      <c r="D306" s="125"/>
      <c r="E306" s="125"/>
      <c r="F306" s="94">
        <f>IFERROR(E306/D306,0)</f>
        <v>0</v>
      </c>
    </row>
    <row r="307" spans="1:6" hidden="1" x14ac:dyDescent="0.3">
      <c r="A307" s="59" t="s">
        <v>273</v>
      </c>
      <c r="B307" s="81">
        <v>24</v>
      </c>
      <c r="C307" s="96">
        <v>0</v>
      </c>
    </row>
    <row r="308" spans="1:6" x14ac:dyDescent="0.3">
      <c r="A308" s="125" t="s">
        <v>487</v>
      </c>
      <c r="B308" s="125">
        <v>286</v>
      </c>
      <c r="C308" s="90">
        <v>12</v>
      </c>
      <c r="D308" s="125"/>
      <c r="E308" s="125"/>
      <c r="F308" s="94">
        <f>IFERROR(E308/D308,0)</f>
        <v>0</v>
      </c>
    </row>
    <row r="309" spans="1:6" x14ac:dyDescent="0.3">
      <c r="A309" t="s">
        <v>534</v>
      </c>
      <c r="B309" s="125">
        <v>88</v>
      </c>
      <c r="C309" s="90">
        <v>0</v>
      </c>
      <c r="D309" s="125"/>
      <c r="E309" s="125"/>
      <c r="F309" s="94">
        <f>IFERROR(E309/D309,0)</f>
        <v>0</v>
      </c>
    </row>
    <row r="310" spans="1:6" x14ac:dyDescent="0.3">
      <c r="A310" s="59" t="s">
        <v>87</v>
      </c>
      <c r="B310" s="81">
        <v>817</v>
      </c>
      <c r="C310" s="96">
        <v>17</v>
      </c>
      <c r="D310" s="120">
        <f t="shared" ref="D310:E312" si="13">B310</f>
        <v>817</v>
      </c>
      <c r="E310" s="120">
        <f t="shared" si="13"/>
        <v>17</v>
      </c>
      <c r="F310" s="94">
        <f>IFERROR(E310/D310,0)</f>
        <v>2.0807833537331701E-2</v>
      </c>
    </row>
    <row r="311" spans="1:6" x14ac:dyDescent="0.3">
      <c r="A311" t="s">
        <v>501</v>
      </c>
      <c r="B311" s="26">
        <v>367</v>
      </c>
      <c r="C311" s="97">
        <v>10</v>
      </c>
      <c r="D311" s="120">
        <f t="shared" si="13"/>
        <v>367</v>
      </c>
      <c r="E311" s="120">
        <f t="shared" si="13"/>
        <v>10</v>
      </c>
      <c r="F311" s="94">
        <f>IFERROR(E311/D311,0)</f>
        <v>2.7247956403269755E-2</v>
      </c>
    </row>
    <row r="312" spans="1:6" x14ac:dyDescent="0.3">
      <c r="A312" s="59" t="s">
        <v>250</v>
      </c>
      <c r="B312" s="81">
        <v>363</v>
      </c>
      <c r="C312" s="96">
        <v>11</v>
      </c>
      <c r="D312" s="120">
        <f t="shared" si="13"/>
        <v>363</v>
      </c>
      <c r="E312" s="120">
        <f t="shared" si="13"/>
        <v>11</v>
      </c>
      <c r="F312" s="94">
        <f>IFERROR(E312/D312,0)</f>
        <v>3.0303030303030304E-2</v>
      </c>
    </row>
    <row r="313" spans="1:6" hidden="1" x14ac:dyDescent="0.3">
      <c r="A313" s="59" t="s">
        <v>562</v>
      </c>
      <c r="B313" s="81">
        <v>15</v>
      </c>
      <c r="C313" s="96">
        <v>0</v>
      </c>
    </row>
    <row r="314" spans="1:6" hidden="1" x14ac:dyDescent="0.3">
      <c r="A314" s="59" t="s">
        <v>290</v>
      </c>
      <c r="B314" s="81">
        <v>0</v>
      </c>
      <c r="C314" s="96">
        <v>0</v>
      </c>
    </row>
    <row r="315" spans="1:6" x14ac:dyDescent="0.3">
      <c r="A315" s="125" t="s">
        <v>506</v>
      </c>
      <c r="B315" s="26">
        <v>706</v>
      </c>
      <c r="C315" s="97">
        <v>22</v>
      </c>
      <c r="D315" s="120">
        <f>B315</f>
        <v>706</v>
      </c>
      <c r="E315" s="120">
        <f>C315</f>
        <v>22</v>
      </c>
      <c r="F315" s="94">
        <f>IFERROR(E315/D315,0)</f>
        <v>3.1161473087818695E-2</v>
      </c>
    </row>
    <row r="316" spans="1:6" x14ac:dyDescent="0.3">
      <c r="A316" s="59" t="s">
        <v>198</v>
      </c>
      <c r="B316" s="81">
        <v>606</v>
      </c>
      <c r="C316" s="96">
        <v>19</v>
      </c>
      <c r="D316" s="120">
        <f>B316</f>
        <v>606</v>
      </c>
      <c r="E316" s="120">
        <f>C316</f>
        <v>19</v>
      </c>
      <c r="F316" s="94">
        <f>IFERROR(E316/D316,0)</f>
        <v>3.1353135313531351E-2</v>
      </c>
    </row>
    <row r="317" spans="1:6" hidden="1" x14ac:dyDescent="0.3">
      <c r="A317" s="59" t="s">
        <v>281</v>
      </c>
      <c r="B317" s="81">
        <v>10</v>
      </c>
      <c r="C317" s="96">
        <v>0</v>
      </c>
    </row>
    <row r="318" spans="1:6" hidden="1" x14ac:dyDescent="0.3">
      <c r="A318" s="59" t="s">
        <v>621</v>
      </c>
      <c r="B318" s="81">
        <v>28</v>
      </c>
      <c r="C318" s="96">
        <v>0</v>
      </c>
    </row>
    <row r="319" spans="1:6" hidden="1" x14ac:dyDescent="0.3">
      <c r="A319" s="59" t="s">
        <v>291</v>
      </c>
      <c r="B319" s="81">
        <v>11</v>
      </c>
      <c r="C319" s="96">
        <v>0</v>
      </c>
    </row>
    <row r="320" spans="1:6" hidden="1" x14ac:dyDescent="0.3">
      <c r="A320" s="59" t="s">
        <v>563</v>
      </c>
      <c r="B320" s="81">
        <v>15</v>
      </c>
      <c r="C320" s="96">
        <v>0</v>
      </c>
    </row>
    <row r="321" spans="1:6" hidden="1" x14ac:dyDescent="0.3">
      <c r="A321" s="59" t="s">
        <v>292</v>
      </c>
      <c r="B321" s="81">
        <v>0</v>
      </c>
      <c r="C321" s="96">
        <v>0</v>
      </c>
    </row>
    <row r="322" spans="1:6" hidden="1" x14ac:dyDescent="0.3">
      <c r="A322" s="59" t="s">
        <v>602</v>
      </c>
      <c r="B322" s="81">
        <v>23</v>
      </c>
      <c r="C322" s="96">
        <v>0</v>
      </c>
    </row>
    <row r="323" spans="1:6" hidden="1" x14ac:dyDescent="0.3">
      <c r="A323" s="59" t="s">
        <v>623</v>
      </c>
      <c r="B323" s="81">
        <v>0</v>
      </c>
      <c r="C323" s="96">
        <v>0</v>
      </c>
    </row>
    <row r="324" spans="1:6" hidden="1" x14ac:dyDescent="0.3">
      <c r="A324" s="59" t="s">
        <v>282</v>
      </c>
      <c r="B324" s="81">
        <v>12</v>
      </c>
      <c r="C324" s="96">
        <v>0</v>
      </c>
    </row>
    <row r="325" spans="1:6" hidden="1" x14ac:dyDescent="0.3">
      <c r="A325" s="59" t="s">
        <v>564</v>
      </c>
      <c r="B325" s="81">
        <v>0</v>
      </c>
      <c r="C325" s="96">
        <v>0</v>
      </c>
    </row>
    <row r="326" spans="1:6" hidden="1" x14ac:dyDescent="0.3">
      <c r="A326" s="59" t="s">
        <v>293</v>
      </c>
      <c r="B326" s="81">
        <v>20</v>
      </c>
      <c r="C326" s="96">
        <v>0</v>
      </c>
    </row>
    <row r="327" spans="1:6" hidden="1" x14ac:dyDescent="0.3">
      <c r="A327" s="59" t="s">
        <v>622</v>
      </c>
      <c r="B327" s="81">
        <v>19</v>
      </c>
      <c r="C327" s="96">
        <v>0</v>
      </c>
    </row>
    <row r="328" spans="1:6" hidden="1" x14ac:dyDescent="0.3">
      <c r="A328" s="59" t="s">
        <v>565</v>
      </c>
      <c r="B328" s="81">
        <v>0</v>
      </c>
      <c r="C328" s="96">
        <v>0</v>
      </c>
    </row>
    <row r="329" spans="1:6" x14ac:dyDescent="0.3">
      <c r="A329" s="59" t="s">
        <v>295</v>
      </c>
      <c r="B329" s="81">
        <v>549</v>
      </c>
      <c r="C329" s="96">
        <v>19</v>
      </c>
      <c r="D329" s="120">
        <f>B329</f>
        <v>549</v>
      </c>
      <c r="E329" s="120">
        <f>C329</f>
        <v>19</v>
      </c>
      <c r="F329" s="94">
        <f>IFERROR(E329/D329,0)</f>
        <v>3.4608378870673952E-2</v>
      </c>
    </row>
    <row r="330" spans="1:6" x14ac:dyDescent="0.3">
      <c r="A330" s="59" t="s">
        <v>330</v>
      </c>
      <c r="B330" s="81">
        <v>402</v>
      </c>
      <c r="C330" s="96">
        <v>14</v>
      </c>
      <c r="D330" s="120">
        <f>B330</f>
        <v>402</v>
      </c>
      <c r="E330" s="120">
        <f>C330</f>
        <v>14</v>
      </c>
      <c r="F330" s="94">
        <f>IFERROR(E330/D330,0)</f>
        <v>3.482587064676617E-2</v>
      </c>
    </row>
    <row r="331" spans="1:6" hidden="1" x14ac:dyDescent="0.3">
      <c r="A331" s="59" t="s">
        <v>285</v>
      </c>
      <c r="B331" s="81">
        <v>58</v>
      </c>
      <c r="C331" s="96">
        <v>0</v>
      </c>
    </row>
    <row r="332" spans="1:6" x14ac:dyDescent="0.3">
      <c r="A332" s="59" t="s">
        <v>351</v>
      </c>
      <c r="B332" s="81">
        <v>279</v>
      </c>
      <c r="C332" s="96">
        <v>10</v>
      </c>
      <c r="D332" s="120">
        <f>B332</f>
        <v>279</v>
      </c>
      <c r="E332" s="120">
        <f>C332</f>
        <v>10</v>
      </c>
      <c r="F332" s="94">
        <f>IFERROR(E332/D332,0)</f>
        <v>3.5842293906810034E-2</v>
      </c>
    </row>
    <row r="333" spans="1:6" hidden="1" x14ac:dyDescent="0.3">
      <c r="A333" s="59" t="s">
        <v>287</v>
      </c>
      <c r="B333" s="81">
        <v>18</v>
      </c>
      <c r="C333" s="96">
        <v>0</v>
      </c>
    </row>
    <row r="334" spans="1:6" hidden="1" x14ac:dyDescent="0.3">
      <c r="A334" s="59" t="s">
        <v>566</v>
      </c>
      <c r="B334" s="81">
        <v>26</v>
      </c>
      <c r="C334" s="96">
        <v>0</v>
      </c>
    </row>
    <row r="335" spans="1:6" hidden="1" x14ac:dyDescent="0.3">
      <c r="A335" s="59" t="s">
        <v>294</v>
      </c>
      <c r="B335" s="81">
        <v>31</v>
      </c>
      <c r="C335" s="96">
        <v>0</v>
      </c>
    </row>
    <row r="336" spans="1:6" x14ac:dyDescent="0.3">
      <c r="A336" s="59" t="s">
        <v>166</v>
      </c>
      <c r="B336" s="81">
        <v>303</v>
      </c>
      <c r="C336" s="96">
        <v>11</v>
      </c>
      <c r="D336" s="120">
        <f t="shared" ref="D336:E339" si="14">B336</f>
        <v>303</v>
      </c>
      <c r="E336" s="120">
        <f t="shared" si="14"/>
        <v>11</v>
      </c>
      <c r="F336" s="94">
        <f>IFERROR(E336/D336,0)</f>
        <v>3.6303630363036306E-2</v>
      </c>
    </row>
    <row r="337" spans="1:6" x14ac:dyDescent="0.3">
      <c r="A337" s="125" t="s">
        <v>466</v>
      </c>
      <c r="B337" s="26">
        <v>450</v>
      </c>
      <c r="C337" s="97">
        <v>17</v>
      </c>
      <c r="D337" s="120">
        <f t="shared" si="14"/>
        <v>450</v>
      </c>
      <c r="E337" s="120">
        <f t="shared" si="14"/>
        <v>17</v>
      </c>
      <c r="F337" s="94">
        <f>IFERROR(E337/D337,0)</f>
        <v>3.7777777777777778E-2</v>
      </c>
    </row>
    <row r="338" spans="1:6" x14ac:dyDescent="0.3">
      <c r="A338" t="s">
        <v>530</v>
      </c>
      <c r="B338" s="26">
        <v>484</v>
      </c>
      <c r="C338" s="97">
        <v>19</v>
      </c>
      <c r="D338" s="120">
        <f t="shared" si="14"/>
        <v>484</v>
      </c>
      <c r="E338" s="120">
        <f t="shared" si="14"/>
        <v>19</v>
      </c>
      <c r="F338" s="94">
        <f>IFERROR(E338/D338,0)</f>
        <v>3.9256198347107439E-2</v>
      </c>
    </row>
    <row r="339" spans="1:6" x14ac:dyDescent="0.3">
      <c r="A339" s="59" t="s">
        <v>145</v>
      </c>
      <c r="B339" s="81">
        <v>627</v>
      </c>
      <c r="C339" s="96">
        <v>25</v>
      </c>
      <c r="D339" s="120">
        <f t="shared" si="14"/>
        <v>627</v>
      </c>
      <c r="E339" s="120">
        <f t="shared" si="14"/>
        <v>25</v>
      </c>
      <c r="F339" s="94">
        <f>IFERROR(E339/D339,0)</f>
        <v>3.9872408293460927E-2</v>
      </c>
    </row>
    <row r="340" spans="1:6" hidden="1" x14ac:dyDescent="0.3">
      <c r="A340" s="59" t="s">
        <v>313</v>
      </c>
      <c r="B340" s="81">
        <v>16</v>
      </c>
      <c r="C340" s="96">
        <v>0</v>
      </c>
    </row>
    <row r="341" spans="1:6" x14ac:dyDescent="0.3">
      <c r="A341" s="59" t="s">
        <v>193</v>
      </c>
      <c r="B341" s="81">
        <v>3004</v>
      </c>
      <c r="C341" s="96">
        <v>123</v>
      </c>
      <c r="D341" s="120">
        <f>B341</f>
        <v>3004</v>
      </c>
      <c r="E341" s="120">
        <f>C341</f>
        <v>123</v>
      </c>
      <c r="F341" s="94">
        <f>IFERROR(E341/D341,0)</f>
        <v>4.0945406125166443E-2</v>
      </c>
    </row>
    <row r="342" spans="1:6" hidden="1" x14ac:dyDescent="0.3">
      <c r="A342" s="59" t="s">
        <v>300</v>
      </c>
      <c r="B342" s="81">
        <v>23</v>
      </c>
      <c r="C342" s="96">
        <v>0</v>
      </c>
    </row>
    <row r="343" spans="1:6" hidden="1" x14ac:dyDescent="0.3">
      <c r="A343" s="59" t="s">
        <v>301</v>
      </c>
      <c r="B343" s="81">
        <v>19</v>
      </c>
      <c r="C343" s="96">
        <v>0</v>
      </c>
    </row>
    <row r="344" spans="1:6" hidden="1" x14ac:dyDescent="0.3">
      <c r="A344" s="59" t="s">
        <v>302</v>
      </c>
      <c r="B344" s="81">
        <v>48</v>
      </c>
      <c r="C344" s="96">
        <v>0</v>
      </c>
    </row>
    <row r="345" spans="1:6" x14ac:dyDescent="0.3">
      <c r="A345" s="59" t="s">
        <v>23</v>
      </c>
      <c r="B345" s="81">
        <v>322</v>
      </c>
      <c r="C345" s="96">
        <v>14</v>
      </c>
      <c r="D345" s="120">
        <f>B345</f>
        <v>322</v>
      </c>
      <c r="E345" s="120">
        <f>C345</f>
        <v>14</v>
      </c>
      <c r="F345" s="94">
        <f>IFERROR(E345/D345,0)</f>
        <v>4.3478260869565216E-2</v>
      </c>
    </row>
    <row r="346" spans="1:6" x14ac:dyDescent="0.3">
      <c r="A346" s="125" t="s">
        <v>532</v>
      </c>
      <c r="B346" s="26">
        <v>276</v>
      </c>
      <c r="C346" s="97">
        <v>12</v>
      </c>
      <c r="D346" s="120">
        <f>B346</f>
        <v>276</v>
      </c>
      <c r="E346" s="120">
        <f>C346</f>
        <v>12</v>
      </c>
      <c r="F346" s="94">
        <f>IFERROR(E346/D346,0)</f>
        <v>4.3478260869565216E-2</v>
      </c>
    </row>
    <row r="347" spans="1:6" hidden="1" x14ac:dyDescent="0.3">
      <c r="A347" s="59" t="s">
        <v>314</v>
      </c>
      <c r="B347" s="81">
        <v>45</v>
      </c>
      <c r="C347" s="96">
        <v>0</v>
      </c>
    </row>
    <row r="348" spans="1:6" hidden="1" x14ac:dyDescent="0.3">
      <c r="A348" s="59" t="s">
        <v>305</v>
      </c>
      <c r="B348" s="81">
        <v>24</v>
      </c>
      <c r="C348" s="96">
        <v>0</v>
      </c>
    </row>
    <row r="349" spans="1:6" hidden="1" x14ac:dyDescent="0.3">
      <c r="A349" s="59" t="s">
        <v>306</v>
      </c>
      <c r="B349" s="81">
        <v>12</v>
      </c>
      <c r="C349" s="96">
        <v>0</v>
      </c>
    </row>
    <row r="350" spans="1:6" x14ac:dyDescent="0.3">
      <c r="A350" s="59" t="s">
        <v>60</v>
      </c>
      <c r="B350" s="81">
        <v>872</v>
      </c>
      <c r="C350" s="96">
        <v>38</v>
      </c>
      <c r="D350" s="120">
        <f>B350</f>
        <v>872</v>
      </c>
      <c r="E350" s="120">
        <f>C350</f>
        <v>38</v>
      </c>
      <c r="F350" s="94">
        <f>IFERROR(E350/D350,0)</f>
        <v>4.3577981651376149E-2</v>
      </c>
    </row>
    <row r="351" spans="1:6" x14ac:dyDescent="0.3">
      <c r="A351" s="59" t="s">
        <v>254</v>
      </c>
      <c r="B351" s="81">
        <v>229</v>
      </c>
      <c r="C351" s="96">
        <v>10</v>
      </c>
      <c r="D351" s="120">
        <f>B351</f>
        <v>229</v>
      </c>
      <c r="E351" s="120">
        <f>C351</f>
        <v>10</v>
      </c>
      <c r="F351" s="94">
        <f>IFERROR(E351/D351,0)</f>
        <v>4.3668122270742356E-2</v>
      </c>
    </row>
    <row r="352" spans="1:6" hidden="1" x14ac:dyDescent="0.3">
      <c r="A352" s="59" t="s">
        <v>308</v>
      </c>
      <c r="B352" s="81">
        <v>42</v>
      </c>
      <c r="C352" s="96">
        <v>0</v>
      </c>
    </row>
    <row r="353" spans="1:6" hidden="1" x14ac:dyDescent="0.3">
      <c r="A353" s="59" t="s">
        <v>567</v>
      </c>
      <c r="B353" s="81">
        <v>19</v>
      </c>
      <c r="C353" s="96">
        <v>0</v>
      </c>
    </row>
    <row r="354" spans="1:6" x14ac:dyDescent="0.3">
      <c r="A354" s="125" t="s">
        <v>467</v>
      </c>
      <c r="B354" s="26">
        <v>293</v>
      </c>
      <c r="C354" s="97">
        <v>13</v>
      </c>
      <c r="D354" s="120">
        <f>B354</f>
        <v>293</v>
      </c>
      <c r="E354" s="120">
        <f>C354</f>
        <v>13</v>
      </c>
      <c r="F354" s="94">
        <f>IFERROR(E354/D354,0)</f>
        <v>4.4368600682593858E-2</v>
      </c>
    </row>
    <row r="355" spans="1:6" hidden="1" x14ac:dyDescent="0.3">
      <c r="A355" s="59" t="s">
        <v>568</v>
      </c>
      <c r="B355" s="81">
        <v>23</v>
      </c>
      <c r="C355" s="96">
        <v>0</v>
      </c>
    </row>
    <row r="356" spans="1:6" hidden="1" x14ac:dyDescent="0.3">
      <c r="A356" s="59" t="s">
        <v>569</v>
      </c>
      <c r="B356" s="81">
        <v>0</v>
      </c>
      <c r="C356" s="96">
        <v>0</v>
      </c>
    </row>
    <row r="357" spans="1:6" hidden="1" x14ac:dyDescent="0.3">
      <c r="A357" s="59" t="s">
        <v>316</v>
      </c>
      <c r="B357" s="81">
        <v>0</v>
      </c>
      <c r="C357" s="96">
        <v>0</v>
      </c>
    </row>
    <row r="358" spans="1:6" x14ac:dyDescent="0.3">
      <c r="A358" s="125" t="s">
        <v>421</v>
      </c>
      <c r="B358" s="26">
        <v>238</v>
      </c>
      <c r="C358" s="97">
        <v>11</v>
      </c>
      <c r="D358" s="120">
        <f t="shared" ref="D358:E360" si="15">B358</f>
        <v>238</v>
      </c>
      <c r="E358" s="120">
        <f t="shared" si="15"/>
        <v>11</v>
      </c>
      <c r="F358" s="94">
        <f>IFERROR(E358/D358,0)</f>
        <v>4.6218487394957986E-2</v>
      </c>
    </row>
    <row r="359" spans="1:6" x14ac:dyDescent="0.3">
      <c r="A359" s="59" t="s">
        <v>276</v>
      </c>
      <c r="B359" s="81">
        <v>299</v>
      </c>
      <c r="C359" s="96">
        <v>14</v>
      </c>
      <c r="D359" s="120">
        <f t="shared" si="15"/>
        <v>299</v>
      </c>
      <c r="E359" s="120">
        <f t="shared" si="15"/>
        <v>14</v>
      </c>
      <c r="F359" s="94">
        <f>IFERROR(E359/D359,0)</f>
        <v>4.6822742474916385E-2</v>
      </c>
    </row>
    <row r="360" spans="1:6" x14ac:dyDescent="0.3">
      <c r="A360" s="59" t="s">
        <v>228</v>
      </c>
      <c r="B360" s="81">
        <v>231</v>
      </c>
      <c r="C360" s="96">
        <v>11</v>
      </c>
      <c r="D360" s="120">
        <f t="shared" si="15"/>
        <v>231</v>
      </c>
      <c r="E360" s="120">
        <f t="shared" si="15"/>
        <v>11</v>
      </c>
      <c r="F360" s="94">
        <f>IFERROR(E360/D360,0)</f>
        <v>4.7619047619047616E-2</v>
      </c>
    </row>
    <row r="361" spans="1:6" hidden="1" x14ac:dyDescent="0.3">
      <c r="A361" s="59" t="s">
        <v>317</v>
      </c>
      <c r="B361" s="81">
        <v>0</v>
      </c>
      <c r="C361" s="96">
        <v>0</v>
      </c>
    </row>
    <row r="362" spans="1:6" hidden="1" x14ac:dyDescent="0.3">
      <c r="A362" s="59" t="s">
        <v>570</v>
      </c>
      <c r="B362" s="81">
        <v>0</v>
      </c>
      <c r="C362" s="96">
        <v>0</v>
      </c>
    </row>
    <row r="363" spans="1:6" x14ac:dyDescent="0.3">
      <c r="A363" t="s">
        <v>497</v>
      </c>
      <c r="B363" s="26">
        <v>591</v>
      </c>
      <c r="C363" s="97">
        <v>31</v>
      </c>
      <c r="D363" s="120">
        <f>B363</f>
        <v>591</v>
      </c>
      <c r="E363" s="120">
        <f>C363</f>
        <v>31</v>
      </c>
      <c r="F363" s="94">
        <f>IFERROR(E363/D363,0)</f>
        <v>5.2453468697123522E-2</v>
      </c>
    </row>
    <row r="364" spans="1:6" hidden="1" x14ac:dyDescent="0.3">
      <c r="A364" s="59" t="s">
        <v>319</v>
      </c>
      <c r="B364" s="81">
        <v>34</v>
      </c>
      <c r="C364" s="96">
        <v>0</v>
      </c>
    </row>
    <row r="365" spans="1:6" hidden="1" x14ac:dyDescent="0.3">
      <c r="A365" s="59" t="s">
        <v>320</v>
      </c>
      <c r="B365" s="81">
        <v>10</v>
      </c>
      <c r="C365" s="96">
        <v>0</v>
      </c>
    </row>
    <row r="366" spans="1:6" x14ac:dyDescent="0.3">
      <c r="A366" s="59" t="s">
        <v>334</v>
      </c>
      <c r="B366" s="81">
        <v>1215</v>
      </c>
      <c r="C366" s="96">
        <v>65</v>
      </c>
      <c r="D366" s="120">
        <f>B366</f>
        <v>1215</v>
      </c>
      <c r="E366" s="120">
        <f>C366</f>
        <v>65</v>
      </c>
      <c r="F366" s="94">
        <f>IFERROR(E366/D366,0)</f>
        <v>5.3497942386831275E-2</v>
      </c>
    </row>
    <row r="367" spans="1:6" hidden="1" x14ac:dyDescent="0.3">
      <c r="A367" s="59" t="s">
        <v>322</v>
      </c>
      <c r="B367" s="81">
        <v>26</v>
      </c>
      <c r="C367" s="96">
        <v>0</v>
      </c>
    </row>
    <row r="368" spans="1:6" hidden="1" x14ac:dyDescent="0.3">
      <c r="A368" s="59" t="s">
        <v>323</v>
      </c>
      <c r="B368" s="81">
        <v>48</v>
      </c>
      <c r="C368" s="96">
        <v>0</v>
      </c>
    </row>
    <row r="369" spans="1:6" x14ac:dyDescent="0.3">
      <c r="A369" s="59" t="s">
        <v>318</v>
      </c>
      <c r="B369" s="81">
        <v>309</v>
      </c>
      <c r="C369" s="96">
        <v>17</v>
      </c>
      <c r="D369" s="120">
        <f t="shared" ref="D369:E372" si="16">B369</f>
        <v>309</v>
      </c>
      <c r="E369" s="120">
        <f t="shared" si="16"/>
        <v>17</v>
      </c>
      <c r="F369" s="94">
        <f>IFERROR(E369/D369,0)</f>
        <v>5.5016181229773461E-2</v>
      </c>
    </row>
    <row r="370" spans="1:6" x14ac:dyDescent="0.3">
      <c r="A370" s="59" t="s">
        <v>207</v>
      </c>
      <c r="B370" s="81">
        <v>249</v>
      </c>
      <c r="C370" s="96">
        <v>14</v>
      </c>
      <c r="D370" s="120">
        <f t="shared" si="16"/>
        <v>249</v>
      </c>
      <c r="E370" s="120">
        <f t="shared" si="16"/>
        <v>14</v>
      </c>
      <c r="F370" s="94">
        <f>IFERROR(E370/D370,0)</f>
        <v>5.6224899598393573E-2</v>
      </c>
    </row>
    <row r="371" spans="1:6" x14ac:dyDescent="0.3">
      <c r="A371" s="59" t="s">
        <v>262</v>
      </c>
      <c r="B371" s="81">
        <v>938</v>
      </c>
      <c r="C371" s="96">
        <v>53</v>
      </c>
      <c r="D371" s="120">
        <f t="shared" si="16"/>
        <v>938</v>
      </c>
      <c r="E371" s="120">
        <f t="shared" si="16"/>
        <v>53</v>
      </c>
      <c r="F371" s="94">
        <f>IFERROR(E371/D371,0)</f>
        <v>5.6503198294243072E-2</v>
      </c>
    </row>
    <row r="372" spans="1:6" x14ac:dyDescent="0.3">
      <c r="A372" s="125" t="s">
        <v>531</v>
      </c>
      <c r="B372" s="26">
        <v>422</v>
      </c>
      <c r="C372" s="97">
        <v>24</v>
      </c>
      <c r="D372" s="120">
        <f t="shared" si="16"/>
        <v>422</v>
      </c>
      <c r="E372" s="120">
        <f t="shared" si="16"/>
        <v>24</v>
      </c>
      <c r="F372" s="94">
        <f>IFERROR(E372/D372,0)</f>
        <v>5.6872037914691941E-2</v>
      </c>
    </row>
    <row r="373" spans="1:6" hidden="1" x14ac:dyDescent="0.3">
      <c r="A373" s="59" t="s">
        <v>328</v>
      </c>
      <c r="B373" s="81">
        <v>60</v>
      </c>
      <c r="C373" s="96">
        <v>0</v>
      </c>
    </row>
    <row r="374" spans="1:6" hidden="1" x14ac:dyDescent="0.3">
      <c r="A374" s="59" t="s">
        <v>329</v>
      </c>
      <c r="B374" s="81">
        <v>29</v>
      </c>
      <c r="C374" s="96">
        <v>0</v>
      </c>
    </row>
    <row r="375" spans="1:6" x14ac:dyDescent="0.3">
      <c r="A375" s="59" t="s">
        <v>83</v>
      </c>
      <c r="B375" s="81">
        <v>174</v>
      </c>
      <c r="C375" s="96">
        <v>10</v>
      </c>
      <c r="D375" s="120">
        <f>B375</f>
        <v>174</v>
      </c>
      <c r="E375" s="120">
        <f>C375</f>
        <v>10</v>
      </c>
      <c r="F375" s="94">
        <f>IFERROR(E375/D375,0)</f>
        <v>5.7471264367816091E-2</v>
      </c>
    </row>
    <row r="376" spans="1:6" hidden="1" x14ac:dyDescent="0.3">
      <c r="A376" s="59" t="s">
        <v>331</v>
      </c>
      <c r="B376" s="81">
        <v>46</v>
      </c>
      <c r="C376" s="96">
        <v>10</v>
      </c>
    </row>
    <row r="377" spans="1:6" hidden="1" x14ac:dyDescent="0.3">
      <c r="A377" s="59" t="s">
        <v>624</v>
      </c>
      <c r="B377" s="81">
        <v>0</v>
      </c>
      <c r="C377" s="96">
        <v>0</v>
      </c>
    </row>
    <row r="378" spans="1:6" x14ac:dyDescent="0.3">
      <c r="A378" s="59" t="s">
        <v>208</v>
      </c>
      <c r="B378" s="81">
        <v>313</v>
      </c>
      <c r="C378" s="96">
        <v>18</v>
      </c>
      <c r="D378" s="120">
        <f>B378</f>
        <v>313</v>
      </c>
      <c r="E378" s="120">
        <f>C378</f>
        <v>18</v>
      </c>
      <c r="F378" s="94">
        <f>IFERROR(E378/D378,0)</f>
        <v>5.7507987220447282E-2</v>
      </c>
    </row>
    <row r="379" spans="1:6" hidden="1" x14ac:dyDescent="0.3">
      <c r="A379" s="59" t="s">
        <v>625</v>
      </c>
      <c r="B379" s="81">
        <v>27</v>
      </c>
      <c r="C379" s="96">
        <v>0</v>
      </c>
    </row>
    <row r="380" spans="1:6" hidden="1" x14ac:dyDescent="0.3">
      <c r="A380" s="59" t="s">
        <v>333</v>
      </c>
      <c r="B380" s="81">
        <v>10</v>
      </c>
      <c r="C380" s="96">
        <v>10</v>
      </c>
    </row>
    <row r="381" spans="1:6" hidden="1" x14ac:dyDescent="0.3">
      <c r="A381" s="59" t="s">
        <v>335</v>
      </c>
      <c r="B381" s="81">
        <v>57</v>
      </c>
      <c r="C381" s="96">
        <v>0</v>
      </c>
    </row>
    <row r="382" spans="1:6" x14ac:dyDescent="0.3">
      <c r="A382" s="59" t="s">
        <v>85</v>
      </c>
      <c r="B382" s="81">
        <v>330</v>
      </c>
      <c r="C382" s="96">
        <v>19</v>
      </c>
      <c r="D382" s="120">
        <f>B382</f>
        <v>330</v>
      </c>
      <c r="E382" s="120">
        <f>C382</f>
        <v>19</v>
      </c>
      <c r="F382" s="94">
        <f>IFERROR(E382/D382,0)</f>
        <v>5.7575757575757579E-2</v>
      </c>
    </row>
    <row r="383" spans="1:6" hidden="1" x14ac:dyDescent="0.3">
      <c r="A383" s="59" t="s">
        <v>626</v>
      </c>
      <c r="B383" s="81">
        <v>11</v>
      </c>
      <c r="C383" s="96">
        <v>0</v>
      </c>
    </row>
    <row r="384" spans="1:6" x14ac:dyDescent="0.3">
      <c r="A384" s="59" t="s">
        <v>97</v>
      </c>
      <c r="B384" s="81">
        <v>412</v>
      </c>
      <c r="C384" s="96">
        <v>24</v>
      </c>
      <c r="D384" s="120">
        <f>B384</f>
        <v>412</v>
      </c>
      <c r="E384" s="120">
        <f>C384</f>
        <v>24</v>
      </c>
      <c r="F384" s="94">
        <f>IFERROR(E384/D384,0)</f>
        <v>5.8252427184466021E-2</v>
      </c>
    </row>
    <row r="385" spans="1:6" hidden="1" x14ac:dyDescent="0.3">
      <c r="A385" s="59" t="s">
        <v>337</v>
      </c>
      <c r="B385" s="81">
        <v>32</v>
      </c>
      <c r="C385" s="96">
        <v>0</v>
      </c>
    </row>
    <row r="386" spans="1:6" x14ac:dyDescent="0.3">
      <c r="A386" s="125" t="s">
        <v>461</v>
      </c>
      <c r="B386" s="26">
        <v>187</v>
      </c>
      <c r="C386" s="97">
        <v>11</v>
      </c>
      <c r="D386" s="120">
        <f>B386</f>
        <v>187</v>
      </c>
      <c r="E386" s="120">
        <f>C386</f>
        <v>11</v>
      </c>
      <c r="F386" s="94">
        <f>IFERROR(E386/D386,0)</f>
        <v>5.8823529411764705E-2</v>
      </c>
    </row>
    <row r="387" spans="1:6" hidden="1" x14ac:dyDescent="0.3">
      <c r="A387" s="59" t="s">
        <v>338</v>
      </c>
      <c r="B387" s="81">
        <v>43</v>
      </c>
      <c r="C387" s="96">
        <v>0</v>
      </c>
    </row>
    <row r="388" spans="1:6" x14ac:dyDescent="0.3">
      <c r="A388" s="59" t="s">
        <v>417</v>
      </c>
      <c r="B388" s="81">
        <v>678</v>
      </c>
      <c r="C388" s="96">
        <v>40</v>
      </c>
      <c r="D388" s="120">
        <f>B388</f>
        <v>678</v>
      </c>
      <c r="E388" s="120">
        <f>C388</f>
        <v>40</v>
      </c>
      <c r="F388" s="94">
        <f>IFERROR(E388/D388,0)</f>
        <v>5.8997050147492625E-2</v>
      </c>
    </row>
    <row r="389" spans="1:6" hidden="1" x14ac:dyDescent="0.3">
      <c r="A389" s="59" t="s">
        <v>343</v>
      </c>
      <c r="B389" s="81">
        <v>0</v>
      </c>
      <c r="C389" s="96">
        <v>0</v>
      </c>
    </row>
    <row r="390" spans="1:6" hidden="1" x14ac:dyDescent="0.3">
      <c r="A390" s="59" t="s">
        <v>340</v>
      </c>
      <c r="B390" s="81">
        <v>0</v>
      </c>
      <c r="C390" s="96">
        <v>0</v>
      </c>
    </row>
    <row r="391" spans="1:6" hidden="1" x14ac:dyDescent="0.3">
      <c r="A391" s="59" t="s">
        <v>341</v>
      </c>
      <c r="B391" s="81">
        <v>18</v>
      </c>
      <c r="C391" s="96">
        <v>0</v>
      </c>
    </row>
    <row r="392" spans="1:6" x14ac:dyDescent="0.3">
      <c r="A392" s="59" t="s">
        <v>215</v>
      </c>
      <c r="B392" s="81">
        <v>230</v>
      </c>
      <c r="C392" s="96">
        <v>14</v>
      </c>
      <c r="D392" s="120">
        <f t="shared" ref="D392:E394" si="17">B392</f>
        <v>230</v>
      </c>
      <c r="E392" s="120">
        <f t="shared" si="17"/>
        <v>14</v>
      </c>
      <c r="F392" s="94">
        <f>IFERROR(E392/D392,0)</f>
        <v>6.0869565217391307E-2</v>
      </c>
    </row>
    <row r="393" spans="1:6" x14ac:dyDescent="0.3">
      <c r="A393" s="59" t="s">
        <v>283</v>
      </c>
      <c r="B393" s="81">
        <v>187</v>
      </c>
      <c r="C393" s="96">
        <v>12</v>
      </c>
      <c r="D393" s="120">
        <f t="shared" si="17"/>
        <v>187</v>
      </c>
      <c r="E393" s="120">
        <f t="shared" si="17"/>
        <v>12</v>
      </c>
      <c r="F393" s="94">
        <f>IFERROR(E393/D393,0)</f>
        <v>6.4171122994652413E-2</v>
      </c>
    </row>
    <row r="394" spans="1:6" x14ac:dyDescent="0.3">
      <c r="A394" s="59" t="s">
        <v>209</v>
      </c>
      <c r="B394" s="81">
        <v>440</v>
      </c>
      <c r="C394" s="96">
        <v>29</v>
      </c>
      <c r="D394" s="120">
        <f t="shared" si="17"/>
        <v>440</v>
      </c>
      <c r="E394" s="120">
        <f t="shared" si="17"/>
        <v>29</v>
      </c>
      <c r="F394" s="94">
        <f>IFERROR(E394/D394,0)</f>
        <v>6.5909090909090903E-2</v>
      </c>
    </row>
    <row r="395" spans="1:6" hidden="1" x14ac:dyDescent="0.3">
      <c r="A395" s="59" t="s">
        <v>347</v>
      </c>
      <c r="B395" s="81">
        <v>35</v>
      </c>
      <c r="C395" s="96">
        <v>0</v>
      </c>
    </row>
    <row r="396" spans="1:6" hidden="1" x14ac:dyDescent="0.3">
      <c r="A396" s="59" t="s">
        <v>423</v>
      </c>
      <c r="B396" s="81">
        <v>16</v>
      </c>
      <c r="C396" s="96">
        <v>0</v>
      </c>
    </row>
    <row r="397" spans="1:6" x14ac:dyDescent="0.3">
      <c r="A397" s="125" t="s">
        <v>479</v>
      </c>
      <c r="B397" s="26">
        <v>151</v>
      </c>
      <c r="C397" s="97">
        <v>10</v>
      </c>
      <c r="D397" s="120">
        <f>B397</f>
        <v>151</v>
      </c>
      <c r="E397" s="120">
        <f>C397</f>
        <v>10</v>
      </c>
      <c r="F397" s="94">
        <f>IFERROR(E397/D397,0)</f>
        <v>6.6225165562913912E-2</v>
      </c>
    </row>
    <row r="398" spans="1:6" hidden="1" x14ac:dyDescent="0.3">
      <c r="A398" s="59" t="s">
        <v>349</v>
      </c>
      <c r="B398" s="81">
        <v>17</v>
      </c>
      <c r="C398" s="96">
        <v>0</v>
      </c>
    </row>
    <row r="399" spans="1:6" hidden="1" x14ac:dyDescent="0.3">
      <c r="A399" s="59" t="s">
        <v>350</v>
      </c>
      <c r="B399" s="81">
        <v>0</v>
      </c>
      <c r="C399" s="96">
        <v>0</v>
      </c>
    </row>
    <row r="400" spans="1:6" hidden="1" x14ac:dyDescent="0.3">
      <c r="A400" s="59" t="s">
        <v>584</v>
      </c>
      <c r="B400" s="81">
        <v>56</v>
      </c>
      <c r="C400" s="96">
        <v>0</v>
      </c>
    </row>
    <row r="401" spans="1:6" x14ac:dyDescent="0.3">
      <c r="A401" s="125" t="s">
        <v>469</v>
      </c>
      <c r="B401" s="26">
        <v>880</v>
      </c>
      <c r="C401" s="97">
        <v>59</v>
      </c>
      <c r="D401" s="120">
        <f>B401</f>
        <v>880</v>
      </c>
      <c r="E401" s="120">
        <f>C401</f>
        <v>59</v>
      </c>
      <c r="F401" s="94">
        <f>IFERROR(E401/D401,0)</f>
        <v>6.7045454545454547E-2</v>
      </c>
    </row>
    <row r="402" spans="1:6" hidden="1" x14ac:dyDescent="0.3">
      <c r="A402" s="59" t="s">
        <v>603</v>
      </c>
      <c r="B402" s="81">
        <v>42</v>
      </c>
      <c r="C402" s="96">
        <v>0</v>
      </c>
    </row>
    <row r="403" spans="1:6" x14ac:dyDescent="0.3">
      <c r="A403" s="125" t="s">
        <v>498</v>
      </c>
      <c r="B403" s="26">
        <v>310</v>
      </c>
      <c r="C403" s="97">
        <v>21</v>
      </c>
      <c r="D403" s="120">
        <f>B403</f>
        <v>310</v>
      </c>
      <c r="E403" s="120">
        <f>C403</f>
        <v>21</v>
      </c>
      <c r="F403" s="94">
        <f>IFERROR(E403/D403,0)</f>
        <v>6.7741935483870974E-2</v>
      </c>
    </row>
    <row r="404" spans="1:6" x14ac:dyDescent="0.3">
      <c r="A404" s="59" t="s">
        <v>202</v>
      </c>
      <c r="B404" s="81">
        <v>158</v>
      </c>
      <c r="C404" s="96">
        <v>11</v>
      </c>
      <c r="D404" s="120">
        <f>B404</f>
        <v>158</v>
      </c>
      <c r="E404" s="120">
        <f>C404</f>
        <v>11</v>
      </c>
      <c r="F404" s="94">
        <f>IFERROR(E404/D404,0)</f>
        <v>6.9620253164556958E-2</v>
      </c>
    </row>
    <row r="405" spans="1:6" hidden="1" x14ac:dyDescent="0.3">
      <c r="A405" s="59" t="s">
        <v>627</v>
      </c>
      <c r="B405" s="81">
        <v>11</v>
      </c>
      <c r="C405" s="96">
        <v>0</v>
      </c>
    </row>
    <row r="406" spans="1:6" x14ac:dyDescent="0.3">
      <c r="A406" s="59" t="s">
        <v>199</v>
      </c>
      <c r="B406" s="81">
        <v>1091</v>
      </c>
      <c r="C406" s="96">
        <v>76</v>
      </c>
      <c r="D406" s="120">
        <f>B406</f>
        <v>1091</v>
      </c>
      <c r="E406" s="120">
        <f>C406</f>
        <v>76</v>
      </c>
      <c r="F406" s="94">
        <f>IFERROR(E406/D406,0)</f>
        <v>6.9660861594867091E-2</v>
      </c>
    </row>
    <row r="407" spans="1:6" x14ac:dyDescent="0.3">
      <c r="A407" s="59" t="s">
        <v>339</v>
      </c>
      <c r="B407" s="81">
        <v>228</v>
      </c>
      <c r="C407" s="96">
        <v>16</v>
      </c>
      <c r="D407" s="120">
        <f>B407</f>
        <v>228</v>
      </c>
      <c r="E407" s="120">
        <f>C407</f>
        <v>16</v>
      </c>
      <c r="F407" s="94">
        <f>IFERROR(E407/D407,0)</f>
        <v>7.0175438596491224E-2</v>
      </c>
    </row>
    <row r="408" spans="1:6" hidden="1" x14ac:dyDescent="0.3">
      <c r="A408" s="59" t="s">
        <v>356</v>
      </c>
      <c r="B408" s="81">
        <v>0</v>
      </c>
      <c r="C408" s="96">
        <v>0</v>
      </c>
    </row>
    <row r="409" spans="1:6" hidden="1" x14ac:dyDescent="0.3">
      <c r="A409" s="59" t="s">
        <v>357</v>
      </c>
      <c r="B409" s="81">
        <v>13</v>
      </c>
      <c r="C409" s="96">
        <v>0</v>
      </c>
    </row>
    <row r="410" spans="1:6" hidden="1" x14ac:dyDescent="0.3">
      <c r="A410" s="59" t="s">
        <v>604</v>
      </c>
      <c r="B410" s="81">
        <v>0</v>
      </c>
      <c r="C410" s="96">
        <v>0</v>
      </c>
    </row>
    <row r="411" spans="1:6" hidden="1" x14ac:dyDescent="0.3">
      <c r="A411" s="59" t="s">
        <v>358</v>
      </c>
      <c r="B411" s="81">
        <v>0</v>
      </c>
      <c r="C411" s="96">
        <v>0</v>
      </c>
    </row>
    <row r="412" spans="1:6" hidden="1" x14ac:dyDescent="0.3">
      <c r="A412" s="59" t="s">
        <v>359</v>
      </c>
      <c r="B412" s="81">
        <v>0</v>
      </c>
      <c r="C412" s="96">
        <v>0</v>
      </c>
    </row>
    <row r="413" spans="1:6" hidden="1" x14ac:dyDescent="0.3">
      <c r="A413" s="59" t="s">
        <v>360</v>
      </c>
      <c r="B413" s="81">
        <v>0</v>
      </c>
      <c r="C413" s="96">
        <v>0</v>
      </c>
    </row>
    <row r="414" spans="1:6" x14ac:dyDescent="0.3">
      <c r="A414" s="59" t="s">
        <v>180</v>
      </c>
      <c r="B414" s="81">
        <v>227</v>
      </c>
      <c r="C414" s="96">
        <v>16</v>
      </c>
      <c r="D414" s="120">
        <f>B414</f>
        <v>227</v>
      </c>
      <c r="E414" s="120">
        <f>C414</f>
        <v>16</v>
      </c>
      <c r="F414" s="94">
        <f>IFERROR(E414/D414,0)</f>
        <v>7.0484581497797363E-2</v>
      </c>
    </row>
    <row r="415" spans="1:6" hidden="1" x14ac:dyDescent="0.3">
      <c r="A415" s="59" t="s">
        <v>362</v>
      </c>
      <c r="B415" s="81">
        <v>35</v>
      </c>
      <c r="C415" s="96">
        <v>0</v>
      </c>
    </row>
    <row r="416" spans="1:6" x14ac:dyDescent="0.3">
      <c r="A416" s="59" t="s">
        <v>336</v>
      </c>
      <c r="B416" s="81">
        <v>235</v>
      </c>
      <c r="C416" s="96">
        <v>17</v>
      </c>
      <c r="D416" s="120">
        <f t="shared" ref="D416:E420" si="18">B416</f>
        <v>235</v>
      </c>
      <c r="E416" s="120">
        <f t="shared" si="18"/>
        <v>17</v>
      </c>
      <c r="F416" s="94">
        <f>IFERROR(E416/D416,0)</f>
        <v>7.2340425531914887E-2</v>
      </c>
    </row>
    <row r="417" spans="1:6" x14ac:dyDescent="0.3">
      <c r="A417" s="59" t="s">
        <v>59</v>
      </c>
      <c r="B417" s="81">
        <v>473</v>
      </c>
      <c r="C417" s="96">
        <v>35</v>
      </c>
      <c r="D417" s="120">
        <f t="shared" si="18"/>
        <v>473</v>
      </c>
      <c r="E417" s="120">
        <f t="shared" si="18"/>
        <v>35</v>
      </c>
      <c r="F417" s="94">
        <f>IFERROR(E417/D417,0)</f>
        <v>7.399577167019028E-2</v>
      </c>
    </row>
    <row r="418" spans="1:6" x14ac:dyDescent="0.3">
      <c r="A418" s="59" t="s">
        <v>231</v>
      </c>
      <c r="B418" s="81">
        <v>413</v>
      </c>
      <c r="C418" s="96">
        <v>31</v>
      </c>
      <c r="D418" s="120">
        <f t="shared" si="18"/>
        <v>413</v>
      </c>
      <c r="E418" s="120">
        <f t="shared" si="18"/>
        <v>31</v>
      </c>
      <c r="F418" s="94">
        <f>IFERROR(E418/D418,0)</f>
        <v>7.5060532687651338E-2</v>
      </c>
    </row>
    <row r="419" spans="1:6" x14ac:dyDescent="0.3">
      <c r="A419" s="59" t="s">
        <v>245</v>
      </c>
      <c r="B419" s="81">
        <v>145</v>
      </c>
      <c r="C419" s="96">
        <v>11</v>
      </c>
      <c r="D419" s="120">
        <f t="shared" si="18"/>
        <v>145</v>
      </c>
      <c r="E419" s="120">
        <f t="shared" si="18"/>
        <v>11</v>
      </c>
      <c r="F419" s="94">
        <f>IFERROR(E419/D419,0)</f>
        <v>7.586206896551724E-2</v>
      </c>
    </row>
    <row r="420" spans="1:6" x14ac:dyDescent="0.3">
      <c r="A420" s="125" t="s">
        <v>472</v>
      </c>
      <c r="B420" s="26">
        <v>249</v>
      </c>
      <c r="C420" s="97">
        <v>19</v>
      </c>
      <c r="D420" s="120">
        <f t="shared" si="18"/>
        <v>249</v>
      </c>
      <c r="E420" s="120">
        <f t="shared" si="18"/>
        <v>19</v>
      </c>
      <c r="F420" s="94">
        <f>IFERROR(E420/D420,0)</f>
        <v>7.6305220883534142E-2</v>
      </c>
    </row>
    <row r="421" spans="1:6" hidden="1" x14ac:dyDescent="0.3">
      <c r="A421" s="59" t="s">
        <v>368</v>
      </c>
      <c r="B421" s="81">
        <v>23</v>
      </c>
      <c r="C421" s="96">
        <v>0</v>
      </c>
    </row>
    <row r="422" spans="1:6" x14ac:dyDescent="0.3">
      <c r="A422" t="s">
        <v>468</v>
      </c>
      <c r="B422" s="26">
        <v>221</v>
      </c>
      <c r="C422" s="97">
        <v>17</v>
      </c>
      <c r="D422" s="120">
        <f>B422</f>
        <v>221</v>
      </c>
      <c r="E422" s="120">
        <f>C422</f>
        <v>17</v>
      </c>
      <c r="F422" s="94">
        <f>IFERROR(E422/D422,0)</f>
        <v>7.6923076923076927E-2</v>
      </c>
    </row>
    <row r="423" spans="1:6" hidden="1" x14ac:dyDescent="0.3">
      <c r="A423" s="59" t="s">
        <v>571</v>
      </c>
      <c r="B423" s="81">
        <v>0</v>
      </c>
      <c r="C423" s="96">
        <v>0</v>
      </c>
    </row>
    <row r="424" spans="1:6" x14ac:dyDescent="0.3">
      <c r="A424" s="59" t="s">
        <v>363</v>
      </c>
      <c r="B424" s="81">
        <v>506</v>
      </c>
      <c r="C424" s="96">
        <v>39</v>
      </c>
      <c r="D424" s="120">
        <f>B424</f>
        <v>506</v>
      </c>
      <c r="E424" s="120">
        <f>C424</f>
        <v>39</v>
      </c>
      <c r="F424" s="94">
        <f>IFERROR(E424/D424,0)</f>
        <v>7.7075098814229248E-2</v>
      </c>
    </row>
    <row r="425" spans="1:6" hidden="1" x14ac:dyDescent="0.3">
      <c r="A425" s="59" t="s">
        <v>572</v>
      </c>
      <c r="B425" s="81">
        <v>10</v>
      </c>
      <c r="C425" s="96">
        <v>0</v>
      </c>
    </row>
    <row r="426" spans="1:6" hidden="1" x14ac:dyDescent="0.3">
      <c r="A426" s="59" t="s">
        <v>371</v>
      </c>
      <c r="B426" s="81">
        <v>0</v>
      </c>
      <c r="C426" s="96">
        <v>0</v>
      </c>
    </row>
    <row r="427" spans="1:6" x14ac:dyDescent="0.3">
      <c r="A427" s="59" t="s">
        <v>367</v>
      </c>
      <c r="B427" s="81">
        <v>256</v>
      </c>
      <c r="C427" s="96">
        <v>20</v>
      </c>
      <c r="D427" s="120">
        <f>B427</f>
        <v>256</v>
      </c>
      <c r="E427" s="120">
        <f>C427</f>
        <v>20</v>
      </c>
      <c r="F427" s="94">
        <f>IFERROR(E427/D427,0)</f>
        <v>7.8125E-2</v>
      </c>
    </row>
    <row r="428" spans="1:6" hidden="1" x14ac:dyDescent="0.3">
      <c r="A428" s="59" t="s">
        <v>373</v>
      </c>
      <c r="B428" s="81">
        <v>0</v>
      </c>
      <c r="C428" s="96">
        <v>0</v>
      </c>
    </row>
    <row r="429" spans="1:6" hidden="1" x14ac:dyDescent="0.3">
      <c r="A429" s="59" t="s">
        <v>628</v>
      </c>
      <c r="B429" s="81">
        <v>0</v>
      </c>
      <c r="C429" s="96">
        <v>0</v>
      </c>
    </row>
    <row r="430" spans="1:6" hidden="1" x14ac:dyDescent="0.3">
      <c r="A430" s="59" t="s">
        <v>374</v>
      </c>
      <c r="B430" s="81">
        <v>0</v>
      </c>
      <c r="C430" s="96">
        <v>0</v>
      </c>
    </row>
    <row r="431" spans="1:6" hidden="1" x14ac:dyDescent="0.3">
      <c r="A431" s="59" t="s">
        <v>375</v>
      </c>
      <c r="B431" s="81">
        <v>0</v>
      </c>
      <c r="C431" s="96">
        <v>0</v>
      </c>
    </row>
    <row r="432" spans="1:6" hidden="1" x14ac:dyDescent="0.3">
      <c r="A432" s="59" t="s">
        <v>573</v>
      </c>
      <c r="B432" s="81">
        <v>0</v>
      </c>
      <c r="C432" s="96">
        <v>0</v>
      </c>
    </row>
    <row r="433" spans="1:6" hidden="1" x14ac:dyDescent="0.3">
      <c r="A433" s="59" t="s">
        <v>376</v>
      </c>
      <c r="B433" s="81">
        <v>25</v>
      </c>
      <c r="C433" s="96">
        <v>0</v>
      </c>
    </row>
    <row r="434" spans="1:6" hidden="1" x14ac:dyDescent="0.3">
      <c r="A434" s="59" t="s">
        <v>629</v>
      </c>
      <c r="B434" s="81">
        <v>0</v>
      </c>
      <c r="C434" s="96">
        <v>0</v>
      </c>
    </row>
    <row r="435" spans="1:6" hidden="1" x14ac:dyDescent="0.3">
      <c r="A435" s="59" t="s">
        <v>574</v>
      </c>
      <c r="B435" s="81">
        <v>29</v>
      </c>
      <c r="C435" s="96">
        <v>0</v>
      </c>
    </row>
    <row r="436" spans="1:6" hidden="1" x14ac:dyDescent="0.3">
      <c r="A436" s="59" t="s">
        <v>575</v>
      </c>
      <c r="B436" s="81">
        <v>25</v>
      </c>
      <c r="C436" s="96">
        <v>0</v>
      </c>
    </row>
    <row r="437" spans="1:6" hidden="1" x14ac:dyDescent="0.3">
      <c r="A437" s="59" t="s">
        <v>630</v>
      </c>
      <c r="B437" s="81">
        <v>0</v>
      </c>
      <c r="C437" s="96">
        <v>0</v>
      </c>
    </row>
    <row r="438" spans="1:6" hidden="1" x14ac:dyDescent="0.3">
      <c r="A438" s="59" t="s">
        <v>576</v>
      </c>
      <c r="B438" s="81">
        <v>24</v>
      </c>
      <c r="C438" s="96">
        <v>0</v>
      </c>
    </row>
    <row r="439" spans="1:6" x14ac:dyDescent="0.3">
      <c r="A439" s="59" t="s">
        <v>165</v>
      </c>
      <c r="B439" s="81">
        <v>879</v>
      </c>
      <c r="C439" s="96">
        <v>69</v>
      </c>
      <c r="D439" s="120">
        <f t="shared" ref="D439:E441" si="19">B439</f>
        <v>879</v>
      </c>
      <c r="E439" s="120">
        <f t="shared" si="19"/>
        <v>69</v>
      </c>
      <c r="F439" s="94">
        <f>IFERROR(E439/D439,0)</f>
        <v>7.8498293515358364E-2</v>
      </c>
    </row>
    <row r="440" spans="1:6" x14ac:dyDescent="0.3">
      <c r="A440" t="s">
        <v>438</v>
      </c>
      <c r="B440" s="26">
        <v>165</v>
      </c>
      <c r="C440" s="97">
        <v>13</v>
      </c>
      <c r="D440" s="120">
        <f t="shared" si="19"/>
        <v>165</v>
      </c>
      <c r="E440" s="120">
        <f t="shared" si="19"/>
        <v>13</v>
      </c>
      <c r="F440" s="94">
        <f>IFERROR(E440/D440,0)</f>
        <v>7.8787878787878782E-2</v>
      </c>
    </row>
    <row r="441" spans="1:6" x14ac:dyDescent="0.3">
      <c r="A441" s="125" t="s">
        <v>523</v>
      </c>
      <c r="B441" s="26">
        <v>139</v>
      </c>
      <c r="C441" s="97">
        <v>11</v>
      </c>
      <c r="D441" s="120">
        <f t="shared" si="19"/>
        <v>139</v>
      </c>
      <c r="E441" s="120">
        <f t="shared" si="19"/>
        <v>11</v>
      </c>
      <c r="F441" s="94">
        <f>IFERROR(E441/D441,0)</f>
        <v>7.9136690647482008E-2</v>
      </c>
    </row>
    <row r="442" spans="1:6" hidden="1" x14ac:dyDescent="0.3">
      <c r="A442" s="59" t="s">
        <v>380</v>
      </c>
      <c r="B442" s="81">
        <v>0</v>
      </c>
      <c r="C442" s="96">
        <v>0</v>
      </c>
    </row>
    <row r="443" spans="1:6" hidden="1" x14ac:dyDescent="0.3">
      <c r="A443" s="59" t="s">
        <v>381</v>
      </c>
      <c r="B443" s="81">
        <v>0</v>
      </c>
      <c r="C443" s="96">
        <v>0</v>
      </c>
    </row>
    <row r="444" spans="1:6" hidden="1" x14ac:dyDescent="0.3">
      <c r="A444" s="59" t="s">
        <v>382</v>
      </c>
      <c r="B444" s="81">
        <v>0</v>
      </c>
      <c r="C444" s="96">
        <v>0</v>
      </c>
    </row>
    <row r="445" spans="1:6" hidden="1" x14ac:dyDescent="0.3">
      <c r="A445" s="59" t="s">
        <v>383</v>
      </c>
      <c r="B445" s="81">
        <v>0</v>
      </c>
      <c r="C445" s="96">
        <v>0</v>
      </c>
    </row>
    <row r="446" spans="1:6" hidden="1" x14ac:dyDescent="0.3">
      <c r="A446" s="59" t="s">
        <v>384</v>
      </c>
      <c r="B446" s="81">
        <v>0</v>
      </c>
      <c r="C446" s="96">
        <v>0</v>
      </c>
    </row>
    <row r="447" spans="1:6" hidden="1" x14ac:dyDescent="0.3">
      <c r="A447" s="59" t="s">
        <v>385</v>
      </c>
      <c r="B447" s="81">
        <v>0</v>
      </c>
      <c r="C447" s="96">
        <v>0</v>
      </c>
    </row>
    <row r="448" spans="1:6" x14ac:dyDescent="0.3">
      <c r="A448" s="59" t="s">
        <v>280</v>
      </c>
      <c r="B448" s="81">
        <v>240</v>
      </c>
      <c r="C448" s="96">
        <v>19</v>
      </c>
      <c r="D448" s="120">
        <f>B448</f>
        <v>240</v>
      </c>
      <c r="E448" s="120">
        <f>C448</f>
        <v>19</v>
      </c>
      <c r="F448" s="94">
        <f>IFERROR(E448/D448,0)</f>
        <v>7.9166666666666663E-2</v>
      </c>
    </row>
    <row r="449" spans="1:3" hidden="1" x14ac:dyDescent="0.3">
      <c r="A449" s="59" t="s">
        <v>387</v>
      </c>
      <c r="B449" s="81">
        <v>0</v>
      </c>
      <c r="C449" s="96">
        <v>0</v>
      </c>
    </row>
    <row r="450" spans="1:3" hidden="1" x14ac:dyDescent="0.3">
      <c r="A450" s="59" t="s">
        <v>388</v>
      </c>
      <c r="B450" s="81">
        <v>0</v>
      </c>
      <c r="C450" s="96">
        <v>0</v>
      </c>
    </row>
    <row r="451" spans="1:3" hidden="1" x14ac:dyDescent="0.3">
      <c r="A451" s="59" t="s">
        <v>389</v>
      </c>
      <c r="B451" s="81">
        <v>0</v>
      </c>
      <c r="C451" s="96">
        <v>0</v>
      </c>
    </row>
    <row r="452" spans="1:3" hidden="1" x14ac:dyDescent="0.3">
      <c r="A452" s="59" t="s">
        <v>390</v>
      </c>
      <c r="B452" s="81">
        <v>0</v>
      </c>
      <c r="C452" s="96">
        <v>0</v>
      </c>
    </row>
    <row r="453" spans="1:3" hidden="1" x14ac:dyDescent="0.3">
      <c r="A453" s="59" t="s">
        <v>391</v>
      </c>
      <c r="B453" s="81">
        <v>0</v>
      </c>
      <c r="C453" s="96">
        <v>0</v>
      </c>
    </row>
    <row r="454" spans="1:3" hidden="1" x14ac:dyDescent="0.3">
      <c r="A454" s="59" t="s">
        <v>392</v>
      </c>
      <c r="B454" s="81">
        <v>0</v>
      </c>
      <c r="C454" s="96">
        <v>0</v>
      </c>
    </row>
    <row r="455" spans="1:3" hidden="1" x14ac:dyDescent="0.3">
      <c r="A455" s="59" t="s">
        <v>631</v>
      </c>
      <c r="B455" s="81">
        <v>0</v>
      </c>
      <c r="C455" s="96">
        <v>0</v>
      </c>
    </row>
    <row r="456" spans="1:3" hidden="1" x14ac:dyDescent="0.3">
      <c r="A456" s="59" t="s">
        <v>393</v>
      </c>
      <c r="B456" s="81">
        <v>0</v>
      </c>
      <c r="C456" s="96">
        <v>0</v>
      </c>
    </row>
    <row r="457" spans="1:3" hidden="1" x14ac:dyDescent="0.3">
      <c r="A457" s="59" t="s">
        <v>632</v>
      </c>
      <c r="B457" s="81">
        <v>0</v>
      </c>
      <c r="C457" s="96">
        <v>0</v>
      </c>
    </row>
    <row r="458" spans="1:3" hidden="1" x14ac:dyDescent="0.3">
      <c r="A458" s="59" t="s">
        <v>394</v>
      </c>
      <c r="B458" s="81">
        <v>0</v>
      </c>
      <c r="C458" s="96">
        <v>0</v>
      </c>
    </row>
    <row r="459" spans="1:3" hidden="1" x14ac:dyDescent="0.3">
      <c r="A459" s="59" t="s">
        <v>577</v>
      </c>
      <c r="B459" s="81">
        <v>14</v>
      </c>
      <c r="C459" s="96">
        <v>0</v>
      </c>
    </row>
    <row r="460" spans="1:3" hidden="1" x14ac:dyDescent="0.3">
      <c r="A460" s="59" t="s">
        <v>395</v>
      </c>
      <c r="B460" s="81">
        <v>16</v>
      </c>
      <c r="C460" s="96">
        <v>0</v>
      </c>
    </row>
    <row r="461" spans="1:3" hidden="1" x14ac:dyDescent="0.3">
      <c r="A461" s="59" t="s">
        <v>605</v>
      </c>
      <c r="B461" s="81">
        <v>0</v>
      </c>
      <c r="C461" s="96">
        <v>0</v>
      </c>
    </row>
    <row r="462" spans="1:3" hidden="1" x14ac:dyDescent="0.3">
      <c r="A462" s="59" t="s">
        <v>633</v>
      </c>
      <c r="B462" s="81">
        <v>0</v>
      </c>
      <c r="C462" s="96">
        <v>0</v>
      </c>
    </row>
    <row r="463" spans="1:3" hidden="1" x14ac:dyDescent="0.3">
      <c r="A463" s="59" t="s">
        <v>396</v>
      </c>
      <c r="B463" s="81">
        <v>0</v>
      </c>
      <c r="C463" s="96">
        <v>0</v>
      </c>
    </row>
    <row r="464" spans="1:3" hidden="1" x14ac:dyDescent="0.3">
      <c r="A464" s="59" t="s">
        <v>397</v>
      </c>
      <c r="B464" s="81">
        <v>23</v>
      </c>
      <c r="C464" s="96">
        <v>0</v>
      </c>
    </row>
    <row r="465" spans="1:6" hidden="1" x14ac:dyDescent="0.3">
      <c r="A465" s="59" t="s">
        <v>398</v>
      </c>
      <c r="B465" s="81">
        <v>0</v>
      </c>
      <c r="C465" s="96">
        <v>0</v>
      </c>
    </row>
    <row r="466" spans="1:6" hidden="1" x14ac:dyDescent="0.3">
      <c r="A466" s="59" t="s">
        <v>399</v>
      </c>
      <c r="B466" s="81">
        <v>0</v>
      </c>
      <c r="C466" s="96">
        <v>0</v>
      </c>
    </row>
    <row r="467" spans="1:6" hidden="1" x14ac:dyDescent="0.3">
      <c r="A467" s="59" t="s">
        <v>400</v>
      </c>
      <c r="B467" s="81">
        <v>11</v>
      </c>
      <c r="C467" s="96">
        <v>10</v>
      </c>
    </row>
    <row r="468" spans="1:6" hidden="1" x14ac:dyDescent="0.3">
      <c r="A468" s="59" t="s">
        <v>606</v>
      </c>
      <c r="B468" s="81">
        <v>0</v>
      </c>
      <c r="C468" s="96">
        <v>0</v>
      </c>
    </row>
    <row r="469" spans="1:6" hidden="1" x14ac:dyDescent="0.3">
      <c r="A469" s="59" t="s">
        <v>401</v>
      </c>
      <c r="B469" s="81">
        <v>0</v>
      </c>
      <c r="C469" s="96">
        <v>0</v>
      </c>
    </row>
    <row r="470" spans="1:6" hidden="1" x14ac:dyDescent="0.3">
      <c r="A470" s="59" t="s">
        <v>607</v>
      </c>
      <c r="B470" s="81">
        <v>0</v>
      </c>
      <c r="C470" s="96">
        <v>0</v>
      </c>
    </row>
    <row r="471" spans="1:6" hidden="1" x14ac:dyDescent="0.3">
      <c r="A471" s="59" t="s">
        <v>578</v>
      </c>
      <c r="B471" s="81">
        <v>0</v>
      </c>
      <c r="C471" s="96">
        <v>0</v>
      </c>
    </row>
    <row r="472" spans="1:6" hidden="1" x14ac:dyDescent="0.3">
      <c r="A472" s="59" t="s">
        <v>402</v>
      </c>
      <c r="B472" s="81">
        <v>0</v>
      </c>
      <c r="C472" s="96">
        <v>0</v>
      </c>
    </row>
    <row r="473" spans="1:6" hidden="1" x14ac:dyDescent="0.3">
      <c r="A473" s="59" t="s">
        <v>403</v>
      </c>
      <c r="B473" s="81">
        <v>0</v>
      </c>
      <c r="C473" s="96">
        <v>0</v>
      </c>
    </row>
    <row r="474" spans="1:6" hidden="1" x14ac:dyDescent="0.3">
      <c r="A474" s="59" t="s">
        <v>634</v>
      </c>
      <c r="B474" s="81">
        <v>0</v>
      </c>
      <c r="C474" s="96">
        <v>0</v>
      </c>
    </row>
    <row r="475" spans="1:6" hidden="1" x14ac:dyDescent="0.3">
      <c r="A475" s="59" t="s">
        <v>608</v>
      </c>
      <c r="B475" s="81">
        <v>0</v>
      </c>
      <c r="C475" s="96">
        <v>0</v>
      </c>
    </row>
    <row r="476" spans="1:6" hidden="1" x14ac:dyDescent="0.3">
      <c r="A476" s="59" t="s">
        <v>404</v>
      </c>
      <c r="B476" s="81">
        <v>0</v>
      </c>
      <c r="C476" s="96">
        <v>0</v>
      </c>
    </row>
    <row r="477" spans="1:6" hidden="1" x14ac:dyDescent="0.3">
      <c r="A477" s="59" t="s">
        <v>405</v>
      </c>
      <c r="B477" s="81">
        <v>0</v>
      </c>
      <c r="C477" s="96">
        <v>0</v>
      </c>
    </row>
    <row r="478" spans="1:6" hidden="1" x14ac:dyDescent="0.3">
      <c r="A478" s="59" t="s">
        <v>635</v>
      </c>
      <c r="B478" s="81">
        <v>0</v>
      </c>
      <c r="C478" s="96">
        <v>0</v>
      </c>
    </row>
    <row r="479" spans="1:6" x14ac:dyDescent="0.3">
      <c r="A479" s="59" t="s">
        <v>22</v>
      </c>
      <c r="B479" s="81">
        <v>251</v>
      </c>
      <c r="C479" s="96">
        <v>20</v>
      </c>
      <c r="D479" s="120">
        <f>B479</f>
        <v>251</v>
      </c>
      <c r="E479" s="120">
        <f>C479</f>
        <v>20</v>
      </c>
      <c r="F479" s="94">
        <f>IFERROR(E479/D479,0)</f>
        <v>7.9681274900398405E-2</v>
      </c>
    </row>
    <row r="480" spans="1:6" hidden="1" x14ac:dyDescent="0.3">
      <c r="A480" s="59" t="s">
        <v>580</v>
      </c>
      <c r="B480" s="81">
        <v>0</v>
      </c>
      <c r="C480" s="96">
        <v>0</v>
      </c>
    </row>
    <row r="481" spans="1:6" hidden="1" x14ac:dyDescent="0.3">
      <c r="A481" s="59" t="s">
        <v>636</v>
      </c>
      <c r="B481" s="81">
        <v>0</v>
      </c>
      <c r="C481" s="96">
        <v>0</v>
      </c>
    </row>
    <row r="482" spans="1:6" x14ac:dyDescent="0.3">
      <c r="A482" s="125" t="s">
        <v>504</v>
      </c>
      <c r="B482" s="26">
        <v>249</v>
      </c>
      <c r="C482" s="97">
        <v>20</v>
      </c>
      <c r="D482" s="120">
        <f>B482</f>
        <v>249</v>
      </c>
      <c r="E482" s="120">
        <f>C482</f>
        <v>20</v>
      </c>
      <c r="F482" s="94">
        <f>IFERROR(E482/D482,0)</f>
        <v>8.0321285140562249E-2</v>
      </c>
    </row>
    <row r="483" spans="1:6" hidden="1" x14ac:dyDescent="0.3">
      <c r="A483" s="59" t="s">
        <v>406</v>
      </c>
      <c r="B483" s="81">
        <v>0</v>
      </c>
      <c r="C483" s="96">
        <v>0</v>
      </c>
    </row>
    <row r="484" spans="1:6" hidden="1" x14ac:dyDescent="0.3">
      <c r="A484" s="59" t="s">
        <v>407</v>
      </c>
      <c r="B484" s="81">
        <v>0</v>
      </c>
      <c r="C484" s="96">
        <v>0</v>
      </c>
    </row>
    <row r="485" spans="1:6" hidden="1" x14ac:dyDescent="0.3">
      <c r="A485" s="59" t="s">
        <v>424</v>
      </c>
      <c r="B485" s="81">
        <v>0</v>
      </c>
      <c r="C485" s="96">
        <v>0</v>
      </c>
    </row>
    <row r="486" spans="1:6" hidden="1" x14ac:dyDescent="0.3">
      <c r="A486" s="59" t="s">
        <v>408</v>
      </c>
      <c r="B486" s="81">
        <v>18</v>
      </c>
      <c r="C486" s="96">
        <v>18</v>
      </c>
    </row>
    <row r="487" spans="1:6" x14ac:dyDescent="0.3">
      <c r="A487" s="59" t="s">
        <v>284</v>
      </c>
      <c r="B487" s="81">
        <v>336</v>
      </c>
      <c r="C487" s="96">
        <v>27</v>
      </c>
      <c r="D487" s="120">
        <f>B487</f>
        <v>336</v>
      </c>
      <c r="E487" s="120">
        <f>C487</f>
        <v>27</v>
      </c>
      <c r="F487" s="94">
        <f>IFERROR(E487/D487,0)</f>
        <v>8.0357142857142863E-2</v>
      </c>
    </row>
    <row r="488" spans="1:6" hidden="1" x14ac:dyDescent="0.3">
      <c r="A488" s="59" t="s">
        <v>410</v>
      </c>
      <c r="B488" s="81">
        <v>32</v>
      </c>
      <c r="C488" s="96">
        <v>11</v>
      </c>
    </row>
    <row r="489" spans="1:6" hidden="1" x14ac:dyDescent="0.3">
      <c r="A489" s="59" t="s">
        <v>411</v>
      </c>
      <c r="B489" s="81">
        <v>34</v>
      </c>
      <c r="C489" s="96">
        <v>0</v>
      </c>
    </row>
    <row r="490" spans="1:6" hidden="1" x14ac:dyDescent="0.3">
      <c r="A490" s="59" t="s">
        <v>412</v>
      </c>
      <c r="B490" s="81">
        <v>25</v>
      </c>
      <c r="C490" s="96">
        <v>0</v>
      </c>
    </row>
    <row r="491" spans="1:6" x14ac:dyDescent="0.3">
      <c r="A491" s="59" t="s">
        <v>348</v>
      </c>
      <c r="B491" s="81">
        <v>321</v>
      </c>
      <c r="C491" s="96">
        <v>26</v>
      </c>
      <c r="D491" s="120">
        <f>B491</f>
        <v>321</v>
      </c>
      <c r="E491" s="120">
        <f>C491</f>
        <v>26</v>
      </c>
      <c r="F491" s="94">
        <f>IFERROR(E491/D491,0)</f>
        <v>8.0996884735202487E-2</v>
      </c>
    </row>
    <row r="492" spans="1:6" hidden="1" x14ac:dyDescent="0.3">
      <c r="A492" s="59" t="s">
        <v>582</v>
      </c>
      <c r="B492" s="81">
        <v>27</v>
      </c>
      <c r="C492" s="96">
        <v>0</v>
      </c>
    </row>
    <row r="493" spans="1:6" x14ac:dyDescent="0.3">
      <c r="A493" s="59" t="s">
        <v>372</v>
      </c>
      <c r="B493" s="81">
        <v>256</v>
      </c>
      <c r="C493" s="96">
        <v>21</v>
      </c>
      <c r="D493" s="120">
        <f t="shared" ref="D493:E498" si="20">B493</f>
        <v>256</v>
      </c>
      <c r="E493" s="120">
        <f t="shared" si="20"/>
        <v>21</v>
      </c>
      <c r="F493" s="94">
        <f t="shared" ref="F493:F498" si="21">IFERROR(E493/D493,0)</f>
        <v>8.203125E-2</v>
      </c>
    </row>
    <row r="494" spans="1:6" x14ac:dyDescent="0.3">
      <c r="A494" s="59" t="s">
        <v>148</v>
      </c>
      <c r="B494" s="81">
        <v>119</v>
      </c>
      <c r="C494" s="96">
        <v>10</v>
      </c>
      <c r="D494" s="120">
        <f t="shared" si="20"/>
        <v>119</v>
      </c>
      <c r="E494" s="120">
        <f t="shared" si="20"/>
        <v>10</v>
      </c>
      <c r="F494" s="94">
        <f t="shared" si="21"/>
        <v>8.4033613445378158E-2</v>
      </c>
    </row>
    <row r="495" spans="1:6" x14ac:dyDescent="0.3">
      <c r="A495" s="59" t="s">
        <v>355</v>
      </c>
      <c r="B495" s="81">
        <v>710</v>
      </c>
      <c r="C495" s="96">
        <v>60</v>
      </c>
      <c r="D495" s="120">
        <f t="shared" si="20"/>
        <v>710</v>
      </c>
      <c r="E495" s="120">
        <f t="shared" si="20"/>
        <v>60</v>
      </c>
      <c r="F495" s="94">
        <f t="shared" si="21"/>
        <v>8.4507042253521125E-2</v>
      </c>
    </row>
    <row r="496" spans="1:6" x14ac:dyDescent="0.3">
      <c r="A496" s="59" t="s">
        <v>365</v>
      </c>
      <c r="B496" s="81">
        <v>207</v>
      </c>
      <c r="C496" s="96">
        <v>18</v>
      </c>
      <c r="D496" s="120">
        <f t="shared" si="20"/>
        <v>207</v>
      </c>
      <c r="E496" s="120">
        <f t="shared" si="20"/>
        <v>18</v>
      </c>
      <c r="F496" s="94">
        <f t="shared" si="21"/>
        <v>8.6956521739130432E-2</v>
      </c>
    </row>
    <row r="497" spans="1:6" x14ac:dyDescent="0.3">
      <c r="A497" t="s">
        <v>485</v>
      </c>
      <c r="B497" s="26">
        <v>592</v>
      </c>
      <c r="C497" s="97">
        <v>52</v>
      </c>
      <c r="D497" s="120">
        <f t="shared" si="20"/>
        <v>592</v>
      </c>
      <c r="E497" s="120">
        <f t="shared" si="20"/>
        <v>52</v>
      </c>
      <c r="F497" s="94">
        <f t="shared" si="21"/>
        <v>8.7837837837837843E-2</v>
      </c>
    </row>
    <row r="498" spans="1:6" x14ac:dyDescent="0.3">
      <c r="A498" s="59" t="s">
        <v>260</v>
      </c>
      <c r="B498" s="81">
        <v>238</v>
      </c>
      <c r="C498" s="96">
        <v>21</v>
      </c>
      <c r="D498" s="120">
        <f t="shared" si="20"/>
        <v>238</v>
      </c>
      <c r="E498" s="120">
        <f t="shared" si="20"/>
        <v>21</v>
      </c>
      <c r="F498" s="94">
        <f t="shared" si="21"/>
        <v>8.8235294117647065E-2</v>
      </c>
    </row>
    <row r="499" spans="1:6" hidden="1" x14ac:dyDescent="0.3">
      <c r="A499" t="s">
        <v>425</v>
      </c>
      <c r="B499">
        <v>0</v>
      </c>
      <c r="C499" s="90">
        <v>0</v>
      </c>
      <c r="D499"/>
      <c r="E499"/>
    </row>
    <row r="500" spans="1:6" x14ac:dyDescent="0.3">
      <c r="A500" s="59" t="s">
        <v>88</v>
      </c>
      <c r="B500" s="81">
        <v>334</v>
      </c>
      <c r="C500" s="96">
        <v>30</v>
      </c>
      <c r="D500" s="120">
        <f>B500</f>
        <v>334</v>
      </c>
      <c r="E500" s="120">
        <f>C500</f>
        <v>30</v>
      </c>
      <c r="F500" s="94">
        <f>IFERROR(E500/D500,0)</f>
        <v>8.9820359281437126E-2</v>
      </c>
    </row>
    <row r="501" spans="1:6" hidden="1" x14ac:dyDescent="0.3">
      <c r="A501" t="s">
        <v>426</v>
      </c>
      <c r="B501">
        <v>19</v>
      </c>
      <c r="C501" s="90">
        <v>0</v>
      </c>
      <c r="D501"/>
      <c r="E501"/>
    </row>
    <row r="502" spans="1:6" x14ac:dyDescent="0.3">
      <c r="A502" t="s">
        <v>516</v>
      </c>
      <c r="B502" s="26">
        <v>375</v>
      </c>
      <c r="C502" s="97">
        <v>34</v>
      </c>
      <c r="D502" s="120">
        <f t="shared" ref="D502:E504" si="22">B502</f>
        <v>375</v>
      </c>
      <c r="E502" s="120">
        <f t="shared" si="22"/>
        <v>34</v>
      </c>
      <c r="F502" s="94">
        <f>IFERROR(E502/D502,0)</f>
        <v>9.0666666666666673E-2</v>
      </c>
    </row>
    <row r="503" spans="1:6" x14ac:dyDescent="0.3">
      <c r="A503" s="59" t="s">
        <v>309</v>
      </c>
      <c r="B503" s="81">
        <v>187</v>
      </c>
      <c r="C503" s="96">
        <v>17</v>
      </c>
      <c r="D503" s="120">
        <f t="shared" si="22"/>
        <v>187</v>
      </c>
      <c r="E503" s="120">
        <f t="shared" si="22"/>
        <v>17</v>
      </c>
      <c r="F503" s="94">
        <f>IFERROR(E503/D503,0)</f>
        <v>9.0909090909090912E-2</v>
      </c>
    </row>
    <row r="504" spans="1:6" x14ac:dyDescent="0.3">
      <c r="A504" s="59" t="s">
        <v>326</v>
      </c>
      <c r="B504" s="81">
        <v>281</v>
      </c>
      <c r="C504" s="96">
        <v>26</v>
      </c>
      <c r="D504" s="120">
        <f t="shared" si="22"/>
        <v>281</v>
      </c>
      <c r="E504" s="120">
        <f t="shared" si="22"/>
        <v>26</v>
      </c>
      <c r="F504" s="94">
        <f>IFERROR(E504/D504,0)</f>
        <v>9.2526690391459068E-2</v>
      </c>
    </row>
    <row r="505" spans="1:6" hidden="1" x14ac:dyDescent="0.3">
      <c r="A505" t="s">
        <v>583</v>
      </c>
      <c r="B505">
        <v>0</v>
      </c>
      <c r="C505" s="90">
        <v>0</v>
      </c>
      <c r="D505"/>
      <c r="E505"/>
    </row>
    <row r="506" spans="1:6" hidden="1" x14ac:dyDescent="0.3">
      <c r="A506" t="s">
        <v>427</v>
      </c>
      <c r="B506">
        <v>26</v>
      </c>
      <c r="C506" s="90">
        <v>0</v>
      </c>
      <c r="D506"/>
      <c r="E506"/>
    </row>
    <row r="507" spans="1:6" x14ac:dyDescent="0.3">
      <c r="A507" s="59" t="s">
        <v>32</v>
      </c>
      <c r="B507" s="81">
        <v>213</v>
      </c>
      <c r="C507" s="96">
        <v>20</v>
      </c>
      <c r="D507" s="120">
        <f t="shared" ref="D507:E509" si="23">B507</f>
        <v>213</v>
      </c>
      <c r="E507" s="120">
        <f t="shared" si="23"/>
        <v>20</v>
      </c>
      <c r="F507" s="94">
        <f>IFERROR(E507/D507,0)</f>
        <v>9.3896713615023469E-2</v>
      </c>
    </row>
    <row r="508" spans="1:6" x14ac:dyDescent="0.3">
      <c r="A508" s="59" t="s">
        <v>247</v>
      </c>
      <c r="B508" s="81">
        <v>487</v>
      </c>
      <c r="C508" s="96">
        <v>47</v>
      </c>
      <c r="D508" s="120">
        <f t="shared" si="23"/>
        <v>487</v>
      </c>
      <c r="E508" s="120">
        <f t="shared" si="23"/>
        <v>47</v>
      </c>
      <c r="F508" s="94">
        <f>IFERROR(E508/D508,0)</f>
        <v>9.6509240246406572E-2</v>
      </c>
    </row>
    <row r="509" spans="1:6" x14ac:dyDescent="0.3">
      <c r="A509" s="125" t="s">
        <v>464</v>
      </c>
      <c r="B509" s="26">
        <v>433</v>
      </c>
      <c r="C509" s="97">
        <v>42</v>
      </c>
      <c r="D509" s="120">
        <f t="shared" si="23"/>
        <v>433</v>
      </c>
      <c r="E509" s="120">
        <f t="shared" si="23"/>
        <v>42</v>
      </c>
      <c r="F509" s="94">
        <f>IFERROR(E509/D509,0)</f>
        <v>9.6997690531177835E-2</v>
      </c>
    </row>
    <row r="510" spans="1:6" hidden="1" x14ac:dyDescent="0.3">
      <c r="A510" t="s">
        <v>431</v>
      </c>
      <c r="B510">
        <v>20</v>
      </c>
      <c r="C510" s="90">
        <v>0</v>
      </c>
      <c r="D510"/>
      <c r="E510"/>
    </row>
    <row r="511" spans="1:6" x14ac:dyDescent="0.3">
      <c r="A511" s="125" t="s">
        <v>505</v>
      </c>
      <c r="B511" s="26">
        <v>797</v>
      </c>
      <c r="C511" s="97">
        <v>78</v>
      </c>
      <c r="D511" s="120">
        <f>B511</f>
        <v>797</v>
      </c>
      <c r="E511" s="120">
        <f>C511</f>
        <v>78</v>
      </c>
      <c r="F511" s="94">
        <f>IFERROR(E511/D511,0)</f>
        <v>9.7867001254705141E-2</v>
      </c>
    </row>
    <row r="512" spans="1:6" x14ac:dyDescent="0.3">
      <c r="A512" s="59" t="s">
        <v>298</v>
      </c>
      <c r="B512" s="81">
        <v>690</v>
      </c>
      <c r="C512" s="96">
        <v>68</v>
      </c>
      <c r="D512" s="120">
        <f>B512</f>
        <v>690</v>
      </c>
      <c r="E512" s="120">
        <f>C512</f>
        <v>68</v>
      </c>
      <c r="F512" s="94">
        <f>IFERROR(E512/D512,0)</f>
        <v>9.8550724637681164E-2</v>
      </c>
    </row>
    <row r="513" spans="1:6" hidden="1" x14ac:dyDescent="0.3">
      <c r="A513" t="s">
        <v>434</v>
      </c>
      <c r="B513">
        <v>0</v>
      </c>
      <c r="C513" s="90">
        <v>0</v>
      </c>
      <c r="D513"/>
      <c r="E513"/>
    </row>
    <row r="514" spans="1:6" hidden="1" x14ac:dyDescent="0.3">
      <c r="A514" t="s">
        <v>435</v>
      </c>
      <c r="B514">
        <v>0</v>
      </c>
      <c r="C514" s="90">
        <v>0</v>
      </c>
      <c r="D514"/>
      <c r="E514"/>
    </row>
    <row r="515" spans="1:6" hidden="1" x14ac:dyDescent="0.3">
      <c r="A515" t="s">
        <v>586</v>
      </c>
      <c r="B515">
        <v>21</v>
      </c>
      <c r="C515" s="90">
        <v>0</v>
      </c>
      <c r="D515"/>
      <c r="E515"/>
    </row>
    <row r="516" spans="1:6" x14ac:dyDescent="0.3">
      <c r="A516" s="59" t="s">
        <v>178</v>
      </c>
      <c r="B516" s="81">
        <v>344</v>
      </c>
      <c r="C516" s="96">
        <v>34</v>
      </c>
      <c r="D516" s="120">
        <f t="shared" ref="D516:E520" si="24">B516</f>
        <v>344</v>
      </c>
      <c r="E516" s="120">
        <f t="shared" si="24"/>
        <v>34</v>
      </c>
      <c r="F516" s="94">
        <f>IFERROR(E516/D516,0)</f>
        <v>9.8837209302325577E-2</v>
      </c>
    </row>
    <row r="517" spans="1:6" x14ac:dyDescent="0.3">
      <c r="A517" t="s">
        <v>441</v>
      </c>
      <c r="B517" s="26">
        <v>101</v>
      </c>
      <c r="C517" s="97">
        <v>10</v>
      </c>
      <c r="D517" s="120">
        <f t="shared" si="24"/>
        <v>101</v>
      </c>
      <c r="E517" s="120">
        <f t="shared" si="24"/>
        <v>10</v>
      </c>
      <c r="F517" s="94">
        <f>IFERROR(E517/D517,0)</f>
        <v>9.9009900990099015E-2</v>
      </c>
    </row>
    <row r="518" spans="1:6" x14ac:dyDescent="0.3">
      <c r="A518" s="59" t="s">
        <v>261</v>
      </c>
      <c r="B518" s="81">
        <v>622</v>
      </c>
      <c r="C518" s="96">
        <v>62</v>
      </c>
      <c r="D518" s="120">
        <f t="shared" si="24"/>
        <v>622</v>
      </c>
      <c r="E518" s="120">
        <f t="shared" si="24"/>
        <v>62</v>
      </c>
      <c r="F518" s="94">
        <f>IFERROR(E518/D518,0)</f>
        <v>9.9678456591639875E-2</v>
      </c>
    </row>
    <row r="519" spans="1:6" x14ac:dyDescent="0.3">
      <c r="A519" s="59" t="s">
        <v>233</v>
      </c>
      <c r="B519" s="81">
        <v>2173</v>
      </c>
      <c r="C519" s="96">
        <v>218</v>
      </c>
      <c r="D519" s="120">
        <f t="shared" si="24"/>
        <v>2173</v>
      </c>
      <c r="E519" s="120">
        <f t="shared" si="24"/>
        <v>218</v>
      </c>
      <c r="F519" s="94">
        <f>IFERROR(E519/D519,0)</f>
        <v>0.10032213529682467</v>
      </c>
    </row>
    <row r="520" spans="1:6" x14ac:dyDescent="0.3">
      <c r="A520" s="125" t="s">
        <v>524</v>
      </c>
      <c r="B520" s="26">
        <v>99</v>
      </c>
      <c r="C520" s="97">
        <v>10</v>
      </c>
      <c r="D520" s="120">
        <f t="shared" si="24"/>
        <v>99</v>
      </c>
      <c r="E520" s="120">
        <f t="shared" si="24"/>
        <v>10</v>
      </c>
      <c r="F520" s="94">
        <f>IFERROR(E520/D520,0)</f>
        <v>0.10101010101010101</v>
      </c>
    </row>
    <row r="521" spans="1:6" hidden="1" x14ac:dyDescent="0.3">
      <c r="A521" t="s">
        <v>587</v>
      </c>
      <c r="B521">
        <v>47</v>
      </c>
      <c r="C521" s="90">
        <v>0</v>
      </c>
      <c r="D521"/>
      <c r="E521"/>
    </row>
    <row r="522" spans="1:6" x14ac:dyDescent="0.3">
      <c r="A522" s="59" t="s">
        <v>274</v>
      </c>
      <c r="B522" s="81">
        <v>158</v>
      </c>
      <c r="C522" s="96">
        <v>16</v>
      </c>
      <c r="D522" s="120">
        <f>B522</f>
        <v>158</v>
      </c>
      <c r="E522" s="120">
        <f>C522</f>
        <v>16</v>
      </c>
      <c r="F522" s="94">
        <f>IFERROR(E522/D522,0)</f>
        <v>0.10126582278481013</v>
      </c>
    </row>
    <row r="523" spans="1:6" hidden="1" x14ac:dyDescent="0.3">
      <c r="A523" t="s">
        <v>442</v>
      </c>
      <c r="B523">
        <v>0</v>
      </c>
      <c r="C523" s="90">
        <v>0</v>
      </c>
      <c r="D523"/>
      <c r="E523"/>
    </row>
    <row r="524" spans="1:6" x14ac:dyDescent="0.3">
      <c r="A524" s="59" t="s">
        <v>132</v>
      </c>
      <c r="B524" s="81">
        <v>325</v>
      </c>
      <c r="C524" s="96">
        <v>33</v>
      </c>
      <c r="D524" s="120">
        <f>B524</f>
        <v>325</v>
      </c>
      <c r="E524" s="120">
        <f>C524</f>
        <v>33</v>
      </c>
      <c r="F524" s="94">
        <f>IFERROR(E524/D524,0)</f>
        <v>0.10153846153846154</v>
      </c>
    </row>
    <row r="525" spans="1:6" x14ac:dyDescent="0.3">
      <c r="A525" s="125" t="s">
        <v>474</v>
      </c>
      <c r="B525" s="26">
        <v>1353</v>
      </c>
      <c r="C525" s="97">
        <v>138</v>
      </c>
      <c r="D525" s="120">
        <f>B525</f>
        <v>1353</v>
      </c>
      <c r="E525" s="120">
        <f>C525</f>
        <v>138</v>
      </c>
      <c r="F525" s="94">
        <f>IFERROR(E525/D525,0)</f>
        <v>0.10199556541019955</v>
      </c>
    </row>
    <row r="526" spans="1:6" hidden="1" x14ac:dyDescent="0.3">
      <c r="A526" t="s">
        <v>444</v>
      </c>
      <c r="B526">
        <v>11</v>
      </c>
      <c r="C526" s="90">
        <v>0</v>
      </c>
      <c r="D526"/>
      <c r="E526"/>
    </row>
    <row r="527" spans="1:6" x14ac:dyDescent="0.3">
      <c r="A527" s="59" t="s">
        <v>210</v>
      </c>
      <c r="B527" s="81">
        <v>674</v>
      </c>
      <c r="C527" s="96">
        <v>70</v>
      </c>
      <c r="D527" s="120">
        <f t="shared" ref="D527:E530" si="25">B527</f>
        <v>674</v>
      </c>
      <c r="E527" s="120">
        <f t="shared" si="25"/>
        <v>70</v>
      </c>
      <c r="F527" s="94">
        <f>IFERROR(E527/D527,0)</f>
        <v>0.10385756676557864</v>
      </c>
    </row>
    <row r="528" spans="1:6" x14ac:dyDescent="0.3">
      <c r="A528" s="59" t="s">
        <v>137</v>
      </c>
      <c r="B528" s="81">
        <v>436</v>
      </c>
      <c r="C528" s="96">
        <v>46</v>
      </c>
      <c r="D528" s="120">
        <f t="shared" si="25"/>
        <v>436</v>
      </c>
      <c r="E528" s="120">
        <f t="shared" si="25"/>
        <v>46</v>
      </c>
      <c r="F528" s="94">
        <f>IFERROR(E528/D528,0)</f>
        <v>0.10550458715596331</v>
      </c>
    </row>
    <row r="529" spans="1:6" x14ac:dyDescent="0.3">
      <c r="A529" s="59" t="s">
        <v>219</v>
      </c>
      <c r="B529" s="81">
        <v>160</v>
      </c>
      <c r="C529" s="96">
        <v>17</v>
      </c>
      <c r="D529" s="120">
        <f t="shared" si="25"/>
        <v>160</v>
      </c>
      <c r="E529" s="120">
        <f t="shared" si="25"/>
        <v>17</v>
      </c>
      <c r="F529" s="94">
        <f>IFERROR(E529/D529,0)</f>
        <v>0.10625</v>
      </c>
    </row>
    <row r="530" spans="1:6" x14ac:dyDescent="0.3">
      <c r="A530" s="125" t="s">
        <v>436</v>
      </c>
      <c r="B530" s="26">
        <v>733</v>
      </c>
      <c r="C530" s="97">
        <v>78</v>
      </c>
      <c r="D530" s="120">
        <f t="shared" si="25"/>
        <v>733</v>
      </c>
      <c r="E530" s="120">
        <f t="shared" si="25"/>
        <v>78</v>
      </c>
      <c r="F530" s="94">
        <f>IFERROR(E530/D530,0)</f>
        <v>0.10641200545702592</v>
      </c>
    </row>
    <row r="531" spans="1:6" hidden="1" x14ac:dyDescent="0.3">
      <c r="A531" t="s">
        <v>449</v>
      </c>
      <c r="B531">
        <v>13</v>
      </c>
      <c r="C531" s="90">
        <v>0</v>
      </c>
      <c r="D531"/>
      <c r="E531"/>
    </row>
    <row r="532" spans="1:6" x14ac:dyDescent="0.3">
      <c r="A532" s="59" t="s">
        <v>149</v>
      </c>
      <c r="B532" s="81">
        <v>111</v>
      </c>
      <c r="C532" s="96">
        <v>12</v>
      </c>
      <c r="D532" s="120">
        <f>B532</f>
        <v>111</v>
      </c>
      <c r="E532" s="120">
        <f>C532</f>
        <v>12</v>
      </c>
      <c r="F532" s="94">
        <f>IFERROR(E532/D532,0)</f>
        <v>0.10810810810810811</v>
      </c>
    </row>
    <row r="533" spans="1:6" x14ac:dyDescent="0.3">
      <c r="A533" s="59" t="s">
        <v>304</v>
      </c>
      <c r="B533" s="81">
        <v>457</v>
      </c>
      <c r="C533" s="96">
        <v>50</v>
      </c>
      <c r="D533" s="120">
        <f>B533</f>
        <v>457</v>
      </c>
      <c r="E533" s="120">
        <f>C533</f>
        <v>50</v>
      </c>
      <c r="F533" s="94">
        <f>IFERROR(E533/D533,0)</f>
        <v>0.10940919037199125</v>
      </c>
    </row>
    <row r="534" spans="1:6" hidden="1" x14ac:dyDescent="0.3">
      <c r="A534" t="s">
        <v>462</v>
      </c>
      <c r="B534">
        <v>10</v>
      </c>
      <c r="C534" s="90">
        <v>0</v>
      </c>
      <c r="D534"/>
      <c r="E534"/>
    </row>
    <row r="535" spans="1:6" x14ac:dyDescent="0.3">
      <c r="A535" s="59" t="s">
        <v>82</v>
      </c>
      <c r="B535" s="81">
        <v>265</v>
      </c>
      <c r="C535" s="96">
        <v>29</v>
      </c>
      <c r="D535" s="120">
        <f>B535</f>
        <v>265</v>
      </c>
      <c r="E535" s="120">
        <f>C535</f>
        <v>29</v>
      </c>
      <c r="F535" s="94">
        <f>IFERROR(E535/D535,0)</f>
        <v>0.10943396226415095</v>
      </c>
    </row>
    <row r="536" spans="1:6" hidden="1" x14ac:dyDescent="0.3">
      <c r="A536" t="s">
        <v>453</v>
      </c>
      <c r="B536">
        <v>50</v>
      </c>
      <c r="C536" s="90">
        <v>0</v>
      </c>
      <c r="D536"/>
      <c r="E536"/>
    </row>
    <row r="537" spans="1:6" x14ac:dyDescent="0.3">
      <c r="A537" s="59" t="s">
        <v>409</v>
      </c>
      <c r="B537" s="81">
        <v>5109</v>
      </c>
      <c r="C537" s="96">
        <v>560</v>
      </c>
      <c r="D537" s="120">
        <f t="shared" ref="D537:E542" si="26">B537</f>
        <v>5109</v>
      </c>
      <c r="E537" s="120">
        <f t="shared" si="26"/>
        <v>560</v>
      </c>
      <c r="F537" s="94">
        <f t="shared" ref="F537:F542" si="27">IFERROR(E537/D537,0)</f>
        <v>0.1096104912898806</v>
      </c>
    </row>
    <row r="538" spans="1:6" x14ac:dyDescent="0.3">
      <c r="A538" s="59" t="s">
        <v>94</v>
      </c>
      <c r="B538" s="81">
        <v>100</v>
      </c>
      <c r="C538" s="96">
        <v>11</v>
      </c>
      <c r="D538" s="120">
        <f t="shared" si="26"/>
        <v>100</v>
      </c>
      <c r="E538" s="120">
        <f t="shared" si="26"/>
        <v>11</v>
      </c>
      <c r="F538" s="94">
        <f t="shared" si="27"/>
        <v>0.11</v>
      </c>
    </row>
    <row r="539" spans="1:6" x14ac:dyDescent="0.3">
      <c r="A539" s="59" t="s">
        <v>332</v>
      </c>
      <c r="B539" s="81">
        <v>462</v>
      </c>
      <c r="C539" s="96">
        <v>51</v>
      </c>
      <c r="D539" s="120">
        <f t="shared" si="26"/>
        <v>462</v>
      </c>
      <c r="E539" s="120">
        <f t="shared" si="26"/>
        <v>51</v>
      </c>
      <c r="F539" s="94">
        <f t="shared" si="27"/>
        <v>0.11038961038961038</v>
      </c>
    </row>
    <row r="540" spans="1:6" x14ac:dyDescent="0.3">
      <c r="A540" s="59" t="s">
        <v>155</v>
      </c>
      <c r="B540" s="81">
        <v>540</v>
      </c>
      <c r="C540" s="96">
        <v>60</v>
      </c>
      <c r="D540" s="120">
        <f t="shared" si="26"/>
        <v>540</v>
      </c>
      <c r="E540" s="120">
        <f t="shared" si="26"/>
        <v>60</v>
      </c>
      <c r="F540" s="94">
        <f t="shared" si="27"/>
        <v>0.1111111111111111</v>
      </c>
    </row>
    <row r="541" spans="1:6" x14ac:dyDescent="0.3">
      <c r="A541" s="59" t="s">
        <v>221</v>
      </c>
      <c r="B541" s="81">
        <v>214</v>
      </c>
      <c r="C541" s="96">
        <v>24</v>
      </c>
      <c r="D541" s="120">
        <f t="shared" si="26"/>
        <v>214</v>
      </c>
      <c r="E541" s="120">
        <f t="shared" si="26"/>
        <v>24</v>
      </c>
      <c r="F541" s="94">
        <f t="shared" si="27"/>
        <v>0.11214953271028037</v>
      </c>
    </row>
    <row r="542" spans="1:6" x14ac:dyDescent="0.3">
      <c r="A542" s="59" t="s">
        <v>366</v>
      </c>
      <c r="B542" s="81">
        <v>647</v>
      </c>
      <c r="C542" s="96">
        <v>73</v>
      </c>
      <c r="D542" s="120">
        <f t="shared" si="26"/>
        <v>647</v>
      </c>
      <c r="E542" s="120">
        <f t="shared" si="26"/>
        <v>73</v>
      </c>
      <c r="F542" s="94">
        <f t="shared" si="27"/>
        <v>0.11282843894899536</v>
      </c>
    </row>
    <row r="543" spans="1:6" hidden="1" x14ac:dyDescent="0.3">
      <c r="A543" t="s">
        <v>460</v>
      </c>
      <c r="B543">
        <v>40</v>
      </c>
      <c r="C543" s="90">
        <v>0</v>
      </c>
      <c r="D543"/>
      <c r="E543"/>
    </row>
    <row r="544" spans="1:6" x14ac:dyDescent="0.3">
      <c r="A544" s="59" t="s">
        <v>312</v>
      </c>
      <c r="B544" s="81">
        <v>248</v>
      </c>
      <c r="C544" s="96">
        <v>28</v>
      </c>
      <c r="D544" s="120">
        <f t="shared" ref="D544:E550" si="28">B544</f>
        <v>248</v>
      </c>
      <c r="E544" s="120">
        <f t="shared" si="28"/>
        <v>28</v>
      </c>
      <c r="F544" s="94">
        <f t="shared" ref="F544:F550" si="29">IFERROR(E544/D544,0)</f>
        <v>0.11290322580645161</v>
      </c>
    </row>
    <row r="545" spans="1:6" x14ac:dyDescent="0.3">
      <c r="A545" s="59" t="s">
        <v>249</v>
      </c>
      <c r="B545" s="81">
        <v>379</v>
      </c>
      <c r="C545" s="96">
        <v>43</v>
      </c>
      <c r="D545" s="120">
        <f t="shared" si="28"/>
        <v>379</v>
      </c>
      <c r="E545" s="120">
        <f t="shared" si="28"/>
        <v>43</v>
      </c>
      <c r="F545" s="94">
        <f t="shared" si="29"/>
        <v>0.11345646437994723</v>
      </c>
    </row>
    <row r="546" spans="1:6" x14ac:dyDescent="0.3">
      <c r="A546" s="59" t="s">
        <v>78</v>
      </c>
      <c r="B546" s="81">
        <v>88</v>
      </c>
      <c r="C546" s="96">
        <v>10</v>
      </c>
      <c r="D546" s="120">
        <f t="shared" si="28"/>
        <v>88</v>
      </c>
      <c r="E546" s="120">
        <f t="shared" si="28"/>
        <v>10</v>
      </c>
      <c r="F546" s="94">
        <f t="shared" si="29"/>
        <v>0.11363636363636363</v>
      </c>
    </row>
    <row r="547" spans="1:6" x14ac:dyDescent="0.3">
      <c r="A547" s="59" t="s">
        <v>370</v>
      </c>
      <c r="B547" s="81">
        <v>290</v>
      </c>
      <c r="C547" s="96">
        <v>33</v>
      </c>
      <c r="D547" s="120">
        <f t="shared" si="28"/>
        <v>290</v>
      </c>
      <c r="E547" s="120">
        <f t="shared" si="28"/>
        <v>33</v>
      </c>
      <c r="F547" s="94">
        <f t="shared" si="29"/>
        <v>0.11379310344827587</v>
      </c>
    </row>
    <row r="548" spans="1:6" x14ac:dyDescent="0.3">
      <c r="A548" s="125" t="s">
        <v>518</v>
      </c>
      <c r="B548" s="26">
        <v>121</v>
      </c>
      <c r="C548" s="97">
        <v>14</v>
      </c>
      <c r="D548" s="120">
        <f t="shared" si="28"/>
        <v>121</v>
      </c>
      <c r="E548" s="120">
        <f t="shared" si="28"/>
        <v>14</v>
      </c>
      <c r="F548" s="94">
        <f t="shared" si="29"/>
        <v>0.11570247933884298</v>
      </c>
    </row>
    <row r="549" spans="1:6" x14ac:dyDescent="0.3">
      <c r="A549" s="59" t="s">
        <v>271</v>
      </c>
      <c r="B549" s="81">
        <v>1971</v>
      </c>
      <c r="C549" s="96">
        <v>230</v>
      </c>
      <c r="D549" s="120">
        <f t="shared" si="28"/>
        <v>1971</v>
      </c>
      <c r="E549" s="120">
        <f t="shared" si="28"/>
        <v>230</v>
      </c>
      <c r="F549" s="94">
        <f t="shared" si="29"/>
        <v>0.11669203450025367</v>
      </c>
    </row>
    <row r="550" spans="1:6" x14ac:dyDescent="0.3">
      <c r="A550" s="59" t="s">
        <v>296</v>
      </c>
      <c r="B550" s="81">
        <v>126</v>
      </c>
      <c r="C550" s="96">
        <v>15</v>
      </c>
      <c r="D550" s="120">
        <f t="shared" si="28"/>
        <v>126</v>
      </c>
      <c r="E550" s="120">
        <f t="shared" si="28"/>
        <v>15</v>
      </c>
      <c r="F550" s="94">
        <f t="shared" si="29"/>
        <v>0.11904761904761904</v>
      </c>
    </row>
    <row r="551" spans="1:6" hidden="1" x14ac:dyDescent="0.3">
      <c r="A551" t="s">
        <v>470</v>
      </c>
      <c r="B551">
        <v>0</v>
      </c>
      <c r="C551" s="90">
        <v>0</v>
      </c>
      <c r="D551"/>
      <c r="E551"/>
    </row>
    <row r="552" spans="1:6" hidden="1" x14ac:dyDescent="0.3">
      <c r="A552" t="s">
        <v>471</v>
      </c>
      <c r="B552">
        <v>0</v>
      </c>
      <c r="C552" s="90">
        <v>0</v>
      </c>
      <c r="D552"/>
      <c r="E552"/>
    </row>
    <row r="553" spans="1:6" x14ac:dyDescent="0.3">
      <c r="A553" s="59" t="s">
        <v>240</v>
      </c>
      <c r="B553" s="81">
        <v>335</v>
      </c>
      <c r="C553" s="96">
        <v>41</v>
      </c>
      <c r="D553" s="120">
        <f t="shared" ref="D553:E556" si="30">B553</f>
        <v>335</v>
      </c>
      <c r="E553" s="120">
        <f t="shared" si="30"/>
        <v>41</v>
      </c>
      <c r="F553" s="94">
        <f>IFERROR(E553/D553,0)</f>
        <v>0.12238805970149254</v>
      </c>
    </row>
    <row r="554" spans="1:6" x14ac:dyDescent="0.3">
      <c r="A554" s="59" t="s">
        <v>27</v>
      </c>
      <c r="B554" s="81">
        <v>195</v>
      </c>
      <c r="C554" s="96">
        <v>24</v>
      </c>
      <c r="D554" s="120">
        <f t="shared" si="30"/>
        <v>195</v>
      </c>
      <c r="E554" s="120">
        <f t="shared" si="30"/>
        <v>24</v>
      </c>
      <c r="F554" s="94">
        <f>IFERROR(E554/D554,0)</f>
        <v>0.12307692307692308</v>
      </c>
    </row>
    <row r="555" spans="1:6" x14ac:dyDescent="0.3">
      <c r="A555" s="59" t="s">
        <v>146</v>
      </c>
      <c r="B555" s="81">
        <v>2915</v>
      </c>
      <c r="C555" s="96">
        <v>360</v>
      </c>
      <c r="D555" s="120">
        <f t="shared" si="30"/>
        <v>2915</v>
      </c>
      <c r="E555" s="120">
        <f t="shared" si="30"/>
        <v>360</v>
      </c>
      <c r="F555" s="94">
        <f>IFERROR(E555/D555,0)</f>
        <v>0.1234991423670669</v>
      </c>
    </row>
    <row r="556" spans="1:6" x14ac:dyDescent="0.3">
      <c r="A556" s="125" t="s">
        <v>448</v>
      </c>
      <c r="B556" s="26">
        <v>175</v>
      </c>
      <c r="C556" s="97">
        <v>22</v>
      </c>
      <c r="D556" s="120">
        <f t="shared" si="30"/>
        <v>175</v>
      </c>
      <c r="E556" s="120">
        <f t="shared" si="30"/>
        <v>22</v>
      </c>
      <c r="F556" s="94">
        <f>IFERROR(E556/D556,0)</f>
        <v>0.12571428571428572</v>
      </c>
    </row>
    <row r="557" spans="1:6" hidden="1" x14ac:dyDescent="0.3">
      <c r="A557" t="s">
        <v>476</v>
      </c>
      <c r="B557">
        <v>41</v>
      </c>
      <c r="C557" s="90">
        <v>0</v>
      </c>
      <c r="D557"/>
      <c r="E557"/>
    </row>
    <row r="558" spans="1:6" hidden="1" x14ac:dyDescent="0.3">
      <c r="A558" t="s">
        <v>477</v>
      </c>
      <c r="B558">
        <v>0</v>
      </c>
      <c r="C558" s="90">
        <v>0</v>
      </c>
      <c r="D558"/>
      <c r="E558"/>
    </row>
    <row r="559" spans="1:6" hidden="1" x14ac:dyDescent="0.3">
      <c r="A559" t="s">
        <v>478</v>
      </c>
      <c r="B559">
        <v>56</v>
      </c>
      <c r="C559" s="90">
        <v>0</v>
      </c>
      <c r="D559"/>
      <c r="E559"/>
    </row>
    <row r="560" spans="1:6" x14ac:dyDescent="0.3">
      <c r="A560" s="59" t="s">
        <v>252</v>
      </c>
      <c r="B560" s="81">
        <v>151</v>
      </c>
      <c r="C560" s="96">
        <v>19</v>
      </c>
      <c r="D560" s="120">
        <f>B560</f>
        <v>151</v>
      </c>
      <c r="E560" s="120">
        <f>C560</f>
        <v>19</v>
      </c>
      <c r="F560" s="94">
        <f>IFERROR(E560/D560,0)</f>
        <v>0.12582781456953643</v>
      </c>
    </row>
    <row r="561" spans="1:6" hidden="1" x14ac:dyDescent="0.3">
      <c r="A561" t="s">
        <v>480</v>
      </c>
      <c r="B561">
        <v>42</v>
      </c>
      <c r="C561" s="90">
        <v>0</v>
      </c>
      <c r="D561"/>
      <c r="E561"/>
    </row>
    <row r="562" spans="1:6" hidden="1" x14ac:dyDescent="0.3">
      <c r="A562" t="s">
        <v>510</v>
      </c>
      <c r="B562">
        <v>0</v>
      </c>
      <c r="C562" s="90">
        <v>0</v>
      </c>
      <c r="D562"/>
      <c r="E562"/>
    </row>
    <row r="563" spans="1:6" hidden="1" x14ac:dyDescent="0.3">
      <c r="A563" t="s">
        <v>509</v>
      </c>
      <c r="B563">
        <v>17</v>
      </c>
      <c r="C563" s="90">
        <v>0</v>
      </c>
      <c r="D563"/>
      <c r="E563"/>
    </row>
    <row r="564" spans="1:6" hidden="1" x14ac:dyDescent="0.3">
      <c r="A564" t="s">
        <v>481</v>
      </c>
      <c r="B564">
        <v>45</v>
      </c>
      <c r="C564" s="90">
        <v>0</v>
      </c>
      <c r="D564"/>
      <c r="E564"/>
    </row>
    <row r="565" spans="1:6" x14ac:dyDescent="0.3">
      <c r="A565" s="59" t="s">
        <v>61</v>
      </c>
      <c r="B565" s="81">
        <v>716</v>
      </c>
      <c r="C565" s="96">
        <v>91</v>
      </c>
      <c r="D565" s="120">
        <f t="shared" ref="D565:E568" si="31">B565</f>
        <v>716</v>
      </c>
      <c r="E565" s="120">
        <f t="shared" si="31"/>
        <v>91</v>
      </c>
      <c r="F565" s="94">
        <f>IFERROR(E565/D565,0)</f>
        <v>0.1270949720670391</v>
      </c>
    </row>
    <row r="566" spans="1:6" x14ac:dyDescent="0.3">
      <c r="A566" s="59" t="s">
        <v>229</v>
      </c>
      <c r="B566" s="81">
        <v>923</v>
      </c>
      <c r="C566" s="96">
        <v>120</v>
      </c>
      <c r="D566" s="120">
        <f t="shared" si="31"/>
        <v>923</v>
      </c>
      <c r="E566" s="120">
        <f t="shared" si="31"/>
        <v>120</v>
      </c>
      <c r="F566" s="94">
        <f>IFERROR(E566/D566,0)</f>
        <v>0.13001083423618634</v>
      </c>
    </row>
    <row r="567" spans="1:6" x14ac:dyDescent="0.3">
      <c r="A567" s="59" t="s">
        <v>203</v>
      </c>
      <c r="B567" s="81">
        <v>519</v>
      </c>
      <c r="C567" s="96">
        <v>68</v>
      </c>
      <c r="D567" s="120">
        <f t="shared" si="31"/>
        <v>519</v>
      </c>
      <c r="E567" s="120">
        <f t="shared" si="31"/>
        <v>68</v>
      </c>
      <c r="F567" s="94">
        <f>IFERROR(E567/D567,0)</f>
        <v>0.13102119460500963</v>
      </c>
    </row>
    <row r="568" spans="1:6" x14ac:dyDescent="0.3">
      <c r="A568" s="59" t="s">
        <v>181</v>
      </c>
      <c r="B568" s="81">
        <v>255</v>
      </c>
      <c r="C568" s="96">
        <v>34</v>
      </c>
      <c r="D568" s="120">
        <f t="shared" si="31"/>
        <v>255</v>
      </c>
      <c r="E568" s="120">
        <f t="shared" si="31"/>
        <v>34</v>
      </c>
      <c r="F568" s="94">
        <f>IFERROR(E568/D568,0)</f>
        <v>0.13333333333333333</v>
      </c>
    </row>
    <row r="569" spans="1:6" hidden="1" x14ac:dyDescent="0.3">
      <c r="A569" t="s">
        <v>590</v>
      </c>
      <c r="B569">
        <v>19</v>
      </c>
      <c r="C569" s="90">
        <v>0</v>
      </c>
      <c r="D569"/>
      <c r="E569"/>
    </row>
    <row r="570" spans="1:6" hidden="1" x14ac:dyDescent="0.3">
      <c r="A570" t="s">
        <v>588</v>
      </c>
      <c r="B570">
        <v>11</v>
      </c>
      <c r="C570" s="90">
        <v>0</v>
      </c>
      <c r="D570"/>
      <c r="E570"/>
    </row>
    <row r="571" spans="1:6" hidden="1" x14ac:dyDescent="0.3">
      <c r="A571" t="s">
        <v>496</v>
      </c>
      <c r="B571">
        <v>0</v>
      </c>
      <c r="C571" s="90">
        <v>0</v>
      </c>
      <c r="D571"/>
      <c r="E571"/>
    </row>
    <row r="572" spans="1:6" x14ac:dyDescent="0.3">
      <c r="A572" t="s">
        <v>528</v>
      </c>
      <c r="B572" s="26">
        <v>1055</v>
      </c>
      <c r="C572" s="97">
        <v>141</v>
      </c>
      <c r="D572" s="120">
        <f>B572</f>
        <v>1055</v>
      </c>
      <c r="E572" s="120">
        <f>C572</f>
        <v>141</v>
      </c>
      <c r="F572" s="94">
        <f>IFERROR(E572/D572,0)</f>
        <v>0.13364928909952606</v>
      </c>
    </row>
    <row r="573" spans="1:6" x14ac:dyDescent="0.3">
      <c r="A573" s="59" t="s">
        <v>378</v>
      </c>
      <c r="B573" s="81">
        <v>81</v>
      </c>
      <c r="C573" s="96">
        <v>11</v>
      </c>
      <c r="D573" s="120">
        <f>B573</f>
        <v>81</v>
      </c>
      <c r="E573" s="120">
        <f>C573</f>
        <v>11</v>
      </c>
      <c r="F573" s="94">
        <f>IFERROR(E573/D573,0)</f>
        <v>0.13580246913580246</v>
      </c>
    </row>
    <row r="574" spans="1:6" hidden="1" x14ac:dyDescent="0.3">
      <c r="A574" t="s">
        <v>591</v>
      </c>
      <c r="B574">
        <v>49</v>
      </c>
      <c r="C574" s="90">
        <v>0</v>
      </c>
      <c r="D574"/>
      <c r="E574"/>
    </row>
    <row r="575" spans="1:6" hidden="1" x14ac:dyDescent="0.3">
      <c r="A575" t="s">
        <v>488</v>
      </c>
      <c r="B575">
        <v>0</v>
      </c>
      <c r="C575" s="90">
        <v>0</v>
      </c>
      <c r="D575"/>
      <c r="E575"/>
    </row>
    <row r="576" spans="1:6" x14ac:dyDescent="0.3">
      <c r="A576" s="125" t="s">
        <v>521</v>
      </c>
      <c r="B576" s="26">
        <v>87</v>
      </c>
      <c r="C576" s="97">
        <v>12</v>
      </c>
      <c r="D576" s="120">
        <f>B576</f>
        <v>87</v>
      </c>
      <c r="E576" s="120">
        <f>C576</f>
        <v>12</v>
      </c>
      <c r="F576" s="94">
        <f>IFERROR(E576/D576,0)</f>
        <v>0.13793103448275862</v>
      </c>
    </row>
    <row r="577" spans="1:6" hidden="1" x14ac:dyDescent="0.3">
      <c r="A577" t="s">
        <v>589</v>
      </c>
      <c r="B577">
        <v>50</v>
      </c>
      <c r="C577" s="90">
        <v>0</v>
      </c>
      <c r="D577"/>
      <c r="E577"/>
    </row>
    <row r="578" spans="1:6" hidden="1" x14ac:dyDescent="0.3">
      <c r="A578" t="s">
        <v>609</v>
      </c>
      <c r="B578">
        <v>0</v>
      </c>
      <c r="C578" s="90">
        <v>0</v>
      </c>
      <c r="D578"/>
      <c r="E578"/>
    </row>
    <row r="579" spans="1:6" hidden="1" x14ac:dyDescent="0.3">
      <c r="A579" t="s">
        <v>490</v>
      </c>
      <c r="B579">
        <v>60</v>
      </c>
      <c r="C579" s="90">
        <v>0</v>
      </c>
      <c r="D579"/>
      <c r="E579"/>
    </row>
    <row r="580" spans="1:6" hidden="1" x14ac:dyDescent="0.3">
      <c r="A580" t="s">
        <v>491</v>
      </c>
      <c r="B580">
        <v>0</v>
      </c>
      <c r="C580" s="90">
        <v>0</v>
      </c>
      <c r="D580"/>
      <c r="E580"/>
    </row>
    <row r="581" spans="1:6" x14ac:dyDescent="0.3">
      <c r="A581" s="59" t="s">
        <v>160</v>
      </c>
      <c r="B581" s="81">
        <v>873</v>
      </c>
      <c r="C581" s="96">
        <v>124</v>
      </c>
      <c r="D581" s="120">
        <f>B581</f>
        <v>873</v>
      </c>
      <c r="E581" s="120">
        <f>C581</f>
        <v>124</v>
      </c>
      <c r="F581" s="94">
        <f>IFERROR(E581/D581,0)</f>
        <v>0.1420389461626575</v>
      </c>
    </row>
    <row r="582" spans="1:6" hidden="1" x14ac:dyDescent="0.3">
      <c r="A582" t="s">
        <v>493</v>
      </c>
      <c r="B582">
        <v>38</v>
      </c>
      <c r="C582" s="90">
        <v>0</v>
      </c>
      <c r="D582"/>
      <c r="E582"/>
    </row>
    <row r="583" spans="1:6" hidden="1" x14ac:dyDescent="0.3">
      <c r="A583" t="s">
        <v>494</v>
      </c>
      <c r="B583">
        <v>27</v>
      </c>
      <c r="C583" s="90">
        <v>0</v>
      </c>
      <c r="D583"/>
      <c r="E583"/>
    </row>
    <row r="584" spans="1:6" hidden="1" x14ac:dyDescent="0.3">
      <c r="A584" t="s">
        <v>495</v>
      </c>
      <c r="B584">
        <v>0</v>
      </c>
      <c r="C584" s="90">
        <v>0</v>
      </c>
      <c r="D584"/>
      <c r="E584"/>
    </row>
    <row r="585" spans="1:6" x14ac:dyDescent="0.3">
      <c r="A585" s="59" t="s">
        <v>95</v>
      </c>
      <c r="B585" s="81">
        <v>383</v>
      </c>
      <c r="C585" s="96">
        <v>55</v>
      </c>
      <c r="D585" s="120">
        <f>B585</f>
        <v>383</v>
      </c>
      <c r="E585" s="120">
        <f>C585</f>
        <v>55</v>
      </c>
      <c r="F585" s="94">
        <f>IFERROR(E585/D585,0)</f>
        <v>0.14360313315926893</v>
      </c>
    </row>
    <row r="586" spans="1:6" hidden="1" x14ac:dyDescent="0.3">
      <c r="A586" t="s">
        <v>637</v>
      </c>
      <c r="B586">
        <v>0</v>
      </c>
      <c r="C586" s="90">
        <v>0</v>
      </c>
      <c r="D586"/>
      <c r="E586"/>
    </row>
    <row r="587" spans="1:6" x14ac:dyDescent="0.3">
      <c r="A587" s="59" t="s">
        <v>157</v>
      </c>
      <c r="B587" s="81">
        <v>157</v>
      </c>
      <c r="C587" s="96">
        <v>23</v>
      </c>
      <c r="D587" s="120">
        <f>B587</f>
        <v>157</v>
      </c>
      <c r="E587" s="120">
        <f>C587</f>
        <v>23</v>
      </c>
      <c r="F587" s="94">
        <f>IFERROR(E587/D587,0)</f>
        <v>0.1464968152866242</v>
      </c>
    </row>
    <row r="588" spans="1:6" hidden="1" x14ac:dyDescent="0.3">
      <c r="A588" t="s">
        <v>508</v>
      </c>
      <c r="B588">
        <v>0</v>
      </c>
      <c r="C588" s="90">
        <v>0</v>
      </c>
      <c r="D588"/>
      <c r="E588"/>
    </row>
    <row r="589" spans="1:6" x14ac:dyDescent="0.3">
      <c r="A589" s="125" t="s">
        <v>457</v>
      </c>
      <c r="B589" s="26">
        <v>540</v>
      </c>
      <c r="C589" s="97">
        <v>81</v>
      </c>
      <c r="D589" s="120">
        <f>B589</f>
        <v>540</v>
      </c>
      <c r="E589" s="120">
        <f>C589</f>
        <v>81</v>
      </c>
      <c r="F589" s="94">
        <f>IFERROR(E589/D589,0)</f>
        <v>0.15</v>
      </c>
    </row>
    <row r="590" spans="1:6" hidden="1" x14ac:dyDescent="0.3">
      <c r="A590" t="s">
        <v>499</v>
      </c>
      <c r="B590">
        <v>47</v>
      </c>
      <c r="C590" s="90">
        <v>0</v>
      </c>
      <c r="D590"/>
      <c r="E590"/>
    </row>
    <row r="591" spans="1:6" x14ac:dyDescent="0.3">
      <c r="A591" t="s">
        <v>482</v>
      </c>
      <c r="B591" s="26">
        <v>234</v>
      </c>
      <c r="C591" s="97">
        <v>36</v>
      </c>
      <c r="D591" s="120">
        <f>B591</f>
        <v>234</v>
      </c>
      <c r="E591" s="120">
        <f>C591</f>
        <v>36</v>
      </c>
      <c r="F591" s="94">
        <f>IFERROR(E591/D591,0)</f>
        <v>0.15384615384615385</v>
      </c>
    </row>
    <row r="592" spans="1:6" x14ac:dyDescent="0.3">
      <c r="A592" s="125" t="s">
        <v>420</v>
      </c>
      <c r="B592" s="26">
        <v>71</v>
      </c>
      <c r="C592" s="97">
        <v>11</v>
      </c>
      <c r="D592" s="120">
        <f>B592</f>
        <v>71</v>
      </c>
      <c r="E592" s="120">
        <f>C592</f>
        <v>11</v>
      </c>
      <c r="F592" s="94">
        <f>IFERROR(E592/D592,0)</f>
        <v>0.15492957746478872</v>
      </c>
    </row>
    <row r="593" spans="1:6" hidden="1" x14ac:dyDescent="0.3">
      <c r="A593" t="s">
        <v>502</v>
      </c>
      <c r="B593">
        <v>12</v>
      </c>
      <c r="C593" s="90">
        <v>0</v>
      </c>
      <c r="D593"/>
      <c r="E593"/>
    </row>
    <row r="594" spans="1:6" hidden="1" x14ac:dyDescent="0.3">
      <c r="A594" t="s">
        <v>592</v>
      </c>
      <c r="B594">
        <v>56</v>
      </c>
      <c r="C594" s="90">
        <v>0</v>
      </c>
      <c r="D594"/>
      <c r="E594"/>
    </row>
    <row r="595" spans="1:6" x14ac:dyDescent="0.3">
      <c r="A595" s="59" t="s">
        <v>96</v>
      </c>
      <c r="B595" s="81">
        <v>321</v>
      </c>
      <c r="C595" s="96">
        <v>50</v>
      </c>
      <c r="D595" s="120">
        <f t="shared" ref="D595:E598" si="32">B595</f>
        <v>321</v>
      </c>
      <c r="E595" s="120">
        <f t="shared" si="32"/>
        <v>50</v>
      </c>
      <c r="F595" s="94">
        <f>IFERROR(E595/D595,0)</f>
        <v>0.1557632398753894</v>
      </c>
    </row>
    <row r="596" spans="1:6" x14ac:dyDescent="0.3">
      <c r="A596" s="125" t="s">
        <v>520</v>
      </c>
      <c r="B596" s="26">
        <v>82</v>
      </c>
      <c r="C596" s="97">
        <v>13</v>
      </c>
      <c r="D596" s="120">
        <f t="shared" si="32"/>
        <v>82</v>
      </c>
      <c r="E596" s="120">
        <f t="shared" si="32"/>
        <v>13</v>
      </c>
      <c r="F596" s="94">
        <f>IFERROR(E596/D596,0)</f>
        <v>0.15853658536585366</v>
      </c>
    </row>
    <row r="597" spans="1:6" x14ac:dyDescent="0.3">
      <c r="A597" s="59" t="s">
        <v>344</v>
      </c>
      <c r="B597" s="81">
        <v>88</v>
      </c>
      <c r="C597" s="96">
        <v>14</v>
      </c>
      <c r="D597" s="120">
        <f t="shared" si="32"/>
        <v>88</v>
      </c>
      <c r="E597" s="120">
        <f t="shared" si="32"/>
        <v>14</v>
      </c>
      <c r="F597" s="94">
        <f>IFERROR(E597/D597,0)</f>
        <v>0.15909090909090909</v>
      </c>
    </row>
    <row r="598" spans="1:6" x14ac:dyDescent="0.3">
      <c r="A598" t="s">
        <v>512</v>
      </c>
      <c r="B598" s="26">
        <v>138</v>
      </c>
      <c r="C598" s="97">
        <v>22</v>
      </c>
      <c r="D598" s="120">
        <f t="shared" si="32"/>
        <v>138</v>
      </c>
      <c r="E598" s="120">
        <f t="shared" si="32"/>
        <v>22</v>
      </c>
      <c r="F598" s="94">
        <f>IFERROR(E598/D598,0)</f>
        <v>0.15942028985507245</v>
      </c>
    </row>
    <row r="599" spans="1:6" hidden="1" x14ac:dyDescent="0.3">
      <c r="A599" t="s">
        <v>593</v>
      </c>
      <c r="B599">
        <v>30</v>
      </c>
      <c r="C599" s="90">
        <v>0</v>
      </c>
      <c r="D599"/>
      <c r="E599"/>
    </row>
    <row r="600" spans="1:6" x14ac:dyDescent="0.3">
      <c r="A600" s="59" t="s">
        <v>153</v>
      </c>
      <c r="B600" s="81">
        <v>732</v>
      </c>
      <c r="C600" s="96">
        <v>120</v>
      </c>
      <c r="D600" s="120">
        <f>B600</f>
        <v>732</v>
      </c>
      <c r="E600" s="120">
        <f>C600</f>
        <v>120</v>
      </c>
      <c r="F600" s="94">
        <f>IFERROR(E600/D600,0)</f>
        <v>0.16393442622950818</v>
      </c>
    </row>
    <row r="601" spans="1:6" hidden="1" x14ac:dyDescent="0.3">
      <c r="A601" t="s">
        <v>525</v>
      </c>
      <c r="B601">
        <v>14</v>
      </c>
      <c r="C601" s="90">
        <v>0</v>
      </c>
      <c r="D601"/>
      <c r="E601"/>
    </row>
    <row r="602" spans="1:6" x14ac:dyDescent="0.3">
      <c r="A602" s="59" t="s">
        <v>33</v>
      </c>
      <c r="B602" s="81">
        <v>91</v>
      </c>
      <c r="C602" s="96">
        <v>15</v>
      </c>
      <c r="D602" s="120">
        <f>B602</f>
        <v>91</v>
      </c>
      <c r="E602" s="120">
        <f>C602</f>
        <v>15</v>
      </c>
      <c r="F602" s="94">
        <f>IFERROR(E602/D602,0)</f>
        <v>0.16483516483516483</v>
      </c>
    </row>
    <row r="603" spans="1:6" hidden="1" x14ac:dyDescent="0.3">
      <c r="A603" t="s">
        <v>519</v>
      </c>
      <c r="B603">
        <v>40</v>
      </c>
      <c r="C603" s="90">
        <v>0</v>
      </c>
      <c r="D603"/>
      <c r="E603"/>
    </row>
    <row r="604" spans="1:6" x14ac:dyDescent="0.3">
      <c r="A604" t="s">
        <v>456</v>
      </c>
      <c r="B604" s="26">
        <v>380</v>
      </c>
      <c r="C604" s="97">
        <v>63</v>
      </c>
      <c r="D604" s="120">
        <f>B604</f>
        <v>380</v>
      </c>
      <c r="E604" s="120">
        <f>C604</f>
        <v>63</v>
      </c>
      <c r="F604" s="94">
        <f>IFERROR(E604/D604,0)</f>
        <v>0.16578947368421051</v>
      </c>
    </row>
    <row r="605" spans="1:6" x14ac:dyDescent="0.3">
      <c r="A605" s="59" t="s">
        <v>216</v>
      </c>
      <c r="B605" s="81">
        <v>66</v>
      </c>
      <c r="C605" s="96">
        <v>11</v>
      </c>
      <c r="D605" s="120">
        <f>B605</f>
        <v>66</v>
      </c>
      <c r="E605" s="120">
        <f>C605</f>
        <v>11</v>
      </c>
      <c r="F605" s="94">
        <f>IFERROR(E605/D605,0)</f>
        <v>0.16666666666666666</v>
      </c>
    </row>
    <row r="606" spans="1:6" hidden="1" x14ac:dyDescent="0.3">
      <c r="A606" t="s">
        <v>522</v>
      </c>
      <c r="B606">
        <v>24</v>
      </c>
      <c r="C606" s="90">
        <v>0</v>
      </c>
      <c r="D606"/>
      <c r="E606"/>
    </row>
    <row r="607" spans="1:6" x14ac:dyDescent="0.3">
      <c r="A607" s="59" t="s">
        <v>179</v>
      </c>
      <c r="B607" s="81">
        <v>474</v>
      </c>
      <c r="C607" s="96">
        <v>80</v>
      </c>
      <c r="D607" s="120">
        <f t="shared" ref="D607:E609" si="33">B607</f>
        <v>474</v>
      </c>
      <c r="E607" s="120">
        <f t="shared" si="33"/>
        <v>80</v>
      </c>
      <c r="F607" s="94">
        <f>IFERROR(E607/D607,0)</f>
        <v>0.16877637130801687</v>
      </c>
    </row>
    <row r="608" spans="1:6" x14ac:dyDescent="0.3">
      <c r="A608" s="125" t="s">
        <v>500</v>
      </c>
      <c r="B608" s="26">
        <v>371</v>
      </c>
      <c r="C608" s="97">
        <v>64</v>
      </c>
      <c r="D608" s="120">
        <f t="shared" si="33"/>
        <v>371</v>
      </c>
      <c r="E608" s="120">
        <f t="shared" si="33"/>
        <v>64</v>
      </c>
      <c r="F608" s="94">
        <f>IFERROR(E608/D608,0)</f>
        <v>0.1725067385444744</v>
      </c>
    </row>
    <row r="609" spans="1:6" x14ac:dyDescent="0.3">
      <c r="A609" s="59" t="s">
        <v>303</v>
      </c>
      <c r="B609" s="81">
        <v>918</v>
      </c>
      <c r="C609" s="96">
        <v>160</v>
      </c>
      <c r="D609" s="120">
        <f t="shared" si="33"/>
        <v>918</v>
      </c>
      <c r="E609" s="120">
        <f t="shared" si="33"/>
        <v>160</v>
      </c>
      <c r="F609" s="94">
        <f>IFERROR(E609/D609,0)</f>
        <v>0.17429193899782136</v>
      </c>
    </row>
    <row r="610" spans="1:6" hidden="1" x14ac:dyDescent="0.3">
      <c r="A610" t="s">
        <v>513</v>
      </c>
      <c r="B610">
        <v>50</v>
      </c>
      <c r="C610" s="90">
        <v>0</v>
      </c>
      <c r="D610"/>
      <c r="E610"/>
    </row>
    <row r="611" spans="1:6" hidden="1" x14ac:dyDescent="0.3">
      <c r="A611" t="s">
        <v>514</v>
      </c>
      <c r="B611">
        <v>26</v>
      </c>
      <c r="C611" s="90">
        <v>0</v>
      </c>
      <c r="D611"/>
      <c r="E611"/>
    </row>
    <row r="612" spans="1:6" x14ac:dyDescent="0.3">
      <c r="A612" s="59" t="s">
        <v>248</v>
      </c>
      <c r="B612" s="81">
        <v>73</v>
      </c>
      <c r="C612" s="96">
        <v>13</v>
      </c>
      <c r="D612" s="120">
        <f>B612</f>
        <v>73</v>
      </c>
      <c r="E612" s="120">
        <f>C612</f>
        <v>13</v>
      </c>
      <c r="F612" s="94">
        <f>IFERROR(E612/D612,0)</f>
        <v>0.17808219178082191</v>
      </c>
    </row>
    <row r="613" spans="1:6" hidden="1" x14ac:dyDescent="0.3">
      <c r="A613" t="s">
        <v>638</v>
      </c>
      <c r="B613">
        <v>54</v>
      </c>
      <c r="C613" s="90">
        <v>0</v>
      </c>
      <c r="D613"/>
      <c r="E613"/>
    </row>
    <row r="614" spans="1:6" x14ac:dyDescent="0.3">
      <c r="A614" t="s">
        <v>465</v>
      </c>
      <c r="B614" s="26">
        <v>67</v>
      </c>
      <c r="C614" s="97">
        <v>12</v>
      </c>
      <c r="D614" s="120">
        <f>B614</f>
        <v>67</v>
      </c>
      <c r="E614" s="120">
        <f>C614</f>
        <v>12</v>
      </c>
      <c r="F614" s="94">
        <f>IFERROR(E614/D614,0)</f>
        <v>0.17910447761194029</v>
      </c>
    </row>
    <row r="615" spans="1:6" hidden="1" x14ac:dyDescent="0.3">
      <c r="A615" t="s">
        <v>517</v>
      </c>
      <c r="B615">
        <v>25</v>
      </c>
      <c r="C615" s="90">
        <v>0</v>
      </c>
      <c r="D615"/>
      <c r="E615"/>
    </row>
    <row r="616" spans="1:6" x14ac:dyDescent="0.3">
      <c r="A616" s="59" t="s">
        <v>253</v>
      </c>
      <c r="B616" s="81">
        <v>1038</v>
      </c>
      <c r="C616" s="96">
        <v>193</v>
      </c>
      <c r="D616" s="120">
        <f>B616</f>
        <v>1038</v>
      </c>
      <c r="E616" s="120">
        <f>C616</f>
        <v>193</v>
      </c>
      <c r="F616" s="94">
        <f>IFERROR(E616/D616,0)</f>
        <v>0.18593448940269749</v>
      </c>
    </row>
    <row r="617" spans="1:6" hidden="1" x14ac:dyDescent="0.3">
      <c r="A617" t="s">
        <v>527</v>
      </c>
      <c r="B617">
        <v>34</v>
      </c>
      <c r="C617" s="90">
        <v>0</v>
      </c>
      <c r="D617"/>
      <c r="E617"/>
    </row>
    <row r="618" spans="1:6" x14ac:dyDescent="0.3">
      <c r="A618" t="s">
        <v>459</v>
      </c>
      <c r="B618" s="26">
        <v>455</v>
      </c>
      <c r="C618" s="97">
        <v>89</v>
      </c>
      <c r="D618" s="120">
        <f>B618</f>
        <v>455</v>
      </c>
      <c r="E618" s="120">
        <f>C618</f>
        <v>89</v>
      </c>
      <c r="F618" s="94">
        <f>IFERROR(E618/D618,0)</f>
        <v>0.1956043956043956</v>
      </c>
    </row>
    <row r="619" spans="1:6" hidden="1" x14ac:dyDescent="0.3">
      <c r="A619" t="s">
        <v>529</v>
      </c>
      <c r="B619">
        <v>53</v>
      </c>
      <c r="C619" s="90">
        <v>0</v>
      </c>
      <c r="D619"/>
      <c r="E619"/>
    </row>
    <row r="620" spans="1:6" x14ac:dyDescent="0.3">
      <c r="A620" s="125" t="s">
        <v>489</v>
      </c>
      <c r="B620" s="26">
        <v>296</v>
      </c>
      <c r="C620" s="97">
        <v>59</v>
      </c>
      <c r="D620" s="120">
        <f t="shared" ref="D620:E624" si="34">B620</f>
        <v>296</v>
      </c>
      <c r="E620" s="120">
        <f t="shared" si="34"/>
        <v>59</v>
      </c>
      <c r="F620" s="94">
        <f>IFERROR(E620/D620,0)</f>
        <v>0.19932432432432431</v>
      </c>
    </row>
    <row r="621" spans="1:6" x14ac:dyDescent="0.3">
      <c r="A621" s="59" t="s">
        <v>212</v>
      </c>
      <c r="B621" s="81">
        <v>312</v>
      </c>
      <c r="C621" s="96">
        <v>66</v>
      </c>
      <c r="D621" s="120">
        <f t="shared" si="34"/>
        <v>312</v>
      </c>
      <c r="E621" s="120">
        <f t="shared" si="34"/>
        <v>66</v>
      </c>
      <c r="F621" s="94">
        <f>IFERROR(E621/D621,0)</f>
        <v>0.21153846153846154</v>
      </c>
    </row>
    <row r="622" spans="1:6" x14ac:dyDescent="0.3">
      <c r="A622" s="59" t="s">
        <v>220</v>
      </c>
      <c r="B622" s="81">
        <v>801</v>
      </c>
      <c r="C622" s="96">
        <v>193</v>
      </c>
      <c r="D622" s="120">
        <f t="shared" si="34"/>
        <v>801</v>
      </c>
      <c r="E622" s="120">
        <f t="shared" si="34"/>
        <v>193</v>
      </c>
      <c r="F622" s="94">
        <f>IFERROR(E622/D622,0)</f>
        <v>0.24094881398252185</v>
      </c>
    </row>
    <row r="623" spans="1:6" x14ac:dyDescent="0.3">
      <c r="A623" s="59" t="s">
        <v>158</v>
      </c>
      <c r="B623" s="81">
        <v>123</v>
      </c>
      <c r="C623" s="96">
        <v>43</v>
      </c>
      <c r="D623" s="120">
        <f t="shared" si="34"/>
        <v>123</v>
      </c>
      <c r="E623" s="120">
        <f t="shared" si="34"/>
        <v>43</v>
      </c>
      <c r="F623" s="94">
        <f>IFERROR(E623/D623,0)</f>
        <v>0.34959349593495936</v>
      </c>
    </row>
    <row r="624" spans="1:6" x14ac:dyDescent="0.3">
      <c r="A624" s="59" t="s">
        <v>288</v>
      </c>
      <c r="B624" s="81">
        <v>61</v>
      </c>
      <c r="C624" s="96">
        <v>55</v>
      </c>
      <c r="D624" s="120">
        <f t="shared" si="34"/>
        <v>61</v>
      </c>
      <c r="E624" s="120">
        <f t="shared" si="34"/>
        <v>55</v>
      </c>
      <c r="F624" s="94">
        <f>IFERROR(E624/D624,0)</f>
        <v>0.90163934426229508</v>
      </c>
    </row>
    <row r="625" spans="1:5" hidden="1" x14ac:dyDescent="0.3">
      <c r="A625" t="s">
        <v>537</v>
      </c>
      <c r="B625">
        <v>28</v>
      </c>
      <c r="C625" s="90">
        <v>0</v>
      </c>
      <c r="D625"/>
      <c r="E625"/>
    </row>
    <row r="626" spans="1:5" hidden="1" x14ac:dyDescent="0.3">
      <c r="A626" t="s">
        <v>535</v>
      </c>
      <c r="B626">
        <v>13</v>
      </c>
      <c r="C626" s="90">
        <v>0</v>
      </c>
      <c r="D626"/>
      <c r="E626"/>
    </row>
    <row r="627" spans="1:5" hidden="1" x14ac:dyDescent="0.3">
      <c r="A627" t="s">
        <v>639</v>
      </c>
      <c r="B627">
        <v>0</v>
      </c>
      <c r="C627" s="90">
        <v>0</v>
      </c>
      <c r="D627"/>
      <c r="E627"/>
    </row>
    <row r="628" spans="1:5" hidden="1" x14ac:dyDescent="0.3">
      <c r="A628" t="s">
        <v>536</v>
      </c>
      <c r="B628">
        <v>27</v>
      </c>
      <c r="C628" s="90">
        <v>0</v>
      </c>
      <c r="D628"/>
      <c r="E628"/>
    </row>
    <row r="629" spans="1:5" hidden="1" x14ac:dyDescent="0.3">
      <c r="A629">
        <v>0</v>
      </c>
      <c r="B629">
        <v>0</v>
      </c>
      <c r="C629" s="90">
        <v>0</v>
      </c>
      <c r="D629"/>
      <c r="E629"/>
    </row>
    <row r="630" spans="1:5" hidden="1" x14ac:dyDescent="0.3">
      <c r="A630">
        <v>0</v>
      </c>
      <c r="B630">
        <v>0</v>
      </c>
      <c r="C630" s="90">
        <v>0</v>
      </c>
      <c r="D630"/>
      <c r="E630"/>
    </row>
    <row r="631" spans="1:5" hidden="1" x14ac:dyDescent="0.3">
      <c r="A631">
        <v>0</v>
      </c>
      <c r="B631">
        <v>0</v>
      </c>
      <c r="C631" s="90">
        <v>0</v>
      </c>
      <c r="D631"/>
      <c r="E631"/>
    </row>
    <row r="632" spans="1:5" hidden="1" x14ac:dyDescent="0.3">
      <c r="A632">
        <v>0</v>
      </c>
      <c r="B632">
        <v>0</v>
      </c>
      <c r="C632" s="90">
        <v>0</v>
      </c>
      <c r="D632"/>
      <c r="E632"/>
    </row>
    <row r="633" spans="1:5" hidden="1" x14ac:dyDescent="0.3">
      <c r="A633">
        <v>0</v>
      </c>
      <c r="B633">
        <v>0</v>
      </c>
      <c r="C633" s="90">
        <v>0</v>
      </c>
      <c r="D633"/>
      <c r="E633"/>
    </row>
    <row r="634" spans="1:5" hidden="1" x14ac:dyDescent="0.3">
      <c r="A634">
        <v>0</v>
      </c>
      <c r="B634">
        <v>0</v>
      </c>
      <c r="C634" s="90">
        <v>0</v>
      </c>
      <c r="D634"/>
      <c r="E634"/>
    </row>
    <row r="635" spans="1:5" hidden="1" x14ac:dyDescent="0.3">
      <c r="A635">
        <v>0</v>
      </c>
      <c r="B635">
        <v>0</v>
      </c>
      <c r="C635" s="90">
        <v>0</v>
      </c>
      <c r="D635"/>
      <c r="E635"/>
    </row>
    <row r="636" spans="1:5" hidden="1" x14ac:dyDescent="0.3">
      <c r="A636">
        <v>0</v>
      </c>
      <c r="B636">
        <v>0</v>
      </c>
      <c r="C636" s="90">
        <v>0</v>
      </c>
      <c r="D636"/>
      <c r="E636"/>
    </row>
    <row r="637" spans="1:5" hidden="1" x14ac:dyDescent="0.3">
      <c r="A637">
        <v>0</v>
      </c>
      <c r="B637">
        <v>0</v>
      </c>
      <c r="C637" s="90">
        <v>0</v>
      </c>
      <c r="D637"/>
      <c r="E637"/>
    </row>
    <row r="638" spans="1:5" hidden="1" x14ac:dyDescent="0.3">
      <c r="A638">
        <v>0</v>
      </c>
      <c r="B638">
        <v>0</v>
      </c>
      <c r="C638" s="90">
        <v>0</v>
      </c>
      <c r="D638"/>
      <c r="E638"/>
    </row>
    <row r="639" spans="1:5" hidden="1" x14ac:dyDescent="0.3">
      <c r="A639">
        <v>0</v>
      </c>
      <c r="B639">
        <v>0</v>
      </c>
      <c r="C639" s="90">
        <v>0</v>
      </c>
      <c r="D639"/>
      <c r="E639"/>
    </row>
    <row r="640" spans="1:5" hidden="1" x14ac:dyDescent="0.3">
      <c r="A640">
        <v>0</v>
      </c>
      <c r="B640">
        <v>0</v>
      </c>
      <c r="C640" s="90">
        <v>0</v>
      </c>
      <c r="D640"/>
      <c r="E640"/>
    </row>
    <row r="641" spans="1:5" hidden="1" x14ac:dyDescent="0.3">
      <c r="A641">
        <v>0</v>
      </c>
      <c r="B641">
        <v>0</v>
      </c>
      <c r="C641" s="90">
        <v>0</v>
      </c>
      <c r="D641"/>
      <c r="E641"/>
    </row>
    <row r="642" spans="1:5" hidden="1" x14ac:dyDescent="0.3">
      <c r="A642">
        <v>0</v>
      </c>
      <c r="B642">
        <v>0</v>
      </c>
      <c r="C642" s="90">
        <v>0</v>
      </c>
      <c r="D642"/>
      <c r="E642"/>
    </row>
    <row r="643" spans="1:5" hidden="1" x14ac:dyDescent="0.3">
      <c r="A643">
        <v>0</v>
      </c>
      <c r="B643">
        <v>0</v>
      </c>
      <c r="C643" s="90">
        <v>0</v>
      </c>
      <c r="D643"/>
      <c r="E643"/>
    </row>
    <row r="644" spans="1:5" hidden="1" x14ac:dyDescent="0.3">
      <c r="A644">
        <v>0</v>
      </c>
      <c r="B644">
        <v>0</v>
      </c>
      <c r="C644" s="90">
        <v>0</v>
      </c>
      <c r="D644"/>
      <c r="E644"/>
    </row>
    <row r="645" spans="1:5" hidden="1" x14ac:dyDescent="0.3">
      <c r="A645">
        <v>0</v>
      </c>
      <c r="B645">
        <v>0</v>
      </c>
      <c r="C645" s="90">
        <v>0</v>
      </c>
      <c r="D645"/>
      <c r="E645"/>
    </row>
    <row r="646" spans="1:5" hidden="1" x14ac:dyDescent="0.3">
      <c r="A646">
        <v>0</v>
      </c>
      <c r="B646">
        <v>0</v>
      </c>
      <c r="C646" s="90">
        <v>0</v>
      </c>
      <c r="D646"/>
      <c r="E646"/>
    </row>
    <row r="647" spans="1:5" hidden="1" x14ac:dyDescent="0.3">
      <c r="A647">
        <v>0</v>
      </c>
      <c r="B647">
        <v>0</v>
      </c>
      <c r="C647" s="90">
        <v>0</v>
      </c>
      <c r="D647"/>
      <c r="E647"/>
    </row>
    <row r="648" spans="1:5" hidden="1" x14ac:dyDescent="0.3">
      <c r="A648">
        <v>0</v>
      </c>
      <c r="B648">
        <v>0</v>
      </c>
      <c r="C648" s="90">
        <v>0</v>
      </c>
      <c r="D648"/>
      <c r="E648"/>
    </row>
    <row r="649" spans="1:5" hidden="1" x14ac:dyDescent="0.3">
      <c r="A649">
        <v>0</v>
      </c>
      <c r="B649">
        <v>0</v>
      </c>
      <c r="C649" s="90">
        <v>0</v>
      </c>
      <c r="D649"/>
      <c r="E649"/>
    </row>
    <row r="650" spans="1:5" hidden="1" x14ac:dyDescent="0.3">
      <c r="A650">
        <v>0</v>
      </c>
      <c r="B650">
        <v>0</v>
      </c>
      <c r="C650" s="90">
        <v>0</v>
      </c>
      <c r="D650"/>
      <c r="E650"/>
    </row>
    <row r="651" spans="1:5" hidden="1" x14ac:dyDescent="0.3">
      <c r="A651">
        <v>0</v>
      </c>
      <c r="B651">
        <v>0</v>
      </c>
      <c r="C651" s="90">
        <v>0</v>
      </c>
      <c r="D651"/>
      <c r="E651"/>
    </row>
    <row r="652" spans="1:5" hidden="1" x14ac:dyDescent="0.3">
      <c r="A652">
        <v>0</v>
      </c>
      <c r="B652">
        <v>0</v>
      </c>
      <c r="C652" s="90">
        <v>0</v>
      </c>
      <c r="D652"/>
      <c r="E652"/>
    </row>
    <row r="653" spans="1:5" hidden="1" x14ac:dyDescent="0.3">
      <c r="A653">
        <v>0</v>
      </c>
      <c r="B653">
        <v>0</v>
      </c>
      <c r="C653" s="90">
        <v>0</v>
      </c>
      <c r="D653"/>
      <c r="E653"/>
    </row>
    <row r="654" spans="1:5" hidden="1" x14ac:dyDescent="0.3">
      <c r="A654">
        <v>0</v>
      </c>
      <c r="B654">
        <v>0</v>
      </c>
      <c r="C654" s="90">
        <v>0</v>
      </c>
      <c r="D654"/>
      <c r="E654"/>
    </row>
    <row r="655" spans="1:5" hidden="1" x14ac:dyDescent="0.3">
      <c r="A655">
        <v>0</v>
      </c>
      <c r="B655">
        <v>0</v>
      </c>
      <c r="C655" s="90">
        <v>0</v>
      </c>
      <c r="D655"/>
      <c r="E655"/>
    </row>
    <row r="656" spans="1:5" hidden="1" x14ac:dyDescent="0.3">
      <c r="A656">
        <v>0</v>
      </c>
      <c r="B656">
        <v>0</v>
      </c>
      <c r="C656" s="90">
        <v>0</v>
      </c>
      <c r="D656"/>
      <c r="E656"/>
    </row>
    <row r="657" spans="1:5" hidden="1" x14ac:dyDescent="0.3">
      <c r="A657">
        <v>0</v>
      </c>
      <c r="B657">
        <v>0</v>
      </c>
      <c r="C657" s="90">
        <v>0</v>
      </c>
      <c r="D657"/>
      <c r="E657"/>
    </row>
    <row r="658" spans="1:5" hidden="1" x14ac:dyDescent="0.3">
      <c r="A658">
        <v>0</v>
      </c>
      <c r="B658">
        <v>0</v>
      </c>
      <c r="C658" s="90">
        <v>0</v>
      </c>
      <c r="D658"/>
      <c r="E658"/>
    </row>
    <row r="659" spans="1:5" hidden="1" x14ac:dyDescent="0.3">
      <c r="A659">
        <v>0</v>
      </c>
      <c r="B659">
        <v>0</v>
      </c>
      <c r="C659" s="90">
        <v>0</v>
      </c>
      <c r="D659"/>
      <c r="E659"/>
    </row>
    <row r="660" spans="1:5" hidden="1" x14ac:dyDescent="0.3">
      <c r="A660">
        <v>0</v>
      </c>
      <c r="B660">
        <v>0</v>
      </c>
      <c r="C660" s="90">
        <v>0</v>
      </c>
      <c r="D660"/>
      <c r="E660"/>
    </row>
    <row r="661" spans="1:5" hidden="1" x14ac:dyDescent="0.3">
      <c r="A661">
        <v>0</v>
      </c>
      <c r="B661">
        <v>0</v>
      </c>
      <c r="C661" s="90">
        <v>0</v>
      </c>
      <c r="D661"/>
      <c r="E661"/>
    </row>
  </sheetData>
  <autoFilter ref="A7:F661" xr:uid="{586BBB14-AF8B-4409-82DA-8FDE2DD17CFC}">
    <filterColumn colId="1">
      <customFilters>
        <customFilter operator="greaterThan" val="60"/>
      </customFilters>
    </filterColumn>
    <sortState ref="A11:F624">
      <sortCondition ref="F7:F661"/>
    </sortState>
  </autoFilter>
  <mergeCells count="2">
    <mergeCell ref="E4:F4"/>
    <mergeCell ref="E5:F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F7581-E020-480E-A1B5-FFB4CA2B127D}">
  <dimension ref="A1"/>
  <sheetViews>
    <sheetView topLeftCell="A37" zoomScale="79" zoomScaleNormal="79" workbookViewId="0">
      <selection activeCell="A54" sqref="A54"/>
    </sheetView>
  </sheetViews>
  <sheetFormatPr defaultRowHeight="14.4" x14ac:dyDescent="0.3"/>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A4141-0F99-492E-A2F2-129B5A3994A0}">
  <sheetPr filterMode="1"/>
  <dimension ref="B5:T650"/>
  <sheetViews>
    <sheetView workbookViewId="0">
      <selection activeCell="F10" sqref="F10"/>
    </sheetView>
  </sheetViews>
  <sheetFormatPr defaultRowHeight="14.4" x14ac:dyDescent="0.3"/>
  <cols>
    <col min="1" max="1" width="8.88671875" style="125"/>
    <col min="2" max="2" width="7.33203125" style="125" customWidth="1"/>
    <col min="3" max="3" width="25.44140625" style="125" customWidth="1"/>
    <col min="4" max="4" width="14.88671875" style="26" customWidth="1"/>
    <col min="5" max="5" width="11.44140625" style="26" customWidth="1"/>
    <col min="6" max="6" width="15.109375" style="26" customWidth="1"/>
    <col min="7" max="7" width="11.5546875" style="26" customWidth="1"/>
    <col min="8" max="8" width="17.88671875" style="26" customWidth="1"/>
    <col min="9" max="9" width="11.5546875" style="26" customWidth="1"/>
    <col min="10" max="10" width="12.21875" style="26" customWidth="1"/>
    <col min="11" max="11" width="12.77734375" style="26" customWidth="1"/>
    <col min="12" max="12" width="3.6640625" style="26" customWidth="1"/>
    <col min="13" max="16" width="8.88671875" style="26"/>
    <col min="17" max="16384" width="8.88671875" style="125"/>
  </cols>
  <sheetData>
    <row r="5" spans="2:20" x14ac:dyDescent="0.3">
      <c r="B5" s="40"/>
      <c r="C5" s="144" t="s">
        <v>683</v>
      </c>
      <c r="D5" s="145" t="s">
        <v>6393</v>
      </c>
      <c r="E5" s="179" t="s">
        <v>6394</v>
      </c>
      <c r="F5" s="180"/>
      <c r="G5" s="185" t="s">
        <v>786</v>
      </c>
      <c r="H5" s="185"/>
      <c r="I5" s="181" t="s">
        <v>790</v>
      </c>
      <c r="J5" s="181"/>
      <c r="K5" s="181"/>
      <c r="L5" s="137"/>
      <c r="M5" s="177" t="s">
        <v>6383</v>
      </c>
      <c r="N5" s="177"/>
      <c r="O5" s="177"/>
      <c r="P5" s="177"/>
    </row>
    <row r="6" spans="2:20" x14ac:dyDescent="0.3">
      <c r="B6" s="40"/>
      <c r="C6" s="39"/>
      <c r="D6" s="166" t="s">
        <v>6389</v>
      </c>
      <c r="E6" s="184" t="s">
        <v>6388</v>
      </c>
      <c r="F6" s="182"/>
      <c r="G6" s="186" t="s">
        <v>754</v>
      </c>
      <c r="H6" s="186"/>
      <c r="I6" s="183" t="s">
        <v>6385</v>
      </c>
      <c r="J6" s="183"/>
      <c r="K6" s="183"/>
      <c r="L6" s="143"/>
      <c r="M6" s="178" t="s">
        <v>6384</v>
      </c>
      <c r="N6" s="178"/>
      <c r="O6" s="178"/>
      <c r="P6" s="178"/>
    </row>
    <row r="7" spans="2:20" x14ac:dyDescent="0.3">
      <c r="B7" s="164" t="s">
        <v>6386</v>
      </c>
      <c r="C7" s="7" t="s">
        <v>12</v>
      </c>
      <c r="D7" s="67" t="s">
        <v>2</v>
      </c>
      <c r="E7" s="36" t="s">
        <v>2</v>
      </c>
      <c r="F7" s="99" t="s">
        <v>744</v>
      </c>
      <c r="G7" s="136" t="s">
        <v>2</v>
      </c>
      <c r="H7" s="136" t="s">
        <v>744</v>
      </c>
      <c r="I7" s="135" t="s">
        <v>6390</v>
      </c>
      <c r="J7" s="135" t="s">
        <v>6391</v>
      </c>
      <c r="K7" s="135" t="s">
        <v>6392</v>
      </c>
      <c r="L7" s="135"/>
      <c r="M7" s="136" t="s">
        <v>6371</v>
      </c>
      <c r="N7" s="136" t="s">
        <v>6374</v>
      </c>
      <c r="O7" s="136" t="s">
        <v>6376</v>
      </c>
      <c r="P7" s="136" t="s">
        <v>6377</v>
      </c>
    </row>
    <row r="8" spans="2:20" x14ac:dyDescent="0.3">
      <c r="B8" s="167">
        <v>1</v>
      </c>
      <c r="C8" s="168" t="s">
        <v>503</v>
      </c>
      <c r="D8" s="147">
        <v>72</v>
      </c>
      <c r="E8" s="26">
        <v>51</v>
      </c>
      <c r="F8" s="148">
        <v>0.71</v>
      </c>
      <c r="G8" s="120">
        <v>0</v>
      </c>
      <c r="H8" s="148">
        <v>0</v>
      </c>
      <c r="I8" s="81">
        <v>31</v>
      </c>
      <c r="J8" s="81">
        <v>20</v>
      </c>
      <c r="K8" s="82">
        <v>0.61</v>
      </c>
      <c r="L8" s="149"/>
      <c r="M8" s="151">
        <v>1</v>
      </c>
      <c r="N8" s="151">
        <v>1</v>
      </c>
      <c r="O8" s="151">
        <v>9</v>
      </c>
      <c r="P8" s="153">
        <f t="shared" ref="P8:P71" si="0">SUM(M8:O8)</f>
        <v>11</v>
      </c>
      <c r="T8" s="94"/>
    </row>
    <row r="9" spans="2:20" x14ac:dyDescent="0.3">
      <c r="B9" s="167">
        <v>2</v>
      </c>
      <c r="C9" s="168" t="s">
        <v>416</v>
      </c>
      <c r="D9" s="147">
        <v>132</v>
      </c>
      <c r="E9" s="26">
        <v>43</v>
      </c>
      <c r="F9" s="148">
        <v>0.33</v>
      </c>
      <c r="G9" s="120">
        <v>0</v>
      </c>
      <c r="H9" s="148">
        <v>0</v>
      </c>
      <c r="I9" s="81">
        <v>28</v>
      </c>
      <c r="J9" s="81">
        <v>15</v>
      </c>
      <c r="K9" s="82">
        <v>0.65</v>
      </c>
      <c r="L9" s="149"/>
      <c r="M9" s="151">
        <v>9</v>
      </c>
      <c r="N9" s="151">
        <v>1</v>
      </c>
      <c r="O9" s="151">
        <v>5</v>
      </c>
      <c r="P9" s="153">
        <f t="shared" si="0"/>
        <v>15</v>
      </c>
      <c r="T9" s="94"/>
    </row>
    <row r="10" spans="2:20" x14ac:dyDescent="0.3">
      <c r="B10" s="167">
        <v>3</v>
      </c>
      <c r="C10" s="168" t="s">
        <v>251</v>
      </c>
      <c r="D10" s="147">
        <v>72</v>
      </c>
      <c r="E10" s="26">
        <v>20</v>
      </c>
      <c r="F10" s="148">
        <v>0.28000000000000003</v>
      </c>
      <c r="G10" s="120">
        <v>0</v>
      </c>
      <c r="H10" s="148">
        <v>0</v>
      </c>
      <c r="I10" s="81">
        <v>20</v>
      </c>
      <c r="J10" s="81">
        <v>0</v>
      </c>
      <c r="K10" s="82">
        <v>1</v>
      </c>
      <c r="L10" s="149"/>
      <c r="M10" s="151">
        <v>14</v>
      </c>
      <c r="N10" s="151">
        <v>1</v>
      </c>
      <c r="O10" s="151">
        <v>1</v>
      </c>
      <c r="P10" s="153">
        <f t="shared" si="0"/>
        <v>16</v>
      </c>
      <c r="T10" s="94"/>
    </row>
    <row r="11" spans="2:20" x14ac:dyDescent="0.3">
      <c r="B11" s="167">
        <v>4</v>
      </c>
      <c r="C11" s="168" t="s">
        <v>64</v>
      </c>
      <c r="D11" s="147">
        <v>114</v>
      </c>
      <c r="E11" s="26">
        <v>33</v>
      </c>
      <c r="F11" s="148">
        <v>0.28999999999999998</v>
      </c>
      <c r="G11" s="120">
        <v>0</v>
      </c>
      <c r="H11" s="148">
        <v>0</v>
      </c>
      <c r="I11" s="81">
        <v>23</v>
      </c>
      <c r="J11" s="81">
        <v>10</v>
      </c>
      <c r="K11" s="82">
        <v>0.7</v>
      </c>
      <c r="L11" s="149"/>
      <c r="M11" s="151">
        <v>13</v>
      </c>
      <c r="N11" s="151">
        <v>1</v>
      </c>
      <c r="O11" s="151">
        <v>3</v>
      </c>
      <c r="P11" s="153">
        <f t="shared" si="0"/>
        <v>17</v>
      </c>
      <c r="T11" s="94"/>
    </row>
    <row r="12" spans="2:20" x14ac:dyDescent="0.3">
      <c r="B12" s="167">
        <v>5</v>
      </c>
      <c r="C12" s="168" t="s">
        <v>451</v>
      </c>
      <c r="D12" s="147">
        <v>103</v>
      </c>
      <c r="E12" s="26">
        <v>27</v>
      </c>
      <c r="F12" s="148">
        <v>0.26</v>
      </c>
      <c r="G12" s="120">
        <v>0</v>
      </c>
      <c r="H12" s="148">
        <v>0</v>
      </c>
      <c r="I12" s="81">
        <v>27</v>
      </c>
      <c r="J12" s="81">
        <v>0</v>
      </c>
      <c r="K12" s="82">
        <v>1</v>
      </c>
      <c r="L12" s="149"/>
      <c r="M12" s="151">
        <v>16</v>
      </c>
      <c r="N12" s="151">
        <v>1</v>
      </c>
      <c r="O12" s="151">
        <v>1</v>
      </c>
      <c r="P12" s="153">
        <f t="shared" si="0"/>
        <v>18</v>
      </c>
      <c r="T12" s="94"/>
    </row>
    <row r="13" spans="2:20" hidden="1" x14ac:dyDescent="0.3">
      <c r="B13" s="146">
        <v>6</v>
      </c>
      <c r="C13" s="125" t="s">
        <v>57</v>
      </c>
      <c r="D13" s="147">
        <v>105</v>
      </c>
      <c r="E13" s="26">
        <v>39</v>
      </c>
      <c r="F13" s="148">
        <v>0.37</v>
      </c>
      <c r="G13" s="120">
        <v>0</v>
      </c>
      <c r="H13" s="148">
        <v>0</v>
      </c>
      <c r="I13" s="81">
        <v>22</v>
      </c>
      <c r="J13" s="81">
        <v>17</v>
      </c>
      <c r="K13" s="82">
        <v>0.56000000000000005</v>
      </c>
      <c r="L13" s="149"/>
      <c r="M13" s="151">
        <v>5</v>
      </c>
      <c r="N13" s="151">
        <v>1</v>
      </c>
      <c r="O13" s="151">
        <v>14</v>
      </c>
      <c r="P13" s="153">
        <f t="shared" si="0"/>
        <v>20</v>
      </c>
      <c r="T13" s="94"/>
    </row>
    <row r="14" spans="2:20" hidden="1" x14ac:dyDescent="0.3">
      <c r="B14" s="146">
        <v>7</v>
      </c>
      <c r="C14" s="125" t="s">
        <v>100</v>
      </c>
      <c r="D14" s="147">
        <v>183</v>
      </c>
      <c r="E14" s="26">
        <v>48</v>
      </c>
      <c r="F14" s="148">
        <v>0.26</v>
      </c>
      <c r="G14" s="120">
        <v>0</v>
      </c>
      <c r="H14" s="148">
        <v>0</v>
      </c>
      <c r="I14" s="81">
        <v>32</v>
      </c>
      <c r="J14" s="81">
        <v>16</v>
      </c>
      <c r="K14" s="82">
        <v>0.67</v>
      </c>
      <c r="L14" s="149"/>
      <c r="M14" s="151">
        <v>16</v>
      </c>
      <c r="N14" s="151">
        <v>1</v>
      </c>
      <c r="O14" s="151">
        <v>4</v>
      </c>
      <c r="P14" s="153">
        <f t="shared" si="0"/>
        <v>21</v>
      </c>
      <c r="T14" s="94"/>
    </row>
    <row r="15" spans="2:20" hidden="1" x14ac:dyDescent="0.3">
      <c r="B15" s="146">
        <v>8</v>
      </c>
      <c r="C15" s="125" t="s">
        <v>479</v>
      </c>
      <c r="D15" s="147">
        <v>151</v>
      </c>
      <c r="E15" s="26">
        <v>55</v>
      </c>
      <c r="F15" s="148">
        <v>0.36</v>
      </c>
      <c r="G15" s="120">
        <v>10</v>
      </c>
      <c r="H15" s="148">
        <v>0.18</v>
      </c>
      <c r="I15" s="81">
        <v>28</v>
      </c>
      <c r="J15" s="81">
        <v>17</v>
      </c>
      <c r="K15" s="82">
        <v>0.62</v>
      </c>
      <c r="L15" s="149"/>
      <c r="M15" s="151">
        <v>6</v>
      </c>
      <c r="N15" s="151">
        <v>7</v>
      </c>
      <c r="O15" s="151">
        <v>8</v>
      </c>
      <c r="P15" s="153">
        <f t="shared" si="0"/>
        <v>21</v>
      </c>
      <c r="T15" s="94"/>
    </row>
    <row r="16" spans="2:20" hidden="1" x14ac:dyDescent="0.3">
      <c r="B16" s="146">
        <v>9</v>
      </c>
      <c r="C16" s="125" t="s">
        <v>483</v>
      </c>
      <c r="D16" s="147">
        <v>73</v>
      </c>
      <c r="E16" s="26">
        <v>31</v>
      </c>
      <c r="F16" s="148">
        <v>0.42</v>
      </c>
      <c r="G16" s="120">
        <v>0</v>
      </c>
      <c r="H16" s="148">
        <v>0</v>
      </c>
      <c r="I16" s="81">
        <v>16</v>
      </c>
      <c r="J16" s="81">
        <v>15</v>
      </c>
      <c r="K16" s="82">
        <v>0.52</v>
      </c>
      <c r="L16" s="149"/>
      <c r="M16" s="151">
        <v>3</v>
      </c>
      <c r="N16" s="151">
        <v>1</v>
      </c>
      <c r="O16" s="151">
        <v>18</v>
      </c>
      <c r="P16" s="153">
        <f t="shared" si="0"/>
        <v>22</v>
      </c>
      <c r="T16" s="94"/>
    </row>
    <row r="17" spans="2:20" hidden="1" x14ac:dyDescent="0.3">
      <c r="B17" s="146">
        <v>10</v>
      </c>
      <c r="C17" s="125" t="s">
        <v>150</v>
      </c>
      <c r="D17" s="147">
        <v>108</v>
      </c>
      <c r="E17" s="26">
        <v>31</v>
      </c>
      <c r="F17" s="148">
        <v>0.28999999999999998</v>
      </c>
      <c r="G17" s="120">
        <v>0</v>
      </c>
      <c r="H17" s="148">
        <v>0</v>
      </c>
      <c r="I17" s="81">
        <v>19</v>
      </c>
      <c r="J17" s="81">
        <v>12</v>
      </c>
      <c r="K17" s="82">
        <v>0.61</v>
      </c>
      <c r="L17" s="149"/>
      <c r="M17" s="151">
        <v>13</v>
      </c>
      <c r="N17" s="151">
        <v>1</v>
      </c>
      <c r="O17" s="151">
        <v>9</v>
      </c>
      <c r="P17" s="153">
        <f t="shared" si="0"/>
        <v>23</v>
      </c>
      <c r="T17" s="94"/>
    </row>
    <row r="18" spans="2:20" hidden="1" x14ac:dyDescent="0.3">
      <c r="B18" s="146">
        <v>11</v>
      </c>
      <c r="C18" s="125" t="s">
        <v>164</v>
      </c>
      <c r="D18" s="147">
        <v>81</v>
      </c>
      <c r="E18" s="26">
        <v>26</v>
      </c>
      <c r="F18" s="148">
        <v>0.32</v>
      </c>
      <c r="G18" s="120">
        <v>0</v>
      </c>
      <c r="H18" s="148">
        <v>0</v>
      </c>
      <c r="I18" s="81">
        <v>15</v>
      </c>
      <c r="J18" s="81">
        <v>11</v>
      </c>
      <c r="K18" s="82">
        <v>0.57999999999999996</v>
      </c>
      <c r="L18" s="149"/>
      <c r="M18" s="151">
        <v>10</v>
      </c>
      <c r="N18" s="151">
        <v>1</v>
      </c>
      <c r="O18" s="151">
        <v>12</v>
      </c>
      <c r="P18" s="153">
        <f t="shared" si="0"/>
        <v>23</v>
      </c>
      <c r="T18" s="94"/>
    </row>
    <row r="19" spans="2:20" hidden="1" x14ac:dyDescent="0.3">
      <c r="B19" s="146">
        <v>12</v>
      </c>
      <c r="C19" s="125" t="s">
        <v>447</v>
      </c>
      <c r="D19" s="147">
        <v>162</v>
      </c>
      <c r="E19" s="26">
        <v>43</v>
      </c>
      <c r="F19" s="148">
        <v>0.27</v>
      </c>
      <c r="G19" s="120">
        <v>0</v>
      </c>
      <c r="H19" s="148">
        <v>0</v>
      </c>
      <c r="I19" s="81">
        <v>27</v>
      </c>
      <c r="J19" s="81">
        <v>16</v>
      </c>
      <c r="K19" s="82">
        <v>0.63</v>
      </c>
      <c r="L19" s="149"/>
      <c r="M19" s="151">
        <v>15</v>
      </c>
      <c r="N19" s="151">
        <v>1</v>
      </c>
      <c r="O19" s="151">
        <v>7</v>
      </c>
      <c r="P19" s="153">
        <f t="shared" si="0"/>
        <v>23</v>
      </c>
      <c r="T19" s="94"/>
    </row>
    <row r="20" spans="2:20" hidden="1" x14ac:dyDescent="0.3">
      <c r="B20" s="146">
        <v>13</v>
      </c>
      <c r="C20" s="125" t="s">
        <v>66</v>
      </c>
      <c r="D20" s="147">
        <v>142</v>
      </c>
      <c r="E20" s="26">
        <v>46</v>
      </c>
      <c r="F20" s="148">
        <v>0.32</v>
      </c>
      <c r="G20" s="120">
        <v>0</v>
      </c>
      <c r="H20" s="148">
        <v>0</v>
      </c>
      <c r="I20" s="81">
        <v>26</v>
      </c>
      <c r="J20" s="81">
        <v>20</v>
      </c>
      <c r="K20" s="82">
        <v>0.56999999999999995</v>
      </c>
      <c r="L20" s="149"/>
      <c r="M20" s="151">
        <v>10</v>
      </c>
      <c r="N20" s="151">
        <v>1</v>
      </c>
      <c r="O20" s="151">
        <v>13</v>
      </c>
      <c r="P20" s="153">
        <f t="shared" si="0"/>
        <v>24</v>
      </c>
      <c r="T20" s="94"/>
    </row>
    <row r="21" spans="2:20" hidden="1" x14ac:dyDescent="0.3">
      <c r="B21" s="146">
        <v>14</v>
      </c>
      <c r="C21" s="125" t="s">
        <v>152</v>
      </c>
      <c r="D21" s="147">
        <v>138</v>
      </c>
      <c r="E21" s="26">
        <v>43</v>
      </c>
      <c r="F21" s="148">
        <v>0.31</v>
      </c>
      <c r="G21" s="120">
        <v>0</v>
      </c>
      <c r="H21" s="148">
        <v>0</v>
      </c>
      <c r="I21" s="81">
        <v>25</v>
      </c>
      <c r="J21" s="81">
        <v>18</v>
      </c>
      <c r="K21" s="82">
        <v>0.57999999999999996</v>
      </c>
      <c r="L21" s="149"/>
      <c r="M21" s="151">
        <v>11</v>
      </c>
      <c r="N21" s="151">
        <v>1</v>
      </c>
      <c r="O21" s="151">
        <v>12</v>
      </c>
      <c r="P21" s="153">
        <f t="shared" si="0"/>
        <v>24</v>
      </c>
      <c r="T21" s="94"/>
    </row>
    <row r="22" spans="2:20" hidden="1" x14ac:dyDescent="0.3">
      <c r="B22" s="146">
        <v>15</v>
      </c>
      <c r="C22" s="125" t="s">
        <v>354</v>
      </c>
      <c r="D22" s="147">
        <v>168</v>
      </c>
      <c r="E22" s="26">
        <v>40</v>
      </c>
      <c r="F22" s="148">
        <v>0.24</v>
      </c>
      <c r="G22" s="120">
        <v>0</v>
      </c>
      <c r="H22" s="148">
        <v>0</v>
      </c>
      <c r="I22" s="81">
        <v>26</v>
      </c>
      <c r="J22" s="81">
        <v>14</v>
      </c>
      <c r="K22" s="82">
        <v>0.65</v>
      </c>
      <c r="L22" s="149"/>
      <c r="M22" s="151">
        <v>18</v>
      </c>
      <c r="N22" s="151">
        <v>1</v>
      </c>
      <c r="O22" s="151">
        <v>5</v>
      </c>
      <c r="P22" s="153">
        <f t="shared" si="0"/>
        <v>24</v>
      </c>
      <c r="T22" s="94"/>
    </row>
    <row r="23" spans="2:20" hidden="1" x14ac:dyDescent="0.3">
      <c r="B23" s="146">
        <v>16</v>
      </c>
      <c r="C23" s="125" t="s">
        <v>445</v>
      </c>
      <c r="D23" s="147">
        <v>90</v>
      </c>
      <c r="E23" s="26">
        <v>27</v>
      </c>
      <c r="F23" s="148">
        <v>0.3</v>
      </c>
      <c r="G23" s="120">
        <v>0</v>
      </c>
      <c r="H23" s="148">
        <v>0</v>
      </c>
      <c r="I23" s="81">
        <v>16</v>
      </c>
      <c r="J23" s="81">
        <v>11</v>
      </c>
      <c r="K23" s="82">
        <v>0.59</v>
      </c>
      <c r="L23" s="149"/>
      <c r="M23" s="151">
        <v>12</v>
      </c>
      <c r="N23" s="151">
        <v>1</v>
      </c>
      <c r="O23" s="151">
        <v>11</v>
      </c>
      <c r="P23" s="153">
        <f t="shared" si="0"/>
        <v>24</v>
      </c>
      <c r="T23" s="94"/>
    </row>
    <row r="24" spans="2:20" hidden="1" x14ac:dyDescent="0.3">
      <c r="B24" s="146">
        <v>17</v>
      </c>
      <c r="C24" s="125" t="s">
        <v>413</v>
      </c>
      <c r="D24" s="147">
        <v>212</v>
      </c>
      <c r="E24" s="26">
        <v>69</v>
      </c>
      <c r="F24" s="148">
        <v>0.33</v>
      </c>
      <c r="G24" s="120">
        <v>0</v>
      </c>
      <c r="H24" s="148">
        <v>0</v>
      </c>
      <c r="I24" s="81">
        <v>38</v>
      </c>
      <c r="J24" s="81">
        <v>31</v>
      </c>
      <c r="K24" s="82">
        <v>0.55000000000000004</v>
      </c>
      <c r="L24" s="149"/>
      <c r="M24" s="151">
        <v>9</v>
      </c>
      <c r="N24" s="151">
        <v>1</v>
      </c>
      <c r="O24" s="151">
        <v>15</v>
      </c>
      <c r="P24" s="153">
        <f t="shared" si="0"/>
        <v>25</v>
      </c>
      <c r="T24" s="94"/>
    </row>
    <row r="25" spans="2:20" hidden="1" x14ac:dyDescent="0.3">
      <c r="B25" s="146">
        <v>18</v>
      </c>
      <c r="C25" s="125" t="s">
        <v>134</v>
      </c>
      <c r="D25" s="147">
        <v>88</v>
      </c>
      <c r="E25" s="26">
        <v>31</v>
      </c>
      <c r="F25" s="148">
        <v>0.35</v>
      </c>
      <c r="G25" s="120">
        <v>0</v>
      </c>
      <c r="H25" s="148">
        <v>0</v>
      </c>
      <c r="I25" s="81">
        <v>16</v>
      </c>
      <c r="J25" s="81">
        <v>15</v>
      </c>
      <c r="K25" s="82">
        <v>0.52</v>
      </c>
      <c r="L25" s="149"/>
      <c r="M25" s="151">
        <v>7</v>
      </c>
      <c r="N25" s="151">
        <v>1</v>
      </c>
      <c r="O25" s="151">
        <v>18</v>
      </c>
      <c r="P25" s="153">
        <f t="shared" si="0"/>
        <v>26</v>
      </c>
      <c r="T25" s="94"/>
    </row>
    <row r="26" spans="2:20" hidden="1" x14ac:dyDescent="0.3">
      <c r="B26" s="146">
        <v>19</v>
      </c>
      <c r="C26" s="125" t="s">
        <v>275</v>
      </c>
      <c r="D26" s="147">
        <v>88</v>
      </c>
      <c r="E26" s="26">
        <v>16</v>
      </c>
      <c r="F26" s="148">
        <v>0.18</v>
      </c>
      <c r="G26" s="120">
        <v>0</v>
      </c>
      <c r="H26" s="148">
        <v>0</v>
      </c>
      <c r="I26" s="81">
        <v>16</v>
      </c>
      <c r="J26" s="81">
        <v>0</v>
      </c>
      <c r="K26" s="82">
        <v>1</v>
      </c>
      <c r="L26" s="149"/>
      <c r="M26" s="151">
        <v>24</v>
      </c>
      <c r="N26" s="151">
        <v>1</v>
      </c>
      <c r="O26" s="151">
        <v>1</v>
      </c>
      <c r="P26" s="153">
        <f t="shared" si="0"/>
        <v>26</v>
      </c>
      <c r="T26" s="94"/>
    </row>
    <row r="27" spans="2:20" hidden="1" x14ac:dyDescent="0.3">
      <c r="B27" s="146">
        <v>20</v>
      </c>
      <c r="C27" s="125" t="s">
        <v>42</v>
      </c>
      <c r="D27" s="147">
        <v>82</v>
      </c>
      <c r="E27" s="26">
        <v>14</v>
      </c>
      <c r="F27" s="148">
        <v>0.17</v>
      </c>
      <c r="G27" s="120">
        <v>0</v>
      </c>
      <c r="H27" s="148">
        <v>0</v>
      </c>
      <c r="I27" s="81">
        <v>14</v>
      </c>
      <c r="J27" s="81">
        <v>0</v>
      </c>
      <c r="K27" s="82">
        <v>1</v>
      </c>
      <c r="L27" s="149"/>
      <c r="M27" s="151">
        <v>25</v>
      </c>
      <c r="N27" s="151">
        <v>1</v>
      </c>
      <c r="O27" s="151">
        <v>1</v>
      </c>
      <c r="P27" s="153">
        <f t="shared" si="0"/>
        <v>27</v>
      </c>
      <c r="T27" s="94"/>
    </row>
    <row r="28" spans="2:20" hidden="1" x14ac:dyDescent="0.3">
      <c r="B28" s="146">
        <v>21</v>
      </c>
      <c r="C28" s="125" t="s">
        <v>87</v>
      </c>
      <c r="D28" s="147">
        <v>817</v>
      </c>
      <c r="E28" s="26">
        <v>204</v>
      </c>
      <c r="F28" s="148">
        <v>0.25</v>
      </c>
      <c r="G28" s="120">
        <v>17</v>
      </c>
      <c r="H28" s="148">
        <v>0.08</v>
      </c>
      <c r="I28" s="81">
        <v>116</v>
      </c>
      <c r="J28" s="81">
        <v>71</v>
      </c>
      <c r="K28" s="82">
        <v>0.62</v>
      </c>
      <c r="L28" s="149"/>
      <c r="M28" s="151">
        <v>17</v>
      </c>
      <c r="N28" s="151">
        <v>2</v>
      </c>
      <c r="O28" s="151">
        <v>8</v>
      </c>
      <c r="P28" s="153">
        <f t="shared" si="0"/>
        <v>27</v>
      </c>
      <c r="T28" s="94"/>
    </row>
    <row r="29" spans="2:20" hidden="1" x14ac:dyDescent="0.3">
      <c r="B29" s="146">
        <v>22</v>
      </c>
      <c r="C29" s="125" t="s">
        <v>101</v>
      </c>
      <c r="D29" s="147">
        <v>117</v>
      </c>
      <c r="E29" s="26">
        <v>30</v>
      </c>
      <c r="F29" s="148">
        <v>0.26</v>
      </c>
      <c r="G29" s="120">
        <v>0</v>
      </c>
      <c r="H29" s="148">
        <v>0</v>
      </c>
      <c r="I29" s="81">
        <v>18</v>
      </c>
      <c r="J29" s="81">
        <v>12</v>
      </c>
      <c r="K29" s="82">
        <v>0.6</v>
      </c>
      <c r="L29" s="149"/>
      <c r="M29" s="151">
        <v>16</v>
      </c>
      <c r="N29" s="151">
        <v>1</v>
      </c>
      <c r="O29" s="151">
        <v>10</v>
      </c>
      <c r="P29" s="153">
        <f t="shared" si="0"/>
        <v>27</v>
      </c>
      <c r="T29" s="94"/>
    </row>
    <row r="30" spans="2:20" hidden="1" x14ac:dyDescent="0.3">
      <c r="B30" s="146">
        <v>23</v>
      </c>
      <c r="C30" s="125" t="s">
        <v>166</v>
      </c>
      <c r="D30" s="147">
        <v>303</v>
      </c>
      <c r="E30" s="26">
        <v>72</v>
      </c>
      <c r="F30" s="148">
        <v>0.24</v>
      </c>
      <c r="G30" s="120">
        <v>11</v>
      </c>
      <c r="H30" s="148">
        <v>0.15</v>
      </c>
      <c r="I30" s="81">
        <v>41</v>
      </c>
      <c r="J30" s="81">
        <v>20</v>
      </c>
      <c r="K30" s="82">
        <v>0.67</v>
      </c>
      <c r="L30" s="149"/>
      <c r="M30" s="151">
        <v>18</v>
      </c>
      <c r="N30" s="151">
        <v>5</v>
      </c>
      <c r="O30" s="151">
        <v>4</v>
      </c>
      <c r="P30" s="153">
        <f t="shared" si="0"/>
        <v>27</v>
      </c>
      <c r="T30" s="94"/>
    </row>
    <row r="31" spans="2:20" hidden="1" x14ac:dyDescent="0.3">
      <c r="B31" s="146">
        <v>24</v>
      </c>
      <c r="C31" s="125" t="s">
        <v>227</v>
      </c>
      <c r="D31" s="147">
        <v>69</v>
      </c>
      <c r="E31" s="26">
        <v>11</v>
      </c>
      <c r="F31" s="148">
        <v>0.16</v>
      </c>
      <c r="G31" s="120">
        <v>0</v>
      </c>
      <c r="H31" s="148">
        <v>0</v>
      </c>
      <c r="I31" s="81">
        <v>11</v>
      </c>
      <c r="J31" s="81">
        <v>0</v>
      </c>
      <c r="K31" s="82">
        <v>1</v>
      </c>
      <c r="L31" s="149"/>
      <c r="M31" s="151">
        <v>26</v>
      </c>
      <c r="N31" s="151">
        <v>1</v>
      </c>
      <c r="O31" s="151">
        <v>1</v>
      </c>
      <c r="P31" s="153">
        <f t="shared" si="0"/>
        <v>28</v>
      </c>
      <c r="T31" s="94"/>
    </row>
    <row r="32" spans="2:20" hidden="1" x14ac:dyDescent="0.3">
      <c r="B32" s="146">
        <v>25</v>
      </c>
      <c r="C32" s="125" t="s">
        <v>286</v>
      </c>
      <c r="D32" s="147">
        <v>88</v>
      </c>
      <c r="E32" s="26">
        <v>14</v>
      </c>
      <c r="F32" s="148">
        <v>0.16</v>
      </c>
      <c r="G32" s="120">
        <v>0</v>
      </c>
      <c r="H32" s="148">
        <v>0</v>
      </c>
      <c r="I32" s="81">
        <v>14</v>
      </c>
      <c r="J32" s="81">
        <v>0</v>
      </c>
      <c r="K32" s="82">
        <v>1</v>
      </c>
      <c r="L32" s="149"/>
      <c r="M32" s="151">
        <v>26</v>
      </c>
      <c r="N32" s="151">
        <v>1</v>
      </c>
      <c r="O32" s="151">
        <v>1</v>
      </c>
      <c r="P32" s="153">
        <f t="shared" si="0"/>
        <v>28</v>
      </c>
      <c r="T32" s="94"/>
    </row>
    <row r="33" spans="2:20" hidden="1" x14ac:dyDescent="0.3">
      <c r="B33" s="146">
        <v>26</v>
      </c>
      <c r="C33" s="125" t="s">
        <v>53</v>
      </c>
      <c r="D33" s="147">
        <v>162</v>
      </c>
      <c r="E33" s="26">
        <v>44</v>
      </c>
      <c r="F33" s="148">
        <v>0.27</v>
      </c>
      <c r="G33" s="120">
        <v>0</v>
      </c>
      <c r="H33" s="148">
        <v>0</v>
      </c>
      <c r="I33" s="81">
        <v>25</v>
      </c>
      <c r="J33" s="81">
        <v>19</v>
      </c>
      <c r="K33" s="82">
        <v>0.56999999999999995</v>
      </c>
      <c r="L33" s="149"/>
      <c r="M33" s="151">
        <v>15</v>
      </c>
      <c r="N33" s="151">
        <v>1</v>
      </c>
      <c r="O33" s="151">
        <v>13</v>
      </c>
      <c r="P33" s="153">
        <f t="shared" si="0"/>
        <v>29</v>
      </c>
      <c r="T33" s="94"/>
    </row>
    <row r="34" spans="2:20" hidden="1" x14ac:dyDescent="0.3">
      <c r="B34" s="146">
        <v>27</v>
      </c>
      <c r="C34" s="125" t="s">
        <v>230</v>
      </c>
      <c r="D34" s="147">
        <v>74</v>
      </c>
      <c r="E34" s="26">
        <v>11</v>
      </c>
      <c r="F34" s="148">
        <v>0.15</v>
      </c>
      <c r="G34" s="120">
        <v>0</v>
      </c>
      <c r="H34" s="148">
        <v>0</v>
      </c>
      <c r="I34" s="81">
        <v>11</v>
      </c>
      <c r="J34" s="81">
        <v>0</v>
      </c>
      <c r="K34" s="82">
        <v>1</v>
      </c>
      <c r="L34" s="149"/>
      <c r="M34" s="151">
        <v>27</v>
      </c>
      <c r="N34" s="151">
        <v>1</v>
      </c>
      <c r="O34" s="151">
        <v>1</v>
      </c>
      <c r="P34" s="153">
        <f t="shared" si="0"/>
        <v>29</v>
      </c>
      <c r="T34" s="94"/>
    </row>
    <row r="35" spans="2:20" hidden="1" x14ac:dyDescent="0.3">
      <c r="B35" s="146">
        <v>28</v>
      </c>
      <c r="C35" s="125" t="s">
        <v>299</v>
      </c>
      <c r="D35" s="147">
        <v>91</v>
      </c>
      <c r="E35" s="26">
        <v>14</v>
      </c>
      <c r="F35" s="148">
        <v>0.15</v>
      </c>
      <c r="G35" s="120">
        <v>0</v>
      </c>
      <c r="H35" s="148">
        <v>0</v>
      </c>
      <c r="I35" s="81">
        <v>14</v>
      </c>
      <c r="J35" s="81">
        <v>0</v>
      </c>
      <c r="K35" s="82">
        <v>1</v>
      </c>
      <c r="L35" s="149"/>
      <c r="M35" s="151">
        <v>27</v>
      </c>
      <c r="N35" s="151">
        <v>1</v>
      </c>
      <c r="O35" s="151">
        <v>1</v>
      </c>
      <c r="P35" s="153">
        <f t="shared" si="0"/>
        <v>29</v>
      </c>
      <c r="T35" s="94"/>
    </row>
    <row r="36" spans="2:20" hidden="1" x14ac:dyDescent="0.3">
      <c r="B36" s="146">
        <v>29</v>
      </c>
      <c r="C36" s="125" t="s">
        <v>311</v>
      </c>
      <c r="D36" s="147">
        <v>404</v>
      </c>
      <c r="E36" s="26">
        <v>69</v>
      </c>
      <c r="F36" s="148">
        <v>0.17</v>
      </c>
      <c r="G36" s="120">
        <v>0</v>
      </c>
      <c r="H36" s="148">
        <v>0</v>
      </c>
      <c r="I36" s="81">
        <v>48</v>
      </c>
      <c r="J36" s="81">
        <v>21</v>
      </c>
      <c r="K36" s="82">
        <v>0.7</v>
      </c>
      <c r="L36" s="149"/>
      <c r="M36" s="151">
        <v>25</v>
      </c>
      <c r="N36" s="151">
        <v>1</v>
      </c>
      <c r="O36" s="151">
        <v>3</v>
      </c>
      <c r="P36" s="153">
        <f t="shared" si="0"/>
        <v>29</v>
      </c>
      <c r="T36" s="94"/>
    </row>
    <row r="37" spans="2:20" hidden="1" x14ac:dyDescent="0.3">
      <c r="B37" s="146">
        <v>30</v>
      </c>
      <c r="C37" s="125" t="s">
        <v>353</v>
      </c>
      <c r="D37" s="147">
        <v>126</v>
      </c>
      <c r="E37" s="26">
        <v>19</v>
      </c>
      <c r="F37" s="148">
        <v>0.15</v>
      </c>
      <c r="G37" s="120">
        <v>0</v>
      </c>
      <c r="H37" s="148">
        <v>0</v>
      </c>
      <c r="I37" s="81">
        <v>19</v>
      </c>
      <c r="J37" s="81">
        <v>0</v>
      </c>
      <c r="K37" s="82">
        <v>1</v>
      </c>
      <c r="L37" s="149"/>
      <c r="M37" s="151">
        <v>27</v>
      </c>
      <c r="N37" s="151">
        <v>1</v>
      </c>
      <c r="O37" s="151">
        <v>1</v>
      </c>
      <c r="P37" s="153">
        <f t="shared" si="0"/>
        <v>29</v>
      </c>
      <c r="T37" s="94"/>
    </row>
    <row r="38" spans="2:20" hidden="1" x14ac:dyDescent="0.3">
      <c r="B38" s="146">
        <v>31</v>
      </c>
      <c r="C38" s="125" t="s">
        <v>369</v>
      </c>
      <c r="D38" s="147">
        <v>68</v>
      </c>
      <c r="E38" s="26">
        <v>10</v>
      </c>
      <c r="F38" s="148">
        <v>0.15</v>
      </c>
      <c r="G38" s="120">
        <v>0</v>
      </c>
      <c r="H38" s="148">
        <v>0</v>
      </c>
      <c r="I38" s="81">
        <v>10</v>
      </c>
      <c r="J38" s="81">
        <v>0</v>
      </c>
      <c r="K38" s="82">
        <v>1</v>
      </c>
      <c r="L38" s="149"/>
      <c r="M38" s="151">
        <v>27</v>
      </c>
      <c r="N38" s="151">
        <v>1</v>
      </c>
      <c r="O38" s="151">
        <v>1</v>
      </c>
      <c r="P38" s="153">
        <f t="shared" si="0"/>
        <v>29</v>
      </c>
      <c r="T38" s="94"/>
    </row>
    <row r="39" spans="2:20" hidden="1" x14ac:dyDescent="0.3">
      <c r="B39" s="146">
        <v>32</v>
      </c>
      <c r="C39" s="125" t="s">
        <v>429</v>
      </c>
      <c r="D39" s="147">
        <v>67</v>
      </c>
      <c r="E39" s="26">
        <v>10</v>
      </c>
      <c r="F39" s="148">
        <v>0.15</v>
      </c>
      <c r="G39" s="120">
        <v>0</v>
      </c>
      <c r="H39" s="148">
        <v>0</v>
      </c>
      <c r="I39" s="81">
        <v>10</v>
      </c>
      <c r="J39" s="81">
        <v>0</v>
      </c>
      <c r="K39" s="82">
        <v>1</v>
      </c>
      <c r="L39" s="149"/>
      <c r="M39" s="151">
        <v>27</v>
      </c>
      <c r="N39" s="151">
        <v>1</v>
      </c>
      <c r="O39" s="151">
        <v>1</v>
      </c>
      <c r="P39" s="153">
        <f t="shared" si="0"/>
        <v>29</v>
      </c>
      <c r="T39" s="94"/>
    </row>
    <row r="40" spans="2:20" hidden="1" x14ac:dyDescent="0.3">
      <c r="B40" s="146">
        <v>33</v>
      </c>
      <c r="C40" s="125" t="s">
        <v>475</v>
      </c>
      <c r="D40" s="147">
        <v>72</v>
      </c>
      <c r="E40" s="26">
        <v>11</v>
      </c>
      <c r="F40" s="148">
        <v>0.15</v>
      </c>
      <c r="G40" s="120">
        <v>0</v>
      </c>
      <c r="H40" s="148">
        <v>0</v>
      </c>
      <c r="I40" s="81">
        <v>11</v>
      </c>
      <c r="J40" s="81">
        <v>0</v>
      </c>
      <c r="K40" s="82">
        <v>1</v>
      </c>
      <c r="L40" s="149"/>
      <c r="M40" s="151">
        <v>27</v>
      </c>
      <c r="N40" s="151">
        <v>1</v>
      </c>
      <c r="O40" s="151">
        <v>1</v>
      </c>
      <c r="P40" s="153">
        <f t="shared" si="0"/>
        <v>29</v>
      </c>
      <c r="T40" s="94"/>
    </row>
    <row r="41" spans="2:20" hidden="1" x14ac:dyDescent="0.3">
      <c r="B41" s="146">
        <v>34</v>
      </c>
      <c r="C41" s="125" t="s">
        <v>84</v>
      </c>
      <c r="D41" s="147">
        <v>69</v>
      </c>
      <c r="E41" s="26">
        <v>10</v>
      </c>
      <c r="F41" s="148">
        <v>0.14000000000000001</v>
      </c>
      <c r="G41" s="120">
        <v>0</v>
      </c>
      <c r="H41" s="148">
        <v>0</v>
      </c>
      <c r="I41" s="81">
        <v>10</v>
      </c>
      <c r="J41" s="81">
        <v>0</v>
      </c>
      <c r="K41" s="82">
        <v>1</v>
      </c>
      <c r="L41" s="149"/>
      <c r="M41" s="151">
        <v>28</v>
      </c>
      <c r="N41" s="151">
        <v>1</v>
      </c>
      <c r="O41" s="151">
        <v>1</v>
      </c>
      <c r="P41" s="153">
        <f t="shared" si="0"/>
        <v>30</v>
      </c>
      <c r="T41" s="94"/>
    </row>
    <row r="42" spans="2:20" hidden="1" x14ac:dyDescent="0.3">
      <c r="B42" s="146">
        <v>35</v>
      </c>
      <c r="C42" s="125" t="s">
        <v>136</v>
      </c>
      <c r="D42" s="147">
        <v>77</v>
      </c>
      <c r="E42" s="26">
        <v>11</v>
      </c>
      <c r="F42" s="148">
        <v>0.14000000000000001</v>
      </c>
      <c r="G42" s="120">
        <v>0</v>
      </c>
      <c r="H42" s="148">
        <v>0</v>
      </c>
      <c r="I42" s="81">
        <v>11</v>
      </c>
      <c r="J42" s="81">
        <v>0</v>
      </c>
      <c r="K42" s="82">
        <v>1</v>
      </c>
      <c r="L42" s="149"/>
      <c r="M42" s="151">
        <v>28</v>
      </c>
      <c r="N42" s="151">
        <v>1</v>
      </c>
      <c r="O42" s="151">
        <v>1</v>
      </c>
      <c r="P42" s="153">
        <f t="shared" si="0"/>
        <v>30</v>
      </c>
      <c r="T42" s="94"/>
    </row>
    <row r="43" spans="2:20" hidden="1" x14ac:dyDescent="0.3">
      <c r="B43" s="146">
        <v>36</v>
      </c>
      <c r="C43" s="125" t="s">
        <v>156</v>
      </c>
      <c r="D43" s="147">
        <v>77</v>
      </c>
      <c r="E43" s="26">
        <v>11</v>
      </c>
      <c r="F43" s="148">
        <v>0.14000000000000001</v>
      </c>
      <c r="G43" s="120">
        <v>0</v>
      </c>
      <c r="H43" s="148">
        <v>0</v>
      </c>
      <c r="I43" s="81">
        <v>11</v>
      </c>
      <c r="J43" s="81">
        <v>0</v>
      </c>
      <c r="K43" s="82">
        <v>1</v>
      </c>
      <c r="L43" s="149"/>
      <c r="M43" s="151">
        <v>28</v>
      </c>
      <c r="N43" s="151">
        <v>1</v>
      </c>
      <c r="O43" s="151">
        <v>1</v>
      </c>
      <c r="P43" s="153">
        <f t="shared" si="0"/>
        <v>30</v>
      </c>
      <c r="T43" s="94"/>
    </row>
    <row r="44" spans="2:20" hidden="1" x14ac:dyDescent="0.3">
      <c r="B44" s="146">
        <v>37</v>
      </c>
      <c r="C44" s="125" t="s">
        <v>169</v>
      </c>
      <c r="D44" s="147">
        <v>103</v>
      </c>
      <c r="E44" s="26">
        <v>14</v>
      </c>
      <c r="F44" s="148">
        <v>0.14000000000000001</v>
      </c>
      <c r="G44" s="120">
        <v>0</v>
      </c>
      <c r="H44" s="148">
        <v>0</v>
      </c>
      <c r="I44" s="81">
        <v>14</v>
      </c>
      <c r="J44" s="81">
        <v>0</v>
      </c>
      <c r="K44" s="82">
        <v>1</v>
      </c>
      <c r="L44" s="149"/>
      <c r="M44" s="151">
        <v>28</v>
      </c>
      <c r="N44" s="151">
        <v>1</v>
      </c>
      <c r="O44" s="151">
        <v>1</v>
      </c>
      <c r="P44" s="153">
        <f t="shared" si="0"/>
        <v>30</v>
      </c>
      <c r="T44" s="94"/>
    </row>
    <row r="45" spans="2:20" hidden="1" x14ac:dyDescent="0.3">
      <c r="B45" s="146">
        <v>38</v>
      </c>
      <c r="C45" s="125" t="s">
        <v>176</v>
      </c>
      <c r="D45" s="147">
        <v>72</v>
      </c>
      <c r="E45" s="26">
        <v>10</v>
      </c>
      <c r="F45" s="148">
        <v>0.14000000000000001</v>
      </c>
      <c r="G45" s="120">
        <v>0</v>
      </c>
      <c r="H45" s="148">
        <v>0</v>
      </c>
      <c r="I45" s="81">
        <v>10</v>
      </c>
      <c r="J45" s="81">
        <v>0</v>
      </c>
      <c r="K45" s="82">
        <v>1</v>
      </c>
      <c r="L45" s="149"/>
      <c r="M45" s="151">
        <v>28</v>
      </c>
      <c r="N45" s="151">
        <v>1</v>
      </c>
      <c r="O45" s="151">
        <v>1</v>
      </c>
      <c r="P45" s="153">
        <f t="shared" si="0"/>
        <v>30</v>
      </c>
      <c r="T45" s="94"/>
    </row>
    <row r="46" spans="2:20" hidden="1" x14ac:dyDescent="0.3">
      <c r="B46" s="146">
        <v>39</v>
      </c>
      <c r="C46" s="125" t="s">
        <v>269</v>
      </c>
      <c r="D46" s="147">
        <v>108</v>
      </c>
      <c r="E46" s="26">
        <v>33</v>
      </c>
      <c r="F46" s="148">
        <v>0.31</v>
      </c>
      <c r="G46" s="120">
        <v>0</v>
      </c>
      <c r="H46" s="148">
        <v>0</v>
      </c>
      <c r="I46" s="81">
        <v>17</v>
      </c>
      <c r="J46" s="81">
        <v>16</v>
      </c>
      <c r="K46" s="82">
        <v>0.52</v>
      </c>
      <c r="L46" s="149"/>
      <c r="M46" s="151">
        <v>11</v>
      </c>
      <c r="N46" s="151">
        <v>1</v>
      </c>
      <c r="O46" s="151">
        <v>18</v>
      </c>
      <c r="P46" s="153">
        <f t="shared" si="0"/>
        <v>30</v>
      </c>
      <c r="T46" s="94"/>
    </row>
    <row r="47" spans="2:20" hidden="1" x14ac:dyDescent="0.3">
      <c r="B47" s="146">
        <v>40</v>
      </c>
      <c r="C47" s="125" t="s">
        <v>145</v>
      </c>
      <c r="D47" s="147">
        <v>627</v>
      </c>
      <c r="E47" s="26">
        <v>180</v>
      </c>
      <c r="F47" s="148">
        <v>0.28999999999999998</v>
      </c>
      <c r="G47" s="120">
        <v>25</v>
      </c>
      <c r="H47" s="148">
        <v>0.14000000000000001</v>
      </c>
      <c r="I47" s="81">
        <v>87</v>
      </c>
      <c r="J47" s="81">
        <v>68</v>
      </c>
      <c r="K47" s="82">
        <v>0.56000000000000005</v>
      </c>
      <c r="L47" s="149"/>
      <c r="M47" s="151">
        <v>13</v>
      </c>
      <c r="N47" s="151">
        <v>4</v>
      </c>
      <c r="O47" s="151">
        <v>14</v>
      </c>
      <c r="P47" s="153">
        <f t="shared" si="0"/>
        <v>31</v>
      </c>
      <c r="T47" s="94"/>
    </row>
    <row r="48" spans="2:20" hidden="1" x14ac:dyDescent="0.3">
      <c r="B48" s="146">
        <v>41</v>
      </c>
      <c r="C48" s="125" t="s">
        <v>228</v>
      </c>
      <c r="D48" s="147">
        <v>231</v>
      </c>
      <c r="E48" s="26">
        <v>58</v>
      </c>
      <c r="F48" s="148">
        <v>0.25</v>
      </c>
      <c r="G48" s="120">
        <v>11</v>
      </c>
      <c r="H48" s="148">
        <v>0.19</v>
      </c>
      <c r="I48" s="81">
        <v>30</v>
      </c>
      <c r="J48" s="81">
        <v>17</v>
      </c>
      <c r="K48" s="82">
        <v>0.64</v>
      </c>
      <c r="L48" s="149"/>
      <c r="M48" s="151">
        <v>17</v>
      </c>
      <c r="N48" s="151">
        <v>8</v>
      </c>
      <c r="O48" s="151">
        <v>6</v>
      </c>
      <c r="P48" s="153">
        <f t="shared" si="0"/>
        <v>31</v>
      </c>
      <c r="T48" s="94"/>
    </row>
    <row r="49" spans="2:20" hidden="1" x14ac:dyDescent="0.3">
      <c r="B49" s="146">
        <v>42</v>
      </c>
      <c r="C49" s="125" t="s">
        <v>239</v>
      </c>
      <c r="D49" s="147">
        <v>223</v>
      </c>
      <c r="E49" s="26">
        <v>28</v>
      </c>
      <c r="F49" s="148">
        <v>0.13</v>
      </c>
      <c r="G49" s="120">
        <v>0</v>
      </c>
      <c r="H49" s="148">
        <v>0</v>
      </c>
      <c r="I49" s="81">
        <v>28</v>
      </c>
      <c r="J49" s="81">
        <v>0</v>
      </c>
      <c r="K49" s="82">
        <v>1</v>
      </c>
      <c r="L49" s="149"/>
      <c r="M49" s="151">
        <v>29</v>
      </c>
      <c r="N49" s="151">
        <v>1</v>
      </c>
      <c r="O49" s="152">
        <v>1</v>
      </c>
      <c r="P49" s="153">
        <f t="shared" si="0"/>
        <v>31</v>
      </c>
      <c r="T49" s="94"/>
    </row>
    <row r="50" spans="2:20" hidden="1" x14ac:dyDescent="0.3">
      <c r="B50" s="146">
        <v>43</v>
      </c>
      <c r="C50" s="125" t="s">
        <v>418</v>
      </c>
      <c r="D50" s="147">
        <v>124</v>
      </c>
      <c r="E50" s="26">
        <v>16</v>
      </c>
      <c r="F50" s="148">
        <v>0.13</v>
      </c>
      <c r="G50" s="120">
        <v>0</v>
      </c>
      <c r="H50" s="148">
        <v>0</v>
      </c>
      <c r="I50" s="81">
        <v>16</v>
      </c>
      <c r="J50" s="81">
        <v>0</v>
      </c>
      <c r="K50" s="82">
        <v>1</v>
      </c>
      <c r="L50" s="149"/>
      <c r="M50" s="151">
        <v>29</v>
      </c>
      <c r="N50" s="151">
        <v>1</v>
      </c>
      <c r="O50" s="151">
        <v>1</v>
      </c>
      <c r="P50" s="153">
        <f t="shared" si="0"/>
        <v>31</v>
      </c>
      <c r="T50" s="94"/>
    </row>
    <row r="51" spans="2:20" hidden="1" x14ac:dyDescent="0.3">
      <c r="B51" s="146">
        <v>44</v>
      </c>
      <c r="C51" s="125" t="s">
        <v>422</v>
      </c>
      <c r="D51" s="147">
        <v>110</v>
      </c>
      <c r="E51" s="26">
        <v>14</v>
      </c>
      <c r="F51" s="148">
        <v>0.13</v>
      </c>
      <c r="G51" s="120">
        <v>0</v>
      </c>
      <c r="H51" s="148">
        <v>0</v>
      </c>
      <c r="I51" s="81">
        <v>14</v>
      </c>
      <c r="J51" s="81">
        <v>0</v>
      </c>
      <c r="K51" s="82">
        <v>1</v>
      </c>
      <c r="L51" s="149"/>
      <c r="M51" s="151">
        <v>29</v>
      </c>
      <c r="N51" s="151">
        <v>1</v>
      </c>
      <c r="O51" s="151">
        <v>1</v>
      </c>
      <c r="P51" s="153">
        <f t="shared" si="0"/>
        <v>31</v>
      </c>
      <c r="T51" s="94"/>
    </row>
    <row r="52" spans="2:20" hidden="1" x14ac:dyDescent="0.3">
      <c r="B52" s="146">
        <v>45</v>
      </c>
      <c r="C52" s="125" t="s">
        <v>225</v>
      </c>
      <c r="D52" s="147">
        <v>165</v>
      </c>
      <c r="E52" s="26">
        <v>20</v>
      </c>
      <c r="F52" s="148">
        <v>0.12</v>
      </c>
      <c r="G52" s="120">
        <v>0</v>
      </c>
      <c r="H52" s="148">
        <v>0</v>
      </c>
      <c r="I52" s="81">
        <v>20</v>
      </c>
      <c r="J52" s="81">
        <v>0</v>
      </c>
      <c r="K52" s="82">
        <v>1</v>
      </c>
      <c r="L52" s="149"/>
      <c r="M52" s="151">
        <v>30</v>
      </c>
      <c r="N52" s="151">
        <v>1</v>
      </c>
      <c r="O52" s="151">
        <v>1</v>
      </c>
      <c r="P52" s="153">
        <f t="shared" si="0"/>
        <v>32</v>
      </c>
      <c r="T52" s="94"/>
    </row>
    <row r="53" spans="2:20" hidden="1" x14ac:dyDescent="0.3">
      <c r="B53" s="146">
        <v>46</v>
      </c>
      <c r="C53" s="125" t="s">
        <v>255</v>
      </c>
      <c r="D53" s="147">
        <v>133</v>
      </c>
      <c r="E53" s="26">
        <v>44</v>
      </c>
      <c r="F53" s="148">
        <v>0.33</v>
      </c>
      <c r="G53" s="120">
        <v>0</v>
      </c>
      <c r="H53" s="148">
        <v>0</v>
      </c>
      <c r="I53" s="81">
        <v>21</v>
      </c>
      <c r="J53" s="81">
        <v>23</v>
      </c>
      <c r="K53" s="82">
        <v>0.48</v>
      </c>
      <c r="L53" s="149"/>
      <c r="M53" s="151">
        <v>9</v>
      </c>
      <c r="N53" s="151">
        <v>1</v>
      </c>
      <c r="O53" s="151">
        <v>22</v>
      </c>
      <c r="P53" s="153">
        <f t="shared" si="0"/>
        <v>32</v>
      </c>
      <c r="T53" s="94"/>
    </row>
    <row r="54" spans="2:20" hidden="1" x14ac:dyDescent="0.3">
      <c r="B54" s="146">
        <v>47</v>
      </c>
      <c r="C54" s="125" t="s">
        <v>264</v>
      </c>
      <c r="D54" s="147">
        <v>140</v>
      </c>
      <c r="E54" s="26">
        <v>17</v>
      </c>
      <c r="F54" s="148">
        <v>0.12</v>
      </c>
      <c r="G54" s="120">
        <v>0</v>
      </c>
      <c r="H54" s="148">
        <v>0</v>
      </c>
      <c r="I54" s="81">
        <v>17</v>
      </c>
      <c r="J54" s="81">
        <v>0</v>
      </c>
      <c r="K54" s="82">
        <v>1</v>
      </c>
      <c r="L54" s="149"/>
      <c r="M54" s="151">
        <v>30</v>
      </c>
      <c r="N54" s="151">
        <v>1</v>
      </c>
      <c r="O54" s="151">
        <v>1</v>
      </c>
      <c r="P54" s="153">
        <f t="shared" si="0"/>
        <v>32</v>
      </c>
      <c r="T54" s="94"/>
    </row>
    <row r="55" spans="2:20" hidden="1" x14ac:dyDescent="0.3">
      <c r="B55" s="146">
        <v>48</v>
      </c>
      <c r="C55" s="125" t="s">
        <v>430</v>
      </c>
      <c r="D55" s="147">
        <v>98</v>
      </c>
      <c r="E55" s="26">
        <v>12</v>
      </c>
      <c r="F55" s="148">
        <v>0.12</v>
      </c>
      <c r="G55" s="120">
        <v>0</v>
      </c>
      <c r="H55" s="148">
        <v>0</v>
      </c>
      <c r="I55" s="81">
        <v>12</v>
      </c>
      <c r="J55" s="81">
        <v>0</v>
      </c>
      <c r="K55" s="82">
        <v>1</v>
      </c>
      <c r="L55" s="149"/>
      <c r="M55" s="151">
        <v>30</v>
      </c>
      <c r="N55" s="151">
        <v>1</v>
      </c>
      <c r="O55" s="151">
        <v>1</v>
      </c>
      <c r="P55" s="153">
        <f t="shared" si="0"/>
        <v>32</v>
      </c>
      <c r="T55" s="94"/>
    </row>
    <row r="56" spans="2:20" hidden="1" x14ac:dyDescent="0.3">
      <c r="B56" s="146">
        <v>49</v>
      </c>
      <c r="C56" s="125" t="s">
        <v>484</v>
      </c>
      <c r="D56" s="147">
        <v>165</v>
      </c>
      <c r="E56" s="26">
        <v>19</v>
      </c>
      <c r="F56" s="148">
        <v>0.12</v>
      </c>
      <c r="G56" s="120">
        <v>0</v>
      </c>
      <c r="H56" s="148">
        <v>0</v>
      </c>
      <c r="I56" s="81">
        <v>19</v>
      </c>
      <c r="J56" s="81">
        <v>0</v>
      </c>
      <c r="K56" s="82">
        <v>1</v>
      </c>
      <c r="L56" s="149"/>
      <c r="M56" s="151">
        <v>30</v>
      </c>
      <c r="N56" s="151">
        <v>1</v>
      </c>
      <c r="O56" s="151">
        <v>1</v>
      </c>
      <c r="P56" s="153">
        <f t="shared" si="0"/>
        <v>32</v>
      </c>
      <c r="T56" s="94"/>
    </row>
    <row r="57" spans="2:20" hidden="1" x14ac:dyDescent="0.3">
      <c r="B57" s="146">
        <v>50</v>
      </c>
      <c r="C57" s="125" t="s">
        <v>35</v>
      </c>
      <c r="D57" s="147">
        <v>192</v>
      </c>
      <c r="E57" s="26">
        <v>43</v>
      </c>
      <c r="F57" s="148">
        <v>0.22</v>
      </c>
      <c r="G57" s="120">
        <v>0</v>
      </c>
      <c r="H57" s="148">
        <v>0</v>
      </c>
      <c r="I57" s="81">
        <v>25</v>
      </c>
      <c r="J57" s="81">
        <v>18</v>
      </c>
      <c r="K57" s="82">
        <v>0.57999999999999996</v>
      </c>
      <c r="L57" s="149"/>
      <c r="M57" s="151">
        <v>20</v>
      </c>
      <c r="N57" s="151">
        <v>1</v>
      </c>
      <c r="O57" s="151">
        <v>12</v>
      </c>
      <c r="P57" s="153">
        <f t="shared" si="0"/>
        <v>33</v>
      </c>
      <c r="T57" s="94"/>
    </row>
    <row r="58" spans="2:20" hidden="1" x14ac:dyDescent="0.3">
      <c r="B58" s="146">
        <v>51</v>
      </c>
      <c r="C58" s="125" t="s">
        <v>93</v>
      </c>
      <c r="D58" s="147">
        <v>104</v>
      </c>
      <c r="E58" s="26">
        <v>11</v>
      </c>
      <c r="F58" s="148">
        <v>0.11</v>
      </c>
      <c r="G58" s="120">
        <v>0</v>
      </c>
      <c r="H58" s="148">
        <v>0</v>
      </c>
      <c r="I58" s="81">
        <v>11</v>
      </c>
      <c r="J58" s="81">
        <v>0</v>
      </c>
      <c r="K58" s="82">
        <v>1</v>
      </c>
      <c r="L58" s="149"/>
      <c r="M58" s="151">
        <v>31</v>
      </c>
      <c r="N58" s="151">
        <v>1</v>
      </c>
      <c r="O58" s="151">
        <v>1</v>
      </c>
      <c r="P58" s="153">
        <f t="shared" si="0"/>
        <v>33</v>
      </c>
      <c r="T58" s="94"/>
    </row>
    <row r="59" spans="2:20" hidden="1" x14ac:dyDescent="0.3">
      <c r="B59" s="146">
        <v>52</v>
      </c>
      <c r="C59" s="125" t="s">
        <v>167</v>
      </c>
      <c r="D59" s="147">
        <v>79</v>
      </c>
      <c r="E59" s="26">
        <v>25</v>
      </c>
      <c r="F59" s="148">
        <v>0.32</v>
      </c>
      <c r="G59" s="120">
        <v>0</v>
      </c>
      <c r="H59" s="148">
        <v>0</v>
      </c>
      <c r="I59" s="81">
        <v>12</v>
      </c>
      <c r="J59" s="81">
        <v>13</v>
      </c>
      <c r="K59" s="82">
        <v>0.48</v>
      </c>
      <c r="L59" s="149"/>
      <c r="M59" s="151">
        <v>10</v>
      </c>
      <c r="N59" s="151">
        <v>1</v>
      </c>
      <c r="O59" s="151">
        <v>22</v>
      </c>
      <c r="P59" s="153">
        <f t="shared" si="0"/>
        <v>33</v>
      </c>
      <c r="T59" s="94"/>
    </row>
    <row r="60" spans="2:20" hidden="1" x14ac:dyDescent="0.3">
      <c r="B60" s="146">
        <v>53</v>
      </c>
      <c r="C60" s="125" t="s">
        <v>238</v>
      </c>
      <c r="D60" s="147">
        <v>230</v>
      </c>
      <c r="E60" s="26">
        <v>62</v>
      </c>
      <c r="F60" s="148">
        <v>0.27</v>
      </c>
      <c r="G60" s="120">
        <v>0</v>
      </c>
      <c r="H60" s="148">
        <v>0</v>
      </c>
      <c r="I60" s="81">
        <v>33</v>
      </c>
      <c r="J60" s="81">
        <v>29</v>
      </c>
      <c r="K60" s="82">
        <v>0.53</v>
      </c>
      <c r="L60" s="149"/>
      <c r="M60" s="151">
        <v>15</v>
      </c>
      <c r="N60" s="151">
        <v>1</v>
      </c>
      <c r="O60" s="151">
        <v>17</v>
      </c>
      <c r="P60" s="153">
        <f t="shared" si="0"/>
        <v>33</v>
      </c>
      <c r="T60" s="94"/>
    </row>
    <row r="61" spans="2:20" hidden="1" x14ac:dyDescent="0.3">
      <c r="B61" s="146">
        <v>54</v>
      </c>
      <c r="C61" s="125" t="s">
        <v>415</v>
      </c>
      <c r="D61" s="147">
        <v>107</v>
      </c>
      <c r="E61" s="26">
        <v>12</v>
      </c>
      <c r="F61" s="148">
        <v>0.11</v>
      </c>
      <c r="G61" s="120">
        <v>0</v>
      </c>
      <c r="H61" s="148">
        <v>0</v>
      </c>
      <c r="I61" s="81">
        <v>12</v>
      </c>
      <c r="J61" s="81">
        <v>0</v>
      </c>
      <c r="K61" s="82">
        <v>1</v>
      </c>
      <c r="L61" s="149"/>
      <c r="M61" s="151">
        <v>31</v>
      </c>
      <c r="N61" s="151">
        <v>1</v>
      </c>
      <c r="O61" s="151">
        <v>1</v>
      </c>
      <c r="P61" s="153">
        <f t="shared" si="0"/>
        <v>33</v>
      </c>
      <c r="T61" s="94"/>
    </row>
    <row r="62" spans="2:20" hidden="1" x14ac:dyDescent="0.3">
      <c r="B62" s="146">
        <v>55</v>
      </c>
      <c r="C62" s="125" t="s">
        <v>533</v>
      </c>
      <c r="D62" s="147">
        <v>192</v>
      </c>
      <c r="E62" s="26">
        <v>36</v>
      </c>
      <c r="F62" s="148">
        <v>0.19</v>
      </c>
      <c r="G62" s="120">
        <v>0</v>
      </c>
      <c r="H62" s="148">
        <v>0</v>
      </c>
      <c r="I62" s="81">
        <v>22</v>
      </c>
      <c r="J62" s="81">
        <v>14</v>
      </c>
      <c r="K62" s="82">
        <v>0.61</v>
      </c>
      <c r="L62" s="149"/>
      <c r="M62" s="151">
        <v>23</v>
      </c>
      <c r="N62" s="151">
        <v>1</v>
      </c>
      <c r="O62" s="151">
        <v>9</v>
      </c>
      <c r="P62" s="153">
        <f t="shared" si="0"/>
        <v>33</v>
      </c>
      <c r="T62" s="94"/>
    </row>
    <row r="63" spans="2:20" hidden="1" x14ac:dyDescent="0.3">
      <c r="B63" s="146">
        <v>56</v>
      </c>
      <c r="C63" s="125" t="s">
        <v>144</v>
      </c>
      <c r="D63" s="147">
        <v>104</v>
      </c>
      <c r="E63" s="26">
        <v>10</v>
      </c>
      <c r="F63" s="148">
        <v>0.1</v>
      </c>
      <c r="G63" s="120">
        <v>0</v>
      </c>
      <c r="H63" s="148">
        <v>0</v>
      </c>
      <c r="I63" s="81">
        <v>10</v>
      </c>
      <c r="J63" s="81">
        <v>0</v>
      </c>
      <c r="K63" s="82">
        <v>1</v>
      </c>
      <c r="L63" s="149"/>
      <c r="M63" s="151">
        <v>32</v>
      </c>
      <c r="N63" s="151">
        <v>1</v>
      </c>
      <c r="O63" s="151">
        <v>1</v>
      </c>
      <c r="P63" s="153">
        <f t="shared" si="0"/>
        <v>34</v>
      </c>
      <c r="T63" s="94"/>
    </row>
    <row r="64" spans="2:20" hidden="1" x14ac:dyDescent="0.3">
      <c r="B64" s="146">
        <v>57</v>
      </c>
      <c r="C64" s="125" t="s">
        <v>151</v>
      </c>
      <c r="D64" s="147">
        <v>113</v>
      </c>
      <c r="E64" s="26">
        <v>28</v>
      </c>
      <c r="F64" s="148">
        <v>0.25</v>
      </c>
      <c r="G64" s="120">
        <v>0</v>
      </c>
      <c r="H64" s="148">
        <v>0</v>
      </c>
      <c r="I64" s="81">
        <v>15</v>
      </c>
      <c r="J64" s="81">
        <v>13</v>
      </c>
      <c r="K64" s="82">
        <v>0.54</v>
      </c>
      <c r="L64" s="149"/>
      <c r="M64" s="151">
        <v>17</v>
      </c>
      <c r="N64" s="151">
        <v>1</v>
      </c>
      <c r="O64" s="151">
        <v>16</v>
      </c>
      <c r="P64" s="153">
        <f t="shared" si="0"/>
        <v>34</v>
      </c>
      <c r="T64" s="94"/>
    </row>
    <row r="65" spans="2:20" hidden="1" x14ac:dyDescent="0.3">
      <c r="B65" s="146">
        <v>58</v>
      </c>
      <c r="C65" s="125" t="s">
        <v>177</v>
      </c>
      <c r="D65" s="147">
        <v>130</v>
      </c>
      <c r="E65" s="26">
        <v>13</v>
      </c>
      <c r="F65" s="148">
        <v>0.1</v>
      </c>
      <c r="G65" s="120">
        <v>0</v>
      </c>
      <c r="H65" s="148">
        <v>0</v>
      </c>
      <c r="I65" s="81">
        <v>13</v>
      </c>
      <c r="J65" s="81">
        <v>0</v>
      </c>
      <c r="K65" s="82">
        <v>1</v>
      </c>
      <c r="L65" s="149"/>
      <c r="M65" s="151">
        <v>32</v>
      </c>
      <c r="N65" s="151">
        <v>1</v>
      </c>
      <c r="O65" s="151">
        <v>1</v>
      </c>
      <c r="P65" s="153">
        <f t="shared" si="0"/>
        <v>34</v>
      </c>
      <c r="T65" s="94"/>
    </row>
    <row r="66" spans="2:20" hidden="1" x14ac:dyDescent="0.3">
      <c r="B66" s="146">
        <v>59</v>
      </c>
      <c r="C66" s="125" t="s">
        <v>183</v>
      </c>
      <c r="D66" s="147">
        <v>136</v>
      </c>
      <c r="E66" s="26">
        <v>30</v>
      </c>
      <c r="F66" s="148">
        <v>0.22</v>
      </c>
      <c r="G66" s="120">
        <v>0</v>
      </c>
      <c r="H66" s="148">
        <v>0</v>
      </c>
      <c r="I66" s="81">
        <v>17</v>
      </c>
      <c r="J66" s="81">
        <v>13</v>
      </c>
      <c r="K66" s="82">
        <v>0.56999999999999995</v>
      </c>
      <c r="L66" s="149"/>
      <c r="M66" s="151">
        <v>20</v>
      </c>
      <c r="N66" s="151">
        <v>1</v>
      </c>
      <c r="O66" s="151">
        <v>13</v>
      </c>
      <c r="P66" s="153">
        <f t="shared" si="0"/>
        <v>34</v>
      </c>
      <c r="T66" s="94"/>
    </row>
    <row r="67" spans="2:20" hidden="1" x14ac:dyDescent="0.3">
      <c r="B67" s="146">
        <v>60</v>
      </c>
      <c r="C67" s="125" t="s">
        <v>327</v>
      </c>
      <c r="D67" s="147">
        <v>108</v>
      </c>
      <c r="E67" s="26">
        <v>11</v>
      </c>
      <c r="F67" s="148">
        <v>0.1</v>
      </c>
      <c r="G67" s="120">
        <v>0</v>
      </c>
      <c r="H67" s="148">
        <v>0</v>
      </c>
      <c r="I67" s="81">
        <v>11</v>
      </c>
      <c r="J67" s="81">
        <v>0</v>
      </c>
      <c r="K67" s="82">
        <v>1</v>
      </c>
      <c r="L67" s="149"/>
      <c r="M67" s="151">
        <v>32</v>
      </c>
      <c r="N67" s="151">
        <v>1</v>
      </c>
      <c r="O67" s="151">
        <v>1</v>
      </c>
      <c r="P67" s="153">
        <f t="shared" si="0"/>
        <v>34</v>
      </c>
      <c r="T67" s="94"/>
    </row>
    <row r="68" spans="2:20" hidden="1" x14ac:dyDescent="0.3">
      <c r="B68" s="146">
        <v>61</v>
      </c>
      <c r="C68" s="125" t="s">
        <v>454</v>
      </c>
      <c r="D68" s="147">
        <v>117</v>
      </c>
      <c r="E68" s="26">
        <v>12</v>
      </c>
      <c r="F68" s="148">
        <v>0.1</v>
      </c>
      <c r="G68" s="120">
        <v>0</v>
      </c>
      <c r="H68" s="148">
        <v>0</v>
      </c>
      <c r="I68" s="81">
        <v>12</v>
      </c>
      <c r="J68" s="81">
        <v>0</v>
      </c>
      <c r="K68" s="82">
        <v>1</v>
      </c>
      <c r="L68" s="149"/>
      <c r="M68" s="151">
        <v>32</v>
      </c>
      <c r="N68" s="151">
        <v>1</v>
      </c>
      <c r="O68" s="151">
        <v>1</v>
      </c>
      <c r="P68" s="153">
        <f t="shared" si="0"/>
        <v>34</v>
      </c>
      <c r="T68" s="94"/>
    </row>
    <row r="69" spans="2:20" hidden="1" x14ac:dyDescent="0.3">
      <c r="B69" s="146">
        <v>62</v>
      </c>
      <c r="C69" s="125" t="s">
        <v>458</v>
      </c>
      <c r="D69" s="147">
        <v>138</v>
      </c>
      <c r="E69" s="26">
        <v>32</v>
      </c>
      <c r="F69" s="148">
        <v>0.23</v>
      </c>
      <c r="G69" s="120">
        <v>0</v>
      </c>
      <c r="H69" s="148">
        <v>0</v>
      </c>
      <c r="I69" s="81">
        <v>18</v>
      </c>
      <c r="J69" s="81">
        <v>14</v>
      </c>
      <c r="K69" s="82">
        <v>0.56000000000000005</v>
      </c>
      <c r="L69" s="149"/>
      <c r="M69" s="151">
        <v>19</v>
      </c>
      <c r="N69" s="151">
        <v>1</v>
      </c>
      <c r="O69" s="151">
        <v>14</v>
      </c>
      <c r="P69" s="153">
        <f t="shared" si="0"/>
        <v>34</v>
      </c>
      <c r="T69" s="94"/>
    </row>
    <row r="70" spans="2:20" hidden="1" x14ac:dyDescent="0.3">
      <c r="B70" s="146">
        <v>63</v>
      </c>
      <c r="C70" s="125" t="s">
        <v>29</v>
      </c>
      <c r="D70" s="147">
        <v>125</v>
      </c>
      <c r="E70" s="26">
        <v>11</v>
      </c>
      <c r="F70" s="148">
        <v>0.09</v>
      </c>
      <c r="G70" s="120">
        <v>0</v>
      </c>
      <c r="H70" s="148">
        <v>0</v>
      </c>
      <c r="I70" s="81">
        <v>11</v>
      </c>
      <c r="J70" s="81">
        <v>0</v>
      </c>
      <c r="K70" s="82">
        <v>1</v>
      </c>
      <c r="L70" s="149"/>
      <c r="M70" s="151">
        <v>33</v>
      </c>
      <c r="N70" s="151">
        <v>1</v>
      </c>
      <c r="O70" s="151">
        <v>1</v>
      </c>
      <c r="P70" s="153">
        <f t="shared" si="0"/>
        <v>35</v>
      </c>
      <c r="T70" s="94"/>
    </row>
    <row r="71" spans="2:20" hidden="1" x14ac:dyDescent="0.3">
      <c r="B71" s="146">
        <v>64</v>
      </c>
      <c r="C71" s="125" t="s">
        <v>364</v>
      </c>
      <c r="D71" s="147">
        <v>74</v>
      </c>
      <c r="E71" s="26">
        <v>24</v>
      </c>
      <c r="F71" s="148">
        <v>0.32</v>
      </c>
      <c r="G71" s="120">
        <v>0</v>
      </c>
      <c r="H71" s="148">
        <v>0</v>
      </c>
      <c r="I71" s="81">
        <v>11</v>
      </c>
      <c r="J71" s="81">
        <v>13</v>
      </c>
      <c r="K71" s="82">
        <v>0.46</v>
      </c>
      <c r="L71" s="149"/>
      <c r="M71" s="151">
        <v>10</v>
      </c>
      <c r="N71" s="151">
        <v>1</v>
      </c>
      <c r="O71" s="151">
        <v>24</v>
      </c>
      <c r="P71" s="153">
        <f t="shared" si="0"/>
        <v>35</v>
      </c>
      <c r="T71" s="94"/>
    </row>
    <row r="72" spans="2:20" hidden="1" x14ac:dyDescent="0.3">
      <c r="B72" s="146">
        <v>65</v>
      </c>
      <c r="C72" s="125" t="s">
        <v>428</v>
      </c>
      <c r="D72" s="147">
        <v>137</v>
      </c>
      <c r="E72" s="26">
        <v>13</v>
      </c>
      <c r="F72" s="148">
        <v>0.09</v>
      </c>
      <c r="G72" s="120">
        <v>0</v>
      </c>
      <c r="H72" s="148">
        <v>0</v>
      </c>
      <c r="I72" s="81">
        <v>13</v>
      </c>
      <c r="J72" s="81">
        <v>0</v>
      </c>
      <c r="K72" s="82">
        <v>1</v>
      </c>
      <c r="L72" s="149"/>
      <c r="M72" s="151">
        <v>33</v>
      </c>
      <c r="N72" s="151">
        <v>1</v>
      </c>
      <c r="O72" s="151">
        <v>1</v>
      </c>
      <c r="P72" s="153">
        <f t="shared" ref="P72:P135" si="1">SUM(M72:O72)</f>
        <v>35</v>
      </c>
      <c r="T72" s="94"/>
    </row>
    <row r="73" spans="2:20" hidden="1" x14ac:dyDescent="0.3">
      <c r="B73" s="146">
        <v>66</v>
      </c>
      <c r="C73" s="125" t="s">
        <v>142</v>
      </c>
      <c r="D73" s="147">
        <v>183</v>
      </c>
      <c r="E73" s="26">
        <v>14</v>
      </c>
      <c r="F73" s="148">
        <v>0.08</v>
      </c>
      <c r="G73" s="120">
        <v>0</v>
      </c>
      <c r="H73" s="148">
        <v>0</v>
      </c>
      <c r="I73" s="81">
        <v>14</v>
      </c>
      <c r="J73" s="81">
        <v>0</v>
      </c>
      <c r="K73" s="82">
        <v>1</v>
      </c>
      <c r="L73" s="149"/>
      <c r="M73" s="151">
        <v>34</v>
      </c>
      <c r="N73" s="151">
        <v>1</v>
      </c>
      <c r="O73" s="151">
        <v>1</v>
      </c>
      <c r="P73" s="153">
        <f t="shared" si="1"/>
        <v>36</v>
      </c>
      <c r="T73" s="94"/>
    </row>
    <row r="74" spans="2:20" hidden="1" x14ac:dyDescent="0.3">
      <c r="B74" s="146">
        <v>67</v>
      </c>
      <c r="C74" s="125" t="s">
        <v>184</v>
      </c>
      <c r="D74" s="147">
        <v>130</v>
      </c>
      <c r="E74" s="26">
        <v>11</v>
      </c>
      <c r="F74" s="148">
        <v>0.08</v>
      </c>
      <c r="G74" s="120">
        <v>0</v>
      </c>
      <c r="H74" s="148">
        <v>0</v>
      </c>
      <c r="I74" s="81">
        <v>11</v>
      </c>
      <c r="J74" s="81">
        <v>0</v>
      </c>
      <c r="K74" s="82">
        <v>1</v>
      </c>
      <c r="L74" s="149"/>
      <c r="M74" s="151">
        <v>34</v>
      </c>
      <c r="N74" s="151">
        <v>1</v>
      </c>
      <c r="O74" s="151">
        <v>1</v>
      </c>
      <c r="P74" s="153">
        <f t="shared" si="1"/>
        <v>36</v>
      </c>
      <c r="T74" s="94"/>
    </row>
    <row r="75" spans="2:20" hidden="1" x14ac:dyDescent="0.3">
      <c r="B75" s="146">
        <v>68</v>
      </c>
      <c r="C75" s="125" t="s">
        <v>506</v>
      </c>
      <c r="D75" s="147">
        <v>706</v>
      </c>
      <c r="E75" s="26">
        <v>118</v>
      </c>
      <c r="F75" s="148">
        <v>0.17</v>
      </c>
      <c r="G75" s="120">
        <v>22</v>
      </c>
      <c r="H75" s="148">
        <v>0.19</v>
      </c>
      <c r="I75" s="81">
        <v>67</v>
      </c>
      <c r="J75" s="81">
        <v>29</v>
      </c>
      <c r="K75" s="82">
        <v>0.7</v>
      </c>
      <c r="L75" s="149"/>
      <c r="M75" s="151">
        <v>25</v>
      </c>
      <c r="N75" s="151">
        <v>8</v>
      </c>
      <c r="O75" s="151">
        <v>3</v>
      </c>
      <c r="P75" s="153">
        <f t="shared" si="1"/>
        <v>36</v>
      </c>
      <c r="T75" s="94"/>
    </row>
    <row r="76" spans="2:20" hidden="1" x14ac:dyDescent="0.3">
      <c r="B76" s="146">
        <v>69</v>
      </c>
      <c r="C76" s="125" t="s">
        <v>271</v>
      </c>
      <c r="D76" s="147">
        <v>1971</v>
      </c>
      <c r="E76" s="26">
        <v>748</v>
      </c>
      <c r="F76" s="148">
        <v>0.38</v>
      </c>
      <c r="G76" s="120">
        <v>230</v>
      </c>
      <c r="H76" s="148">
        <v>0.31</v>
      </c>
      <c r="I76" s="81">
        <v>298</v>
      </c>
      <c r="J76" s="81">
        <v>256</v>
      </c>
      <c r="K76" s="82">
        <v>0.54</v>
      </c>
      <c r="L76" s="149"/>
      <c r="M76" s="151">
        <v>4</v>
      </c>
      <c r="N76" s="151">
        <v>17</v>
      </c>
      <c r="O76" s="151">
        <v>16</v>
      </c>
      <c r="P76" s="153">
        <f t="shared" si="1"/>
        <v>37</v>
      </c>
      <c r="T76" s="94"/>
    </row>
    <row r="77" spans="2:20" hidden="1" x14ac:dyDescent="0.3">
      <c r="B77" s="146">
        <v>70</v>
      </c>
      <c r="C77" s="125" t="s">
        <v>237</v>
      </c>
      <c r="D77" s="147">
        <v>269</v>
      </c>
      <c r="E77" s="26">
        <v>16</v>
      </c>
      <c r="F77" s="148">
        <v>0.06</v>
      </c>
      <c r="G77" s="120">
        <v>0</v>
      </c>
      <c r="H77" s="148">
        <v>0</v>
      </c>
      <c r="I77" s="81">
        <v>16</v>
      </c>
      <c r="J77" s="81">
        <v>0</v>
      </c>
      <c r="K77" s="82">
        <v>1</v>
      </c>
      <c r="L77" s="149"/>
      <c r="M77" s="151">
        <v>36</v>
      </c>
      <c r="N77" s="151">
        <v>1</v>
      </c>
      <c r="O77" s="151">
        <v>1</v>
      </c>
      <c r="P77" s="153">
        <f t="shared" si="1"/>
        <v>38</v>
      </c>
      <c r="T77" s="94"/>
    </row>
    <row r="78" spans="2:20" hidden="1" x14ac:dyDescent="0.3">
      <c r="B78" s="146">
        <v>71</v>
      </c>
      <c r="C78" s="125" t="s">
        <v>131</v>
      </c>
      <c r="D78" s="147">
        <v>115</v>
      </c>
      <c r="E78" s="26">
        <v>22</v>
      </c>
      <c r="F78" s="148">
        <v>0.19</v>
      </c>
      <c r="G78" s="120">
        <v>0</v>
      </c>
      <c r="H78" s="148">
        <v>0</v>
      </c>
      <c r="I78" s="81">
        <v>12</v>
      </c>
      <c r="J78" s="81">
        <v>10</v>
      </c>
      <c r="K78" s="82">
        <v>0.55000000000000004</v>
      </c>
      <c r="L78" s="149"/>
      <c r="M78" s="151">
        <v>23</v>
      </c>
      <c r="N78" s="151">
        <v>1</v>
      </c>
      <c r="O78" s="151">
        <v>15</v>
      </c>
      <c r="P78" s="153">
        <f t="shared" si="1"/>
        <v>39</v>
      </c>
      <c r="T78" s="94"/>
    </row>
    <row r="79" spans="2:20" hidden="1" x14ac:dyDescent="0.3">
      <c r="B79" s="146">
        <v>72</v>
      </c>
      <c r="C79" s="125" t="s">
        <v>154</v>
      </c>
      <c r="D79" s="147">
        <v>191</v>
      </c>
      <c r="E79" s="26">
        <v>10</v>
      </c>
      <c r="F79" s="148">
        <v>0.05</v>
      </c>
      <c r="G79" s="120">
        <v>0</v>
      </c>
      <c r="H79" s="148">
        <v>0</v>
      </c>
      <c r="I79" s="81">
        <v>10</v>
      </c>
      <c r="J79" s="81">
        <v>0</v>
      </c>
      <c r="K79" s="82">
        <v>1</v>
      </c>
      <c r="L79" s="149"/>
      <c r="M79" s="151">
        <v>37</v>
      </c>
      <c r="N79" s="151">
        <v>1</v>
      </c>
      <c r="O79" s="151">
        <v>1</v>
      </c>
      <c r="P79" s="153">
        <f t="shared" si="1"/>
        <v>39</v>
      </c>
      <c r="T79" s="94"/>
    </row>
    <row r="80" spans="2:20" hidden="1" x14ac:dyDescent="0.3">
      <c r="B80" s="146">
        <v>73</v>
      </c>
      <c r="C80" s="125" t="s">
        <v>198</v>
      </c>
      <c r="D80" s="147">
        <v>606</v>
      </c>
      <c r="E80" s="26">
        <v>158</v>
      </c>
      <c r="F80" s="148">
        <v>0.26</v>
      </c>
      <c r="G80" s="120">
        <v>19</v>
      </c>
      <c r="H80" s="148">
        <v>0.12</v>
      </c>
      <c r="I80" s="81">
        <v>69</v>
      </c>
      <c r="J80" s="81">
        <v>70</v>
      </c>
      <c r="K80" s="82">
        <v>0.5</v>
      </c>
      <c r="L80" s="149"/>
      <c r="M80" s="151">
        <v>16</v>
      </c>
      <c r="N80" s="151">
        <v>3</v>
      </c>
      <c r="O80" s="151">
        <v>20</v>
      </c>
      <c r="P80" s="153">
        <f t="shared" si="1"/>
        <v>39</v>
      </c>
      <c r="T80" s="94"/>
    </row>
    <row r="81" spans="2:20" hidden="1" x14ac:dyDescent="0.3">
      <c r="B81" s="146">
        <v>74</v>
      </c>
      <c r="C81" s="125" t="s">
        <v>324</v>
      </c>
      <c r="D81" s="147">
        <v>137</v>
      </c>
      <c r="E81" s="26">
        <v>23</v>
      </c>
      <c r="F81" s="148">
        <v>0.17</v>
      </c>
      <c r="G81" s="120">
        <v>0</v>
      </c>
      <c r="H81" s="148">
        <v>0</v>
      </c>
      <c r="I81" s="81">
        <v>13</v>
      </c>
      <c r="J81" s="81">
        <v>10</v>
      </c>
      <c r="K81" s="82">
        <v>0.56999999999999995</v>
      </c>
      <c r="L81" s="149"/>
      <c r="M81" s="151">
        <v>25</v>
      </c>
      <c r="N81" s="151">
        <v>1</v>
      </c>
      <c r="O81" s="151">
        <v>13</v>
      </c>
      <c r="P81" s="153">
        <f t="shared" si="1"/>
        <v>39</v>
      </c>
      <c r="T81" s="94"/>
    </row>
    <row r="82" spans="2:20" hidden="1" x14ac:dyDescent="0.3">
      <c r="B82" s="146">
        <v>75</v>
      </c>
      <c r="C82" s="125" t="s">
        <v>455</v>
      </c>
      <c r="D82" s="147">
        <v>199</v>
      </c>
      <c r="E82" s="26">
        <v>45</v>
      </c>
      <c r="F82" s="148">
        <v>0.23</v>
      </c>
      <c r="G82" s="120">
        <v>0</v>
      </c>
      <c r="H82" s="148">
        <v>0</v>
      </c>
      <c r="I82" s="81">
        <v>23</v>
      </c>
      <c r="J82" s="81">
        <v>22</v>
      </c>
      <c r="K82" s="82">
        <v>0.51</v>
      </c>
      <c r="L82" s="149"/>
      <c r="M82" s="151">
        <v>19</v>
      </c>
      <c r="N82" s="151">
        <v>1</v>
      </c>
      <c r="O82" s="151">
        <v>19</v>
      </c>
      <c r="P82" s="153">
        <f t="shared" si="1"/>
        <v>39</v>
      </c>
      <c r="T82" s="94"/>
    </row>
    <row r="83" spans="2:20" hidden="1" x14ac:dyDescent="0.3">
      <c r="B83" s="146">
        <v>76</v>
      </c>
      <c r="C83" s="125" t="s">
        <v>59</v>
      </c>
      <c r="D83" s="147">
        <v>473</v>
      </c>
      <c r="E83" s="26">
        <v>158</v>
      </c>
      <c r="F83" s="148">
        <v>0.33</v>
      </c>
      <c r="G83" s="120">
        <v>35</v>
      </c>
      <c r="H83" s="148">
        <v>0.22</v>
      </c>
      <c r="I83" s="81">
        <v>65</v>
      </c>
      <c r="J83" s="81">
        <v>70</v>
      </c>
      <c r="K83" s="82">
        <v>0.48</v>
      </c>
      <c r="L83" s="149"/>
      <c r="M83" s="151">
        <v>9</v>
      </c>
      <c r="N83" s="151">
        <v>9</v>
      </c>
      <c r="O83" s="151">
        <v>22</v>
      </c>
      <c r="P83" s="153">
        <f t="shared" si="1"/>
        <v>40</v>
      </c>
      <c r="T83" s="94"/>
    </row>
    <row r="84" spans="2:20" hidden="1" x14ac:dyDescent="0.3">
      <c r="B84" s="146">
        <v>77</v>
      </c>
      <c r="C84" s="125" t="s">
        <v>417</v>
      </c>
      <c r="D84" s="147">
        <v>678</v>
      </c>
      <c r="E84" s="26">
        <v>153</v>
      </c>
      <c r="F84" s="148">
        <v>0.23</v>
      </c>
      <c r="G84" s="120">
        <v>40</v>
      </c>
      <c r="H84" s="148">
        <v>0.26</v>
      </c>
      <c r="I84" s="81">
        <v>70</v>
      </c>
      <c r="J84" s="81">
        <v>43</v>
      </c>
      <c r="K84" s="82">
        <v>0.62</v>
      </c>
      <c r="L84" s="149"/>
      <c r="M84" s="151">
        <v>19</v>
      </c>
      <c r="N84" s="151">
        <v>13</v>
      </c>
      <c r="O84" s="151">
        <v>8</v>
      </c>
      <c r="P84" s="153">
        <f t="shared" si="1"/>
        <v>40</v>
      </c>
      <c r="T84" s="94"/>
    </row>
    <row r="85" spans="2:20" hidden="1" x14ac:dyDescent="0.3">
      <c r="B85" s="146">
        <v>78</v>
      </c>
      <c r="C85" s="125" t="s">
        <v>505</v>
      </c>
      <c r="D85" s="147">
        <v>797</v>
      </c>
      <c r="E85" s="26">
        <v>240</v>
      </c>
      <c r="F85" s="148">
        <v>0.3</v>
      </c>
      <c r="G85" s="120">
        <v>78</v>
      </c>
      <c r="H85" s="148">
        <v>0.33</v>
      </c>
      <c r="I85" s="81">
        <v>99</v>
      </c>
      <c r="J85" s="81">
        <v>63</v>
      </c>
      <c r="K85" s="82">
        <v>0.61</v>
      </c>
      <c r="L85" s="149"/>
      <c r="M85" s="151">
        <v>12</v>
      </c>
      <c r="N85" s="151">
        <v>19</v>
      </c>
      <c r="O85" s="151">
        <v>9</v>
      </c>
      <c r="P85" s="153">
        <f t="shared" si="1"/>
        <v>40</v>
      </c>
      <c r="T85" s="94"/>
    </row>
    <row r="86" spans="2:20" hidden="1" x14ac:dyDescent="0.3">
      <c r="B86" s="146">
        <v>79</v>
      </c>
      <c r="C86" s="125" t="s">
        <v>208</v>
      </c>
      <c r="D86" s="147">
        <v>313</v>
      </c>
      <c r="E86" s="26">
        <v>78</v>
      </c>
      <c r="F86" s="148">
        <v>0.25</v>
      </c>
      <c r="G86" s="120">
        <v>18</v>
      </c>
      <c r="H86" s="148">
        <v>0.23</v>
      </c>
      <c r="I86" s="81">
        <v>33</v>
      </c>
      <c r="J86" s="81">
        <v>27</v>
      </c>
      <c r="K86" s="82">
        <v>0.55000000000000004</v>
      </c>
      <c r="L86" s="149"/>
      <c r="M86" s="151">
        <v>17</v>
      </c>
      <c r="N86" s="151">
        <v>10</v>
      </c>
      <c r="O86" s="151">
        <v>15</v>
      </c>
      <c r="P86" s="153">
        <f t="shared" si="1"/>
        <v>42</v>
      </c>
      <c r="T86" s="94"/>
    </row>
    <row r="87" spans="2:20" hidden="1" x14ac:dyDescent="0.3">
      <c r="B87" s="146">
        <v>80</v>
      </c>
      <c r="C87" s="125" t="s">
        <v>263</v>
      </c>
      <c r="D87" s="147">
        <v>126</v>
      </c>
      <c r="E87" s="26">
        <v>29</v>
      </c>
      <c r="F87" s="148">
        <v>0.23</v>
      </c>
      <c r="G87" s="120">
        <v>0</v>
      </c>
      <c r="H87" s="148">
        <v>0</v>
      </c>
      <c r="I87" s="81">
        <v>14</v>
      </c>
      <c r="J87" s="81">
        <v>15</v>
      </c>
      <c r="K87" s="82">
        <v>0.48</v>
      </c>
      <c r="L87" s="149"/>
      <c r="M87" s="151">
        <v>19</v>
      </c>
      <c r="N87" s="151">
        <v>1</v>
      </c>
      <c r="O87" s="151">
        <v>22</v>
      </c>
      <c r="P87" s="153">
        <f t="shared" si="1"/>
        <v>42</v>
      </c>
      <c r="T87" s="94"/>
    </row>
    <row r="88" spans="2:20" hidden="1" x14ac:dyDescent="0.3">
      <c r="B88" s="146">
        <v>81</v>
      </c>
      <c r="C88" s="125" t="s">
        <v>325</v>
      </c>
      <c r="D88" s="147">
        <v>115</v>
      </c>
      <c r="E88" s="26">
        <v>43</v>
      </c>
      <c r="F88" s="148">
        <v>0.37</v>
      </c>
      <c r="G88" s="120">
        <v>0</v>
      </c>
      <c r="H88" s="148">
        <v>0</v>
      </c>
      <c r="I88" s="81">
        <v>14</v>
      </c>
      <c r="J88" s="81">
        <v>29</v>
      </c>
      <c r="K88" s="82">
        <v>0.33</v>
      </c>
      <c r="L88" s="149"/>
      <c r="M88" s="151">
        <v>5</v>
      </c>
      <c r="N88" s="151">
        <v>1</v>
      </c>
      <c r="O88" s="151">
        <v>36</v>
      </c>
      <c r="P88" s="153">
        <f t="shared" si="1"/>
        <v>42</v>
      </c>
      <c r="T88" s="94"/>
    </row>
    <row r="89" spans="2:20" hidden="1" x14ac:dyDescent="0.3">
      <c r="B89" s="146">
        <v>82</v>
      </c>
      <c r="C89" s="125" t="s">
        <v>498</v>
      </c>
      <c r="D89" s="147">
        <v>310</v>
      </c>
      <c r="E89" s="26">
        <v>64</v>
      </c>
      <c r="F89" s="148">
        <v>0.21</v>
      </c>
      <c r="G89" s="120">
        <v>21</v>
      </c>
      <c r="H89" s="148">
        <v>0.33</v>
      </c>
      <c r="I89" s="81">
        <v>31</v>
      </c>
      <c r="J89" s="81">
        <v>12</v>
      </c>
      <c r="K89" s="82">
        <v>0.72</v>
      </c>
      <c r="L89" s="149"/>
      <c r="M89" s="151">
        <v>21</v>
      </c>
      <c r="N89" s="151">
        <v>19</v>
      </c>
      <c r="O89" s="151">
        <v>2</v>
      </c>
      <c r="P89" s="153">
        <f t="shared" si="1"/>
        <v>42</v>
      </c>
      <c r="T89" s="94"/>
    </row>
    <row r="90" spans="2:20" hidden="1" x14ac:dyDescent="0.3">
      <c r="B90" s="146">
        <v>83</v>
      </c>
      <c r="C90" s="125" t="s">
        <v>60</v>
      </c>
      <c r="D90" s="147">
        <v>872</v>
      </c>
      <c r="E90" s="26">
        <v>161</v>
      </c>
      <c r="F90" s="148">
        <v>0.18</v>
      </c>
      <c r="G90" s="120">
        <v>38</v>
      </c>
      <c r="H90" s="148">
        <v>0.24</v>
      </c>
      <c r="I90" s="81">
        <v>82</v>
      </c>
      <c r="J90" s="81">
        <v>51</v>
      </c>
      <c r="K90" s="82">
        <v>0.62</v>
      </c>
      <c r="L90" s="149"/>
      <c r="M90" s="151">
        <v>24</v>
      </c>
      <c r="N90" s="151">
        <v>11</v>
      </c>
      <c r="O90" s="151">
        <v>8</v>
      </c>
      <c r="P90" s="153">
        <f t="shared" si="1"/>
        <v>43</v>
      </c>
      <c r="T90" s="94"/>
    </row>
    <row r="91" spans="2:20" hidden="1" x14ac:dyDescent="0.3">
      <c r="B91" s="146">
        <v>84</v>
      </c>
      <c r="C91" s="125" t="s">
        <v>218</v>
      </c>
      <c r="D91" s="147">
        <v>171</v>
      </c>
      <c r="E91" s="26">
        <v>23</v>
      </c>
      <c r="F91" s="148">
        <v>0.13</v>
      </c>
      <c r="G91" s="120">
        <v>0</v>
      </c>
      <c r="H91" s="148">
        <v>0</v>
      </c>
      <c r="I91" s="81">
        <v>13</v>
      </c>
      <c r="J91" s="81">
        <v>10</v>
      </c>
      <c r="K91" s="82">
        <v>0.56999999999999995</v>
      </c>
      <c r="L91" s="149"/>
      <c r="M91" s="151">
        <v>29</v>
      </c>
      <c r="N91" s="151">
        <v>1</v>
      </c>
      <c r="O91" s="151">
        <v>13</v>
      </c>
      <c r="P91" s="153">
        <f t="shared" si="1"/>
        <v>43</v>
      </c>
      <c r="T91" s="94"/>
    </row>
    <row r="92" spans="2:20" hidden="1" x14ac:dyDescent="0.3">
      <c r="B92" s="146">
        <v>85</v>
      </c>
      <c r="C92" s="125" t="s">
        <v>318</v>
      </c>
      <c r="D92" s="147">
        <v>309</v>
      </c>
      <c r="E92" s="26">
        <v>75</v>
      </c>
      <c r="F92" s="148">
        <v>0.24</v>
      </c>
      <c r="G92" s="120">
        <v>17</v>
      </c>
      <c r="H92" s="148">
        <v>0.23</v>
      </c>
      <c r="I92" s="81">
        <v>32</v>
      </c>
      <c r="J92" s="81">
        <v>26</v>
      </c>
      <c r="K92" s="82">
        <v>0.55000000000000004</v>
      </c>
      <c r="L92" s="149"/>
      <c r="M92" s="151">
        <v>18</v>
      </c>
      <c r="N92" s="151">
        <v>10</v>
      </c>
      <c r="O92" s="151">
        <v>15</v>
      </c>
      <c r="P92" s="153">
        <f t="shared" si="1"/>
        <v>43</v>
      </c>
      <c r="T92" s="94"/>
    </row>
    <row r="93" spans="2:20" hidden="1" x14ac:dyDescent="0.3">
      <c r="B93" s="146">
        <v>86</v>
      </c>
      <c r="C93" s="125" t="s">
        <v>378</v>
      </c>
      <c r="D93" s="147">
        <v>81</v>
      </c>
      <c r="E93" s="26">
        <v>24</v>
      </c>
      <c r="F93" s="148">
        <v>0.3</v>
      </c>
      <c r="G93" s="120">
        <v>11</v>
      </c>
      <c r="H93" s="148">
        <v>0.46</v>
      </c>
      <c r="I93" s="81">
        <v>13</v>
      </c>
      <c r="J93" s="81">
        <v>0</v>
      </c>
      <c r="K93" s="82">
        <v>1</v>
      </c>
      <c r="L93" s="149"/>
      <c r="M93" s="151">
        <v>12</v>
      </c>
      <c r="N93" s="151">
        <v>30</v>
      </c>
      <c r="O93" s="151">
        <v>1</v>
      </c>
      <c r="P93" s="153">
        <f t="shared" si="1"/>
        <v>43</v>
      </c>
      <c r="T93" s="94"/>
    </row>
    <row r="94" spans="2:20" hidden="1" x14ac:dyDescent="0.3">
      <c r="B94" s="146">
        <v>87</v>
      </c>
      <c r="C94" s="125" t="s">
        <v>215</v>
      </c>
      <c r="D94" s="147">
        <v>230</v>
      </c>
      <c r="E94" s="26">
        <v>60</v>
      </c>
      <c r="F94" s="148">
        <v>0.26</v>
      </c>
      <c r="G94" s="120">
        <v>14</v>
      </c>
      <c r="H94" s="148">
        <v>0.23</v>
      </c>
      <c r="I94" s="81">
        <v>24</v>
      </c>
      <c r="J94" s="81">
        <v>22</v>
      </c>
      <c r="K94" s="82">
        <v>0.52</v>
      </c>
      <c r="L94" s="149"/>
      <c r="M94" s="151">
        <v>16</v>
      </c>
      <c r="N94" s="151">
        <v>10</v>
      </c>
      <c r="O94" s="151">
        <v>18</v>
      </c>
      <c r="P94" s="153">
        <f t="shared" si="1"/>
        <v>44</v>
      </c>
      <c r="T94" s="94"/>
    </row>
    <row r="95" spans="2:20" hidden="1" x14ac:dyDescent="0.3">
      <c r="B95" s="146">
        <v>88</v>
      </c>
      <c r="C95" s="125" t="s">
        <v>280</v>
      </c>
      <c r="D95" s="147">
        <v>240</v>
      </c>
      <c r="E95" s="26">
        <v>67</v>
      </c>
      <c r="F95" s="148">
        <v>0.28000000000000003</v>
      </c>
      <c r="G95" s="120">
        <v>19</v>
      </c>
      <c r="H95" s="148">
        <v>0.28000000000000003</v>
      </c>
      <c r="I95" s="81">
        <v>26</v>
      </c>
      <c r="J95" s="81">
        <v>22</v>
      </c>
      <c r="K95" s="82">
        <v>0.54</v>
      </c>
      <c r="L95" s="149"/>
      <c r="M95" s="151">
        <v>14</v>
      </c>
      <c r="N95" s="151">
        <v>14</v>
      </c>
      <c r="O95" s="151">
        <v>16</v>
      </c>
      <c r="P95" s="153">
        <f t="shared" si="1"/>
        <v>44</v>
      </c>
      <c r="T95" s="94"/>
    </row>
    <row r="96" spans="2:20" hidden="1" x14ac:dyDescent="0.3">
      <c r="B96" s="146">
        <v>89</v>
      </c>
      <c r="C96" s="125" t="s">
        <v>436</v>
      </c>
      <c r="D96" s="147">
        <v>733</v>
      </c>
      <c r="E96" s="26">
        <v>268</v>
      </c>
      <c r="F96" s="148">
        <v>0.37</v>
      </c>
      <c r="G96" s="120">
        <v>78</v>
      </c>
      <c r="H96" s="148">
        <v>0.28999999999999998</v>
      </c>
      <c r="I96" s="81">
        <v>86</v>
      </c>
      <c r="J96" s="81">
        <v>104</v>
      </c>
      <c r="K96" s="82">
        <v>0.45</v>
      </c>
      <c r="L96" s="149"/>
      <c r="M96" s="151">
        <v>5</v>
      </c>
      <c r="N96" s="151">
        <v>15</v>
      </c>
      <c r="O96" s="151">
        <v>25</v>
      </c>
      <c r="P96" s="153">
        <f t="shared" si="1"/>
        <v>45</v>
      </c>
      <c r="T96" s="94"/>
    </row>
    <row r="97" spans="2:20" hidden="1" x14ac:dyDescent="0.3">
      <c r="B97" s="146">
        <v>90</v>
      </c>
      <c r="C97" s="125" t="s">
        <v>465</v>
      </c>
      <c r="D97" s="147">
        <v>67</v>
      </c>
      <c r="E97" s="26">
        <v>23</v>
      </c>
      <c r="F97" s="148">
        <v>0.34</v>
      </c>
      <c r="G97" s="120">
        <v>12</v>
      </c>
      <c r="H97" s="148">
        <v>0.52</v>
      </c>
      <c r="I97" s="81">
        <v>11</v>
      </c>
      <c r="J97" s="81">
        <v>0</v>
      </c>
      <c r="K97" s="82">
        <v>1</v>
      </c>
      <c r="L97" s="149"/>
      <c r="M97" s="151">
        <v>8</v>
      </c>
      <c r="N97" s="151">
        <v>36</v>
      </c>
      <c r="O97" s="151">
        <v>1</v>
      </c>
      <c r="P97" s="153">
        <f t="shared" si="1"/>
        <v>45</v>
      </c>
      <c r="T97" s="94"/>
    </row>
    <row r="98" spans="2:20" hidden="1" x14ac:dyDescent="0.3">
      <c r="B98" s="146">
        <v>91</v>
      </c>
      <c r="C98" s="125" t="s">
        <v>345</v>
      </c>
      <c r="D98" s="147">
        <v>176</v>
      </c>
      <c r="E98" s="26">
        <v>30</v>
      </c>
      <c r="F98" s="148">
        <v>0.17</v>
      </c>
      <c r="G98" s="120">
        <v>0</v>
      </c>
      <c r="H98" s="148">
        <v>0</v>
      </c>
      <c r="I98" s="81">
        <v>15</v>
      </c>
      <c r="J98" s="81">
        <v>15</v>
      </c>
      <c r="K98" s="82">
        <v>0.5</v>
      </c>
      <c r="L98" s="149"/>
      <c r="M98" s="151">
        <v>25</v>
      </c>
      <c r="N98" s="151">
        <v>1</v>
      </c>
      <c r="O98" s="151">
        <v>20</v>
      </c>
      <c r="P98" s="153">
        <f t="shared" si="1"/>
        <v>46</v>
      </c>
      <c r="T98" s="94"/>
    </row>
    <row r="99" spans="2:20" hidden="1" x14ac:dyDescent="0.3">
      <c r="B99" s="146">
        <v>92</v>
      </c>
      <c r="C99" s="125" t="s">
        <v>216</v>
      </c>
      <c r="D99" s="147">
        <v>66</v>
      </c>
      <c r="E99" s="26">
        <v>21</v>
      </c>
      <c r="F99" s="148">
        <v>0.32</v>
      </c>
      <c r="G99" s="120">
        <v>11</v>
      </c>
      <c r="H99" s="148">
        <v>0.52</v>
      </c>
      <c r="I99" s="81">
        <v>10</v>
      </c>
      <c r="J99" s="81">
        <v>0</v>
      </c>
      <c r="K99" s="82">
        <v>1</v>
      </c>
      <c r="L99" s="149"/>
      <c r="M99" s="151">
        <v>10</v>
      </c>
      <c r="N99" s="151">
        <v>36</v>
      </c>
      <c r="O99" s="151">
        <v>1</v>
      </c>
      <c r="P99" s="153">
        <f t="shared" si="1"/>
        <v>47</v>
      </c>
      <c r="T99" s="94"/>
    </row>
    <row r="100" spans="2:20" hidden="1" x14ac:dyDescent="0.3">
      <c r="B100" s="146">
        <v>93</v>
      </c>
      <c r="C100" s="125" t="s">
        <v>523</v>
      </c>
      <c r="D100" s="147">
        <v>139</v>
      </c>
      <c r="E100" s="26">
        <v>42</v>
      </c>
      <c r="F100" s="148">
        <v>0.3</v>
      </c>
      <c r="G100" s="120">
        <v>11</v>
      </c>
      <c r="H100" s="148">
        <v>0.26</v>
      </c>
      <c r="I100" s="81">
        <v>15</v>
      </c>
      <c r="J100" s="81">
        <v>16</v>
      </c>
      <c r="K100" s="82">
        <v>0.48</v>
      </c>
      <c r="L100" s="149"/>
      <c r="M100" s="151">
        <v>12</v>
      </c>
      <c r="N100" s="151">
        <v>13</v>
      </c>
      <c r="O100" s="151">
        <v>22</v>
      </c>
      <c r="P100" s="153">
        <f t="shared" si="1"/>
        <v>47</v>
      </c>
      <c r="T100" s="94"/>
    </row>
    <row r="101" spans="2:20" hidden="1" x14ac:dyDescent="0.3">
      <c r="B101" s="146">
        <v>94</v>
      </c>
      <c r="C101" s="125" t="s">
        <v>524</v>
      </c>
      <c r="D101" s="147">
        <v>99</v>
      </c>
      <c r="E101" s="26">
        <v>23</v>
      </c>
      <c r="F101" s="148">
        <v>0.23</v>
      </c>
      <c r="G101" s="120">
        <v>10</v>
      </c>
      <c r="H101" s="148">
        <v>0.43</v>
      </c>
      <c r="I101" s="81">
        <v>13</v>
      </c>
      <c r="J101" s="81">
        <v>0</v>
      </c>
      <c r="K101" s="82">
        <v>1</v>
      </c>
      <c r="L101" s="149"/>
      <c r="M101" s="151">
        <v>19</v>
      </c>
      <c r="N101" s="151">
        <v>27</v>
      </c>
      <c r="O101" s="151">
        <v>1</v>
      </c>
      <c r="P101" s="153">
        <f t="shared" si="1"/>
        <v>47</v>
      </c>
      <c r="T101" s="94"/>
    </row>
    <row r="102" spans="2:20" hidden="1" x14ac:dyDescent="0.3">
      <c r="B102" s="146">
        <v>95</v>
      </c>
      <c r="C102" s="125" t="s">
        <v>277</v>
      </c>
      <c r="D102" s="147">
        <v>195</v>
      </c>
      <c r="E102" s="26">
        <v>25</v>
      </c>
      <c r="F102" s="148">
        <v>0.13</v>
      </c>
      <c r="G102" s="120">
        <v>0</v>
      </c>
      <c r="H102" s="148">
        <v>0</v>
      </c>
      <c r="I102" s="81">
        <v>13</v>
      </c>
      <c r="J102" s="81">
        <v>12</v>
      </c>
      <c r="K102" s="82">
        <v>0.52</v>
      </c>
      <c r="L102" s="149"/>
      <c r="M102" s="151">
        <v>29</v>
      </c>
      <c r="N102" s="151">
        <v>1</v>
      </c>
      <c r="O102" s="151">
        <v>18</v>
      </c>
      <c r="P102" s="153">
        <f t="shared" si="1"/>
        <v>48</v>
      </c>
      <c r="T102" s="94"/>
    </row>
    <row r="103" spans="2:20" hidden="1" x14ac:dyDescent="0.3">
      <c r="B103" s="146">
        <v>96</v>
      </c>
      <c r="C103" s="125" t="s">
        <v>446</v>
      </c>
      <c r="D103" s="147">
        <v>130</v>
      </c>
      <c r="E103" s="26">
        <v>27</v>
      </c>
      <c r="F103" s="148">
        <v>0.21</v>
      </c>
      <c r="G103" s="120">
        <v>0</v>
      </c>
      <c r="H103" s="148">
        <v>0</v>
      </c>
      <c r="I103" s="81">
        <v>12</v>
      </c>
      <c r="J103" s="81">
        <v>15</v>
      </c>
      <c r="K103" s="82">
        <v>0.44</v>
      </c>
      <c r="L103" s="149"/>
      <c r="M103" s="151">
        <v>21</v>
      </c>
      <c r="N103" s="151">
        <v>1</v>
      </c>
      <c r="O103" s="151">
        <v>26</v>
      </c>
      <c r="P103" s="153">
        <f t="shared" si="1"/>
        <v>48</v>
      </c>
      <c r="T103" s="94"/>
    </row>
    <row r="104" spans="2:20" hidden="1" x14ac:dyDescent="0.3">
      <c r="B104" s="146">
        <v>97</v>
      </c>
      <c r="C104" s="125" t="s">
        <v>209</v>
      </c>
      <c r="D104" s="147">
        <v>440</v>
      </c>
      <c r="E104" s="26">
        <v>85</v>
      </c>
      <c r="F104" s="148">
        <v>0.19</v>
      </c>
      <c r="G104" s="120">
        <v>29</v>
      </c>
      <c r="H104" s="148">
        <v>0.34</v>
      </c>
      <c r="I104" s="81">
        <v>36</v>
      </c>
      <c r="J104" s="81">
        <v>20</v>
      </c>
      <c r="K104" s="82">
        <v>0.64</v>
      </c>
      <c r="L104" s="149"/>
      <c r="M104" s="151">
        <v>23</v>
      </c>
      <c r="N104" s="151">
        <v>20</v>
      </c>
      <c r="O104" s="151">
        <v>6</v>
      </c>
      <c r="P104" s="153">
        <f t="shared" si="1"/>
        <v>49</v>
      </c>
      <c r="T104" s="94"/>
    </row>
    <row r="105" spans="2:20" hidden="1" x14ac:dyDescent="0.3">
      <c r="B105" s="146">
        <v>98</v>
      </c>
      <c r="C105" s="125" t="s">
        <v>36</v>
      </c>
      <c r="D105" s="147">
        <v>223</v>
      </c>
      <c r="E105" s="26">
        <v>30</v>
      </c>
      <c r="F105" s="148">
        <v>0.13</v>
      </c>
      <c r="G105" s="120">
        <v>0</v>
      </c>
      <c r="H105" s="148">
        <v>0</v>
      </c>
      <c r="I105" s="81">
        <v>15</v>
      </c>
      <c r="J105" s="81">
        <v>15</v>
      </c>
      <c r="K105" s="82">
        <v>0.5</v>
      </c>
      <c r="L105" s="149"/>
      <c r="M105" s="151">
        <v>29</v>
      </c>
      <c r="N105" s="151">
        <v>1</v>
      </c>
      <c r="O105" s="151">
        <v>20</v>
      </c>
      <c r="P105" s="153">
        <f t="shared" si="1"/>
        <v>50</v>
      </c>
      <c r="T105" s="94"/>
    </row>
    <row r="106" spans="2:20" hidden="1" x14ac:dyDescent="0.3">
      <c r="B106" s="146">
        <v>99</v>
      </c>
      <c r="C106" s="125" t="s">
        <v>61</v>
      </c>
      <c r="D106" s="147">
        <v>716</v>
      </c>
      <c r="E106" s="26">
        <v>242</v>
      </c>
      <c r="F106" s="148">
        <v>0.34</v>
      </c>
      <c r="G106" s="120">
        <v>91</v>
      </c>
      <c r="H106" s="148">
        <v>0.38</v>
      </c>
      <c r="I106" s="81">
        <v>85</v>
      </c>
      <c r="J106" s="81">
        <v>81</v>
      </c>
      <c r="K106" s="82">
        <v>0.51</v>
      </c>
      <c r="L106" s="149"/>
      <c r="M106" s="151">
        <v>8</v>
      </c>
      <c r="N106" s="151">
        <v>23</v>
      </c>
      <c r="O106" s="151">
        <v>19</v>
      </c>
      <c r="P106" s="153">
        <f t="shared" si="1"/>
        <v>50</v>
      </c>
      <c r="T106" s="94"/>
    </row>
    <row r="107" spans="2:20" hidden="1" x14ac:dyDescent="0.3">
      <c r="B107" s="146">
        <v>100</v>
      </c>
      <c r="C107" s="125" t="s">
        <v>497</v>
      </c>
      <c r="D107" s="147">
        <v>591</v>
      </c>
      <c r="E107" s="26">
        <v>133</v>
      </c>
      <c r="F107" s="148">
        <v>0.23</v>
      </c>
      <c r="G107" s="120">
        <v>31</v>
      </c>
      <c r="H107" s="148">
        <v>0.23</v>
      </c>
      <c r="I107" s="81">
        <v>50</v>
      </c>
      <c r="J107" s="81">
        <v>52</v>
      </c>
      <c r="K107" s="82">
        <v>0.49</v>
      </c>
      <c r="L107" s="149"/>
      <c r="M107" s="151">
        <v>19</v>
      </c>
      <c r="N107" s="151">
        <v>10</v>
      </c>
      <c r="O107" s="151">
        <v>21</v>
      </c>
      <c r="P107" s="153">
        <f t="shared" si="1"/>
        <v>50</v>
      </c>
      <c r="T107" s="94"/>
    </row>
    <row r="108" spans="2:20" hidden="1" x14ac:dyDescent="0.3">
      <c r="B108" s="146">
        <v>101</v>
      </c>
      <c r="C108" s="125" t="s">
        <v>351</v>
      </c>
      <c r="D108" s="147">
        <v>279</v>
      </c>
      <c r="E108" s="26">
        <v>61</v>
      </c>
      <c r="F108" s="148">
        <v>0.22</v>
      </c>
      <c r="G108" s="120">
        <v>10</v>
      </c>
      <c r="H108" s="148">
        <v>0.16</v>
      </c>
      <c r="I108" s="81">
        <v>23</v>
      </c>
      <c r="J108" s="81">
        <v>28</v>
      </c>
      <c r="K108" s="82">
        <v>0.45</v>
      </c>
      <c r="L108" s="149"/>
      <c r="M108" s="151">
        <v>20</v>
      </c>
      <c r="N108" s="151">
        <v>6</v>
      </c>
      <c r="O108" s="151">
        <v>25</v>
      </c>
      <c r="P108" s="153">
        <f t="shared" si="1"/>
        <v>51</v>
      </c>
      <c r="T108" s="94"/>
    </row>
    <row r="109" spans="2:20" hidden="1" x14ac:dyDescent="0.3">
      <c r="B109" s="146">
        <v>102</v>
      </c>
      <c r="C109" s="125" t="s">
        <v>433</v>
      </c>
      <c r="D109" s="147">
        <v>130</v>
      </c>
      <c r="E109" s="26">
        <v>23</v>
      </c>
      <c r="F109" s="148">
        <v>0.18</v>
      </c>
      <c r="G109" s="120">
        <v>0</v>
      </c>
      <c r="H109" s="148">
        <v>0</v>
      </c>
      <c r="I109" s="81">
        <v>10</v>
      </c>
      <c r="J109" s="81">
        <v>13</v>
      </c>
      <c r="K109" s="82">
        <v>0.43</v>
      </c>
      <c r="L109" s="149"/>
      <c r="M109" s="151">
        <v>24</v>
      </c>
      <c r="N109" s="151">
        <v>1</v>
      </c>
      <c r="O109" s="151">
        <v>27</v>
      </c>
      <c r="P109" s="153">
        <f t="shared" si="1"/>
        <v>52</v>
      </c>
      <c r="T109" s="94"/>
    </row>
    <row r="110" spans="2:20" hidden="1" x14ac:dyDescent="0.3">
      <c r="B110" s="146">
        <v>103</v>
      </c>
      <c r="C110" s="125" t="s">
        <v>450</v>
      </c>
      <c r="D110" s="147">
        <v>128</v>
      </c>
      <c r="E110" s="26">
        <v>23</v>
      </c>
      <c r="F110" s="148">
        <v>0.18</v>
      </c>
      <c r="G110" s="120">
        <v>0</v>
      </c>
      <c r="H110" s="148">
        <v>0</v>
      </c>
      <c r="I110" s="81">
        <v>10</v>
      </c>
      <c r="J110" s="81">
        <v>13</v>
      </c>
      <c r="K110" s="82">
        <v>0.43</v>
      </c>
      <c r="L110" s="149"/>
      <c r="M110" s="151">
        <v>24</v>
      </c>
      <c r="N110" s="151">
        <v>1</v>
      </c>
      <c r="O110" s="151">
        <v>27</v>
      </c>
      <c r="P110" s="153">
        <f t="shared" si="1"/>
        <v>52</v>
      </c>
      <c r="T110" s="94"/>
    </row>
    <row r="111" spans="2:20" hidden="1" x14ac:dyDescent="0.3">
      <c r="B111" s="146">
        <v>104</v>
      </c>
      <c r="C111" s="125" t="s">
        <v>473</v>
      </c>
      <c r="D111" s="147">
        <v>239</v>
      </c>
      <c r="E111" s="26">
        <v>41</v>
      </c>
      <c r="F111" s="148">
        <v>0.17</v>
      </c>
      <c r="G111" s="120">
        <v>0</v>
      </c>
      <c r="H111" s="148">
        <v>0</v>
      </c>
      <c r="I111" s="81">
        <v>18</v>
      </c>
      <c r="J111" s="81">
        <v>23</v>
      </c>
      <c r="K111" s="82">
        <v>0.44</v>
      </c>
      <c r="L111" s="149"/>
      <c r="M111" s="151">
        <v>25</v>
      </c>
      <c r="N111" s="151">
        <v>1</v>
      </c>
      <c r="O111" s="151">
        <v>26</v>
      </c>
      <c r="P111" s="153">
        <f t="shared" si="1"/>
        <v>52</v>
      </c>
      <c r="T111" s="94"/>
    </row>
    <row r="112" spans="2:20" hidden="1" x14ac:dyDescent="0.3">
      <c r="B112" s="146">
        <v>105</v>
      </c>
      <c r="C112" s="125" t="s">
        <v>348</v>
      </c>
      <c r="D112" s="147">
        <v>321</v>
      </c>
      <c r="E112" s="26">
        <v>86</v>
      </c>
      <c r="F112" s="148">
        <v>0.27</v>
      </c>
      <c r="G112" s="120">
        <v>26</v>
      </c>
      <c r="H112" s="148">
        <v>0.3</v>
      </c>
      <c r="I112" s="81">
        <v>29</v>
      </c>
      <c r="J112" s="81">
        <v>31</v>
      </c>
      <c r="K112" s="82">
        <v>0.48</v>
      </c>
      <c r="L112" s="149"/>
      <c r="M112" s="151">
        <v>15</v>
      </c>
      <c r="N112" s="151">
        <v>16</v>
      </c>
      <c r="O112" s="151">
        <v>22</v>
      </c>
      <c r="P112" s="153">
        <f t="shared" si="1"/>
        <v>53</v>
      </c>
      <c r="T112" s="94"/>
    </row>
    <row r="113" spans="2:20" hidden="1" x14ac:dyDescent="0.3">
      <c r="B113" s="146">
        <v>106</v>
      </c>
      <c r="C113" s="125" t="s">
        <v>472</v>
      </c>
      <c r="D113" s="147">
        <v>249</v>
      </c>
      <c r="E113" s="26">
        <v>66</v>
      </c>
      <c r="F113" s="148">
        <v>0.27</v>
      </c>
      <c r="G113" s="120">
        <v>19</v>
      </c>
      <c r="H113" s="148">
        <v>0.28999999999999998</v>
      </c>
      <c r="I113" s="81">
        <v>22</v>
      </c>
      <c r="J113" s="81">
        <v>25</v>
      </c>
      <c r="K113" s="82">
        <v>0.47</v>
      </c>
      <c r="L113" s="149"/>
      <c r="M113" s="151">
        <v>15</v>
      </c>
      <c r="N113" s="151">
        <v>15</v>
      </c>
      <c r="O113" s="151">
        <v>23</v>
      </c>
      <c r="P113" s="153">
        <f t="shared" si="1"/>
        <v>53</v>
      </c>
      <c r="T113" s="94"/>
    </row>
    <row r="114" spans="2:20" hidden="1" x14ac:dyDescent="0.3">
      <c r="B114" s="146">
        <v>107</v>
      </c>
      <c r="C114" s="125" t="s">
        <v>492</v>
      </c>
      <c r="D114" s="147">
        <v>154</v>
      </c>
      <c r="E114" s="26">
        <v>29</v>
      </c>
      <c r="F114" s="148">
        <v>0.19</v>
      </c>
      <c r="G114" s="120">
        <v>0</v>
      </c>
      <c r="H114" s="148">
        <v>0</v>
      </c>
      <c r="I114" s="81">
        <v>12</v>
      </c>
      <c r="J114" s="81">
        <v>17</v>
      </c>
      <c r="K114" s="82">
        <v>0.41</v>
      </c>
      <c r="L114" s="149"/>
      <c r="M114" s="151">
        <v>23</v>
      </c>
      <c r="N114" s="151">
        <v>1</v>
      </c>
      <c r="O114" s="151">
        <v>29</v>
      </c>
      <c r="P114" s="153">
        <f t="shared" si="1"/>
        <v>53</v>
      </c>
      <c r="T114" s="94"/>
    </row>
    <row r="115" spans="2:20" hidden="1" x14ac:dyDescent="0.3">
      <c r="B115" s="146">
        <v>108</v>
      </c>
      <c r="C115" s="125" t="s">
        <v>511</v>
      </c>
      <c r="D115" s="147">
        <v>237</v>
      </c>
      <c r="E115" s="26">
        <v>40</v>
      </c>
      <c r="F115" s="148">
        <v>0.17</v>
      </c>
      <c r="G115" s="120">
        <v>0</v>
      </c>
      <c r="H115" s="148">
        <v>0</v>
      </c>
      <c r="I115" s="81">
        <v>17</v>
      </c>
      <c r="J115" s="81">
        <v>23</v>
      </c>
      <c r="K115" s="82">
        <v>0.43</v>
      </c>
      <c r="L115" s="149"/>
      <c r="M115" s="151">
        <v>25</v>
      </c>
      <c r="N115" s="151">
        <v>1</v>
      </c>
      <c r="O115" s="151">
        <v>27</v>
      </c>
      <c r="P115" s="153">
        <f t="shared" si="1"/>
        <v>53</v>
      </c>
      <c r="T115" s="94"/>
    </row>
    <row r="116" spans="2:20" hidden="1" x14ac:dyDescent="0.3">
      <c r="B116" s="146">
        <v>109</v>
      </c>
      <c r="C116" s="125" t="s">
        <v>432</v>
      </c>
      <c r="D116" s="147">
        <v>211</v>
      </c>
      <c r="E116" s="26">
        <v>29</v>
      </c>
      <c r="F116" s="148">
        <v>0.14000000000000001</v>
      </c>
      <c r="G116" s="120">
        <v>0</v>
      </c>
      <c r="H116" s="148">
        <v>0</v>
      </c>
      <c r="I116" s="81">
        <v>13</v>
      </c>
      <c r="J116" s="81">
        <v>16</v>
      </c>
      <c r="K116" s="82">
        <v>0.45</v>
      </c>
      <c r="L116" s="149"/>
      <c r="M116" s="151">
        <v>28</v>
      </c>
      <c r="N116" s="151">
        <v>1</v>
      </c>
      <c r="O116" s="151">
        <v>25</v>
      </c>
      <c r="P116" s="153">
        <f t="shared" si="1"/>
        <v>54</v>
      </c>
      <c r="T116" s="94"/>
    </row>
    <row r="117" spans="2:20" hidden="1" x14ac:dyDescent="0.3">
      <c r="B117" s="146">
        <v>110</v>
      </c>
      <c r="C117" s="125" t="s">
        <v>22</v>
      </c>
      <c r="D117" s="147">
        <v>251</v>
      </c>
      <c r="E117" s="26">
        <v>63</v>
      </c>
      <c r="F117" s="148">
        <v>0.25</v>
      </c>
      <c r="G117" s="120">
        <v>20</v>
      </c>
      <c r="H117" s="148">
        <v>0.32</v>
      </c>
      <c r="I117" s="81">
        <v>21</v>
      </c>
      <c r="J117" s="81">
        <v>22</v>
      </c>
      <c r="K117" s="82">
        <v>0.49</v>
      </c>
      <c r="L117" s="149"/>
      <c r="M117" s="151">
        <v>17</v>
      </c>
      <c r="N117" s="151">
        <v>18</v>
      </c>
      <c r="O117" s="151">
        <v>21</v>
      </c>
      <c r="P117" s="153">
        <f t="shared" si="1"/>
        <v>56</v>
      </c>
      <c r="T117" s="94"/>
    </row>
    <row r="118" spans="2:20" hidden="1" x14ac:dyDescent="0.3">
      <c r="B118" s="146">
        <v>111</v>
      </c>
      <c r="C118" s="125" t="s">
        <v>195</v>
      </c>
      <c r="D118" s="147">
        <v>225</v>
      </c>
      <c r="E118" s="26">
        <v>37</v>
      </c>
      <c r="F118" s="148">
        <v>0.16</v>
      </c>
      <c r="G118" s="120">
        <v>0</v>
      </c>
      <c r="H118" s="148">
        <v>0</v>
      </c>
      <c r="I118" s="81">
        <v>15</v>
      </c>
      <c r="J118" s="81">
        <v>22</v>
      </c>
      <c r="K118" s="82">
        <v>0.41</v>
      </c>
      <c r="L118" s="149"/>
      <c r="M118" s="151">
        <v>26</v>
      </c>
      <c r="N118" s="151">
        <v>1</v>
      </c>
      <c r="O118" s="151">
        <v>29</v>
      </c>
      <c r="P118" s="153">
        <f t="shared" si="1"/>
        <v>56</v>
      </c>
      <c r="T118" s="94"/>
    </row>
    <row r="119" spans="2:20" hidden="1" x14ac:dyDescent="0.3">
      <c r="B119" s="146">
        <v>112</v>
      </c>
      <c r="C119" s="125" t="s">
        <v>252</v>
      </c>
      <c r="D119" s="147">
        <v>151</v>
      </c>
      <c r="E119" s="26">
        <v>36</v>
      </c>
      <c r="F119" s="148">
        <v>0.24</v>
      </c>
      <c r="G119" s="120">
        <v>19</v>
      </c>
      <c r="H119" s="148">
        <v>0.53</v>
      </c>
      <c r="I119" s="81">
        <v>17</v>
      </c>
      <c r="J119" s="81">
        <v>0</v>
      </c>
      <c r="K119" s="82">
        <v>1</v>
      </c>
      <c r="L119" s="149"/>
      <c r="M119" s="151">
        <v>18</v>
      </c>
      <c r="N119" s="151">
        <v>37</v>
      </c>
      <c r="O119" s="151">
        <v>1</v>
      </c>
      <c r="P119" s="153">
        <f t="shared" si="1"/>
        <v>56</v>
      </c>
      <c r="T119" s="94"/>
    </row>
    <row r="120" spans="2:20" hidden="1" x14ac:dyDescent="0.3">
      <c r="B120" s="146">
        <v>113</v>
      </c>
      <c r="C120" s="125" t="s">
        <v>207</v>
      </c>
      <c r="D120" s="147">
        <v>249</v>
      </c>
      <c r="E120" s="26">
        <v>32</v>
      </c>
      <c r="F120" s="148">
        <v>0.13</v>
      </c>
      <c r="G120" s="120">
        <v>14</v>
      </c>
      <c r="H120" s="148">
        <v>0.44</v>
      </c>
      <c r="I120" s="81">
        <v>18</v>
      </c>
      <c r="J120" s="81">
        <v>0</v>
      </c>
      <c r="K120" s="82">
        <v>1</v>
      </c>
      <c r="L120" s="149"/>
      <c r="M120" s="151">
        <v>29</v>
      </c>
      <c r="N120" s="151">
        <v>28</v>
      </c>
      <c r="O120" s="151">
        <v>1</v>
      </c>
      <c r="P120" s="153">
        <f t="shared" si="1"/>
        <v>58</v>
      </c>
      <c r="T120" s="94"/>
    </row>
    <row r="121" spans="2:20" hidden="1" x14ac:dyDescent="0.3">
      <c r="B121" s="146">
        <v>114</v>
      </c>
      <c r="C121" s="125" t="s">
        <v>466</v>
      </c>
      <c r="D121" s="147">
        <v>450</v>
      </c>
      <c r="E121" s="26">
        <v>76</v>
      </c>
      <c r="F121" s="148">
        <v>0.17</v>
      </c>
      <c r="G121" s="120">
        <v>17</v>
      </c>
      <c r="H121" s="148">
        <v>0.22</v>
      </c>
      <c r="I121" s="81">
        <v>27</v>
      </c>
      <c r="J121" s="81">
        <v>32</v>
      </c>
      <c r="K121" s="82">
        <v>0.46</v>
      </c>
      <c r="L121" s="149"/>
      <c r="M121" s="151">
        <v>25</v>
      </c>
      <c r="N121" s="151">
        <v>9</v>
      </c>
      <c r="O121" s="151">
        <v>24</v>
      </c>
      <c r="P121" s="153">
        <f t="shared" si="1"/>
        <v>58</v>
      </c>
      <c r="T121" s="94"/>
    </row>
    <row r="122" spans="2:20" hidden="1" x14ac:dyDescent="0.3">
      <c r="B122" s="146">
        <v>115</v>
      </c>
      <c r="C122" s="125" t="s">
        <v>146</v>
      </c>
      <c r="D122" s="147">
        <v>2915</v>
      </c>
      <c r="E122" s="26">
        <v>755</v>
      </c>
      <c r="F122" s="148">
        <v>0.26</v>
      </c>
      <c r="G122" s="120">
        <v>360</v>
      </c>
      <c r="H122" s="148">
        <v>0.48</v>
      </c>
      <c r="I122" s="81">
        <v>291</v>
      </c>
      <c r="J122" s="81">
        <v>206</v>
      </c>
      <c r="K122" s="82">
        <v>0.59</v>
      </c>
      <c r="L122" s="149"/>
      <c r="M122" s="151">
        <v>16</v>
      </c>
      <c r="N122" s="151">
        <v>32</v>
      </c>
      <c r="O122" s="151">
        <v>11</v>
      </c>
      <c r="P122" s="153">
        <f t="shared" si="1"/>
        <v>59</v>
      </c>
      <c r="T122" s="94"/>
    </row>
    <row r="123" spans="2:20" hidden="1" x14ac:dyDescent="0.3">
      <c r="B123" s="146">
        <v>116</v>
      </c>
      <c r="C123" s="125" t="s">
        <v>443</v>
      </c>
      <c r="D123" s="147">
        <v>169</v>
      </c>
      <c r="E123" s="26">
        <v>33</v>
      </c>
      <c r="F123" s="148">
        <v>0.2</v>
      </c>
      <c r="G123" s="120">
        <v>0</v>
      </c>
      <c r="H123" s="148">
        <v>0</v>
      </c>
      <c r="I123" s="81">
        <v>11</v>
      </c>
      <c r="J123" s="81">
        <v>22</v>
      </c>
      <c r="K123" s="82">
        <v>0.33</v>
      </c>
      <c r="L123" s="149"/>
      <c r="M123" s="151">
        <v>22</v>
      </c>
      <c r="N123" s="151">
        <v>1</v>
      </c>
      <c r="O123" s="151">
        <v>36</v>
      </c>
      <c r="P123" s="153">
        <f t="shared" si="1"/>
        <v>59</v>
      </c>
      <c r="T123" s="94"/>
    </row>
    <row r="124" spans="2:20" hidden="1" x14ac:dyDescent="0.3">
      <c r="B124" s="146">
        <v>117</v>
      </c>
      <c r="C124" s="125" t="s">
        <v>531</v>
      </c>
      <c r="D124" s="147">
        <v>422</v>
      </c>
      <c r="E124" s="26">
        <v>102</v>
      </c>
      <c r="F124" s="148">
        <v>0.24</v>
      </c>
      <c r="G124" s="120">
        <v>24</v>
      </c>
      <c r="H124" s="148">
        <v>0.24</v>
      </c>
      <c r="I124" s="81">
        <v>31</v>
      </c>
      <c r="J124" s="81">
        <v>47</v>
      </c>
      <c r="K124" s="82">
        <v>0.4</v>
      </c>
      <c r="L124" s="149"/>
      <c r="M124" s="151">
        <v>18</v>
      </c>
      <c r="N124" s="151">
        <v>11</v>
      </c>
      <c r="O124" s="151">
        <v>30</v>
      </c>
      <c r="P124" s="153">
        <f t="shared" si="1"/>
        <v>59</v>
      </c>
      <c r="T124" s="94"/>
    </row>
    <row r="125" spans="2:20" hidden="1" x14ac:dyDescent="0.3">
      <c r="B125" s="146">
        <v>118</v>
      </c>
      <c r="C125" s="125" t="s">
        <v>110</v>
      </c>
      <c r="D125" s="147">
        <v>355</v>
      </c>
      <c r="E125" s="26">
        <v>50</v>
      </c>
      <c r="F125" s="148">
        <v>0.14000000000000001</v>
      </c>
      <c r="G125" s="120">
        <v>0</v>
      </c>
      <c r="H125" s="148">
        <v>0</v>
      </c>
      <c r="I125" s="81">
        <v>19</v>
      </c>
      <c r="J125" s="81">
        <v>31</v>
      </c>
      <c r="K125" s="82">
        <v>0.38</v>
      </c>
      <c r="L125" s="149"/>
      <c r="M125" s="151">
        <v>28</v>
      </c>
      <c r="N125" s="151">
        <v>1</v>
      </c>
      <c r="O125" s="151">
        <v>32</v>
      </c>
      <c r="P125" s="153">
        <f t="shared" si="1"/>
        <v>61</v>
      </c>
      <c r="T125" s="94"/>
    </row>
    <row r="126" spans="2:20" hidden="1" x14ac:dyDescent="0.3">
      <c r="B126" s="146">
        <v>119</v>
      </c>
      <c r="C126" s="125" t="s">
        <v>254</v>
      </c>
      <c r="D126" s="147">
        <v>229</v>
      </c>
      <c r="E126" s="26">
        <v>42</v>
      </c>
      <c r="F126" s="148">
        <v>0.18</v>
      </c>
      <c r="G126" s="120">
        <v>10</v>
      </c>
      <c r="H126" s="148">
        <v>0.24</v>
      </c>
      <c r="I126" s="81">
        <v>14</v>
      </c>
      <c r="J126" s="81">
        <v>18</v>
      </c>
      <c r="K126" s="82">
        <v>0.44</v>
      </c>
      <c r="L126" s="149"/>
      <c r="M126" s="151">
        <v>24</v>
      </c>
      <c r="N126" s="151">
        <v>11</v>
      </c>
      <c r="O126" s="151">
        <v>26</v>
      </c>
      <c r="P126" s="153">
        <f t="shared" si="1"/>
        <v>61</v>
      </c>
      <c r="T126" s="94"/>
    </row>
    <row r="127" spans="2:20" hidden="1" x14ac:dyDescent="0.3">
      <c r="B127" s="146">
        <v>120</v>
      </c>
      <c r="C127" s="125" t="s">
        <v>501</v>
      </c>
      <c r="D127" s="147">
        <v>367</v>
      </c>
      <c r="E127" s="26">
        <v>65</v>
      </c>
      <c r="F127" s="148">
        <v>0.18</v>
      </c>
      <c r="G127" s="120">
        <v>10</v>
      </c>
      <c r="H127" s="148">
        <v>0.15</v>
      </c>
      <c r="I127" s="81">
        <v>21</v>
      </c>
      <c r="J127" s="81">
        <v>34</v>
      </c>
      <c r="K127" s="82">
        <v>0.38</v>
      </c>
      <c r="L127" s="149"/>
      <c r="M127" s="151">
        <v>24</v>
      </c>
      <c r="N127" s="151">
        <v>5</v>
      </c>
      <c r="O127" s="151">
        <v>32</v>
      </c>
      <c r="P127" s="153">
        <f t="shared" si="1"/>
        <v>61</v>
      </c>
      <c r="T127" s="94"/>
    </row>
    <row r="128" spans="2:20" hidden="1" x14ac:dyDescent="0.3">
      <c r="B128" s="146">
        <v>121</v>
      </c>
      <c r="C128" s="125" t="s">
        <v>295</v>
      </c>
      <c r="D128" s="147">
        <v>549</v>
      </c>
      <c r="E128" s="26">
        <v>80</v>
      </c>
      <c r="F128" s="148">
        <v>0.15</v>
      </c>
      <c r="G128" s="120">
        <v>19</v>
      </c>
      <c r="H128" s="148">
        <v>0.24</v>
      </c>
      <c r="I128" s="81">
        <v>28</v>
      </c>
      <c r="J128" s="81">
        <v>33</v>
      </c>
      <c r="K128" s="82">
        <v>0.46</v>
      </c>
      <c r="L128" s="149"/>
      <c r="M128" s="151">
        <v>27</v>
      </c>
      <c r="N128" s="151">
        <v>11</v>
      </c>
      <c r="O128" s="151">
        <v>24</v>
      </c>
      <c r="P128" s="153">
        <f t="shared" si="1"/>
        <v>62</v>
      </c>
      <c r="T128" s="94"/>
    </row>
    <row r="129" spans="2:20" hidden="1" x14ac:dyDescent="0.3">
      <c r="B129" s="146">
        <v>122</v>
      </c>
      <c r="C129" s="125" t="s">
        <v>180</v>
      </c>
      <c r="D129" s="147">
        <v>227</v>
      </c>
      <c r="E129" s="26">
        <v>56</v>
      </c>
      <c r="F129" s="148">
        <v>0.25</v>
      </c>
      <c r="G129" s="120">
        <v>16</v>
      </c>
      <c r="H129" s="148">
        <v>0.28999999999999998</v>
      </c>
      <c r="I129" s="81">
        <v>15</v>
      </c>
      <c r="J129" s="81">
        <v>25</v>
      </c>
      <c r="K129" s="82">
        <v>0.38</v>
      </c>
      <c r="L129" s="149"/>
      <c r="M129" s="151">
        <v>17</v>
      </c>
      <c r="N129" s="151">
        <v>15</v>
      </c>
      <c r="O129" s="151">
        <v>32</v>
      </c>
      <c r="P129" s="153">
        <f t="shared" si="1"/>
        <v>64</v>
      </c>
      <c r="T129" s="94"/>
    </row>
    <row r="130" spans="2:20" hidden="1" x14ac:dyDescent="0.3">
      <c r="B130" s="146">
        <v>123</v>
      </c>
      <c r="C130" s="125" t="s">
        <v>260</v>
      </c>
      <c r="D130" s="147">
        <v>238</v>
      </c>
      <c r="E130" s="26">
        <v>63</v>
      </c>
      <c r="F130" s="148">
        <v>0.26</v>
      </c>
      <c r="G130" s="120">
        <v>21</v>
      </c>
      <c r="H130" s="148">
        <v>0.33</v>
      </c>
      <c r="I130" s="81">
        <v>17</v>
      </c>
      <c r="J130" s="81">
        <v>25</v>
      </c>
      <c r="K130" s="82">
        <v>0.4</v>
      </c>
      <c r="L130" s="149"/>
      <c r="M130" s="151">
        <v>16</v>
      </c>
      <c r="N130" s="151">
        <v>19</v>
      </c>
      <c r="O130" s="151">
        <v>30</v>
      </c>
      <c r="P130" s="153">
        <f t="shared" si="1"/>
        <v>65</v>
      </c>
      <c r="T130" s="94"/>
    </row>
    <row r="131" spans="2:20" hidden="1" x14ac:dyDescent="0.3">
      <c r="B131" s="146">
        <v>124</v>
      </c>
      <c r="C131" s="125" t="s">
        <v>94</v>
      </c>
      <c r="D131" s="147">
        <v>100</v>
      </c>
      <c r="E131" s="26">
        <v>19</v>
      </c>
      <c r="F131" s="148">
        <v>0.19</v>
      </c>
      <c r="G131" s="120">
        <v>11</v>
      </c>
      <c r="H131" s="148">
        <v>0.57999999999999996</v>
      </c>
      <c r="I131" s="81">
        <v>8</v>
      </c>
      <c r="J131" s="81">
        <v>0</v>
      </c>
      <c r="K131" s="82">
        <v>1</v>
      </c>
      <c r="L131" s="149"/>
      <c r="M131" s="151">
        <v>23</v>
      </c>
      <c r="N131" s="151">
        <v>42</v>
      </c>
      <c r="O131" s="151">
        <v>1</v>
      </c>
      <c r="P131" s="153">
        <f t="shared" si="1"/>
        <v>66</v>
      </c>
      <c r="T131" s="94"/>
    </row>
    <row r="132" spans="2:20" hidden="1" x14ac:dyDescent="0.3">
      <c r="B132" s="146">
        <v>125</v>
      </c>
      <c r="C132" s="125" t="s">
        <v>149</v>
      </c>
      <c r="D132" s="147">
        <v>111</v>
      </c>
      <c r="E132" s="26">
        <v>31</v>
      </c>
      <c r="F132" s="148">
        <v>0.28000000000000003</v>
      </c>
      <c r="G132" s="120">
        <v>12</v>
      </c>
      <c r="H132" s="148">
        <v>0.39</v>
      </c>
      <c r="I132" s="81">
        <v>8</v>
      </c>
      <c r="J132" s="81">
        <v>11</v>
      </c>
      <c r="K132" s="82">
        <v>0.42</v>
      </c>
      <c r="L132" s="149"/>
      <c r="M132" s="151">
        <v>14</v>
      </c>
      <c r="N132" s="151">
        <v>24</v>
      </c>
      <c r="O132" s="151">
        <v>28</v>
      </c>
      <c r="P132" s="153">
        <f t="shared" si="1"/>
        <v>66</v>
      </c>
      <c r="T132" s="94"/>
    </row>
    <row r="133" spans="2:20" hidden="1" x14ac:dyDescent="0.3">
      <c r="B133" s="146">
        <v>126</v>
      </c>
      <c r="C133" s="125" t="s">
        <v>155</v>
      </c>
      <c r="D133" s="147">
        <v>540</v>
      </c>
      <c r="E133" s="26">
        <v>122</v>
      </c>
      <c r="F133" s="148">
        <v>0.23</v>
      </c>
      <c r="G133" s="120">
        <v>60</v>
      </c>
      <c r="H133" s="148">
        <v>0.49</v>
      </c>
      <c r="I133" s="81">
        <v>53</v>
      </c>
      <c r="J133" s="81">
        <v>41</v>
      </c>
      <c r="K133" s="82">
        <v>0.56000000000000005</v>
      </c>
      <c r="L133" s="149"/>
      <c r="M133" s="151">
        <v>19</v>
      </c>
      <c r="N133" s="151">
        <v>33</v>
      </c>
      <c r="O133" s="151">
        <v>14</v>
      </c>
      <c r="P133" s="153">
        <f t="shared" si="1"/>
        <v>66</v>
      </c>
      <c r="T133" s="94"/>
    </row>
    <row r="134" spans="2:20" hidden="1" x14ac:dyDescent="0.3">
      <c r="B134" s="146">
        <v>127</v>
      </c>
      <c r="C134" s="125" t="s">
        <v>199</v>
      </c>
      <c r="D134" s="147">
        <v>1091</v>
      </c>
      <c r="E134" s="26">
        <v>157</v>
      </c>
      <c r="F134" s="148">
        <v>0.14000000000000001</v>
      </c>
      <c r="G134" s="120">
        <v>76</v>
      </c>
      <c r="H134" s="148">
        <v>0.48</v>
      </c>
      <c r="I134" s="81">
        <v>65</v>
      </c>
      <c r="J134" s="81">
        <v>37</v>
      </c>
      <c r="K134" s="82">
        <v>0.64</v>
      </c>
      <c r="L134" s="149"/>
      <c r="M134" s="151">
        <v>28</v>
      </c>
      <c r="N134" s="151">
        <v>32</v>
      </c>
      <c r="O134" s="151">
        <v>6</v>
      </c>
      <c r="P134" s="153">
        <f t="shared" si="1"/>
        <v>66</v>
      </c>
      <c r="T134" s="94"/>
    </row>
    <row r="135" spans="2:20" hidden="1" x14ac:dyDescent="0.3">
      <c r="B135" s="146">
        <v>128</v>
      </c>
      <c r="C135" s="125" t="s">
        <v>240</v>
      </c>
      <c r="D135" s="147">
        <v>335</v>
      </c>
      <c r="E135" s="26">
        <v>93</v>
      </c>
      <c r="F135" s="148">
        <v>0.28000000000000003</v>
      </c>
      <c r="G135" s="120">
        <v>41</v>
      </c>
      <c r="H135" s="148">
        <v>0.44</v>
      </c>
      <c r="I135" s="81">
        <v>24</v>
      </c>
      <c r="J135" s="81">
        <v>28</v>
      </c>
      <c r="K135" s="82">
        <v>0.46</v>
      </c>
      <c r="L135" s="149"/>
      <c r="M135" s="151">
        <v>14</v>
      </c>
      <c r="N135" s="151">
        <v>28</v>
      </c>
      <c r="O135" s="151">
        <v>24</v>
      </c>
      <c r="P135" s="153">
        <f t="shared" si="1"/>
        <v>66</v>
      </c>
      <c r="T135" s="94"/>
    </row>
    <row r="136" spans="2:20" hidden="1" x14ac:dyDescent="0.3">
      <c r="B136" s="146">
        <v>129</v>
      </c>
      <c r="C136" s="125" t="s">
        <v>461</v>
      </c>
      <c r="D136" s="147">
        <v>187</v>
      </c>
      <c r="E136" s="26">
        <v>44</v>
      </c>
      <c r="F136" s="148">
        <v>0.24</v>
      </c>
      <c r="G136" s="120">
        <v>11</v>
      </c>
      <c r="H136" s="148">
        <v>0.25</v>
      </c>
      <c r="I136" s="81">
        <v>11</v>
      </c>
      <c r="J136" s="81">
        <v>22</v>
      </c>
      <c r="K136" s="82">
        <v>0.33</v>
      </c>
      <c r="L136" s="149"/>
      <c r="M136" s="151">
        <v>18</v>
      </c>
      <c r="N136" s="151">
        <v>12</v>
      </c>
      <c r="O136" s="151">
        <v>36</v>
      </c>
      <c r="P136" s="153">
        <f t="shared" ref="P136:P199" si="2">SUM(M136:O136)</f>
        <v>66</v>
      </c>
      <c r="T136" s="94"/>
    </row>
    <row r="137" spans="2:20" hidden="1" x14ac:dyDescent="0.3">
      <c r="B137" s="146">
        <v>130</v>
      </c>
      <c r="C137" s="125" t="s">
        <v>467</v>
      </c>
      <c r="D137" s="147">
        <v>293</v>
      </c>
      <c r="E137" s="26">
        <v>53</v>
      </c>
      <c r="F137" s="148">
        <v>0.18</v>
      </c>
      <c r="G137" s="120">
        <v>13</v>
      </c>
      <c r="H137" s="148">
        <v>0.25</v>
      </c>
      <c r="I137" s="81">
        <v>16</v>
      </c>
      <c r="J137" s="81">
        <v>24</v>
      </c>
      <c r="K137" s="82">
        <v>0.4</v>
      </c>
      <c r="L137" s="149"/>
      <c r="M137" s="151">
        <v>24</v>
      </c>
      <c r="N137" s="151">
        <v>12</v>
      </c>
      <c r="O137" s="151">
        <v>30</v>
      </c>
      <c r="P137" s="153">
        <f t="shared" si="2"/>
        <v>66</v>
      </c>
      <c r="T137" s="94"/>
    </row>
    <row r="138" spans="2:20" hidden="1" x14ac:dyDescent="0.3">
      <c r="B138" s="146">
        <v>131</v>
      </c>
      <c r="C138" s="125" t="s">
        <v>296</v>
      </c>
      <c r="D138" s="147">
        <v>126</v>
      </c>
      <c r="E138" s="26">
        <v>25</v>
      </c>
      <c r="F138" s="148">
        <v>0.2</v>
      </c>
      <c r="G138" s="120">
        <v>15</v>
      </c>
      <c r="H138" s="148">
        <v>0.6</v>
      </c>
      <c r="I138" s="81">
        <v>10</v>
      </c>
      <c r="J138" s="81">
        <v>0</v>
      </c>
      <c r="K138" s="82">
        <v>1</v>
      </c>
      <c r="L138" s="149"/>
      <c r="M138" s="151">
        <v>22</v>
      </c>
      <c r="N138" s="151">
        <v>44</v>
      </c>
      <c r="O138" s="151">
        <v>1</v>
      </c>
      <c r="P138" s="153">
        <f t="shared" si="2"/>
        <v>67</v>
      </c>
      <c r="T138" s="94"/>
    </row>
    <row r="139" spans="2:20" hidden="1" x14ac:dyDescent="0.3">
      <c r="B139" s="146">
        <v>132</v>
      </c>
      <c r="C139" s="125" t="s">
        <v>85</v>
      </c>
      <c r="D139" s="147">
        <v>330</v>
      </c>
      <c r="E139" s="26">
        <v>65</v>
      </c>
      <c r="F139" s="148">
        <v>0.2</v>
      </c>
      <c r="G139" s="120">
        <v>19</v>
      </c>
      <c r="H139" s="148">
        <v>0.28999999999999998</v>
      </c>
      <c r="I139" s="81">
        <v>18</v>
      </c>
      <c r="J139" s="81">
        <v>28</v>
      </c>
      <c r="K139" s="82">
        <v>0.39</v>
      </c>
      <c r="L139" s="149"/>
      <c r="M139" s="151">
        <v>22</v>
      </c>
      <c r="N139" s="151">
        <v>15</v>
      </c>
      <c r="O139" s="151">
        <v>31</v>
      </c>
      <c r="P139" s="153">
        <f t="shared" si="2"/>
        <v>68</v>
      </c>
      <c r="T139" s="94"/>
    </row>
    <row r="140" spans="2:20" hidden="1" x14ac:dyDescent="0.3">
      <c r="B140" s="146">
        <v>133</v>
      </c>
      <c r="C140" s="125" t="s">
        <v>23</v>
      </c>
      <c r="D140" s="147">
        <v>322</v>
      </c>
      <c r="E140" s="26">
        <v>57</v>
      </c>
      <c r="F140" s="148">
        <v>0.18</v>
      </c>
      <c r="G140" s="120">
        <v>14</v>
      </c>
      <c r="H140" s="148">
        <v>0.25</v>
      </c>
      <c r="I140" s="81">
        <v>16</v>
      </c>
      <c r="J140" s="81">
        <v>27</v>
      </c>
      <c r="K140" s="82">
        <v>0.37</v>
      </c>
      <c r="L140" s="149"/>
      <c r="M140" s="151">
        <v>24</v>
      </c>
      <c r="N140" s="151">
        <v>12</v>
      </c>
      <c r="O140" s="151">
        <v>33</v>
      </c>
      <c r="P140" s="153">
        <f t="shared" si="2"/>
        <v>69</v>
      </c>
      <c r="T140" s="94"/>
    </row>
    <row r="141" spans="2:20" hidden="1" x14ac:dyDescent="0.3">
      <c r="B141" s="146">
        <v>134</v>
      </c>
      <c r="C141" s="125" t="s">
        <v>283</v>
      </c>
      <c r="D141" s="147">
        <v>187</v>
      </c>
      <c r="E141" s="26">
        <v>35</v>
      </c>
      <c r="F141" s="148">
        <v>0.19</v>
      </c>
      <c r="G141" s="120">
        <v>12</v>
      </c>
      <c r="H141" s="148">
        <v>0.34</v>
      </c>
      <c r="I141" s="81">
        <v>10</v>
      </c>
      <c r="J141" s="81">
        <v>13</v>
      </c>
      <c r="K141" s="82">
        <v>0.43</v>
      </c>
      <c r="L141" s="149"/>
      <c r="M141" s="151">
        <v>23</v>
      </c>
      <c r="N141" s="151">
        <v>20</v>
      </c>
      <c r="O141" s="151">
        <v>27</v>
      </c>
      <c r="P141" s="153">
        <f t="shared" si="2"/>
        <v>70</v>
      </c>
      <c r="T141" s="94"/>
    </row>
    <row r="142" spans="2:20" hidden="1" x14ac:dyDescent="0.3">
      <c r="B142" s="146">
        <v>135</v>
      </c>
      <c r="C142" s="125" t="s">
        <v>303</v>
      </c>
      <c r="D142" s="147">
        <v>918</v>
      </c>
      <c r="E142" s="26">
        <v>272</v>
      </c>
      <c r="F142" s="148">
        <v>0.3</v>
      </c>
      <c r="G142" s="120">
        <v>160</v>
      </c>
      <c r="H142" s="148">
        <v>0.59</v>
      </c>
      <c r="I142" s="81">
        <v>91</v>
      </c>
      <c r="J142" s="81">
        <v>73</v>
      </c>
      <c r="K142" s="82">
        <v>0.55000000000000004</v>
      </c>
      <c r="L142" s="149"/>
      <c r="M142" s="151">
        <v>12</v>
      </c>
      <c r="N142" s="151">
        <v>43</v>
      </c>
      <c r="O142" s="151">
        <v>15</v>
      </c>
      <c r="P142" s="153">
        <f t="shared" si="2"/>
        <v>70</v>
      </c>
      <c r="T142" s="94"/>
    </row>
    <row r="143" spans="2:20" hidden="1" x14ac:dyDescent="0.3">
      <c r="B143" s="146">
        <v>136</v>
      </c>
      <c r="C143" s="125" t="s">
        <v>336</v>
      </c>
      <c r="D143" s="147">
        <v>235</v>
      </c>
      <c r="E143" s="26">
        <v>59</v>
      </c>
      <c r="F143" s="148">
        <v>0.25</v>
      </c>
      <c r="G143" s="120">
        <v>17</v>
      </c>
      <c r="H143" s="148">
        <v>0.28999999999999998</v>
      </c>
      <c r="I143" s="81">
        <v>13</v>
      </c>
      <c r="J143" s="81">
        <v>29</v>
      </c>
      <c r="K143" s="82">
        <v>0.31</v>
      </c>
      <c r="L143" s="149"/>
      <c r="M143" s="151">
        <v>17</v>
      </c>
      <c r="N143" s="151">
        <v>15</v>
      </c>
      <c r="O143" s="151">
        <v>38</v>
      </c>
      <c r="P143" s="153">
        <f t="shared" si="2"/>
        <v>70</v>
      </c>
      <c r="T143" s="94"/>
    </row>
    <row r="144" spans="2:20" hidden="1" x14ac:dyDescent="0.3">
      <c r="B144" s="146">
        <v>137</v>
      </c>
      <c r="C144" s="125" t="s">
        <v>438</v>
      </c>
      <c r="D144" s="147">
        <v>165</v>
      </c>
      <c r="E144" s="26">
        <v>40</v>
      </c>
      <c r="F144" s="148">
        <v>0.24</v>
      </c>
      <c r="G144" s="120">
        <v>13</v>
      </c>
      <c r="H144" s="148">
        <v>0.33</v>
      </c>
      <c r="I144" s="81">
        <v>10</v>
      </c>
      <c r="J144" s="81">
        <v>17</v>
      </c>
      <c r="K144" s="82">
        <v>0.37</v>
      </c>
      <c r="L144" s="149"/>
      <c r="M144" s="151">
        <v>18</v>
      </c>
      <c r="N144" s="151">
        <v>19</v>
      </c>
      <c r="O144" s="151">
        <v>33</v>
      </c>
      <c r="P144" s="153">
        <f t="shared" si="2"/>
        <v>70</v>
      </c>
      <c r="T144" s="94"/>
    </row>
    <row r="145" spans="2:20" hidden="1" x14ac:dyDescent="0.3">
      <c r="B145" s="146">
        <v>138</v>
      </c>
      <c r="C145" s="125" t="s">
        <v>78</v>
      </c>
      <c r="D145" s="147">
        <v>88</v>
      </c>
      <c r="E145" s="26">
        <v>16</v>
      </c>
      <c r="F145" s="148">
        <v>0.18</v>
      </c>
      <c r="G145" s="120">
        <v>10</v>
      </c>
      <c r="H145" s="148">
        <v>0.63</v>
      </c>
      <c r="I145" s="81">
        <v>6</v>
      </c>
      <c r="J145" s="81">
        <v>0</v>
      </c>
      <c r="K145" s="82">
        <v>1</v>
      </c>
      <c r="L145" s="149"/>
      <c r="M145" s="151">
        <v>24</v>
      </c>
      <c r="N145" s="151">
        <v>47</v>
      </c>
      <c r="O145" s="151">
        <v>1</v>
      </c>
      <c r="P145" s="153">
        <f t="shared" si="2"/>
        <v>72</v>
      </c>
      <c r="T145" s="94"/>
    </row>
    <row r="146" spans="2:20" hidden="1" x14ac:dyDescent="0.3">
      <c r="B146" s="146">
        <v>139</v>
      </c>
      <c r="C146" s="125" t="s">
        <v>421</v>
      </c>
      <c r="D146" s="147">
        <v>238</v>
      </c>
      <c r="E146" s="26">
        <v>44</v>
      </c>
      <c r="F146" s="148">
        <v>0.18</v>
      </c>
      <c r="G146" s="120">
        <v>11</v>
      </c>
      <c r="H146" s="148">
        <v>0.25</v>
      </c>
      <c r="I146" s="81">
        <v>11</v>
      </c>
      <c r="J146" s="81">
        <v>22</v>
      </c>
      <c r="K146" s="82">
        <v>0.33</v>
      </c>
      <c r="L146" s="149"/>
      <c r="M146" s="151">
        <v>24</v>
      </c>
      <c r="N146" s="151">
        <v>12</v>
      </c>
      <c r="O146" s="151">
        <v>36</v>
      </c>
      <c r="P146" s="153">
        <f t="shared" si="2"/>
        <v>72</v>
      </c>
      <c r="T146" s="94"/>
    </row>
    <row r="147" spans="2:20" hidden="1" x14ac:dyDescent="0.3">
      <c r="B147" s="146">
        <v>140</v>
      </c>
      <c r="C147" s="125" t="s">
        <v>276</v>
      </c>
      <c r="D147" s="147">
        <v>299</v>
      </c>
      <c r="E147" s="26">
        <v>48</v>
      </c>
      <c r="F147" s="148">
        <v>0.16</v>
      </c>
      <c r="G147" s="120">
        <v>14</v>
      </c>
      <c r="H147" s="148">
        <v>0.28999999999999998</v>
      </c>
      <c r="I147" s="81">
        <v>13</v>
      </c>
      <c r="J147" s="81">
        <v>21</v>
      </c>
      <c r="K147" s="82">
        <v>0.38</v>
      </c>
      <c r="L147" s="149"/>
      <c r="M147" s="151">
        <v>26</v>
      </c>
      <c r="N147" s="151">
        <v>15</v>
      </c>
      <c r="O147" s="151">
        <v>32</v>
      </c>
      <c r="P147" s="153">
        <f t="shared" si="2"/>
        <v>73</v>
      </c>
      <c r="T147" s="94"/>
    </row>
    <row r="148" spans="2:20" hidden="1" x14ac:dyDescent="0.3">
      <c r="B148" s="146">
        <v>141</v>
      </c>
      <c r="C148" s="125" t="s">
        <v>334</v>
      </c>
      <c r="D148" s="147">
        <v>1215</v>
      </c>
      <c r="E148" s="26">
        <v>179</v>
      </c>
      <c r="F148" s="148">
        <v>0.15</v>
      </c>
      <c r="G148" s="120">
        <v>65</v>
      </c>
      <c r="H148" s="148">
        <v>0.36</v>
      </c>
      <c r="I148" s="81">
        <v>63</v>
      </c>
      <c r="J148" s="81">
        <v>76</v>
      </c>
      <c r="K148" s="82">
        <v>0.45</v>
      </c>
      <c r="L148" s="149"/>
      <c r="M148" s="151">
        <v>27</v>
      </c>
      <c r="N148" s="151">
        <v>21</v>
      </c>
      <c r="O148" s="151">
        <v>25</v>
      </c>
      <c r="P148" s="153">
        <f t="shared" si="2"/>
        <v>73</v>
      </c>
      <c r="T148" s="94"/>
    </row>
    <row r="149" spans="2:20" hidden="1" x14ac:dyDescent="0.3">
      <c r="B149" s="146">
        <v>142</v>
      </c>
      <c r="C149" s="125" t="s">
        <v>367</v>
      </c>
      <c r="D149" s="147">
        <v>256</v>
      </c>
      <c r="E149" s="26">
        <v>64</v>
      </c>
      <c r="F149" s="148">
        <v>0.25</v>
      </c>
      <c r="G149" s="120">
        <v>20</v>
      </c>
      <c r="H149" s="148">
        <v>0.31</v>
      </c>
      <c r="I149" s="81">
        <v>13</v>
      </c>
      <c r="J149" s="81">
        <v>31</v>
      </c>
      <c r="K149" s="82">
        <v>0.3</v>
      </c>
      <c r="L149" s="149"/>
      <c r="M149" s="151">
        <v>17</v>
      </c>
      <c r="N149" s="151">
        <v>17</v>
      </c>
      <c r="O149" s="151">
        <v>39</v>
      </c>
      <c r="P149" s="153">
        <f t="shared" si="2"/>
        <v>73</v>
      </c>
      <c r="T149" s="94"/>
    </row>
    <row r="150" spans="2:20" hidden="1" x14ac:dyDescent="0.3">
      <c r="B150" s="146">
        <v>143</v>
      </c>
      <c r="C150" s="125" t="s">
        <v>165</v>
      </c>
      <c r="D150" s="147">
        <v>879</v>
      </c>
      <c r="E150" s="26">
        <v>167</v>
      </c>
      <c r="F150" s="148">
        <v>0.19</v>
      </c>
      <c r="G150" s="120">
        <v>69</v>
      </c>
      <c r="H150" s="148">
        <v>0.41</v>
      </c>
      <c r="I150" s="81">
        <v>48</v>
      </c>
      <c r="J150" s="81">
        <v>62</v>
      </c>
      <c r="K150" s="82">
        <v>0.44</v>
      </c>
      <c r="L150" s="149"/>
      <c r="M150" s="151">
        <v>23</v>
      </c>
      <c r="N150" s="151">
        <v>25</v>
      </c>
      <c r="O150" s="151">
        <v>26</v>
      </c>
      <c r="P150" s="153">
        <f t="shared" si="2"/>
        <v>74</v>
      </c>
      <c r="T150" s="94"/>
    </row>
    <row r="151" spans="2:20" hidden="1" x14ac:dyDescent="0.3">
      <c r="B151" s="146">
        <v>144</v>
      </c>
      <c r="C151" s="125" t="s">
        <v>330</v>
      </c>
      <c r="D151" s="147">
        <v>402</v>
      </c>
      <c r="E151" s="26">
        <v>61</v>
      </c>
      <c r="F151" s="148">
        <v>0.15</v>
      </c>
      <c r="G151" s="120">
        <v>14</v>
      </c>
      <c r="H151" s="148">
        <v>0.23</v>
      </c>
      <c r="I151" s="81">
        <v>15</v>
      </c>
      <c r="J151" s="81">
        <v>32</v>
      </c>
      <c r="K151" s="82">
        <v>0.32</v>
      </c>
      <c r="L151" s="149"/>
      <c r="M151" s="151">
        <v>27</v>
      </c>
      <c r="N151" s="151">
        <v>10</v>
      </c>
      <c r="O151" s="151">
        <v>37</v>
      </c>
      <c r="P151" s="153">
        <f t="shared" si="2"/>
        <v>74</v>
      </c>
      <c r="T151" s="94"/>
    </row>
    <row r="152" spans="2:20" hidden="1" x14ac:dyDescent="0.3">
      <c r="B152" s="146">
        <v>145</v>
      </c>
      <c r="C152" s="125" t="s">
        <v>504</v>
      </c>
      <c r="D152" s="147">
        <v>249</v>
      </c>
      <c r="E152" s="26">
        <v>55</v>
      </c>
      <c r="F152" s="148">
        <v>0.22</v>
      </c>
      <c r="G152" s="120">
        <v>20</v>
      </c>
      <c r="H152" s="148">
        <v>0.36</v>
      </c>
      <c r="I152" s="81">
        <v>13</v>
      </c>
      <c r="J152" s="81">
        <v>22</v>
      </c>
      <c r="K152" s="82">
        <v>0.37</v>
      </c>
      <c r="L152" s="149"/>
      <c r="M152" s="151">
        <v>20</v>
      </c>
      <c r="N152" s="151">
        <v>21</v>
      </c>
      <c r="O152" s="151">
        <v>33</v>
      </c>
      <c r="P152" s="153">
        <f t="shared" si="2"/>
        <v>74</v>
      </c>
      <c r="T152" s="94"/>
    </row>
    <row r="153" spans="2:20" hidden="1" x14ac:dyDescent="0.3">
      <c r="B153" s="146">
        <v>146</v>
      </c>
      <c r="C153" s="125" t="s">
        <v>132</v>
      </c>
      <c r="D153" s="147">
        <v>325</v>
      </c>
      <c r="E153" s="26">
        <v>63</v>
      </c>
      <c r="F153" s="148">
        <v>0.19</v>
      </c>
      <c r="G153" s="120">
        <v>33</v>
      </c>
      <c r="H153" s="148">
        <v>0.52</v>
      </c>
      <c r="I153" s="81">
        <v>22</v>
      </c>
      <c r="J153" s="81">
        <v>19</v>
      </c>
      <c r="K153" s="82">
        <v>0.54</v>
      </c>
      <c r="L153" s="149"/>
      <c r="M153" s="151">
        <v>23</v>
      </c>
      <c r="N153" s="151">
        <v>36</v>
      </c>
      <c r="O153" s="151">
        <v>16</v>
      </c>
      <c r="P153" s="153">
        <f t="shared" si="2"/>
        <v>75</v>
      </c>
      <c r="T153" s="94"/>
    </row>
    <row r="154" spans="2:20" hidden="1" x14ac:dyDescent="0.3">
      <c r="B154" s="146">
        <v>147</v>
      </c>
      <c r="C154" s="125" t="s">
        <v>515</v>
      </c>
      <c r="D154" s="147">
        <v>79</v>
      </c>
      <c r="E154" s="26">
        <v>14</v>
      </c>
      <c r="F154" s="148">
        <v>0.18</v>
      </c>
      <c r="G154" s="120">
        <v>0</v>
      </c>
      <c r="H154" s="148">
        <v>0</v>
      </c>
      <c r="I154" s="81">
        <v>0</v>
      </c>
      <c r="J154" s="81">
        <v>14</v>
      </c>
      <c r="K154" s="82">
        <v>0</v>
      </c>
      <c r="L154" s="149"/>
      <c r="M154" s="151">
        <v>24</v>
      </c>
      <c r="N154" s="151">
        <v>1</v>
      </c>
      <c r="O154" s="151">
        <v>50</v>
      </c>
      <c r="P154" s="153">
        <f t="shared" si="2"/>
        <v>75</v>
      </c>
      <c r="T154" s="94"/>
    </row>
    <row r="155" spans="2:20" hidden="1" x14ac:dyDescent="0.3">
      <c r="B155" s="146">
        <v>148</v>
      </c>
      <c r="C155" s="125" t="s">
        <v>83</v>
      </c>
      <c r="D155" s="147">
        <v>174</v>
      </c>
      <c r="E155" s="26">
        <v>17</v>
      </c>
      <c r="F155" s="148">
        <v>0.1</v>
      </c>
      <c r="G155" s="120">
        <v>10</v>
      </c>
      <c r="H155" s="148">
        <v>0.59</v>
      </c>
      <c r="I155" s="81">
        <v>7</v>
      </c>
      <c r="J155" s="81">
        <v>0</v>
      </c>
      <c r="K155" s="82">
        <v>1</v>
      </c>
      <c r="L155" s="149"/>
      <c r="M155" s="151">
        <v>32</v>
      </c>
      <c r="N155" s="151">
        <v>43</v>
      </c>
      <c r="O155" s="151">
        <v>1</v>
      </c>
      <c r="P155" s="153">
        <f t="shared" si="2"/>
        <v>76</v>
      </c>
      <c r="T155" s="94"/>
    </row>
    <row r="156" spans="2:20" hidden="1" x14ac:dyDescent="0.3">
      <c r="B156" s="146">
        <v>149</v>
      </c>
      <c r="C156" s="125" t="s">
        <v>95</v>
      </c>
      <c r="D156" s="147">
        <v>383</v>
      </c>
      <c r="E156" s="26">
        <v>102</v>
      </c>
      <c r="F156" s="148">
        <v>0.27</v>
      </c>
      <c r="G156" s="120">
        <v>55</v>
      </c>
      <c r="H156" s="148">
        <v>0.54</v>
      </c>
      <c r="I156" s="81">
        <v>22</v>
      </c>
      <c r="J156" s="81">
        <v>25</v>
      </c>
      <c r="K156" s="82">
        <v>0.47</v>
      </c>
      <c r="L156" s="149"/>
      <c r="M156" s="151">
        <v>15</v>
      </c>
      <c r="N156" s="151">
        <v>38</v>
      </c>
      <c r="O156" s="151">
        <v>23</v>
      </c>
      <c r="P156" s="153">
        <f t="shared" si="2"/>
        <v>76</v>
      </c>
      <c r="T156" s="94"/>
    </row>
    <row r="157" spans="2:20" hidden="1" x14ac:dyDescent="0.3">
      <c r="B157" s="146">
        <v>150</v>
      </c>
      <c r="C157" s="125" t="s">
        <v>284</v>
      </c>
      <c r="D157" s="147">
        <v>336</v>
      </c>
      <c r="E157" s="26">
        <v>64</v>
      </c>
      <c r="F157" s="148">
        <v>0.19</v>
      </c>
      <c r="G157" s="120">
        <v>27</v>
      </c>
      <c r="H157" s="148">
        <v>0.42</v>
      </c>
      <c r="I157" s="81">
        <v>16</v>
      </c>
      <c r="J157" s="81">
        <v>21</v>
      </c>
      <c r="K157" s="82">
        <v>0.43</v>
      </c>
      <c r="L157" s="149"/>
      <c r="M157" s="151">
        <v>23</v>
      </c>
      <c r="N157" s="151">
        <v>26</v>
      </c>
      <c r="O157" s="151">
        <v>27</v>
      </c>
      <c r="P157" s="153">
        <f t="shared" si="2"/>
        <v>76</v>
      </c>
      <c r="T157" s="94"/>
    </row>
    <row r="158" spans="2:20" hidden="1" x14ac:dyDescent="0.3">
      <c r="B158" s="146">
        <v>151</v>
      </c>
      <c r="C158" s="125" t="s">
        <v>97</v>
      </c>
      <c r="D158" s="147">
        <v>412</v>
      </c>
      <c r="E158" s="26">
        <v>71</v>
      </c>
      <c r="F158" s="148">
        <v>0.17</v>
      </c>
      <c r="G158" s="120">
        <v>24</v>
      </c>
      <c r="H158" s="148">
        <v>0.34</v>
      </c>
      <c r="I158" s="81">
        <v>18</v>
      </c>
      <c r="J158" s="81">
        <v>29</v>
      </c>
      <c r="K158" s="82">
        <v>0.38</v>
      </c>
      <c r="L158" s="149"/>
      <c r="M158" s="151">
        <v>25</v>
      </c>
      <c r="N158" s="151">
        <v>20</v>
      </c>
      <c r="O158" s="151">
        <v>32</v>
      </c>
      <c r="P158" s="153">
        <f t="shared" si="2"/>
        <v>77</v>
      </c>
      <c r="T158" s="94"/>
    </row>
    <row r="159" spans="2:20" hidden="1" x14ac:dyDescent="0.3">
      <c r="B159" s="146">
        <v>152</v>
      </c>
      <c r="C159" s="125" t="s">
        <v>250</v>
      </c>
      <c r="D159" s="147">
        <v>363</v>
      </c>
      <c r="E159" s="26">
        <v>58</v>
      </c>
      <c r="F159" s="148">
        <v>0.16</v>
      </c>
      <c r="G159" s="120">
        <v>11</v>
      </c>
      <c r="H159" s="148">
        <v>0.19</v>
      </c>
      <c r="I159" s="81">
        <v>12</v>
      </c>
      <c r="J159" s="81">
        <v>35</v>
      </c>
      <c r="K159" s="82">
        <v>0.26</v>
      </c>
      <c r="L159" s="149"/>
      <c r="M159" s="151">
        <v>26</v>
      </c>
      <c r="N159" s="151">
        <v>8</v>
      </c>
      <c r="O159" s="151">
        <v>43</v>
      </c>
      <c r="P159" s="153">
        <f t="shared" si="2"/>
        <v>77</v>
      </c>
      <c r="T159" s="94"/>
    </row>
    <row r="160" spans="2:20" hidden="1" x14ac:dyDescent="0.3">
      <c r="B160" s="146">
        <v>153</v>
      </c>
      <c r="C160" s="125" t="s">
        <v>288</v>
      </c>
      <c r="D160" s="147">
        <v>61</v>
      </c>
      <c r="E160" s="26">
        <v>43</v>
      </c>
      <c r="F160" s="148">
        <v>0.7</v>
      </c>
      <c r="G160" s="120">
        <v>55</v>
      </c>
      <c r="H160" s="148">
        <v>1.28</v>
      </c>
      <c r="L160" s="150"/>
      <c r="M160" s="151">
        <v>2</v>
      </c>
      <c r="N160" s="151">
        <v>75</v>
      </c>
      <c r="O160" s="151"/>
      <c r="P160" s="153">
        <f t="shared" si="2"/>
        <v>77</v>
      </c>
      <c r="T160" s="94"/>
    </row>
    <row r="161" spans="2:20" hidden="1" x14ac:dyDescent="0.3">
      <c r="B161" s="146">
        <v>154</v>
      </c>
      <c r="C161" s="125" t="s">
        <v>352</v>
      </c>
      <c r="D161" s="147">
        <v>98</v>
      </c>
      <c r="E161" s="26">
        <v>16</v>
      </c>
      <c r="F161" s="148">
        <v>0.16</v>
      </c>
      <c r="G161" s="120">
        <v>0</v>
      </c>
      <c r="H161" s="148">
        <v>0</v>
      </c>
      <c r="I161" s="81">
        <v>0</v>
      </c>
      <c r="J161" s="81">
        <v>16</v>
      </c>
      <c r="K161" s="82">
        <v>0</v>
      </c>
      <c r="L161" s="149"/>
      <c r="M161" s="151">
        <v>26</v>
      </c>
      <c r="N161" s="151">
        <v>1</v>
      </c>
      <c r="O161" s="151">
        <v>50</v>
      </c>
      <c r="P161" s="153">
        <f t="shared" si="2"/>
        <v>77</v>
      </c>
      <c r="T161" s="94"/>
    </row>
    <row r="162" spans="2:20" hidden="1" x14ac:dyDescent="0.3">
      <c r="B162" s="146">
        <v>155</v>
      </c>
      <c r="C162" s="125" t="s">
        <v>518</v>
      </c>
      <c r="D162" s="147">
        <v>121</v>
      </c>
      <c r="E162" s="26">
        <v>20</v>
      </c>
      <c r="F162" s="148">
        <v>0.17</v>
      </c>
      <c r="G162" s="120">
        <v>14</v>
      </c>
      <c r="H162" s="148">
        <v>0.7</v>
      </c>
      <c r="I162" s="81">
        <v>6</v>
      </c>
      <c r="J162" s="81">
        <v>0</v>
      </c>
      <c r="K162" s="82">
        <v>1</v>
      </c>
      <c r="L162" s="149"/>
      <c r="M162" s="151">
        <v>25</v>
      </c>
      <c r="N162" s="151">
        <v>51</v>
      </c>
      <c r="O162" s="151">
        <v>1</v>
      </c>
      <c r="P162" s="153">
        <f t="shared" si="2"/>
        <v>77</v>
      </c>
      <c r="T162" s="94"/>
    </row>
    <row r="163" spans="2:20" hidden="1" x14ac:dyDescent="0.3">
      <c r="B163" s="146">
        <v>156</v>
      </c>
      <c r="C163" s="125" t="s">
        <v>310</v>
      </c>
      <c r="D163" s="147">
        <v>129</v>
      </c>
      <c r="E163" s="26">
        <v>19</v>
      </c>
      <c r="F163" s="148">
        <v>0.15</v>
      </c>
      <c r="G163" s="120">
        <v>0</v>
      </c>
      <c r="H163" s="148">
        <v>0</v>
      </c>
      <c r="I163" s="81">
        <v>0</v>
      </c>
      <c r="J163" s="81">
        <v>19</v>
      </c>
      <c r="K163" s="82">
        <v>0</v>
      </c>
      <c r="L163" s="149"/>
      <c r="M163" s="151">
        <v>27</v>
      </c>
      <c r="N163" s="151">
        <v>1</v>
      </c>
      <c r="O163" s="151">
        <v>50</v>
      </c>
      <c r="P163" s="153">
        <f t="shared" si="2"/>
        <v>78</v>
      </c>
      <c r="T163" s="94"/>
    </row>
    <row r="164" spans="2:20" hidden="1" x14ac:dyDescent="0.3">
      <c r="B164" s="146">
        <v>157</v>
      </c>
      <c r="C164" s="125" t="s">
        <v>339</v>
      </c>
      <c r="D164" s="147">
        <v>228</v>
      </c>
      <c r="E164" s="26">
        <v>43</v>
      </c>
      <c r="F164" s="148">
        <v>0.19</v>
      </c>
      <c r="G164" s="120">
        <v>16</v>
      </c>
      <c r="H164" s="148">
        <v>0.37</v>
      </c>
      <c r="I164" s="81">
        <v>10</v>
      </c>
      <c r="J164" s="81">
        <v>17</v>
      </c>
      <c r="K164" s="82">
        <v>0.37</v>
      </c>
      <c r="L164" s="149"/>
      <c r="M164" s="151">
        <v>23</v>
      </c>
      <c r="N164" s="151">
        <v>22</v>
      </c>
      <c r="O164" s="151">
        <v>33</v>
      </c>
      <c r="P164" s="153">
        <f t="shared" si="2"/>
        <v>78</v>
      </c>
      <c r="T164" s="94"/>
    </row>
    <row r="165" spans="2:20" hidden="1" x14ac:dyDescent="0.3">
      <c r="B165" s="146">
        <v>158</v>
      </c>
      <c r="C165" s="125" t="s">
        <v>468</v>
      </c>
      <c r="D165" s="147">
        <v>221</v>
      </c>
      <c r="E165" s="26">
        <v>27</v>
      </c>
      <c r="F165" s="148">
        <v>0.12</v>
      </c>
      <c r="G165" s="120">
        <v>17</v>
      </c>
      <c r="H165" s="148">
        <v>0.63</v>
      </c>
      <c r="I165" s="81">
        <v>10</v>
      </c>
      <c r="J165" s="81">
        <v>0</v>
      </c>
      <c r="K165" s="82">
        <v>1</v>
      </c>
      <c r="L165" s="149"/>
      <c r="M165" s="151">
        <v>30</v>
      </c>
      <c r="N165" s="151">
        <v>47</v>
      </c>
      <c r="O165" s="151">
        <v>1</v>
      </c>
      <c r="P165" s="153">
        <f t="shared" si="2"/>
        <v>78</v>
      </c>
      <c r="T165" s="94"/>
    </row>
    <row r="166" spans="2:20" hidden="1" x14ac:dyDescent="0.3">
      <c r="B166" s="146">
        <v>159</v>
      </c>
      <c r="C166" s="125" t="s">
        <v>99</v>
      </c>
      <c r="D166" s="147">
        <v>84</v>
      </c>
      <c r="E166" s="26">
        <v>12</v>
      </c>
      <c r="F166" s="148">
        <v>0.14000000000000001</v>
      </c>
      <c r="G166" s="120">
        <v>0</v>
      </c>
      <c r="H166" s="148">
        <v>0</v>
      </c>
      <c r="I166" s="81">
        <v>0</v>
      </c>
      <c r="J166" s="81">
        <v>12</v>
      </c>
      <c r="K166" s="82">
        <v>0</v>
      </c>
      <c r="L166" s="149"/>
      <c r="M166" s="151">
        <v>28</v>
      </c>
      <c r="N166" s="151">
        <v>1</v>
      </c>
      <c r="O166" s="151">
        <v>50</v>
      </c>
      <c r="P166" s="153">
        <f t="shared" si="2"/>
        <v>79</v>
      </c>
      <c r="T166" s="94"/>
    </row>
    <row r="167" spans="2:20" hidden="1" x14ac:dyDescent="0.3">
      <c r="B167" s="146">
        <v>160</v>
      </c>
      <c r="C167" s="125" t="s">
        <v>474</v>
      </c>
      <c r="D167" s="147">
        <v>1353</v>
      </c>
      <c r="E167" s="26">
        <v>245</v>
      </c>
      <c r="F167" s="148">
        <v>0.18</v>
      </c>
      <c r="G167" s="120">
        <v>138</v>
      </c>
      <c r="H167" s="148">
        <v>0.56000000000000005</v>
      </c>
      <c r="I167" s="81">
        <v>83</v>
      </c>
      <c r="J167" s="81">
        <v>67</v>
      </c>
      <c r="K167" s="82">
        <v>0.55000000000000004</v>
      </c>
      <c r="L167" s="149"/>
      <c r="M167" s="151">
        <v>24</v>
      </c>
      <c r="N167" s="151">
        <v>40</v>
      </c>
      <c r="O167" s="151">
        <v>15</v>
      </c>
      <c r="P167" s="153">
        <f t="shared" si="2"/>
        <v>79</v>
      </c>
      <c r="T167" s="94"/>
    </row>
    <row r="168" spans="2:20" hidden="1" x14ac:dyDescent="0.3">
      <c r="B168" s="146">
        <v>161</v>
      </c>
      <c r="C168" s="125" t="s">
        <v>507</v>
      </c>
      <c r="D168" s="147">
        <v>94</v>
      </c>
      <c r="E168" s="26">
        <v>13</v>
      </c>
      <c r="F168" s="148">
        <v>0.14000000000000001</v>
      </c>
      <c r="G168" s="120">
        <v>0</v>
      </c>
      <c r="H168" s="148">
        <v>0</v>
      </c>
      <c r="I168" s="81">
        <v>0</v>
      </c>
      <c r="J168" s="81">
        <v>13</v>
      </c>
      <c r="K168" s="82">
        <v>0</v>
      </c>
      <c r="L168" s="149"/>
      <c r="M168" s="151">
        <v>28</v>
      </c>
      <c r="N168" s="151">
        <v>1</v>
      </c>
      <c r="O168" s="151">
        <v>50</v>
      </c>
      <c r="P168" s="153">
        <f t="shared" si="2"/>
        <v>79</v>
      </c>
      <c r="T168" s="94"/>
    </row>
    <row r="169" spans="2:20" hidden="1" x14ac:dyDescent="0.3">
      <c r="B169" s="146">
        <v>162</v>
      </c>
      <c r="C169" s="125" t="s">
        <v>297</v>
      </c>
      <c r="D169" s="147">
        <v>101</v>
      </c>
      <c r="E169" s="26">
        <v>13</v>
      </c>
      <c r="F169" s="148">
        <v>0.13</v>
      </c>
      <c r="G169" s="120">
        <v>0</v>
      </c>
      <c r="H169" s="148">
        <v>0</v>
      </c>
      <c r="I169" s="81">
        <v>0</v>
      </c>
      <c r="J169" s="81">
        <v>13</v>
      </c>
      <c r="K169" s="82">
        <v>0</v>
      </c>
      <c r="L169" s="149"/>
      <c r="M169" s="151">
        <v>29</v>
      </c>
      <c r="N169" s="151">
        <v>1</v>
      </c>
      <c r="O169" s="151">
        <v>50</v>
      </c>
      <c r="P169" s="153">
        <f t="shared" si="2"/>
        <v>80</v>
      </c>
      <c r="T169" s="94"/>
    </row>
    <row r="170" spans="2:20" hidden="1" x14ac:dyDescent="0.3">
      <c r="B170" s="146">
        <v>163</v>
      </c>
      <c r="C170" s="125" t="s">
        <v>452</v>
      </c>
      <c r="D170" s="147">
        <v>97</v>
      </c>
      <c r="E170" s="26">
        <v>13</v>
      </c>
      <c r="F170" s="148">
        <v>0.13</v>
      </c>
      <c r="G170" s="120">
        <v>0</v>
      </c>
      <c r="H170" s="148">
        <v>0</v>
      </c>
      <c r="I170" s="81">
        <v>0</v>
      </c>
      <c r="J170" s="81">
        <v>13</v>
      </c>
      <c r="K170" s="82">
        <v>0</v>
      </c>
      <c r="L170" s="149"/>
      <c r="M170" s="151">
        <v>29</v>
      </c>
      <c r="N170" s="151">
        <v>1</v>
      </c>
      <c r="O170" s="151">
        <v>50</v>
      </c>
      <c r="P170" s="153">
        <f t="shared" si="2"/>
        <v>80</v>
      </c>
      <c r="T170" s="94"/>
    </row>
    <row r="171" spans="2:20" hidden="1" x14ac:dyDescent="0.3">
      <c r="B171" s="146">
        <v>164</v>
      </c>
      <c r="C171" s="125" t="s">
        <v>96</v>
      </c>
      <c r="D171" s="147">
        <v>321</v>
      </c>
      <c r="E171" s="26">
        <v>92</v>
      </c>
      <c r="F171" s="148">
        <v>0.28999999999999998</v>
      </c>
      <c r="G171" s="120">
        <v>50</v>
      </c>
      <c r="H171" s="148">
        <v>0.54</v>
      </c>
      <c r="I171" s="81">
        <v>17</v>
      </c>
      <c r="J171" s="81">
        <v>25</v>
      </c>
      <c r="K171" s="82">
        <v>0.4</v>
      </c>
      <c r="L171" s="149"/>
      <c r="M171" s="151">
        <v>13</v>
      </c>
      <c r="N171" s="151">
        <v>38</v>
      </c>
      <c r="O171" s="151">
        <v>30</v>
      </c>
      <c r="P171" s="153">
        <f t="shared" si="2"/>
        <v>81</v>
      </c>
      <c r="T171" s="94"/>
    </row>
    <row r="172" spans="2:20" hidden="1" x14ac:dyDescent="0.3">
      <c r="B172" s="146">
        <v>165</v>
      </c>
      <c r="C172" s="125" t="s">
        <v>346</v>
      </c>
      <c r="D172" s="147">
        <v>149</v>
      </c>
      <c r="E172" s="26">
        <v>16</v>
      </c>
      <c r="F172" s="148">
        <v>0.11</v>
      </c>
      <c r="G172" s="120">
        <v>0</v>
      </c>
      <c r="H172" s="148">
        <v>0</v>
      </c>
      <c r="I172" s="81">
        <v>0</v>
      </c>
      <c r="J172" s="81">
        <v>16</v>
      </c>
      <c r="K172" s="82">
        <v>0</v>
      </c>
      <c r="L172" s="149"/>
      <c r="M172" s="151">
        <v>31</v>
      </c>
      <c r="N172" s="151">
        <v>1</v>
      </c>
      <c r="O172" s="151">
        <v>50</v>
      </c>
      <c r="P172" s="153">
        <f t="shared" si="2"/>
        <v>82</v>
      </c>
      <c r="T172" s="94"/>
    </row>
    <row r="173" spans="2:20" hidden="1" x14ac:dyDescent="0.3">
      <c r="B173" s="146">
        <v>166</v>
      </c>
      <c r="C173" s="125" t="s">
        <v>27</v>
      </c>
      <c r="D173" s="147">
        <v>195</v>
      </c>
      <c r="E173" s="26">
        <v>48</v>
      </c>
      <c r="F173" s="148">
        <v>0.25</v>
      </c>
      <c r="G173" s="120">
        <v>24</v>
      </c>
      <c r="H173" s="148">
        <v>0.5</v>
      </c>
      <c r="I173" s="81">
        <v>9</v>
      </c>
      <c r="J173" s="81">
        <v>15</v>
      </c>
      <c r="K173" s="82">
        <v>0.38</v>
      </c>
      <c r="L173" s="149"/>
      <c r="M173" s="151">
        <v>17</v>
      </c>
      <c r="N173" s="151">
        <v>34</v>
      </c>
      <c r="O173" s="151">
        <v>32</v>
      </c>
      <c r="P173" s="153">
        <f t="shared" si="2"/>
        <v>83</v>
      </c>
      <c r="T173" s="94"/>
    </row>
    <row r="174" spans="2:20" hidden="1" x14ac:dyDescent="0.3">
      <c r="B174" s="146">
        <v>167</v>
      </c>
      <c r="C174" s="125" t="s">
        <v>457</v>
      </c>
      <c r="D174" s="147">
        <v>540</v>
      </c>
      <c r="E174" s="26">
        <v>126</v>
      </c>
      <c r="F174" s="148">
        <v>0.23</v>
      </c>
      <c r="G174" s="120">
        <v>81</v>
      </c>
      <c r="H174" s="148">
        <v>0.64</v>
      </c>
      <c r="I174" s="81">
        <v>33</v>
      </c>
      <c r="J174" s="81">
        <v>28</v>
      </c>
      <c r="K174" s="82">
        <v>0.54</v>
      </c>
      <c r="L174" s="149"/>
      <c r="M174" s="151">
        <v>19</v>
      </c>
      <c r="N174" s="151">
        <v>48</v>
      </c>
      <c r="O174" s="151">
        <v>16</v>
      </c>
      <c r="P174" s="153">
        <f t="shared" si="2"/>
        <v>83</v>
      </c>
      <c r="T174" s="94"/>
    </row>
    <row r="175" spans="2:20" hidden="1" x14ac:dyDescent="0.3">
      <c r="B175" s="146">
        <v>168</v>
      </c>
      <c r="C175" s="125" t="s">
        <v>114</v>
      </c>
      <c r="D175" s="147">
        <v>133</v>
      </c>
      <c r="E175" s="26">
        <v>12</v>
      </c>
      <c r="F175" s="148">
        <v>0.09</v>
      </c>
      <c r="G175" s="120">
        <v>0</v>
      </c>
      <c r="H175" s="148">
        <v>0</v>
      </c>
      <c r="I175" s="81">
        <v>0</v>
      </c>
      <c r="J175" s="81">
        <v>12</v>
      </c>
      <c r="K175" s="82">
        <v>0</v>
      </c>
      <c r="L175" s="149"/>
      <c r="M175" s="151">
        <v>33</v>
      </c>
      <c r="N175" s="151">
        <v>1</v>
      </c>
      <c r="O175" s="151">
        <v>50</v>
      </c>
      <c r="P175" s="153">
        <f t="shared" si="2"/>
        <v>84</v>
      </c>
      <c r="T175" s="94"/>
    </row>
    <row r="176" spans="2:20" hidden="1" x14ac:dyDescent="0.3">
      <c r="B176" s="146">
        <v>169</v>
      </c>
      <c r="C176" s="125" t="s">
        <v>213</v>
      </c>
      <c r="D176" s="147">
        <v>122</v>
      </c>
      <c r="E176" s="26">
        <v>11</v>
      </c>
      <c r="F176" s="148">
        <v>0.09</v>
      </c>
      <c r="G176" s="120">
        <v>0</v>
      </c>
      <c r="H176" s="148">
        <v>0</v>
      </c>
      <c r="I176" s="81">
        <v>0</v>
      </c>
      <c r="J176" s="81">
        <v>11</v>
      </c>
      <c r="K176" s="82">
        <v>0</v>
      </c>
      <c r="L176" s="149"/>
      <c r="M176" s="151">
        <v>33</v>
      </c>
      <c r="N176" s="151">
        <v>1</v>
      </c>
      <c r="O176" s="151">
        <v>50</v>
      </c>
      <c r="P176" s="153">
        <f t="shared" si="2"/>
        <v>84</v>
      </c>
      <c r="T176" s="94"/>
    </row>
    <row r="177" spans="2:20" hidden="1" x14ac:dyDescent="0.3">
      <c r="B177" s="146">
        <v>170</v>
      </c>
      <c r="C177" s="125" t="s">
        <v>526</v>
      </c>
      <c r="D177" s="147">
        <v>121</v>
      </c>
      <c r="E177" s="26">
        <v>11</v>
      </c>
      <c r="F177" s="148">
        <v>0.09</v>
      </c>
      <c r="G177" s="120">
        <v>0</v>
      </c>
      <c r="H177" s="148">
        <v>0</v>
      </c>
      <c r="I177" s="81">
        <v>0</v>
      </c>
      <c r="J177" s="81">
        <v>11</v>
      </c>
      <c r="K177" s="82">
        <v>0</v>
      </c>
      <c r="L177" s="149"/>
      <c r="M177" s="151">
        <v>33</v>
      </c>
      <c r="N177" s="151">
        <v>1</v>
      </c>
      <c r="O177" s="151">
        <v>50</v>
      </c>
      <c r="P177" s="153">
        <f t="shared" si="2"/>
        <v>84</v>
      </c>
      <c r="T177" s="94"/>
    </row>
    <row r="178" spans="2:20" hidden="1" x14ac:dyDescent="0.3">
      <c r="B178" s="146">
        <v>171</v>
      </c>
      <c r="C178" s="125" t="s">
        <v>32</v>
      </c>
      <c r="D178" s="147">
        <v>213</v>
      </c>
      <c r="E178" s="26">
        <v>46</v>
      </c>
      <c r="F178" s="148">
        <v>0.22</v>
      </c>
      <c r="G178" s="120">
        <v>20</v>
      </c>
      <c r="H178" s="148">
        <v>0.43</v>
      </c>
      <c r="I178" s="81">
        <v>8</v>
      </c>
      <c r="J178" s="81">
        <v>18</v>
      </c>
      <c r="K178" s="82">
        <v>0.31</v>
      </c>
      <c r="L178" s="149"/>
      <c r="M178" s="151">
        <v>20</v>
      </c>
      <c r="N178" s="151">
        <v>27</v>
      </c>
      <c r="O178" s="151">
        <v>38</v>
      </c>
      <c r="P178" s="153">
        <f t="shared" si="2"/>
        <v>85</v>
      </c>
      <c r="T178" s="94"/>
    </row>
    <row r="179" spans="2:20" hidden="1" x14ac:dyDescent="0.3">
      <c r="B179" s="146">
        <v>172</v>
      </c>
      <c r="C179" s="125" t="s">
        <v>74</v>
      </c>
      <c r="D179" s="147">
        <v>135</v>
      </c>
      <c r="E179" s="26">
        <v>11</v>
      </c>
      <c r="F179" s="148">
        <v>0.08</v>
      </c>
      <c r="G179" s="120">
        <v>0</v>
      </c>
      <c r="H179" s="148">
        <v>0</v>
      </c>
      <c r="I179" s="81">
        <v>0</v>
      </c>
      <c r="J179" s="81">
        <v>11</v>
      </c>
      <c r="K179" s="82">
        <v>0</v>
      </c>
      <c r="L179" s="149"/>
      <c r="M179" s="151">
        <v>34</v>
      </c>
      <c r="N179" s="151">
        <v>1</v>
      </c>
      <c r="O179" s="151">
        <v>50</v>
      </c>
      <c r="P179" s="153">
        <f t="shared" si="2"/>
        <v>85</v>
      </c>
      <c r="T179" s="94"/>
    </row>
    <row r="180" spans="2:20" hidden="1" x14ac:dyDescent="0.3">
      <c r="B180" s="146">
        <v>173</v>
      </c>
      <c r="C180" s="125" t="s">
        <v>219</v>
      </c>
      <c r="D180" s="147">
        <v>160</v>
      </c>
      <c r="E180" s="26">
        <v>22</v>
      </c>
      <c r="F180" s="148">
        <v>0.14000000000000001</v>
      </c>
      <c r="G180" s="120">
        <v>17</v>
      </c>
      <c r="H180" s="148">
        <v>0.77</v>
      </c>
      <c r="I180" s="81">
        <v>5</v>
      </c>
      <c r="J180" s="81">
        <v>0</v>
      </c>
      <c r="K180" s="82">
        <v>1</v>
      </c>
      <c r="L180" s="149"/>
      <c r="M180" s="151">
        <v>28</v>
      </c>
      <c r="N180" s="151">
        <v>56</v>
      </c>
      <c r="O180" s="151">
        <v>1</v>
      </c>
      <c r="P180" s="153">
        <f t="shared" si="2"/>
        <v>85</v>
      </c>
      <c r="T180" s="94"/>
    </row>
    <row r="181" spans="2:20" hidden="1" x14ac:dyDescent="0.3">
      <c r="B181" s="146">
        <v>174</v>
      </c>
      <c r="C181" s="125" t="s">
        <v>355</v>
      </c>
      <c r="D181" s="147">
        <v>710</v>
      </c>
      <c r="E181" s="26">
        <v>137</v>
      </c>
      <c r="F181" s="148">
        <v>0.19</v>
      </c>
      <c r="G181" s="120">
        <v>60</v>
      </c>
      <c r="H181" s="148">
        <v>0.44</v>
      </c>
      <c r="I181" s="81">
        <v>28</v>
      </c>
      <c r="J181" s="81">
        <v>49</v>
      </c>
      <c r="K181" s="82">
        <v>0.36</v>
      </c>
      <c r="L181" s="149"/>
      <c r="M181" s="151">
        <v>23</v>
      </c>
      <c r="N181" s="151">
        <v>28</v>
      </c>
      <c r="O181" s="151">
        <v>34</v>
      </c>
      <c r="P181" s="153">
        <f t="shared" si="2"/>
        <v>85</v>
      </c>
      <c r="T181" s="94"/>
    </row>
    <row r="182" spans="2:20" hidden="1" x14ac:dyDescent="0.3">
      <c r="B182" s="146">
        <v>175</v>
      </c>
      <c r="C182" s="125" t="s">
        <v>528</v>
      </c>
      <c r="D182" s="147">
        <v>1055</v>
      </c>
      <c r="E182" s="26">
        <v>228</v>
      </c>
      <c r="F182" s="148">
        <v>0.22</v>
      </c>
      <c r="G182" s="120">
        <v>141</v>
      </c>
      <c r="H182" s="148">
        <v>0.62</v>
      </c>
      <c r="I182" s="81">
        <v>66</v>
      </c>
      <c r="J182" s="81">
        <v>64</v>
      </c>
      <c r="K182" s="82">
        <v>0.51</v>
      </c>
      <c r="L182" s="149"/>
      <c r="M182" s="151">
        <v>20</v>
      </c>
      <c r="N182" s="151">
        <v>46</v>
      </c>
      <c r="O182" s="151">
        <v>19</v>
      </c>
      <c r="P182" s="153">
        <f t="shared" si="2"/>
        <v>85</v>
      </c>
      <c r="T182" s="94"/>
    </row>
    <row r="183" spans="2:20" hidden="1" x14ac:dyDescent="0.3">
      <c r="B183" s="146">
        <v>176</v>
      </c>
      <c r="C183" s="125" t="s">
        <v>33</v>
      </c>
      <c r="D183" s="147">
        <v>91</v>
      </c>
      <c r="E183" s="26">
        <v>17</v>
      </c>
      <c r="F183" s="148">
        <v>0.19</v>
      </c>
      <c r="G183" s="120">
        <v>15</v>
      </c>
      <c r="H183" s="148">
        <v>0.88</v>
      </c>
      <c r="I183" s="81">
        <v>2</v>
      </c>
      <c r="J183" s="81">
        <v>0</v>
      </c>
      <c r="K183" s="82">
        <v>1</v>
      </c>
      <c r="L183" s="149"/>
      <c r="M183" s="151">
        <v>23</v>
      </c>
      <c r="N183" s="151">
        <v>62</v>
      </c>
      <c r="O183" s="151">
        <v>1</v>
      </c>
      <c r="P183" s="153">
        <f t="shared" si="2"/>
        <v>86</v>
      </c>
      <c r="T183" s="94"/>
    </row>
    <row r="184" spans="2:20" hidden="1" x14ac:dyDescent="0.3">
      <c r="B184" s="146">
        <v>177</v>
      </c>
      <c r="C184" s="125" t="s">
        <v>326</v>
      </c>
      <c r="D184" s="147">
        <v>281</v>
      </c>
      <c r="E184" s="26">
        <v>51</v>
      </c>
      <c r="F184" s="148">
        <v>0.18</v>
      </c>
      <c r="G184" s="120">
        <v>26</v>
      </c>
      <c r="H184" s="148">
        <v>0.51</v>
      </c>
      <c r="I184" s="81">
        <v>16</v>
      </c>
      <c r="J184" s="81">
        <v>21</v>
      </c>
      <c r="K184" s="82">
        <v>0.43</v>
      </c>
      <c r="L184" s="149"/>
      <c r="M184" s="151">
        <v>24</v>
      </c>
      <c r="N184" s="151">
        <v>35</v>
      </c>
      <c r="O184" s="151">
        <v>27</v>
      </c>
      <c r="P184" s="153">
        <f t="shared" si="2"/>
        <v>86</v>
      </c>
      <c r="T184" s="94"/>
    </row>
    <row r="185" spans="2:20" hidden="1" x14ac:dyDescent="0.3">
      <c r="B185" s="146">
        <v>178</v>
      </c>
      <c r="C185" s="125" t="s">
        <v>485</v>
      </c>
      <c r="D185" s="147">
        <v>592</v>
      </c>
      <c r="E185" s="26">
        <v>107</v>
      </c>
      <c r="F185" s="148">
        <v>0.18</v>
      </c>
      <c r="G185" s="120">
        <v>52</v>
      </c>
      <c r="H185" s="148">
        <v>0.49</v>
      </c>
      <c r="I185" s="81">
        <v>27</v>
      </c>
      <c r="J185" s="81">
        <v>39</v>
      </c>
      <c r="K185" s="82">
        <v>0.41</v>
      </c>
      <c r="L185" s="149"/>
      <c r="M185" s="151">
        <v>24</v>
      </c>
      <c r="N185" s="151">
        <v>33</v>
      </c>
      <c r="O185" s="151">
        <v>29</v>
      </c>
      <c r="P185" s="153">
        <f t="shared" si="2"/>
        <v>86</v>
      </c>
      <c r="T185" s="94"/>
    </row>
    <row r="186" spans="2:20" hidden="1" x14ac:dyDescent="0.3">
      <c r="B186" s="146">
        <v>179</v>
      </c>
      <c r="C186" s="125" t="s">
        <v>469</v>
      </c>
      <c r="D186" s="147">
        <v>880</v>
      </c>
      <c r="E186" s="26">
        <v>111</v>
      </c>
      <c r="F186" s="148">
        <v>0.13</v>
      </c>
      <c r="G186" s="120">
        <v>59</v>
      </c>
      <c r="H186" s="148">
        <v>0.53</v>
      </c>
      <c r="I186" s="81">
        <v>33</v>
      </c>
      <c r="J186" s="81">
        <v>34</v>
      </c>
      <c r="K186" s="82">
        <v>0.49</v>
      </c>
      <c r="L186" s="149"/>
      <c r="M186" s="151">
        <v>29</v>
      </c>
      <c r="N186" s="151">
        <v>37</v>
      </c>
      <c r="O186" s="151">
        <v>21</v>
      </c>
      <c r="P186" s="153">
        <f t="shared" si="2"/>
        <v>87</v>
      </c>
      <c r="T186" s="94"/>
    </row>
    <row r="187" spans="2:20" hidden="1" x14ac:dyDescent="0.3">
      <c r="B187" s="146">
        <v>180</v>
      </c>
      <c r="C187" s="125" t="s">
        <v>530</v>
      </c>
      <c r="D187" s="147">
        <v>484</v>
      </c>
      <c r="E187" s="26">
        <v>53</v>
      </c>
      <c r="F187" s="148">
        <v>0.11</v>
      </c>
      <c r="G187" s="120">
        <v>19</v>
      </c>
      <c r="H187" s="148">
        <v>0.36</v>
      </c>
      <c r="I187" s="81">
        <v>12</v>
      </c>
      <c r="J187" s="81">
        <v>22</v>
      </c>
      <c r="K187" s="82">
        <v>0.35</v>
      </c>
      <c r="L187" s="149"/>
      <c r="M187" s="151">
        <v>31</v>
      </c>
      <c r="N187" s="151">
        <v>21</v>
      </c>
      <c r="O187" s="151">
        <v>35</v>
      </c>
      <c r="P187" s="153">
        <f t="shared" si="2"/>
        <v>87</v>
      </c>
      <c r="T187" s="94"/>
    </row>
    <row r="188" spans="2:20" hidden="1" x14ac:dyDescent="0.3">
      <c r="B188" s="146">
        <v>181</v>
      </c>
      <c r="C188" s="125" t="s">
        <v>148</v>
      </c>
      <c r="D188" s="147">
        <v>119</v>
      </c>
      <c r="E188" s="26">
        <v>13</v>
      </c>
      <c r="F188" s="148">
        <v>0.11</v>
      </c>
      <c r="G188" s="120">
        <v>10</v>
      </c>
      <c r="H188" s="148">
        <v>0.77</v>
      </c>
      <c r="I188" s="81">
        <v>3</v>
      </c>
      <c r="J188" s="81">
        <v>0</v>
      </c>
      <c r="K188" s="82">
        <v>1</v>
      </c>
      <c r="L188" s="149"/>
      <c r="M188" s="151">
        <v>31</v>
      </c>
      <c r="N188" s="151">
        <v>56</v>
      </c>
      <c r="O188" s="151">
        <v>1</v>
      </c>
      <c r="P188" s="153">
        <f t="shared" si="2"/>
        <v>88</v>
      </c>
      <c r="T188" s="94"/>
    </row>
    <row r="189" spans="2:20" hidden="1" x14ac:dyDescent="0.3">
      <c r="B189" s="146">
        <v>182</v>
      </c>
      <c r="C189" s="125" t="s">
        <v>193</v>
      </c>
      <c r="D189" s="147">
        <v>3004</v>
      </c>
      <c r="E189" s="26">
        <v>358</v>
      </c>
      <c r="F189" s="148">
        <v>0.12</v>
      </c>
      <c r="G189" s="120">
        <v>123</v>
      </c>
      <c r="H189" s="148">
        <v>0.34</v>
      </c>
      <c r="I189" s="81">
        <v>93</v>
      </c>
      <c r="J189" s="81">
        <v>204</v>
      </c>
      <c r="K189" s="82">
        <v>0.31</v>
      </c>
      <c r="L189" s="149"/>
      <c r="M189" s="151">
        <v>30</v>
      </c>
      <c r="N189" s="151">
        <v>20</v>
      </c>
      <c r="O189" s="151">
        <v>38</v>
      </c>
      <c r="P189" s="153">
        <f t="shared" si="2"/>
        <v>88</v>
      </c>
      <c r="T189" s="94"/>
    </row>
    <row r="190" spans="2:20" hidden="1" x14ac:dyDescent="0.3">
      <c r="B190" s="146">
        <v>183</v>
      </c>
      <c r="C190" s="125" t="s">
        <v>248</v>
      </c>
      <c r="D190" s="147">
        <v>73</v>
      </c>
      <c r="E190" s="26">
        <v>14</v>
      </c>
      <c r="F190" s="148">
        <v>0.19</v>
      </c>
      <c r="G190" s="120">
        <v>13</v>
      </c>
      <c r="H190" s="148">
        <v>0.93</v>
      </c>
      <c r="I190" s="81">
        <v>1</v>
      </c>
      <c r="J190" s="81">
        <v>0</v>
      </c>
      <c r="K190" s="82">
        <v>1</v>
      </c>
      <c r="L190" s="149"/>
      <c r="M190" s="151">
        <v>23</v>
      </c>
      <c r="N190" s="151">
        <v>64</v>
      </c>
      <c r="O190" s="151">
        <v>1</v>
      </c>
      <c r="P190" s="153">
        <f t="shared" si="2"/>
        <v>88</v>
      </c>
      <c r="T190" s="94"/>
    </row>
    <row r="191" spans="2:20" hidden="1" x14ac:dyDescent="0.3">
      <c r="B191" s="146">
        <v>184</v>
      </c>
      <c r="C191" s="125" t="s">
        <v>363</v>
      </c>
      <c r="D191" s="147">
        <v>506</v>
      </c>
      <c r="E191" s="26">
        <v>71</v>
      </c>
      <c r="F191" s="148">
        <v>0.14000000000000001</v>
      </c>
      <c r="G191" s="120">
        <v>39</v>
      </c>
      <c r="H191" s="148">
        <v>0.55000000000000004</v>
      </c>
      <c r="I191" s="81">
        <v>21</v>
      </c>
      <c r="J191" s="81">
        <v>22</v>
      </c>
      <c r="K191" s="82">
        <v>0.49</v>
      </c>
      <c r="L191" s="149"/>
      <c r="M191" s="151">
        <v>28</v>
      </c>
      <c r="N191" s="151">
        <v>39</v>
      </c>
      <c r="O191" s="151">
        <v>21</v>
      </c>
      <c r="P191" s="153">
        <f t="shared" si="2"/>
        <v>88</v>
      </c>
      <c r="T191" s="94"/>
    </row>
    <row r="192" spans="2:20" hidden="1" x14ac:dyDescent="0.3">
      <c r="B192" s="146">
        <v>185</v>
      </c>
      <c r="C192" s="125" t="s">
        <v>532</v>
      </c>
      <c r="D192" s="147">
        <v>276</v>
      </c>
      <c r="E192" s="26">
        <v>43</v>
      </c>
      <c r="F192" s="148">
        <v>0.16</v>
      </c>
      <c r="G192" s="120">
        <v>12</v>
      </c>
      <c r="H192" s="148">
        <v>0.28000000000000003</v>
      </c>
      <c r="I192" s="81">
        <v>4</v>
      </c>
      <c r="J192" s="81">
        <v>27</v>
      </c>
      <c r="K192" s="82">
        <v>0.13</v>
      </c>
      <c r="L192" s="149"/>
      <c r="M192" s="151">
        <v>26</v>
      </c>
      <c r="N192" s="151">
        <v>14</v>
      </c>
      <c r="O192" s="151">
        <v>48</v>
      </c>
      <c r="P192" s="153">
        <f t="shared" si="2"/>
        <v>88</v>
      </c>
      <c r="T192" s="94"/>
    </row>
    <row r="193" spans="2:20" hidden="1" x14ac:dyDescent="0.3">
      <c r="B193" s="146">
        <v>186</v>
      </c>
      <c r="C193" s="125" t="s">
        <v>274</v>
      </c>
      <c r="D193" s="147">
        <v>158</v>
      </c>
      <c r="E193" s="26">
        <v>19</v>
      </c>
      <c r="F193" s="148">
        <v>0.12</v>
      </c>
      <c r="G193" s="120">
        <v>16</v>
      </c>
      <c r="H193" s="148">
        <v>0.84</v>
      </c>
      <c r="I193" s="81">
        <v>3</v>
      </c>
      <c r="J193" s="81">
        <v>0</v>
      </c>
      <c r="K193" s="82">
        <v>1</v>
      </c>
      <c r="L193" s="149"/>
      <c r="M193" s="151">
        <v>30</v>
      </c>
      <c r="N193" s="151">
        <v>58</v>
      </c>
      <c r="O193" s="151">
        <v>1</v>
      </c>
      <c r="P193" s="153">
        <f t="shared" si="2"/>
        <v>89</v>
      </c>
      <c r="T193" s="94"/>
    </row>
    <row r="194" spans="2:20" hidden="1" x14ac:dyDescent="0.3">
      <c r="B194" s="146">
        <v>187</v>
      </c>
      <c r="C194" s="125" t="s">
        <v>365</v>
      </c>
      <c r="D194" s="147">
        <v>207</v>
      </c>
      <c r="E194" s="26">
        <v>39</v>
      </c>
      <c r="F194" s="148">
        <v>0.19</v>
      </c>
      <c r="G194" s="120">
        <v>18</v>
      </c>
      <c r="H194" s="148">
        <v>0.46</v>
      </c>
      <c r="I194" s="81">
        <v>7</v>
      </c>
      <c r="J194" s="81">
        <v>14</v>
      </c>
      <c r="K194" s="82">
        <v>0.33</v>
      </c>
      <c r="L194" s="149"/>
      <c r="M194" s="151">
        <v>23</v>
      </c>
      <c r="N194" s="151">
        <v>30</v>
      </c>
      <c r="O194" s="151">
        <v>36</v>
      </c>
      <c r="P194" s="153">
        <f t="shared" si="2"/>
        <v>89</v>
      </c>
      <c r="T194" s="94"/>
    </row>
    <row r="195" spans="2:20" hidden="1" x14ac:dyDescent="0.3">
      <c r="B195" s="146">
        <v>188</v>
      </c>
      <c r="C195" s="125" t="s">
        <v>520</v>
      </c>
      <c r="D195" s="147">
        <v>82</v>
      </c>
      <c r="E195" s="26">
        <v>14</v>
      </c>
      <c r="F195" s="148">
        <v>0.17</v>
      </c>
      <c r="G195" s="120">
        <v>13</v>
      </c>
      <c r="H195" s="148">
        <v>0.93</v>
      </c>
      <c r="I195" s="81">
        <v>1</v>
      </c>
      <c r="J195" s="81">
        <v>0</v>
      </c>
      <c r="K195" s="82">
        <v>1</v>
      </c>
      <c r="L195" s="149"/>
      <c r="M195" s="151">
        <v>25</v>
      </c>
      <c r="N195" s="151">
        <v>64</v>
      </c>
      <c r="O195" s="151">
        <v>1</v>
      </c>
      <c r="P195" s="153">
        <f t="shared" si="2"/>
        <v>90</v>
      </c>
      <c r="T195" s="94"/>
    </row>
    <row r="196" spans="2:20" hidden="1" x14ac:dyDescent="0.3">
      <c r="B196" s="146">
        <v>189</v>
      </c>
      <c r="C196" s="125" t="s">
        <v>202</v>
      </c>
      <c r="D196" s="147">
        <v>158</v>
      </c>
      <c r="E196" s="26">
        <v>14</v>
      </c>
      <c r="F196" s="148">
        <v>0.09</v>
      </c>
      <c r="G196" s="120">
        <v>11</v>
      </c>
      <c r="H196" s="148">
        <v>0.79</v>
      </c>
      <c r="I196" s="81">
        <v>3</v>
      </c>
      <c r="J196" s="81">
        <v>0</v>
      </c>
      <c r="K196" s="82">
        <v>1</v>
      </c>
      <c r="L196" s="149"/>
      <c r="M196" s="151">
        <v>33</v>
      </c>
      <c r="N196" s="151">
        <v>57</v>
      </c>
      <c r="O196" s="151">
        <v>1</v>
      </c>
      <c r="P196" s="153">
        <f t="shared" si="2"/>
        <v>91</v>
      </c>
      <c r="T196" s="94"/>
    </row>
    <row r="197" spans="2:20" hidden="1" x14ac:dyDescent="0.3">
      <c r="B197" s="146">
        <v>190</v>
      </c>
      <c r="C197" s="125" t="s">
        <v>210</v>
      </c>
      <c r="D197" s="147">
        <v>674</v>
      </c>
      <c r="E197" s="26">
        <v>122</v>
      </c>
      <c r="F197" s="148">
        <v>0.18</v>
      </c>
      <c r="G197" s="120">
        <v>70</v>
      </c>
      <c r="H197" s="148">
        <v>0.56999999999999995</v>
      </c>
      <c r="I197" s="81">
        <v>32</v>
      </c>
      <c r="J197" s="81">
        <v>40</v>
      </c>
      <c r="K197" s="82">
        <v>0.44</v>
      </c>
      <c r="L197" s="149"/>
      <c r="M197" s="151">
        <v>24</v>
      </c>
      <c r="N197" s="151">
        <v>41</v>
      </c>
      <c r="O197" s="151">
        <v>26</v>
      </c>
      <c r="P197" s="153">
        <f t="shared" si="2"/>
        <v>91</v>
      </c>
      <c r="T197" s="94"/>
    </row>
    <row r="198" spans="2:20" hidden="1" x14ac:dyDescent="0.3">
      <c r="B198" s="146">
        <v>191</v>
      </c>
      <c r="C198" s="125" t="s">
        <v>212</v>
      </c>
      <c r="D198" s="147">
        <v>312</v>
      </c>
      <c r="E198" s="26">
        <v>84</v>
      </c>
      <c r="F198" s="148">
        <v>0.27</v>
      </c>
      <c r="G198" s="120">
        <v>66</v>
      </c>
      <c r="H198" s="148">
        <v>0.79</v>
      </c>
      <c r="I198" s="81">
        <v>18</v>
      </c>
      <c r="J198" s="81">
        <v>17</v>
      </c>
      <c r="K198" s="82">
        <v>0.51</v>
      </c>
      <c r="L198" s="149"/>
      <c r="M198" s="151">
        <v>15</v>
      </c>
      <c r="N198" s="151">
        <v>57</v>
      </c>
      <c r="O198" s="151">
        <v>19</v>
      </c>
      <c r="P198" s="153">
        <f t="shared" si="2"/>
        <v>91</v>
      </c>
      <c r="T198" s="94"/>
    </row>
    <row r="199" spans="2:20" hidden="1" x14ac:dyDescent="0.3">
      <c r="B199" s="146">
        <v>192</v>
      </c>
      <c r="C199" s="125" t="s">
        <v>448</v>
      </c>
      <c r="D199" s="147">
        <v>175</v>
      </c>
      <c r="E199" s="26">
        <v>47</v>
      </c>
      <c r="F199" s="148">
        <v>0.27</v>
      </c>
      <c r="G199" s="120">
        <v>22</v>
      </c>
      <c r="H199" s="148">
        <v>0.47</v>
      </c>
      <c r="I199" s="81">
        <v>5</v>
      </c>
      <c r="J199" s="81">
        <v>20</v>
      </c>
      <c r="K199" s="82">
        <v>0.2</v>
      </c>
      <c r="L199" s="149"/>
      <c r="M199" s="151">
        <v>15</v>
      </c>
      <c r="N199" s="151">
        <v>31</v>
      </c>
      <c r="O199" s="151">
        <v>45</v>
      </c>
      <c r="P199" s="153">
        <f t="shared" si="2"/>
        <v>91</v>
      </c>
      <c r="T199" s="94"/>
    </row>
    <row r="200" spans="2:20" hidden="1" x14ac:dyDescent="0.3">
      <c r="B200" s="146">
        <v>193</v>
      </c>
      <c r="C200" s="125" t="s">
        <v>247</v>
      </c>
      <c r="D200" s="147">
        <v>487</v>
      </c>
      <c r="E200" s="26">
        <v>95</v>
      </c>
      <c r="F200" s="148">
        <v>0.2</v>
      </c>
      <c r="G200" s="120">
        <v>47</v>
      </c>
      <c r="H200" s="148">
        <v>0.49</v>
      </c>
      <c r="I200" s="81">
        <v>15</v>
      </c>
      <c r="J200" s="81">
        <v>33</v>
      </c>
      <c r="K200" s="82">
        <v>0.31</v>
      </c>
      <c r="L200" s="149"/>
      <c r="M200" s="151">
        <v>22</v>
      </c>
      <c r="N200" s="151">
        <v>33</v>
      </c>
      <c r="O200" s="151">
        <v>38</v>
      </c>
      <c r="P200" s="153">
        <f t="shared" ref="P200:P242" si="3">SUM(M200:O200)</f>
        <v>93</v>
      </c>
      <c r="T200" s="94"/>
    </row>
    <row r="201" spans="2:20" hidden="1" x14ac:dyDescent="0.3">
      <c r="B201" s="146">
        <v>194</v>
      </c>
      <c r="C201" s="125" t="s">
        <v>203</v>
      </c>
      <c r="D201" s="147">
        <v>519</v>
      </c>
      <c r="E201" s="26">
        <v>93</v>
      </c>
      <c r="F201" s="148">
        <v>0.18</v>
      </c>
      <c r="G201" s="120">
        <v>68</v>
      </c>
      <c r="H201" s="148">
        <v>0.73</v>
      </c>
      <c r="I201" s="81">
        <v>19</v>
      </c>
      <c r="J201" s="81">
        <v>17</v>
      </c>
      <c r="K201" s="82">
        <v>0.53</v>
      </c>
      <c r="L201" s="149"/>
      <c r="M201" s="151">
        <v>24</v>
      </c>
      <c r="N201" s="151">
        <v>53</v>
      </c>
      <c r="O201" s="151">
        <v>17</v>
      </c>
      <c r="P201" s="153">
        <f t="shared" si="3"/>
        <v>94</v>
      </c>
      <c r="T201" s="94"/>
    </row>
    <row r="202" spans="2:20" hidden="1" x14ac:dyDescent="0.3">
      <c r="B202" s="146">
        <v>195</v>
      </c>
      <c r="C202" s="125" t="s">
        <v>420</v>
      </c>
      <c r="D202" s="147">
        <v>71</v>
      </c>
      <c r="E202" s="26">
        <v>11</v>
      </c>
      <c r="F202" s="148">
        <v>0.15</v>
      </c>
      <c r="G202" s="120">
        <v>11</v>
      </c>
      <c r="H202" s="148">
        <v>1</v>
      </c>
      <c r="L202" s="150"/>
      <c r="M202" s="151">
        <v>27</v>
      </c>
      <c r="N202" s="151">
        <v>67</v>
      </c>
      <c r="O202" s="151"/>
      <c r="P202" s="153">
        <f t="shared" si="3"/>
        <v>94</v>
      </c>
      <c r="T202" s="94"/>
    </row>
    <row r="203" spans="2:20" hidden="1" x14ac:dyDescent="0.3">
      <c r="B203" s="146">
        <v>196</v>
      </c>
      <c r="C203" s="125" t="s">
        <v>521</v>
      </c>
      <c r="D203" s="147">
        <v>87</v>
      </c>
      <c r="E203" s="26">
        <v>12</v>
      </c>
      <c r="F203" s="148">
        <v>0.14000000000000001</v>
      </c>
      <c r="G203" s="120">
        <v>12</v>
      </c>
      <c r="H203" s="148">
        <v>1</v>
      </c>
      <c r="L203" s="150"/>
      <c r="M203" s="151">
        <v>28</v>
      </c>
      <c r="N203" s="151">
        <v>67</v>
      </c>
      <c r="O203" s="151"/>
      <c r="P203" s="153">
        <f t="shared" si="3"/>
        <v>95</v>
      </c>
      <c r="T203" s="94"/>
    </row>
    <row r="204" spans="2:20" hidden="1" x14ac:dyDescent="0.3">
      <c r="B204" s="146">
        <v>197</v>
      </c>
      <c r="C204" s="125" t="s">
        <v>137</v>
      </c>
      <c r="D204" s="147">
        <v>436</v>
      </c>
      <c r="E204" s="26">
        <v>67</v>
      </c>
      <c r="F204" s="148">
        <v>0.15</v>
      </c>
      <c r="G204" s="120">
        <v>46</v>
      </c>
      <c r="H204" s="148">
        <v>0.69</v>
      </c>
      <c r="I204" s="81">
        <v>22</v>
      </c>
      <c r="J204" s="81">
        <v>22</v>
      </c>
      <c r="K204" s="82">
        <v>0.5</v>
      </c>
      <c r="L204" s="149"/>
      <c r="M204" s="151">
        <v>27</v>
      </c>
      <c r="N204" s="151">
        <v>50</v>
      </c>
      <c r="O204" s="151">
        <v>20</v>
      </c>
      <c r="P204" s="153">
        <f t="shared" si="3"/>
        <v>97</v>
      </c>
      <c r="T204" s="94"/>
    </row>
    <row r="205" spans="2:20" hidden="1" x14ac:dyDescent="0.3">
      <c r="B205" s="146">
        <v>198</v>
      </c>
      <c r="C205" s="125" t="s">
        <v>372</v>
      </c>
      <c r="D205" s="147">
        <v>256</v>
      </c>
      <c r="E205" s="26">
        <v>47</v>
      </c>
      <c r="F205" s="148">
        <v>0.18</v>
      </c>
      <c r="G205" s="120">
        <v>21</v>
      </c>
      <c r="H205" s="148">
        <v>0.45</v>
      </c>
      <c r="I205" s="81">
        <v>6</v>
      </c>
      <c r="J205" s="81">
        <v>20</v>
      </c>
      <c r="K205" s="82">
        <v>0.23</v>
      </c>
      <c r="L205" s="149"/>
      <c r="M205" s="151">
        <v>24</v>
      </c>
      <c r="N205" s="151">
        <v>29</v>
      </c>
      <c r="O205" s="151">
        <v>44</v>
      </c>
      <c r="P205" s="153">
        <f t="shared" si="3"/>
        <v>97</v>
      </c>
      <c r="T205" s="94"/>
    </row>
    <row r="206" spans="2:20" hidden="1" x14ac:dyDescent="0.3">
      <c r="B206" s="146">
        <v>199</v>
      </c>
      <c r="C206" s="125" t="s">
        <v>153</v>
      </c>
      <c r="D206" s="147">
        <v>732</v>
      </c>
      <c r="E206" s="26">
        <v>166</v>
      </c>
      <c r="F206" s="148">
        <v>0.23</v>
      </c>
      <c r="G206" s="120">
        <v>120</v>
      </c>
      <c r="H206" s="148">
        <v>0.72</v>
      </c>
      <c r="I206" s="81">
        <v>32</v>
      </c>
      <c r="J206" s="81">
        <v>45</v>
      </c>
      <c r="K206" s="82">
        <v>0.42</v>
      </c>
      <c r="L206" s="149"/>
      <c r="M206" s="151">
        <v>19</v>
      </c>
      <c r="N206" s="151">
        <v>52</v>
      </c>
      <c r="O206" s="151">
        <v>28</v>
      </c>
      <c r="P206" s="153">
        <f t="shared" si="3"/>
        <v>99</v>
      </c>
      <c r="T206" s="94"/>
    </row>
    <row r="207" spans="2:20" hidden="1" x14ac:dyDescent="0.3">
      <c r="B207" s="146">
        <v>200</v>
      </c>
      <c r="C207" s="125" t="s">
        <v>231</v>
      </c>
      <c r="D207" s="147">
        <v>413</v>
      </c>
      <c r="E207" s="26">
        <v>51</v>
      </c>
      <c r="F207" s="148">
        <v>0.12</v>
      </c>
      <c r="G207" s="120">
        <v>31</v>
      </c>
      <c r="H207" s="148">
        <v>0.61</v>
      </c>
      <c r="I207" s="81">
        <v>16</v>
      </c>
      <c r="J207" s="81">
        <v>19</v>
      </c>
      <c r="K207" s="82">
        <v>0.46</v>
      </c>
      <c r="L207" s="149"/>
      <c r="M207" s="151">
        <v>30</v>
      </c>
      <c r="N207" s="151">
        <v>45</v>
      </c>
      <c r="O207" s="151">
        <v>24</v>
      </c>
      <c r="P207" s="153">
        <f t="shared" si="3"/>
        <v>99</v>
      </c>
      <c r="T207" s="94"/>
    </row>
    <row r="208" spans="2:20" hidden="1" x14ac:dyDescent="0.3">
      <c r="B208" s="146">
        <v>201</v>
      </c>
      <c r="C208" s="125" t="s">
        <v>312</v>
      </c>
      <c r="D208" s="147">
        <v>248</v>
      </c>
      <c r="E208" s="26">
        <v>50</v>
      </c>
      <c r="F208" s="148">
        <v>0.2</v>
      </c>
      <c r="G208" s="120">
        <v>28</v>
      </c>
      <c r="H208" s="148">
        <v>0.56000000000000005</v>
      </c>
      <c r="I208" s="81">
        <v>11</v>
      </c>
      <c r="J208" s="81">
        <v>23</v>
      </c>
      <c r="K208" s="82">
        <v>0.32</v>
      </c>
      <c r="L208" s="149"/>
      <c r="M208" s="151">
        <v>22</v>
      </c>
      <c r="N208" s="151">
        <v>40</v>
      </c>
      <c r="O208" s="151">
        <v>37</v>
      </c>
      <c r="P208" s="153">
        <f t="shared" si="3"/>
        <v>99</v>
      </c>
      <c r="T208" s="94"/>
    </row>
    <row r="209" spans="2:20" hidden="1" x14ac:dyDescent="0.3">
      <c r="B209" s="146">
        <v>202</v>
      </c>
      <c r="C209" s="125" t="s">
        <v>441</v>
      </c>
      <c r="D209" s="147">
        <v>101</v>
      </c>
      <c r="E209" s="26">
        <v>10</v>
      </c>
      <c r="F209" s="148">
        <v>0.1</v>
      </c>
      <c r="G209" s="120">
        <v>10</v>
      </c>
      <c r="H209" s="148">
        <v>1</v>
      </c>
      <c r="L209" s="150"/>
      <c r="M209" s="151">
        <v>32</v>
      </c>
      <c r="N209" s="151">
        <v>67</v>
      </c>
      <c r="O209" s="151"/>
      <c r="P209" s="153">
        <f t="shared" si="3"/>
        <v>99</v>
      </c>
      <c r="T209" s="94"/>
    </row>
    <row r="210" spans="2:20" hidden="1" x14ac:dyDescent="0.3">
      <c r="B210" s="146">
        <v>203</v>
      </c>
      <c r="C210" s="125" t="s">
        <v>220</v>
      </c>
      <c r="D210" s="147">
        <v>801</v>
      </c>
      <c r="E210" s="26">
        <v>207</v>
      </c>
      <c r="F210" s="148">
        <v>0.26</v>
      </c>
      <c r="G210" s="120">
        <v>193</v>
      </c>
      <c r="H210" s="148">
        <v>0.93</v>
      </c>
      <c r="I210" s="81">
        <v>36</v>
      </c>
      <c r="J210" s="81">
        <v>36</v>
      </c>
      <c r="K210" s="82">
        <v>0.5</v>
      </c>
      <c r="L210" s="149"/>
      <c r="M210" s="151">
        <v>16</v>
      </c>
      <c r="N210" s="151">
        <v>64</v>
      </c>
      <c r="O210" s="151">
        <v>20</v>
      </c>
      <c r="P210" s="153">
        <f t="shared" si="3"/>
        <v>100</v>
      </c>
      <c r="T210" s="94"/>
    </row>
    <row r="211" spans="2:20" hidden="1" x14ac:dyDescent="0.3">
      <c r="B211" s="146">
        <v>204</v>
      </c>
      <c r="C211" s="125" t="s">
        <v>489</v>
      </c>
      <c r="D211" s="147">
        <v>296</v>
      </c>
      <c r="E211" s="26">
        <v>53</v>
      </c>
      <c r="F211" s="148">
        <v>0.18</v>
      </c>
      <c r="G211" s="120">
        <v>59</v>
      </c>
      <c r="H211" s="148">
        <v>1.1100000000000001</v>
      </c>
      <c r="I211" s="81">
        <v>4</v>
      </c>
      <c r="J211" s="81">
        <v>2</v>
      </c>
      <c r="K211" s="82">
        <v>0.67</v>
      </c>
      <c r="L211" s="149"/>
      <c r="M211" s="151">
        <v>24</v>
      </c>
      <c r="N211" s="151">
        <v>72</v>
      </c>
      <c r="O211" s="151">
        <v>4</v>
      </c>
      <c r="P211" s="153">
        <f t="shared" si="3"/>
        <v>100</v>
      </c>
      <c r="T211" s="94"/>
    </row>
    <row r="212" spans="2:20" hidden="1" x14ac:dyDescent="0.3">
      <c r="B212" s="146">
        <v>205</v>
      </c>
      <c r="C212" s="125" t="s">
        <v>88</v>
      </c>
      <c r="D212" s="147">
        <v>334</v>
      </c>
      <c r="E212" s="26">
        <v>51</v>
      </c>
      <c r="F212" s="148">
        <v>0.15</v>
      </c>
      <c r="G212" s="120">
        <v>30</v>
      </c>
      <c r="H212" s="148">
        <v>0.59</v>
      </c>
      <c r="I212" s="81">
        <v>12</v>
      </c>
      <c r="J212" s="81">
        <v>19</v>
      </c>
      <c r="K212" s="82">
        <v>0.39</v>
      </c>
      <c r="L212" s="149"/>
      <c r="M212" s="151">
        <v>27</v>
      </c>
      <c r="N212" s="151">
        <v>43</v>
      </c>
      <c r="O212" s="151">
        <v>31</v>
      </c>
      <c r="P212" s="153">
        <f t="shared" si="3"/>
        <v>101</v>
      </c>
      <c r="T212" s="94"/>
    </row>
    <row r="213" spans="2:20" hidden="1" x14ac:dyDescent="0.3">
      <c r="B213" s="146">
        <v>206</v>
      </c>
      <c r="C213" s="125" t="s">
        <v>262</v>
      </c>
      <c r="D213" s="147">
        <v>938</v>
      </c>
      <c r="E213" s="26">
        <v>97</v>
      </c>
      <c r="F213" s="148">
        <v>0.1</v>
      </c>
      <c r="G213" s="120">
        <v>53</v>
      </c>
      <c r="H213" s="148">
        <v>0.55000000000000004</v>
      </c>
      <c r="I213" s="81">
        <v>24</v>
      </c>
      <c r="J213" s="81">
        <v>37</v>
      </c>
      <c r="K213" s="82">
        <v>0.39</v>
      </c>
      <c r="L213" s="149"/>
      <c r="M213" s="151">
        <v>32</v>
      </c>
      <c r="N213" s="151">
        <v>39</v>
      </c>
      <c r="O213" s="151">
        <v>31</v>
      </c>
      <c r="P213" s="153">
        <f t="shared" si="3"/>
        <v>102</v>
      </c>
      <c r="T213" s="94"/>
    </row>
    <row r="214" spans="2:20" hidden="1" x14ac:dyDescent="0.3">
      <c r="B214" s="146">
        <v>207</v>
      </c>
      <c r="C214" s="125" t="s">
        <v>157</v>
      </c>
      <c r="D214" s="147">
        <v>157</v>
      </c>
      <c r="E214" s="26">
        <v>26</v>
      </c>
      <c r="F214" s="148">
        <v>0.17</v>
      </c>
      <c r="G214" s="120">
        <v>23</v>
      </c>
      <c r="H214" s="148">
        <v>0.88</v>
      </c>
      <c r="I214" s="81">
        <v>14</v>
      </c>
      <c r="J214" s="81">
        <v>12</v>
      </c>
      <c r="K214" s="82">
        <v>0.54</v>
      </c>
      <c r="L214" s="149"/>
      <c r="M214" s="151">
        <v>25</v>
      </c>
      <c r="N214" s="151">
        <v>62</v>
      </c>
      <c r="O214" s="151">
        <v>16</v>
      </c>
      <c r="P214" s="153">
        <f t="shared" si="3"/>
        <v>103</v>
      </c>
      <c r="T214" s="94"/>
    </row>
    <row r="215" spans="2:20" hidden="1" x14ac:dyDescent="0.3">
      <c r="B215" s="146">
        <v>208</v>
      </c>
      <c r="C215" s="125" t="s">
        <v>304</v>
      </c>
      <c r="D215" s="147">
        <v>457</v>
      </c>
      <c r="E215" s="26">
        <v>77</v>
      </c>
      <c r="F215" s="148">
        <v>0.17</v>
      </c>
      <c r="G215" s="120">
        <v>50</v>
      </c>
      <c r="H215" s="148">
        <v>0.65</v>
      </c>
      <c r="I215" s="81">
        <v>16</v>
      </c>
      <c r="J215" s="81">
        <v>23</v>
      </c>
      <c r="K215" s="82">
        <v>0.41</v>
      </c>
      <c r="L215" s="149"/>
      <c r="M215" s="151">
        <v>25</v>
      </c>
      <c r="N215" s="151">
        <v>49</v>
      </c>
      <c r="O215" s="151">
        <v>29</v>
      </c>
      <c r="P215" s="153">
        <f t="shared" si="3"/>
        <v>103</v>
      </c>
      <c r="T215" s="94"/>
    </row>
    <row r="216" spans="2:20" hidden="1" x14ac:dyDescent="0.3">
      <c r="B216" s="146">
        <v>209</v>
      </c>
      <c r="C216" s="125" t="s">
        <v>160</v>
      </c>
      <c r="D216" s="147">
        <v>873</v>
      </c>
      <c r="E216" s="26">
        <v>167</v>
      </c>
      <c r="F216" s="148">
        <v>0.19</v>
      </c>
      <c r="G216" s="120">
        <v>124</v>
      </c>
      <c r="H216" s="148">
        <v>0.74</v>
      </c>
      <c r="I216" s="81">
        <v>36</v>
      </c>
      <c r="J216" s="81">
        <v>47</v>
      </c>
      <c r="K216" s="82">
        <v>0.43</v>
      </c>
      <c r="L216" s="149"/>
      <c r="M216" s="151">
        <v>23</v>
      </c>
      <c r="N216" s="151">
        <v>54</v>
      </c>
      <c r="O216" s="151">
        <v>27</v>
      </c>
      <c r="P216" s="153">
        <f t="shared" si="3"/>
        <v>104</v>
      </c>
      <c r="T216" s="94"/>
    </row>
    <row r="217" spans="2:20" hidden="1" x14ac:dyDescent="0.3">
      <c r="B217" s="146">
        <v>210</v>
      </c>
      <c r="C217" s="125" t="s">
        <v>309</v>
      </c>
      <c r="D217" s="147">
        <v>187</v>
      </c>
      <c r="E217" s="26">
        <v>31</v>
      </c>
      <c r="F217" s="148">
        <v>0.17</v>
      </c>
      <c r="G217" s="120">
        <v>17</v>
      </c>
      <c r="H217" s="148">
        <v>0.55000000000000004</v>
      </c>
      <c r="I217" s="81">
        <v>4</v>
      </c>
      <c r="J217" s="81">
        <v>10</v>
      </c>
      <c r="K217" s="82">
        <v>0.28999999999999998</v>
      </c>
      <c r="L217" s="149"/>
      <c r="M217" s="151">
        <v>25</v>
      </c>
      <c r="N217" s="151">
        <v>39</v>
      </c>
      <c r="O217" s="151">
        <v>40</v>
      </c>
      <c r="P217" s="153">
        <f t="shared" si="3"/>
        <v>104</v>
      </c>
      <c r="T217" s="94"/>
    </row>
    <row r="218" spans="2:20" hidden="1" x14ac:dyDescent="0.3">
      <c r="B218" s="146">
        <v>211</v>
      </c>
      <c r="C218" s="125" t="s">
        <v>178</v>
      </c>
      <c r="D218" s="147">
        <v>344</v>
      </c>
      <c r="E218" s="26">
        <v>44</v>
      </c>
      <c r="F218" s="148">
        <v>0.13</v>
      </c>
      <c r="G218" s="120">
        <v>34</v>
      </c>
      <c r="H218" s="148">
        <v>0.77</v>
      </c>
      <c r="I218" s="81">
        <v>5</v>
      </c>
      <c r="J218" s="81">
        <v>5</v>
      </c>
      <c r="K218" s="82">
        <v>0.5</v>
      </c>
      <c r="L218" s="149"/>
      <c r="M218" s="151">
        <v>29</v>
      </c>
      <c r="N218" s="151">
        <v>56</v>
      </c>
      <c r="O218" s="151">
        <v>20</v>
      </c>
      <c r="P218" s="153">
        <f t="shared" si="3"/>
        <v>105</v>
      </c>
      <c r="T218" s="94"/>
    </row>
    <row r="219" spans="2:20" hidden="1" x14ac:dyDescent="0.3">
      <c r="B219" s="146">
        <v>212</v>
      </c>
      <c r="C219" s="125" t="s">
        <v>409</v>
      </c>
      <c r="D219" s="147">
        <v>5109</v>
      </c>
      <c r="E219" s="26">
        <v>868</v>
      </c>
      <c r="F219" s="148">
        <v>0.17</v>
      </c>
      <c r="G219" s="120">
        <v>560</v>
      </c>
      <c r="H219" s="148">
        <v>0.65</v>
      </c>
      <c r="I219" s="81">
        <v>211</v>
      </c>
      <c r="J219" s="81">
        <v>329</v>
      </c>
      <c r="K219" s="82">
        <v>0.39</v>
      </c>
      <c r="L219" s="149"/>
      <c r="M219" s="151">
        <v>25</v>
      </c>
      <c r="N219" s="151">
        <v>49</v>
      </c>
      <c r="O219" s="151">
        <v>31</v>
      </c>
      <c r="P219" s="153">
        <f t="shared" si="3"/>
        <v>105</v>
      </c>
      <c r="T219" s="94"/>
    </row>
    <row r="220" spans="2:20" hidden="1" x14ac:dyDescent="0.3">
      <c r="B220" s="146">
        <v>213</v>
      </c>
      <c r="C220" s="125" t="s">
        <v>456</v>
      </c>
      <c r="D220" s="147">
        <v>380</v>
      </c>
      <c r="E220" s="26">
        <v>73</v>
      </c>
      <c r="F220" s="148">
        <v>0.19</v>
      </c>
      <c r="G220" s="120">
        <v>63</v>
      </c>
      <c r="H220" s="148">
        <v>0.86</v>
      </c>
      <c r="I220" s="81">
        <v>13</v>
      </c>
      <c r="J220" s="81">
        <v>15</v>
      </c>
      <c r="K220" s="82">
        <v>0.46</v>
      </c>
      <c r="L220" s="149"/>
      <c r="M220" s="151">
        <v>23</v>
      </c>
      <c r="N220" s="151">
        <v>60</v>
      </c>
      <c r="O220" s="151">
        <v>24</v>
      </c>
      <c r="P220" s="153">
        <f t="shared" si="3"/>
        <v>107</v>
      </c>
      <c r="T220" s="94"/>
    </row>
    <row r="221" spans="2:20" hidden="1" x14ac:dyDescent="0.3">
      <c r="B221" s="146">
        <v>214</v>
      </c>
      <c r="C221" s="125" t="s">
        <v>179</v>
      </c>
      <c r="D221" s="147">
        <v>474</v>
      </c>
      <c r="E221" s="26">
        <v>92</v>
      </c>
      <c r="F221" s="148">
        <v>0.19</v>
      </c>
      <c r="G221" s="120">
        <v>80</v>
      </c>
      <c r="H221" s="148">
        <v>0.87</v>
      </c>
      <c r="I221" s="81">
        <v>21</v>
      </c>
      <c r="J221" s="81">
        <v>26</v>
      </c>
      <c r="K221" s="82">
        <v>0.45</v>
      </c>
      <c r="L221" s="149"/>
      <c r="M221" s="151">
        <v>23</v>
      </c>
      <c r="N221" s="151">
        <v>61</v>
      </c>
      <c r="O221" s="151">
        <v>25</v>
      </c>
      <c r="P221" s="153">
        <f t="shared" si="3"/>
        <v>109</v>
      </c>
      <c r="T221" s="94"/>
    </row>
    <row r="222" spans="2:20" hidden="1" x14ac:dyDescent="0.3">
      <c r="B222" s="146">
        <v>215</v>
      </c>
      <c r="C222" s="125" t="s">
        <v>245</v>
      </c>
      <c r="D222" s="147">
        <v>145</v>
      </c>
      <c r="E222" s="26">
        <v>22</v>
      </c>
      <c r="F222" s="148">
        <v>0.15</v>
      </c>
      <c r="G222" s="120">
        <v>11</v>
      </c>
      <c r="H222" s="148">
        <v>0.5</v>
      </c>
      <c r="I222" s="81">
        <v>1</v>
      </c>
      <c r="J222" s="81">
        <v>10</v>
      </c>
      <c r="K222" s="82">
        <v>0.09</v>
      </c>
      <c r="L222" s="149"/>
      <c r="M222" s="151">
        <v>27</v>
      </c>
      <c r="N222" s="151">
        <v>34</v>
      </c>
      <c r="O222" s="151">
        <v>49</v>
      </c>
      <c r="P222" s="153">
        <f t="shared" si="3"/>
        <v>110</v>
      </c>
      <c r="T222" s="94"/>
    </row>
    <row r="223" spans="2:20" hidden="1" x14ac:dyDescent="0.3">
      <c r="B223" s="146">
        <v>216</v>
      </c>
      <c r="C223" s="125" t="s">
        <v>253</v>
      </c>
      <c r="D223" s="147">
        <v>1038</v>
      </c>
      <c r="E223" s="26">
        <v>226</v>
      </c>
      <c r="F223" s="148">
        <v>0.22</v>
      </c>
      <c r="G223" s="120">
        <v>193</v>
      </c>
      <c r="H223" s="148">
        <v>0.85</v>
      </c>
      <c r="I223" s="81">
        <v>36</v>
      </c>
      <c r="J223" s="81">
        <v>59</v>
      </c>
      <c r="K223" s="82">
        <v>0.38</v>
      </c>
      <c r="L223" s="149"/>
      <c r="M223" s="151">
        <v>20</v>
      </c>
      <c r="N223" s="151">
        <v>59</v>
      </c>
      <c r="O223" s="151">
        <v>32</v>
      </c>
      <c r="P223" s="153">
        <f t="shared" si="3"/>
        <v>111</v>
      </c>
      <c r="T223" s="94"/>
    </row>
    <row r="224" spans="2:20" hidden="1" x14ac:dyDescent="0.3">
      <c r="B224" s="146">
        <v>217</v>
      </c>
      <c r="C224" s="125" t="s">
        <v>512</v>
      </c>
      <c r="D224" s="147">
        <v>138</v>
      </c>
      <c r="E224" s="26">
        <v>35</v>
      </c>
      <c r="F224" s="148">
        <v>0.25</v>
      </c>
      <c r="G224" s="120">
        <v>22</v>
      </c>
      <c r="H224" s="148">
        <v>0.63</v>
      </c>
      <c r="I224" s="81">
        <v>2</v>
      </c>
      <c r="J224" s="81">
        <v>11</v>
      </c>
      <c r="K224" s="82">
        <v>0.15</v>
      </c>
      <c r="L224" s="149"/>
      <c r="M224" s="151">
        <v>17</v>
      </c>
      <c r="N224" s="151">
        <v>47</v>
      </c>
      <c r="O224" s="151">
        <v>47</v>
      </c>
      <c r="P224" s="153">
        <f t="shared" si="3"/>
        <v>111</v>
      </c>
      <c r="T224" s="94"/>
    </row>
    <row r="225" spans="2:20" hidden="1" x14ac:dyDescent="0.3">
      <c r="B225" s="146">
        <v>218</v>
      </c>
      <c r="C225" s="125" t="s">
        <v>221</v>
      </c>
      <c r="D225" s="147">
        <v>214</v>
      </c>
      <c r="E225" s="26">
        <v>39</v>
      </c>
      <c r="F225" s="148">
        <v>0.18</v>
      </c>
      <c r="G225" s="120">
        <v>24</v>
      </c>
      <c r="H225" s="148">
        <v>0.62</v>
      </c>
      <c r="I225" s="81">
        <v>4</v>
      </c>
      <c r="J225" s="81">
        <v>11</v>
      </c>
      <c r="K225" s="82">
        <v>0.27</v>
      </c>
      <c r="L225" s="149"/>
      <c r="M225" s="151">
        <v>24</v>
      </c>
      <c r="N225" s="151">
        <v>46</v>
      </c>
      <c r="O225" s="151">
        <v>42</v>
      </c>
      <c r="P225" s="153">
        <f t="shared" si="3"/>
        <v>112</v>
      </c>
      <c r="T225" s="94"/>
    </row>
    <row r="226" spans="2:20" hidden="1" x14ac:dyDescent="0.3">
      <c r="B226" s="146">
        <v>219</v>
      </c>
      <c r="C226" s="125" t="s">
        <v>370</v>
      </c>
      <c r="D226" s="147">
        <v>290</v>
      </c>
      <c r="E226" s="26">
        <v>54</v>
      </c>
      <c r="F226" s="148">
        <v>0.19</v>
      </c>
      <c r="G226" s="120">
        <v>33</v>
      </c>
      <c r="H226" s="148">
        <v>0.61</v>
      </c>
      <c r="I226" s="81">
        <v>7</v>
      </c>
      <c r="J226" s="81">
        <v>24</v>
      </c>
      <c r="K226" s="82">
        <v>0.23</v>
      </c>
      <c r="L226" s="149"/>
      <c r="M226" s="151">
        <v>23</v>
      </c>
      <c r="N226" s="151">
        <v>45</v>
      </c>
      <c r="O226" s="151">
        <v>44</v>
      </c>
      <c r="P226" s="153">
        <f t="shared" si="3"/>
        <v>112</v>
      </c>
      <c r="T226" s="94"/>
    </row>
    <row r="227" spans="2:20" hidden="1" x14ac:dyDescent="0.3">
      <c r="B227" s="146">
        <v>220</v>
      </c>
      <c r="C227" s="125" t="s">
        <v>332</v>
      </c>
      <c r="D227" s="147">
        <v>462</v>
      </c>
      <c r="E227" s="26">
        <v>53</v>
      </c>
      <c r="F227" s="148">
        <v>0.11</v>
      </c>
      <c r="G227" s="120">
        <v>51</v>
      </c>
      <c r="H227" s="148">
        <v>0.96</v>
      </c>
      <c r="I227" s="81">
        <v>8</v>
      </c>
      <c r="J227" s="81">
        <v>7</v>
      </c>
      <c r="K227" s="82">
        <v>0.53</v>
      </c>
      <c r="L227" s="149"/>
      <c r="M227" s="151">
        <v>31</v>
      </c>
      <c r="N227" s="151">
        <v>65</v>
      </c>
      <c r="O227" s="151">
        <v>17</v>
      </c>
      <c r="P227" s="153">
        <f t="shared" si="3"/>
        <v>113</v>
      </c>
      <c r="T227" s="94"/>
    </row>
    <row r="228" spans="2:20" hidden="1" x14ac:dyDescent="0.3">
      <c r="B228" s="146">
        <v>221</v>
      </c>
      <c r="C228" s="125" t="s">
        <v>366</v>
      </c>
      <c r="D228" s="147">
        <v>647</v>
      </c>
      <c r="E228" s="26">
        <v>80</v>
      </c>
      <c r="F228" s="148">
        <v>0.12</v>
      </c>
      <c r="G228" s="120">
        <v>73</v>
      </c>
      <c r="H228" s="148">
        <v>0.91</v>
      </c>
      <c r="I228" s="81">
        <v>15</v>
      </c>
      <c r="J228" s="81">
        <v>21</v>
      </c>
      <c r="K228" s="82">
        <v>0.42</v>
      </c>
      <c r="L228" s="149"/>
      <c r="M228" s="151">
        <v>30</v>
      </c>
      <c r="N228" s="151">
        <v>63</v>
      </c>
      <c r="O228" s="151">
        <v>28</v>
      </c>
      <c r="P228" s="153">
        <f t="shared" si="3"/>
        <v>121</v>
      </c>
      <c r="T228" s="94"/>
    </row>
    <row r="229" spans="2:20" hidden="1" x14ac:dyDescent="0.3">
      <c r="B229" s="146">
        <v>222</v>
      </c>
      <c r="C229" s="125" t="s">
        <v>516</v>
      </c>
      <c r="D229" s="147">
        <v>375</v>
      </c>
      <c r="E229" s="26">
        <v>45</v>
      </c>
      <c r="F229" s="148">
        <v>0.12</v>
      </c>
      <c r="G229" s="120">
        <v>34</v>
      </c>
      <c r="H229" s="148">
        <v>0.76</v>
      </c>
      <c r="I229" s="81">
        <v>7</v>
      </c>
      <c r="J229" s="81">
        <v>18</v>
      </c>
      <c r="K229" s="82">
        <v>0.28000000000000003</v>
      </c>
      <c r="L229" s="149"/>
      <c r="M229" s="151">
        <v>30</v>
      </c>
      <c r="N229" s="151">
        <v>55</v>
      </c>
      <c r="O229" s="151">
        <v>41</v>
      </c>
      <c r="P229" s="153">
        <f t="shared" si="3"/>
        <v>126</v>
      </c>
      <c r="T229" s="94"/>
    </row>
    <row r="230" spans="2:20" hidden="1" x14ac:dyDescent="0.3">
      <c r="B230" s="146">
        <v>223</v>
      </c>
      <c r="C230" s="125" t="s">
        <v>459</v>
      </c>
      <c r="D230" s="147">
        <v>455</v>
      </c>
      <c r="E230" s="26">
        <v>70</v>
      </c>
      <c r="F230" s="148">
        <v>0.15</v>
      </c>
      <c r="G230" s="120">
        <v>89</v>
      </c>
      <c r="H230" s="148">
        <v>1.27</v>
      </c>
      <c r="I230" s="81">
        <v>9</v>
      </c>
      <c r="J230" s="81">
        <v>13</v>
      </c>
      <c r="K230" s="82">
        <v>0.41</v>
      </c>
      <c r="L230" s="149"/>
      <c r="M230" s="151">
        <v>27</v>
      </c>
      <c r="N230" s="151">
        <v>74</v>
      </c>
      <c r="O230" s="151">
        <v>29</v>
      </c>
      <c r="P230" s="153">
        <f t="shared" si="3"/>
        <v>130</v>
      </c>
      <c r="T230" s="94"/>
    </row>
    <row r="231" spans="2:20" hidden="1" x14ac:dyDescent="0.3">
      <c r="B231" s="146">
        <v>224</v>
      </c>
      <c r="C231" s="125" t="s">
        <v>298</v>
      </c>
      <c r="D231" s="147">
        <v>690</v>
      </c>
      <c r="E231" s="26">
        <v>71</v>
      </c>
      <c r="F231" s="148">
        <v>0.1</v>
      </c>
      <c r="G231" s="120">
        <v>68</v>
      </c>
      <c r="H231" s="148">
        <v>0.96</v>
      </c>
      <c r="I231" s="81">
        <v>9</v>
      </c>
      <c r="J231" s="81">
        <v>20</v>
      </c>
      <c r="K231" s="82">
        <v>0.31</v>
      </c>
      <c r="L231" s="149"/>
      <c r="M231" s="151">
        <v>32</v>
      </c>
      <c r="N231" s="151">
        <v>65</v>
      </c>
      <c r="O231" s="151">
        <v>38</v>
      </c>
      <c r="P231" s="153">
        <f t="shared" si="3"/>
        <v>135</v>
      </c>
      <c r="T231" s="94"/>
    </row>
    <row r="232" spans="2:20" hidden="1" x14ac:dyDescent="0.3">
      <c r="B232" s="146">
        <v>225</v>
      </c>
      <c r="C232" s="125" t="s">
        <v>500</v>
      </c>
      <c r="D232" s="147">
        <v>371</v>
      </c>
      <c r="E232" s="26">
        <v>54</v>
      </c>
      <c r="F232" s="148">
        <v>0.15</v>
      </c>
      <c r="G232" s="120">
        <v>64</v>
      </c>
      <c r="H232" s="148">
        <v>1.19</v>
      </c>
      <c r="I232" s="81">
        <v>5</v>
      </c>
      <c r="J232" s="81">
        <v>10</v>
      </c>
      <c r="K232" s="82">
        <v>0.33</v>
      </c>
      <c r="L232" s="149"/>
      <c r="M232" s="151">
        <v>27</v>
      </c>
      <c r="N232" s="151">
        <v>73</v>
      </c>
      <c r="O232" s="151">
        <v>36</v>
      </c>
      <c r="P232" s="153">
        <f t="shared" si="3"/>
        <v>136</v>
      </c>
      <c r="T232" s="94"/>
    </row>
    <row r="233" spans="2:20" hidden="1" x14ac:dyDescent="0.3">
      <c r="B233" s="146">
        <v>226</v>
      </c>
      <c r="C233" s="125" t="s">
        <v>464</v>
      </c>
      <c r="D233" s="147">
        <v>433</v>
      </c>
      <c r="E233" s="26">
        <v>41</v>
      </c>
      <c r="F233" s="148">
        <v>0.09</v>
      </c>
      <c r="G233" s="120">
        <v>42</v>
      </c>
      <c r="H233" s="148">
        <v>1.02</v>
      </c>
      <c r="I233" s="81">
        <v>4</v>
      </c>
      <c r="J233" s="81">
        <v>8</v>
      </c>
      <c r="K233" s="82">
        <v>0.33</v>
      </c>
      <c r="L233" s="149"/>
      <c r="M233" s="151">
        <v>33</v>
      </c>
      <c r="N233" s="151">
        <v>68</v>
      </c>
      <c r="O233" s="151">
        <v>36</v>
      </c>
      <c r="P233" s="153">
        <f t="shared" si="3"/>
        <v>137</v>
      </c>
      <c r="T233" s="94"/>
    </row>
    <row r="234" spans="2:20" hidden="1" x14ac:dyDescent="0.3">
      <c r="B234" s="146">
        <v>227</v>
      </c>
      <c r="C234" s="125" t="s">
        <v>482</v>
      </c>
      <c r="D234" s="147">
        <v>234</v>
      </c>
      <c r="E234" s="26">
        <v>36</v>
      </c>
      <c r="F234" s="148">
        <v>0.15</v>
      </c>
      <c r="G234" s="120">
        <v>36</v>
      </c>
      <c r="H234" s="148">
        <v>1</v>
      </c>
      <c r="I234" s="81">
        <v>3</v>
      </c>
      <c r="J234" s="81">
        <v>12</v>
      </c>
      <c r="K234" s="82">
        <v>0.2</v>
      </c>
      <c r="L234" s="149"/>
      <c r="M234" s="151">
        <v>27</v>
      </c>
      <c r="N234" s="151">
        <v>67</v>
      </c>
      <c r="O234" s="151">
        <v>45</v>
      </c>
      <c r="P234" s="153">
        <f t="shared" si="3"/>
        <v>139</v>
      </c>
      <c r="T234" s="94"/>
    </row>
    <row r="235" spans="2:20" hidden="1" x14ac:dyDescent="0.3">
      <c r="B235" s="146">
        <v>228</v>
      </c>
      <c r="C235" s="125" t="s">
        <v>181</v>
      </c>
      <c r="D235" s="147">
        <v>255</v>
      </c>
      <c r="E235" s="26">
        <v>35</v>
      </c>
      <c r="F235" s="148">
        <v>0.14000000000000001</v>
      </c>
      <c r="G235" s="120">
        <v>34</v>
      </c>
      <c r="H235" s="148">
        <v>0.97</v>
      </c>
      <c r="I235" s="81">
        <v>3</v>
      </c>
      <c r="J235" s="81">
        <v>14</v>
      </c>
      <c r="K235" s="82">
        <v>0.18</v>
      </c>
      <c r="L235" s="149"/>
      <c r="M235" s="151">
        <v>28</v>
      </c>
      <c r="N235" s="151">
        <v>66</v>
      </c>
      <c r="O235" s="151">
        <v>46</v>
      </c>
      <c r="P235" s="153">
        <f t="shared" si="3"/>
        <v>140</v>
      </c>
      <c r="T235" s="94"/>
    </row>
    <row r="236" spans="2:20" hidden="1" x14ac:dyDescent="0.3">
      <c r="B236" s="146">
        <v>229</v>
      </c>
      <c r="C236" s="125" t="s">
        <v>261</v>
      </c>
      <c r="D236" s="147">
        <v>622</v>
      </c>
      <c r="E236" s="26">
        <v>57</v>
      </c>
      <c r="F236" s="148">
        <v>0.09</v>
      </c>
      <c r="G236" s="120">
        <v>62</v>
      </c>
      <c r="H236" s="148">
        <v>1.0900000000000001</v>
      </c>
      <c r="I236" s="81">
        <v>13</v>
      </c>
      <c r="J236" s="81">
        <v>26</v>
      </c>
      <c r="K236" s="82">
        <v>0.33</v>
      </c>
      <c r="L236" s="149"/>
      <c r="M236" s="151">
        <v>33</v>
      </c>
      <c r="N236" s="151">
        <v>71</v>
      </c>
      <c r="O236" s="151">
        <v>36</v>
      </c>
      <c r="P236" s="153">
        <f t="shared" si="3"/>
        <v>140</v>
      </c>
      <c r="T236" s="94"/>
    </row>
    <row r="237" spans="2:20" hidden="1" x14ac:dyDescent="0.3">
      <c r="B237" s="146">
        <v>230</v>
      </c>
      <c r="C237" s="125" t="s">
        <v>229</v>
      </c>
      <c r="D237" s="147">
        <v>923</v>
      </c>
      <c r="E237" s="26">
        <v>114</v>
      </c>
      <c r="F237" s="148">
        <v>0.12</v>
      </c>
      <c r="G237" s="120">
        <v>120</v>
      </c>
      <c r="H237" s="148">
        <v>1.05</v>
      </c>
      <c r="I237" s="81">
        <v>12</v>
      </c>
      <c r="J237" s="81">
        <v>33</v>
      </c>
      <c r="K237" s="82">
        <v>0.27</v>
      </c>
      <c r="L237" s="149"/>
      <c r="M237" s="151">
        <v>30</v>
      </c>
      <c r="N237" s="151">
        <v>70</v>
      </c>
      <c r="O237" s="151">
        <v>42</v>
      </c>
      <c r="P237" s="153">
        <f t="shared" si="3"/>
        <v>142</v>
      </c>
      <c r="T237" s="94"/>
    </row>
    <row r="238" spans="2:20" x14ac:dyDescent="0.3">
      <c r="B238" s="169">
        <v>231</v>
      </c>
      <c r="C238" s="170" t="s">
        <v>233</v>
      </c>
      <c r="D238" s="147">
        <v>2173</v>
      </c>
      <c r="E238" s="26">
        <v>211</v>
      </c>
      <c r="F238" s="148">
        <v>0.1</v>
      </c>
      <c r="G238" s="120">
        <v>218</v>
      </c>
      <c r="H238" s="148">
        <v>1.03</v>
      </c>
      <c r="I238" s="81">
        <v>23</v>
      </c>
      <c r="J238" s="81">
        <v>94</v>
      </c>
      <c r="K238" s="82">
        <v>0.2</v>
      </c>
      <c r="L238" s="149"/>
      <c r="M238" s="151">
        <v>32</v>
      </c>
      <c r="N238" s="151">
        <v>69</v>
      </c>
      <c r="O238" s="151">
        <v>45</v>
      </c>
      <c r="P238" s="153">
        <f t="shared" si="3"/>
        <v>146</v>
      </c>
      <c r="T238" s="94"/>
    </row>
    <row r="239" spans="2:20" x14ac:dyDescent="0.3">
      <c r="B239" s="169">
        <v>232</v>
      </c>
      <c r="C239" s="170" t="s">
        <v>82</v>
      </c>
      <c r="D239" s="147">
        <v>265</v>
      </c>
      <c r="E239" s="26">
        <v>29</v>
      </c>
      <c r="F239" s="148">
        <v>0.11</v>
      </c>
      <c r="G239" s="120">
        <v>29</v>
      </c>
      <c r="H239" s="148">
        <v>1</v>
      </c>
      <c r="I239" s="81">
        <v>0</v>
      </c>
      <c r="J239" s="81">
        <v>15</v>
      </c>
      <c r="K239" s="82">
        <v>0</v>
      </c>
      <c r="L239" s="149"/>
      <c r="M239" s="151">
        <v>31</v>
      </c>
      <c r="N239" s="151">
        <v>67</v>
      </c>
      <c r="O239" s="151">
        <v>50</v>
      </c>
      <c r="P239" s="153">
        <f t="shared" si="3"/>
        <v>148</v>
      </c>
    </row>
    <row r="240" spans="2:20" x14ac:dyDescent="0.3">
      <c r="B240" s="169">
        <v>233</v>
      </c>
      <c r="C240" s="170" t="s">
        <v>158</v>
      </c>
      <c r="D240" s="147">
        <v>123</v>
      </c>
      <c r="E240" s="26">
        <v>21</v>
      </c>
      <c r="F240" s="148">
        <v>0.17</v>
      </c>
      <c r="G240" s="120">
        <v>43</v>
      </c>
      <c r="H240" s="148">
        <v>2.0499999999999998</v>
      </c>
      <c r="I240" s="81">
        <v>1</v>
      </c>
      <c r="J240" s="81">
        <v>10</v>
      </c>
      <c r="K240" s="82">
        <v>0.09</v>
      </c>
      <c r="L240" s="149"/>
      <c r="M240" s="151">
        <v>25</v>
      </c>
      <c r="N240" s="151">
        <v>78</v>
      </c>
      <c r="O240" s="151">
        <v>49</v>
      </c>
      <c r="P240" s="153">
        <f t="shared" si="3"/>
        <v>152</v>
      </c>
    </row>
    <row r="241" spans="2:16" x14ac:dyDescent="0.3">
      <c r="B241" s="169">
        <v>234</v>
      </c>
      <c r="C241" s="170" t="s">
        <v>344</v>
      </c>
      <c r="D241" s="147">
        <v>88</v>
      </c>
      <c r="E241" s="26">
        <v>10</v>
      </c>
      <c r="F241" s="148">
        <v>0.11</v>
      </c>
      <c r="G241" s="120">
        <v>14</v>
      </c>
      <c r="H241" s="148">
        <v>1.4</v>
      </c>
      <c r="I241" s="81">
        <v>0</v>
      </c>
      <c r="J241" s="81">
        <v>10</v>
      </c>
      <c r="K241" s="82">
        <v>0</v>
      </c>
      <c r="L241" s="149"/>
      <c r="M241" s="151">
        <v>31</v>
      </c>
      <c r="N241" s="151">
        <v>76</v>
      </c>
      <c r="O241" s="151">
        <v>50</v>
      </c>
      <c r="P241" s="153">
        <f t="shared" si="3"/>
        <v>157</v>
      </c>
    </row>
    <row r="242" spans="2:16" x14ac:dyDescent="0.3">
      <c r="B242" s="171">
        <v>235</v>
      </c>
      <c r="C242" s="172" t="s">
        <v>249</v>
      </c>
      <c r="D242" s="156">
        <v>379</v>
      </c>
      <c r="E242" s="154">
        <v>28</v>
      </c>
      <c r="F242" s="157">
        <v>7.0000000000000007E-2</v>
      </c>
      <c r="G242" s="158">
        <v>43</v>
      </c>
      <c r="H242" s="157">
        <v>1.54</v>
      </c>
      <c r="I242" s="159">
        <v>0</v>
      </c>
      <c r="J242" s="159">
        <v>15</v>
      </c>
      <c r="K242" s="160">
        <v>0</v>
      </c>
      <c r="L242" s="161"/>
      <c r="M242" s="162">
        <v>35</v>
      </c>
      <c r="N242" s="162">
        <v>77</v>
      </c>
      <c r="O242" s="162">
        <v>50</v>
      </c>
      <c r="P242" s="163">
        <f t="shared" si="3"/>
        <v>162</v>
      </c>
    </row>
    <row r="243" spans="2:16" x14ac:dyDescent="0.3">
      <c r="E243" s="97"/>
      <c r="F243" s="82"/>
      <c r="G243" s="82"/>
      <c r="H243" s="82"/>
      <c r="I243" s="82"/>
      <c r="J243" s="82"/>
      <c r="K243" s="82"/>
      <c r="L243" s="82"/>
    </row>
    <row r="244" spans="2:16" x14ac:dyDescent="0.3">
      <c r="E244" s="97"/>
      <c r="F244" s="82"/>
      <c r="G244" s="82"/>
      <c r="H244" s="82"/>
      <c r="I244" s="82"/>
      <c r="J244" s="82"/>
      <c r="K244" s="82"/>
      <c r="L244" s="82"/>
    </row>
    <row r="245" spans="2:16" x14ac:dyDescent="0.3">
      <c r="E245" s="97"/>
      <c r="F245" s="82"/>
      <c r="G245" s="82"/>
      <c r="H245" s="82"/>
      <c r="I245" s="82"/>
      <c r="J245" s="82"/>
      <c r="K245" s="82"/>
      <c r="L245" s="82"/>
    </row>
    <row r="246" spans="2:16" x14ac:dyDescent="0.3">
      <c r="E246" s="97"/>
      <c r="F246" s="82"/>
      <c r="G246" s="82"/>
      <c r="H246" s="82"/>
      <c r="I246" s="82"/>
      <c r="J246" s="82"/>
      <c r="K246" s="82"/>
      <c r="L246" s="82"/>
    </row>
    <row r="247" spans="2:16" x14ac:dyDescent="0.3">
      <c r="E247" s="97"/>
      <c r="F247" s="82"/>
      <c r="G247" s="82"/>
      <c r="H247" s="82"/>
      <c r="I247" s="82"/>
      <c r="J247" s="82"/>
      <c r="K247" s="82"/>
      <c r="L247" s="82"/>
    </row>
    <row r="248" spans="2:16" x14ac:dyDescent="0.3">
      <c r="E248" s="97"/>
      <c r="F248" s="82"/>
      <c r="G248" s="82"/>
      <c r="H248" s="82"/>
      <c r="I248" s="82"/>
      <c r="J248" s="82"/>
      <c r="K248" s="82"/>
      <c r="L248" s="82"/>
    </row>
    <row r="249" spans="2:16" x14ac:dyDescent="0.3">
      <c r="E249" s="97"/>
      <c r="F249" s="82"/>
      <c r="G249" s="82"/>
      <c r="H249" s="82"/>
      <c r="I249" s="82"/>
      <c r="J249" s="82"/>
      <c r="K249" s="82"/>
      <c r="L249" s="82"/>
    </row>
    <row r="250" spans="2:16" x14ac:dyDescent="0.3">
      <c r="E250" s="97"/>
      <c r="F250" s="82"/>
      <c r="G250" s="82"/>
      <c r="H250" s="82"/>
      <c r="I250" s="82"/>
      <c r="J250" s="82"/>
      <c r="K250" s="82"/>
      <c r="L250" s="82"/>
    </row>
    <row r="251" spans="2:16" x14ac:dyDescent="0.3">
      <c r="E251" s="97"/>
      <c r="F251" s="82"/>
      <c r="G251" s="82"/>
      <c r="H251" s="82"/>
      <c r="I251" s="82"/>
      <c r="J251" s="82"/>
      <c r="K251" s="82"/>
      <c r="L251" s="82"/>
    </row>
    <row r="252" spans="2:16" x14ac:dyDescent="0.3">
      <c r="E252" s="97"/>
      <c r="F252" s="82"/>
      <c r="G252" s="82"/>
      <c r="H252" s="82"/>
      <c r="I252" s="82"/>
      <c r="J252" s="82"/>
      <c r="K252" s="82"/>
      <c r="L252" s="82"/>
    </row>
    <row r="253" spans="2:16" x14ac:dyDescent="0.3">
      <c r="E253" s="97"/>
      <c r="F253" s="82"/>
      <c r="G253" s="82"/>
      <c r="H253" s="82"/>
      <c r="I253" s="82"/>
      <c r="J253" s="82"/>
      <c r="K253" s="82"/>
      <c r="L253" s="82"/>
    </row>
    <row r="254" spans="2:16" x14ac:dyDescent="0.3">
      <c r="E254" s="97"/>
      <c r="F254" s="82"/>
      <c r="G254" s="82"/>
      <c r="H254" s="82"/>
      <c r="I254" s="82"/>
      <c r="J254" s="82"/>
      <c r="K254" s="82"/>
      <c r="L254" s="82"/>
    </row>
    <row r="255" spans="2:16" x14ac:dyDescent="0.3">
      <c r="E255" s="97"/>
      <c r="F255" s="82"/>
      <c r="G255" s="82"/>
      <c r="H255" s="82"/>
      <c r="I255" s="82"/>
      <c r="J255" s="82"/>
      <c r="K255" s="82"/>
      <c r="L255" s="82"/>
    </row>
    <row r="256" spans="2:16" x14ac:dyDescent="0.3">
      <c r="E256" s="97"/>
      <c r="F256" s="82"/>
      <c r="G256" s="82"/>
      <c r="H256" s="82"/>
      <c r="I256" s="82"/>
      <c r="J256" s="82"/>
      <c r="K256" s="82"/>
      <c r="L256" s="82"/>
    </row>
    <row r="257" spans="5:12" x14ac:dyDescent="0.3">
      <c r="E257" s="97"/>
      <c r="F257" s="82"/>
      <c r="G257" s="82"/>
      <c r="H257" s="82"/>
      <c r="I257" s="82"/>
      <c r="J257" s="82"/>
      <c r="K257" s="82"/>
      <c r="L257" s="82"/>
    </row>
    <row r="258" spans="5:12" x14ac:dyDescent="0.3">
      <c r="E258" s="97"/>
      <c r="F258" s="82"/>
      <c r="G258" s="82"/>
      <c r="H258" s="82"/>
      <c r="I258" s="82"/>
      <c r="J258" s="82"/>
      <c r="K258" s="82"/>
      <c r="L258" s="82"/>
    </row>
    <row r="259" spans="5:12" x14ac:dyDescent="0.3">
      <c r="E259" s="97"/>
      <c r="F259" s="82"/>
      <c r="G259" s="82"/>
      <c r="H259" s="82"/>
      <c r="I259" s="82"/>
      <c r="J259" s="82"/>
      <c r="K259" s="82"/>
      <c r="L259" s="82"/>
    </row>
    <row r="260" spans="5:12" x14ac:dyDescent="0.3">
      <c r="E260" s="97"/>
      <c r="F260" s="82"/>
      <c r="G260" s="82"/>
      <c r="H260" s="82"/>
      <c r="I260" s="82"/>
      <c r="J260" s="82"/>
      <c r="K260" s="82"/>
      <c r="L260" s="82"/>
    </row>
    <row r="261" spans="5:12" x14ac:dyDescent="0.3">
      <c r="E261" s="97"/>
      <c r="F261" s="82"/>
      <c r="G261" s="82"/>
      <c r="H261" s="82"/>
      <c r="I261" s="82"/>
      <c r="J261" s="82"/>
      <c r="K261" s="82"/>
      <c r="L261" s="82"/>
    </row>
    <row r="262" spans="5:12" x14ac:dyDescent="0.3">
      <c r="E262" s="97"/>
      <c r="F262" s="82"/>
      <c r="G262" s="82"/>
      <c r="H262" s="82"/>
      <c r="I262" s="82"/>
      <c r="J262" s="82"/>
      <c r="K262" s="82"/>
      <c r="L262" s="82"/>
    </row>
    <row r="263" spans="5:12" x14ac:dyDescent="0.3">
      <c r="E263" s="97"/>
      <c r="F263" s="82"/>
      <c r="G263" s="82"/>
      <c r="H263" s="82"/>
      <c r="I263" s="82"/>
      <c r="J263" s="82"/>
      <c r="K263" s="82"/>
      <c r="L263" s="82"/>
    </row>
    <row r="264" spans="5:12" x14ac:dyDescent="0.3">
      <c r="E264" s="97"/>
      <c r="F264" s="82"/>
      <c r="G264" s="82"/>
      <c r="H264" s="82"/>
      <c r="I264" s="82"/>
      <c r="J264" s="82"/>
      <c r="K264" s="82"/>
      <c r="L264" s="82"/>
    </row>
    <row r="265" spans="5:12" x14ac:dyDescent="0.3">
      <c r="E265" s="97"/>
      <c r="F265" s="82"/>
      <c r="G265" s="82"/>
      <c r="H265" s="82"/>
      <c r="I265" s="82"/>
      <c r="J265" s="82"/>
      <c r="K265" s="82"/>
      <c r="L265" s="82"/>
    </row>
    <row r="266" spans="5:12" x14ac:dyDescent="0.3">
      <c r="E266" s="97"/>
      <c r="F266" s="82"/>
      <c r="G266" s="82"/>
      <c r="H266" s="82"/>
      <c r="I266" s="82"/>
      <c r="J266" s="82"/>
      <c r="K266" s="82"/>
      <c r="L266" s="82"/>
    </row>
    <row r="267" spans="5:12" x14ac:dyDescent="0.3">
      <c r="E267" s="97"/>
      <c r="F267" s="82"/>
      <c r="G267" s="82"/>
      <c r="H267" s="82"/>
      <c r="I267" s="82"/>
      <c r="J267" s="82"/>
      <c r="K267" s="82"/>
      <c r="L267" s="82"/>
    </row>
    <row r="268" spans="5:12" x14ac:dyDescent="0.3">
      <c r="E268" s="97"/>
      <c r="F268" s="82"/>
      <c r="G268" s="82"/>
      <c r="H268" s="82"/>
      <c r="I268" s="82"/>
      <c r="J268" s="82"/>
      <c r="K268" s="82"/>
      <c r="L268" s="82"/>
    </row>
    <row r="269" spans="5:12" x14ac:dyDescent="0.3">
      <c r="E269" s="97"/>
      <c r="F269" s="82"/>
      <c r="G269" s="82"/>
      <c r="H269" s="82"/>
      <c r="I269" s="82"/>
      <c r="J269" s="82"/>
      <c r="K269" s="82"/>
      <c r="L269" s="82"/>
    </row>
    <row r="270" spans="5:12" x14ac:dyDescent="0.3">
      <c r="E270" s="97"/>
      <c r="F270" s="82"/>
      <c r="G270" s="82"/>
      <c r="H270" s="82"/>
      <c r="I270" s="82"/>
      <c r="J270" s="82"/>
      <c r="K270" s="82"/>
      <c r="L270" s="82"/>
    </row>
    <row r="271" spans="5:12" x14ac:dyDescent="0.3">
      <c r="E271" s="97"/>
      <c r="F271" s="82"/>
      <c r="G271" s="82"/>
      <c r="H271" s="82"/>
      <c r="I271" s="82"/>
      <c r="J271" s="82"/>
      <c r="K271" s="82"/>
      <c r="L271" s="82"/>
    </row>
    <row r="272" spans="5:12" x14ac:dyDescent="0.3">
      <c r="E272" s="97"/>
      <c r="F272" s="82"/>
      <c r="G272" s="82"/>
      <c r="H272" s="82"/>
      <c r="I272" s="82"/>
      <c r="J272" s="82"/>
      <c r="K272" s="82"/>
      <c r="L272" s="82"/>
    </row>
    <row r="273" spans="5:12" x14ac:dyDescent="0.3">
      <c r="E273" s="97"/>
      <c r="F273" s="82"/>
      <c r="G273" s="82"/>
      <c r="H273" s="82"/>
      <c r="I273" s="82"/>
      <c r="J273" s="82"/>
      <c r="K273" s="82"/>
      <c r="L273" s="82"/>
    </row>
    <row r="274" spans="5:12" x14ac:dyDescent="0.3">
      <c r="E274" s="97"/>
      <c r="F274" s="82"/>
      <c r="G274" s="82"/>
      <c r="H274" s="82"/>
      <c r="I274" s="82"/>
      <c r="J274" s="82"/>
      <c r="K274" s="82"/>
      <c r="L274" s="82"/>
    </row>
    <row r="275" spans="5:12" x14ac:dyDescent="0.3">
      <c r="E275" s="97"/>
      <c r="F275" s="82"/>
      <c r="G275" s="82"/>
      <c r="H275" s="82"/>
      <c r="I275" s="82"/>
      <c r="J275" s="82"/>
      <c r="K275" s="82"/>
      <c r="L275" s="82"/>
    </row>
    <row r="276" spans="5:12" x14ac:dyDescent="0.3">
      <c r="E276" s="97"/>
      <c r="F276" s="82"/>
      <c r="G276" s="82"/>
      <c r="H276" s="82"/>
      <c r="I276" s="82"/>
      <c r="J276" s="82"/>
      <c r="K276" s="82"/>
      <c r="L276" s="82"/>
    </row>
    <row r="277" spans="5:12" x14ac:dyDescent="0.3">
      <c r="E277" s="97"/>
      <c r="F277" s="82"/>
      <c r="G277" s="82"/>
      <c r="H277" s="82"/>
      <c r="I277" s="82"/>
      <c r="J277" s="82"/>
      <c r="K277" s="82"/>
      <c r="L277" s="82"/>
    </row>
    <row r="278" spans="5:12" x14ac:dyDescent="0.3">
      <c r="E278" s="97"/>
      <c r="F278" s="82"/>
      <c r="G278" s="82"/>
      <c r="H278" s="82"/>
      <c r="I278" s="82"/>
      <c r="J278" s="82"/>
      <c r="K278" s="82"/>
      <c r="L278" s="82"/>
    </row>
    <row r="279" spans="5:12" x14ac:dyDescent="0.3">
      <c r="E279" s="97"/>
      <c r="F279" s="82"/>
      <c r="G279" s="82"/>
      <c r="H279" s="82"/>
      <c r="I279" s="82"/>
      <c r="J279" s="82"/>
      <c r="K279" s="82"/>
      <c r="L279" s="82"/>
    </row>
    <row r="280" spans="5:12" x14ac:dyDescent="0.3">
      <c r="E280" s="97"/>
      <c r="F280" s="82"/>
      <c r="G280" s="82"/>
      <c r="H280" s="82"/>
      <c r="I280" s="82"/>
      <c r="J280" s="82"/>
      <c r="K280" s="82"/>
      <c r="L280" s="82"/>
    </row>
    <row r="281" spans="5:12" x14ac:dyDescent="0.3">
      <c r="E281" s="97"/>
      <c r="F281" s="82"/>
      <c r="G281" s="82"/>
      <c r="H281" s="82"/>
      <c r="I281" s="82"/>
      <c r="J281" s="82"/>
      <c r="K281" s="82"/>
      <c r="L281" s="82"/>
    </row>
    <row r="282" spans="5:12" x14ac:dyDescent="0.3">
      <c r="E282" s="97"/>
      <c r="F282" s="82"/>
      <c r="G282" s="82"/>
      <c r="H282" s="82"/>
      <c r="I282" s="82"/>
      <c r="J282" s="82"/>
      <c r="K282" s="82"/>
      <c r="L282" s="82"/>
    </row>
    <row r="283" spans="5:12" x14ac:dyDescent="0.3">
      <c r="E283" s="97"/>
      <c r="F283" s="82"/>
      <c r="G283" s="82"/>
      <c r="H283" s="82"/>
      <c r="I283" s="82"/>
      <c r="J283" s="82"/>
      <c r="K283" s="82"/>
      <c r="L283" s="82"/>
    </row>
    <row r="284" spans="5:12" x14ac:dyDescent="0.3">
      <c r="E284" s="97"/>
      <c r="F284" s="82"/>
      <c r="G284" s="82"/>
      <c r="H284" s="82"/>
      <c r="I284" s="82"/>
      <c r="J284" s="82"/>
      <c r="K284" s="82"/>
      <c r="L284" s="82"/>
    </row>
    <row r="285" spans="5:12" x14ac:dyDescent="0.3">
      <c r="E285" s="97"/>
      <c r="F285" s="82"/>
      <c r="G285" s="82"/>
      <c r="H285" s="82"/>
      <c r="I285" s="82"/>
      <c r="J285" s="82"/>
      <c r="K285" s="82"/>
      <c r="L285" s="82"/>
    </row>
    <row r="286" spans="5:12" x14ac:dyDescent="0.3">
      <c r="E286" s="97"/>
      <c r="F286" s="82"/>
      <c r="G286" s="82"/>
      <c r="H286" s="82"/>
      <c r="I286" s="82"/>
      <c r="J286" s="82"/>
      <c r="K286" s="82"/>
      <c r="L286" s="82"/>
    </row>
    <row r="287" spans="5:12" x14ac:dyDescent="0.3">
      <c r="E287" s="97"/>
      <c r="F287" s="82"/>
      <c r="G287" s="82"/>
      <c r="H287" s="82"/>
      <c r="I287" s="82"/>
      <c r="J287" s="82"/>
      <c r="K287" s="82"/>
      <c r="L287" s="82"/>
    </row>
    <row r="288" spans="5:12" x14ac:dyDescent="0.3">
      <c r="E288" s="97"/>
      <c r="F288" s="82"/>
      <c r="G288" s="82"/>
      <c r="H288" s="82"/>
      <c r="I288" s="82"/>
      <c r="J288" s="82"/>
      <c r="K288" s="82"/>
      <c r="L288" s="82"/>
    </row>
    <row r="289" spans="5:12" x14ac:dyDescent="0.3">
      <c r="E289" s="97"/>
      <c r="F289" s="82"/>
      <c r="G289" s="82"/>
      <c r="H289" s="82"/>
      <c r="I289" s="82"/>
      <c r="J289" s="82"/>
      <c r="K289" s="82"/>
      <c r="L289" s="82"/>
    </row>
    <row r="290" spans="5:12" x14ac:dyDescent="0.3">
      <c r="E290" s="97"/>
      <c r="F290" s="82"/>
      <c r="G290" s="82"/>
      <c r="H290" s="82"/>
      <c r="I290" s="82"/>
      <c r="J290" s="82"/>
      <c r="K290" s="82"/>
      <c r="L290" s="82"/>
    </row>
    <row r="291" spans="5:12" x14ac:dyDescent="0.3">
      <c r="E291" s="97"/>
      <c r="F291" s="82"/>
      <c r="G291" s="82"/>
      <c r="H291" s="82"/>
      <c r="I291" s="82"/>
      <c r="J291" s="82"/>
      <c r="K291" s="82"/>
      <c r="L291" s="82"/>
    </row>
    <row r="292" spans="5:12" x14ac:dyDescent="0.3">
      <c r="E292" s="97"/>
      <c r="F292" s="82"/>
      <c r="G292" s="82"/>
      <c r="H292" s="82"/>
      <c r="I292" s="82"/>
      <c r="J292" s="82"/>
      <c r="K292" s="82"/>
      <c r="L292" s="82"/>
    </row>
    <row r="293" spans="5:12" x14ac:dyDescent="0.3">
      <c r="E293" s="97"/>
      <c r="F293" s="82"/>
      <c r="G293" s="82"/>
      <c r="H293" s="82"/>
      <c r="I293" s="82"/>
      <c r="J293" s="82"/>
      <c r="K293" s="82"/>
      <c r="L293" s="82"/>
    </row>
    <row r="294" spans="5:12" x14ac:dyDescent="0.3">
      <c r="E294" s="97"/>
      <c r="F294" s="82"/>
      <c r="G294" s="82"/>
      <c r="H294" s="82"/>
      <c r="I294" s="82"/>
      <c r="J294" s="82"/>
      <c r="K294" s="82"/>
      <c r="L294" s="82"/>
    </row>
    <row r="295" spans="5:12" x14ac:dyDescent="0.3">
      <c r="E295" s="97"/>
      <c r="F295" s="82"/>
      <c r="G295" s="82"/>
      <c r="H295" s="82"/>
      <c r="I295" s="82"/>
      <c r="J295" s="82"/>
      <c r="K295" s="82"/>
      <c r="L295" s="82"/>
    </row>
    <row r="296" spans="5:12" x14ac:dyDescent="0.3">
      <c r="E296" s="97"/>
      <c r="F296" s="82"/>
      <c r="G296" s="82"/>
      <c r="H296" s="82"/>
      <c r="I296" s="82"/>
      <c r="J296" s="82"/>
      <c r="K296" s="82"/>
      <c r="L296" s="82"/>
    </row>
    <row r="297" spans="5:12" x14ac:dyDescent="0.3">
      <c r="E297" s="97"/>
      <c r="F297" s="82"/>
      <c r="G297" s="82"/>
      <c r="H297" s="82"/>
      <c r="I297" s="82"/>
      <c r="J297" s="82"/>
      <c r="K297" s="82"/>
      <c r="L297" s="82"/>
    </row>
    <row r="298" spans="5:12" x14ac:dyDescent="0.3">
      <c r="E298" s="97"/>
      <c r="F298" s="82"/>
      <c r="G298" s="82"/>
      <c r="H298" s="82"/>
      <c r="I298" s="82"/>
      <c r="J298" s="82"/>
      <c r="K298" s="82"/>
      <c r="L298" s="82"/>
    </row>
    <row r="299" spans="5:12" x14ac:dyDescent="0.3">
      <c r="E299" s="97"/>
      <c r="F299" s="82"/>
      <c r="G299" s="82"/>
      <c r="H299" s="82"/>
      <c r="I299" s="82"/>
      <c r="J299" s="82"/>
      <c r="K299" s="82"/>
      <c r="L299" s="82"/>
    </row>
    <row r="300" spans="5:12" x14ac:dyDescent="0.3">
      <c r="E300" s="97"/>
      <c r="F300" s="82"/>
      <c r="G300" s="82"/>
      <c r="H300" s="82"/>
      <c r="I300" s="82"/>
      <c r="J300" s="82"/>
      <c r="K300" s="82"/>
      <c r="L300" s="82"/>
    </row>
    <row r="301" spans="5:12" x14ac:dyDescent="0.3">
      <c r="E301" s="97"/>
      <c r="F301" s="82"/>
      <c r="G301" s="82"/>
      <c r="H301" s="82"/>
      <c r="I301" s="82"/>
      <c r="J301" s="82"/>
      <c r="K301" s="82"/>
      <c r="L301" s="82"/>
    </row>
    <row r="302" spans="5:12" x14ac:dyDescent="0.3">
      <c r="E302" s="97"/>
      <c r="F302" s="82"/>
      <c r="G302" s="82"/>
      <c r="H302" s="82"/>
      <c r="I302" s="82"/>
      <c r="J302" s="82"/>
      <c r="K302" s="82"/>
      <c r="L302" s="82"/>
    </row>
    <row r="303" spans="5:12" x14ac:dyDescent="0.3">
      <c r="E303" s="97"/>
      <c r="F303" s="82"/>
      <c r="G303" s="82"/>
      <c r="H303" s="82"/>
      <c r="I303" s="82"/>
      <c r="J303" s="82"/>
      <c r="K303" s="82"/>
      <c r="L303" s="82"/>
    </row>
    <row r="304" spans="5:12" x14ac:dyDescent="0.3">
      <c r="E304" s="97"/>
      <c r="F304" s="82"/>
      <c r="G304" s="82"/>
      <c r="H304" s="82"/>
      <c r="I304" s="82"/>
      <c r="J304" s="82"/>
      <c r="K304" s="82"/>
      <c r="L304" s="82"/>
    </row>
    <row r="305" spans="5:12" x14ac:dyDescent="0.3">
      <c r="E305" s="97"/>
      <c r="F305" s="82"/>
      <c r="G305" s="82"/>
      <c r="H305" s="82"/>
      <c r="I305" s="82"/>
      <c r="J305" s="82"/>
      <c r="K305" s="82"/>
      <c r="L305" s="82"/>
    </row>
    <row r="306" spans="5:12" x14ac:dyDescent="0.3">
      <c r="E306" s="97"/>
      <c r="F306" s="82"/>
      <c r="G306" s="82"/>
      <c r="H306" s="82"/>
      <c r="I306" s="82"/>
      <c r="J306" s="82"/>
      <c r="K306" s="82"/>
      <c r="L306" s="82"/>
    </row>
    <row r="307" spans="5:12" x14ac:dyDescent="0.3">
      <c r="E307" s="97"/>
      <c r="F307" s="82"/>
      <c r="G307" s="82"/>
      <c r="H307" s="82"/>
      <c r="I307" s="82"/>
      <c r="J307" s="82"/>
      <c r="K307" s="82"/>
      <c r="L307" s="82"/>
    </row>
    <row r="308" spans="5:12" x14ac:dyDescent="0.3">
      <c r="E308" s="97"/>
      <c r="F308" s="82"/>
      <c r="G308" s="82"/>
      <c r="H308" s="82"/>
      <c r="I308" s="82"/>
      <c r="J308" s="82"/>
      <c r="K308" s="82"/>
      <c r="L308" s="82"/>
    </row>
    <row r="309" spans="5:12" x14ac:dyDescent="0.3">
      <c r="E309" s="97"/>
      <c r="F309" s="82"/>
      <c r="G309" s="82"/>
      <c r="H309" s="82"/>
      <c r="I309" s="82"/>
      <c r="J309" s="82"/>
      <c r="K309" s="82"/>
      <c r="L309" s="82"/>
    </row>
    <row r="310" spans="5:12" x14ac:dyDescent="0.3">
      <c r="E310" s="97"/>
      <c r="F310" s="82"/>
      <c r="G310" s="82"/>
      <c r="H310" s="82"/>
      <c r="I310" s="82"/>
      <c r="J310" s="82"/>
      <c r="K310" s="82"/>
      <c r="L310" s="82"/>
    </row>
    <row r="311" spans="5:12" x14ac:dyDescent="0.3">
      <c r="E311" s="97"/>
      <c r="F311" s="82"/>
      <c r="G311" s="82"/>
      <c r="H311" s="82"/>
      <c r="I311" s="82"/>
      <c r="J311" s="82"/>
      <c r="K311" s="82"/>
      <c r="L311" s="82"/>
    </row>
    <row r="312" spans="5:12" x14ac:dyDescent="0.3">
      <c r="E312" s="97"/>
      <c r="F312" s="82"/>
      <c r="G312" s="82"/>
      <c r="H312" s="82"/>
      <c r="I312" s="82"/>
      <c r="J312" s="82"/>
      <c r="K312" s="82"/>
      <c r="L312" s="82"/>
    </row>
    <row r="313" spans="5:12" x14ac:dyDescent="0.3">
      <c r="E313" s="97"/>
      <c r="F313" s="82"/>
      <c r="G313" s="82"/>
      <c r="H313" s="82"/>
      <c r="I313" s="82"/>
      <c r="J313" s="82"/>
      <c r="K313" s="82"/>
      <c r="L313" s="82"/>
    </row>
    <row r="314" spans="5:12" x14ac:dyDescent="0.3">
      <c r="E314" s="97"/>
      <c r="F314" s="82"/>
      <c r="G314" s="82"/>
      <c r="H314" s="82"/>
      <c r="I314" s="82"/>
      <c r="J314" s="82"/>
      <c r="K314" s="82"/>
      <c r="L314" s="82"/>
    </row>
    <row r="315" spans="5:12" x14ac:dyDescent="0.3">
      <c r="E315" s="97"/>
      <c r="F315" s="82"/>
      <c r="G315" s="82"/>
      <c r="H315" s="82"/>
      <c r="I315" s="82"/>
      <c r="J315" s="82"/>
      <c r="K315" s="82"/>
      <c r="L315" s="82"/>
    </row>
    <row r="316" spans="5:12" x14ac:dyDescent="0.3">
      <c r="E316" s="97"/>
      <c r="F316" s="82"/>
      <c r="G316" s="82"/>
      <c r="H316" s="82"/>
      <c r="I316" s="82"/>
      <c r="J316" s="82"/>
      <c r="K316" s="82"/>
      <c r="L316" s="82"/>
    </row>
    <row r="317" spans="5:12" x14ac:dyDescent="0.3">
      <c r="E317" s="97"/>
      <c r="F317" s="82"/>
      <c r="G317" s="82"/>
      <c r="H317" s="82"/>
      <c r="I317" s="82"/>
      <c r="J317" s="82"/>
      <c r="K317" s="82"/>
      <c r="L317" s="82"/>
    </row>
    <row r="318" spans="5:12" x14ac:dyDescent="0.3">
      <c r="E318" s="97"/>
      <c r="F318" s="82"/>
      <c r="G318" s="82"/>
      <c r="H318" s="82"/>
      <c r="I318" s="82"/>
      <c r="J318" s="82"/>
      <c r="K318" s="82"/>
      <c r="L318" s="82"/>
    </row>
    <row r="319" spans="5:12" x14ac:dyDescent="0.3">
      <c r="E319" s="97"/>
      <c r="F319" s="82"/>
      <c r="G319" s="82"/>
      <c r="H319" s="82"/>
      <c r="I319" s="82"/>
      <c r="J319" s="82"/>
      <c r="K319" s="82"/>
      <c r="L319" s="82"/>
    </row>
    <row r="320" spans="5:12" x14ac:dyDescent="0.3">
      <c r="E320" s="97"/>
      <c r="F320" s="82"/>
      <c r="G320" s="82"/>
      <c r="H320" s="82"/>
      <c r="I320" s="82"/>
      <c r="J320" s="82"/>
      <c r="K320" s="82"/>
      <c r="L320" s="82"/>
    </row>
    <row r="321" spans="5:12" x14ac:dyDescent="0.3">
      <c r="E321" s="97"/>
      <c r="F321" s="82"/>
      <c r="G321" s="82"/>
      <c r="H321" s="82"/>
      <c r="I321" s="82"/>
      <c r="J321" s="82"/>
      <c r="K321" s="82"/>
      <c r="L321" s="82"/>
    </row>
    <row r="322" spans="5:12" x14ac:dyDescent="0.3">
      <c r="E322" s="97"/>
      <c r="F322" s="82"/>
      <c r="G322" s="82"/>
      <c r="H322" s="82"/>
      <c r="I322" s="82"/>
      <c r="J322" s="82"/>
      <c r="K322" s="82"/>
      <c r="L322" s="82"/>
    </row>
    <row r="323" spans="5:12" x14ac:dyDescent="0.3">
      <c r="E323" s="97"/>
      <c r="F323" s="82"/>
      <c r="G323" s="82"/>
      <c r="H323" s="82"/>
      <c r="I323" s="82"/>
      <c r="J323" s="82"/>
      <c r="K323" s="82"/>
      <c r="L323" s="82"/>
    </row>
    <row r="324" spans="5:12" x14ac:dyDescent="0.3">
      <c r="E324" s="97"/>
      <c r="F324" s="82"/>
      <c r="G324" s="82"/>
      <c r="H324" s="82"/>
      <c r="I324" s="82"/>
      <c r="J324" s="82"/>
      <c r="K324" s="82"/>
      <c r="L324" s="82"/>
    </row>
    <row r="325" spans="5:12" x14ac:dyDescent="0.3">
      <c r="E325" s="97"/>
      <c r="F325" s="82"/>
      <c r="G325" s="82"/>
      <c r="H325" s="82"/>
      <c r="I325" s="82"/>
      <c r="J325" s="82"/>
      <c r="K325" s="82"/>
      <c r="L325" s="82"/>
    </row>
    <row r="326" spans="5:12" x14ac:dyDescent="0.3">
      <c r="E326" s="97"/>
      <c r="F326" s="82"/>
      <c r="G326" s="82"/>
      <c r="H326" s="82"/>
      <c r="I326" s="82"/>
      <c r="J326" s="82"/>
      <c r="K326" s="82"/>
      <c r="L326" s="82"/>
    </row>
    <row r="327" spans="5:12" x14ac:dyDescent="0.3">
      <c r="E327" s="97"/>
      <c r="F327" s="82"/>
      <c r="G327" s="82"/>
      <c r="H327" s="82"/>
      <c r="I327" s="82"/>
      <c r="J327" s="82"/>
      <c r="K327" s="82"/>
      <c r="L327" s="82"/>
    </row>
    <row r="328" spans="5:12" x14ac:dyDescent="0.3">
      <c r="E328" s="97"/>
      <c r="F328" s="82"/>
      <c r="G328" s="82"/>
      <c r="H328" s="82"/>
      <c r="I328" s="82"/>
      <c r="J328" s="82"/>
      <c r="K328" s="82"/>
      <c r="L328" s="82"/>
    </row>
    <row r="329" spans="5:12" x14ac:dyDescent="0.3">
      <c r="E329" s="97"/>
      <c r="F329" s="82"/>
      <c r="G329" s="82"/>
      <c r="H329" s="82"/>
      <c r="I329" s="82"/>
      <c r="J329" s="82"/>
      <c r="K329" s="82"/>
      <c r="L329" s="82"/>
    </row>
    <row r="330" spans="5:12" x14ac:dyDescent="0.3">
      <c r="E330" s="97"/>
      <c r="F330" s="82"/>
      <c r="G330" s="82"/>
      <c r="H330" s="82"/>
      <c r="I330" s="82"/>
      <c r="J330" s="82"/>
      <c r="K330" s="82"/>
      <c r="L330" s="82"/>
    </row>
    <row r="331" spans="5:12" x14ac:dyDescent="0.3">
      <c r="E331" s="97"/>
      <c r="F331" s="82"/>
      <c r="G331" s="82"/>
      <c r="H331" s="82"/>
      <c r="I331" s="82"/>
      <c r="J331" s="82"/>
      <c r="K331" s="82"/>
      <c r="L331" s="82"/>
    </row>
    <row r="332" spans="5:12" x14ac:dyDescent="0.3">
      <c r="E332" s="97"/>
      <c r="F332" s="82"/>
      <c r="G332" s="82"/>
      <c r="H332" s="82"/>
      <c r="I332" s="82"/>
      <c r="J332" s="82"/>
      <c r="K332" s="82"/>
      <c r="L332" s="82"/>
    </row>
    <row r="333" spans="5:12" x14ac:dyDescent="0.3">
      <c r="E333" s="97"/>
      <c r="F333" s="82"/>
      <c r="G333" s="82"/>
      <c r="H333" s="82"/>
      <c r="I333" s="82"/>
      <c r="J333" s="82"/>
      <c r="K333" s="82"/>
      <c r="L333" s="82"/>
    </row>
    <row r="334" spans="5:12" x14ac:dyDescent="0.3">
      <c r="E334" s="97"/>
      <c r="F334" s="82"/>
      <c r="G334" s="82"/>
      <c r="H334" s="82"/>
      <c r="I334" s="82"/>
      <c r="J334" s="82"/>
      <c r="K334" s="82"/>
      <c r="L334" s="82"/>
    </row>
    <row r="335" spans="5:12" x14ac:dyDescent="0.3">
      <c r="E335" s="97"/>
      <c r="F335" s="82"/>
      <c r="G335" s="82"/>
      <c r="H335" s="82"/>
      <c r="I335" s="82"/>
      <c r="J335" s="82"/>
      <c r="K335" s="82"/>
      <c r="L335" s="82"/>
    </row>
    <row r="336" spans="5:12" x14ac:dyDescent="0.3">
      <c r="E336" s="97"/>
      <c r="F336" s="82"/>
      <c r="G336" s="82"/>
      <c r="H336" s="82"/>
      <c r="I336" s="82"/>
      <c r="J336" s="82"/>
      <c r="K336" s="82"/>
      <c r="L336" s="82"/>
    </row>
    <row r="337" spans="5:12" x14ac:dyDescent="0.3">
      <c r="E337" s="97"/>
      <c r="F337" s="82"/>
      <c r="G337" s="82"/>
      <c r="H337" s="82"/>
      <c r="I337" s="82"/>
      <c r="J337" s="82"/>
      <c r="K337" s="82"/>
      <c r="L337" s="82"/>
    </row>
    <row r="338" spans="5:12" x14ac:dyDescent="0.3">
      <c r="E338" s="97"/>
      <c r="F338" s="82"/>
      <c r="G338" s="82"/>
      <c r="H338" s="82"/>
      <c r="I338" s="82"/>
      <c r="J338" s="82"/>
      <c r="K338" s="82"/>
      <c r="L338" s="82"/>
    </row>
    <row r="339" spans="5:12" x14ac:dyDescent="0.3">
      <c r="E339" s="97"/>
      <c r="F339" s="82"/>
      <c r="G339" s="82"/>
      <c r="H339" s="82"/>
      <c r="I339" s="82"/>
      <c r="J339" s="82"/>
      <c r="K339" s="82"/>
      <c r="L339" s="82"/>
    </row>
    <row r="340" spans="5:12" x14ac:dyDescent="0.3">
      <c r="E340" s="97"/>
      <c r="F340" s="82"/>
      <c r="G340" s="82"/>
      <c r="H340" s="82"/>
      <c r="I340" s="82"/>
      <c r="J340" s="82"/>
      <c r="K340" s="82"/>
      <c r="L340" s="82"/>
    </row>
    <row r="341" spans="5:12" x14ac:dyDescent="0.3">
      <c r="E341" s="97"/>
      <c r="F341" s="82"/>
      <c r="G341" s="82"/>
      <c r="H341" s="82"/>
      <c r="I341" s="82"/>
      <c r="J341" s="82"/>
      <c r="K341" s="82"/>
      <c r="L341" s="82"/>
    </row>
    <row r="342" spans="5:12" x14ac:dyDescent="0.3">
      <c r="E342" s="97"/>
      <c r="F342" s="82"/>
      <c r="G342" s="82"/>
      <c r="H342" s="82"/>
      <c r="I342" s="82"/>
      <c r="J342" s="82"/>
      <c r="K342" s="82"/>
      <c r="L342" s="82"/>
    </row>
    <row r="343" spans="5:12" x14ac:dyDescent="0.3">
      <c r="E343" s="97"/>
      <c r="F343" s="82"/>
      <c r="G343" s="82"/>
      <c r="H343" s="82"/>
      <c r="I343" s="82"/>
      <c r="J343" s="82"/>
      <c r="K343" s="82"/>
      <c r="L343" s="82"/>
    </row>
    <row r="344" spans="5:12" x14ac:dyDescent="0.3">
      <c r="E344" s="97"/>
      <c r="F344" s="82"/>
      <c r="G344" s="82"/>
      <c r="H344" s="82"/>
      <c r="I344" s="82"/>
      <c r="J344" s="82"/>
      <c r="K344" s="82"/>
      <c r="L344" s="82"/>
    </row>
    <row r="345" spans="5:12" x14ac:dyDescent="0.3">
      <c r="E345" s="97"/>
      <c r="F345" s="82"/>
      <c r="G345" s="82"/>
      <c r="H345" s="82"/>
      <c r="I345" s="82"/>
      <c r="J345" s="82"/>
      <c r="K345" s="82"/>
      <c r="L345" s="82"/>
    </row>
    <row r="346" spans="5:12" x14ac:dyDescent="0.3">
      <c r="E346" s="97"/>
      <c r="F346" s="82"/>
      <c r="G346" s="82"/>
      <c r="H346" s="82"/>
      <c r="I346" s="82"/>
      <c r="J346" s="82"/>
      <c r="K346" s="82"/>
      <c r="L346" s="82"/>
    </row>
    <row r="347" spans="5:12" x14ac:dyDescent="0.3">
      <c r="E347" s="97"/>
      <c r="F347" s="82"/>
      <c r="G347" s="82"/>
      <c r="H347" s="82"/>
      <c r="I347" s="82"/>
      <c r="J347" s="82"/>
      <c r="K347" s="82"/>
      <c r="L347" s="82"/>
    </row>
    <row r="348" spans="5:12" x14ac:dyDescent="0.3">
      <c r="E348" s="97"/>
      <c r="F348" s="82"/>
      <c r="G348" s="82"/>
      <c r="H348" s="82"/>
      <c r="I348" s="82"/>
      <c r="J348" s="82"/>
      <c r="K348" s="82"/>
      <c r="L348" s="82"/>
    </row>
    <row r="349" spans="5:12" x14ac:dyDescent="0.3">
      <c r="E349" s="97"/>
      <c r="F349" s="82"/>
      <c r="G349" s="82"/>
      <c r="H349" s="82"/>
      <c r="I349" s="82"/>
      <c r="J349" s="82"/>
      <c r="K349" s="82"/>
      <c r="L349" s="82"/>
    </row>
    <row r="350" spans="5:12" x14ac:dyDescent="0.3">
      <c r="E350" s="97"/>
      <c r="F350" s="82"/>
      <c r="G350" s="82"/>
      <c r="H350" s="82"/>
      <c r="I350" s="82"/>
      <c r="J350" s="82"/>
      <c r="K350" s="82"/>
      <c r="L350" s="82"/>
    </row>
    <row r="351" spans="5:12" x14ac:dyDescent="0.3">
      <c r="E351" s="97"/>
      <c r="F351" s="82"/>
      <c r="G351" s="82"/>
      <c r="H351" s="82"/>
      <c r="I351" s="82"/>
      <c r="J351" s="82"/>
      <c r="K351" s="82"/>
      <c r="L351" s="82"/>
    </row>
    <row r="352" spans="5:12" x14ac:dyDescent="0.3">
      <c r="E352" s="97"/>
      <c r="F352" s="82"/>
      <c r="G352" s="82"/>
      <c r="H352" s="82"/>
      <c r="I352" s="82"/>
      <c r="J352" s="82"/>
      <c r="K352" s="82"/>
      <c r="L352" s="82"/>
    </row>
    <row r="353" spans="5:12" x14ac:dyDescent="0.3">
      <c r="E353" s="97"/>
      <c r="F353" s="82"/>
      <c r="G353" s="82"/>
      <c r="H353" s="82"/>
      <c r="I353" s="82"/>
      <c r="J353" s="82"/>
      <c r="K353" s="82"/>
      <c r="L353" s="82"/>
    </row>
    <row r="354" spans="5:12" x14ac:dyDescent="0.3">
      <c r="E354" s="97"/>
      <c r="F354" s="82"/>
      <c r="G354" s="82"/>
      <c r="H354" s="82"/>
      <c r="I354" s="82"/>
      <c r="J354" s="82"/>
      <c r="K354" s="82"/>
      <c r="L354" s="82"/>
    </row>
    <row r="355" spans="5:12" x14ac:dyDescent="0.3">
      <c r="E355" s="97"/>
      <c r="F355" s="82"/>
      <c r="G355" s="82"/>
      <c r="H355" s="82"/>
      <c r="I355" s="82"/>
      <c r="J355" s="82"/>
      <c r="K355" s="82"/>
      <c r="L355" s="82"/>
    </row>
    <row r="356" spans="5:12" x14ac:dyDescent="0.3">
      <c r="E356" s="97"/>
      <c r="F356" s="82"/>
      <c r="G356" s="82"/>
      <c r="H356" s="82"/>
      <c r="I356" s="82"/>
      <c r="J356" s="82"/>
      <c r="K356" s="82"/>
      <c r="L356" s="82"/>
    </row>
    <row r="357" spans="5:12" x14ac:dyDescent="0.3">
      <c r="E357" s="97"/>
      <c r="F357" s="82"/>
      <c r="G357" s="82"/>
      <c r="H357" s="82"/>
      <c r="I357" s="82"/>
      <c r="J357" s="82"/>
      <c r="K357" s="82"/>
      <c r="L357" s="82"/>
    </row>
    <row r="358" spans="5:12" x14ac:dyDescent="0.3">
      <c r="E358" s="97"/>
      <c r="F358" s="82"/>
      <c r="G358" s="82"/>
      <c r="H358" s="82"/>
      <c r="I358" s="82"/>
      <c r="J358" s="82"/>
      <c r="K358" s="82"/>
      <c r="L358" s="82"/>
    </row>
    <row r="359" spans="5:12" x14ac:dyDescent="0.3">
      <c r="E359" s="97"/>
      <c r="F359" s="82"/>
      <c r="G359" s="82"/>
      <c r="H359" s="82"/>
      <c r="I359" s="82"/>
      <c r="J359" s="82"/>
      <c r="K359" s="82"/>
      <c r="L359" s="82"/>
    </row>
    <row r="360" spans="5:12" x14ac:dyDescent="0.3">
      <c r="E360" s="97"/>
      <c r="F360" s="82"/>
      <c r="G360" s="82"/>
      <c r="H360" s="82"/>
      <c r="I360" s="82"/>
      <c r="J360" s="82"/>
      <c r="K360" s="82"/>
      <c r="L360" s="82"/>
    </row>
    <row r="361" spans="5:12" x14ac:dyDescent="0.3">
      <c r="E361" s="97"/>
      <c r="F361" s="82"/>
      <c r="G361" s="82"/>
      <c r="H361" s="82"/>
      <c r="I361" s="82"/>
      <c r="J361" s="82"/>
      <c r="K361" s="82"/>
      <c r="L361" s="82"/>
    </row>
    <row r="362" spans="5:12" x14ac:dyDescent="0.3">
      <c r="E362" s="97"/>
      <c r="F362" s="82"/>
      <c r="G362" s="82"/>
      <c r="H362" s="82"/>
      <c r="I362" s="82"/>
      <c r="J362" s="82"/>
      <c r="K362" s="82"/>
      <c r="L362" s="82"/>
    </row>
    <row r="363" spans="5:12" x14ac:dyDescent="0.3">
      <c r="E363" s="97"/>
      <c r="F363" s="82"/>
      <c r="G363" s="82"/>
      <c r="H363" s="82"/>
      <c r="I363" s="82"/>
      <c r="J363" s="82"/>
      <c r="K363" s="82"/>
      <c r="L363" s="82"/>
    </row>
    <row r="364" spans="5:12" x14ac:dyDescent="0.3">
      <c r="E364" s="97"/>
      <c r="F364" s="82"/>
      <c r="G364" s="82"/>
      <c r="H364" s="82"/>
      <c r="I364" s="82"/>
      <c r="J364" s="82"/>
      <c r="K364" s="82"/>
      <c r="L364" s="82"/>
    </row>
    <row r="365" spans="5:12" x14ac:dyDescent="0.3">
      <c r="E365" s="97"/>
      <c r="F365" s="82"/>
      <c r="G365" s="82"/>
      <c r="H365" s="82"/>
      <c r="I365" s="82"/>
      <c r="J365" s="82"/>
      <c r="K365" s="82"/>
      <c r="L365" s="82"/>
    </row>
    <row r="366" spans="5:12" x14ac:dyDescent="0.3">
      <c r="E366" s="97"/>
      <c r="F366" s="82"/>
      <c r="G366" s="82"/>
      <c r="H366" s="82"/>
      <c r="I366" s="82"/>
      <c r="J366" s="82"/>
      <c r="K366" s="82"/>
      <c r="L366" s="82"/>
    </row>
    <row r="367" spans="5:12" x14ac:dyDescent="0.3">
      <c r="E367" s="97"/>
      <c r="F367" s="82"/>
      <c r="G367" s="82"/>
      <c r="H367" s="82"/>
      <c r="I367" s="82"/>
      <c r="J367" s="82"/>
      <c r="K367" s="82"/>
      <c r="L367" s="82"/>
    </row>
    <row r="368" spans="5:12" x14ac:dyDescent="0.3">
      <c r="E368" s="97"/>
      <c r="F368" s="82"/>
      <c r="G368" s="82"/>
      <c r="H368" s="82"/>
      <c r="I368" s="82"/>
      <c r="J368" s="82"/>
      <c r="K368" s="82"/>
      <c r="L368" s="82"/>
    </row>
    <row r="369" spans="5:12" x14ac:dyDescent="0.3">
      <c r="E369" s="97"/>
      <c r="F369" s="82"/>
      <c r="G369" s="82"/>
      <c r="H369" s="82"/>
      <c r="I369" s="82"/>
      <c r="J369" s="82"/>
      <c r="K369" s="82"/>
      <c r="L369" s="82"/>
    </row>
    <row r="370" spans="5:12" x14ac:dyDescent="0.3">
      <c r="E370" s="97"/>
      <c r="F370" s="82"/>
      <c r="G370" s="82"/>
      <c r="H370" s="82"/>
      <c r="I370" s="82"/>
      <c r="J370" s="82"/>
      <c r="K370" s="82"/>
      <c r="L370" s="82"/>
    </row>
    <row r="371" spans="5:12" x14ac:dyDescent="0.3">
      <c r="E371" s="97"/>
      <c r="F371" s="82"/>
      <c r="G371" s="82"/>
      <c r="H371" s="82"/>
      <c r="I371" s="82"/>
      <c r="J371" s="82"/>
      <c r="K371" s="82"/>
      <c r="L371" s="82"/>
    </row>
    <row r="372" spans="5:12" x14ac:dyDescent="0.3">
      <c r="E372" s="97"/>
      <c r="F372" s="82"/>
      <c r="G372" s="82"/>
      <c r="H372" s="82"/>
      <c r="I372" s="82"/>
      <c r="J372" s="82"/>
      <c r="K372" s="82"/>
      <c r="L372" s="82"/>
    </row>
    <row r="373" spans="5:12" x14ac:dyDescent="0.3">
      <c r="E373" s="97"/>
      <c r="F373" s="82"/>
      <c r="G373" s="82"/>
      <c r="H373" s="82"/>
      <c r="I373" s="82"/>
      <c r="J373" s="82"/>
      <c r="K373" s="82"/>
      <c r="L373" s="82"/>
    </row>
    <row r="374" spans="5:12" x14ac:dyDescent="0.3">
      <c r="E374" s="97"/>
      <c r="F374" s="82"/>
      <c r="G374" s="82"/>
      <c r="H374" s="82"/>
      <c r="I374" s="82"/>
      <c r="J374" s="82"/>
      <c r="K374" s="82"/>
      <c r="L374" s="82"/>
    </row>
    <row r="375" spans="5:12" x14ac:dyDescent="0.3">
      <c r="E375" s="97"/>
      <c r="F375" s="82"/>
      <c r="G375" s="82"/>
      <c r="H375" s="82"/>
      <c r="I375" s="82"/>
      <c r="J375" s="82"/>
      <c r="K375" s="82"/>
      <c r="L375" s="82"/>
    </row>
    <row r="376" spans="5:12" x14ac:dyDescent="0.3">
      <c r="E376" s="97"/>
      <c r="F376" s="82"/>
      <c r="G376" s="82"/>
      <c r="H376" s="82"/>
      <c r="I376" s="82"/>
      <c r="J376" s="82"/>
      <c r="K376" s="82"/>
      <c r="L376" s="82"/>
    </row>
    <row r="377" spans="5:12" x14ac:dyDescent="0.3">
      <c r="E377" s="97"/>
      <c r="F377" s="82"/>
      <c r="G377" s="82"/>
      <c r="H377" s="82"/>
      <c r="I377" s="82"/>
      <c r="J377" s="82"/>
      <c r="K377" s="82"/>
      <c r="L377" s="82"/>
    </row>
    <row r="378" spans="5:12" x14ac:dyDescent="0.3">
      <c r="E378" s="97"/>
      <c r="F378" s="82"/>
      <c r="G378" s="82"/>
      <c r="H378" s="82"/>
      <c r="I378" s="82"/>
      <c r="J378" s="82"/>
      <c r="K378" s="82"/>
      <c r="L378" s="82"/>
    </row>
    <row r="379" spans="5:12" x14ac:dyDescent="0.3">
      <c r="E379" s="97"/>
      <c r="F379" s="82"/>
      <c r="G379" s="82"/>
      <c r="H379" s="82"/>
      <c r="I379" s="82"/>
      <c r="J379" s="82"/>
      <c r="K379" s="82"/>
      <c r="L379" s="82"/>
    </row>
    <row r="380" spans="5:12" x14ac:dyDescent="0.3">
      <c r="E380" s="97"/>
      <c r="F380" s="82"/>
      <c r="G380" s="82"/>
      <c r="H380" s="82"/>
      <c r="I380" s="82"/>
      <c r="J380" s="82"/>
      <c r="K380" s="82"/>
      <c r="L380" s="82"/>
    </row>
    <row r="381" spans="5:12" x14ac:dyDescent="0.3">
      <c r="E381" s="97"/>
      <c r="F381" s="82"/>
      <c r="G381" s="82"/>
      <c r="H381" s="82"/>
      <c r="I381" s="82"/>
      <c r="J381" s="82"/>
      <c r="K381" s="82"/>
      <c r="L381" s="82"/>
    </row>
    <row r="382" spans="5:12" x14ac:dyDescent="0.3">
      <c r="E382" s="97"/>
      <c r="F382" s="82"/>
      <c r="G382" s="82"/>
      <c r="H382" s="82"/>
      <c r="I382" s="82"/>
      <c r="J382" s="82"/>
      <c r="K382" s="82"/>
      <c r="L382" s="82"/>
    </row>
    <row r="383" spans="5:12" x14ac:dyDescent="0.3">
      <c r="E383" s="97"/>
      <c r="F383" s="82"/>
      <c r="G383" s="82"/>
      <c r="H383" s="82"/>
      <c r="I383" s="82"/>
      <c r="J383" s="82"/>
      <c r="K383" s="82"/>
      <c r="L383" s="82"/>
    </row>
    <row r="384" spans="5:12" x14ac:dyDescent="0.3">
      <c r="E384" s="97"/>
      <c r="F384" s="82"/>
      <c r="G384" s="82"/>
      <c r="H384" s="82"/>
      <c r="I384" s="82"/>
      <c r="J384" s="82"/>
      <c r="K384" s="82"/>
      <c r="L384" s="82"/>
    </row>
    <row r="385" spans="5:12" x14ac:dyDescent="0.3">
      <c r="E385" s="97"/>
      <c r="F385" s="82"/>
      <c r="G385" s="82"/>
      <c r="H385" s="82"/>
      <c r="I385" s="82"/>
      <c r="J385" s="82"/>
      <c r="K385" s="82"/>
      <c r="L385" s="82"/>
    </row>
    <row r="386" spans="5:12" x14ac:dyDescent="0.3">
      <c r="E386" s="97"/>
      <c r="F386" s="82"/>
      <c r="G386" s="82"/>
      <c r="H386" s="82"/>
      <c r="I386" s="82"/>
      <c r="J386" s="82"/>
      <c r="K386" s="82"/>
      <c r="L386" s="82"/>
    </row>
    <row r="387" spans="5:12" x14ac:dyDescent="0.3">
      <c r="E387" s="97"/>
      <c r="F387" s="82"/>
      <c r="G387" s="82"/>
      <c r="H387" s="82"/>
      <c r="I387" s="82"/>
      <c r="J387" s="82"/>
      <c r="K387" s="82"/>
      <c r="L387" s="82"/>
    </row>
    <row r="388" spans="5:12" x14ac:dyDescent="0.3">
      <c r="E388" s="97"/>
      <c r="F388" s="82"/>
      <c r="G388" s="82"/>
      <c r="H388" s="82"/>
      <c r="I388" s="82"/>
      <c r="J388" s="82"/>
      <c r="K388" s="82"/>
      <c r="L388" s="82"/>
    </row>
    <row r="389" spans="5:12" x14ac:dyDescent="0.3">
      <c r="E389" s="97"/>
      <c r="F389" s="82"/>
      <c r="G389" s="82"/>
      <c r="H389" s="82"/>
      <c r="I389" s="82"/>
      <c r="J389" s="82"/>
      <c r="K389" s="82"/>
      <c r="L389" s="82"/>
    </row>
    <row r="390" spans="5:12" x14ac:dyDescent="0.3">
      <c r="E390" s="97"/>
      <c r="F390" s="82"/>
      <c r="G390" s="82"/>
      <c r="H390" s="82"/>
      <c r="I390" s="82"/>
      <c r="J390" s="82"/>
      <c r="K390" s="82"/>
      <c r="L390" s="82"/>
    </row>
    <row r="391" spans="5:12" x14ac:dyDescent="0.3">
      <c r="E391" s="97"/>
      <c r="F391" s="82"/>
      <c r="G391" s="82"/>
      <c r="H391" s="82"/>
      <c r="I391" s="82"/>
      <c r="J391" s="82"/>
      <c r="K391" s="82"/>
      <c r="L391" s="82"/>
    </row>
    <row r="392" spans="5:12" x14ac:dyDescent="0.3">
      <c r="E392" s="97"/>
      <c r="F392" s="82"/>
      <c r="G392" s="82"/>
      <c r="H392" s="82"/>
      <c r="I392" s="82"/>
      <c r="J392" s="82"/>
      <c r="K392" s="82"/>
      <c r="L392" s="82"/>
    </row>
    <row r="393" spans="5:12" x14ac:dyDescent="0.3">
      <c r="E393" s="97"/>
      <c r="F393" s="82"/>
      <c r="G393" s="82"/>
      <c r="H393" s="82"/>
      <c r="I393" s="82"/>
      <c r="J393" s="82"/>
      <c r="K393" s="82"/>
      <c r="L393" s="82"/>
    </row>
    <row r="394" spans="5:12" x14ac:dyDescent="0.3">
      <c r="E394" s="97"/>
      <c r="F394" s="82"/>
      <c r="G394" s="82"/>
      <c r="H394" s="82"/>
      <c r="I394" s="82"/>
      <c r="J394" s="82"/>
      <c r="K394" s="82"/>
      <c r="L394" s="82"/>
    </row>
    <row r="395" spans="5:12" x14ac:dyDescent="0.3">
      <c r="E395" s="97"/>
      <c r="F395" s="82"/>
      <c r="G395" s="82"/>
      <c r="H395" s="82"/>
      <c r="I395" s="82"/>
      <c r="J395" s="82"/>
      <c r="K395" s="82"/>
      <c r="L395" s="82"/>
    </row>
    <row r="396" spans="5:12" x14ac:dyDescent="0.3">
      <c r="E396" s="97"/>
      <c r="F396" s="82"/>
      <c r="G396" s="82"/>
      <c r="H396" s="82"/>
      <c r="I396" s="82"/>
      <c r="J396" s="82"/>
      <c r="K396" s="82"/>
      <c r="L396" s="82"/>
    </row>
    <row r="397" spans="5:12" x14ac:dyDescent="0.3">
      <c r="E397" s="97"/>
      <c r="F397" s="82"/>
      <c r="G397" s="82"/>
      <c r="H397" s="82"/>
      <c r="I397" s="82"/>
      <c r="J397" s="82"/>
      <c r="K397" s="82"/>
      <c r="L397" s="82"/>
    </row>
    <row r="398" spans="5:12" x14ac:dyDescent="0.3">
      <c r="E398" s="97"/>
      <c r="F398" s="82"/>
      <c r="G398" s="82"/>
      <c r="H398" s="82"/>
      <c r="I398" s="82"/>
      <c r="J398" s="82"/>
      <c r="K398" s="82"/>
      <c r="L398" s="82"/>
    </row>
    <row r="399" spans="5:12" x14ac:dyDescent="0.3">
      <c r="E399" s="97"/>
      <c r="F399" s="82"/>
      <c r="G399" s="82"/>
      <c r="H399" s="82"/>
      <c r="I399" s="82"/>
      <c r="J399" s="82"/>
      <c r="K399" s="82"/>
      <c r="L399" s="82"/>
    </row>
    <row r="400" spans="5:12" x14ac:dyDescent="0.3">
      <c r="E400" s="97"/>
      <c r="F400" s="82"/>
      <c r="G400" s="82"/>
      <c r="H400" s="82"/>
      <c r="I400" s="82"/>
      <c r="J400" s="82"/>
      <c r="K400" s="82"/>
      <c r="L400" s="82"/>
    </row>
    <row r="401" spans="5:12" x14ac:dyDescent="0.3">
      <c r="E401" s="97"/>
      <c r="F401" s="82"/>
      <c r="G401" s="82"/>
      <c r="H401" s="82"/>
      <c r="I401" s="82"/>
      <c r="J401" s="82"/>
      <c r="K401" s="82"/>
      <c r="L401" s="82"/>
    </row>
    <row r="402" spans="5:12" x14ac:dyDescent="0.3">
      <c r="E402" s="97"/>
      <c r="F402" s="82"/>
      <c r="G402" s="82"/>
      <c r="H402" s="82"/>
      <c r="I402" s="82"/>
      <c r="J402" s="82"/>
      <c r="K402" s="82"/>
      <c r="L402" s="82"/>
    </row>
    <row r="403" spans="5:12" x14ac:dyDescent="0.3">
      <c r="E403" s="97"/>
      <c r="F403" s="82"/>
      <c r="G403" s="82"/>
      <c r="H403" s="82"/>
      <c r="I403" s="82"/>
      <c r="J403" s="82"/>
      <c r="K403" s="82"/>
      <c r="L403" s="82"/>
    </row>
    <row r="404" spans="5:12" x14ac:dyDescent="0.3">
      <c r="E404" s="97"/>
      <c r="F404" s="82"/>
      <c r="G404" s="82"/>
      <c r="H404" s="82"/>
      <c r="I404" s="82"/>
      <c r="J404" s="82"/>
      <c r="K404" s="82"/>
      <c r="L404" s="82"/>
    </row>
    <row r="405" spans="5:12" x14ac:dyDescent="0.3">
      <c r="E405" s="97"/>
      <c r="F405" s="82"/>
      <c r="G405" s="82"/>
      <c r="H405" s="82"/>
      <c r="I405" s="82"/>
      <c r="J405" s="82"/>
      <c r="K405" s="82"/>
      <c r="L405" s="82"/>
    </row>
    <row r="406" spans="5:12" x14ac:dyDescent="0.3">
      <c r="E406" s="97"/>
      <c r="F406" s="82"/>
      <c r="G406" s="82"/>
      <c r="H406" s="82"/>
      <c r="I406" s="82"/>
      <c r="J406" s="82"/>
      <c r="K406" s="82"/>
      <c r="L406" s="82"/>
    </row>
    <row r="407" spans="5:12" x14ac:dyDescent="0.3">
      <c r="E407" s="97"/>
      <c r="F407" s="82"/>
      <c r="G407" s="82"/>
      <c r="H407" s="82"/>
      <c r="I407" s="82"/>
      <c r="J407" s="82"/>
      <c r="K407" s="82"/>
      <c r="L407" s="82"/>
    </row>
    <row r="408" spans="5:12" x14ac:dyDescent="0.3">
      <c r="E408" s="97"/>
      <c r="F408" s="82"/>
      <c r="G408" s="82"/>
      <c r="H408" s="82"/>
      <c r="I408" s="82"/>
      <c r="J408" s="82"/>
      <c r="K408" s="82"/>
      <c r="L408" s="82"/>
    </row>
    <row r="409" spans="5:12" x14ac:dyDescent="0.3">
      <c r="E409" s="97"/>
      <c r="F409" s="82"/>
      <c r="G409" s="82"/>
      <c r="H409" s="82"/>
      <c r="I409" s="82"/>
      <c r="J409" s="82"/>
      <c r="K409" s="82"/>
      <c r="L409" s="82"/>
    </row>
    <row r="410" spans="5:12" x14ac:dyDescent="0.3">
      <c r="E410" s="97"/>
      <c r="F410" s="82"/>
      <c r="G410" s="82"/>
      <c r="H410" s="82"/>
      <c r="I410" s="82"/>
      <c r="J410" s="82"/>
      <c r="K410" s="82"/>
      <c r="L410" s="82"/>
    </row>
    <row r="411" spans="5:12" x14ac:dyDescent="0.3">
      <c r="E411" s="97"/>
      <c r="F411" s="82"/>
      <c r="G411" s="82"/>
      <c r="H411" s="82"/>
      <c r="I411" s="82"/>
      <c r="J411" s="82"/>
      <c r="K411" s="82"/>
      <c r="L411" s="82"/>
    </row>
    <row r="412" spans="5:12" x14ac:dyDescent="0.3">
      <c r="E412" s="97"/>
      <c r="F412" s="82"/>
      <c r="G412" s="82"/>
      <c r="H412" s="82"/>
      <c r="I412" s="82"/>
      <c r="J412" s="82"/>
      <c r="K412" s="82"/>
      <c r="L412" s="82"/>
    </row>
    <row r="413" spans="5:12" x14ac:dyDescent="0.3">
      <c r="E413" s="97"/>
      <c r="F413" s="82"/>
      <c r="G413" s="82"/>
      <c r="H413" s="82"/>
      <c r="I413" s="82"/>
      <c r="J413" s="82"/>
      <c r="K413" s="82"/>
      <c r="L413" s="82"/>
    </row>
    <row r="414" spans="5:12" x14ac:dyDescent="0.3">
      <c r="E414" s="97"/>
      <c r="F414" s="82"/>
      <c r="G414" s="82"/>
      <c r="H414" s="82"/>
      <c r="I414" s="82"/>
      <c r="J414" s="82"/>
      <c r="K414" s="82"/>
      <c r="L414" s="82"/>
    </row>
    <row r="415" spans="5:12" x14ac:dyDescent="0.3">
      <c r="E415" s="97"/>
      <c r="F415" s="82"/>
      <c r="G415" s="82"/>
      <c r="H415" s="82"/>
      <c r="I415" s="82"/>
      <c r="J415" s="82"/>
      <c r="K415" s="82"/>
      <c r="L415" s="82"/>
    </row>
    <row r="416" spans="5:12" x14ac:dyDescent="0.3">
      <c r="E416" s="97"/>
      <c r="F416" s="82"/>
      <c r="G416" s="82"/>
      <c r="H416" s="82"/>
      <c r="I416" s="82"/>
      <c r="J416" s="82"/>
      <c r="K416" s="82"/>
      <c r="L416" s="82"/>
    </row>
    <row r="417" spans="5:12" x14ac:dyDescent="0.3">
      <c r="E417" s="97"/>
      <c r="F417" s="82"/>
      <c r="G417" s="82"/>
      <c r="H417" s="82"/>
      <c r="I417" s="82"/>
      <c r="J417" s="82"/>
      <c r="K417" s="82"/>
      <c r="L417" s="82"/>
    </row>
    <row r="418" spans="5:12" x14ac:dyDescent="0.3">
      <c r="E418" s="97"/>
      <c r="F418" s="82"/>
      <c r="G418" s="82"/>
      <c r="H418" s="82"/>
      <c r="I418" s="82"/>
      <c r="J418" s="82"/>
      <c r="K418" s="82"/>
      <c r="L418" s="82"/>
    </row>
    <row r="419" spans="5:12" x14ac:dyDescent="0.3">
      <c r="E419" s="97"/>
      <c r="F419" s="82"/>
      <c r="G419" s="82"/>
      <c r="H419" s="82"/>
      <c r="I419" s="82"/>
      <c r="J419" s="82"/>
      <c r="K419" s="82"/>
      <c r="L419" s="82"/>
    </row>
    <row r="420" spans="5:12" x14ac:dyDescent="0.3">
      <c r="E420" s="97"/>
      <c r="F420" s="82"/>
      <c r="G420" s="82"/>
      <c r="H420" s="82"/>
      <c r="I420" s="82"/>
      <c r="J420" s="82"/>
      <c r="K420" s="82"/>
      <c r="L420" s="82"/>
    </row>
    <row r="421" spans="5:12" x14ac:dyDescent="0.3">
      <c r="E421" s="97"/>
      <c r="F421" s="82"/>
      <c r="G421" s="82"/>
      <c r="H421" s="82"/>
      <c r="I421" s="82"/>
      <c r="J421" s="82"/>
      <c r="K421" s="82"/>
      <c r="L421" s="82"/>
    </row>
    <row r="422" spans="5:12" x14ac:dyDescent="0.3">
      <c r="E422" s="97"/>
      <c r="F422" s="82"/>
      <c r="G422" s="82"/>
      <c r="H422" s="82"/>
      <c r="I422" s="82"/>
      <c r="J422" s="82"/>
      <c r="K422" s="82"/>
      <c r="L422" s="82"/>
    </row>
    <row r="423" spans="5:12" x14ac:dyDescent="0.3">
      <c r="E423" s="97"/>
      <c r="F423" s="82"/>
      <c r="G423" s="82"/>
      <c r="H423" s="82"/>
      <c r="I423" s="82"/>
      <c r="J423" s="82"/>
      <c r="K423" s="82"/>
      <c r="L423" s="82"/>
    </row>
    <row r="424" spans="5:12" x14ac:dyDescent="0.3">
      <c r="E424" s="97"/>
      <c r="F424" s="82"/>
      <c r="G424" s="82"/>
      <c r="H424" s="82"/>
      <c r="I424" s="82"/>
      <c r="J424" s="82"/>
      <c r="K424" s="82"/>
      <c r="L424" s="82"/>
    </row>
    <row r="425" spans="5:12" x14ac:dyDescent="0.3">
      <c r="E425" s="97"/>
      <c r="F425" s="82"/>
      <c r="G425" s="82"/>
      <c r="H425" s="82"/>
      <c r="I425" s="82"/>
      <c r="J425" s="82"/>
      <c r="K425" s="82"/>
      <c r="L425" s="82"/>
    </row>
    <row r="426" spans="5:12" x14ac:dyDescent="0.3">
      <c r="E426" s="97"/>
      <c r="F426" s="82"/>
      <c r="G426" s="82"/>
      <c r="H426" s="82"/>
      <c r="I426" s="82"/>
      <c r="J426" s="82"/>
      <c r="K426" s="82"/>
      <c r="L426" s="82"/>
    </row>
    <row r="427" spans="5:12" x14ac:dyDescent="0.3">
      <c r="E427" s="97"/>
      <c r="F427" s="82"/>
      <c r="G427" s="82"/>
      <c r="H427" s="82"/>
      <c r="I427" s="82"/>
      <c r="J427" s="82"/>
      <c r="K427" s="82"/>
      <c r="L427" s="82"/>
    </row>
    <row r="428" spans="5:12" x14ac:dyDescent="0.3">
      <c r="E428" s="97"/>
      <c r="F428" s="82"/>
      <c r="G428" s="82"/>
      <c r="H428" s="82"/>
      <c r="I428" s="82"/>
      <c r="J428" s="82"/>
      <c r="K428" s="82"/>
      <c r="L428" s="82"/>
    </row>
    <row r="429" spans="5:12" x14ac:dyDescent="0.3">
      <c r="E429" s="97"/>
      <c r="F429" s="82"/>
      <c r="G429" s="82"/>
      <c r="H429" s="82"/>
      <c r="I429" s="82"/>
      <c r="J429" s="82"/>
      <c r="K429" s="82"/>
      <c r="L429" s="82"/>
    </row>
    <row r="430" spans="5:12" x14ac:dyDescent="0.3">
      <c r="E430" s="97"/>
      <c r="F430" s="82"/>
      <c r="G430" s="82"/>
      <c r="H430" s="82"/>
      <c r="I430" s="82"/>
      <c r="J430" s="82"/>
      <c r="K430" s="82"/>
      <c r="L430" s="82"/>
    </row>
    <row r="431" spans="5:12" x14ac:dyDescent="0.3">
      <c r="E431" s="97"/>
      <c r="F431" s="82"/>
      <c r="G431" s="82"/>
      <c r="H431" s="82"/>
      <c r="I431" s="82"/>
      <c r="J431" s="82"/>
      <c r="K431" s="82"/>
      <c r="L431" s="82"/>
    </row>
    <row r="432" spans="5:12" x14ac:dyDescent="0.3">
      <c r="E432" s="97"/>
      <c r="F432" s="82"/>
      <c r="G432" s="82"/>
      <c r="H432" s="82"/>
      <c r="I432" s="82"/>
      <c r="J432" s="82"/>
      <c r="K432" s="82"/>
      <c r="L432" s="82"/>
    </row>
    <row r="433" spans="5:12" x14ac:dyDescent="0.3">
      <c r="E433" s="97"/>
      <c r="F433" s="82"/>
      <c r="G433" s="82"/>
      <c r="H433" s="82"/>
      <c r="I433" s="82"/>
      <c r="J433" s="82"/>
      <c r="K433" s="82"/>
      <c r="L433" s="82"/>
    </row>
    <row r="434" spans="5:12" x14ac:dyDescent="0.3">
      <c r="E434" s="97"/>
      <c r="F434" s="82"/>
      <c r="G434" s="82"/>
      <c r="H434" s="82"/>
      <c r="I434" s="82"/>
      <c r="J434" s="82"/>
      <c r="K434" s="82"/>
      <c r="L434" s="82"/>
    </row>
    <row r="435" spans="5:12" x14ac:dyDescent="0.3">
      <c r="E435" s="97"/>
      <c r="F435" s="82"/>
      <c r="G435" s="82"/>
      <c r="H435" s="82"/>
      <c r="I435" s="82"/>
      <c r="J435" s="82"/>
      <c r="K435" s="82"/>
      <c r="L435" s="82"/>
    </row>
    <row r="436" spans="5:12" x14ac:dyDescent="0.3">
      <c r="E436" s="97"/>
      <c r="F436" s="82"/>
      <c r="G436" s="82"/>
      <c r="H436" s="82"/>
      <c r="I436" s="82"/>
      <c r="J436" s="82"/>
      <c r="K436" s="82"/>
      <c r="L436" s="82"/>
    </row>
    <row r="437" spans="5:12" x14ac:dyDescent="0.3">
      <c r="E437" s="97"/>
      <c r="F437" s="82"/>
      <c r="G437" s="82"/>
      <c r="H437" s="82"/>
      <c r="I437" s="82"/>
      <c r="J437" s="82"/>
      <c r="K437" s="82"/>
      <c r="L437" s="82"/>
    </row>
    <row r="438" spans="5:12" x14ac:dyDescent="0.3">
      <c r="E438" s="97"/>
      <c r="F438" s="82"/>
      <c r="G438" s="82"/>
      <c r="H438" s="82"/>
      <c r="I438" s="82"/>
      <c r="J438" s="82"/>
      <c r="K438" s="82"/>
      <c r="L438" s="82"/>
    </row>
    <row r="439" spans="5:12" x14ac:dyDescent="0.3">
      <c r="E439" s="97"/>
      <c r="F439" s="82"/>
      <c r="G439" s="82"/>
      <c r="H439" s="82"/>
      <c r="I439" s="82"/>
      <c r="J439" s="82"/>
      <c r="K439" s="82"/>
      <c r="L439" s="82"/>
    </row>
    <row r="440" spans="5:12" x14ac:dyDescent="0.3">
      <c r="E440" s="97"/>
      <c r="F440" s="82"/>
      <c r="G440" s="82"/>
      <c r="H440" s="82"/>
      <c r="I440" s="82"/>
      <c r="J440" s="82"/>
      <c r="K440" s="82"/>
      <c r="L440" s="82"/>
    </row>
    <row r="441" spans="5:12" x14ac:dyDescent="0.3">
      <c r="E441" s="97"/>
      <c r="F441" s="82"/>
      <c r="G441" s="82"/>
      <c r="H441" s="82"/>
      <c r="I441" s="82"/>
      <c r="J441" s="82"/>
      <c r="K441" s="82"/>
      <c r="L441" s="82"/>
    </row>
    <row r="442" spans="5:12" x14ac:dyDescent="0.3">
      <c r="E442" s="97"/>
      <c r="F442" s="82"/>
      <c r="G442" s="82"/>
      <c r="H442" s="82"/>
      <c r="I442" s="82"/>
      <c r="J442" s="82"/>
      <c r="K442" s="82"/>
      <c r="L442" s="82"/>
    </row>
    <row r="443" spans="5:12" x14ac:dyDescent="0.3">
      <c r="E443" s="97"/>
      <c r="F443" s="82"/>
      <c r="G443" s="82"/>
      <c r="H443" s="82"/>
      <c r="I443" s="82"/>
      <c r="J443" s="82"/>
      <c r="K443" s="82"/>
      <c r="L443" s="82"/>
    </row>
    <row r="444" spans="5:12" x14ac:dyDescent="0.3">
      <c r="E444" s="97"/>
      <c r="F444" s="82"/>
      <c r="G444" s="82"/>
      <c r="H444" s="82"/>
      <c r="I444" s="82"/>
      <c r="J444" s="82"/>
      <c r="K444" s="82"/>
      <c r="L444" s="82"/>
    </row>
    <row r="445" spans="5:12" x14ac:dyDescent="0.3">
      <c r="E445" s="97"/>
      <c r="F445" s="82"/>
      <c r="G445" s="82"/>
      <c r="H445" s="82"/>
      <c r="I445" s="82"/>
      <c r="J445" s="82"/>
      <c r="K445" s="82"/>
      <c r="L445" s="82"/>
    </row>
    <row r="446" spans="5:12" x14ac:dyDescent="0.3">
      <c r="E446" s="97"/>
      <c r="F446" s="82"/>
      <c r="G446" s="82"/>
      <c r="H446" s="82"/>
      <c r="I446" s="82"/>
      <c r="J446" s="82"/>
      <c r="K446" s="82"/>
      <c r="L446" s="82"/>
    </row>
    <row r="447" spans="5:12" x14ac:dyDescent="0.3">
      <c r="E447" s="97"/>
      <c r="F447" s="82"/>
      <c r="G447" s="82"/>
      <c r="H447" s="82"/>
      <c r="I447" s="82"/>
      <c r="J447" s="82"/>
      <c r="K447" s="82"/>
      <c r="L447" s="82"/>
    </row>
    <row r="448" spans="5:12" x14ac:dyDescent="0.3">
      <c r="E448" s="97"/>
      <c r="F448" s="82"/>
      <c r="G448" s="82"/>
      <c r="H448" s="82"/>
      <c r="I448" s="82"/>
      <c r="J448" s="82"/>
      <c r="K448" s="82"/>
      <c r="L448" s="82"/>
    </row>
    <row r="449" spans="5:12" x14ac:dyDescent="0.3">
      <c r="E449" s="97"/>
      <c r="F449" s="82"/>
      <c r="G449" s="82"/>
      <c r="H449" s="82"/>
      <c r="I449" s="82"/>
      <c r="J449" s="82"/>
      <c r="K449" s="82"/>
      <c r="L449" s="82"/>
    </row>
    <row r="450" spans="5:12" x14ac:dyDescent="0.3">
      <c r="E450" s="97"/>
      <c r="F450" s="82"/>
      <c r="G450" s="82"/>
      <c r="H450" s="82"/>
      <c r="I450" s="82"/>
      <c r="J450" s="82"/>
      <c r="K450" s="82"/>
      <c r="L450" s="82"/>
    </row>
    <row r="451" spans="5:12" x14ac:dyDescent="0.3">
      <c r="E451" s="97"/>
      <c r="F451" s="82"/>
      <c r="G451" s="82"/>
      <c r="H451" s="82"/>
      <c r="I451" s="82"/>
      <c r="J451" s="82"/>
      <c r="K451" s="82"/>
      <c r="L451" s="82"/>
    </row>
    <row r="452" spans="5:12" x14ac:dyDescent="0.3">
      <c r="E452" s="97"/>
      <c r="F452" s="82"/>
      <c r="G452" s="82"/>
      <c r="H452" s="82"/>
      <c r="I452" s="82"/>
      <c r="J452" s="82"/>
      <c r="K452" s="82"/>
      <c r="L452" s="82"/>
    </row>
    <row r="453" spans="5:12" x14ac:dyDescent="0.3">
      <c r="E453" s="97"/>
      <c r="F453" s="82"/>
      <c r="G453" s="82"/>
      <c r="H453" s="82"/>
      <c r="I453" s="82"/>
      <c r="J453" s="82"/>
      <c r="K453" s="82"/>
      <c r="L453" s="82"/>
    </row>
    <row r="454" spans="5:12" x14ac:dyDescent="0.3">
      <c r="E454" s="97"/>
      <c r="F454" s="82"/>
      <c r="G454" s="82"/>
      <c r="H454" s="82"/>
      <c r="I454" s="82"/>
      <c r="J454" s="82"/>
      <c r="K454" s="82"/>
      <c r="L454" s="82"/>
    </row>
    <row r="455" spans="5:12" x14ac:dyDescent="0.3">
      <c r="E455" s="97"/>
      <c r="F455" s="82"/>
      <c r="G455" s="82"/>
      <c r="H455" s="82"/>
      <c r="I455" s="82"/>
      <c r="J455" s="82"/>
      <c r="K455" s="82"/>
      <c r="L455" s="82"/>
    </row>
    <row r="456" spans="5:12" x14ac:dyDescent="0.3">
      <c r="E456" s="97"/>
      <c r="F456" s="82"/>
      <c r="G456" s="82"/>
      <c r="H456" s="82"/>
      <c r="I456" s="82"/>
      <c r="J456" s="82"/>
      <c r="K456" s="82"/>
      <c r="L456" s="82"/>
    </row>
    <row r="457" spans="5:12" x14ac:dyDescent="0.3">
      <c r="E457" s="97"/>
      <c r="F457" s="82"/>
      <c r="G457" s="82"/>
      <c r="H457" s="82"/>
      <c r="I457" s="82"/>
      <c r="J457" s="82"/>
      <c r="K457" s="82"/>
      <c r="L457" s="82"/>
    </row>
    <row r="458" spans="5:12" x14ac:dyDescent="0.3">
      <c r="E458" s="97"/>
      <c r="F458" s="82"/>
      <c r="G458" s="82"/>
      <c r="H458" s="82"/>
      <c r="I458" s="82"/>
      <c r="J458" s="82"/>
      <c r="K458" s="82"/>
      <c r="L458" s="82"/>
    </row>
    <row r="459" spans="5:12" x14ac:dyDescent="0.3">
      <c r="E459" s="97"/>
      <c r="F459" s="82"/>
      <c r="G459" s="82"/>
      <c r="H459" s="82"/>
      <c r="I459" s="82"/>
      <c r="J459" s="82"/>
      <c r="K459" s="82"/>
      <c r="L459" s="82"/>
    </row>
    <row r="460" spans="5:12" x14ac:dyDescent="0.3">
      <c r="E460" s="97"/>
      <c r="F460" s="82"/>
      <c r="G460" s="82"/>
      <c r="H460" s="82"/>
      <c r="I460" s="82"/>
      <c r="J460" s="82"/>
      <c r="K460" s="82"/>
      <c r="L460" s="82"/>
    </row>
    <row r="461" spans="5:12" x14ac:dyDescent="0.3">
      <c r="E461" s="97"/>
      <c r="F461" s="82"/>
      <c r="G461" s="82"/>
      <c r="H461" s="82"/>
      <c r="I461" s="82"/>
      <c r="J461" s="82"/>
      <c r="K461" s="82"/>
      <c r="L461" s="82"/>
    </row>
    <row r="462" spans="5:12" x14ac:dyDescent="0.3">
      <c r="E462" s="97"/>
      <c r="F462" s="82"/>
      <c r="G462" s="82"/>
      <c r="H462" s="82"/>
      <c r="I462" s="82"/>
      <c r="J462" s="82"/>
      <c r="K462" s="82"/>
      <c r="L462" s="82"/>
    </row>
    <row r="463" spans="5:12" x14ac:dyDescent="0.3">
      <c r="E463" s="97"/>
      <c r="F463" s="82"/>
      <c r="G463" s="82"/>
      <c r="H463" s="82"/>
      <c r="I463" s="82"/>
      <c r="J463" s="82"/>
      <c r="K463" s="82"/>
      <c r="L463" s="82"/>
    </row>
    <row r="464" spans="5:12" x14ac:dyDescent="0.3">
      <c r="E464" s="97"/>
      <c r="F464" s="82"/>
      <c r="G464" s="82"/>
      <c r="H464" s="82"/>
      <c r="I464" s="82"/>
      <c r="J464" s="82"/>
      <c r="K464" s="82"/>
      <c r="L464" s="82"/>
    </row>
    <row r="465" spans="5:12" x14ac:dyDescent="0.3">
      <c r="E465" s="97"/>
      <c r="F465" s="82"/>
      <c r="G465" s="82"/>
      <c r="H465" s="82"/>
      <c r="I465" s="82"/>
      <c r="J465" s="82"/>
      <c r="K465" s="82"/>
      <c r="L465" s="82"/>
    </row>
    <row r="466" spans="5:12" x14ac:dyDescent="0.3">
      <c r="E466" s="97"/>
      <c r="F466" s="82"/>
      <c r="G466" s="82"/>
      <c r="H466" s="82"/>
      <c r="I466" s="82"/>
      <c r="J466" s="82"/>
      <c r="K466" s="82"/>
      <c r="L466" s="82"/>
    </row>
    <row r="467" spans="5:12" x14ac:dyDescent="0.3">
      <c r="E467" s="97"/>
      <c r="F467" s="82"/>
      <c r="G467" s="82"/>
      <c r="H467" s="82"/>
      <c r="I467" s="82"/>
      <c r="J467" s="82"/>
      <c r="K467" s="82"/>
      <c r="L467" s="82"/>
    </row>
    <row r="468" spans="5:12" x14ac:dyDescent="0.3">
      <c r="E468" s="97"/>
      <c r="F468" s="82"/>
      <c r="G468" s="82"/>
      <c r="H468" s="82"/>
      <c r="I468" s="82"/>
      <c r="J468" s="82"/>
      <c r="K468" s="82"/>
      <c r="L468" s="82"/>
    </row>
    <row r="469" spans="5:12" x14ac:dyDescent="0.3">
      <c r="E469" s="97"/>
      <c r="F469" s="82"/>
      <c r="G469" s="82"/>
      <c r="H469" s="82"/>
      <c r="I469" s="82"/>
      <c r="J469" s="82"/>
      <c r="K469" s="82"/>
      <c r="L469" s="82"/>
    </row>
    <row r="470" spans="5:12" x14ac:dyDescent="0.3">
      <c r="E470" s="97"/>
      <c r="F470" s="82"/>
      <c r="G470" s="82"/>
      <c r="H470" s="82"/>
      <c r="I470" s="82"/>
      <c r="J470" s="82"/>
      <c r="K470" s="82"/>
      <c r="L470" s="82"/>
    </row>
    <row r="471" spans="5:12" x14ac:dyDescent="0.3">
      <c r="E471" s="97"/>
      <c r="F471" s="82"/>
      <c r="G471" s="82"/>
      <c r="H471" s="82"/>
      <c r="I471" s="82"/>
      <c r="J471" s="82"/>
      <c r="K471" s="82"/>
      <c r="L471" s="82"/>
    </row>
    <row r="472" spans="5:12" x14ac:dyDescent="0.3">
      <c r="E472" s="97"/>
      <c r="F472" s="82"/>
      <c r="G472" s="82"/>
      <c r="H472" s="82"/>
      <c r="I472" s="82"/>
      <c r="J472" s="82"/>
      <c r="K472" s="82"/>
      <c r="L472" s="82"/>
    </row>
    <row r="473" spans="5:12" x14ac:dyDescent="0.3">
      <c r="E473" s="97"/>
      <c r="F473" s="82"/>
      <c r="G473" s="82"/>
      <c r="H473" s="82"/>
      <c r="I473" s="82"/>
      <c r="J473" s="82"/>
      <c r="K473" s="82"/>
      <c r="L473" s="82"/>
    </row>
    <row r="474" spans="5:12" x14ac:dyDescent="0.3">
      <c r="E474" s="97"/>
      <c r="F474" s="82"/>
      <c r="G474" s="82"/>
      <c r="H474" s="82"/>
      <c r="I474" s="82"/>
      <c r="J474" s="82"/>
      <c r="K474" s="82"/>
      <c r="L474" s="82"/>
    </row>
    <row r="475" spans="5:12" x14ac:dyDescent="0.3">
      <c r="E475" s="97"/>
      <c r="F475" s="82"/>
      <c r="G475" s="82"/>
      <c r="H475" s="82"/>
      <c r="I475" s="82"/>
      <c r="J475" s="82"/>
      <c r="K475" s="82"/>
      <c r="L475" s="82"/>
    </row>
    <row r="476" spans="5:12" x14ac:dyDescent="0.3">
      <c r="E476" s="97"/>
      <c r="F476" s="82"/>
      <c r="G476" s="82"/>
      <c r="H476" s="82"/>
      <c r="I476" s="82"/>
      <c r="J476" s="82"/>
      <c r="K476" s="82"/>
      <c r="L476" s="82"/>
    </row>
    <row r="477" spans="5:12" x14ac:dyDescent="0.3">
      <c r="E477" s="97"/>
      <c r="F477" s="82"/>
      <c r="G477" s="82"/>
      <c r="H477" s="82"/>
      <c r="I477" s="82"/>
      <c r="J477" s="82"/>
      <c r="K477" s="82"/>
      <c r="L477" s="82"/>
    </row>
    <row r="478" spans="5:12" x14ac:dyDescent="0.3">
      <c r="E478" s="97"/>
      <c r="F478" s="82"/>
      <c r="G478" s="82"/>
      <c r="H478" s="82"/>
      <c r="I478" s="82"/>
      <c r="J478" s="82"/>
      <c r="K478" s="82"/>
      <c r="L478" s="82"/>
    </row>
    <row r="479" spans="5:12" x14ac:dyDescent="0.3">
      <c r="E479" s="97"/>
      <c r="F479" s="82"/>
      <c r="G479" s="82"/>
      <c r="H479" s="82"/>
      <c r="I479" s="82"/>
      <c r="J479" s="82"/>
      <c r="K479" s="82"/>
      <c r="L479" s="82"/>
    </row>
    <row r="480" spans="5:12" x14ac:dyDescent="0.3">
      <c r="E480" s="97"/>
      <c r="F480" s="82"/>
      <c r="G480" s="82"/>
      <c r="H480" s="82"/>
      <c r="I480" s="82"/>
      <c r="J480" s="82"/>
      <c r="K480" s="82"/>
      <c r="L480" s="82"/>
    </row>
    <row r="481" spans="5:12" x14ac:dyDescent="0.3">
      <c r="E481" s="97"/>
      <c r="F481" s="82"/>
      <c r="G481" s="82"/>
      <c r="H481" s="82"/>
      <c r="I481" s="82"/>
      <c r="J481" s="82"/>
      <c r="K481" s="82"/>
      <c r="L481" s="82"/>
    </row>
    <row r="482" spans="5:12" x14ac:dyDescent="0.3">
      <c r="E482" s="97"/>
      <c r="F482" s="82"/>
      <c r="G482" s="82"/>
      <c r="H482" s="82"/>
      <c r="I482" s="82"/>
      <c r="J482" s="82"/>
      <c r="K482" s="82"/>
      <c r="L482" s="82"/>
    </row>
    <row r="483" spans="5:12" x14ac:dyDescent="0.3">
      <c r="E483" s="97"/>
      <c r="F483" s="82"/>
      <c r="G483" s="82"/>
      <c r="H483" s="82"/>
      <c r="I483" s="82"/>
      <c r="J483" s="82"/>
      <c r="K483" s="82"/>
      <c r="L483" s="82"/>
    </row>
    <row r="484" spans="5:12" x14ac:dyDescent="0.3">
      <c r="E484" s="97"/>
      <c r="F484" s="82"/>
      <c r="G484" s="82"/>
      <c r="H484" s="82"/>
      <c r="I484" s="82"/>
      <c r="J484" s="82"/>
      <c r="K484" s="82"/>
      <c r="L484" s="82"/>
    </row>
    <row r="485" spans="5:12" x14ac:dyDescent="0.3">
      <c r="E485" s="97"/>
      <c r="F485" s="82"/>
      <c r="G485" s="82"/>
      <c r="H485" s="82"/>
      <c r="I485" s="82"/>
      <c r="J485" s="82"/>
      <c r="K485" s="82"/>
      <c r="L485" s="82"/>
    </row>
    <row r="486" spans="5:12" x14ac:dyDescent="0.3">
      <c r="E486" s="97"/>
      <c r="F486" s="82"/>
      <c r="G486" s="82"/>
      <c r="H486" s="82"/>
      <c r="I486" s="82"/>
      <c r="J486" s="82"/>
      <c r="K486" s="82"/>
      <c r="L486" s="82"/>
    </row>
    <row r="487" spans="5:12" x14ac:dyDescent="0.3">
      <c r="E487" s="97"/>
      <c r="F487" s="82"/>
      <c r="G487" s="82"/>
      <c r="H487" s="82"/>
      <c r="I487" s="82"/>
      <c r="J487" s="82"/>
      <c r="K487" s="82"/>
      <c r="L487" s="82"/>
    </row>
    <row r="488" spans="5:12" x14ac:dyDescent="0.3">
      <c r="E488" s="97"/>
      <c r="F488" s="82"/>
      <c r="G488" s="82"/>
      <c r="H488" s="82"/>
      <c r="I488" s="82"/>
      <c r="J488" s="82"/>
      <c r="K488" s="82"/>
      <c r="L488" s="82"/>
    </row>
    <row r="489" spans="5:12" x14ac:dyDescent="0.3">
      <c r="E489" s="97"/>
      <c r="F489" s="82"/>
      <c r="G489" s="82"/>
      <c r="H489" s="82"/>
      <c r="I489" s="82"/>
      <c r="J489" s="82"/>
      <c r="K489" s="82"/>
      <c r="L489" s="82"/>
    </row>
    <row r="490" spans="5:12" x14ac:dyDescent="0.3">
      <c r="E490" s="97"/>
      <c r="F490" s="82"/>
      <c r="G490" s="82"/>
      <c r="H490" s="82"/>
      <c r="I490" s="82"/>
      <c r="J490" s="82"/>
      <c r="K490" s="82"/>
      <c r="L490" s="82"/>
    </row>
    <row r="491" spans="5:12" x14ac:dyDescent="0.3">
      <c r="E491" s="97"/>
      <c r="F491" s="82"/>
      <c r="G491" s="82"/>
      <c r="H491" s="82"/>
      <c r="I491" s="82"/>
      <c r="J491" s="82"/>
      <c r="K491" s="82"/>
      <c r="L491" s="82"/>
    </row>
    <row r="492" spans="5:12" x14ac:dyDescent="0.3">
      <c r="E492" s="97"/>
      <c r="F492" s="82"/>
      <c r="G492" s="82"/>
      <c r="H492" s="82"/>
      <c r="I492" s="82"/>
      <c r="J492" s="82"/>
      <c r="K492" s="82"/>
      <c r="L492" s="82"/>
    </row>
    <row r="493" spans="5:12" x14ac:dyDescent="0.3">
      <c r="E493" s="97"/>
      <c r="F493" s="82"/>
      <c r="G493" s="82"/>
      <c r="H493" s="82"/>
      <c r="I493" s="82"/>
      <c r="J493" s="82"/>
      <c r="K493" s="82"/>
      <c r="L493" s="82"/>
    </row>
    <row r="494" spans="5:12" x14ac:dyDescent="0.3">
      <c r="E494" s="97"/>
      <c r="F494" s="82"/>
      <c r="G494" s="82"/>
      <c r="H494" s="82"/>
      <c r="I494" s="82"/>
      <c r="J494" s="82"/>
      <c r="K494" s="82"/>
      <c r="L494" s="82"/>
    </row>
    <row r="495" spans="5:12" x14ac:dyDescent="0.3">
      <c r="E495" s="97"/>
      <c r="F495" s="82"/>
      <c r="G495" s="82"/>
      <c r="H495" s="82"/>
      <c r="I495" s="82"/>
      <c r="J495" s="82"/>
      <c r="K495" s="82"/>
      <c r="L495" s="82"/>
    </row>
    <row r="496" spans="5:12" x14ac:dyDescent="0.3">
      <c r="E496" s="97"/>
      <c r="F496" s="82"/>
      <c r="G496" s="82"/>
      <c r="H496" s="82"/>
      <c r="I496" s="82"/>
      <c r="J496" s="82"/>
      <c r="K496" s="82"/>
      <c r="L496" s="82"/>
    </row>
    <row r="497" spans="5:12" x14ac:dyDescent="0.3">
      <c r="E497" s="97"/>
      <c r="F497" s="82"/>
      <c r="G497" s="82"/>
      <c r="H497" s="82"/>
      <c r="I497" s="82"/>
      <c r="J497" s="82"/>
      <c r="K497" s="82"/>
      <c r="L497" s="82"/>
    </row>
    <row r="498" spans="5:12" x14ac:dyDescent="0.3">
      <c r="E498" s="97"/>
      <c r="F498" s="82"/>
      <c r="G498" s="82"/>
      <c r="H498" s="82"/>
      <c r="I498" s="82"/>
      <c r="J498" s="82"/>
      <c r="K498" s="82"/>
      <c r="L498" s="82"/>
    </row>
    <row r="499" spans="5:12" x14ac:dyDescent="0.3">
      <c r="E499" s="97"/>
      <c r="F499" s="82"/>
      <c r="G499" s="82"/>
      <c r="H499" s="82"/>
      <c r="I499" s="82"/>
      <c r="J499" s="82"/>
      <c r="K499" s="82"/>
      <c r="L499" s="82"/>
    </row>
    <row r="500" spans="5:12" x14ac:dyDescent="0.3">
      <c r="E500" s="97"/>
      <c r="F500" s="82"/>
      <c r="G500" s="82"/>
      <c r="H500" s="82"/>
      <c r="I500" s="82"/>
      <c r="J500" s="82"/>
      <c r="K500" s="82"/>
      <c r="L500" s="82"/>
    </row>
    <row r="501" spans="5:12" x14ac:dyDescent="0.3">
      <c r="E501" s="97"/>
      <c r="F501" s="82"/>
      <c r="G501" s="82"/>
      <c r="H501" s="82"/>
      <c r="I501" s="82"/>
      <c r="J501" s="82"/>
      <c r="K501" s="82"/>
      <c r="L501" s="82"/>
    </row>
    <row r="502" spans="5:12" x14ac:dyDescent="0.3">
      <c r="E502" s="97"/>
      <c r="F502" s="82"/>
      <c r="G502" s="82"/>
      <c r="H502" s="82"/>
      <c r="I502" s="82"/>
      <c r="J502" s="82"/>
      <c r="K502" s="82"/>
      <c r="L502" s="82"/>
    </row>
    <row r="503" spans="5:12" x14ac:dyDescent="0.3">
      <c r="E503" s="97"/>
      <c r="F503" s="82"/>
      <c r="G503" s="82"/>
      <c r="H503" s="82"/>
      <c r="I503" s="82"/>
      <c r="J503" s="82"/>
      <c r="K503" s="82"/>
      <c r="L503" s="82"/>
    </row>
    <row r="504" spans="5:12" x14ac:dyDescent="0.3">
      <c r="E504" s="97"/>
      <c r="F504" s="82"/>
      <c r="G504" s="82"/>
      <c r="H504" s="82"/>
      <c r="I504" s="82"/>
      <c r="J504" s="82"/>
      <c r="K504" s="82"/>
      <c r="L504" s="82"/>
    </row>
    <row r="505" spans="5:12" x14ac:dyDescent="0.3">
      <c r="E505" s="97"/>
      <c r="F505" s="82"/>
      <c r="G505" s="82"/>
      <c r="H505" s="82"/>
      <c r="I505" s="82"/>
      <c r="J505" s="82"/>
      <c r="K505" s="82"/>
      <c r="L505" s="82"/>
    </row>
    <row r="506" spans="5:12" x14ac:dyDescent="0.3">
      <c r="E506" s="97"/>
      <c r="F506" s="82"/>
      <c r="G506" s="82"/>
      <c r="H506" s="82"/>
      <c r="I506" s="82"/>
      <c r="J506" s="82"/>
      <c r="K506" s="82"/>
      <c r="L506" s="82"/>
    </row>
    <row r="507" spans="5:12" x14ac:dyDescent="0.3">
      <c r="E507" s="97"/>
      <c r="F507" s="82"/>
      <c r="G507" s="82"/>
      <c r="H507" s="82"/>
      <c r="I507" s="82"/>
      <c r="J507" s="82"/>
      <c r="K507" s="82"/>
      <c r="L507" s="82"/>
    </row>
    <row r="508" spans="5:12" x14ac:dyDescent="0.3">
      <c r="E508" s="97"/>
      <c r="F508" s="82"/>
      <c r="G508" s="82"/>
      <c r="H508" s="82"/>
      <c r="I508" s="82"/>
      <c r="J508" s="82"/>
      <c r="K508" s="82"/>
      <c r="L508" s="82"/>
    </row>
    <row r="509" spans="5:12" x14ac:dyDescent="0.3">
      <c r="E509" s="97"/>
      <c r="F509" s="82"/>
      <c r="G509" s="82"/>
      <c r="H509" s="82"/>
      <c r="I509" s="82"/>
      <c r="J509" s="82"/>
      <c r="K509" s="82"/>
      <c r="L509" s="82"/>
    </row>
    <row r="510" spans="5:12" x14ac:dyDescent="0.3">
      <c r="E510" s="97"/>
      <c r="F510" s="82"/>
      <c r="G510" s="82"/>
      <c r="H510" s="82"/>
      <c r="I510" s="82"/>
      <c r="J510" s="82"/>
      <c r="K510" s="82"/>
      <c r="L510" s="82"/>
    </row>
    <row r="511" spans="5:12" x14ac:dyDescent="0.3">
      <c r="E511" s="97"/>
      <c r="F511" s="82"/>
      <c r="G511" s="82"/>
      <c r="H511" s="82"/>
      <c r="I511" s="82"/>
      <c r="J511" s="82"/>
      <c r="K511" s="82"/>
      <c r="L511" s="82"/>
    </row>
    <row r="512" spans="5:12" x14ac:dyDescent="0.3">
      <c r="E512" s="97"/>
      <c r="F512" s="82"/>
      <c r="G512" s="82"/>
      <c r="H512" s="82"/>
      <c r="I512" s="82"/>
      <c r="J512" s="82"/>
      <c r="K512" s="82"/>
      <c r="L512" s="82"/>
    </row>
    <row r="513" spans="5:12" x14ac:dyDescent="0.3">
      <c r="E513" s="97"/>
      <c r="F513" s="82"/>
      <c r="G513" s="82"/>
      <c r="H513" s="82"/>
      <c r="I513" s="82"/>
      <c r="J513" s="82"/>
      <c r="K513" s="82"/>
      <c r="L513" s="82"/>
    </row>
    <row r="514" spans="5:12" x14ac:dyDescent="0.3">
      <c r="E514" s="97"/>
      <c r="F514" s="82"/>
      <c r="G514" s="82"/>
      <c r="H514" s="82"/>
      <c r="I514" s="82"/>
      <c r="J514" s="82"/>
      <c r="K514" s="82"/>
      <c r="L514" s="82"/>
    </row>
    <row r="515" spans="5:12" x14ac:dyDescent="0.3">
      <c r="E515" s="97"/>
      <c r="F515" s="82"/>
      <c r="G515" s="82"/>
      <c r="H515" s="82"/>
      <c r="I515" s="82"/>
      <c r="J515" s="82"/>
      <c r="K515" s="82"/>
      <c r="L515" s="82"/>
    </row>
    <row r="516" spans="5:12" x14ac:dyDescent="0.3">
      <c r="E516" s="97"/>
      <c r="F516" s="82"/>
      <c r="G516" s="82"/>
      <c r="H516" s="82"/>
      <c r="I516" s="82"/>
      <c r="J516" s="82"/>
      <c r="K516" s="82"/>
      <c r="L516" s="82"/>
    </row>
    <row r="517" spans="5:12" x14ac:dyDescent="0.3">
      <c r="E517" s="97"/>
      <c r="F517" s="82"/>
      <c r="G517" s="82"/>
      <c r="H517" s="82"/>
      <c r="I517" s="82"/>
      <c r="J517" s="82"/>
      <c r="K517" s="82"/>
      <c r="L517" s="82"/>
    </row>
    <row r="518" spans="5:12" x14ac:dyDescent="0.3">
      <c r="E518" s="97"/>
      <c r="F518" s="82"/>
      <c r="G518" s="82"/>
      <c r="H518" s="82"/>
      <c r="I518" s="82"/>
      <c r="J518" s="82"/>
      <c r="K518" s="82"/>
      <c r="L518" s="82"/>
    </row>
    <row r="519" spans="5:12" x14ac:dyDescent="0.3">
      <c r="E519" s="97"/>
      <c r="F519" s="82"/>
      <c r="G519" s="82"/>
      <c r="H519" s="82"/>
      <c r="I519" s="82"/>
      <c r="J519" s="82"/>
      <c r="K519" s="82"/>
      <c r="L519" s="82"/>
    </row>
    <row r="520" spans="5:12" x14ac:dyDescent="0.3">
      <c r="E520" s="97"/>
      <c r="F520" s="82"/>
      <c r="G520" s="82"/>
      <c r="H520" s="82"/>
      <c r="I520" s="82"/>
      <c r="J520" s="82"/>
      <c r="K520" s="82"/>
      <c r="L520" s="82"/>
    </row>
    <row r="521" spans="5:12" x14ac:dyDescent="0.3">
      <c r="E521" s="97"/>
      <c r="F521" s="82"/>
      <c r="G521" s="82"/>
      <c r="H521" s="82"/>
      <c r="I521" s="82"/>
      <c r="J521" s="82"/>
      <c r="K521" s="82"/>
      <c r="L521" s="82"/>
    </row>
    <row r="522" spans="5:12" x14ac:dyDescent="0.3">
      <c r="E522" s="97"/>
      <c r="F522" s="82"/>
      <c r="G522" s="82"/>
      <c r="H522" s="82"/>
      <c r="I522" s="82"/>
      <c r="J522" s="82"/>
      <c r="K522" s="82"/>
      <c r="L522" s="82"/>
    </row>
    <row r="523" spans="5:12" x14ac:dyDescent="0.3">
      <c r="E523" s="97"/>
      <c r="F523" s="82"/>
      <c r="G523" s="82"/>
      <c r="H523" s="82"/>
      <c r="I523" s="82"/>
      <c r="J523" s="82"/>
      <c r="K523" s="82"/>
      <c r="L523" s="82"/>
    </row>
    <row r="524" spans="5:12" x14ac:dyDescent="0.3">
      <c r="E524" s="97"/>
      <c r="F524" s="82"/>
      <c r="G524" s="82"/>
      <c r="H524" s="82"/>
      <c r="I524" s="82"/>
      <c r="J524" s="82"/>
      <c r="K524" s="82"/>
      <c r="L524" s="82"/>
    </row>
    <row r="525" spans="5:12" x14ac:dyDescent="0.3">
      <c r="E525" s="97"/>
      <c r="F525" s="82"/>
      <c r="G525" s="82"/>
      <c r="H525" s="82"/>
      <c r="I525" s="82"/>
      <c r="J525" s="82"/>
      <c r="K525" s="82"/>
      <c r="L525" s="82"/>
    </row>
    <row r="526" spans="5:12" x14ac:dyDescent="0.3">
      <c r="E526" s="97"/>
      <c r="F526" s="82"/>
      <c r="G526" s="82"/>
      <c r="H526" s="82"/>
      <c r="I526" s="82"/>
      <c r="J526" s="82"/>
      <c r="K526" s="82"/>
      <c r="L526" s="82"/>
    </row>
    <row r="527" spans="5:12" x14ac:dyDescent="0.3">
      <c r="E527" s="97"/>
      <c r="F527" s="82"/>
      <c r="G527" s="82"/>
      <c r="H527" s="82"/>
      <c r="I527" s="82"/>
      <c r="J527" s="82"/>
      <c r="K527" s="82"/>
      <c r="L527" s="82"/>
    </row>
    <row r="528" spans="5:12" x14ac:dyDescent="0.3">
      <c r="E528" s="97"/>
      <c r="F528" s="82"/>
      <c r="G528" s="82"/>
      <c r="H528" s="82"/>
      <c r="I528" s="82"/>
      <c r="J528" s="82"/>
      <c r="K528" s="82"/>
      <c r="L528" s="82"/>
    </row>
    <row r="529" spans="5:12" x14ac:dyDescent="0.3">
      <c r="E529" s="97"/>
      <c r="F529" s="82"/>
      <c r="G529" s="82"/>
      <c r="H529" s="82"/>
      <c r="I529" s="82"/>
      <c r="J529" s="82"/>
      <c r="K529" s="82"/>
      <c r="L529" s="82"/>
    </row>
    <row r="530" spans="5:12" x14ac:dyDescent="0.3">
      <c r="E530" s="97"/>
      <c r="F530" s="82"/>
      <c r="G530" s="82"/>
      <c r="H530" s="82"/>
      <c r="I530" s="82"/>
      <c r="J530" s="82"/>
      <c r="K530" s="82"/>
      <c r="L530" s="82"/>
    </row>
    <row r="531" spans="5:12" x14ac:dyDescent="0.3">
      <c r="E531" s="97"/>
      <c r="F531" s="82"/>
      <c r="G531" s="82"/>
      <c r="H531" s="82"/>
      <c r="I531" s="82"/>
      <c r="J531" s="82"/>
      <c r="K531" s="82"/>
      <c r="L531" s="82"/>
    </row>
    <row r="532" spans="5:12" x14ac:dyDescent="0.3">
      <c r="E532" s="97"/>
      <c r="F532" s="82"/>
      <c r="G532" s="82"/>
      <c r="H532" s="82"/>
      <c r="I532" s="82"/>
      <c r="J532" s="82"/>
      <c r="K532" s="82"/>
      <c r="L532" s="82"/>
    </row>
    <row r="533" spans="5:12" x14ac:dyDescent="0.3">
      <c r="E533" s="97"/>
      <c r="F533" s="82"/>
      <c r="G533" s="82"/>
      <c r="H533" s="82"/>
      <c r="I533" s="82"/>
      <c r="J533" s="82"/>
      <c r="K533" s="82"/>
      <c r="L533" s="82"/>
    </row>
    <row r="534" spans="5:12" x14ac:dyDescent="0.3">
      <c r="E534" s="97"/>
      <c r="F534" s="82"/>
      <c r="G534" s="82"/>
      <c r="H534" s="82"/>
      <c r="I534" s="82"/>
      <c r="J534" s="82"/>
      <c r="K534" s="82"/>
      <c r="L534" s="82"/>
    </row>
    <row r="535" spans="5:12" x14ac:dyDescent="0.3">
      <c r="E535" s="97"/>
      <c r="F535" s="82"/>
      <c r="G535" s="82"/>
      <c r="H535" s="82"/>
      <c r="I535" s="82"/>
      <c r="J535" s="82"/>
      <c r="K535" s="82"/>
      <c r="L535" s="82"/>
    </row>
    <row r="536" spans="5:12" x14ac:dyDescent="0.3">
      <c r="E536" s="97"/>
      <c r="F536" s="82"/>
      <c r="G536" s="82"/>
      <c r="H536" s="82"/>
      <c r="I536" s="82"/>
      <c r="J536" s="82"/>
      <c r="K536" s="82"/>
      <c r="L536" s="82"/>
    </row>
    <row r="537" spans="5:12" x14ac:dyDescent="0.3">
      <c r="E537" s="97"/>
      <c r="F537" s="82"/>
      <c r="G537" s="82"/>
      <c r="H537" s="82"/>
      <c r="I537" s="82"/>
      <c r="J537" s="82"/>
      <c r="K537" s="82"/>
      <c r="L537" s="82"/>
    </row>
    <row r="538" spans="5:12" x14ac:dyDescent="0.3">
      <c r="E538" s="97"/>
      <c r="F538" s="82"/>
      <c r="G538" s="82"/>
      <c r="H538" s="82"/>
      <c r="I538" s="82"/>
      <c r="J538" s="82"/>
      <c r="K538" s="82"/>
      <c r="L538" s="82"/>
    </row>
    <row r="539" spans="5:12" x14ac:dyDescent="0.3">
      <c r="E539" s="97"/>
      <c r="F539" s="82"/>
      <c r="G539" s="82"/>
      <c r="H539" s="82"/>
      <c r="I539" s="82"/>
      <c r="J539" s="82"/>
      <c r="K539" s="82"/>
      <c r="L539" s="82"/>
    </row>
    <row r="540" spans="5:12" x14ac:dyDescent="0.3">
      <c r="E540" s="97"/>
      <c r="F540" s="82"/>
      <c r="G540" s="82"/>
      <c r="H540" s="82"/>
      <c r="I540" s="82"/>
      <c r="J540" s="82"/>
      <c r="K540" s="82"/>
      <c r="L540" s="82"/>
    </row>
    <row r="541" spans="5:12" x14ac:dyDescent="0.3">
      <c r="E541" s="97"/>
      <c r="F541" s="82"/>
      <c r="G541" s="82"/>
      <c r="H541" s="82"/>
      <c r="I541" s="82"/>
      <c r="J541" s="82"/>
      <c r="K541" s="82"/>
      <c r="L541" s="82"/>
    </row>
    <row r="542" spans="5:12" x14ac:dyDescent="0.3">
      <c r="E542" s="97"/>
      <c r="F542" s="82"/>
      <c r="G542" s="82"/>
      <c r="H542" s="82"/>
      <c r="I542" s="82"/>
      <c r="J542" s="82"/>
      <c r="K542" s="82"/>
      <c r="L542" s="82"/>
    </row>
    <row r="543" spans="5:12" x14ac:dyDescent="0.3">
      <c r="E543" s="97"/>
      <c r="F543" s="82"/>
      <c r="G543" s="82"/>
      <c r="H543" s="82"/>
      <c r="I543" s="82"/>
      <c r="J543" s="82"/>
      <c r="K543" s="82"/>
      <c r="L543" s="82"/>
    </row>
    <row r="544" spans="5:12" x14ac:dyDescent="0.3">
      <c r="E544" s="97"/>
      <c r="F544" s="82"/>
      <c r="G544" s="82"/>
      <c r="H544" s="82"/>
      <c r="I544" s="82"/>
      <c r="J544" s="82"/>
      <c r="K544" s="82"/>
      <c r="L544" s="82"/>
    </row>
    <row r="545" spans="5:12" x14ac:dyDescent="0.3">
      <c r="E545" s="97"/>
      <c r="F545" s="82"/>
      <c r="G545" s="82"/>
      <c r="H545" s="82"/>
      <c r="I545" s="82"/>
      <c r="J545" s="82"/>
      <c r="K545" s="82"/>
      <c r="L545" s="82"/>
    </row>
    <row r="546" spans="5:12" x14ac:dyDescent="0.3">
      <c r="E546" s="97"/>
      <c r="F546" s="82"/>
      <c r="G546" s="82"/>
      <c r="H546" s="82"/>
      <c r="I546" s="82"/>
      <c r="J546" s="82"/>
      <c r="K546" s="82"/>
      <c r="L546" s="82"/>
    </row>
    <row r="547" spans="5:12" x14ac:dyDescent="0.3">
      <c r="E547" s="97"/>
      <c r="F547" s="82"/>
      <c r="G547" s="82"/>
      <c r="H547" s="82"/>
      <c r="I547" s="82"/>
      <c r="J547" s="82"/>
      <c r="K547" s="82"/>
      <c r="L547" s="82"/>
    </row>
    <row r="548" spans="5:12" x14ac:dyDescent="0.3">
      <c r="E548" s="97"/>
      <c r="F548" s="82"/>
      <c r="G548" s="82"/>
      <c r="H548" s="82"/>
      <c r="I548" s="82"/>
      <c r="J548" s="82"/>
      <c r="K548" s="82"/>
      <c r="L548" s="82"/>
    </row>
    <row r="549" spans="5:12" x14ac:dyDescent="0.3">
      <c r="E549" s="97"/>
      <c r="F549" s="82"/>
      <c r="G549" s="82"/>
      <c r="H549" s="82"/>
      <c r="I549" s="82"/>
      <c r="J549" s="82"/>
      <c r="K549" s="82"/>
      <c r="L549" s="82"/>
    </row>
    <row r="550" spans="5:12" x14ac:dyDescent="0.3">
      <c r="E550" s="97"/>
      <c r="F550" s="82"/>
      <c r="G550" s="82"/>
      <c r="H550" s="82"/>
      <c r="I550" s="82"/>
      <c r="J550" s="82"/>
      <c r="K550" s="82"/>
      <c r="L550" s="82"/>
    </row>
    <row r="551" spans="5:12" x14ac:dyDescent="0.3">
      <c r="E551" s="97"/>
      <c r="F551" s="82"/>
      <c r="G551" s="82"/>
      <c r="H551" s="82"/>
      <c r="I551" s="82"/>
      <c r="J551" s="82"/>
      <c r="K551" s="82"/>
      <c r="L551" s="82"/>
    </row>
    <row r="552" spans="5:12" x14ac:dyDescent="0.3">
      <c r="E552" s="97"/>
      <c r="F552" s="82"/>
      <c r="G552" s="82"/>
      <c r="H552" s="82"/>
      <c r="I552" s="82"/>
      <c r="J552" s="82"/>
      <c r="K552" s="82"/>
      <c r="L552" s="82"/>
    </row>
    <row r="553" spans="5:12" x14ac:dyDescent="0.3">
      <c r="E553" s="97"/>
      <c r="F553" s="82"/>
      <c r="G553" s="82"/>
      <c r="H553" s="82"/>
      <c r="I553" s="82"/>
      <c r="J553" s="82"/>
      <c r="K553" s="82"/>
      <c r="L553" s="82"/>
    </row>
    <row r="554" spans="5:12" x14ac:dyDescent="0.3">
      <c r="E554" s="97"/>
      <c r="F554" s="82"/>
      <c r="G554" s="82"/>
      <c r="H554" s="82"/>
      <c r="I554" s="82"/>
      <c r="J554" s="82"/>
      <c r="K554" s="82"/>
      <c r="L554" s="82"/>
    </row>
    <row r="555" spans="5:12" x14ac:dyDescent="0.3">
      <c r="E555" s="97"/>
      <c r="F555" s="82"/>
      <c r="G555" s="82"/>
      <c r="H555" s="82"/>
      <c r="I555" s="82"/>
      <c r="J555" s="82"/>
      <c r="K555" s="82"/>
      <c r="L555" s="82"/>
    </row>
    <row r="556" spans="5:12" x14ac:dyDescent="0.3">
      <c r="E556" s="97"/>
      <c r="F556" s="82"/>
      <c r="G556" s="82"/>
      <c r="H556" s="82"/>
      <c r="I556" s="82"/>
      <c r="J556" s="82"/>
      <c r="K556" s="82"/>
      <c r="L556" s="82"/>
    </row>
    <row r="557" spans="5:12" x14ac:dyDescent="0.3">
      <c r="E557" s="97"/>
      <c r="F557" s="82"/>
      <c r="G557" s="82"/>
      <c r="H557" s="82"/>
      <c r="I557" s="82"/>
      <c r="J557" s="82"/>
      <c r="K557" s="82"/>
      <c r="L557" s="82"/>
    </row>
    <row r="558" spans="5:12" x14ac:dyDescent="0.3">
      <c r="E558" s="97"/>
      <c r="F558" s="82"/>
      <c r="G558" s="82"/>
      <c r="H558" s="82"/>
      <c r="I558" s="82"/>
      <c r="J558" s="82"/>
      <c r="K558" s="82"/>
      <c r="L558" s="82"/>
    </row>
    <row r="559" spans="5:12" x14ac:dyDescent="0.3">
      <c r="E559" s="97"/>
      <c r="F559" s="82"/>
      <c r="G559" s="82"/>
      <c r="H559" s="82"/>
      <c r="I559" s="82"/>
      <c r="J559" s="82"/>
      <c r="K559" s="82"/>
      <c r="L559" s="82"/>
    </row>
    <row r="560" spans="5:12" x14ac:dyDescent="0.3">
      <c r="E560" s="97"/>
      <c r="F560" s="82"/>
      <c r="G560" s="82"/>
      <c r="H560" s="82"/>
      <c r="I560" s="82"/>
      <c r="J560" s="82"/>
      <c r="K560" s="82"/>
      <c r="L560" s="82"/>
    </row>
    <row r="561" spans="5:12" x14ac:dyDescent="0.3">
      <c r="E561" s="97"/>
      <c r="F561" s="82"/>
      <c r="G561" s="82"/>
      <c r="H561" s="82"/>
      <c r="I561" s="82"/>
      <c r="J561" s="82"/>
      <c r="K561" s="82"/>
      <c r="L561" s="82"/>
    </row>
    <row r="562" spans="5:12" x14ac:dyDescent="0.3">
      <c r="E562" s="97"/>
      <c r="F562" s="82"/>
      <c r="G562" s="82"/>
      <c r="H562" s="82"/>
      <c r="I562" s="82"/>
      <c r="J562" s="82"/>
      <c r="K562" s="82"/>
      <c r="L562" s="82"/>
    </row>
    <row r="563" spans="5:12" x14ac:dyDescent="0.3">
      <c r="E563" s="97"/>
      <c r="F563" s="82"/>
      <c r="G563" s="82"/>
      <c r="H563" s="82"/>
      <c r="I563" s="82"/>
      <c r="J563" s="82"/>
      <c r="K563" s="82"/>
      <c r="L563" s="82"/>
    </row>
    <row r="564" spans="5:12" x14ac:dyDescent="0.3">
      <c r="E564" s="97"/>
      <c r="F564" s="82"/>
      <c r="G564" s="82"/>
      <c r="H564" s="82"/>
      <c r="I564" s="82"/>
      <c r="J564" s="82"/>
      <c r="K564" s="82"/>
      <c r="L564" s="82"/>
    </row>
    <row r="565" spans="5:12" x14ac:dyDescent="0.3">
      <c r="E565" s="97"/>
      <c r="F565" s="82"/>
      <c r="G565" s="82"/>
      <c r="H565" s="82"/>
      <c r="I565" s="82"/>
      <c r="J565" s="82"/>
      <c r="K565" s="82"/>
      <c r="L565" s="82"/>
    </row>
    <row r="566" spans="5:12" x14ac:dyDescent="0.3">
      <c r="E566" s="97"/>
      <c r="F566" s="82"/>
      <c r="G566" s="82"/>
      <c r="H566" s="82"/>
      <c r="I566" s="82"/>
      <c r="J566" s="82"/>
      <c r="K566" s="82"/>
      <c r="L566" s="82"/>
    </row>
    <row r="567" spans="5:12" x14ac:dyDescent="0.3">
      <c r="E567" s="97"/>
      <c r="F567" s="82"/>
      <c r="G567" s="82"/>
      <c r="H567" s="82"/>
      <c r="I567" s="82"/>
      <c r="J567" s="82"/>
      <c r="K567" s="82"/>
      <c r="L567" s="82"/>
    </row>
    <row r="568" spans="5:12" x14ac:dyDescent="0.3">
      <c r="E568" s="97"/>
      <c r="F568" s="82"/>
      <c r="G568" s="82"/>
      <c r="H568" s="82"/>
      <c r="I568" s="82"/>
      <c r="J568" s="82"/>
      <c r="K568" s="82"/>
      <c r="L568" s="82"/>
    </row>
    <row r="569" spans="5:12" x14ac:dyDescent="0.3">
      <c r="E569" s="97"/>
      <c r="F569" s="82"/>
      <c r="G569" s="82"/>
      <c r="H569" s="82"/>
      <c r="I569" s="82"/>
      <c r="J569" s="82"/>
      <c r="K569" s="82"/>
      <c r="L569" s="82"/>
    </row>
    <row r="570" spans="5:12" x14ac:dyDescent="0.3">
      <c r="E570" s="97"/>
      <c r="F570" s="82"/>
      <c r="G570" s="82"/>
      <c r="H570" s="82"/>
      <c r="I570" s="82"/>
      <c r="J570" s="82"/>
      <c r="K570" s="82"/>
      <c r="L570" s="82"/>
    </row>
    <row r="571" spans="5:12" x14ac:dyDescent="0.3">
      <c r="E571" s="97"/>
      <c r="F571" s="82"/>
      <c r="G571" s="82"/>
      <c r="H571" s="82"/>
      <c r="I571" s="82"/>
      <c r="J571" s="82"/>
      <c r="K571" s="82"/>
      <c r="L571" s="82"/>
    </row>
    <row r="572" spans="5:12" x14ac:dyDescent="0.3">
      <c r="E572" s="97"/>
      <c r="F572" s="82"/>
      <c r="G572" s="82"/>
      <c r="H572" s="82"/>
      <c r="I572" s="82"/>
      <c r="J572" s="82"/>
      <c r="K572" s="82"/>
      <c r="L572" s="82"/>
    </row>
    <row r="573" spans="5:12" x14ac:dyDescent="0.3">
      <c r="E573" s="97"/>
      <c r="F573" s="82"/>
      <c r="G573" s="82"/>
      <c r="H573" s="82"/>
      <c r="I573" s="82"/>
      <c r="J573" s="82"/>
      <c r="K573" s="82"/>
      <c r="L573" s="82"/>
    </row>
    <row r="574" spans="5:12" x14ac:dyDescent="0.3">
      <c r="E574" s="97"/>
      <c r="F574" s="82"/>
      <c r="G574" s="82"/>
      <c r="H574" s="82"/>
      <c r="I574" s="82"/>
      <c r="J574" s="82"/>
      <c r="K574" s="82"/>
      <c r="L574" s="82"/>
    </row>
    <row r="575" spans="5:12" x14ac:dyDescent="0.3">
      <c r="E575" s="97"/>
      <c r="F575" s="82"/>
      <c r="G575" s="82"/>
      <c r="H575" s="82"/>
      <c r="I575" s="82"/>
      <c r="J575" s="82"/>
      <c r="K575" s="82"/>
      <c r="L575" s="82"/>
    </row>
    <row r="576" spans="5:12" x14ac:dyDescent="0.3">
      <c r="E576" s="97"/>
      <c r="F576" s="82"/>
      <c r="G576" s="82"/>
      <c r="H576" s="82"/>
      <c r="I576" s="82"/>
      <c r="J576" s="82"/>
      <c r="K576" s="82"/>
      <c r="L576" s="82"/>
    </row>
    <row r="577" spans="5:12" x14ac:dyDescent="0.3">
      <c r="E577" s="97"/>
      <c r="F577" s="82"/>
      <c r="G577" s="82"/>
      <c r="H577" s="82"/>
      <c r="I577" s="82"/>
      <c r="J577" s="82"/>
      <c r="K577" s="82"/>
      <c r="L577" s="82"/>
    </row>
    <row r="578" spans="5:12" x14ac:dyDescent="0.3">
      <c r="E578" s="97"/>
      <c r="F578" s="82"/>
      <c r="G578" s="82"/>
      <c r="H578" s="82"/>
      <c r="I578" s="82"/>
      <c r="J578" s="82"/>
      <c r="K578" s="82"/>
      <c r="L578" s="82"/>
    </row>
    <row r="579" spans="5:12" x14ac:dyDescent="0.3">
      <c r="E579" s="97"/>
      <c r="F579" s="82"/>
      <c r="G579" s="82"/>
      <c r="H579" s="82"/>
      <c r="I579" s="82"/>
      <c r="J579" s="82"/>
      <c r="K579" s="82"/>
      <c r="L579" s="82"/>
    </row>
    <row r="580" spans="5:12" x14ac:dyDescent="0.3">
      <c r="E580" s="97"/>
      <c r="F580" s="82"/>
      <c r="G580" s="82"/>
      <c r="H580" s="82"/>
      <c r="I580" s="82"/>
      <c r="J580" s="82"/>
      <c r="K580" s="82"/>
      <c r="L580" s="82"/>
    </row>
    <row r="581" spans="5:12" x14ac:dyDescent="0.3">
      <c r="E581" s="97"/>
      <c r="F581" s="82"/>
      <c r="G581" s="82"/>
      <c r="H581" s="82"/>
      <c r="I581" s="82"/>
      <c r="J581" s="82"/>
      <c r="K581" s="82"/>
      <c r="L581" s="82"/>
    </row>
    <row r="582" spans="5:12" x14ac:dyDescent="0.3">
      <c r="E582" s="97"/>
      <c r="F582" s="82"/>
      <c r="G582" s="82"/>
      <c r="H582" s="82"/>
      <c r="I582" s="82"/>
      <c r="J582" s="82"/>
      <c r="K582" s="82"/>
      <c r="L582" s="82"/>
    </row>
    <row r="583" spans="5:12" x14ac:dyDescent="0.3">
      <c r="E583" s="97"/>
      <c r="F583" s="82"/>
      <c r="G583" s="82"/>
      <c r="H583" s="82"/>
      <c r="I583" s="82"/>
      <c r="J583" s="82"/>
      <c r="K583" s="82"/>
      <c r="L583" s="82"/>
    </row>
    <row r="584" spans="5:12" x14ac:dyDescent="0.3">
      <c r="E584" s="97"/>
      <c r="F584" s="82"/>
      <c r="G584" s="82"/>
      <c r="H584" s="82"/>
      <c r="I584" s="82"/>
      <c r="J584" s="82"/>
      <c r="K584" s="82"/>
      <c r="L584" s="82"/>
    </row>
    <row r="585" spans="5:12" x14ac:dyDescent="0.3">
      <c r="E585" s="97"/>
      <c r="F585" s="82"/>
      <c r="G585" s="82"/>
      <c r="H585" s="82"/>
      <c r="I585" s="82"/>
      <c r="J585" s="82"/>
      <c r="K585" s="82"/>
      <c r="L585" s="82"/>
    </row>
    <row r="586" spans="5:12" x14ac:dyDescent="0.3">
      <c r="E586" s="97"/>
      <c r="F586" s="82"/>
      <c r="G586" s="82"/>
      <c r="H586" s="82"/>
      <c r="I586" s="82"/>
      <c r="J586" s="82"/>
      <c r="K586" s="82"/>
      <c r="L586" s="82"/>
    </row>
    <row r="587" spans="5:12" x14ac:dyDescent="0.3">
      <c r="E587" s="97"/>
      <c r="F587" s="82"/>
      <c r="G587" s="82"/>
      <c r="H587" s="82"/>
      <c r="I587" s="82"/>
      <c r="J587" s="82"/>
      <c r="K587" s="82"/>
      <c r="L587" s="82"/>
    </row>
    <row r="588" spans="5:12" x14ac:dyDescent="0.3">
      <c r="E588" s="97"/>
      <c r="F588" s="82"/>
      <c r="G588" s="82"/>
      <c r="H588" s="82"/>
      <c r="I588" s="82"/>
      <c r="J588" s="82"/>
      <c r="K588" s="82"/>
      <c r="L588" s="82"/>
    </row>
    <row r="589" spans="5:12" x14ac:dyDescent="0.3">
      <c r="E589" s="97"/>
      <c r="F589" s="82"/>
      <c r="G589" s="82"/>
      <c r="H589" s="82"/>
      <c r="I589" s="82"/>
      <c r="J589" s="82"/>
      <c r="K589" s="82"/>
      <c r="L589" s="82"/>
    </row>
    <row r="590" spans="5:12" x14ac:dyDescent="0.3">
      <c r="E590" s="97"/>
      <c r="F590" s="82"/>
      <c r="G590" s="82"/>
      <c r="H590" s="82"/>
      <c r="I590" s="82"/>
      <c r="J590" s="82"/>
      <c r="K590" s="82"/>
      <c r="L590" s="82"/>
    </row>
    <row r="591" spans="5:12" x14ac:dyDescent="0.3">
      <c r="E591" s="97"/>
      <c r="F591" s="82"/>
      <c r="G591" s="82"/>
      <c r="H591" s="82"/>
      <c r="I591" s="82"/>
      <c r="J591" s="82"/>
      <c r="K591" s="82"/>
      <c r="L591" s="82"/>
    </row>
    <row r="592" spans="5:12" x14ac:dyDescent="0.3">
      <c r="E592" s="97"/>
      <c r="F592" s="82"/>
      <c r="G592" s="82"/>
      <c r="H592" s="82"/>
      <c r="I592" s="82"/>
      <c r="J592" s="82"/>
      <c r="K592" s="82"/>
      <c r="L592" s="82"/>
    </row>
    <row r="593" spans="5:12" x14ac:dyDescent="0.3">
      <c r="E593" s="97"/>
      <c r="F593" s="82"/>
      <c r="G593" s="82"/>
      <c r="H593" s="82"/>
      <c r="I593" s="82"/>
      <c r="J593" s="82"/>
      <c r="K593" s="82"/>
      <c r="L593" s="82"/>
    </row>
    <row r="594" spans="5:12" x14ac:dyDescent="0.3">
      <c r="E594" s="97"/>
      <c r="F594" s="82"/>
      <c r="G594" s="82"/>
      <c r="H594" s="82"/>
      <c r="I594" s="82"/>
      <c r="J594" s="82"/>
      <c r="K594" s="82"/>
      <c r="L594" s="82"/>
    </row>
    <row r="595" spans="5:12" x14ac:dyDescent="0.3">
      <c r="E595" s="97"/>
      <c r="F595" s="82"/>
      <c r="G595" s="82"/>
      <c r="H595" s="82"/>
      <c r="I595" s="82"/>
      <c r="J595" s="82"/>
      <c r="K595" s="82"/>
      <c r="L595" s="82"/>
    </row>
    <row r="596" spans="5:12" x14ac:dyDescent="0.3">
      <c r="E596" s="97"/>
      <c r="F596" s="82"/>
      <c r="G596" s="82"/>
      <c r="H596" s="82"/>
      <c r="I596" s="82"/>
      <c r="J596" s="82"/>
      <c r="K596" s="82"/>
      <c r="L596" s="82"/>
    </row>
    <row r="597" spans="5:12" x14ac:dyDescent="0.3">
      <c r="E597" s="97"/>
      <c r="F597" s="82"/>
      <c r="G597" s="82"/>
      <c r="H597" s="82"/>
      <c r="I597" s="82"/>
      <c r="J597" s="82"/>
      <c r="K597" s="82"/>
      <c r="L597" s="82"/>
    </row>
    <row r="598" spans="5:12" x14ac:dyDescent="0.3">
      <c r="E598" s="97"/>
      <c r="F598" s="82"/>
      <c r="G598" s="82"/>
      <c r="H598" s="82"/>
      <c r="I598" s="82"/>
      <c r="J598" s="82"/>
      <c r="K598" s="82"/>
      <c r="L598" s="82"/>
    </row>
    <row r="599" spans="5:12" x14ac:dyDescent="0.3">
      <c r="E599" s="97"/>
      <c r="F599" s="82"/>
      <c r="G599" s="82"/>
      <c r="H599" s="82"/>
      <c r="I599" s="82"/>
      <c r="J599" s="82"/>
      <c r="K599" s="82"/>
      <c r="L599" s="82"/>
    </row>
    <row r="600" spans="5:12" x14ac:dyDescent="0.3">
      <c r="E600" s="97"/>
      <c r="F600" s="82"/>
      <c r="G600" s="82"/>
      <c r="H600" s="82"/>
      <c r="I600" s="82"/>
      <c r="J600" s="82"/>
      <c r="K600" s="82"/>
      <c r="L600" s="82"/>
    </row>
    <row r="601" spans="5:12" x14ac:dyDescent="0.3">
      <c r="E601" s="97"/>
      <c r="F601" s="82"/>
      <c r="G601" s="82"/>
      <c r="H601" s="82"/>
      <c r="I601" s="82"/>
      <c r="J601" s="82"/>
      <c r="K601" s="82"/>
      <c r="L601" s="82"/>
    </row>
    <row r="602" spans="5:12" x14ac:dyDescent="0.3">
      <c r="E602" s="97"/>
      <c r="F602" s="82"/>
      <c r="G602" s="82"/>
      <c r="H602" s="82"/>
      <c r="I602" s="82"/>
      <c r="J602" s="82"/>
      <c r="K602" s="82"/>
      <c r="L602" s="82"/>
    </row>
    <row r="603" spans="5:12" x14ac:dyDescent="0.3">
      <c r="E603" s="97"/>
      <c r="F603" s="82"/>
      <c r="G603" s="82"/>
      <c r="H603" s="82"/>
      <c r="I603" s="82"/>
      <c r="J603" s="82"/>
      <c r="K603" s="82"/>
      <c r="L603" s="82"/>
    </row>
    <row r="604" spans="5:12" x14ac:dyDescent="0.3">
      <c r="E604" s="97"/>
      <c r="F604" s="82"/>
      <c r="G604" s="82"/>
      <c r="H604" s="82"/>
      <c r="I604" s="82"/>
      <c r="J604" s="82"/>
      <c r="K604" s="82"/>
      <c r="L604" s="82"/>
    </row>
    <row r="605" spans="5:12" x14ac:dyDescent="0.3">
      <c r="E605" s="97"/>
      <c r="F605" s="82"/>
      <c r="G605" s="82"/>
      <c r="H605" s="82"/>
      <c r="I605" s="82"/>
      <c r="J605" s="82"/>
      <c r="K605" s="82"/>
      <c r="L605" s="82"/>
    </row>
    <row r="606" spans="5:12" x14ac:dyDescent="0.3">
      <c r="E606" s="97"/>
      <c r="F606" s="82"/>
      <c r="G606" s="82"/>
      <c r="H606" s="82"/>
      <c r="I606" s="82"/>
      <c r="J606" s="82"/>
      <c r="K606" s="82"/>
      <c r="L606" s="82"/>
    </row>
    <row r="607" spans="5:12" x14ac:dyDescent="0.3">
      <c r="E607" s="97"/>
      <c r="F607" s="82"/>
      <c r="G607" s="82"/>
      <c r="H607" s="82"/>
      <c r="I607" s="82"/>
      <c r="J607" s="82"/>
      <c r="K607" s="82"/>
      <c r="L607" s="82"/>
    </row>
    <row r="608" spans="5:12" x14ac:dyDescent="0.3">
      <c r="E608" s="97"/>
      <c r="F608" s="82"/>
      <c r="G608" s="82"/>
      <c r="H608" s="82"/>
      <c r="I608" s="82"/>
      <c r="J608" s="82"/>
      <c r="K608" s="82"/>
      <c r="L608" s="82"/>
    </row>
    <row r="609" spans="5:12" x14ac:dyDescent="0.3">
      <c r="E609" s="97"/>
      <c r="F609" s="82"/>
      <c r="G609" s="82"/>
      <c r="H609" s="82"/>
      <c r="I609" s="82"/>
      <c r="J609" s="82"/>
      <c r="K609" s="82"/>
      <c r="L609" s="82"/>
    </row>
    <row r="610" spans="5:12" x14ac:dyDescent="0.3">
      <c r="E610" s="97"/>
      <c r="F610" s="82"/>
      <c r="G610" s="82"/>
      <c r="H610" s="82"/>
      <c r="I610" s="82"/>
      <c r="J610" s="82"/>
      <c r="K610" s="82"/>
      <c r="L610" s="82"/>
    </row>
    <row r="611" spans="5:12" x14ac:dyDescent="0.3">
      <c r="E611" s="97"/>
      <c r="F611" s="82"/>
      <c r="G611" s="82"/>
      <c r="H611" s="82"/>
      <c r="I611" s="82"/>
      <c r="J611" s="82"/>
      <c r="K611" s="82"/>
      <c r="L611" s="82"/>
    </row>
    <row r="612" spans="5:12" x14ac:dyDescent="0.3">
      <c r="E612" s="97"/>
      <c r="F612" s="82"/>
      <c r="G612" s="82"/>
      <c r="H612" s="82"/>
      <c r="I612" s="82"/>
      <c r="J612" s="82"/>
      <c r="K612" s="82"/>
      <c r="L612" s="82"/>
    </row>
    <row r="613" spans="5:12" x14ac:dyDescent="0.3">
      <c r="E613" s="97"/>
      <c r="F613" s="82"/>
      <c r="G613" s="82"/>
      <c r="H613" s="82"/>
      <c r="I613" s="82"/>
      <c r="J613" s="82"/>
      <c r="K613" s="82"/>
      <c r="L613" s="82"/>
    </row>
    <row r="614" spans="5:12" x14ac:dyDescent="0.3">
      <c r="E614" s="97"/>
      <c r="F614" s="82"/>
      <c r="G614" s="82"/>
      <c r="H614" s="82"/>
      <c r="I614" s="82"/>
      <c r="J614" s="82"/>
      <c r="K614" s="82"/>
      <c r="L614" s="82"/>
    </row>
    <row r="615" spans="5:12" x14ac:dyDescent="0.3">
      <c r="E615" s="97"/>
      <c r="F615" s="82"/>
      <c r="G615" s="82"/>
      <c r="H615" s="82"/>
      <c r="I615" s="82"/>
      <c r="J615" s="82"/>
      <c r="K615" s="82"/>
      <c r="L615" s="82"/>
    </row>
    <row r="616" spans="5:12" x14ac:dyDescent="0.3">
      <c r="E616" s="97"/>
      <c r="F616" s="82"/>
      <c r="G616" s="82"/>
      <c r="H616" s="82"/>
      <c r="I616" s="82"/>
      <c r="J616" s="82"/>
      <c r="K616" s="82"/>
      <c r="L616" s="82"/>
    </row>
    <row r="617" spans="5:12" x14ac:dyDescent="0.3">
      <c r="E617" s="97"/>
      <c r="F617" s="82"/>
      <c r="G617" s="82"/>
      <c r="H617" s="82"/>
      <c r="I617" s="82"/>
      <c r="J617" s="82"/>
      <c r="K617" s="82"/>
      <c r="L617" s="82"/>
    </row>
    <row r="618" spans="5:12" x14ac:dyDescent="0.3">
      <c r="E618" s="97"/>
      <c r="F618" s="82"/>
      <c r="G618" s="82"/>
      <c r="H618" s="82"/>
      <c r="I618" s="82"/>
      <c r="J618" s="82"/>
      <c r="K618" s="82"/>
      <c r="L618" s="82"/>
    </row>
    <row r="619" spans="5:12" x14ac:dyDescent="0.3">
      <c r="E619" s="97"/>
      <c r="F619" s="82"/>
      <c r="G619" s="82"/>
      <c r="H619" s="82"/>
      <c r="I619" s="82"/>
      <c r="J619" s="82"/>
      <c r="K619" s="82"/>
      <c r="L619" s="82"/>
    </row>
    <row r="620" spans="5:12" x14ac:dyDescent="0.3">
      <c r="E620" s="97"/>
      <c r="F620" s="82"/>
      <c r="G620" s="82"/>
      <c r="H620" s="82"/>
      <c r="I620" s="82"/>
      <c r="J620" s="82"/>
      <c r="K620" s="82"/>
      <c r="L620" s="82"/>
    </row>
    <row r="621" spans="5:12" x14ac:dyDescent="0.3">
      <c r="E621" s="97"/>
      <c r="F621" s="82"/>
      <c r="G621" s="82"/>
      <c r="H621" s="82"/>
      <c r="I621" s="82"/>
      <c r="J621" s="82"/>
      <c r="K621" s="82"/>
      <c r="L621" s="82"/>
    </row>
    <row r="622" spans="5:12" x14ac:dyDescent="0.3">
      <c r="E622" s="97"/>
      <c r="F622" s="82"/>
      <c r="G622" s="82"/>
      <c r="H622" s="82"/>
      <c r="I622" s="82"/>
      <c r="J622" s="82"/>
      <c r="K622" s="82"/>
      <c r="L622" s="82"/>
    </row>
    <row r="623" spans="5:12" x14ac:dyDescent="0.3">
      <c r="E623" s="97"/>
      <c r="F623" s="82"/>
      <c r="G623" s="82"/>
      <c r="H623" s="82"/>
      <c r="I623" s="82"/>
      <c r="J623" s="82"/>
      <c r="K623" s="82"/>
      <c r="L623" s="82"/>
    </row>
    <row r="624" spans="5:12" x14ac:dyDescent="0.3">
      <c r="E624" s="97"/>
      <c r="F624" s="82"/>
      <c r="G624" s="82"/>
      <c r="H624" s="82"/>
      <c r="I624" s="82"/>
      <c r="J624" s="82"/>
      <c r="K624" s="82"/>
      <c r="L624" s="82"/>
    </row>
    <row r="625" spans="5:12" x14ac:dyDescent="0.3">
      <c r="E625" s="97"/>
      <c r="F625" s="82"/>
      <c r="G625" s="82"/>
      <c r="H625" s="82"/>
      <c r="I625" s="82"/>
      <c r="J625" s="82"/>
      <c r="K625" s="82"/>
      <c r="L625" s="82"/>
    </row>
    <row r="626" spans="5:12" x14ac:dyDescent="0.3">
      <c r="E626" s="97"/>
      <c r="F626" s="82"/>
      <c r="G626" s="82"/>
      <c r="H626" s="82"/>
      <c r="I626" s="82"/>
      <c r="J626" s="82"/>
      <c r="K626" s="82"/>
      <c r="L626" s="82"/>
    </row>
    <row r="628" spans="5:12" x14ac:dyDescent="0.3">
      <c r="E628" s="97"/>
      <c r="F628" s="82"/>
      <c r="G628" s="82"/>
      <c r="H628" s="82"/>
      <c r="I628" s="82"/>
      <c r="J628" s="82"/>
      <c r="K628" s="82"/>
      <c r="L628" s="82"/>
    </row>
    <row r="629" spans="5:12" x14ac:dyDescent="0.3">
      <c r="E629" s="97"/>
      <c r="F629" s="82"/>
      <c r="G629" s="82"/>
      <c r="H629" s="82"/>
      <c r="I629" s="82"/>
      <c r="J629" s="82"/>
      <c r="K629" s="82"/>
      <c r="L629" s="82"/>
    </row>
    <row r="630" spans="5:12" x14ac:dyDescent="0.3">
      <c r="E630" s="97"/>
      <c r="F630" s="82"/>
      <c r="G630" s="82"/>
      <c r="H630" s="82"/>
      <c r="I630" s="82"/>
      <c r="J630" s="82"/>
      <c r="K630" s="82"/>
      <c r="L630" s="82"/>
    </row>
    <row r="631" spans="5:12" x14ac:dyDescent="0.3">
      <c r="E631" s="97"/>
      <c r="F631" s="82"/>
      <c r="G631" s="82"/>
      <c r="H631" s="82"/>
      <c r="I631" s="82"/>
      <c r="J631" s="82"/>
      <c r="K631" s="82"/>
      <c r="L631" s="82"/>
    </row>
    <row r="632" spans="5:12" x14ac:dyDescent="0.3">
      <c r="E632" s="97"/>
      <c r="F632" s="82"/>
      <c r="G632" s="82"/>
      <c r="H632" s="82"/>
      <c r="I632" s="82"/>
      <c r="J632" s="82"/>
      <c r="K632" s="82"/>
      <c r="L632" s="82"/>
    </row>
    <row r="633" spans="5:12" x14ac:dyDescent="0.3">
      <c r="E633" s="97"/>
      <c r="F633" s="82"/>
      <c r="G633" s="82"/>
      <c r="H633" s="82"/>
      <c r="I633" s="82"/>
      <c r="J633" s="82"/>
      <c r="K633" s="82"/>
      <c r="L633" s="82"/>
    </row>
    <row r="634" spans="5:12" x14ac:dyDescent="0.3">
      <c r="E634" s="97"/>
      <c r="F634" s="82"/>
      <c r="G634" s="82"/>
      <c r="H634" s="82"/>
      <c r="I634" s="82"/>
      <c r="J634" s="82"/>
      <c r="K634" s="82"/>
      <c r="L634" s="82"/>
    </row>
    <row r="635" spans="5:12" x14ac:dyDescent="0.3">
      <c r="E635" s="97"/>
      <c r="F635" s="82"/>
      <c r="G635" s="82"/>
      <c r="H635" s="82"/>
      <c r="I635" s="82"/>
      <c r="J635" s="82"/>
      <c r="K635" s="82"/>
      <c r="L635" s="82"/>
    </row>
    <row r="636" spans="5:12" x14ac:dyDescent="0.3">
      <c r="E636" s="97"/>
      <c r="F636" s="82"/>
      <c r="G636" s="82"/>
      <c r="H636" s="82"/>
      <c r="I636" s="82"/>
      <c r="J636" s="82"/>
      <c r="K636" s="82"/>
      <c r="L636" s="82"/>
    </row>
    <row r="637" spans="5:12" x14ac:dyDescent="0.3">
      <c r="E637" s="97"/>
      <c r="F637" s="82"/>
      <c r="G637" s="82"/>
      <c r="H637" s="82"/>
      <c r="I637" s="82"/>
      <c r="J637" s="82"/>
      <c r="K637" s="82"/>
      <c r="L637" s="82"/>
    </row>
    <row r="638" spans="5:12" x14ac:dyDescent="0.3">
      <c r="E638" s="97"/>
      <c r="F638" s="82"/>
      <c r="G638" s="82"/>
      <c r="H638" s="82"/>
      <c r="I638" s="82"/>
      <c r="J638" s="82"/>
      <c r="K638" s="82"/>
      <c r="L638" s="82"/>
    </row>
    <row r="639" spans="5:12" x14ac:dyDescent="0.3">
      <c r="E639" s="97"/>
      <c r="F639" s="82"/>
      <c r="G639" s="82"/>
      <c r="H639" s="82"/>
      <c r="I639" s="82"/>
      <c r="J639" s="82"/>
      <c r="K639" s="82"/>
      <c r="L639" s="82"/>
    </row>
    <row r="640" spans="5:12" x14ac:dyDescent="0.3">
      <c r="E640" s="97"/>
      <c r="F640" s="82"/>
      <c r="G640" s="82"/>
      <c r="H640" s="82"/>
      <c r="I640" s="82"/>
      <c r="J640" s="82"/>
      <c r="K640" s="82"/>
      <c r="L640" s="82"/>
    </row>
    <row r="641" spans="5:12" x14ac:dyDescent="0.3">
      <c r="E641" s="97"/>
      <c r="F641" s="82"/>
      <c r="G641" s="82"/>
      <c r="H641" s="82"/>
      <c r="I641" s="82"/>
      <c r="J641" s="82"/>
      <c r="K641" s="82"/>
      <c r="L641" s="82"/>
    </row>
    <row r="642" spans="5:12" x14ac:dyDescent="0.3">
      <c r="E642" s="97"/>
      <c r="F642" s="82"/>
      <c r="G642" s="82"/>
      <c r="H642" s="82"/>
      <c r="I642" s="82"/>
      <c r="J642" s="82"/>
      <c r="K642" s="82"/>
      <c r="L642" s="82"/>
    </row>
    <row r="643" spans="5:12" x14ac:dyDescent="0.3">
      <c r="E643" s="97"/>
      <c r="F643" s="82"/>
      <c r="G643" s="82"/>
      <c r="H643" s="82"/>
      <c r="I643" s="82"/>
      <c r="J643" s="82"/>
      <c r="K643" s="82"/>
      <c r="L643" s="82"/>
    </row>
    <row r="644" spans="5:12" x14ac:dyDescent="0.3">
      <c r="E644" s="97"/>
      <c r="F644" s="82"/>
      <c r="G644" s="82"/>
      <c r="H644" s="82"/>
      <c r="I644" s="82"/>
      <c r="J644" s="82"/>
      <c r="K644" s="82"/>
      <c r="L644" s="82"/>
    </row>
    <row r="645" spans="5:12" x14ac:dyDescent="0.3">
      <c r="E645" s="97"/>
      <c r="F645" s="82"/>
      <c r="G645" s="82"/>
      <c r="H645" s="82"/>
      <c r="I645" s="82"/>
      <c r="J645" s="82"/>
      <c r="K645" s="82"/>
      <c r="L645" s="82"/>
    </row>
    <row r="646" spans="5:12" x14ac:dyDescent="0.3">
      <c r="E646" s="97"/>
      <c r="F646" s="82"/>
      <c r="G646" s="82"/>
      <c r="H646" s="82"/>
      <c r="I646" s="82"/>
      <c r="J646" s="82"/>
      <c r="K646" s="82"/>
      <c r="L646" s="82"/>
    </row>
    <row r="647" spans="5:12" x14ac:dyDescent="0.3">
      <c r="E647" s="97"/>
      <c r="F647" s="82"/>
      <c r="G647" s="82"/>
      <c r="H647" s="82"/>
      <c r="I647" s="82"/>
      <c r="J647" s="82"/>
      <c r="K647" s="82"/>
      <c r="L647" s="82"/>
    </row>
    <row r="648" spans="5:12" x14ac:dyDescent="0.3">
      <c r="E648" s="97"/>
      <c r="F648" s="82"/>
      <c r="G648" s="82"/>
      <c r="H648" s="82"/>
      <c r="I648" s="82"/>
      <c r="J648" s="82"/>
      <c r="K648" s="82"/>
      <c r="L648" s="82"/>
    </row>
    <row r="649" spans="5:12" x14ac:dyDescent="0.3">
      <c r="E649" s="97"/>
      <c r="F649" s="82"/>
      <c r="G649" s="82"/>
      <c r="H649" s="82"/>
      <c r="I649" s="82"/>
      <c r="J649" s="82"/>
      <c r="K649" s="82"/>
      <c r="L649" s="82"/>
    </row>
    <row r="650" spans="5:12" x14ac:dyDescent="0.3">
      <c r="E650" s="97"/>
      <c r="F650" s="82"/>
      <c r="G650" s="82"/>
      <c r="H650" s="82"/>
      <c r="I650" s="82"/>
      <c r="J650" s="82"/>
      <c r="K650" s="82"/>
      <c r="L650" s="82"/>
    </row>
  </sheetData>
  <autoFilter ref="B7:P242" xr:uid="{2955C8C7-2C8D-4A3D-972E-4B9AD8C6A375}">
    <filterColumn colId="0">
      <filters>
        <filter val="1"/>
        <filter val="2"/>
        <filter val="231"/>
        <filter val="232"/>
        <filter val="233"/>
        <filter val="234"/>
        <filter val="235"/>
        <filter val="3"/>
        <filter val="4"/>
        <filter val="5"/>
      </filters>
    </filterColumn>
    <filterColumn colId="2">
      <customFilters>
        <customFilter operator="greaterThan" val="60"/>
      </customFilters>
    </filterColumn>
  </autoFilter>
  <mergeCells count="8">
    <mergeCell ref="E5:F5"/>
    <mergeCell ref="I5:K5"/>
    <mergeCell ref="M5:P5"/>
    <mergeCell ref="E6:F6"/>
    <mergeCell ref="I6:K6"/>
    <mergeCell ref="M6:P6"/>
    <mergeCell ref="G5:H5"/>
    <mergeCell ref="G6:H6"/>
  </mergeCells>
  <conditionalFormatting sqref="F8:F242">
    <cfRule type="dataBar" priority="3">
      <dataBar>
        <cfvo type="min"/>
        <cfvo type="max"/>
        <color rgb="FF638EC6"/>
      </dataBar>
      <extLst>
        <ext xmlns:x14="http://schemas.microsoft.com/office/spreadsheetml/2009/9/main" uri="{B025F937-C7B1-47D3-B67F-A62EFF666E3E}">
          <x14:id>{C2926F0E-9C2A-4380-81C1-D1130482662E}</x14:id>
        </ext>
      </extLst>
    </cfRule>
  </conditionalFormatting>
  <conditionalFormatting sqref="H8:H242">
    <cfRule type="dataBar" priority="2">
      <dataBar>
        <cfvo type="min"/>
        <cfvo type="max"/>
        <color rgb="FF008AEF"/>
      </dataBar>
      <extLst>
        <ext xmlns:x14="http://schemas.microsoft.com/office/spreadsheetml/2009/9/main" uri="{B025F937-C7B1-47D3-B67F-A62EFF666E3E}">
          <x14:id>{B5CEC5DE-D84C-4C8D-AD51-576C247755A4}</x14:id>
        </ext>
      </extLst>
    </cfRule>
  </conditionalFormatting>
  <conditionalFormatting sqref="K8:K159">
    <cfRule type="dataBar" priority="1">
      <dataBar>
        <cfvo type="min"/>
        <cfvo type="max"/>
        <color rgb="FFFFB628"/>
      </dataBar>
      <extLst>
        <ext xmlns:x14="http://schemas.microsoft.com/office/spreadsheetml/2009/9/main" uri="{B025F937-C7B1-47D3-B67F-A62EFF666E3E}">
          <x14:id>{82A51004-4F59-46AE-9DFB-4C6BD2DCE029}</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C2926F0E-9C2A-4380-81C1-D1130482662E}">
            <x14:dataBar minLength="0" maxLength="100" border="1" negativeBarBorderColorSameAsPositive="0">
              <x14:cfvo type="autoMin"/>
              <x14:cfvo type="autoMax"/>
              <x14:borderColor rgb="FF638EC6"/>
              <x14:negativeFillColor rgb="FFFF0000"/>
              <x14:negativeBorderColor rgb="FFFF0000"/>
              <x14:axisColor rgb="FF000000"/>
            </x14:dataBar>
          </x14:cfRule>
          <xm:sqref>F8:F242</xm:sqref>
        </x14:conditionalFormatting>
        <x14:conditionalFormatting xmlns:xm="http://schemas.microsoft.com/office/excel/2006/main">
          <x14:cfRule type="dataBar" id="{B5CEC5DE-D84C-4C8D-AD51-576C247755A4}">
            <x14:dataBar minLength="0" maxLength="100" border="1" negativeBarBorderColorSameAsPositive="0">
              <x14:cfvo type="autoMin"/>
              <x14:cfvo type="autoMax"/>
              <x14:borderColor rgb="FF008AEF"/>
              <x14:negativeFillColor rgb="FFFF0000"/>
              <x14:negativeBorderColor rgb="FFFF0000"/>
              <x14:axisColor rgb="FF000000"/>
            </x14:dataBar>
          </x14:cfRule>
          <xm:sqref>H8:H242</xm:sqref>
        </x14:conditionalFormatting>
        <x14:conditionalFormatting xmlns:xm="http://schemas.microsoft.com/office/excel/2006/main">
          <x14:cfRule type="dataBar" id="{82A51004-4F59-46AE-9DFB-4C6BD2DCE029}">
            <x14:dataBar minLength="0" maxLength="100" border="1" negativeBarBorderColorSameAsPositive="0">
              <x14:cfvo type="autoMin"/>
              <x14:cfvo type="autoMax"/>
              <x14:borderColor rgb="FFFFB628"/>
              <x14:negativeFillColor rgb="FFFF0000"/>
              <x14:negativeBorderColor rgb="FFFF0000"/>
              <x14:axisColor rgb="FF000000"/>
            </x14:dataBar>
          </x14:cfRule>
          <xm:sqref>K8:K159</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BEE42-91B5-409D-B915-9D5E1134AAA0}">
  <sheetPr>
    <tabColor theme="9" tint="-0.249977111117893"/>
  </sheetPr>
  <dimension ref="B1:AU650"/>
  <sheetViews>
    <sheetView topLeftCell="AJ1" workbookViewId="0">
      <selection activeCell="Z8" sqref="Z8"/>
    </sheetView>
  </sheetViews>
  <sheetFormatPr defaultRowHeight="14.4" x14ac:dyDescent="0.3"/>
  <cols>
    <col min="2" max="2" width="51.109375" bestFit="1" customWidth="1"/>
    <col min="3" max="3" width="16.21875" customWidth="1"/>
    <col min="4" max="4" width="14.77734375" customWidth="1"/>
    <col min="5" max="5" width="17.109375" customWidth="1"/>
    <col min="6" max="6" width="16.21875" style="125" customWidth="1"/>
    <col min="7" max="7" width="26.6640625" style="125" customWidth="1"/>
    <col min="8" max="8" width="11.6640625" style="125" customWidth="1"/>
    <col min="9" max="9" width="15.21875" style="125" customWidth="1"/>
    <col min="10" max="10" width="16.44140625" style="125" customWidth="1"/>
    <col min="11" max="14" width="8.88671875" customWidth="1"/>
    <col min="15" max="15" width="15.33203125" style="125" bestFit="1" customWidth="1"/>
    <col min="16" max="16" width="13.33203125" style="125" customWidth="1"/>
    <col min="17" max="17" width="12.88671875" style="125" customWidth="1"/>
    <col min="18" max="18" width="26" style="125" bestFit="1" customWidth="1"/>
    <col min="19" max="20" width="8.88671875" style="125" customWidth="1"/>
    <col min="21" max="21" width="8.88671875" customWidth="1"/>
    <col min="22" max="22" width="39.88671875" customWidth="1"/>
    <col min="23" max="23" width="16.21875" customWidth="1"/>
    <col min="24" max="24" width="17" customWidth="1"/>
    <col min="25" max="27" width="8.88671875" customWidth="1"/>
    <col min="28" max="28" width="39.88671875" customWidth="1"/>
    <col min="29" max="29" width="12.77734375" customWidth="1"/>
    <col min="30" max="30" width="12.88671875" customWidth="1"/>
    <col min="31" max="31" width="31.21875" customWidth="1"/>
    <col min="32" max="32" width="26.6640625" customWidth="1"/>
    <col min="33" max="34" width="8.88671875" customWidth="1"/>
    <col min="35" max="35" width="39.88671875" customWidth="1"/>
    <col min="36" max="36" width="16.21875" customWidth="1"/>
    <col min="37" max="37" width="24.109375" customWidth="1"/>
    <col min="38" max="38" width="11.6640625" customWidth="1"/>
    <col min="39" max="39" width="15.21875" customWidth="1"/>
    <col min="40" max="40" width="16.44140625" customWidth="1"/>
    <col min="41" max="42" width="8.88671875" customWidth="1"/>
    <col min="43" max="43" width="36.6640625" bestFit="1" customWidth="1"/>
    <col min="44" max="44" width="15.33203125" style="125" bestFit="1" customWidth="1"/>
    <col min="45" max="45" width="10.88671875" bestFit="1" customWidth="1"/>
    <col min="46" max="46" width="11.6640625" bestFit="1" customWidth="1"/>
  </cols>
  <sheetData>
    <row r="1" spans="2:47" s="125" customFormat="1" x14ac:dyDescent="0.3"/>
    <row r="2" spans="2:47" s="125" customFormat="1" x14ac:dyDescent="0.3"/>
    <row r="3" spans="2:47" s="125" customFormat="1" x14ac:dyDescent="0.3">
      <c r="V3" s="134" t="s">
        <v>6372</v>
      </c>
      <c r="AB3" s="134" t="s">
        <v>6373</v>
      </c>
      <c r="AI3" s="134" t="s">
        <v>6375</v>
      </c>
      <c r="AQ3" s="134" t="s">
        <v>6395</v>
      </c>
      <c r="AR3" s="134"/>
    </row>
    <row r="4" spans="2:47" x14ac:dyDescent="0.3">
      <c r="AS4" s="125"/>
      <c r="AT4" s="125"/>
      <c r="AU4" s="125"/>
    </row>
    <row r="5" spans="2:47" x14ac:dyDescent="0.3">
      <c r="B5" s="40" t="s">
        <v>683</v>
      </c>
      <c r="C5" s="129" t="s">
        <v>1</v>
      </c>
      <c r="D5" s="179" t="s">
        <v>729</v>
      </c>
      <c r="E5" s="180"/>
      <c r="F5" s="118" t="s">
        <v>1</v>
      </c>
      <c r="G5" s="118" t="s">
        <v>749</v>
      </c>
      <c r="H5" s="181" t="s">
        <v>761</v>
      </c>
      <c r="I5" s="181"/>
      <c r="J5" s="181"/>
      <c r="K5" s="138" t="s">
        <v>6401</v>
      </c>
      <c r="L5" s="140"/>
      <c r="M5" s="140"/>
      <c r="N5" s="140"/>
      <c r="O5" s="176" t="s">
        <v>6402</v>
      </c>
      <c r="P5" s="176"/>
      <c r="Q5" s="176"/>
      <c r="R5" s="176"/>
      <c r="V5" s="40" t="s">
        <v>683</v>
      </c>
      <c r="W5" s="129" t="s">
        <v>1</v>
      </c>
      <c r="X5" s="179" t="s">
        <v>729</v>
      </c>
      <c r="Y5" s="180"/>
      <c r="Z5" s="180"/>
      <c r="AB5" s="40" t="s">
        <v>683</v>
      </c>
      <c r="AC5" s="179" t="s">
        <v>729</v>
      </c>
      <c r="AD5" s="180"/>
      <c r="AE5" s="129" t="s">
        <v>1</v>
      </c>
      <c r="AF5" s="133" t="s">
        <v>749</v>
      </c>
      <c r="AG5" s="133"/>
      <c r="AI5" s="40" t="s">
        <v>683</v>
      </c>
      <c r="AJ5" s="129" t="s">
        <v>1</v>
      </c>
      <c r="AK5" s="128" t="s">
        <v>729</v>
      </c>
      <c r="AL5" s="188" t="s">
        <v>761</v>
      </c>
      <c r="AM5" s="188"/>
      <c r="AN5" s="188"/>
      <c r="AO5" s="188"/>
      <c r="AQ5" s="40" t="s">
        <v>683</v>
      </c>
      <c r="AR5" s="131" t="s">
        <v>6398</v>
      </c>
      <c r="AS5" s="187" t="s">
        <v>756</v>
      </c>
      <c r="AT5" s="187"/>
      <c r="AU5" s="187"/>
    </row>
    <row r="6" spans="2:47" x14ac:dyDescent="0.3">
      <c r="B6" s="39"/>
      <c r="C6" s="38"/>
      <c r="D6" s="189"/>
      <c r="E6" s="189"/>
      <c r="F6" s="141" t="s">
        <v>754</v>
      </c>
      <c r="G6" s="141" t="s">
        <v>750</v>
      </c>
      <c r="H6" s="183" t="s">
        <v>6378</v>
      </c>
      <c r="I6" s="183"/>
      <c r="J6" s="183"/>
      <c r="K6" s="139"/>
      <c r="L6" s="140"/>
      <c r="M6" s="140"/>
      <c r="N6" s="140"/>
      <c r="O6" s="176" t="s">
        <v>6403</v>
      </c>
      <c r="P6" s="176"/>
      <c r="Q6" s="176"/>
      <c r="R6" s="176"/>
      <c r="V6" s="39"/>
      <c r="W6" s="38"/>
      <c r="X6" s="64"/>
      <c r="Y6" s="98"/>
      <c r="Z6" s="98"/>
      <c r="AB6" s="39"/>
      <c r="AC6" s="64"/>
      <c r="AD6" s="64"/>
      <c r="AE6" s="129" t="s">
        <v>754</v>
      </c>
      <c r="AF6" s="133" t="s">
        <v>750</v>
      </c>
      <c r="AG6" s="133"/>
      <c r="AI6" s="39"/>
      <c r="AJ6" s="37"/>
      <c r="AK6" s="64"/>
      <c r="AL6" s="188" t="s">
        <v>762</v>
      </c>
      <c r="AM6" s="188"/>
      <c r="AN6" s="188"/>
      <c r="AO6" s="188"/>
      <c r="AQ6" s="39"/>
      <c r="AR6" s="131"/>
      <c r="AS6" s="187" t="s">
        <v>6399</v>
      </c>
      <c r="AT6" s="187"/>
      <c r="AU6" s="187"/>
    </row>
    <row r="7" spans="2:47" x14ac:dyDescent="0.3">
      <c r="B7" s="7" t="s">
        <v>12</v>
      </c>
      <c r="C7" s="67" t="s">
        <v>2</v>
      </c>
      <c r="D7" s="36" t="s">
        <v>2</v>
      </c>
      <c r="E7" s="99" t="s">
        <v>744</v>
      </c>
      <c r="F7" s="136" t="s">
        <v>2</v>
      </c>
      <c r="G7" s="136" t="s">
        <v>744</v>
      </c>
      <c r="H7" s="135" t="s">
        <v>6363</v>
      </c>
      <c r="I7" s="135" t="s">
        <v>6368</v>
      </c>
      <c r="J7" s="135" t="s">
        <v>6367</v>
      </c>
      <c r="K7" s="136" t="s">
        <v>6371</v>
      </c>
      <c r="L7" s="136" t="s">
        <v>6374</v>
      </c>
      <c r="M7" s="136" t="s">
        <v>6376</v>
      </c>
      <c r="N7" s="136" t="s">
        <v>6377</v>
      </c>
      <c r="O7" s="175" t="s">
        <v>6398</v>
      </c>
      <c r="P7" s="175" t="str">
        <f>AS7</f>
        <v>Antal klarat</v>
      </c>
      <c r="Q7" s="175" t="str">
        <f>AT7</f>
        <v>Antal missat</v>
      </c>
      <c r="R7" s="175" t="s">
        <v>6404</v>
      </c>
      <c r="V7" s="7" t="s">
        <v>12</v>
      </c>
      <c r="W7" s="67" t="s">
        <v>2</v>
      </c>
      <c r="X7" s="36" t="s">
        <v>2</v>
      </c>
      <c r="Y7" s="99" t="s">
        <v>744</v>
      </c>
      <c r="Z7" s="99" t="s">
        <v>6371</v>
      </c>
      <c r="AB7" s="7" t="s">
        <v>12</v>
      </c>
      <c r="AC7" s="36" t="s">
        <v>2</v>
      </c>
      <c r="AD7" s="36" t="s">
        <v>744</v>
      </c>
      <c r="AE7" s="35" t="s">
        <v>2</v>
      </c>
      <c r="AF7" s="31" t="s">
        <v>744</v>
      </c>
      <c r="AG7" s="99" t="s">
        <v>6374</v>
      </c>
      <c r="AI7" s="7" t="s">
        <v>789</v>
      </c>
      <c r="AJ7" s="67" t="s">
        <v>2</v>
      </c>
      <c r="AK7" s="36" t="s">
        <v>2</v>
      </c>
      <c r="AL7" s="30" t="s">
        <v>6363</v>
      </c>
      <c r="AM7" s="31" t="s">
        <v>6368</v>
      </c>
      <c r="AN7" s="31" t="s">
        <v>6367</v>
      </c>
      <c r="AO7" s="31" t="s">
        <v>6376</v>
      </c>
      <c r="AQ7" s="7" t="s">
        <v>789</v>
      </c>
      <c r="AR7" s="34" t="s">
        <v>6397</v>
      </c>
      <c r="AS7" s="34" t="s">
        <v>6369</v>
      </c>
      <c r="AT7" s="34" t="s">
        <v>6363</v>
      </c>
      <c r="AU7" s="34" t="s">
        <v>744</v>
      </c>
    </row>
    <row r="8" spans="2:47" x14ac:dyDescent="0.3">
      <c r="B8" s="125" t="s">
        <v>36</v>
      </c>
      <c r="C8" s="125">
        <v>223</v>
      </c>
      <c r="D8" s="125">
        <v>30</v>
      </c>
      <c r="E8" s="94">
        <v>0.13</v>
      </c>
      <c r="F8" s="132">
        <v>0</v>
      </c>
      <c r="G8" s="94">
        <v>0</v>
      </c>
      <c r="H8" s="81">
        <v>15</v>
      </c>
      <c r="I8" s="81">
        <v>15</v>
      </c>
      <c r="J8" s="82">
        <v>0.5</v>
      </c>
      <c r="K8" s="26">
        <f>Z8</f>
        <v>29</v>
      </c>
      <c r="L8" s="26">
        <v>1</v>
      </c>
      <c r="M8" s="26">
        <v>20</v>
      </c>
      <c r="N8">
        <f>SUM(K8:M8)</f>
        <v>50</v>
      </c>
      <c r="O8" s="26" t="str">
        <f>AR8</f>
        <v>Nej</v>
      </c>
      <c r="P8" s="26"/>
      <c r="Q8" s="26"/>
      <c r="R8" s="48"/>
      <c r="V8" t="s">
        <v>36</v>
      </c>
      <c r="W8">
        <v>223</v>
      </c>
      <c r="X8">
        <v>30</v>
      </c>
      <c r="Y8" s="94">
        <v>0.13</v>
      </c>
      <c r="Z8">
        <v>29</v>
      </c>
      <c r="AB8" s="59" t="s">
        <v>36</v>
      </c>
      <c r="AC8" s="81">
        <v>30</v>
      </c>
      <c r="AD8" s="48">
        <v>0.134529147982063</v>
      </c>
      <c r="AE8" s="81">
        <v>0</v>
      </c>
      <c r="AF8" s="48">
        <v>0</v>
      </c>
      <c r="AG8">
        <v>1</v>
      </c>
      <c r="AI8" s="59" t="s">
        <v>36</v>
      </c>
      <c r="AJ8" s="81">
        <v>223</v>
      </c>
      <c r="AK8" s="81">
        <v>30</v>
      </c>
      <c r="AL8" s="81">
        <v>15</v>
      </c>
      <c r="AM8" s="81">
        <v>15</v>
      </c>
      <c r="AN8" s="82">
        <v>0.5</v>
      </c>
      <c r="AO8" s="26">
        <v>20</v>
      </c>
      <c r="AP8" s="94"/>
      <c r="AQ8" s="125" t="s">
        <v>36</v>
      </c>
      <c r="AR8" s="26" t="s">
        <v>6396</v>
      </c>
    </row>
    <row r="9" spans="2:47" x14ac:dyDescent="0.3">
      <c r="B9" s="125" t="s">
        <v>22</v>
      </c>
      <c r="C9" s="125">
        <v>251</v>
      </c>
      <c r="D9" s="125">
        <v>63</v>
      </c>
      <c r="E9" s="94">
        <v>0.25</v>
      </c>
      <c r="F9" s="132">
        <v>20</v>
      </c>
      <c r="G9" s="94">
        <v>0.32</v>
      </c>
      <c r="H9" s="81">
        <v>21</v>
      </c>
      <c r="I9" s="81">
        <v>22</v>
      </c>
      <c r="J9" s="82">
        <v>0.49</v>
      </c>
      <c r="K9" s="26">
        <f t="shared" ref="K9:K72" si="0">Z9</f>
        <v>17</v>
      </c>
      <c r="L9" s="26">
        <v>18</v>
      </c>
      <c r="M9" s="26">
        <v>21</v>
      </c>
      <c r="N9" s="125">
        <f t="shared" ref="N9:N72" si="1">SUM(K9:M9)</f>
        <v>56</v>
      </c>
      <c r="O9" s="26" t="str">
        <f t="shared" ref="O9:O72" si="2">AR9</f>
        <v>Ja</v>
      </c>
      <c r="P9" s="26">
        <f t="shared" ref="P9:P71" si="3">AS9</f>
        <v>0</v>
      </c>
      <c r="Q9" s="26">
        <f t="shared" ref="Q9:Q71" si="4">AT9</f>
        <v>20</v>
      </c>
      <c r="R9" s="48">
        <f t="shared" ref="R9:R71" si="5">AU9</f>
        <v>0</v>
      </c>
      <c r="V9" t="s">
        <v>22</v>
      </c>
      <c r="W9">
        <v>251</v>
      </c>
      <c r="X9">
        <v>63</v>
      </c>
      <c r="Y9" s="94">
        <v>0.25</v>
      </c>
      <c r="Z9">
        <v>17</v>
      </c>
      <c r="AB9" s="59" t="s">
        <v>22</v>
      </c>
      <c r="AC9" s="81">
        <v>63</v>
      </c>
      <c r="AD9" s="48">
        <v>0.25099601593625498</v>
      </c>
      <c r="AE9" s="81">
        <v>20</v>
      </c>
      <c r="AF9" s="48">
        <v>0.32</v>
      </c>
      <c r="AG9">
        <v>18</v>
      </c>
      <c r="AI9" s="59" t="s">
        <v>22</v>
      </c>
      <c r="AJ9" s="81">
        <v>251</v>
      </c>
      <c r="AK9" s="81">
        <v>63</v>
      </c>
      <c r="AL9" s="81">
        <v>21</v>
      </c>
      <c r="AM9" s="81">
        <v>22</v>
      </c>
      <c r="AN9" s="82">
        <v>0.49</v>
      </c>
      <c r="AO9" s="26">
        <v>21</v>
      </c>
      <c r="AP9" s="94"/>
      <c r="AQ9" s="125" t="s">
        <v>22</v>
      </c>
      <c r="AR9" s="26" t="s">
        <v>6400</v>
      </c>
      <c r="AS9" s="26">
        <v>0</v>
      </c>
      <c r="AT9" s="120">
        <v>20</v>
      </c>
      <c r="AU9" s="94">
        <v>0</v>
      </c>
    </row>
    <row r="10" spans="2:47" x14ac:dyDescent="0.3">
      <c r="B10" s="125" t="s">
        <v>23</v>
      </c>
      <c r="C10" s="125">
        <v>322</v>
      </c>
      <c r="D10" s="125">
        <v>57</v>
      </c>
      <c r="E10" s="94">
        <v>0.18</v>
      </c>
      <c r="F10" s="132">
        <v>14</v>
      </c>
      <c r="G10" s="94">
        <v>0.25</v>
      </c>
      <c r="H10" s="81">
        <v>16</v>
      </c>
      <c r="I10" s="81">
        <v>27</v>
      </c>
      <c r="J10" s="82">
        <v>0.37</v>
      </c>
      <c r="K10" s="26">
        <f t="shared" si="0"/>
        <v>24</v>
      </c>
      <c r="L10" s="26">
        <v>12</v>
      </c>
      <c r="M10" s="26">
        <v>33</v>
      </c>
      <c r="N10" s="125">
        <f t="shared" si="1"/>
        <v>69</v>
      </c>
      <c r="O10" s="26" t="str">
        <f t="shared" si="2"/>
        <v>Ja</v>
      </c>
      <c r="P10" s="26">
        <f t="shared" si="3"/>
        <v>0</v>
      </c>
      <c r="Q10" s="26">
        <f t="shared" si="4"/>
        <v>14</v>
      </c>
      <c r="R10" s="48">
        <f t="shared" si="5"/>
        <v>0</v>
      </c>
      <c r="V10" t="s">
        <v>23</v>
      </c>
      <c r="W10">
        <v>322</v>
      </c>
      <c r="X10">
        <v>57</v>
      </c>
      <c r="Y10" s="94">
        <v>0.18</v>
      </c>
      <c r="Z10" s="125">
        <v>24</v>
      </c>
      <c r="AB10" s="59" t="s">
        <v>23</v>
      </c>
      <c r="AC10" s="81">
        <v>57</v>
      </c>
      <c r="AD10" s="48">
        <v>0.17701863354037267</v>
      </c>
      <c r="AE10" s="81">
        <v>14</v>
      </c>
      <c r="AF10" s="48">
        <v>0.25</v>
      </c>
      <c r="AG10" s="125">
        <v>12</v>
      </c>
      <c r="AI10" s="59" t="s">
        <v>23</v>
      </c>
      <c r="AJ10" s="81">
        <v>322</v>
      </c>
      <c r="AK10" s="81">
        <v>57</v>
      </c>
      <c r="AL10" s="81">
        <v>16</v>
      </c>
      <c r="AM10" s="81">
        <v>27</v>
      </c>
      <c r="AN10" s="82">
        <v>0.37</v>
      </c>
      <c r="AO10" s="26">
        <v>33</v>
      </c>
      <c r="AP10" s="94"/>
      <c r="AQ10" t="s">
        <v>23</v>
      </c>
      <c r="AR10" s="26" t="s">
        <v>6400</v>
      </c>
      <c r="AS10" s="26">
        <v>0</v>
      </c>
      <c r="AT10" s="120">
        <v>14</v>
      </c>
      <c r="AU10" s="94">
        <v>0</v>
      </c>
    </row>
    <row r="11" spans="2:47" x14ac:dyDescent="0.3">
      <c r="B11" s="125" t="s">
        <v>27</v>
      </c>
      <c r="C11" s="125">
        <v>195</v>
      </c>
      <c r="D11" s="125">
        <v>48</v>
      </c>
      <c r="E11" s="94">
        <v>0.25</v>
      </c>
      <c r="F11" s="132">
        <v>24</v>
      </c>
      <c r="G11" s="94">
        <v>0.5</v>
      </c>
      <c r="H11" s="81">
        <v>9</v>
      </c>
      <c r="I11" s="81">
        <v>15</v>
      </c>
      <c r="J11" s="82">
        <v>0.38</v>
      </c>
      <c r="K11" s="26">
        <f t="shared" si="0"/>
        <v>17</v>
      </c>
      <c r="L11" s="26">
        <v>34</v>
      </c>
      <c r="M11" s="26">
        <v>32</v>
      </c>
      <c r="N11" s="125">
        <f t="shared" si="1"/>
        <v>83</v>
      </c>
      <c r="O11" s="26" t="str">
        <f t="shared" si="2"/>
        <v>Ja</v>
      </c>
      <c r="P11" s="26">
        <f t="shared" si="3"/>
        <v>0</v>
      </c>
      <c r="Q11" s="26">
        <f t="shared" si="4"/>
        <v>24</v>
      </c>
      <c r="R11" s="48">
        <f t="shared" si="5"/>
        <v>0</v>
      </c>
      <c r="V11" t="s">
        <v>27</v>
      </c>
      <c r="W11">
        <v>195</v>
      </c>
      <c r="X11">
        <v>48</v>
      </c>
      <c r="Y11" s="94">
        <v>0.25</v>
      </c>
      <c r="Z11" s="125">
        <v>17</v>
      </c>
      <c r="AB11" s="59" t="s">
        <v>27</v>
      </c>
      <c r="AC11" s="81">
        <v>48</v>
      </c>
      <c r="AD11" s="48">
        <v>0.24615384615384617</v>
      </c>
      <c r="AE11" s="81">
        <v>24</v>
      </c>
      <c r="AF11" s="48">
        <v>0.5</v>
      </c>
      <c r="AG11" s="125">
        <v>34</v>
      </c>
      <c r="AI11" s="59" t="s">
        <v>27</v>
      </c>
      <c r="AJ11" s="81">
        <v>195</v>
      </c>
      <c r="AK11" s="81">
        <v>48</v>
      </c>
      <c r="AL11" s="81">
        <v>9</v>
      </c>
      <c r="AM11" s="81">
        <v>15</v>
      </c>
      <c r="AN11" s="82">
        <v>0.38</v>
      </c>
      <c r="AO11" s="26">
        <v>32</v>
      </c>
      <c r="AP11" s="94"/>
      <c r="AQ11" t="s">
        <v>27</v>
      </c>
      <c r="AR11" s="26" t="s">
        <v>6400</v>
      </c>
      <c r="AS11" s="26">
        <v>0</v>
      </c>
      <c r="AT11" s="120">
        <v>24</v>
      </c>
      <c r="AU11" s="94">
        <v>0</v>
      </c>
    </row>
    <row r="12" spans="2:47" x14ac:dyDescent="0.3">
      <c r="B12" s="125" t="s">
        <v>42</v>
      </c>
      <c r="C12" s="125">
        <v>82</v>
      </c>
      <c r="D12" s="125">
        <v>14</v>
      </c>
      <c r="E12" s="94">
        <v>0.17</v>
      </c>
      <c r="F12" s="132">
        <v>0</v>
      </c>
      <c r="G12" s="94">
        <v>0</v>
      </c>
      <c r="H12" s="81">
        <v>14</v>
      </c>
      <c r="I12" s="81">
        <v>0</v>
      </c>
      <c r="J12" s="82">
        <v>1</v>
      </c>
      <c r="K12" s="26">
        <f t="shared" si="0"/>
        <v>25</v>
      </c>
      <c r="L12" s="26">
        <v>1</v>
      </c>
      <c r="M12" s="26">
        <v>1</v>
      </c>
      <c r="N12" s="125">
        <f t="shared" si="1"/>
        <v>27</v>
      </c>
      <c r="O12" s="26" t="str">
        <f t="shared" si="2"/>
        <v>Nej</v>
      </c>
      <c r="P12" s="26"/>
      <c r="Q12" s="26"/>
      <c r="R12" s="48"/>
      <c r="V12" t="s">
        <v>42</v>
      </c>
      <c r="W12">
        <v>82</v>
      </c>
      <c r="X12">
        <v>14</v>
      </c>
      <c r="Y12" s="94">
        <v>0.17</v>
      </c>
      <c r="Z12" s="125">
        <v>25</v>
      </c>
      <c r="AB12" s="59" t="s">
        <v>42</v>
      </c>
      <c r="AC12" s="81">
        <v>14</v>
      </c>
      <c r="AD12" s="48">
        <v>0.17073170731707318</v>
      </c>
      <c r="AE12" s="81">
        <v>0</v>
      </c>
      <c r="AF12" s="48">
        <v>0</v>
      </c>
      <c r="AG12" s="125">
        <v>1</v>
      </c>
      <c r="AI12" s="59" t="s">
        <v>42</v>
      </c>
      <c r="AJ12" s="81">
        <v>82</v>
      </c>
      <c r="AK12" s="81">
        <v>14</v>
      </c>
      <c r="AL12" s="81">
        <v>14</v>
      </c>
      <c r="AM12" s="81">
        <v>0</v>
      </c>
      <c r="AN12" s="82">
        <v>1</v>
      </c>
      <c r="AO12" s="26">
        <v>1</v>
      </c>
      <c r="AP12" s="94"/>
      <c r="AQ12" s="125" t="s">
        <v>42</v>
      </c>
      <c r="AR12" s="26" t="s">
        <v>6396</v>
      </c>
    </row>
    <row r="13" spans="2:47" x14ac:dyDescent="0.3">
      <c r="B13" s="125" t="s">
        <v>29</v>
      </c>
      <c r="C13" s="125">
        <v>125</v>
      </c>
      <c r="D13" s="125">
        <v>11</v>
      </c>
      <c r="E13" s="94">
        <v>0.09</v>
      </c>
      <c r="F13" s="132">
        <v>0</v>
      </c>
      <c r="G13" s="94">
        <v>0</v>
      </c>
      <c r="H13" s="81">
        <v>11</v>
      </c>
      <c r="I13" s="81">
        <v>0</v>
      </c>
      <c r="J13" s="82">
        <v>1</v>
      </c>
      <c r="K13" s="26">
        <f t="shared" si="0"/>
        <v>33</v>
      </c>
      <c r="L13" s="26">
        <v>1</v>
      </c>
      <c r="M13" s="26">
        <v>1</v>
      </c>
      <c r="N13" s="125">
        <f t="shared" si="1"/>
        <v>35</v>
      </c>
      <c r="O13" s="26" t="str">
        <f t="shared" si="2"/>
        <v>Nej</v>
      </c>
      <c r="P13" s="26"/>
      <c r="Q13" s="26"/>
      <c r="R13" s="48"/>
      <c r="V13" t="s">
        <v>29</v>
      </c>
      <c r="W13">
        <v>125</v>
      </c>
      <c r="X13">
        <v>11</v>
      </c>
      <c r="Y13" s="94">
        <v>0.09</v>
      </c>
      <c r="Z13" s="125">
        <v>33</v>
      </c>
      <c r="AB13" s="59" t="s">
        <v>29</v>
      </c>
      <c r="AC13" s="81">
        <v>11</v>
      </c>
      <c r="AD13" s="48">
        <v>8.7999999999999995E-2</v>
      </c>
      <c r="AE13" s="81">
        <v>0</v>
      </c>
      <c r="AF13" s="48">
        <v>0</v>
      </c>
      <c r="AG13" s="125">
        <v>1</v>
      </c>
      <c r="AI13" s="59" t="s">
        <v>29</v>
      </c>
      <c r="AJ13" s="81">
        <v>125</v>
      </c>
      <c r="AK13" s="81">
        <v>11</v>
      </c>
      <c r="AL13" s="81">
        <v>11</v>
      </c>
      <c r="AM13" s="81">
        <v>0</v>
      </c>
      <c r="AN13" s="82">
        <v>1</v>
      </c>
      <c r="AO13" s="26">
        <v>1</v>
      </c>
      <c r="AP13" s="94"/>
      <c r="AQ13" s="125" t="s">
        <v>29</v>
      </c>
      <c r="AR13" s="26" t="s">
        <v>6396</v>
      </c>
    </row>
    <row r="14" spans="2:47" x14ac:dyDescent="0.3">
      <c r="B14" s="125" t="s">
        <v>32</v>
      </c>
      <c r="C14" s="125">
        <v>213</v>
      </c>
      <c r="D14" s="125">
        <v>46</v>
      </c>
      <c r="E14" s="94">
        <v>0.22</v>
      </c>
      <c r="F14" s="132">
        <v>20</v>
      </c>
      <c r="G14" s="94">
        <v>0.43</v>
      </c>
      <c r="H14" s="81">
        <v>8</v>
      </c>
      <c r="I14" s="81">
        <v>18</v>
      </c>
      <c r="J14" s="82">
        <v>0.31</v>
      </c>
      <c r="K14" s="26">
        <f t="shared" si="0"/>
        <v>20</v>
      </c>
      <c r="L14" s="26">
        <v>27</v>
      </c>
      <c r="M14" s="26">
        <v>38</v>
      </c>
      <c r="N14" s="125">
        <f t="shared" si="1"/>
        <v>85</v>
      </c>
      <c r="O14" s="26" t="str">
        <f t="shared" si="2"/>
        <v>Ja</v>
      </c>
      <c r="P14" s="26">
        <f t="shared" si="3"/>
        <v>0</v>
      </c>
      <c r="Q14" s="26">
        <f t="shared" si="4"/>
        <v>20</v>
      </c>
      <c r="R14" s="48">
        <f t="shared" si="5"/>
        <v>0</v>
      </c>
      <c r="V14" t="s">
        <v>32</v>
      </c>
      <c r="W14">
        <v>213</v>
      </c>
      <c r="X14">
        <v>46</v>
      </c>
      <c r="Y14" s="94">
        <v>0.22</v>
      </c>
      <c r="Z14" s="125">
        <v>20</v>
      </c>
      <c r="AB14" s="59" t="s">
        <v>32</v>
      </c>
      <c r="AC14" s="81">
        <v>46</v>
      </c>
      <c r="AD14" s="48">
        <v>0.215962441314554</v>
      </c>
      <c r="AE14" s="81">
        <v>20</v>
      </c>
      <c r="AF14" s="48">
        <v>0.43</v>
      </c>
      <c r="AG14" s="125">
        <v>27</v>
      </c>
      <c r="AI14" s="59" t="s">
        <v>32</v>
      </c>
      <c r="AJ14" s="81">
        <v>213</v>
      </c>
      <c r="AK14" s="81">
        <v>46</v>
      </c>
      <c r="AL14" s="81">
        <v>8</v>
      </c>
      <c r="AM14" s="81">
        <v>18</v>
      </c>
      <c r="AN14" s="82">
        <v>0.31</v>
      </c>
      <c r="AO14" s="26">
        <v>38</v>
      </c>
      <c r="AP14" s="94"/>
      <c r="AQ14" t="s">
        <v>32</v>
      </c>
      <c r="AR14" s="26" t="s">
        <v>6400</v>
      </c>
      <c r="AS14" s="26">
        <v>0</v>
      </c>
      <c r="AT14" s="120">
        <v>20</v>
      </c>
      <c r="AU14" s="94">
        <v>0</v>
      </c>
    </row>
    <row r="15" spans="2:47" x14ac:dyDescent="0.3">
      <c r="B15" s="125" t="s">
        <v>33</v>
      </c>
      <c r="C15" s="125">
        <v>91</v>
      </c>
      <c r="D15" s="125">
        <v>17</v>
      </c>
      <c r="E15" s="94">
        <v>0.19</v>
      </c>
      <c r="F15" s="132">
        <v>15</v>
      </c>
      <c r="G15" s="94">
        <v>0.88</v>
      </c>
      <c r="H15" s="81">
        <v>2</v>
      </c>
      <c r="I15" s="81">
        <v>0</v>
      </c>
      <c r="J15" s="82">
        <v>1</v>
      </c>
      <c r="K15" s="26">
        <f t="shared" si="0"/>
        <v>23</v>
      </c>
      <c r="L15" s="26">
        <v>62</v>
      </c>
      <c r="M15" s="26">
        <v>1</v>
      </c>
      <c r="N15" s="125">
        <f t="shared" si="1"/>
        <v>86</v>
      </c>
      <c r="O15" s="26" t="str">
        <f t="shared" si="2"/>
        <v>Ja</v>
      </c>
      <c r="P15" s="26">
        <f t="shared" si="3"/>
        <v>0</v>
      </c>
      <c r="Q15" s="26">
        <f t="shared" si="4"/>
        <v>15</v>
      </c>
      <c r="R15" s="48">
        <f t="shared" si="5"/>
        <v>0</v>
      </c>
      <c r="V15" t="s">
        <v>33</v>
      </c>
      <c r="W15">
        <v>91</v>
      </c>
      <c r="X15">
        <v>17</v>
      </c>
      <c r="Y15" s="94">
        <v>0.19</v>
      </c>
      <c r="Z15" s="125">
        <v>23</v>
      </c>
      <c r="AB15" s="59" t="s">
        <v>33</v>
      </c>
      <c r="AC15" s="81">
        <v>17</v>
      </c>
      <c r="AD15" s="48">
        <v>0.18681318681318682</v>
      </c>
      <c r="AE15" s="81">
        <v>15</v>
      </c>
      <c r="AF15" s="48">
        <v>0.88</v>
      </c>
      <c r="AG15" s="125">
        <v>62</v>
      </c>
      <c r="AI15" s="59" t="s">
        <v>33</v>
      </c>
      <c r="AJ15" s="81">
        <v>91</v>
      </c>
      <c r="AK15" s="81">
        <v>17</v>
      </c>
      <c r="AL15" s="81">
        <v>2</v>
      </c>
      <c r="AM15" s="81">
        <v>0</v>
      </c>
      <c r="AN15" s="82">
        <v>1</v>
      </c>
      <c r="AO15" s="26">
        <v>1</v>
      </c>
      <c r="AP15" s="94"/>
      <c r="AQ15" s="125" t="s">
        <v>33</v>
      </c>
      <c r="AR15" s="26" t="s">
        <v>6400</v>
      </c>
      <c r="AS15" s="26">
        <v>0</v>
      </c>
      <c r="AT15" s="120">
        <v>15</v>
      </c>
      <c r="AU15" s="94">
        <v>0</v>
      </c>
    </row>
    <row r="16" spans="2:47" x14ac:dyDescent="0.3">
      <c r="B16" s="125" t="s">
        <v>35</v>
      </c>
      <c r="C16" s="125">
        <v>192</v>
      </c>
      <c r="D16" s="125">
        <v>43</v>
      </c>
      <c r="E16" s="94">
        <v>0.22</v>
      </c>
      <c r="F16" s="132">
        <v>0</v>
      </c>
      <c r="G16" s="94">
        <v>0</v>
      </c>
      <c r="H16" s="81">
        <v>25</v>
      </c>
      <c r="I16" s="81">
        <v>18</v>
      </c>
      <c r="J16" s="82">
        <v>0.57999999999999996</v>
      </c>
      <c r="K16" s="26">
        <f t="shared" si="0"/>
        <v>20</v>
      </c>
      <c r="L16" s="26">
        <v>1</v>
      </c>
      <c r="M16" s="26">
        <v>12</v>
      </c>
      <c r="N16" s="125">
        <f t="shared" si="1"/>
        <v>33</v>
      </c>
      <c r="O16" s="26" t="str">
        <f t="shared" si="2"/>
        <v>Nej</v>
      </c>
      <c r="P16" s="26"/>
      <c r="Q16" s="26"/>
      <c r="R16" s="48"/>
      <c r="V16" t="s">
        <v>35</v>
      </c>
      <c r="W16">
        <v>192</v>
      </c>
      <c r="X16">
        <v>43</v>
      </c>
      <c r="Y16" s="94">
        <v>0.22</v>
      </c>
      <c r="Z16" s="125">
        <v>20</v>
      </c>
      <c r="AB16" s="59" t="s">
        <v>35</v>
      </c>
      <c r="AC16" s="81">
        <v>43</v>
      </c>
      <c r="AD16" s="48">
        <v>0.22395833333333334</v>
      </c>
      <c r="AE16" s="81">
        <v>0</v>
      </c>
      <c r="AF16" s="48">
        <v>0</v>
      </c>
      <c r="AG16" s="125">
        <v>1</v>
      </c>
      <c r="AI16" s="59" t="s">
        <v>35</v>
      </c>
      <c r="AJ16" s="81">
        <v>192</v>
      </c>
      <c r="AK16" s="81">
        <v>43</v>
      </c>
      <c r="AL16" s="81">
        <v>25</v>
      </c>
      <c r="AM16" s="81">
        <v>18</v>
      </c>
      <c r="AN16" s="82">
        <v>0.57999999999999996</v>
      </c>
      <c r="AO16" s="26">
        <v>12</v>
      </c>
      <c r="AP16" s="94"/>
      <c r="AQ16" s="125" t="s">
        <v>35</v>
      </c>
      <c r="AR16" s="26" t="s">
        <v>6396</v>
      </c>
    </row>
    <row r="17" spans="2:47" x14ac:dyDescent="0.3">
      <c r="B17" s="125" t="s">
        <v>53</v>
      </c>
      <c r="C17" s="125">
        <v>162</v>
      </c>
      <c r="D17" s="125">
        <v>44</v>
      </c>
      <c r="E17" s="94">
        <v>0.27</v>
      </c>
      <c r="F17" s="132">
        <v>0</v>
      </c>
      <c r="G17" s="94">
        <v>0</v>
      </c>
      <c r="H17" s="81">
        <v>25</v>
      </c>
      <c r="I17" s="81">
        <v>19</v>
      </c>
      <c r="J17" s="82">
        <v>0.56999999999999995</v>
      </c>
      <c r="K17" s="26">
        <f t="shared" si="0"/>
        <v>15</v>
      </c>
      <c r="L17" s="26">
        <v>1</v>
      </c>
      <c r="M17" s="26">
        <v>13</v>
      </c>
      <c r="N17" s="125">
        <f t="shared" si="1"/>
        <v>29</v>
      </c>
      <c r="O17" s="26" t="str">
        <f t="shared" si="2"/>
        <v>Nej</v>
      </c>
      <c r="P17" s="26"/>
      <c r="Q17" s="26"/>
      <c r="R17" s="48"/>
      <c r="V17" t="s">
        <v>53</v>
      </c>
      <c r="W17">
        <v>162</v>
      </c>
      <c r="X17">
        <v>44</v>
      </c>
      <c r="Y17" s="94">
        <v>0.27</v>
      </c>
      <c r="Z17" s="125">
        <v>15</v>
      </c>
      <c r="AB17" s="59" t="s">
        <v>53</v>
      </c>
      <c r="AC17" s="81">
        <v>44</v>
      </c>
      <c r="AD17" s="48">
        <v>0.27160493827160492</v>
      </c>
      <c r="AE17" s="81">
        <v>0</v>
      </c>
      <c r="AF17" s="48">
        <v>0</v>
      </c>
      <c r="AG17" s="125">
        <v>1</v>
      </c>
      <c r="AI17" s="59" t="s">
        <v>53</v>
      </c>
      <c r="AJ17" s="81">
        <v>162</v>
      </c>
      <c r="AK17" s="81">
        <v>44</v>
      </c>
      <c r="AL17" s="81">
        <v>25</v>
      </c>
      <c r="AM17" s="81">
        <v>19</v>
      </c>
      <c r="AN17" s="82">
        <v>0.56999999999999995</v>
      </c>
      <c r="AO17" s="26">
        <v>13</v>
      </c>
      <c r="AP17" s="94"/>
      <c r="AQ17" s="125" t="s">
        <v>53</v>
      </c>
      <c r="AR17" s="26" t="s">
        <v>6396</v>
      </c>
    </row>
    <row r="18" spans="2:47" x14ac:dyDescent="0.3">
      <c r="B18" s="125" t="s">
        <v>57</v>
      </c>
      <c r="C18" s="125">
        <v>105</v>
      </c>
      <c r="D18" s="125">
        <v>39</v>
      </c>
      <c r="E18" s="94">
        <v>0.37</v>
      </c>
      <c r="F18" s="132">
        <v>0</v>
      </c>
      <c r="G18" s="94">
        <v>0</v>
      </c>
      <c r="H18" s="81">
        <v>22</v>
      </c>
      <c r="I18" s="81">
        <v>17</v>
      </c>
      <c r="J18" s="82">
        <v>0.56000000000000005</v>
      </c>
      <c r="K18" s="26">
        <f t="shared" si="0"/>
        <v>5</v>
      </c>
      <c r="L18" s="26">
        <v>1</v>
      </c>
      <c r="M18" s="26">
        <v>14</v>
      </c>
      <c r="N18" s="125">
        <f t="shared" si="1"/>
        <v>20</v>
      </c>
      <c r="O18" s="26" t="str">
        <f t="shared" si="2"/>
        <v>Nej</v>
      </c>
      <c r="P18" s="26"/>
      <c r="Q18" s="26"/>
      <c r="R18" s="48"/>
      <c r="V18" t="s">
        <v>57</v>
      </c>
      <c r="W18">
        <v>105</v>
      </c>
      <c r="X18">
        <v>39</v>
      </c>
      <c r="Y18" s="94">
        <v>0.37</v>
      </c>
      <c r="Z18" s="125">
        <v>5</v>
      </c>
      <c r="AB18" s="59" t="s">
        <v>57</v>
      </c>
      <c r="AC18" s="81">
        <v>39</v>
      </c>
      <c r="AD18" s="48">
        <v>0.37142857142857144</v>
      </c>
      <c r="AE18" s="81">
        <v>0</v>
      </c>
      <c r="AF18" s="48">
        <v>0</v>
      </c>
      <c r="AG18" s="125">
        <v>1</v>
      </c>
      <c r="AI18" s="59" t="s">
        <v>57</v>
      </c>
      <c r="AJ18" s="81">
        <v>105</v>
      </c>
      <c r="AK18" s="81">
        <v>39</v>
      </c>
      <c r="AL18" s="81">
        <v>22</v>
      </c>
      <c r="AM18" s="81">
        <v>17</v>
      </c>
      <c r="AN18" s="82">
        <v>0.56000000000000005</v>
      </c>
      <c r="AO18" s="26">
        <v>14</v>
      </c>
      <c r="AP18" s="94"/>
      <c r="AQ18" s="125" t="s">
        <v>57</v>
      </c>
      <c r="AR18" s="26" t="s">
        <v>6396</v>
      </c>
    </row>
    <row r="19" spans="2:47" x14ac:dyDescent="0.3">
      <c r="B19" s="125" t="s">
        <v>59</v>
      </c>
      <c r="C19" s="125">
        <v>473</v>
      </c>
      <c r="D19" s="125">
        <v>158</v>
      </c>
      <c r="E19" s="94">
        <v>0.33</v>
      </c>
      <c r="F19" s="132">
        <v>35</v>
      </c>
      <c r="G19" s="94">
        <v>0.22</v>
      </c>
      <c r="H19" s="81">
        <v>65</v>
      </c>
      <c r="I19" s="81">
        <v>70</v>
      </c>
      <c r="J19" s="82">
        <v>0.48</v>
      </c>
      <c r="K19" s="26">
        <f t="shared" si="0"/>
        <v>9</v>
      </c>
      <c r="L19" s="26">
        <v>9</v>
      </c>
      <c r="M19" s="26">
        <v>22</v>
      </c>
      <c r="N19" s="125">
        <f t="shared" si="1"/>
        <v>40</v>
      </c>
      <c r="O19" s="26" t="str">
        <f t="shared" si="2"/>
        <v>Ja</v>
      </c>
      <c r="P19" s="26">
        <f t="shared" si="3"/>
        <v>0</v>
      </c>
      <c r="Q19" s="26">
        <f t="shared" si="4"/>
        <v>35</v>
      </c>
      <c r="R19" s="48">
        <f t="shared" si="5"/>
        <v>0</v>
      </c>
      <c r="V19" t="s">
        <v>59</v>
      </c>
      <c r="W19">
        <v>473</v>
      </c>
      <c r="X19">
        <v>158</v>
      </c>
      <c r="Y19" s="94">
        <v>0.33</v>
      </c>
      <c r="Z19" s="125">
        <v>9</v>
      </c>
      <c r="AB19" s="59" t="s">
        <v>59</v>
      </c>
      <c r="AC19" s="81">
        <v>158</v>
      </c>
      <c r="AD19" s="48">
        <v>0.33403805496828753</v>
      </c>
      <c r="AE19" s="81">
        <v>35</v>
      </c>
      <c r="AF19" s="48">
        <v>0.22</v>
      </c>
      <c r="AG19" s="125">
        <v>9</v>
      </c>
      <c r="AI19" s="59" t="s">
        <v>59</v>
      </c>
      <c r="AJ19" s="81">
        <v>473</v>
      </c>
      <c r="AK19" s="81">
        <v>158</v>
      </c>
      <c r="AL19" s="81">
        <v>65</v>
      </c>
      <c r="AM19" s="81">
        <v>70</v>
      </c>
      <c r="AN19" s="82">
        <v>0.48</v>
      </c>
      <c r="AO19" s="26">
        <v>22</v>
      </c>
      <c r="AP19" s="94"/>
      <c r="AQ19" s="125" t="s">
        <v>59</v>
      </c>
      <c r="AR19" s="26" t="s">
        <v>6400</v>
      </c>
      <c r="AS19" s="26">
        <v>0</v>
      </c>
      <c r="AT19" s="120">
        <v>35</v>
      </c>
      <c r="AU19" s="94">
        <v>0</v>
      </c>
    </row>
    <row r="20" spans="2:47" x14ac:dyDescent="0.3">
      <c r="B20" s="125" t="s">
        <v>60</v>
      </c>
      <c r="C20" s="125">
        <v>872</v>
      </c>
      <c r="D20" s="125">
        <v>161</v>
      </c>
      <c r="E20" s="94">
        <v>0.18</v>
      </c>
      <c r="F20" s="132">
        <v>38</v>
      </c>
      <c r="G20" s="94">
        <v>0.24</v>
      </c>
      <c r="H20" s="81">
        <v>82</v>
      </c>
      <c r="I20" s="81">
        <v>51</v>
      </c>
      <c r="J20" s="82">
        <v>0.62</v>
      </c>
      <c r="K20" s="26">
        <f t="shared" si="0"/>
        <v>24</v>
      </c>
      <c r="L20" s="26">
        <v>11</v>
      </c>
      <c r="M20" s="26">
        <v>8</v>
      </c>
      <c r="N20" s="125">
        <f t="shared" si="1"/>
        <v>43</v>
      </c>
      <c r="O20" s="26" t="str">
        <f t="shared" si="2"/>
        <v>Ja</v>
      </c>
      <c r="P20" s="26">
        <f t="shared" si="3"/>
        <v>0</v>
      </c>
      <c r="Q20" s="26">
        <f t="shared" si="4"/>
        <v>38</v>
      </c>
      <c r="R20" s="48">
        <f t="shared" si="5"/>
        <v>0</v>
      </c>
      <c r="V20" t="s">
        <v>60</v>
      </c>
      <c r="W20">
        <v>872</v>
      </c>
      <c r="X20">
        <v>161</v>
      </c>
      <c r="Y20" s="94">
        <v>0.18</v>
      </c>
      <c r="Z20" s="125">
        <v>24</v>
      </c>
      <c r="AB20" s="59" t="s">
        <v>60</v>
      </c>
      <c r="AC20" s="81">
        <v>161</v>
      </c>
      <c r="AD20" s="48">
        <v>0.18463302752293578</v>
      </c>
      <c r="AE20" s="81">
        <v>38</v>
      </c>
      <c r="AF20" s="48">
        <v>0.24</v>
      </c>
      <c r="AG20" s="125">
        <v>11</v>
      </c>
      <c r="AI20" s="59" t="s">
        <v>60</v>
      </c>
      <c r="AJ20" s="81">
        <v>872</v>
      </c>
      <c r="AK20" s="81">
        <v>161</v>
      </c>
      <c r="AL20" s="81">
        <v>82</v>
      </c>
      <c r="AM20" s="81">
        <v>51</v>
      </c>
      <c r="AN20" s="82">
        <v>0.62</v>
      </c>
      <c r="AO20" s="26">
        <v>8</v>
      </c>
      <c r="AP20" s="94"/>
      <c r="AQ20" t="s">
        <v>60</v>
      </c>
      <c r="AR20" s="26" t="s">
        <v>6400</v>
      </c>
      <c r="AS20" s="26">
        <v>0</v>
      </c>
      <c r="AT20" s="120">
        <v>38</v>
      </c>
      <c r="AU20" s="94">
        <v>0</v>
      </c>
    </row>
    <row r="21" spans="2:47" x14ac:dyDescent="0.3">
      <c r="B21" s="125" t="s">
        <v>61</v>
      </c>
      <c r="C21" s="125">
        <v>716</v>
      </c>
      <c r="D21" s="125">
        <v>242</v>
      </c>
      <c r="E21" s="94">
        <v>0.34</v>
      </c>
      <c r="F21" s="132">
        <v>91</v>
      </c>
      <c r="G21" s="94">
        <v>0.38</v>
      </c>
      <c r="H21" s="81">
        <v>85</v>
      </c>
      <c r="I21" s="81">
        <v>81</v>
      </c>
      <c r="J21" s="82">
        <v>0.51</v>
      </c>
      <c r="K21" s="26">
        <f t="shared" si="0"/>
        <v>8</v>
      </c>
      <c r="L21" s="26">
        <v>23</v>
      </c>
      <c r="M21" s="26">
        <v>19</v>
      </c>
      <c r="N21" s="125">
        <f t="shared" si="1"/>
        <v>50</v>
      </c>
      <c r="O21" s="26" t="str">
        <f t="shared" si="2"/>
        <v>Ja</v>
      </c>
      <c r="P21" s="26">
        <f t="shared" si="3"/>
        <v>46</v>
      </c>
      <c r="Q21" s="26">
        <f t="shared" si="4"/>
        <v>45</v>
      </c>
      <c r="R21" s="48">
        <f t="shared" si="5"/>
        <v>0.50549450549450547</v>
      </c>
      <c r="V21" t="s">
        <v>61</v>
      </c>
      <c r="W21">
        <v>716</v>
      </c>
      <c r="X21">
        <v>242</v>
      </c>
      <c r="Y21" s="94">
        <v>0.34</v>
      </c>
      <c r="Z21" s="125">
        <v>8</v>
      </c>
      <c r="AB21" s="59" t="s">
        <v>61</v>
      </c>
      <c r="AC21" s="81">
        <v>242</v>
      </c>
      <c r="AD21" s="48">
        <v>0.33798882681564246</v>
      </c>
      <c r="AE21" s="81">
        <v>91</v>
      </c>
      <c r="AF21" s="48">
        <v>0.38</v>
      </c>
      <c r="AG21" s="125">
        <v>23</v>
      </c>
      <c r="AI21" s="59" t="s">
        <v>61</v>
      </c>
      <c r="AJ21" s="81">
        <v>716</v>
      </c>
      <c r="AK21" s="81">
        <v>242</v>
      </c>
      <c r="AL21" s="81">
        <v>85</v>
      </c>
      <c r="AM21" s="81">
        <v>81</v>
      </c>
      <c r="AN21" s="82">
        <v>0.51</v>
      </c>
      <c r="AO21" s="26">
        <v>19</v>
      </c>
      <c r="AP21" s="94"/>
      <c r="AQ21" t="s">
        <v>61</v>
      </c>
      <c r="AR21" s="26" t="s">
        <v>6400</v>
      </c>
      <c r="AS21" s="26">
        <v>46</v>
      </c>
      <c r="AT21" s="120">
        <v>45</v>
      </c>
      <c r="AU21" s="94">
        <v>0.50549450549450547</v>
      </c>
    </row>
    <row r="22" spans="2:47" x14ac:dyDescent="0.3">
      <c r="B22" s="125" t="s">
        <v>64</v>
      </c>
      <c r="C22" s="125">
        <v>114</v>
      </c>
      <c r="D22" s="125">
        <v>33</v>
      </c>
      <c r="E22" s="94">
        <v>0.28999999999999998</v>
      </c>
      <c r="F22" s="132">
        <v>0</v>
      </c>
      <c r="G22" s="94">
        <v>0</v>
      </c>
      <c r="H22" s="81">
        <v>23</v>
      </c>
      <c r="I22" s="81">
        <v>10</v>
      </c>
      <c r="J22" s="82">
        <v>0.7</v>
      </c>
      <c r="K22" s="26">
        <f t="shared" si="0"/>
        <v>13</v>
      </c>
      <c r="L22" s="26">
        <v>1</v>
      </c>
      <c r="M22" s="26">
        <v>3</v>
      </c>
      <c r="N22" s="125">
        <f t="shared" si="1"/>
        <v>17</v>
      </c>
      <c r="O22" s="26" t="str">
        <f t="shared" si="2"/>
        <v>Nej</v>
      </c>
      <c r="P22" s="26"/>
      <c r="Q22" s="26"/>
      <c r="R22" s="48"/>
      <c r="V22" t="s">
        <v>64</v>
      </c>
      <c r="W22">
        <v>114</v>
      </c>
      <c r="X22">
        <v>33</v>
      </c>
      <c r="Y22" s="94">
        <v>0.28999999999999998</v>
      </c>
      <c r="Z22" s="125">
        <v>13</v>
      </c>
      <c r="AB22" s="59" t="s">
        <v>64</v>
      </c>
      <c r="AC22" s="81">
        <v>33</v>
      </c>
      <c r="AD22" s="48">
        <v>0.28947368421052633</v>
      </c>
      <c r="AE22" s="81">
        <v>0</v>
      </c>
      <c r="AF22" s="48">
        <v>0</v>
      </c>
      <c r="AG22" s="125">
        <v>1</v>
      </c>
      <c r="AI22" s="59" t="s">
        <v>64</v>
      </c>
      <c r="AJ22" s="81">
        <v>114</v>
      </c>
      <c r="AK22" s="81">
        <v>33</v>
      </c>
      <c r="AL22" s="81">
        <v>23</v>
      </c>
      <c r="AM22" s="81">
        <v>10</v>
      </c>
      <c r="AN22" s="82">
        <v>0.7</v>
      </c>
      <c r="AO22" s="26">
        <v>3</v>
      </c>
      <c r="AP22" s="94"/>
      <c r="AQ22" s="125" t="s">
        <v>64</v>
      </c>
      <c r="AR22" s="26" t="s">
        <v>6396</v>
      </c>
      <c r="AS22" s="26"/>
      <c r="AT22" s="120"/>
      <c r="AU22" s="125"/>
    </row>
    <row r="23" spans="2:47" x14ac:dyDescent="0.3">
      <c r="B23" s="125" t="s">
        <v>66</v>
      </c>
      <c r="C23" s="125">
        <v>142</v>
      </c>
      <c r="D23" s="125">
        <v>46</v>
      </c>
      <c r="E23" s="94">
        <v>0.32</v>
      </c>
      <c r="F23" s="132">
        <v>0</v>
      </c>
      <c r="G23" s="94">
        <v>0</v>
      </c>
      <c r="H23" s="81">
        <v>26</v>
      </c>
      <c r="I23" s="81">
        <v>20</v>
      </c>
      <c r="J23" s="82">
        <v>0.56999999999999995</v>
      </c>
      <c r="K23" s="26">
        <f t="shared" si="0"/>
        <v>10</v>
      </c>
      <c r="L23" s="26">
        <v>1</v>
      </c>
      <c r="M23" s="26">
        <v>13</v>
      </c>
      <c r="N23" s="125">
        <f t="shared" si="1"/>
        <v>24</v>
      </c>
      <c r="O23" s="26" t="str">
        <f t="shared" si="2"/>
        <v>Nej</v>
      </c>
      <c r="P23" s="26"/>
      <c r="Q23" s="26"/>
      <c r="R23" s="48"/>
      <c r="V23" t="s">
        <v>66</v>
      </c>
      <c r="W23">
        <v>142</v>
      </c>
      <c r="X23">
        <v>46</v>
      </c>
      <c r="Y23" s="94">
        <v>0.32</v>
      </c>
      <c r="Z23" s="125">
        <v>10</v>
      </c>
      <c r="AB23" s="59" t="s">
        <v>66</v>
      </c>
      <c r="AC23" s="81">
        <v>46</v>
      </c>
      <c r="AD23" s="48">
        <v>0.323943661971831</v>
      </c>
      <c r="AE23" s="81">
        <v>0</v>
      </c>
      <c r="AF23" s="48">
        <v>0</v>
      </c>
      <c r="AG23" s="125">
        <v>1</v>
      </c>
      <c r="AI23" s="59" t="s">
        <v>66</v>
      </c>
      <c r="AJ23" s="81">
        <v>142</v>
      </c>
      <c r="AK23" s="81">
        <v>46</v>
      </c>
      <c r="AL23" s="81">
        <v>26</v>
      </c>
      <c r="AM23" s="81">
        <v>20</v>
      </c>
      <c r="AN23" s="82">
        <v>0.56999999999999995</v>
      </c>
      <c r="AO23" s="26">
        <v>13</v>
      </c>
      <c r="AP23" s="94"/>
      <c r="AQ23" s="125" t="s">
        <v>66</v>
      </c>
      <c r="AR23" s="26" t="s">
        <v>6396</v>
      </c>
    </row>
    <row r="24" spans="2:47" x14ac:dyDescent="0.3">
      <c r="B24" s="125" t="s">
        <v>74</v>
      </c>
      <c r="C24" s="125">
        <v>135</v>
      </c>
      <c r="D24" s="125">
        <v>11</v>
      </c>
      <c r="E24" s="94">
        <v>0.08</v>
      </c>
      <c r="F24" s="132">
        <v>0</v>
      </c>
      <c r="G24" s="94">
        <v>0</v>
      </c>
      <c r="H24" s="81">
        <v>0</v>
      </c>
      <c r="I24" s="81">
        <v>11</v>
      </c>
      <c r="J24" s="82">
        <v>0</v>
      </c>
      <c r="K24" s="26">
        <f t="shared" si="0"/>
        <v>34</v>
      </c>
      <c r="L24" s="26">
        <v>1</v>
      </c>
      <c r="M24" s="26">
        <v>50</v>
      </c>
      <c r="N24" s="125">
        <f t="shared" si="1"/>
        <v>85</v>
      </c>
      <c r="O24" s="26" t="str">
        <f t="shared" si="2"/>
        <v>Nej</v>
      </c>
      <c r="P24" s="26"/>
      <c r="Q24" s="26"/>
      <c r="R24" s="48"/>
      <c r="V24" t="s">
        <v>74</v>
      </c>
      <c r="W24">
        <v>135</v>
      </c>
      <c r="X24">
        <v>11</v>
      </c>
      <c r="Y24" s="94">
        <v>0.08</v>
      </c>
      <c r="Z24" s="125">
        <v>34</v>
      </c>
      <c r="AB24" s="59" t="s">
        <v>74</v>
      </c>
      <c r="AC24" s="81">
        <v>11</v>
      </c>
      <c r="AD24" s="48">
        <v>8.1481481481481488E-2</v>
      </c>
      <c r="AE24" s="81">
        <v>0</v>
      </c>
      <c r="AF24" s="48">
        <v>0</v>
      </c>
      <c r="AG24" s="125">
        <v>1</v>
      </c>
      <c r="AI24" s="59" t="s">
        <v>74</v>
      </c>
      <c r="AJ24" s="81">
        <v>135</v>
      </c>
      <c r="AK24" s="81">
        <v>11</v>
      </c>
      <c r="AL24" s="81">
        <v>0</v>
      </c>
      <c r="AM24" s="81">
        <v>11</v>
      </c>
      <c r="AN24" s="82">
        <v>0</v>
      </c>
      <c r="AO24" s="26">
        <v>50</v>
      </c>
      <c r="AP24" s="94"/>
      <c r="AQ24" s="125" t="s">
        <v>74</v>
      </c>
      <c r="AR24" s="26" t="s">
        <v>6396</v>
      </c>
    </row>
    <row r="25" spans="2:47" x14ac:dyDescent="0.3">
      <c r="B25" s="125" t="s">
        <v>78</v>
      </c>
      <c r="C25" s="125">
        <v>88</v>
      </c>
      <c r="D25" s="125">
        <v>16</v>
      </c>
      <c r="E25" s="94">
        <v>0.18</v>
      </c>
      <c r="F25" s="132">
        <v>10</v>
      </c>
      <c r="G25" s="94">
        <v>0.63</v>
      </c>
      <c r="H25" s="81">
        <v>6</v>
      </c>
      <c r="I25" s="81">
        <v>0</v>
      </c>
      <c r="J25" s="82">
        <v>1</v>
      </c>
      <c r="K25" s="26">
        <f t="shared" si="0"/>
        <v>24</v>
      </c>
      <c r="L25" s="26">
        <v>47</v>
      </c>
      <c r="M25" s="26">
        <v>1</v>
      </c>
      <c r="N25" s="125">
        <f t="shared" si="1"/>
        <v>72</v>
      </c>
      <c r="O25" s="26" t="str">
        <f t="shared" si="2"/>
        <v>Ja</v>
      </c>
      <c r="P25" s="26">
        <f t="shared" si="3"/>
        <v>0</v>
      </c>
      <c r="Q25" s="26">
        <f t="shared" si="4"/>
        <v>10</v>
      </c>
      <c r="R25" s="48">
        <f t="shared" si="5"/>
        <v>0</v>
      </c>
      <c r="V25" t="s">
        <v>78</v>
      </c>
      <c r="W25">
        <v>88</v>
      </c>
      <c r="X25">
        <v>16</v>
      </c>
      <c r="Y25" s="94">
        <v>0.18</v>
      </c>
      <c r="Z25" s="125">
        <v>24</v>
      </c>
      <c r="AB25" s="59" t="s">
        <v>78</v>
      </c>
      <c r="AC25" s="81">
        <v>16</v>
      </c>
      <c r="AD25" s="48">
        <v>0.18181818181818182</v>
      </c>
      <c r="AE25" s="81">
        <v>10</v>
      </c>
      <c r="AF25" s="48">
        <v>0.63</v>
      </c>
      <c r="AG25" s="125">
        <v>47</v>
      </c>
      <c r="AI25" s="59" t="s">
        <v>78</v>
      </c>
      <c r="AJ25" s="81">
        <v>88</v>
      </c>
      <c r="AK25" s="81">
        <v>16</v>
      </c>
      <c r="AL25" s="81">
        <v>6</v>
      </c>
      <c r="AM25" s="81">
        <v>0</v>
      </c>
      <c r="AN25" s="82">
        <v>1</v>
      </c>
      <c r="AO25" s="26">
        <v>1</v>
      </c>
      <c r="AP25" s="94"/>
      <c r="AQ25" s="125" t="s">
        <v>78</v>
      </c>
      <c r="AR25" s="26" t="s">
        <v>6400</v>
      </c>
      <c r="AS25" s="26">
        <v>0</v>
      </c>
      <c r="AT25" s="120">
        <v>10</v>
      </c>
      <c r="AU25" s="94">
        <v>0</v>
      </c>
    </row>
    <row r="26" spans="2:47" x14ac:dyDescent="0.3">
      <c r="B26" s="125" t="s">
        <v>82</v>
      </c>
      <c r="C26" s="125">
        <v>265</v>
      </c>
      <c r="D26" s="125">
        <v>29</v>
      </c>
      <c r="E26" s="94">
        <v>0.11</v>
      </c>
      <c r="F26" s="132">
        <v>29</v>
      </c>
      <c r="G26" s="94">
        <v>1</v>
      </c>
      <c r="H26" s="81">
        <v>0</v>
      </c>
      <c r="I26" s="81">
        <v>15</v>
      </c>
      <c r="J26" s="82">
        <v>0</v>
      </c>
      <c r="K26" s="26">
        <f t="shared" si="0"/>
        <v>31</v>
      </c>
      <c r="L26" s="26">
        <v>67</v>
      </c>
      <c r="M26" s="26">
        <v>50</v>
      </c>
      <c r="N26" s="125">
        <f t="shared" si="1"/>
        <v>148</v>
      </c>
      <c r="O26" s="26" t="str">
        <f t="shared" si="2"/>
        <v>Ja</v>
      </c>
      <c r="P26" s="26">
        <f t="shared" si="3"/>
        <v>29</v>
      </c>
      <c r="Q26" s="26">
        <f t="shared" si="4"/>
        <v>0</v>
      </c>
      <c r="R26" s="48">
        <f t="shared" si="5"/>
        <v>1</v>
      </c>
      <c r="V26" t="s">
        <v>82</v>
      </c>
      <c r="W26">
        <v>265</v>
      </c>
      <c r="X26">
        <v>29</v>
      </c>
      <c r="Y26" s="94">
        <v>0.11</v>
      </c>
      <c r="Z26" s="125">
        <v>31</v>
      </c>
      <c r="AB26" s="59" t="s">
        <v>82</v>
      </c>
      <c r="AC26" s="81">
        <v>29</v>
      </c>
      <c r="AD26" s="48">
        <v>0.10943396226415095</v>
      </c>
      <c r="AE26" s="81">
        <v>29</v>
      </c>
      <c r="AF26" s="48">
        <v>1</v>
      </c>
      <c r="AG26" s="125">
        <v>67</v>
      </c>
      <c r="AI26" s="59" t="s">
        <v>82</v>
      </c>
      <c r="AJ26" s="81">
        <v>265</v>
      </c>
      <c r="AK26" s="81">
        <v>29</v>
      </c>
      <c r="AL26" s="81">
        <v>0</v>
      </c>
      <c r="AM26" s="81">
        <v>15</v>
      </c>
      <c r="AN26" s="82">
        <v>0</v>
      </c>
      <c r="AO26" s="26">
        <v>50</v>
      </c>
      <c r="AP26" s="94"/>
      <c r="AQ26" s="125" t="s">
        <v>82</v>
      </c>
      <c r="AR26" s="26" t="s">
        <v>6400</v>
      </c>
      <c r="AS26" s="26">
        <v>29</v>
      </c>
      <c r="AT26" s="120">
        <v>0</v>
      </c>
      <c r="AU26" s="94">
        <v>1</v>
      </c>
    </row>
    <row r="27" spans="2:47" x14ac:dyDescent="0.3">
      <c r="B27" s="125" t="s">
        <v>83</v>
      </c>
      <c r="C27" s="125">
        <v>174</v>
      </c>
      <c r="D27" s="125">
        <v>17</v>
      </c>
      <c r="E27" s="94">
        <v>0.1</v>
      </c>
      <c r="F27" s="132">
        <v>10</v>
      </c>
      <c r="G27" s="94">
        <v>0.59</v>
      </c>
      <c r="H27" s="81">
        <v>7</v>
      </c>
      <c r="I27" s="81">
        <v>0</v>
      </c>
      <c r="J27" s="82">
        <v>1</v>
      </c>
      <c r="K27" s="26">
        <f t="shared" si="0"/>
        <v>32</v>
      </c>
      <c r="L27" s="26">
        <v>43</v>
      </c>
      <c r="M27" s="26">
        <v>1</v>
      </c>
      <c r="N27" s="125">
        <f t="shared" si="1"/>
        <v>76</v>
      </c>
      <c r="O27" s="26" t="str">
        <f t="shared" si="2"/>
        <v>Ja</v>
      </c>
      <c r="P27" s="26">
        <f t="shared" si="3"/>
        <v>0</v>
      </c>
      <c r="Q27" s="26">
        <f t="shared" si="4"/>
        <v>10</v>
      </c>
      <c r="R27" s="48">
        <f t="shared" si="5"/>
        <v>0</v>
      </c>
      <c r="V27" t="s">
        <v>83</v>
      </c>
      <c r="W27">
        <v>174</v>
      </c>
      <c r="X27">
        <v>17</v>
      </c>
      <c r="Y27" s="94">
        <v>0.1</v>
      </c>
      <c r="Z27" s="125">
        <v>32</v>
      </c>
      <c r="AB27" s="59" t="s">
        <v>83</v>
      </c>
      <c r="AC27" s="81">
        <v>17</v>
      </c>
      <c r="AD27" s="48">
        <v>9.7701149425287362E-2</v>
      </c>
      <c r="AE27" s="81">
        <v>10</v>
      </c>
      <c r="AF27" s="48">
        <v>0.59</v>
      </c>
      <c r="AG27" s="125">
        <v>43</v>
      </c>
      <c r="AI27" s="59" t="s">
        <v>83</v>
      </c>
      <c r="AJ27" s="81">
        <v>174</v>
      </c>
      <c r="AK27" s="81">
        <v>17</v>
      </c>
      <c r="AL27" s="81">
        <v>7</v>
      </c>
      <c r="AM27" s="81">
        <v>0</v>
      </c>
      <c r="AN27" s="82">
        <v>1</v>
      </c>
      <c r="AO27" s="26">
        <v>1</v>
      </c>
      <c r="AP27" s="94"/>
      <c r="AQ27" t="s">
        <v>83</v>
      </c>
      <c r="AR27" s="26" t="s">
        <v>6400</v>
      </c>
      <c r="AS27" s="26">
        <v>0</v>
      </c>
      <c r="AT27" s="120">
        <v>10</v>
      </c>
      <c r="AU27" s="94">
        <v>0</v>
      </c>
    </row>
    <row r="28" spans="2:47" x14ac:dyDescent="0.3">
      <c r="B28" s="125" t="s">
        <v>84</v>
      </c>
      <c r="C28" s="125">
        <v>69</v>
      </c>
      <c r="D28" s="125">
        <v>10</v>
      </c>
      <c r="E28" s="94">
        <v>0.14000000000000001</v>
      </c>
      <c r="F28" s="132">
        <v>0</v>
      </c>
      <c r="G28" s="94">
        <v>0</v>
      </c>
      <c r="H28" s="81">
        <v>10</v>
      </c>
      <c r="I28" s="81">
        <v>0</v>
      </c>
      <c r="J28" s="82">
        <v>1</v>
      </c>
      <c r="K28" s="26">
        <f t="shared" si="0"/>
        <v>28</v>
      </c>
      <c r="L28" s="26">
        <v>1</v>
      </c>
      <c r="M28" s="26">
        <v>1</v>
      </c>
      <c r="N28" s="125">
        <f t="shared" si="1"/>
        <v>30</v>
      </c>
      <c r="O28" s="26" t="str">
        <f t="shared" si="2"/>
        <v>Nej</v>
      </c>
      <c r="P28" s="26"/>
      <c r="Q28" s="26"/>
      <c r="R28" s="48"/>
      <c r="V28" t="s">
        <v>84</v>
      </c>
      <c r="W28">
        <v>69</v>
      </c>
      <c r="X28">
        <v>10</v>
      </c>
      <c r="Y28" s="94">
        <v>0.14000000000000001</v>
      </c>
      <c r="Z28" s="125">
        <v>28</v>
      </c>
      <c r="AB28" s="59" t="s">
        <v>84</v>
      </c>
      <c r="AC28" s="81">
        <v>10</v>
      </c>
      <c r="AD28" s="48">
        <v>0.14492753623188406</v>
      </c>
      <c r="AE28" s="81">
        <v>0</v>
      </c>
      <c r="AF28" s="48">
        <v>0</v>
      </c>
      <c r="AG28" s="125">
        <v>1</v>
      </c>
      <c r="AI28" s="59" t="s">
        <v>84</v>
      </c>
      <c r="AJ28" s="81">
        <v>69</v>
      </c>
      <c r="AK28" s="81">
        <v>10</v>
      </c>
      <c r="AL28" s="81">
        <v>10</v>
      </c>
      <c r="AM28" s="81">
        <v>0</v>
      </c>
      <c r="AN28" s="82">
        <v>1</v>
      </c>
      <c r="AO28" s="26">
        <v>1</v>
      </c>
      <c r="AP28" s="94"/>
      <c r="AQ28" s="125" t="s">
        <v>84</v>
      </c>
      <c r="AR28" s="26" t="s">
        <v>6396</v>
      </c>
    </row>
    <row r="29" spans="2:47" x14ac:dyDescent="0.3">
      <c r="B29" s="125" t="s">
        <v>85</v>
      </c>
      <c r="C29" s="125">
        <v>330</v>
      </c>
      <c r="D29" s="125">
        <v>65</v>
      </c>
      <c r="E29" s="94">
        <v>0.2</v>
      </c>
      <c r="F29" s="132">
        <v>19</v>
      </c>
      <c r="G29" s="94">
        <v>0.28999999999999998</v>
      </c>
      <c r="H29" s="81">
        <v>18</v>
      </c>
      <c r="I29" s="81">
        <v>28</v>
      </c>
      <c r="J29" s="82">
        <v>0.39</v>
      </c>
      <c r="K29" s="26">
        <f t="shared" si="0"/>
        <v>22</v>
      </c>
      <c r="L29" s="26">
        <v>15</v>
      </c>
      <c r="M29" s="26">
        <v>31</v>
      </c>
      <c r="N29" s="125">
        <f t="shared" si="1"/>
        <v>68</v>
      </c>
      <c r="O29" s="26" t="str">
        <f t="shared" si="2"/>
        <v>Ja</v>
      </c>
      <c r="P29" s="26">
        <f t="shared" si="3"/>
        <v>0</v>
      </c>
      <c r="Q29" s="26">
        <f t="shared" si="4"/>
        <v>19</v>
      </c>
      <c r="R29" s="48">
        <f t="shared" si="5"/>
        <v>0</v>
      </c>
      <c r="V29" t="s">
        <v>85</v>
      </c>
      <c r="W29">
        <v>330</v>
      </c>
      <c r="X29">
        <v>65</v>
      </c>
      <c r="Y29" s="94">
        <v>0.2</v>
      </c>
      <c r="Z29" s="125">
        <v>22</v>
      </c>
      <c r="AB29" s="59" t="s">
        <v>85</v>
      </c>
      <c r="AC29" s="81">
        <v>65</v>
      </c>
      <c r="AD29" s="48">
        <v>0.19696969696969696</v>
      </c>
      <c r="AE29" s="81">
        <v>19</v>
      </c>
      <c r="AF29" s="48">
        <v>0.28999999999999998</v>
      </c>
      <c r="AG29" s="125">
        <v>15</v>
      </c>
      <c r="AI29" s="59" t="s">
        <v>85</v>
      </c>
      <c r="AJ29" s="81">
        <v>330</v>
      </c>
      <c r="AK29" s="81">
        <v>65</v>
      </c>
      <c r="AL29" s="81">
        <v>18</v>
      </c>
      <c r="AM29" s="81">
        <v>28</v>
      </c>
      <c r="AN29" s="82">
        <v>0.39</v>
      </c>
      <c r="AO29" s="26">
        <v>31</v>
      </c>
      <c r="AP29" s="94"/>
      <c r="AQ29" s="125" t="s">
        <v>85</v>
      </c>
      <c r="AR29" s="26" t="s">
        <v>6400</v>
      </c>
      <c r="AS29" s="26">
        <v>0</v>
      </c>
      <c r="AT29" s="120">
        <v>19</v>
      </c>
      <c r="AU29" s="94">
        <v>0</v>
      </c>
    </row>
    <row r="30" spans="2:47" x14ac:dyDescent="0.3">
      <c r="B30" s="125" t="s">
        <v>87</v>
      </c>
      <c r="C30" s="125">
        <v>817</v>
      </c>
      <c r="D30" s="125">
        <v>204</v>
      </c>
      <c r="E30" s="94">
        <v>0.25</v>
      </c>
      <c r="F30" s="132">
        <v>17</v>
      </c>
      <c r="G30" s="94">
        <v>0.08</v>
      </c>
      <c r="H30" s="81">
        <v>116</v>
      </c>
      <c r="I30" s="81">
        <v>71</v>
      </c>
      <c r="J30" s="82">
        <v>0.62</v>
      </c>
      <c r="K30" s="26">
        <f t="shared" si="0"/>
        <v>17</v>
      </c>
      <c r="L30" s="26">
        <v>2</v>
      </c>
      <c r="M30" s="26">
        <v>8</v>
      </c>
      <c r="N30" s="125">
        <f t="shared" si="1"/>
        <v>27</v>
      </c>
      <c r="O30" s="26" t="str">
        <f t="shared" si="2"/>
        <v>Ja</v>
      </c>
      <c r="P30" s="26">
        <f t="shared" si="3"/>
        <v>0</v>
      </c>
      <c r="Q30" s="26">
        <f t="shared" si="4"/>
        <v>17</v>
      </c>
      <c r="R30" s="48">
        <f t="shared" si="5"/>
        <v>0</v>
      </c>
      <c r="V30" t="s">
        <v>87</v>
      </c>
      <c r="W30">
        <v>817</v>
      </c>
      <c r="X30">
        <v>204</v>
      </c>
      <c r="Y30" s="94">
        <v>0.25</v>
      </c>
      <c r="Z30" s="125">
        <v>17</v>
      </c>
      <c r="AB30" s="59" t="s">
        <v>87</v>
      </c>
      <c r="AC30" s="81">
        <v>204</v>
      </c>
      <c r="AD30" s="48">
        <v>0.24969400244798043</v>
      </c>
      <c r="AE30" s="81">
        <v>17</v>
      </c>
      <c r="AF30" s="48">
        <v>0.08</v>
      </c>
      <c r="AG30" s="125">
        <v>2</v>
      </c>
      <c r="AI30" s="59" t="s">
        <v>87</v>
      </c>
      <c r="AJ30" s="81">
        <v>817</v>
      </c>
      <c r="AK30" s="81">
        <v>204</v>
      </c>
      <c r="AL30" s="81">
        <v>116</v>
      </c>
      <c r="AM30" s="81">
        <v>71</v>
      </c>
      <c r="AN30" s="82">
        <v>0.62</v>
      </c>
      <c r="AO30" s="26">
        <v>8</v>
      </c>
      <c r="AP30" s="94"/>
      <c r="AQ30" s="125" t="s">
        <v>87</v>
      </c>
      <c r="AR30" s="26" t="s">
        <v>6400</v>
      </c>
      <c r="AS30" s="26">
        <v>0</v>
      </c>
      <c r="AT30" s="120">
        <v>17</v>
      </c>
      <c r="AU30" s="94">
        <v>0</v>
      </c>
    </row>
    <row r="31" spans="2:47" x14ac:dyDescent="0.3">
      <c r="B31" s="125" t="s">
        <v>88</v>
      </c>
      <c r="C31" s="125">
        <v>334</v>
      </c>
      <c r="D31" s="125">
        <v>51</v>
      </c>
      <c r="E31" s="94">
        <v>0.15</v>
      </c>
      <c r="F31" s="132">
        <v>30</v>
      </c>
      <c r="G31" s="94">
        <v>0.59</v>
      </c>
      <c r="H31" s="81">
        <v>12</v>
      </c>
      <c r="I31" s="81">
        <v>19</v>
      </c>
      <c r="J31" s="82">
        <v>0.39</v>
      </c>
      <c r="K31" s="26">
        <f t="shared" si="0"/>
        <v>27</v>
      </c>
      <c r="L31" s="26">
        <v>43</v>
      </c>
      <c r="M31" s="26">
        <v>31</v>
      </c>
      <c r="N31" s="125">
        <f t="shared" si="1"/>
        <v>101</v>
      </c>
      <c r="O31" s="26" t="str">
        <f t="shared" si="2"/>
        <v>Ja</v>
      </c>
      <c r="P31" s="26">
        <f t="shared" si="3"/>
        <v>0</v>
      </c>
      <c r="Q31" s="26">
        <f t="shared" si="4"/>
        <v>30</v>
      </c>
      <c r="R31" s="48">
        <f t="shared" si="5"/>
        <v>0</v>
      </c>
      <c r="V31" t="s">
        <v>88</v>
      </c>
      <c r="W31">
        <v>334</v>
      </c>
      <c r="X31">
        <v>51</v>
      </c>
      <c r="Y31" s="94">
        <v>0.15</v>
      </c>
      <c r="Z31" s="125">
        <v>27</v>
      </c>
      <c r="AB31" s="59" t="s">
        <v>88</v>
      </c>
      <c r="AC31" s="81">
        <v>51</v>
      </c>
      <c r="AD31" s="48">
        <v>0.15269461077844312</v>
      </c>
      <c r="AE31" s="81">
        <v>30</v>
      </c>
      <c r="AF31" s="48">
        <v>0.59</v>
      </c>
      <c r="AG31" s="125">
        <v>43</v>
      </c>
      <c r="AI31" s="59" t="s">
        <v>88</v>
      </c>
      <c r="AJ31" s="81">
        <v>334</v>
      </c>
      <c r="AK31" s="81">
        <v>51</v>
      </c>
      <c r="AL31" s="81">
        <v>12</v>
      </c>
      <c r="AM31" s="81">
        <v>19</v>
      </c>
      <c r="AN31" s="82">
        <v>0.39</v>
      </c>
      <c r="AO31" s="26">
        <v>31</v>
      </c>
      <c r="AP31" s="94"/>
      <c r="AQ31" s="125" t="s">
        <v>88</v>
      </c>
      <c r="AR31" s="26" t="s">
        <v>6400</v>
      </c>
      <c r="AS31" s="26">
        <v>0</v>
      </c>
      <c r="AT31" s="120">
        <v>30</v>
      </c>
      <c r="AU31" s="94">
        <v>0</v>
      </c>
    </row>
    <row r="32" spans="2:47" x14ac:dyDescent="0.3">
      <c r="B32" s="125" t="s">
        <v>93</v>
      </c>
      <c r="C32" s="125">
        <v>104</v>
      </c>
      <c r="D32" s="125">
        <v>11</v>
      </c>
      <c r="E32" s="94">
        <v>0.11</v>
      </c>
      <c r="F32" s="132">
        <v>0</v>
      </c>
      <c r="G32" s="94">
        <v>0</v>
      </c>
      <c r="H32" s="81">
        <v>11</v>
      </c>
      <c r="I32" s="81">
        <v>0</v>
      </c>
      <c r="J32" s="82">
        <v>1</v>
      </c>
      <c r="K32" s="26">
        <f t="shared" si="0"/>
        <v>31</v>
      </c>
      <c r="L32" s="26">
        <v>1</v>
      </c>
      <c r="M32" s="26">
        <v>1</v>
      </c>
      <c r="N32" s="125">
        <f t="shared" si="1"/>
        <v>33</v>
      </c>
      <c r="O32" s="26" t="str">
        <f t="shared" si="2"/>
        <v>Nej</v>
      </c>
      <c r="P32" s="26"/>
      <c r="Q32" s="26"/>
      <c r="R32" s="48"/>
      <c r="V32" t="s">
        <v>93</v>
      </c>
      <c r="W32">
        <v>104</v>
      </c>
      <c r="X32">
        <v>11</v>
      </c>
      <c r="Y32" s="94">
        <v>0.11</v>
      </c>
      <c r="Z32" s="125">
        <v>31</v>
      </c>
      <c r="AB32" s="59" t="s">
        <v>93</v>
      </c>
      <c r="AC32" s="81">
        <v>11</v>
      </c>
      <c r="AD32" s="48">
        <v>0.10576923076923077</v>
      </c>
      <c r="AE32" s="81">
        <v>0</v>
      </c>
      <c r="AF32" s="48">
        <v>0</v>
      </c>
      <c r="AG32" s="125">
        <v>1</v>
      </c>
      <c r="AI32" s="59" t="s">
        <v>93</v>
      </c>
      <c r="AJ32" s="81">
        <v>104</v>
      </c>
      <c r="AK32" s="81">
        <v>11</v>
      </c>
      <c r="AL32" s="81">
        <v>11</v>
      </c>
      <c r="AM32" s="81">
        <v>0</v>
      </c>
      <c r="AN32" s="82">
        <v>1</v>
      </c>
      <c r="AO32" s="26">
        <v>1</v>
      </c>
      <c r="AP32" s="94"/>
      <c r="AQ32" s="125" t="s">
        <v>93</v>
      </c>
      <c r="AR32" s="26" t="s">
        <v>6396</v>
      </c>
    </row>
    <row r="33" spans="2:47" x14ac:dyDescent="0.3">
      <c r="B33" s="125" t="s">
        <v>94</v>
      </c>
      <c r="C33" s="125">
        <v>100</v>
      </c>
      <c r="D33" s="125">
        <v>19</v>
      </c>
      <c r="E33" s="94">
        <v>0.19</v>
      </c>
      <c r="F33" s="132">
        <v>11</v>
      </c>
      <c r="G33" s="94">
        <v>0.57999999999999996</v>
      </c>
      <c r="H33" s="81">
        <v>8</v>
      </c>
      <c r="I33" s="81">
        <v>0</v>
      </c>
      <c r="J33" s="82">
        <v>1</v>
      </c>
      <c r="K33" s="26">
        <f t="shared" si="0"/>
        <v>23</v>
      </c>
      <c r="L33" s="26">
        <v>42</v>
      </c>
      <c r="M33" s="26">
        <v>1</v>
      </c>
      <c r="N33" s="125">
        <f t="shared" si="1"/>
        <v>66</v>
      </c>
      <c r="O33" s="26" t="str">
        <f t="shared" si="2"/>
        <v>Ja</v>
      </c>
      <c r="P33" s="26">
        <f t="shared" si="3"/>
        <v>0</v>
      </c>
      <c r="Q33" s="26">
        <f t="shared" si="4"/>
        <v>11</v>
      </c>
      <c r="R33" s="48">
        <f t="shared" si="5"/>
        <v>0</v>
      </c>
      <c r="V33" t="s">
        <v>94</v>
      </c>
      <c r="W33">
        <v>100</v>
      </c>
      <c r="X33">
        <v>19</v>
      </c>
      <c r="Y33" s="94">
        <v>0.19</v>
      </c>
      <c r="Z33" s="125">
        <v>23</v>
      </c>
      <c r="AB33" s="59" t="s">
        <v>94</v>
      </c>
      <c r="AC33" s="81">
        <v>19</v>
      </c>
      <c r="AD33" s="48">
        <v>0.19</v>
      </c>
      <c r="AE33" s="81">
        <v>11</v>
      </c>
      <c r="AF33" s="48">
        <v>0.57999999999999996</v>
      </c>
      <c r="AG33" s="125">
        <v>42</v>
      </c>
      <c r="AI33" s="59" t="s">
        <v>94</v>
      </c>
      <c r="AJ33" s="81">
        <v>100</v>
      </c>
      <c r="AK33" s="81">
        <v>19</v>
      </c>
      <c r="AL33" s="81">
        <v>8</v>
      </c>
      <c r="AM33" s="81">
        <v>0</v>
      </c>
      <c r="AN33" s="82">
        <v>1</v>
      </c>
      <c r="AO33" s="26">
        <v>1</v>
      </c>
      <c r="AP33" s="94"/>
      <c r="AQ33" s="125" t="s">
        <v>94</v>
      </c>
      <c r="AR33" s="26" t="s">
        <v>6400</v>
      </c>
      <c r="AS33" s="26">
        <v>0</v>
      </c>
      <c r="AT33" s="120">
        <v>11</v>
      </c>
      <c r="AU33" s="94">
        <v>0</v>
      </c>
    </row>
    <row r="34" spans="2:47" x14ac:dyDescent="0.3">
      <c r="B34" s="125" t="s">
        <v>95</v>
      </c>
      <c r="C34" s="125">
        <v>383</v>
      </c>
      <c r="D34" s="125">
        <v>102</v>
      </c>
      <c r="E34" s="94">
        <v>0.27</v>
      </c>
      <c r="F34" s="132">
        <v>55</v>
      </c>
      <c r="G34" s="94">
        <v>0.54</v>
      </c>
      <c r="H34" s="81">
        <v>22</v>
      </c>
      <c r="I34" s="81">
        <v>25</v>
      </c>
      <c r="J34" s="82">
        <v>0.47</v>
      </c>
      <c r="K34" s="26">
        <f t="shared" si="0"/>
        <v>15</v>
      </c>
      <c r="L34" s="26">
        <v>38</v>
      </c>
      <c r="M34" s="26">
        <v>23</v>
      </c>
      <c r="N34" s="125">
        <f t="shared" si="1"/>
        <v>76</v>
      </c>
      <c r="O34" s="26" t="str">
        <f t="shared" si="2"/>
        <v>Ja</v>
      </c>
      <c r="P34" s="26">
        <f t="shared" si="3"/>
        <v>12</v>
      </c>
      <c r="Q34" s="26">
        <f t="shared" si="4"/>
        <v>43</v>
      </c>
      <c r="R34" s="48">
        <f t="shared" si="5"/>
        <v>0.21818181818181817</v>
      </c>
      <c r="V34" t="s">
        <v>95</v>
      </c>
      <c r="W34">
        <v>383</v>
      </c>
      <c r="X34">
        <v>102</v>
      </c>
      <c r="Y34" s="94">
        <v>0.27</v>
      </c>
      <c r="Z34" s="125">
        <v>15</v>
      </c>
      <c r="AB34" s="59" t="s">
        <v>95</v>
      </c>
      <c r="AC34" s="81">
        <v>102</v>
      </c>
      <c r="AD34" s="48">
        <v>0.26631853785900783</v>
      </c>
      <c r="AE34" s="81">
        <v>55</v>
      </c>
      <c r="AF34" s="48">
        <v>0.54</v>
      </c>
      <c r="AG34" s="125">
        <v>38</v>
      </c>
      <c r="AI34" s="59" t="s">
        <v>95</v>
      </c>
      <c r="AJ34" s="81">
        <v>383</v>
      </c>
      <c r="AK34" s="81">
        <v>102</v>
      </c>
      <c r="AL34" s="81">
        <v>22</v>
      </c>
      <c r="AM34" s="81">
        <v>25</v>
      </c>
      <c r="AN34" s="82">
        <v>0.47</v>
      </c>
      <c r="AO34" s="26">
        <v>23</v>
      </c>
      <c r="AP34" s="94"/>
      <c r="AQ34" t="s">
        <v>95</v>
      </c>
      <c r="AR34" s="26" t="s">
        <v>6400</v>
      </c>
      <c r="AS34" s="26">
        <v>12</v>
      </c>
      <c r="AT34" s="120">
        <v>43</v>
      </c>
      <c r="AU34" s="94">
        <v>0.21818181818181817</v>
      </c>
    </row>
    <row r="35" spans="2:47" x14ac:dyDescent="0.3">
      <c r="B35" s="125" t="s">
        <v>96</v>
      </c>
      <c r="C35" s="125">
        <v>321</v>
      </c>
      <c r="D35" s="125">
        <v>92</v>
      </c>
      <c r="E35" s="94">
        <v>0.28999999999999998</v>
      </c>
      <c r="F35" s="132">
        <v>50</v>
      </c>
      <c r="G35" s="94">
        <v>0.54</v>
      </c>
      <c r="H35" s="81">
        <v>17</v>
      </c>
      <c r="I35" s="81">
        <v>25</v>
      </c>
      <c r="J35" s="82">
        <v>0.4</v>
      </c>
      <c r="K35" s="26">
        <f t="shared" si="0"/>
        <v>13</v>
      </c>
      <c r="L35" s="26">
        <v>38</v>
      </c>
      <c r="M35" s="26">
        <v>30</v>
      </c>
      <c r="N35" s="125">
        <f t="shared" si="1"/>
        <v>81</v>
      </c>
      <c r="O35" s="26" t="str">
        <f t="shared" si="2"/>
        <v>Ja</v>
      </c>
      <c r="P35" s="26">
        <f t="shared" si="3"/>
        <v>13</v>
      </c>
      <c r="Q35" s="26">
        <f t="shared" si="4"/>
        <v>37</v>
      </c>
      <c r="R35" s="48">
        <f t="shared" si="5"/>
        <v>0.26</v>
      </c>
      <c r="V35" t="s">
        <v>96</v>
      </c>
      <c r="W35">
        <v>321</v>
      </c>
      <c r="X35">
        <v>92</v>
      </c>
      <c r="Y35" s="94">
        <v>0.28999999999999998</v>
      </c>
      <c r="Z35" s="125">
        <v>13</v>
      </c>
      <c r="AB35" s="59" t="s">
        <v>96</v>
      </c>
      <c r="AC35" s="81">
        <v>92</v>
      </c>
      <c r="AD35" s="48">
        <v>0.28660436137071649</v>
      </c>
      <c r="AE35" s="81">
        <v>50</v>
      </c>
      <c r="AF35" s="48">
        <v>0.54</v>
      </c>
      <c r="AG35" s="125">
        <v>38</v>
      </c>
      <c r="AI35" s="59" t="s">
        <v>96</v>
      </c>
      <c r="AJ35" s="81">
        <v>321</v>
      </c>
      <c r="AK35" s="81">
        <v>92</v>
      </c>
      <c r="AL35" s="81">
        <v>17</v>
      </c>
      <c r="AM35" s="81">
        <v>25</v>
      </c>
      <c r="AN35" s="82">
        <v>0.4</v>
      </c>
      <c r="AO35" s="26">
        <v>30</v>
      </c>
      <c r="AP35" s="94"/>
      <c r="AQ35" s="125" t="s">
        <v>96</v>
      </c>
      <c r="AR35" s="26" t="s">
        <v>6400</v>
      </c>
      <c r="AS35" s="26">
        <v>13</v>
      </c>
      <c r="AT35" s="120">
        <v>37</v>
      </c>
      <c r="AU35" s="94">
        <v>0.26</v>
      </c>
    </row>
    <row r="36" spans="2:47" x14ac:dyDescent="0.3">
      <c r="B36" s="125" t="s">
        <v>97</v>
      </c>
      <c r="C36" s="125">
        <v>412</v>
      </c>
      <c r="D36" s="125">
        <v>71</v>
      </c>
      <c r="E36" s="94">
        <v>0.17</v>
      </c>
      <c r="F36" s="132">
        <v>24</v>
      </c>
      <c r="G36" s="94">
        <v>0.34</v>
      </c>
      <c r="H36" s="81">
        <v>18</v>
      </c>
      <c r="I36" s="81">
        <v>29</v>
      </c>
      <c r="J36" s="82">
        <v>0.38</v>
      </c>
      <c r="K36" s="26">
        <f t="shared" si="0"/>
        <v>25</v>
      </c>
      <c r="L36" s="26">
        <v>20</v>
      </c>
      <c r="M36" s="26">
        <v>32</v>
      </c>
      <c r="N36" s="125">
        <f t="shared" si="1"/>
        <v>77</v>
      </c>
      <c r="O36" s="26" t="str">
        <f t="shared" si="2"/>
        <v>Ja</v>
      </c>
      <c r="P36" s="26">
        <f t="shared" si="3"/>
        <v>0</v>
      </c>
      <c r="Q36" s="26">
        <f t="shared" si="4"/>
        <v>24</v>
      </c>
      <c r="R36" s="48">
        <f t="shared" si="5"/>
        <v>0</v>
      </c>
      <c r="V36" t="s">
        <v>97</v>
      </c>
      <c r="W36">
        <v>412</v>
      </c>
      <c r="X36">
        <v>71</v>
      </c>
      <c r="Y36" s="94">
        <v>0.17</v>
      </c>
      <c r="Z36" s="125">
        <v>25</v>
      </c>
      <c r="AB36" s="59" t="s">
        <v>97</v>
      </c>
      <c r="AC36" s="81">
        <v>71</v>
      </c>
      <c r="AD36" s="48">
        <v>0.17233009708737865</v>
      </c>
      <c r="AE36" s="81">
        <v>24</v>
      </c>
      <c r="AF36" s="48">
        <v>0.34</v>
      </c>
      <c r="AG36" s="125">
        <v>20</v>
      </c>
      <c r="AI36" s="59" t="s">
        <v>97</v>
      </c>
      <c r="AJ36" s="81">
        <v>412</v>
      </c>
      <c r="AK36" s="81">
        <v>71</v>
      </c>
      <c r="AL36" s="81">
        <v>18</v>
      </c>
      <c r="AM36" s="81">
        <v>29</v>
      </c>
      <c r="AN36" s="82">
        <v>0.38</v>
      </c>
      <c r="AO36" s="26">
        <v>32</v>
      </c>
      <c r="AP36" s="94"/>
      <c r="AQ36" t="s">
        <v>97</v>
      </c>
      <c r="AR36" s="26" t="s">
        <v>6400</v>
      </c>
      <c r="AS36" s="26">
        <v>0</v>
      </c>
      <c r="AT36" s="120">
        <v>24</v>
      </c>
      <c r="AU36" s="94">
        <v>0</v>
      </c>
    </row>
    <row r="37" spans="2:47" x14ac:dyDescent="0.3">
      <c r="B37" s="125" t="s">
        <v>99</v>
      </c>
      <c r="C37" s="125">
        <v>84</v>
      </c>
      <c r="D37" s="125">
        <v>12</v>
      </c>
      <c r="E37" s="94">
        <v>0.14000000000000001</v>
      </c>
      <c r="F37" s="132">
        <v>0</v>
      </c>
      <c r="G37" s="94">
        <v>0</v>
      </c>
      <c r="H37" s="81">
        <v>0</v>
      </c>
      <c r="I37" s="81">
        <v>12</v>
      </c>
      <c r="J37" s="82">
        <v>0</v>
      </c>
      <c r="K37" s="26">
        <f t="shared" si="0"/>
        <v>28</v>
      </c>
      <c r="L37" s="26">
        <v>1</v>
      </c>
      <c r="M37" s="26">
        <v>50</v>
      </c>
      <c r="N37" s="125">
        <f t="shared" si="1"/>
        <v>79</v>
      </c>
      <c r="O37" s="26" t="str">
        <f t="shared" si="2"/>
        <v>Nej</v>
      </c>
      <c r="P37" s="26"/>
      <c r="Q37" s="26"/>
      <c r="R37" s="48"/>
      <c r="V37" t="s">
        <v>99</v>
      </c>
      <c r="W37">
        <v>84</v>
      </c>
      <c r="X37">
        <v>12</v>
      </c>
      <c r="Y37" s="94">
        <v>0.14000000000000001</v>
      </c>
      <c r="Z37" s="125">
        <v>28</v>
      </c>
      <c r="AB37" s="59" t="s">
        <v>99</v>
      </c>
      <c r="AC37" s="81">
        <v>12</v>
      </c>
      <c r="AD37" s="48">
        <v>0.14285714285714285</v>
      </c>
      <c r="AE37" s="81">
        <v>0</v>
      </c>
      <c r="AF37" s="48">
        <v>0</v>
      </c>
      <c r="AG37" s="125">
        <v>1</v>
      </c>
      <c r="AI37" s="59" t="s">
        <v>99</v>
      </c>
      <c r="AJ37" s="81">
        <v>84</v>
      </c>
      <c r="AK37" s="81">
        <v>12</v>
      </c>
      <c r="AL37" s="81">
        <v>0</v>
      </c>
      <c r="AM37" s="81">
        <v>12</v>
      </c>
      <c r="AN37" s="82">
        <v>0</v>
      </c>
      <c r="AO37" s="26">
        <v>50</v>
      </c>
      <c r="AP37" s="94"/>
      <c r="AQ37" s="125" t="s">
        <v>99</v>
      </c>
      <c r="AR37" s="26" t="s">
        <v>6396</v>
      </c>
    </row>
    <row r="38" spans="2:47" x14ac:dyDescent="0.3">
      <c r="B38" s="125" t="s">
        <v>100</v>
      </c>
      <c r="C38" s="125">
        <v>183</v>
      </c>
      <c r="D38" s="125">
        <v>48</v>
      </c>
      <c r="E38" s="94">
        <v>0.26</v>
      </c>
      <c r="F38" s="132">
        <v>0</v>
      </c>
      <c r="G38" s="94">
        <v>0</v>
      </c>
      <c r="H38" s="81">
        <v>32</v>
      </c>
      <c r="I38" s="81">
        <v>16</v>
      </c>
      <c r="J38" s="82">
        <v>0.67</v>
      </c>
      <c r="K38" s="26">
        <f t="shared" si="0"/>
        <v>16</v>
      </c>
      <c r="L38" s="26">
        <v>1</v>
      </c>
      <c r="M38" s="26">
        <v>4</v>
      </c>
      <c r="N38" s="125">
        <f t="shared" si="1"/>
        <v>21</v>
      </c>
      <c r="O38" s="26" t="str">
        <f t="shared" si="2"/>
        <v>Nej</v>
      </c>
      <c r="P38" s="26"/>
      <c r="Q38" s="26"/>
      <c r="R38" s="48"/>
      <c r="V38" t="s">
        <v>100</v>
      </c>
      <c r="W38">
        <v>183</v>
      </c>
      <c r="X38">
        <v>48</v>
      </c>
      <c r="Y38" s="94">
        <v>0.26</v>
      </c>
      <c r="Z38" s="125">
        <v>16</v>
      </c>
      <c r="AB38" s="59" t="s">
        <v>100</v>
      </c>
      <c r="AC38" s="81">
        <v>48</v>
      </c>
      <c r="AD38" s="48">
        <v>0.26229508196721313</v>
      </c>
      <c r="AE38" s="81">
        <v>0</v>
      </c>
      <c r="AF38" s="48">
        <v>0</v>
      </c>
      <c r="AG38" s="125">
        <v>1</v>
      </c>
      <c r="AI38" s="59" t="s">
        <v>100</v>
      </c>
      <c r="AJ38" s="81">
        <v>183</v>
      </c>
      <c r="AK38" s="81">
        <v>48</v>
      </c>
      <c r="AL38" s="81">
        <v>32</v>
      </c>
      <c r="AM38" s="81">
        <v>16</v>
      </c>
      <c r="AN38" s="82">
        <v>0.67</v>
      </c>
      <c r="AO38" s="26">
        <v>4</v>
      </c>
      <c r="AP38" s="94"/>
      <c r="AQ38" s="125" t="s">
        <v>100</v>
      </c>
      <c r="AR38" s="26" t="s">
        <v>6396</v>
      </c>
    </row>
    <row r="39" spans="2:47" x14ac:dyDescent="0.3">
      <c r="B39" s="125" t="s">
        <v>101</v>
      </c>
      <c r="C39" s="125">
        <v>117</v>
      </c>
      <c r="D39" s="125">
        <v>30</v>
      </c>
      <c r="E39" s="94">
        <v>0.26</v>
      </c>
      <c r="F39" s="132">
        <v>0</v>
      </c>
      <c r="G39" s="94">
        <v>0</v>
      </c>
      <c r="H39" s="81">
        <v>18</v>
      </c>
      <c r="I39" s="81">
        <v>12</v>
      </c>
      <c r="J39" s="82">
        <v>0.6</v>
      </c>
      <c r="K39" s="26">
        <f t="shared" si="0"/>
        <v>16</v>
      </c>
      <c r="L39" s="26">
        <v>1</v>
      </c>
      <c r="M39" s="26">
        <v>10</v>
      </c>
      <c r="N39" s="125">
        <f t="shared" si="1"/>
        <v>27</v>
      </c>
      <c r="O39" s="26" t="str">
        <f t="shared" si="2"/>
        <v>Nej</v>
      </c>
      <c r="P39" s="26"/>
      <c r="Q39" s="26"/>
      <c r="R39" s="48"/>
      <c r="V39" t="s">
        <v>101</v>
      </c>
      <c r="W39">
        <v>117</v>
      </c>
      <c r="X39">
        <v>30</v>
      </c>
      <c r="Y39" s="94">
        <v>0.26</v>
      </c>
      <c r="Z39" s="125">
        <v>16</v>
      </c>
      <c r="AB39" s="59" t="s">
        <v>101</v>
      </c>
      <c r="AC39" s="81">
        <v>30</v>
      </c>
      <c r="AD39" s="48">
        <v>0.25641025641025639</v>
      </c>
      <c r="AE39" s="81">
        <v>0</v>
      </c>
      <c r="AF39" s="48">
        <v>0</v>
      </c>
      <c r="AG39" s="125">
        <v>1</v>
      </c>
      <c r="AI39" s="59" t="s">
        <v>101</v>
      </c>
      <c r="AJ39" s="81">
        <v>117</v>
      </c>
      <c r="AK39" s="81">
        <v>30</v>
      </c>
      <c r="AL39" s="81">
        <v>18</v>
      </c>
      <c r="AM39" s="81">
        <v>12</v>
      </c>
      <c r="AN39" s="82">
        <v>0.6</v>
      </c>
      <c r="AO39" s="26">
        <v>10</v>
      </c>
      <c r="AP39" s="94"/>
      <c r="AQ39" s="125" t="s">
        <v>101</v>
      </c>
      <c r="AR39" s="26" t="s">
        <v>6396</v>
      </c>
    </row>
    <row r="40" spans="2:47" x14ac:dyDescent="0.3">
      <c r="B40" s="125" t="s">
        <v>110</v>
      </c>
      <c r="C40" s="125">
        <v>355</v>
      </c>
      <c r="D40" s="125">
        <v>50</v>
      </c>
      <c r="E40" s="94">
        <v>0.14000000000000001</v>
      </c>
      <c r="F40" s="132">
        <v>0</v>
      </c>
      <c r="G40" s="94">
        <v>0</v>
      </c>
      <c r="H40" s="81">
        <v>19</v>
      </c>
      <c r="I40" s="81">
        <v>31</v>
      </c>
      <c r="J40" s="82">
        <v>0.38</v>
      </c>
      <c r="K40" s="26">
        <f t="shared" si="0"/>
        <v>28</v>
      </c>
      <c r="L40" s="26">
        <v>1</v>
      </c>
      <c r="M40" s="26">
        <v>32</v>
      </c>
      <c r="N40" s="125">
        <f t="shared" si="1"/>
        <v>61</v>
      </c>
      <c r="O40" s="26" t="str">
        <f t="shared" si="2"/>
        <v>Nej</v>
      </c>
      <c r="P40" s="26"/>
      <c r="Q40" s="26"/>
      <c r="R40" s="48"/>
      <c r="V40" t="s">
        <v>110</v>
      </c>
      <c r="W40">
        <v>355</v>
      </c>
      <c r="X40">
        <v>50</v>
      </c>
      <c r="Y40" s="94">
        <v>0.14000000000000001</v>
      </c>
      <c r="Z40" s="125">
        <v>28</v>
      </c>
      <c r="AB40" s="59" t="s">
        <v>110</v>
      </c>
      <c r="AC40" s="81">
        <v>50</v>
      </c>
      <c r="AD40" s="48">
        <v>0.14084507042253522</v>
      </c>
      <c r="AE40" s="81">
        <v>0</v>
      </c>
      <c r="AF40" s="48">
        <v>0</v>
      </c>
      <c r="AG40" s="125">
        <v>1</v>
      </c>
      <c r="AI40" s="59" t="s">
        <v>110</v>
      </c>
      <c r="AJ40" s="81">
        <v>355</v>
      </c>
      <c r="AK40" s="81">
        <v>50</v>
      </c>
      <c r="AL40" s="81">
        <v>19</v>
      </c>
      <c r="AM40" s="81">
        <v>31</v>
      </c>
      <c r="AN40" s="82">
        <v>0.38</v>
      </c>
      <c r="AO40" s="26">
        <v>32</v>
      </c>
      <c r="AP40" s="94"/>
      <c r="AQ40" s="125" t="s">
        <v>110</v>
      </c>
      <c r="AR40" s="26" t="s">
        <v>6396</v>
      </c>
    </row>
    <row r="41" spans="2:47" x14ac:dyDescent="0.3">
      <c r="B41" s="125" t="s">
        <v>114</v>
      </c>
      <c r="C41" s="125">
        <v>133</v>
      </c>
      <c r="D41" s="125">
        <v>12</v>
      </c>
      <c r="E41" s="94">
        <v>0.09</v>
      </c>
      <c r="F41" s="132">
        <v>0</v>
      </c>
      <c r="G41" s="94">
        <v>0</v>
      </c>
      <c r="H41" s="81">
        <v>0</v>
      </c>
      <c r="I41" s="81">
        <v>12</v>
      </c>
      <c r="J41" s="82">
        <v>0</v>
      </c>
      <c r="K41" s="26">
        <f t="shared" si="0"/>
        <v>33</v>
      </c>
      <c r="L41" s="26">
        <v>1</v>
      </c>
      <c r="M41" s="26">
        <v>50</v>
      </c>
      <c r="N41" s="125">
        <f t="shared" si="1"/>
        <v>84</v>
      </c>
      <c r="O41" s="26" t="str">
        <f t="shared" si="2"/>
        <v>Nej</v>
      </c>
      <c r="P41" s="26"/>
      <c r="Q41" s="26"/>
      <c r="R41" s="48"/>
      <c r="V41" t="s">
        <v>114</v>
      </c>
      <c r="W41">
        <v>133</v>
      </c>
      <c r="X41">
        <v>12</v>
      </c>
      <c r="Y41" s="94">
        <v>0.09</v>
      </c>
      <c r="Z41" s="125">
        <v>33</v>
      </c>
      <c r="AB41" s="59" t="s">
        <v>114</v>
      </c>
      <c r="AC41" s="81">
        <v>12</v>
      </c>
      <c r="AD41" s="48">
        <v>9.0225563909774431E-2</v>
      </c>
      <c r="AE41" s="81">
        <v>0</v>
      </c>
      <c r="AF41" s="48">
        <v>0</v>
      </c>
      <c r="AG41" s="125">
        <v>1</v>
      </c>
      <c r="AI41" s="59" t="s">
        <v>114</v>
      </c>
      <c r="AJ41" s="81">
        <v>133</v>
      </c>
      <c r="AK41" s="81">
        <v>12</v>
      </c>
      <c r="AL41" s="81">
        <v>0</v>
      </c>
      <c r="AM41" s="81">
        <v>12</v>
      </c>
      <c r="AN41" s="82">
        <v>0</v>
      </c>
      <c r="AO41" s="26">
        <v>50</v>
      </c>
      <c r="AP41" s="94"/>
      <c r="AQ41" s="125" t="s">
        <v>114</v>
      </c>
      <c r="AR41" s="26" t="s">
        <v>6396</v>
      </c>
    </row>
    <row r="42" spans="2:47" x14ac:dyDescent="0.3">
      <c r="B42" s="125" t="s">
        <v>131</v>
      </c>
      <c r="C42" s="125">
        <v>115</v>
      </c>
      <c r="D42" s="125">
        <v>22</v>
      </c>
      <c r="E42" s="94">
        <v>0.19</v>
      </c>
      <c r="F42" s="132">
        <v>0</v>
      </c>
      <c r="G42" s="94">
        <v>0</v>
      </c>
      <c r="H42" s="81">
        <v>12</v>
      </c>
      <c r="I42" s="81">
        <v>10</v>
      </c>
      <c r="J42" s="82">
        <v>0.55000000000000004</v>
      </c>
      <c r="K42" s="26">
        <f t="shared" si="0"/>
        <v>23</v>
      </c>
      <c r="L42" s="26">
        <v>1</v>
      </c>
      <c r="M42" s="26">
        <v>15</v>
      </c>
      <c r="N42" s="125">
        <f t="shared" si="1"/>
        <v>39</v>
      </c>
      <c r="O42" s="26" t="str">
        <f t="shared" si="2"/>
        <v>Nej</v>
      </c>
      <c r="P42" s="26"/>
      <c r="Q42" s="26"/>
      <c r="R42" s="48"/>
      <c r="V42" t="s">
        <v>131</v>
      </c>
      <c r="W42">
        <v>115</v>
      </c>
      <c r="X42">
        <v>22</v>
      </c>
      <c r="Y42" s="94">
        <v>0.19</v>
      </c>
      <c r="Z42" s="125">
        <v>23</v>
      </c>
      <c r="AB42" s="59" t="s">
        <v>131</v>
      </c>
      <c r="AC42" s="81">
        <v>22</v>
      </c>
      <c r="AD42" s="48">
        <v>0.19130434782608696</v>
      </c>
      <c r="AE42" s="81">
        <v>0</v>
      </c>
      <c r="AF42" s="48">
        <v>0</v>
      </c>
      <c r="AG42" s="125">
        <v>1</v>
      </c>
      <c r="AI42" s="59" t="s">
        <v>131</v>
      </c>
      <c r="AJ42" s="81">
        <v>115</v>
      </c>
      <c r="AK42" s="81">
        <v>22</v>
      </c>
      <c r="AL42" s="81">
        <v>12</v>
      </c>
      <c r="AM42" s="81">
        <v>10</v>
      </c>
      <c r="AN42" s="82">
        <v>0.55000000000000004</v>
      </c>
      <c r="AO42" s="26">
        <v>15</v>
      </c>
      <c r="AP42" s="94"/>
      <c r="AQ42" s="125" t="s">
        <v>131</v>
      </c>
      <c r="AR42" s="26" t="s">
        <v>6396</v>
      </c>
    </row>
    <row r="43" spans="2:47" x14ac:dyDescent="0.3">
      <c r="B43" s="125" t="s">
        <v>132</v>
      </c>
      <c r="C43" s="125">
        <v>325</v>
      </c>
      <c r="D43" s="125">
        <v>63</v>
      </c>
      <c r="E43" s="94">
        <v>0.19</v>
      </c>
      <c r="F43" s="132">
        <v>33</v>
      </c>
      <c r="G43" s="94">
        <v>0.52</v>
      </c>
      <c r="H43" s="81">
        <v>22</v>
      </c>
      <c r="I43" s="81">
        <v>19</v>
      </c>
      <c r="J43" s="82">
        <v>0.54</v>
      </c>
      <c r="K43" s="26">
        <f t="shared" si="0"/>
        <v>23</v>
      </c>
      <c r="L43" s="26">
        <v>36</v>
      </c>
      <c r="M43" s="26">
        <v>16</v>
      </c>
      <c r="N43" s="125">
        <f t="shared" si="1"/>
        <v>75</v>
      </c>
      <c r="O43" s="26" t="str">
        <f t="shared" si="2"/>
        <v>Ja</v>
      </c>
      <c r="P43" s="26">
        <f t="shared" si="3"/>
        <v>0</v>
      </c>
      <c r="Q43" s="26">
        <f t="shared" si="4"/>
        <v>33</v>
      </c>
      <c r="R43" s="48">
        <f t="shared" si="5"/>
        <v>0</v>
      </c>
      <c r="V43" t="s">
        <v>132</v>
      </c>
      <c r="W43">
        <v>325</v>
      </c>
      <c r="X43">
        <v>63</v>
      </c>
      <c r="Y43" s="94">
        <v>0.19</v>
      </c>
      <c r="Z43" s="125">
        <v>23</v>
      </c>
      <c r="AB43" s="59" t="s">
        <v>132</v>
      </c>
      <c r="AC43" s="81">
        <v>63</v>
      </c>
      <c r="AD43" s="48">
        <v>0.19384615384615383</v>
      </c>
      <c r="AE43" s="81">
        <v>33</v>
      </c>
      <c r="AF43" s="48">
        <v>0.52</v>
      </c>
      <c r="AG43" s="125">
        <v>36</v>
      </c>
      <c r="AI43" s="59" t="s">
        <v>132</v>
      </c>
      <c r="AJ43" s="81">
        <v>325</v>
      </c>
      <c r="AK43" s="81">
        <v>63</v>
      </c>
      <c r="AL43" s="81">
        <v>22</v>
      </c>
      <c r="AM43" s="81">
        <v>19</v>
      </c>
      <c r="AN43" s="82">
        <v>0.54</v>
      </c>
      <c r="AO43" s="26">
        <v>16</v>
      </c>
      <c r="AP43" s="94"/>
      <c r="AQ43" s="125" t="s">
        <v>132</v>
      </c>
      <c r="AR43" s="26" t="s">
        <v>6400</v>
      </c>
      <c r="AS43" s="26">
        <v>0</v>
      </c>
      <c r="AT43" s="120">
        <v>33</v>
      </c>
      <c r="AU43" s="94">
        <v>0</v>
      </c>
    </row>
    <row r="44" spans="2:47" x14ac:dyDescent="0.3">
      <c r="B44" s="125" t="s">
        <v>134</v>
      </c>
      <c r="C44" s="125">
        <v>88</v>
      </c>
      <c r="D44" s="125">
        <v>31</v>
      </c>
      <c r="E44" s="94">
        <v>0.35</v>
      </c>
      <c r="F44" s="132">
        <v>0</v>
      </c>
      <c r="G44" s="94">
        <v>0</v>
      </c>
      <c r="H44" s="81">
        <v>16</v>
      </c>
      <c r="I44" s="81">
        <v>15</v>
      </c>
      <c r="J44" s="82">
        <v>0.52</v>
      </c>
      <c r="K44" s="26">
        <f t="shared" si="0"/>
        <v>7</v>
      </c>
      <c r="L44" s="26">
        <v>1</v>
      </c>
      <c r="M44" s="26">
        <v>18</v>
      </c>
      <c r="N44" s="125">
        <f t="shared" si="1"/>
        <v>26</v>
      </c>
      <c r="O44" s="26" t="str">
        <f t="shared" si="2"/>
        <v>Nej</v>
      </c>
      <c r="P44" s="26"/>
      <c r="Q44" s="26"/>
      <c r="R44" s="48"/>
      <c r="V44" t="s">
        <v>134</v>
      </c>
      <c r="W44">
        <v>88</v>
      </c>
      <c r="X44">
        <v>31</v>
      </c>
      <c r="Y44" s="94">
        <v>0.35</v>
      </c>
      <c r="Z44" s="125">
        <v>7</v>
      </c>
      <c r="AB44" s="59" t="s">
        <v>134</v>
      </c>
      <c r="AC44" s="81">
        <v>31</v>
      </c>
      <c r="AD44" s="48">
        <v>0.35227272727272729</v>
      </c>
      <c r="AE44" s="81">
        <v>0</v>
      </c>
      <c r="AF44" s="48">
        <v>0</v>
      </c>
      <c r="AG44" s="125">
        <v>1</v>
      </c>
      <c r="AI44" s="59" t="s">
        <v>134</v>
      </c>
      <c r="AJ44" s="81">
        <v>88</v>
      </c>
      <c r="AK44" s="81">
        <v>31</v>
      </c>
      <c r="AL44" s="81">
        <v>16</v>
      </c>
      <c r="AM44" s="81">
        <v>15</v>
      </c>
      <c r="AN44" s="82">
        <v>0.52</v>
      </c>
      <c r="AO44" s="26">
        <v>18</v>
      </c>
      <c r="AP44" s="94"/>
      <c r="AQ44" s="125" t="s">
        <v>134</v>
      </c>
      <c r="AR44" s="26" t="s">
        <v>6396</v>
      </c>
    </row>
    <row r="45" spans="2:47" x14ac:dyDescent="0.3">
      <c r="B45" s="125" t="s">
        <v>136</v>
      </c>
      <c r="C45" s="125">
        <v>77</v>
      </c>
      <c r="D45" s="125">
        <v>11</v>
      </c>
      <c r="E45" s="94">
        <v>0.14000000000000001</v>
      </c>
      <c r="F45" s="132">
        <v>0</v>
      </c>
      <c r="G45" s="94">
        <v>0</v>
      </c>
      <c r="H45" s="81">
        <v>11</v>
      </c>
      <c r="I45" s="81">
        <v>0</v>
      </c>
      <c r="J45" s="82">
        <v>1</v>
      </c>
      <c r="K45" s="26">
        <f t="shared" si="0"/>
        <v>28</v>
      </c>
      <c r="L45" s="26">
        <v>1</v>
      </c>
      <c r="M45" s="26">
        <v>1</v>
      </c>
      <c r="N45" s="125">
        <f t="shared" si="1"/>
        <v>30</v>
      </c>
      <c r="O45" s="26" t="str">
        <f t="shared" si="2"/>
        <v>Nej</v>
      </c>
      <c r="P45" s="26"/>
      <c r="Q45" s="26"/>
      <c r="R45" s="48"/>
      <c r="V45" t="s">
        <v>136</v>
      </c>
      <c r="W45">
        <v>77</v>
      </c>
      <c r="X45">
        <v>11</v>
      </c>
      <c r="Y45" s="94">
        <v>0.14000000000000001</v>
      </c>
      <c r="Z45" s="125">
        <v>28</v>
      </c>
      <c r="AB45" s="59" t="s">
        <v>136</v>
      </c>
      <c r="AC45" s="81">
        <v>11</v>
      </c>
      <c r="AD45" s="48">
        <v>0.14285714285714285</v>
      </c>
      <c r="AE45" s="81">
        <v>0</v>
      </c>
      <c r="AF45" s="48">
        <v>0</v>
      </c>
      <c r="AG45" s="125">
        <v>1</v>
      </c>
      <c r="AI45" s="59" t="s">
        <v>136</v>
      </c>
      <c r="AJ45" s="81">
        <v>77</v>
      </c>
      <c r="AK45" s="81">
        <v>11</v>
      </c>
      <c r="AL45" s="81">
        <v>11</v>
      </c>
      <c r="AM45" s="81">
        <v>0</v>
      </c>
      <c r="AN45" s="82">
        <v>1</v>
      </c>
      <c r="AO45" s="26">
        <v>1</v>
      </c>
      <c r="AP45" s="94"/>
      <c r="AQ45" s="125" t="s">
        <v>136</v>
      </c>
      <c r="AR45" s="26" t="s">
        <v>6396</v>
      </c>
    </row>
    <row r="46" spans="2:47" x14ac:dyDescent="0.3">
      <c r="B46" s="125" t="s">
        <v>142</v>
      </c>
      <c r="C46" s="125">
        <v>183</v>
      </c>
      <c r="D46" s="125">
        <v>14</v>
      </c>
      <c r="E46" s="94">
        <v>0.08</v>
      </c>
      <c r="F46" s="132">
        <v>0</v>
      </c>
      <c r="G46" s="94">
        <v>0</v>
      </c>
      <c r="H46" s="81">
        <v>14</v>
      </c>
      <c r="I46" s="81">
        <v>0</v>
      </c>
      <c r="J46" s="82">
        <v>1</v>
      </c>
      <c r="K46" s="26">
        <f t="shared" si="0"/>
        <v>34</v>
      </c>
      <c r="L46" s="26">
        <v>1</v>
      </c>
      <c r="M46" s="26">
        <v>1</v>
      </c>
      <c r="N46" s="125">
        <f t="shared" si="1"/>
        <v>36</v>
      </c>
      <c r="O46" s="26" t="str">
        <f t="shared" si="2"/>
        <v>Nej</v>
      </c>
      <c r="P46" s="26"/>
      <c r="Q46" s="26"/>
      <c r="R46" s="48"/>
      <c r="V46" t="s">
        <v>142</v>
      </c>
      <c r="W46">
        <v>183</v>
      </c>
      <c r="X46">
        <v>14</v>
      </c>
      <c r="Y46" s="94">
        <v>0.08</v>
      </c>
      <c r="Z46" s="125">
        <v>34</v>
      </c>
      <c r="AB46" s="59" t="s">
        <v>142</v>
      </c>
      <c r="AC46" s="81">
        <v>14</v>
      </c>
      <c r="AD46" s="48">
        <v>7.650273224043716E-2</v>
      </c>
      <c r="AE46" s="81">
        <v>0</v>
      </c>
      <c r="AF46" s="48">
        <v>0</v>
      </c>
      <c r="AG46" s="125">
        <v>1</v>
      </c>
      <c r="AI46" s="59" t="s">
        <v>142</v>
      </c>
      <c r="AJ46" s="81">
        <v>183</v>
      </c>
      <c r="AK46" s="81">
        <v>14</v>
      </c>
      <c r="AL46" s="81">
        <v>14</v>
      </c>
      <c r="AM46" s="81">
        <v>0</v>
      </c>
      <c r="AN46" s="82">
        <v>1</v>
      </c>
      <c r="AO46" s="26">
        <v>1</v>
      </c>
      <c r="AP46" s="94"/>
      <c r="AQ46" s="125" t="s">
        <v>142</v>
      </c>
      <c r="AR46" s="26" t="s">
        <v>6396</v>
      </c>
    </row>
    <row r="47" spans="2:47" x14ac:dyDescent="0.3">
      <c r="B47" s="125" t="s">
        <v>137</v>
      </c>
      <c r="C47" s="125">
        <v>436</v>
      </c>
      <c r="D47" s="125">
        <v>67</v>
      </c>
      <c r="E47" s="94">
        <v>0.15</v>
      </c>
      <c r="F47" s="132">
        <v>46</v>
      </c>
      <c r="G47" s="94">
        <v>0.69</v>
      </c>
      <c r="H47" s="81">
        <v>22</v>
      </c>
      <c r="I47" s="81">
        <v>22</v>
      </c>
      <c r="J47" s="82">
        <v>0.5</v>
      </c>
      <c r="K47" s="26">
        <f t="shared" si="0"/>
        <v>27</v>
      </c>
      <c r="L47" s="26">
        <v>50</v>
      </c>
      <c r="M47" s="26">
        <v>20</v>
      </c>
      <c r="N47" s="125">
        <f t="shared" si="1"/>
        <v>97</v>
      </c>
      <c r="O47" s="26" t="str">
        <f t="shared" si="2"/>
        <v>Ja</v>
      </c>
      <c r="P47" s="26">
        <f t="shared" si="3"/>
        <v>12</v>
      </c>
      <c r="Q47" s="26">
        <f t="shared" si="4"/>
        <v>34</v>
      </c>
      <c r="R47" s="48">
        <f t="shared" si="5"/>
        <v>0.2608695652173913</v>
      </c>
      <c r="V47" t="s">
        <v>137</v>
      </c>
      <c r="W47">
        <v>436</v>
      </c>
      <c r="X47">
        <v>67</v>
      </c>
      <c r="Y47" s="94">
        <v>0.15</v>
      </c>
      <c r="Z47" s="125">
        <v>27</v>
      </c>
      <c r="AB47" s="59" t="s">
        <v>137</v>
      </c>
      <c r="AC47" s="81">
        <v>67</v>
      </c>
      <c r="AD47" s="48">
        <v>0.1536697247706422</v>
      </c>
      <c r="AE47" s="81">
        <v>46</v>
      </c>
      <c r="AF47" s="48">
        <v>0.69</v>
      </c>
      <c r="AG47" s="125">
        <v>50</v>
      </c>
      <c r="AI47" s="59" t="s">
        <v>137</v>
      </c>
      <c r="AJ47" s="81">
        <v>436</v>
      </c>
      <c r="AK47" s="81">
        <v>67</v>
      </c>
      <c r="AL47" s="81">
        <v>22</v>
      </c>
      <c r="AM47" s="81">
        <v>22</v>
      </c>
      <c r="AN47" s="82">
        <v>0.5</v>
      </c>
      <c r="AO47" s="26">
        <v>20</v>
      </c>
      <c r="AP47" s="94"/>
      <c r="AQ47" t="s">
        <v>137</v>
      </c>
      <c r="AR47" s="26" t="s">
        <v>6400</v>
      </c>
      <c r="AS47" s="26">
        <v>12</v>
      </c>
      <c r="AT47" s="120">
        <v>34</v>
      </c>
      <c r="AU47" s="94">
        <v>0.2608695652173913</v>
      </c>
    </row>
    <row r="48" spans="2:47" x14ac:dyDescent="0.3">
      <c r="B48" s="125" t="s">
        <v>144</v>
      </c>
      <c r="C48" s="125">
        <v>104</v>
      </c>
      <c r="D48" s="125">
        <v>10</v>
      </c>
      <c r="E48" s="94">
        <v>0.1</v>
      </c>
      <c r="F48" s="132">
        <v>0</v>
      </c>
      <c r="G48" s="94">
        <v>0</v>
      </c>
      <c r="H48" s="81">
        <v>10</v>
      </c>
      <c r="I48" s="81">
        <v>0</v>
      </c>
      <c r="J48" s="82">
        <v>1</v>
      </c>
      <c r="K48" s="26">
        <f t="shared" si="0"/>
        <v>32</v>
      </c>
      <c r="L48" s="26">
        <v>1</v>
      </c>
      <c r="M48" s="26">
        <v>1</v>
      </c>
      <c r="N48" s="125">
        <f t="shared" si="1"/>
        <v>34</v>
      </c>
      <c r="O48" s="26" t="str">
        <f t="shared" si="2"/>
        <v>Nej</v>
      </c>
      <c r="P48" s="26"/>
      <c r="Q48" s="26"/>
      <c r="R48" s="48"/>
      <c r="V48" t="s">
        <v>144</v>
      </c>
      <c r="W48">
        <v>104</v>
      </c>
      <c r="X48">
        <v>10</v>
      </c>
      <c r="Y48" s="94">
        <v>0.1</v>
      </c>
      <c r="Z48" s="125">
        <v>32</v>
      </c>
      <c r="AB48" s="59" t="s">
        <v>144</v>
      </c>
      <c r="AC48" s="81">
        <v>10</v>
      </c>
      <c r="AD48" s="48">
        <v>9.6153846153846159E-2</v>
      </c>
      <c r="AE48" s="81">
        <v>0</v>
      </c>
      <c r="AF48" s="48">
        <v>0</v>
      </c>
      <c r="AG48" s="125">
        <v>1</v>
      </c>
      <c r="AI48" s="59" t="s">
        <v>144</v>
      </c>
      <c r="AJ48" s="81">
        <v>104</v>
      </c>
      <c r="AK48" s="81">
        <v>10</v>
      </c>
      <c r="AL48" s="81">
        <v>10</v>
      </c>
      <c r="AM48" s="81">
        <v>0</v>
      </c>
      <c r="AN48" s="82">
        <v>1</v>
      </c>
      <c r="AO48" s="26">
        <v>1</v>
      </c>
      <c r="AP48" s="94"/>
      <c r="AQ48" s="125" t="s">
        <v>144</v>
      </c>
      <c r="AR48" s="26" t="s">
        <v>6396</v>
      </c>
    </row>
    <row r="49" spans="2:47" x14ac:dyDescent="0.3">
      <c r="B49" s="125" t="s">
        <v>145</v>
      </c>
      <c r="C49" s="125">
        <v>627</v>
      </c>
      <c r="D49" s="125">
        <v>180</v>
      </c>
      <c r="E49" s="94">
        <v>0.28999999999999998</v>
      </c>
      <c r="F49" s="132">
        <v>25</v>
      </c>
      <c r="G49" s="94">
        <v>0.14000000000000001</v>
      </c>
      <c r="H49" s="81">
        <v>87</v>
      </c>
      <c r="I49" s="81">
        <v>68</v>
      </c>
      <c r="J49" s="82">
        <v>0.56000000000000005</v>
      </c>
      <c r="K49" s="26">
        <f t="shared" si="0"/>
        <v>13</v>
      </c>
      <c r="L49" s="26">
        <v>4</v>
      </c>
      <c r="M49" s="26">
        <v>14</v>
      </c>
      <c r="N49" s="125">
        <f t="shared" si="1"/>
        <v>31</v>
      </c>
      <c r="O49" s="26" t="str">
        <f t="shared" si="2"/>
        <v>Ja</v>
      </c>
      <c r="P49" s="26">
        <f t="shared" si="3"/>
        <v>0</v>
      </c>
      <c r="Q49" s="26">
        <f t="shared" si="4"/>
        <v>25</v>
      </c>
      <c r="R49" s="48">
        <f t="shared" si="5"/>
        <v>0</v>
      </c>
      <c r="V49" t="s">
        <v>145</v>
      </c>
      <c r="W49">
        <v>627</v>
      </c>
      <c r="X49">
        <v>180</v>
      </c>
      <c r="Y49" s="94">
        <v>0.28999999999999998</v>
      </c>
      <c r="Z49" s="125">
        <v>13</v>
      </c>
      <c r="AB49" s="59" t="s">
        <v>145</v>
      </c>
      <c r="AC49" s="81">
        <v>180</v>
      </c>
      <c r="AD49" s="48">
        <v>0.28708133971291866</v>
      </c>
      <c r="AE49" s="81">
        <v>25</v>
      </c>
      <c r="AF49" s="48">
        <v>0.14000000000000001</v>
      </c>
      <c r="AG49" s="125">
        <v>4</v>
      </c>
      <c r="AI49" s="59" t="s">
        <v>145</v>
      </c>
      <c r="AJ49" s="81">
        <v>627</v>
      </c>
      <c r="AK49" s="81">
        <v>180</v>
      </c>
      <c r="AL49" s="81">
        <v>87</v>
      </c>
      <c r="AM49" s="81">
        <v>68</v>
      </c>
      <c r="AN49" s="82">
        <v>0.56000000000000005</v>
      </c>
      <c r="AO49" s="26">
        <v>14</v>
      </c>
      <c r="AP49" s="94"/>
      <c r="AQ49" t="s">
        <v>145</v>
      </c>
      <c r="AR49" s="26" t="s">
        <v>6400</v>
      </c>
      <c r="AS49" s="26">
        <v>0</v>
      </c>
      <c r="AT49" s="120">
        <v>25</v>
      </c>
      <c r="AU49" s="94">
        <v>0</v>
      </c>
    </row>
    <row r="50" spans="2:47" x14ac:dyDescent="0.3">
      <c r="B50" s="125" t="s">
        <v>146</v>
      </c>
      <c r="C50" s="125">
        <v>2915</v>
      </c>
      <c r="D50" s="125">
        <v>755</v>
      </c>
      <c r="E50" s="94">
        <v>0.26</v>
      </c>
      <c r="F50" s="132">
        <v>360</v>
      </c>
      <c r="G50" s="94">
        <v>0.48</v>
      </c>
      <c r="H50" s="81">
        <v>291</v>
      </c>
      <c r="I50" s="81">
        <v>206</v>
      </c>
      <c r="J50" s="82">
        <v>0.59</v>
      </c>
      <c r="K50" s="26">
        <f t="shared" si="0"/>
        <v>16</v>
      </c>
      <c r="L50" s="26">
        <v>32</v>
      </c>
      <c r="M50" s="26">
        <v>11</v>
      </c>
      <c r="N50" s="125">
        <f t="shared" si="1"/>
        <v>59</v>
      </c>
      <c r="O50" s="26" t="str">
        <f t="shared" si="2"/>
        <v>Ja</v>
      </c>
      <c r="P50" s="26">
        <f t="shared" si="3"/>
        <v>104</v>
      </c>
      <c r="Q50" s="26">
        <f t="shared" si="4"/>
        <v>256</v>
      </c>
      <c r="R50" s="48">
        <f t="shared" si="5"/>
        <v>0.28888888888888886</v>
      </c>
      <c r="V50" t="s">
        <v>146</v>
      </c>
      <c r="W50">
        <v>2915</v>
      </c>
      <c r="X50">
        <v>755</v>
      </c>
      <c r="Y50" s="94">
        <v>0.26</v>
      </c>
      <c r="Z50" s="125">
        <v>16</v>
      </c>
      <c r="AB50" s="59" t="s">
        <v>146</v>
      </c>
      <c r="AC50" s="81">
        <v>755</v>
      </c>
      <c r="AD50" s="48">
        <v>0.25900514579759865</v>
      </c>
      <c r="AE50" s="81">
        <v>360</v>
      </c>
      <c r="AF50" s="48">
        <v>0.48</v>
      </c>
      <c r="AG50" s="125">
        <v>32</v>
      </c>
      <c r="AI50" s="59" t="s">
        <v>146</v>
      </c>
      <c r="AJ50" s="81">
        <v>2915</v>
      </c>
      <c r="AK50" s="81">
        <v>755</v>
      </c>
      <c r="AL50" s="81">
        <v>291</v>
      </c>
      <c r="AM50" s="81">
        <v>206</v>
      </c>
      <c r="AN50" s="82">
        <v>0.59</v>
      </c>
      <c r="AO50" s="26">
        <v>11</v>
      </c>
      <c r="AP50" s="94"/>
      <c r="AQ50" t="s">
        <v>146</v>
      </c>
      <c r="AR50" s="26" t="s">
        <v>6400</v>
      </c>
      <c r="AS50" s="26">
        <v>104</v>
      </c>
      <c r="AT50" s="120">
        <v>256</v>
      </c>
      <c r="AU50" s="94">
        <v>0.28888888888888886</v>
      </c>
    </row>
    <row r="51" spans="2:47" x14ac:dyDescent="0.3">
      <c r="B51" s="125" t="s">
        <v>148</v>
      </c>
      <c r="C51" s="125">
        <v>119</v>
      </c>
      <c r="D51" s="125">
        <v>13</v>
      </c>
      <c r="E51" s="94">
        <v>0.11</v>
      </c>
      <c r="F51" s="132">
        <v>10</v>
      </c>
      <c r="G51" s="94">
        <v>0.77</v>
      </c>
      <c r="H51" s="81">
        <v>3</v>
      </c>
      <c r="I51" s="81">
        <v>0</v>
      </c>
      <c r="J51" s="82">
        <v>1</v>
      </c>
      <c r="K51" s="26">
        <f t="shared" si="0"/>
        <v>31</v>
      </c>
      <c r="L51" s="26">
        <v>56</v>
      </c>
      <c r="M51" s="26">
        <v>1</v>
      </c>
      <c r="N51" s="125">
        <f t="shared" si="1"/>
        <v>88</v>
      </c>
      <c r="O51" s="26" t="str">
        <f t="shared" si="2"/>
        <v>Ja</v>
      </c>
      <c r="P51" s="26">
        <f t="shared" si="3"/>
        <v>0</v>
      </c>
      <c r="Q51" s="26">
        <f t="shared" si="4"/>
        <v>10</v>
      </c>
      <c r="R51" s="48">
        <f t="shared" si="5"/>
        <v>0</v>
      </c>
      <c r="V51" t="s">
        <v>148</v>
      </c>
      <c r="W51">
        <v>119</v>
      </c>
      <c r="X51">
        <v>13</v>
      </c>
      <c r="Y51" s="94">
        <v>0.11</v>
      </c>
      <c r="Z51" s="125">
        <v>31</v>
      </c>
      <c r="AB51" s="59" t="s">
        <v>148</v>
      </c>
      <c r="AC51" s="81">
        <v>13</v>
      </c>
      <c r="AD51" s="48">
        <v>0.1092436974789916</v>
      </c>
      <c r="AE51" s="81">
        <v>10</v>
      </c>
      <c r="AF51" s="48">
        <v>0.77</v>
      </c>
      <c r="AG51" s="125">
        <v>56</v>
      </c>
      <c r="AI51" s="59" t="s">
        <v>148</v>
      </c>
      <c r="AJ51" s="81">
        <v>119</v>
      </c>
      <c r="AK51" s="81">
        <v>13</v>
      </c>
      <c r="AL51" s="81">
        <v>3</v>
      </c>
      <c r="AM51" s="81">
        <v>0</v>
      </c>
      <c r="AN51" s="82">
        <v>1</v>
      </c>
      <c r="AO51" s="26">
        <v>1</v>
      </c>
      <c r="AP51" s="94"/>
      <c r="AQ51" s="125" t="s">
        <v>148</v>
      </c>
      <c r="AR51" s="26" t="s">
        <v>6400</v>
      </c>
      <c r="AS51" s="26">
        <v>0</v>
      </c>
      <c r="AT51" s="120">
        <v>10</v>
      </c>
      <c r="AU51" s="94">
        <v>0</v>
      </c>
    </row>
    <row r="52" spans="2:47" x14ac:dyDescent="0.3">
      <c r="B52" s="125" t="s">
        <v>149</v>
      </c>
      <c r="C52" s="125">
        <v>111</v>
      </c>
      <c r="D52" s="125">
        <v>31</v>
      </c>
      <c r="E52" s="94">
        <v>0.28000000000000003</v>
      </c>
      <c r="F52" s="132">
        <v>12</v>
      </c>
      <c r="G52" s="94">
        <v>0.39</v>
      </c>
      <c r="H52" s="81">
        <v>8</v>
      </c>
      <c r="I52" s="81">
        <v>11</v>
      </c>
      <c r="J52" s="82">
        <v>0.42</v>
      </c>
      <c r="K52" s="26">
        <f t="shared" si="0"/>
        <v>14</v>
      </c>
      <c r="L52" s="26">
        <v>24</v>
      </c>
      <c r="M52" s="26">
        <v>28</v>
      </c>
      <c r="N52" s="125">
        <f t="shared" si="1"/>
        <v>66</v>
      </c>
      <c r="O52" s="26" t="str">
        <f t="shared" si="2"/>
        <v>Ja</v>
      </c>
      <c r="P52" s="26">
        <f t="shared" si="3"/>
        <v>0</v>
      </c>
      <c r="Q52" s="26">
        <f t="shared" si="4"/>
        <v>12</v>
      </c>
      <c r="R52" s="48">
        <f t="shared" si="5"/>
        <v>0</v>
      </c>
      <c r="V52" t="s">
        <v>149</v>
      </c>
      <c r="W52">
        <v>111</v>
      </c>
      <c r="X52">
        <v>31</v>
      </c>
      <c r="Y52" s="94">
        <v>0.28000000000000003</v>
      </c>
      <c r="Z52" s="125">
        <v>14</v>
      </c>
      <c r="AB52" s="59" t="s">
        <v>149</v>
      </c>
      <c r="AC52" s="81">
        <v>31</v>
      </c>
      <c r="AD52" s="48">
        <v>0.27927927927927926</v>
      </c>
      <c r="AE52" s="81">
        <v>12</v>
      </c>
      <c r="AF52" s="48">
        <v>0.39</v>
      </c>
      <c r="AG52" s="125">
        <v>24</v>
      </c>
      <c r="AI52" s="59" t="s">
        <v>149</v>
      </c>
      <c r="AJ52" s="81">
        <v>111</v>
      </c>
      <c r="AK52" s="81">
        <v>31</v>
      </c>
      <c r="AL52" s="81">
        <v>8</v>
      </c>
      <c r="AM52" s="81">
        <v>11</v>
      </c>
      <c r="AN52" s="82">
        <v>0.42</v>
      </c>
      <c r="AO52" s="26">
        <v>28</v>
      </c>
      <c r="AP52" s="94"/>
      <c r="AQ52" t="s">
        <v>149</v>
      </c>
      <c r="AR52" s="26" t="s">
        <v>6400</v>
      </c>
      <c r="AS52" s="26">
        <v>0</v>
      </c>
      <c r="AT52" s="120">
        <v>12</v>
      </c>
      <c r="AU52" s="94">
        <v>0</v>
      </c>
    </row>
    <row r="53" spans="2:47" x14ac:dyDescent="0.3">
      <c r="B53" s="125" t="s">
        <v>150</v>
      </c>
      <c r="C53" s="125">
        <v>108</v>
      </c>
      <c r="D53" s="125">
        <v>31</v>
      </c>
      <c r="E53" s="94">
        <v>0.28999999999999998</v>
      </c>
      <c r="F53" s="132">
        <v>0</v>
      </c>
      <c r="G53" s="94">
        <v>0</v>
      </c>
      <c r="H53" s="81">
        <v>19</v>
      </c>
      <c r="I53" s="81">
        <v>12</v>
      </c>
      <c r="J53" s="82">
        <v>0.61</v>
      </c>
      <c r="K53" s="26">
        <f t="shared" si="0"/>
        <v>13</v>
      </c>
      <c r="L53" s="26">
        <v>1</v>
      </c>
      <c r="M53" s="26">
        <v>9</v>
      </c>
      <c r="N53" s="125">
        <f t="shared" si="1"/>
        <v>23</v>
      </c>
      <c r="O53" s="26" t="str">
        <f t="shared" si="2"/>
        <v>Nej</v>
      </c>
      <c r="P53" s="26"/>
      <c r="Q53" s="26"/>
      <c r="R53" s="48"/>
      <c r="V53" t="s">
        <v>150</v>
      </c>
      <c r="W53">
        <v>108</v>
      </c>
      <c r="X53">
        <v>31</v>
      </c>
      <c r="Y53" s="94">
        <v>0.28999999999999998</v>
      </c>
      <c r="Z53" s="125">
        <v>13</v>
      </c>
      <c r="AB53" s="59" t="s">
        <v>150</v>
      </c>
      <c r="AC53" s="81">
        <v>31</v>
      </c>
      <c r="AD53" s="48">
        <v>0.28703703703703703</v>
      </c>
      <c r="AE53" s="81">
        <v>0</v>
      </c>
      <c r="AF53" s="48">
        <v>0</v>
      </c>
      <c r="AG53" s="125">
        <v>1</v>
      </c>
      <c r="AI53" s="59" t="s">
        <v>150</v>
      </c>
      <c r="AJ53" s="81">
        <v>108</v>
      </c>
      <c r="AK53" s="81">
        <v>31</v>
      </c>
      <c r="AL53" s="81">
        <v>19</v>
      </c>
      <c r="AM53" s="81">
        <v>12</v>
      </c>
      <c r="AN53" s="82">
        <v>0.61</v>
      </c>
      <c r="AO53" s="26">
        <v>9</v>
      </c>
      <c r="AP53" s="94"/>
      <c r="AQ53" s="125" t="s">
        <v>150</v>
      </c>
      <c r="AR53" s="26" t="s">
        <v>6396</v>
      </c>
    </row>
    <row r="54" spans="2:47" x14ac:dyDescent="0.3">
      <c r="B54" s="125" t="s">
        <v>151</v>
      </c>
      <c r="C54" s="125">
        <v>113</v>
      </c>
      <c r="D54" s="125">
        <v>28</v>
      </c>
      <c r="E54" s="94">
        <v>0.25</v>
      </c>
      <c r="F54" s="132">
        <v>0</v>
      </c>
      <c r="G54" s="94">
        <v>0</v>
      </c>
      <c r="H54" s="81">
        <v>15</v>
      </c>
      <c r="I54" s="81">
        <v>13</v>
      </c>
      <c r="J54" s="82">
        <v>0.54</v>
      </c>
      <c r="K54" s="26">
        <f t="shared" si="0"/>
        <v>17</v>
      </c>
      <c r="L54" s="26">
        <v>1</v>
      </c>
      <c r="M54" s="26">
        <v>16</v>
      </c>
      <c r="N54" s="125">
        <f t="shared" si="1"/>
        <v>34</v>
      </c>
      <c r="O54" s="26" t="str">
        <f t="shared" si="2"/>
        <v>Nej</v>
      </c>
      <c r="P54" s="26"/>
      <c r="Q54" s="26"/>
      <c r="R54" s="48"/>
      <c r="V54" t="s">
        <v>151</v>
      </c>
      <c r="W54">
        <v>113</v>
      </c>
      <c r="X54">
        <v>28</v>
      </c>
      <c r="Y54" s="94">
        <v>0.25</v>
      </c>
      <c r="Z54" s="125">
        <v>17</v>
      </c>
      <c r="AB54" s="59" t="s">
        <v>151</v>
      </c>
      <c r="AC54" s="81">
        <v>28</v>
      </c>
      <c r="AD54" s="48">
        <v>0.24778761061946902</v>
      </c>
      <c r="AE54" s="81">
        <v>0</v>
      </c>
      <c r="AF54" s="48">
        <v>0</v>
      </c>
      <c r="AG54" s="125">
        <v>1</v>
      </c>
      <c r="AI54" s="59" t="s">
        <v>151</v>
      </c>
      <c r="AJ54" s="81">
        <v>113</v>
      </c>
      <c r="AK54" s="81">
        <v>28</v>
      </c>
      <c r="AL54" s="81">
        <v>15</v>
      </c>
      <c r="AM54" s="81">
        <v>13</v>
      </c>
      <c r="AN54" s="82">
        <v>0.54</v>
      </c>
      <c r="AO54" s="26">
        <v>16</v>
      </c>
      <c r="AP54" s="94"/>
      <c r="AQ54" s="125" t="s">
        <v>151</v>
      </c>
      <c r="AR54" s="26" t="s">
        <v>6396</v>
      </c>
    </row>
    <row r="55" spans="2:47" x14ac:dyDescent="0.3">
      <c r="B55" s="125" t="s">
        <v>152</v>
      </c>
      <c r="C55" s="125">
        <v>138</v>
      </c>
      <c r="D55" s="125">
        <v>43</v>
      </c>
      <c r="E55" s="94">
        <v>0.31</v>
      </c>
      <c r="F55" s="132">
        <v>0</v>
      </c>
      <c r="G55" s="94">
        <v>0</v>
      </c>
      <c r="H55" s="81">
        <v>25</v>
      </c>
      <c r="I55" s="81">
        <v>18</v>
      </c>
      <c r="J55" s="82">
        <v>0.57999999999999996</v>
      </c>
      <c r="K55" s="26">
        <f t="shared" si="0"/>
        <v>11</v>
      </c>
      <c r="L55" s="26">
        <v>1</v>
      </c>
      <c r="M55" s="26">
        <v>12</v>
      </c>
      <c r="N55" s="125">
        <f t="shared" si="1"/>
        <v>24</v>
      </c>
      <c r="O55" s="26" t="str">
        <f t="shared" si="2"/>
        <v>Nej</v>
      </c>
      <c r="P55" s="26"/>
      <c r="Q55" s="26"/>
      <c r="R55" s="48"/>
      <c r="V55" t="s">
        <v>152</v>
      </c>
      <c r="W55">
        <v>138</v>
      </c>
      <c r="X55">
        <v>43</v>
      </c>
      <c r="Y55" s="94">
        <v>0.31</v>
      </c>
      <c r="Z55" s="125">
        <v>11</v>
      </c>
      <c r="AB55" s="59" t="s">
        <v>152</v>
      </c>
      <c r="AC55" s="81">
        <v>43</v>
      </c>
      <c r="AD55" s="48">
        <v>0.31159420289855072</v>
      </c>
      <c r="AE55" s="81">
        <v>0</v>
      </c>
      <c r="AF55" s="48">
        <v>0</v>
      </c>
      <c r="AG55" s="125">
        <v>1</v>
      </c>
      <c r="AI55" s="59" t="s">
        <v>152</v>
      </c>
      <c r="AJ55" s="81">
        <v>138</v>
      </c>
      <c r="AK55" s="81">
        <v>43</v>
      </c>
      <c r="AL55" s="81">
        <v>25</v>
      </c>
      <c r="AM55" s="81">
        <v>18</v>
      </c>
      <c r="AN55" s="82">
        <v>0.57999999999999996</v>
      </c>
      <c r="AO55" s="26">
        <v>12</v>
      </c>
      <c r="AP55" s="94"/>
      <c r="AQ55" s="125" t="s">
        <v>152</v>
      </c>
      <c r="AR55" s="26" t="s">
        <v>6396</v>
      </c>
    </row>
    <row r="56" spans="2:47" x14ac:dyDescent="0.3">
      <c r="B56" s="125" t="s">
        <v>153</v>
      </c>
      <c r="C56" s="125">
        <v>732</v>
      </c>
      <c r="D56" s="125">
        <v>166</v>
      </c>
      <c r="E56" s="94">
        <v>0.23</v>
      </c>
      <c r="F56" s="132">
        <v>120</v>
      </c>
      <c r="G56" s="94">
        <v>0.72</v>
      </c>
      <c r="H56" s="81">
        <v>32</v>
      </c>
      <c r="I56" s="81">
        <v>45</v>
      </c>
      <c r="J56" s="82">
        <v>0.42</v>
      </c>
      <c r="K56" s="26">
        <f t="shared" si="0"/>
        <v>19</v>
      </c>
      <c r="L56" s="26">
        <v>52</v>
      </c>
      <c r="M56" s="26">
        <v>28</v>
      </c>
      <c r="N56" s="125">
        <f t="shared" si="1"/>
        <v>99</v>
      </c>
      <c r="O56" s="26" t="str">
        <f t="shared" si="2"/>
        <v>Ja</v>
      </c>
      <c r="P56" s="26">
        <f t="shared" si="3"/>
        <v>40</v>
      </c>
      <c r="Q56" s="26">
        <f t="shared" si="4"/>
        <v>80</v>
      </c>
      <c r="R56" s="48">
        <f t="shared" si="5"/>
        <v>0.33333333333333331</v>
      </c>
      <c r="V56" t="s">
        <v>153</v>
      </c>
      <c r="W56">
        <v>732</v>
      </c>
      <c r="X56">
        <v>166</v>
      </c>
      <c r="Y56" s="94">
        <v>0.23</v>
      </c>
      <c r="Z56" s="125">
        <v>19</v>
      </c>
      <c r="AB56" s="59" t="s">
        <v>153</v>
      </c>
      <c r="AC56" s="81">
        <v>166</v>
      </c>
      <c r="AD56" s="48">
        <v>0.22677595628415301</v>
      </c>
      <c r="AE56" s="81">
        <v>120</v>
      </c>
      <c r="AF56" s="48">
        <v>0.72</v>
      </c>
      <c r="AG56" s="125">
        <v>52</v>
      </c>
      <c r="AI56" s="59" t="s">
        <v>153</v>
      </c>
      <c r="AJ56" s="81">
        <v>732</v>
      </c>
      <c r="AK56" s="81">
        <v>166</v>
      </c>
      <c r="AL56" s="81">
        <v>32</v>
      </c>
      <c r="AM56" s="81">
        <v>45</v>
      </c>
      <c r="AN56" s="82">
        <v>0.42</v>
      </c>
      <c r="AO56" s="26">
        <v>28</v>
      </c>
      <c r="AP56" s="94"/>
      <c r="AQ56" s="125" t="s">
        <v>153</v>
      </c>
      <c r="AR56" s="26" t="s">
        <v>6400</v>
      </c>
      <c r="AS56" s="26">
        <v>40</v>
      </c>
      <c r="AT56" s="120">
        <v>80</v>
      </c>
      <c r="AU56" s="94">
        <v>0.33333333333333331</v>
      </c>
    </row>
    <row r="57" spans="2:47" x14ac:dyDescent="0.3">
      <c r="B57" s="125" t="s">
        <v>154</v>
      </c>
      <c r="C57" s="125">
        <v>191</v>
      </c>
      <c r="D57" s="125">
        <v>10</v>
      </c>
      <c r="E57" s="94">
        <v>0.05</v>
      </c>
      <c r="F57" s="132">
        <v>0</v>
      </c>
      <c r="G57" s="94">
        <v>0</v>
      </c>
      <c r="H57" s="81">
        <v>10</v>
      </c>
      <c r="I57" s="81">
        <v>0</v>
      </c>
      <c r="J57" s="82">
        <v>1</v>
      </c>
      <c r="K57" s="26">
        <f t="shared" si="0"/>
        <v>37</v>
      </c>
      <c r="L57" s="26">
        <v>1</v>
      </c>
      <c r="M57" s="26">
        <v>1</v>
      </c>
      <c r="N57" s="125">
        <f t="shared" si="1"/>
        <v>39</v>
      </c>
      <c r="O57" s="26" t="str">
        <f t="shared" si="2"/>
        <v>Nej</v>
      </c>
      <c r="P57" s="26"/>
      <c r="Q57" s="26"/>
      <c r="R57" s="48"/>
      <c r="V57" t="s">
        <v>154</v>
      </c>
      <c r="W57">
        <v>191</v>
      </c>
      <c r="X57">
        <v>10</v>
      </c>
      <c r="Y57" s="94">
        <v>0.05</v>
      </c>
      <c r="Z57" s="125">
        <v>37</v>
      </c>
      <c r="AB57" s="59" t="s">
        <v>154</v>
      </c>
      <c r="AC57" s="81">
        <v>10</v>
      </c>
      <c r="AD57" s="48">
        <v>5.2356020942408377E-2</v>
      </c>
      <c r="AE57" s="81">
        <v>0</v>
      </c>
      <c r="AF57" s="48">
        <v>0</v>
      </c>
      <c r="AG57" s="125">
        <v>1</v>
      </c>
      <c r="AI57" s="59" t="s">
        <v>154</v>
      </c>
      <c r="AJ57" s="81">
        <v>191</v>
      </c>
      <c r="AK57" s="81">
        <v>10</v>
      </c>
      <c r="AL57" s="81">
        <v>10</v>
      </c>
      <c r="AM57" s="81">
        <v>0</v>
      </c>
      <c r="AN57" s="82">
        <v>1</v>
      </c>
      <c r="AO57" s="26">
        <v>1</v>
      </c>
      <c r="AP57" s="94"/>
      <c r="AQ57" s="125" t="s">
        <v>154</v>
      </c>
      <c r="AR57" s="26" t="s">
        <v>6396</v>
      </c>
    </row>
    <row r="58" spans="2:47" x14ac:dyDescent="0.3">
      <c r="B58" s="125" t="s">
        <v>155</v>
      </c>
      <c r="C58" s="125">
        <v>540</v>
      </c>
      <c r="D58" s="125">
        <v>122</v>
      </c>
      <c r="E58" s="94">
        <v>0.23</v>
      </c>
      <c r="F58" s="132">
        <v>60</v>
      </c>
      <c r="G58" s="94">
        <v>0.49</v>
      </c>
      <c r="H58" s="81">
        <v>53</v>
      </c>
      <c r="I58" s="81">
        <v>41</v>
      </c>
      <c r="J58" s="82">
        <v>0.56000000000000005</v>
      </c>
      <c r="K58" s="26">
        <f t="shared" si="0"/>
        <v>19</v>
      </c>
      <c r="L58" s="26">
        <v>33</v>
      </c>
      <c r="M58" s="26">
        <v>14</v>
      </c>
      <c r="N58" s="125">
        <f t="shared" si="1"/>
        <v>66</v>
      </c>
      <c r="O58" s="26" t="str">
        <f t="shared" si="2"/>
        <v>Ja</v>
      </c>
      <c r="P58" s="26">
        <f t="shared" si="3"/>
        <v>28</v>
      </c>
      <c r="Q58" s="26">
        <f t="shared" si="4"/>
        <v>32</v>
      </c>
      <c r="R58" s="48">
        <f t="shared" si="5"/>
        <v>0.46666666666666667</v>
      </c>
      <c r="V58" t="s">
        <v>155</v>
      </c>
      <c r="W58">
        <v>540</v>
      </c>
      <c r="X58">
        <v>122</v>
      </c>
      <c r="Y58" s="94">
        <v>0.23</v>
      </c>
      <c r="Z58" s="125">
        <v>19</v>
      </c>
      <c r="AB58" s="59" t="s">
        <v>155</v>
      </c>
      <c r="AC58" s="81">
        <v>122</v>
      </c>
      <c r="AD58" s="48">
        <v>0.22592592592592592</v>
      </c>
      <c r="AE58" s="81">
        <v>60</v>
      </c>
      <c r="AF58" s="48">
        <v>0.49</v>
      </c>
      <c r="AG58" s="125">
        <v>33</v>
      </c>
      <c r="AI58" s="59" t="s">
        <v>155</v>
      </c>
      <c r="AJ58" s="81">
        <v>540</v>
      </c>
      <c r="AK58" s="81">
        <v>122</v>
      </c>
      <c r="AL58" s="81">
        <v>53</v>
      </c>
      <c r="AM58" s="81">
        <v>41</v>
      </c>
      <c r="AN58" s="82">
        <v>0.56000000000000005</v>
      </c>
      <c r="AO58" s="26">
        <v>14</v>
      </c>
      <c r="AP58" s="94"/>
      <c r="AQ58" s="125" t="s">
        <v>155</v>
      </c>
      <c r="AR58" s="26" t="s">
        <v>6400</v>
      </c>
      <c r="AS58" s="26">
        <v>28</v>
      </c>
      <c r="AT58" s="120">
        <v>32</v>
      </c>
      <c r="AU58" s="94">
        <v>0.46666666666666667</v>
      </c>
    </row>
    <row r="59" spans="2:47" x14ac:dyDescent="0.3">
      <c r="B59" s="125" t="s">
        <v>156</v>
      </c>
      <c r="C59" s="125">
        <v>77</v>
      </c>
      <c r="D59" s="125">
        <v>11</v>
      </c>
      <c r="E59" s="94">
        <v>0.14000000000000001</v>
      </c>
      <c r="F59" s="132">
        <v>0</v>
      </c>
      <c r="G59" s="94">
        <v>0</v>
      </c>
      <c r="H59" s="81">
        <v>11</v>
      </c>
      <c r="I59" s="81">
        <v>0</v>
      </c>
      <c r="J59" s="82">
        <v>1</v>
      </c>
      <c r="K59" s="26">
        <f t="shared" si="0"/>
        <v>28</v>
      </c>
      <c r="L59" s="26">
        <v>1</v>
      </c>
      <c r="M59" s="26">
        <v>1</v>
      </c>
      <c r="N59" s="125">
        <f t="shared" si="1"/>
        <v>30</v>
      </c>
      <c r="O59" s="26" t="str">
        <f t="shared" si="2"/>
        <v>Nej</v>
      </c>
      <c r="P59" s="26"/>
      <c r="Q59" s="26"/>
      <c r="R59" s="48"/>
      <c r="V59" t="s">
        <v>156</v>
      </c>
      <c r="W59">
        <v>77</v>
      </c>
      <c r="X59">
        <v>11</v>
      </c>
      <c r="Y59" s="94">
        <v>0.14000000000000001</v>
      </c>
      <c r="Z59" s="125">
        <v>28</v>
      </c>
      <c r="AB59" s="59" t="s">
        <v>156</v>
      </c>
      <c r="AC59" s="81">
        <v>11</v>
      </c>
      <c r="AD59" s="48">
        <v>0.14285714285714285</v>
      </c>
      <c r="AE59" s="81">
        <v>0</v>
      </c>
      <c r="AF59" s="48">
        <v>0</v>
      </c>
      <c r="AG59" s="125">
        <v>1</v>
      </c>
      <c r="AI59" s="59" t="s">
        <v>156</v>
      </c>
      <c r="AJ59" s="81">
        <v>77</v>
      </c>
      <c r="AK59" s="81">
        <v>11</v>
      </c>
      <c r="AL59" s="81">
        <v>11</v>
      </c>
      <c r="AM59" s="81">
        <v>0</v>
      </c>
      <c r="AN59" s="82">
        <v>1</v>
      </c>
      <c r="AO59" s="26">
        <v>1</v>
      </c>
      <c r="AP59" s="94"/>
      <c r="AQ59" s="125" t="s">
        <v>156</v>
      </c>
      <c r="AR59" s="26" t="s">
        <v>6396</v>
      </c>
      <c r="AS59" s="26"/>
      <c r="AT59" s="120"/>
      <c r="AU59" s="125"/>
    </row>
    <row r="60" spans="2:47" x14ac:dyDescent="0.3">
      <c r="B60" s="125" t="s">
        <v>157</v>
      </c>
      <c r="C60" s="125">
        <v>157</v>
      </c>
      <c r="D60" s="125">
        <v>26</v>
      </c>
      <c r="E60" s="94">
        <v>0.17</v>
      </c>
      <c r="F60" s="132">
        <v>23</v>
      </c>
      <c r="G60" s="94">
        <v>0.88</v>
      </c>
      <c r="H60" s="81">
        <v>14</v>
      </c>
      <c r="I60" s="81">
        <v>12</v>
      </c>
      <c r="J60" s="82">
        <v>0.54</v>
      </c>
      <c r="K60" s="26">
        <f t="shared" si="0"/>
        <v>25</v>
      </c>
      <c r="L60" s="26">
        <v>62</v>
      </c>
      <c r="M60" s="26">
        <v>16</v>
      </c>
      <c r="N60" s="125">
        <f t="shared" si="1"/>
        <v>103</v>
      </c>
      <c r="O60" s="26" t="str">
        <f t="shared" si="2"/>
        <v>Ja</v>
      </c>
      <c r="P60" s="26">
        <f t="shared" si="3"/>
        <v>10</v>
      </c>
      <c r="Q60" s="26">
        <f t="shared" si="4"/>
        <v>13</v>
      </c>
      <c r="R60" s="48">
        <f t="shared" si="5"/>
        <v>0.43478260869565216</v>
      </c>
      <c r="V60" t="s">
        <v>157</v>
      </c>
      <c r="W60">
        <v>157</v>
      </c>
      <c r="X60">
        <v>26</v>
      </c>
      <c r="Y60" s="94">
        <v>0.17</v>
      </c>
      <c r="Z60" s="125">
        <v>25</v>
      </c>
      <c r="AB60" s="59" t="s">
        <v>157</v>
      </c>
      <c r="AC60" s="81">
        <v>26</v>
      </c>
      <c r="AD60" s="48">
        <v>0.16560509554140126</v>
      </c>
      <c r="AE60" s="81">
        <v>23</v>
      </c>
      <c r="AF60" s="48">
        <v>0.88</v>
      </c>
      <c r="AG60" s="125">
        <v>62</v>
      </c>
      <c r="AI60" s="59" t="s">
        <v>157</v>
      </c>
      <c r="AJ60" s="81">
        <v>157</v>
      </c>
      <c r="AK60" s="81">
        <v>26</v>
      </c>
      <c r="AL60" s="81">
        <v>14</v>
      </c>
      <c r="AM60" s="81">
        <v>12</v>
      </c>
      <c r="AN60" s="82">
        <v>0.54</v>
      </c>
      <c r="AO60" s="26">
        <v>16</v>
      </c>
      <c r="AP60" s="94"/>
      <c r="AQ60" s="125" t="s">
        <v>157</v>
      </c>
      <c r="AR60" s="26" t="s">
        <v>6400</v>
      </c>
      <c r="AS60" s="26">
        <v>10</v>
      </c>
      <c r="AT60" s="120">
        <v>13</v>
      </c>
      <c r="AU60" s="94">
        <v>0.43478260869565216</v>
      </c>
    </row>
    <row r="61" spans="2:47" x14ac:dyDescent="0.3">
      <c r="B61" s="125" t="s">
        <v>158</v>
      </c>
      <c r="C61" s="125">
        <v>123</v>
      </c>
      <c r="D61" s="125">
        <v>21</v>
      </c>
      <c r="E61" s="94">
        <v>0.17</v>
      </c>
      <c r="F61" s="132">
        <v>43</v>
      </c>
      <c r="G61" s="94">
        <v>2.0499999999999998</v>
      </c>
      <c r="H61" s="81">
        <v>1</v>
      </c>
      <c r="I61" s="81">
        <v>10</v>
      </c>
      <c r="J61" s="82">
        <v>0.09</v>
      </c>
      <c r="K61" s="26">
        <f t="shared" si="0"/>
        <v>25</v>
      </c>
      <c r="L61" s="26">
        <v>78</v>
      </c>
      <c r="M61" s="26">
        <v>49</v>
      </c>
      <c r="N61" s="125">
        <f t="shared" si="1"/>
        <v>152</v>
      </c>
      <c r="O61" s="26" t="str">
        <f t="shared" si="2"/>
        <v>Ja</v>
      </c>
      <c r="P61" s="26">
        <f t="shared" si="3"/>
        <v>21</v>
      </c>
      <c r="Q61" s="26">
        <f t="shared" si="4"/>
        <v>22</v>
      </c>
      <c r="R61" s="48">
        <f t="shared" si="5"/>
        <v>0.48837209302325579</v>
      </c>
      <c r="V61" t="s">
        <v>158</v>
      </c>
      <c r="W61">
        <v>123</v>
      </c>
      <c r="X61">
        <v>21</v>
      </c>
      <c r="Y61" s="94">
        <v>0.17</v>
      </c>
      <c r="Z61" s="125">
        <v>25</v>
      </c>
      <c r="AB61" s="59" t="s">
        <v>158</v>
      </c>
      <c r="AC61" s="81">
        <v>21</v>
      </c>
      <c r="AD61" s="48">
        <v>0.17073170731707318</v>
      </c>
      <c r="AE61" s="81">
        <v>43</v>
      </c>
      <c r="AF61" s="48">
        <v>2.0499999999999998</v>
      </c>
      <c r="AG61" s="125">
        <v>78</v>
      </c>
      <c r="AI61" s="59" t="s">
        <v>158</v>
      </c>
      <c r="AJ61" s="81">
        <v>123</v>
      </c>
      <c r="AK61" s="81">
        <v>21</v>
      </c>
      <c r="AL61" s="81">
        <v>1</v>
      </c>
      <c r="AM61" s="81">
        <v>10</v>
      </c>
      <c r="AN61" s="82">
        <v>0.09</v>
      </c>
      <c r="AO61" s="26">
        <v>49</v>
      </c>
      <c r="AP61" s="94"/>
      <c r="AQ61" s="125" t="s">
        <v>158</v>
      </c>
      <c r="AR61" s="26" t="s">
        <v>6400</v>
      </c>
      <c r="AS61" s="26">
        <v>21</v>
      </c>
      <c r="AT61" s="120">
        <v>22</v>
      </c>
      <c r="AU61" s="94">
        <v>0.48837209302325579</v>
      </c>
    </row>
    <row r="62" spans="2:47" x14ac:dyDescent="0.3">
      <c r="B62" s="125" t="s">
        <v>160</v>
      </c>
      <c r="C62" s="125">
        <v>873</v>
      </c>
      <c r="D62" s="125">
        <v>167</v>
      </c>
      <c r="E62" s="94">
        <v>0.19</v>
      </c>
      <c r="F62" s="132">
        <v>124</v>
      </c>
      <c r="G62" s="94">
        <v>0.74</v>
      </c>
      <c r="H62" s="81">
        <v>36</v>
      </c>
      <c r="I62" s="81">
        <v>47</v>
      </c>
      <c r="J62" s="82">
        <v>0.43</v>
      </c>
      <c r="K62" s="26">
        <f t="shared" si="0"/>
        <v>23</v>
      </c>
      <c r="L62" s="26">
        <v>54</v>
      </c>
      <c r="M62" s="26">
        <v>27</v>
      </c>
      <c r="N62" s="125">
        <f t="shared" si="1"/>
        <v>104</v>
      </c>
      <c r="O62" s="26" t="str">
        <f t="shared" si="2"/>
        <v>Ja</v>
      </c>
      <c r="P62" s="26">
        <f t="shared" si="3"/>
        <v>44</v>
      </c>
      <c r="Q62" s="26">
        <f t="shared" si="4"/>
        <v>80</v>
      </c>
      <c r="R62" s="48">
        <f t="shared" si="5"/>
        <v>0.35483870967741937</v>
      </c>
      <c r="V62" t="s">
        <v>160</v>
      </c>
      <c r="W62">
        <v>873</v>
      </c>
      <c r="X62">
        <v>167</v>
      </c>
      <c r="Y62" s="94">
        <v>0.19</v>
      </c>
      <c r="Z62" s="125">
        <v>23</v>
      </c>
      <c r="AB62" s="59" t="s">
        <v>160</v>
      </c>
      <c r="AC62" s="81">
        <v>167</v>
      </c>
      <c r="AD62" s="48">
        <v>0.19129438717067582</v>
      </c>
      <c r="AE62" s="81">
        <v>124</v>
      </c>
      <c r="AF62" s="48">
        <v>0.74</v>
      </c>
      <c r="AG62" s="125">
        <v>54</v>
      </c>
      <c r="AI62" s="59" t="s">
        <v>160</v>
      </c>
      <c r="AJ62" s="81">
        <v>873</v>
      </c>
      <c r="AK62" s="81">
        <v>167</v>
      </c>
      <c r="AL62" s="81">
        <v>36</v>
      </c>
      <c r="AM62" s="81">
        <v>47</v>
      </c>
      <c r="AN62" s="82">
        <v>0.43</v>
      </c>
      <c r="AO62" s="26">
        <v>27</v>
      </c>
      <c r="AP62" s="94"/>
      <c r="AQ62" s="125" t="s">
        <v>160</v>
      </c>
      <c r="AR62" s="26" t="s">
        <v>6400</v>
      </c>
      <c r="AS62" s="26">
        <v>44</v>
      </c>
      <c r="AT62" s="120">
        <v>80</v>
      </c>
      <c r="AU62" s="94">
        <v>0.35483870967741937</v>
      </c>
    </row>
    <row r="63" spans="2:47" x14ac:dyDescent="0.3">
      <c r="B63" s="125" t="s">
        <v>164</v>
      </c>
      <c r="C63" s="125">
        <v>81</v>
      </c>
      <c r="D63" s="125">
        <v>26</v>
      </c>
      <c r="E63" s="94">
        <v>0.32</v>
      </c>
      <c r="F63" s="132">
        <v>0</v>
      </c>
      <c r="G63" s="94">
        <v>0</v>
      </c>
      <c r="H63" s="81">
        <v>15</v>
      </c>
      <c r="I63" s="81">
        <v>11</v>
      </c>
      <c r="J63" s="82">
        <v>0.57999999999999996</v>
      </c>
      <c r="K63" s="26">
        <f t="shared" si="0"/>
        <v>10</v>
      </c>
      <c r="L63" s="26">
        <v>1</v>
      </c>
      <c r="M63" s="26">
        <v>12</v>
      </c>
      <c r="N63" s="125">
        <f t="shared" si="1"/>
        <v>23</v>
      </c>
      <c r="O63" s="26" t="str">
        <f t="shared" si="2"/>
        <v>Nej</v>
      </c>
      <c r="P63" s="26"/>
      <c r="Q63" s="26"/>
      <c r="R63" s="48"/>
      <c r="V63" t="s">
        <v>164</v>
      </c>
      <c r="W63">
        <v>81</v>
      </c>
      <c r="X63">
        <v>26</v>
      </c>
      <c r="Y63" s="94">
        <v>0.32</v>
      </c>
      <c r="Z63" s="125">
        <v>10</v>
      </c>
      <c r="AB63" s="59" t="s">
        <v>164</v>
      </c>
      <c r="AC63" s="81">
        <v>26</v>
      </c>
      <c r="AD63" s="48">
        <v>0.32098765432098764</v>
      </c>
      <c r="AE63" s="81">
        <v>0</v>
      </c>
      <c r="AF63" s="48">
        <v>0</v>
      </c>
      <c r="AG63" s="125">
        <v>1</v>
      </c>
      <c r="AI63" s="59" t="s">
        <v>164</v>
      </c>
      <c r="AJ63" s="81">
        <v>81</v>
      </c>
      <c r="AK63" s="81">
        <v>26</v>
      </c>
      <c r="AL63" s="81">
        <v>15</v>
      </c>
      <c r="AM63" s="81">
        <v>11</v>
      </c>
      <c r="AN63" s="82">
        <v>0.57999999999999996</v>
      </c>
      <c r="AO63" s="26">
        <v>12</v>
      </c>
      <c r="AP63" s="94"/>
      <c r="AQ63" s="125" t="s">
        <v>164</v>
      </c>
      <c r="AR63" s="26" t="s">
        <v>6396</v>
      </c>
    </row>
    <row r="64" spans="2:47" x14ac:dyDescent="0.3">
      <c r="B64" s="125" t="s">
        <v>165</v>
      </c>
      <c r="C64" s="125">
        <v>879</v>
      </c>
      <c r="D64" s="125">
        <v>167</v>
      </c>
      <c r="E64" s="94">
        <v>0.19</v>
      </c>
      <c r="F64" s="132">
        <v>69</v>
      </c>
      <c r="G64" s="94">
        <v>0.41</v>
      </c>
      <c r="H64" s="81">
        <v>48</v>
      </c>
      <c r="I64" s="81">
        <v>62</v>
      </c>
      <c r="J64" s="82">
        <v>0.44</v>
      </c>
      <c r="K64" s="26">
        <f t="shared" si="0"/>
        <v>23</v>
      </c>
      <c r="L64" s="26">
        <v>25</v>
      </c>
      <c r="M64" s="26">
        <v>26</v>
      </c>
      <c r="N64" s="125">
        <f t="shared" si="1"/>
        <v>74</v>
      </c>
      <c r="O64" s="26" t="str">
        <f t="shared" si="2"/>
        <v>Ja</v>
      </c>
      <c r="P64" s="26">
        <f t="shared" si="3"/>
        <v>34</v>
      </c>
      <c r="Q64" s="26">
        <f t="shared" si="4"/>
        <v>35</v>
      </c>
      <c r="R64" s="48">
        <f t="shared" si="5"/>
        <v>0.49275362318840582</v>
      </c>
      <c r="V64" t="s">
        <v>165</v>
      </c>
      <c r="W64">
        <v>879</v>
      </c>
      <c r="X64">
        <v>167</v>
      </c>
      <c r="Y64" s="94">
        <v>0.19</v>
      </c>
      <c r="Z64" s="125">
        <v>23</v>
      </c>
      <c r="AB64" s="59" t="s">
        <v>165</v>
      </c>
      <c r="AC64" s="81">
        <v>167</v>
      </c>
      <c r="AD64" s="48">
        <v>0.1899886234357224</v>
      </c>
      <c r="AE64" s="81">
        <v>69</v>
      </c>
      <c r="AF64" s="48">
        <v>0.41</v>
      </c>
      <c r="AG64" s="125">
        <v>25</v>
      </c>
      <c r="AI64" s="59" t="s">
        <v>165</v>
      </c>
      <c r="AJ64" s="81">
        <v>879</v>
      </c>
      <c r="AK64" s="81">
        <v>167</v>
      </c>
      <c r="AL64" s="81">
        <v>48</v>
      </c>
      <c r="AM64" s="81">
        <v>62</v>
      </c>
      <c r="AN64" s="82">
        <v>0.44</v>
      </c>
      <c r="AO64" s="26">
        <v>26</v>
      </c>
      <c r="AP64" s="94"/>
      <c r="AQ64" s="125" t="s">
        <v>165</v>
      </c>
      <c r="AR64" s="26" t="s">
        <v>6400</v>
      </c>
      <c r="AS64" s="26">
        <v>34</v>
      </c>
      <c r="AT64" s="120">
        <v>35</v>
      </c>
      <c r="AU64" s="94">
        <v>0.49275362318840582</v>
      </c>
    </row>
    <row r="65" spans="2:47" x14ac:dyDescent="0.3">
      <c r="B65" s="125" t="s">
        <v>166</v>
      </c>
      <c r="C65" s="125">
        <v>303</v>
      </c>
      <c r="D65" s="125">
        <v>72</v>
      </c>
      <c r="E65" s="94">
        <v>0.24</v>
      </c>
      <c r="F65" s="132">
        <v>11</v>
      </c>
      <c r="G65" s="94">
        <v>0.15</v>
      </c>
      <c r="H65" s="81">
        <v>41</v>
      </c>
      <c r="I65" s="81">
        <v>20</v>
      </c>
      <c r="J65" s="82">
        <v>0.67</v>
      </c>
      <c r="K65" s="26">
        <f t="shared" si="0"/>
        <v>18</v>
      </c>
      <c r="L65" s="26">
        <v>5</v>
      </c>
      <c r="M65" s="26">
        <v>4</v>
      </c>
      <c r="N65" s="125">
        <f t="shared" si="1"/>
        <v>27</v>
      </c>
      <c r="O65" s="26" t="str">
        <f t="shared" si="2"/>
        <v>Ja</v>
      </c>
      <c r="P65" s="26">
        <f t="shared" si="3"/>
        <v>0</v>
      </c>
      <c r="Q65" s="26">
        <f t="shared" si="4"/>
        <v>11</v>
      </c>
      <c r="R65" s="48">
        <f t="shared" si="5"/>
        <v>0</v>
      </c>
      <c r="V65" t="s">
        <v>166</v>
      </c>
      <c r="W65">
        <v>303</v>
      </c>
      <c r="X65">
        <v>72</v>
      </c>
      <c r="Y65" s="94">
        <v>0.24</v>
      </c>
      <c r="Z65" s="125">
        <v>18</v>
      </c>
      <c r="AB65" s="59" t="s">
        <v>166</v>
      </c>
      <c r="AC65" s="81">
        <v>72</v>
      </c>
      <c r="AD65" s="48">
        <v>0.23762376237623761</v>
      </c>
      <c r="AE65" s="81">
        <v>11</v>
      </c>
      <c r="AF65" s="48">
        <v>0.15</v>
      </c>
      <c r="AG65" s="125">
        <v>5</v>
      </c>
      <c r="AI65" s="59" t="s">
        <v>166</v>
      </c>
      <c r="AJ65" s="81">
        <v>303</v>
      </c>
      <c r="AK65" s="81">
        <v>72</v>
      </c>
      <c r="AL65" s="81">
        <v>41</v>
      </c>
      <c r="AM65" s="81">
        <v>20</v>
      </c>
      <c r="AN65" s="82">
        <v>0.67</v>
      </c>
      <c r="AO65" s="26">
        <v>4</v>
      </c>
      <c r="AP65" s="94"/>
      <c r="AQ65" s="125" t="s">
        <v>166</v>
      </c>
      <c r="AR65" s="26" t="s">
        <v>6400</v>
      </c>
      <c r="AS65" s="26">
        <v>0</v>
      </c>
      <c r="AT65" s="120">
        <v>11</v>
      </c>
      <c r="AU65" s="94">
        <v>0</v>
      </c>
    </row>
    <row r="66" spans="2:47" x14ac:dyDescent="0.3">
      <c r="B66" s="125" t="s">
        <v>167</v>
      </c>
      <c r="C66" s="125">
        <v>79</v>
      </c>
      <c r="D66" s="125">
        <v>25</v>
      </c>
      <c r="E66" s="94">
        <v>0.32</v>
      </c>
      <c r="F66" s="132">
        <v>0</v>
      </c>
      <c r="G66" s="94">
        <v>0</v>
      </c>
      <c r="H66" s="81">
        <v>12</v>
      </c>
      <c r="I66" s="81">
        <v>13</v>
      </c>
      <c r="J66" s="82">
        <v>0.48</v>
      </c>
      <c r="K66" s="26">
        <f t="shared" si="0"/>
        <v>10</v>
      </c>
      <c r="L66" s="26">
        <v>1</v>
      </c>
      <c r="M66" s="26">
        <v>22</v>
      </c>
      <c r="N66" s="125">
        <f t="shared" si="1"/>
        <v>33</v>
      </c>
      <c r="O66" s="26" t="str">
        <f t="shared" si="2"/>
        <v>Nej</v>
      </c>
      <c r="P66" s="26"/>
      <c r="Q66" s="26"/>
      <c r="R66" s="48"/>
      <c r="V66" t="s">
        <v>167</v>
      </c>
      <c r="W66">
        <v>79</v>
      </c>
      <c r="X66">
        <v>25</v>
      </c>
      <c r="Y66" s="94">
        <v>0.32</v>
      </c>
      <c r="Z66" s="125">
        <v>10</v>
      </c>
      <c r="AB66" s="59" t="s">
        <v>167</v>
      </c>
      <c r="AC66" s="81">
        <v>25</v>
      </c>
      <c r="AD66" s="48">
        <v>0.31645569620253167</v>
      </c>
      <c r="AE66" s="81">
        <v>0</v>
      </c>
      <c r="AF66" s="48">
        <v>0</v>
      </c>
      <c r="AG66" s="125">
        <v>1</v>
      </c>
      <c r="AI66" s="59" t="s">
        <v>167</v>
      </c>
      <c r="AJ66" s="81">
        <v>79</v>
      </c>
      <c r="AK66" s="81">
        <v>25</v>
      </c>
      <c r="AL66" s="81">
        <v>12</v>
      </c>
      <c r="AM66" s="81">
        <v>13</v>
      </c>
      <c r="AN66" s="82">
        <v>0.48</v>
      </c>
      <c r="AO66" s="26">
        <v>22</v>
      </c>
      <c r="AP66" s="94"/>
      <c r="AQ66" s="125" t="s">
        <v>167</v>
      </c>
      <c r="AR66" s="26" t="s">
        <v>6396</v>
      </c>
    </row>
    <row r="67" spans="2:47" x14ac:dyDescent="0.3">
      <c r="B67" s="125" t="s">
        <v>169</v>
      </c>
      <c r="C67" s="125">
        <v>103</v>
      </c>
      <c r="D67" s="125">
        <v>14</v>
      </c>
      <c r="E67" s="94">
        <v>0.14000000000000001</v>
      </c>
      <c r="F67" s="132">
        <v>0</v>
      </c>
      <c r="G67" s="94">
        <v>0</v>
      </c>
      <c r="H67" s="81">
        <v>14</v>
      </c>
      <c r="I67" s="81">
        <v>0</v>
      </c>
      <c r="J67" s="82">
        <v>1</v>
      </c>
      <c r="K67" s="26">
        <f t="shared" si="0"/>
        <v>28</v>
      </c>
      <c r="L67" s="26">
        <v>1</v>
      </c>
      <c r="M67" s="26">
        <v>1</v>
      </c>
      <c r="N67" s="125">
        <f t="shared" si="1"/>
        <v>30</v>
      </c>
      <c r="O67" s="26" t="str">
        <f t="shared" si="2"/>
        <v>Nej</v>
      </c>
      <c r="P67" s="26"/>
      <c r="Q67" s="26"/>
      <c r="R67" s="48"/>
      <c r="V67" t="s">
        <v>169</v>
      </c>
      <c r="W67">
        <v>103</v>
      </c>
      <c r="X67">
        <v>14</v>
      </c>
      <c r="Y67" s="94">
        <v>0.14000000000000001</v>
      </c>
      <c r="Z67" s="125">
        <v>28</v>
      </c>
      <c r="AB67" s="59" t="s">
        <v>169</v>
      </c>
      <c r="AC67" s="81">
        <v>14</v>
      </c>
      <c r="AD67" s="48">
        <v>0.13592233009708737</v>
      </c>
      <c r="AE67" s="81">
        <v>0</v>
      </c>
      <c r="AF67" s="48">
        <v>0</v>
      </c>
      <c r="AG67" s="125">
        <v>1</v>
      </c>
      <c r="AI67" s="59" t="s">
        <v>169</v>
      </c>
      <c r="AJ67" s="81">
        <v>103</v>
      </c>
      <c r="AK67" s="81">
        <v>14</v>
      </c>
      <c r="AL67" s="81">
        <v>14</v>
      </c>
      <c r="AM67" s="81">
        <v>0</v>
      </c>
      <c r="AN67" s="82">
        <v>1</v>
      </c>
      <c r="AO67" s="26">
        <v>1</v>
      </c>
      <c r="AP67" s="94"/>
      <c r="AQ67" s="125" t="s">
        <v>169</v>
      </c>
      <c r="AR67" s="26" t="s">
        <v>6396</v>
      </c>
    </row>
    <row r="68" spans="2:47" x14ac:dyDescent="0.3">
      <c r="B68" s="125" t="s">
        <v>180</v>
      </c>
      <c r="C68" s="125">
        <v>227</v>
      </c>
      <c r="D68" s="125">
        <v>56</v>
      </c>
      <c r="E68" s="94">
        <v>0.25</v>
      </c>
      <c r="F68" s="132">
        <v>16</v>
      </c>
      <c r="G68" s="94">
        <v>0.28999999999999998</v>
      </c>
      <c r="H68" s="81">
        <v>15</v>
      </c>
      <c r="I68" s="81">
        <v>25</v>
      </c>
      <c r="J68" s="82">
        <v>0.38</v>
      </c>
      <c r="K68" s="26">
        <f t="shared" si="0"/>
        <v>17</v>
      </c>
      <c r="L68" s="26">
        <v>15</v>
      </c>
      <c r="M68" s="26">
        <v>32</v>
      </c>
      <c r="N68" s="125">
        <f t="shared" si="1"/>
        <v>64</v>
      </c>
      <c r="O68" s="26" t="str">
        <f t="shared" si="2"/>
        <v>Ja</v>
      </c>
      <c r="P68" s="26">
        <f t="shared" si="3"/>
        <v>0</v>
      </c>
      <c r="Q68" s="26">
        <f t="shared" si="4"/>
        <v>16</v>
      </c>
      <c r="R68" s="48">
        <f t="shared" si="5"/>
        <v>0</v>
      </c>
      <c r="V68" t="s">
        <v>180</v>
      </c>
      <c r="W68">
        <v>227</v>
      </c>
      <c r="X68">
        <v>56</v>
      </c>
      <c r="Y68" s="94">
        <v>0.25</v>
      </c>
      <c r="Z68" s="125">
        <v>17</v>
      </c>
      <c r="AB68" s="59" t="s">
        <v>180</v>
      </c>
      <c r="AC68" s="81">
        <v>56</v>
      </c>
      <c r="AD68" s="48">
        <v>0.24669603524229075</v>
      </c>
      <c r="AE68" s="81">
        <v>16</v>
      </c>
      <c r="AF68" s="48">
        <v>0.28999999999999998</v>
      </c>
      <c r="AG68" s="125">
        <v>15</v>
      </c>
      <c r="AI68" s="59" t="s">
        <v>180</v>
      </c>
      <c r="AJ68" s="81">
        <v>227</v>
      </c>
      <c r="AK68" s="81">
        <v>56</v>
      </c>
      <c r="AL68" s="81">
        <v>15</v>
      </c>
      <c r="AM68" s="81">
        <v>25</v>
      </c>
      <c r="AN68" s="82">
        <v>0.38</v>
      </c>
      <c r="AO68" s="26">
        <v>32</v>
      </c>
      <c r="AP68" s="94"/>
      <c r="AQ68" s="125" t="s">
        <v>180</v>
      </c>
      <c r="AR68" s="26" t="s">
        <v>6400</v>
      </c>
      <c r="AS68" s="26">
        <v>0</v>
      </c>
      <c r="AT68" s="120">
        <v>16</v>
      </c>
      <c r="AU68" s="94">
        <v>0</v>
      </c>
    </row>
    <row r="69" spans="2:47" x14ac:dyDescent="0.3">
      <c r="B69" s="125" t="s">
        <v>176</v>
      </c>
      <c r="C69" s="125">
        <v>72</v>
      </c>
      <c r="D69" s="125">
        <v>10</v>
      </c>
      <c r="E69" s="94">
        <v>0.14000000000000001</v>
      </c>
      <c r="F69" s="132">
        <v>0</v>
      </c>
      <c r="G69" s="94">
        <v>0</v>
      </c>
      <c r="H69" s="81">
        <v>10</v>
      </c>
      <c r="I69" s="81">
        <v>0</v>
      </c>
      <c r="J69" s="82">
        <v>1</v>
      </c>
      <c r="K69" s="26">
        <f t="shared" si="0"/>
        <v>28</v>
      </c>
      <c r="L69" s="26">
        <v>1</v>
      </c>
      <c r="M69" s="26">
        <v>1</v>
      </c>
      <c r="N69" s="125">
        <f t="shared" si="1"/>
        <v>30</v>
      </c>
      <c r="O69" s="26" t="str">
        <f t="shared" si="2"/>
        <v>Nej</v>
      </c>
      <c r="P69" s="26"/>
      <c r="Q69" s="26"/>
      <c r="R69" s="48"/>
      <c r="V69" t="s">
        <v>176</v>
      </c>
      <c r="W69">
        <v>72</v>
      </c>
      <c r="X69">
        <v>10</v>
      </c>
      <c r="Y69" s="94">
        <v>0.14000000000000001</v>
      </c>
      <c r="Z69" s="125">
        <v>28</v>
      </c>
      <c r="AB69" s="59" t="s">
        <v>176</v>
      </c>
      <c r="AC69" s="81">
        <v>10</v>
      </c>
      <c r="AD69" s="48">
        <v>0.1388888888888889</v>
      </c>
      <c r="AE69" s="81">
        <v>0</v>
      </c>
      <c r="AF69" s="48">
        <v>0</v>
      </c>
      <c r="AG69" s="125">
        <v>1</v>
      </c>
      <c r="AI69" s="59" t="s">
        <v>176</v>
      </c>
      <c r="AJ69" s="81">
        <v>72</v>
      </c>
      <c r="AK69" s="81">
        <v>10</v>
      </c>
      <c r="AL69" s="81">
        <v>10</v>
      </c>
      <c r="AM69" s="81">
        <v>0</v>
      </c>
      <c r="AN69" s="82">
        <v>1</v>
      </c>
      <c r="AO69" s="26">
        <v>1</v>
      </c>
      <c r="AP69" s="94"/>
      <c r="AQ69" s="125" t="s">
        <v>176</v>
      </c>
      <c r="AR69" s="26" t="s">
        <v>6396</v>
      </c>
    </row>
    <row r="70" spans="2:47" x14ac:dyDescent="0.3">
      <c r="B70" s="125" t="s">
        <v>177</v>
      </c>
      <c r="C70" s="125">
        <v>130</v>
      </c>
      <c r="D70" s="125">
        <v>13</v>
      </c>
      <c r="E70" s="94">
        <v>0.1</v>
      </c>
      <c r="F70" s="132">
        <v>0</v>
      </c>
      <c r="G70" s="94">
        <v>0</v>
      </c>
      <c r="H70" s="81">
        <v>13</v>
      </c>
      <c r="I70" s="81">
        <v>0</v>
      </c>
      <c r="J70" s="82">
        <v>1</v>
      </c>
      <c r="K70" s="26">
        <f t="shared" si="0"/>
        <v>32</v>
      </c>
      <c r="L70" s="26">
        <v>1</v>
      </c>
      <c r="M70" s="26">
        <v>1</v>
      </c>
      <c r="N70" s="125">
        <f t="shared" si="1"/>
        <v>34</v>
      </c>
      <c r="O70" s="26" t="str">
        <f t="shared" si="2"/>
        <v>Nej</v>
      </c>
      <c r="P70" s="26"/>
      <c r="Q70" s="26"/>
      <c r="R70" s="48"/>
      <c r="V70" t="s">
        <v>177</v>
      </c>
      <c r="W70">
        <v>130</v>
      </c>
      <c r="X70">
        <v>13</v>
      </c>
      <c r="Y70" s="94">
        <v>0.1</v>
      </c>
      <c r="Z70" s="125">
        <v>32</v>
      </c>
      <c r="AB70" s="59" t="s">
        <v>177</v>
      </c>
      <c r="AC70" s="81">
        <v>13</v>
      </c>
      <c r="AD70" s="48">
        <v>0.1</v>
      </c>
      <c r="AE70" s="81">
        <v>0</v>
      </c>
      <c r="AF70" s="48">
        <v>0</v>
      </c>
      <c r="AG70" s="125">
        <v>1</v>
      </c>
      <c r="AI70" s="59" t="s">
        <v>177</v>
      </c>
      <c r="AJ70" s="81">
        <v>130</v>
      </c>
      <c r="AK70" s="81">
        <v>13</v>
      </c>
      <c r="AL70" s="81">
        <v>13</v>
      </c>
      <c r="AM70" s="81">
        <v>0</v>
      </c>
      <c r="AN70" s="82">
        <v>1</v>
      </c>
      <c r="AO70" s="26">
        <v>1</v>
      </c>
      <c r="AP70" s="94"/>
      <c r="AQ70" s="125" t="s">
        <v>177</v>
      </c>
      <c r="AR70" s="26" t="s">
        <v>6396</v>
      </c>
    </row>
    <row r="71" spans="2:47" x14ac:dyDescent="0.3">
      <c r="B71" s="125" t="s">
        <v>178</v>
      </c>
      <c r="C71" s="125">
        <v>344</v>
      </c>
      <c r="D71" s="125">
        <v>44</v>
      </c>
      <c r="E71" s="94">
        <v>0.13</v>
      </c>
      <c r="F71" s="132">
        <v>34</v>
      </c>
      <c r="G71" s="94">
        <v>0.77</v>
      </c>
      <c r="H71" s="81">
        <v>5</v>
      </c>
      <c r="I71" s="81">
        <v>5</v>
      </c>
      <c r="J71" s="82">
        <v>0.5</v>
      </c>
      <c r="K71" s="26">
        <f t="shared" si="0"/>
        <v>29</v>
      </c>
      <c r="L71" s="26">
        <v>56</v>
      </c>
      <c r="M71" s="26">
        <v>20</v>
      </c>
      <c r="N71" s="125">
        <f t="shared" si="1"/>
        <v>105</v>
      </c>
      <c r="O71" s="26" t="str">
        <f t="shared" si="2"/>
        <v>Ja</v>
      </c>
      <c r="P71" s="26">
        <f t="shared" si="3"/>
        <v>13</v>
      </c>
      <c r="Q71" s="26">
        <f t="shared" si="4"/>
        <v>21</v>
      </c>
      <c r="R71" s="48">
        <f t="shared" si="5"/>
        <v>0.38235294117647056</v>
      </c>
      <c r="V71" t="s">
        <v>178</v>
      </c>
      <c r="W71">
        <v>344</v>
      </c>
      <c r="X71">
        <v>44</v>
      </c>
      <c r="Y71" s="94">
        <v>0.13</v>
      </c>
      <c r="Z71" s="125">
        <v>29</v>
      </c>
      <c r="AB71" s="59" t="s">
        <v>178</v>
      </c>
      <c r="AC71" s="81">
        <v>44</v>
      </c>
      <c r="AD71" s="48">
        <v>0.12790697674418605</v>
      </c>
      <c r="AE71" s="81">
        <v>34</v>
      </c>
      <c r="AF71" s="48">
        <v>0.77</v>
      </c>
      <c r="AG71" s="125">
        <v>56</v>
      </c>
      <c r="AI71" s="59" t="s">
        <v>178</v>
      </c>
      <c r="AJ71" s="81">
        <v>344</v>
      </c>
      <c r="AK71" s="81">
        <v>44</v>
      </c>
      <c r="AL71" s="81">
        <v>5</v>
      </c>
      <c r="AM71" s="81">
        <v>5</v>
      </c>
      <c r="AN71" s="82">
        <v>0.5</v>
      </c>
      <c r="AO71" s="26">
        <v>20</v>
      </c>
      <c r="AP71" s="94"/>
      <c r="AQ71" s="125" t="s">
        <v>178</v>
      </c>
      <c r="AR71" s="26" t="s">
        <v>6400</v>
      </c>
      <c r="AS71" s="26">
        <v>13</v>
      </c>
      <c r="AT71" s="120">
        <v>21</v>
      </c>
      <c r="AU71" s="94">
        <v>0.38235294117647056</v>
      </c>
    </row>
    <row r="72" spans="2:47" x14ac:dyDescent="0.3">
      <c r="B72" s="125" t="s">
        <v>179</v>
      </c>
      <c r="C72" s="125">
        <v>474</v>
      </c>
      <c r="D72" s="125">
        <v>92</v>
      </c>
      <c r="E72" s="94">
        <v>0.19</v>
      </c>
      <c r="F72" s="132">
        <v>80</v>
      </c>
      <c r="G72" s="94">
        <v>0.87</v>
      </c>
      <c r="H72" s="81">
        <v>21</v>
      </c>
      <c r="I72" s="81">
        <v>26</v>
      </c>
      <c r="J72" s="82">
        <v>0.45</v>
      </c>
      <c r="K72" s="26">
        <f t="shared" si="0"/>
        <v>23</v>
      </c>
      <c r="L72" s="26">
        <v>61</v>
      </c>
      <c r="M72" s="26">
        <v>25</v>
      </c>
      <c r="N72" s="125">
        <f t="shared" si="1"/>
        <v>109</v>
      </c>
      <c r="O72" s="26" t="str">
        <f t="shared" si="2"/>
        <v>Ja</v>
      </c>
      <c r="P72" s="26">
        <f t="shared" ref="P72:P134" si="6">AS72</f>
        <v>14</v>
      </c>
      <c r="Q72" s="26">
        <f t="shared" ref="Q72:Q134" si="7">AT72</f>
        <v>66</v>
      </c>
      <c r="R72" s="48">
        <f t="shared" ref="R72:R134" si="8">AU72</f>
        <v>0.17499999999999999</v>
      </c>
      <c r="V72" t="s">
        <v>179</v>
      </c>
      <c r="W72">
        <v>474</v>
      </c>
      <c r="X72">
        <v>92</v>
      </c>
      <c r="Y72" s="94">
        <v>0.19</v>
      </c>
      <c r="Z72" s="125">
        <v>23</v>
      </c>
      <c r="AB72" s="59" t="s">
        <v>179</v>
      </c>
      <c r="AC72" s="81">
        <v>92</v>
      </c>
      <c r="AD72" s="48">
        <v>0.1940928270042194</v>
      </c>
      <c r="AE72" s="81">
        <v>80</v>
      </c>
      <c r="AF72" s="48">
        <v>0.87</v>
      </c>
      <c r="AG72" s="125">
        <v>61</v>
      </c>
      <c r="AI72" s="59" t="s">
        <v>179</v>
      </c>
      <c r="AJ72" s="81">
        <v>474</v>
      </c>
      <c r="AK72" s="81">
        <v>92</v>
      </c>
      <c r="AL72" s="81">
        <v>21</v>
      </c>
      <c r="AM72" s="81">
        <v>26</v>
      </c>
      <c r="AN72" s="82">
        <v>0.45</v>
      </c>
      <c r="AO72" s="26">
        <v>25</v>
      </c>
      <c r="AP72" s="94"/>
      <c r="AQ72" s="125" t="s">
        <v>179</v>
      </c>
      <c r="AR72" s="26" t="s">
        <v>6400</v>
      </c>
      <c r="AS72" s="26">
        <v>14</v>
      </c>
      <c r="AT72" s="120">
        <v>66</v>
      </c>
      <c r="AU72" s="94">
        <v>0.17499999999999999</v>
      </c>
    </row>
    <row r="73" spans="2:47" x14ac:dyDescent="0.3">
      <c r="B73" s="125" t="s">
        <v>181</v>
      </c>
      <c r="C73" s="125">
        <v>255</v>
      </c>
      <c r="D73" s="125">
        <v>35</v>
      </c>
      <c r="E73" s="94">
        <v>0.14000000000000001</v>
      </c>
      <c r="F73" s="132">
        <v>34</v>
      </c>
      <c r="G73" s="94">
        <v>0.97</v>
      </c>
      <c r="H73" s="81">
        <v>3</v>
      </c>
      <c r="I73" s="81">
        <v>14</v>
      </c>
      <c r="J73" s="82">
        <v>0.18</v>
      </c>
      <c r="K73" s="26">
        <f t="shared" ref="K73:K136" si="9">Z73</f>
        <v>28</v>
      </c>
      <c r="L73" s="26">
        <v>66</v>
      </c>
      <c r="M73" s="26">
        <v>46</v>
      </c>
      <c r="N73" s="125">
        <f t="shared" ref="N73:N136" si="10">SUM(K73:M73)</f>
        <v>140</v>
      </c>
      <c r="O73" s="26" t="str">
        <f t="shared" ref="O73:O136" si="11">AR73</f>
        <v>Ja</v>
      </c>
      <c r="P73" s="26">
        <f t="shared" si="6"/>
        <v>16</v>
      </c>
      <c r="Q73" s="26">
        <f t="shared" si="7"/>
        <v>18</v>
      </c>
      <c r="R73" s="48">
        <f t="shared" si="8"/>
        <v>0.47058823529411764</v>
      </c>
      <c r="V73" t="s">
        <v>181</v>
      </c>
      <c r="W73">
        <v>255</v>
      </c>
      <c r="X73">
        <v>35</v>
      </c>
      <c r="Y73" s="94">
        <v>0.14000000000000001</v>
      </c>
      <c r="Z73" s="125">
        <v>28</v>
      </c>
      <c r="AB73" s="59" t="s">
        <v>181</v>
      </c>
      <c r="AC73" s="81">
        <v>35</v>
      </c>
      <c r="AD73" s="48">
        <v>0.13725490196078433</v>
      </c>
      <c r="AE73" s="81">
        <v>34</v>
      </c>
      <c r="AF73" s="48">
        <v>0.97</v>
      </c>
      <c r="AG73" s="125">
        <v>66</v>
      </c>
      <c r="AI73" s="59" t="s">
        <v>181</v>
      </c>
      <c r="AJ73" s="81">
        <v>255</v>
      </c>
      <c r="AK73" s="81">
        <v>35</v>
      </c>
      <c r="AL73" s="81">
        <v>3</v>
      </c>
      <c r="AM73" s="81">
        <v>14</v>
      </c>
      <c r="AN73" s="82">
        <v>0.18</v>
      </c>
      <c r="AO73" s="26">
        <v>46</v>
      </c>
      <c r="AP73" s="94"/>
      <c r="AQ73" s="125" t="s">
        <v>181</v>
      </c>
      <c r="AR73" s="26" t="s">
        <v>6400</v>
      </c>
      <c r="AS73" s="26">
        <v>16</v>
      </c>
      <c r="AT73" s="120">
        <v>18</v>
      </c>
      <c r="AU73" s="94">
        <v>0.47058823529411764</v>
      </c>
    </row>
    <row r="74" spans="2:47" x14ac:dyDescent="0.3">
      <c r="B74" s="125" t="s">
        <v>183</v>
      </c>
      <c r="C74" s="125">
        <v>136</v>
      </c>
      <c r="D74" s="125">
        <v>30</v>
      </c>
      <c r="E74" s="94">
        <v>0.22</v>
      </c>
      <c r="F74" s="132">
        <v>0</v>
      </c>
      <c r="G74" s="94">
        <v>0</v>
      </c>
      <c r="H74" s="81">
        <v>17</v>
      </c>
      <c r="I74" s="81">
        <v>13</v>
      </c>
      <c r="J74" s="82">
        <v>0.56999999999999995</v>
      </c>
      <c r="K74" s="26">
        <f t="shared" si="9"/>
        <v>20</v>
      </c>
      <c r="L74" s="26">
        <v>1</v>
      </c>
      <c r="M74" s="26">
        <v>13</v>
      </c>
      <c r="N74" s="125">
        <f t="shared" si="10"/>
        <v>34</v>
      </c>
      <c r="O74" s="26" t="str">
        <f t="shared" si="11"/>
        <v>Nej</v>
      </c>
      <c r="P74" s="26"/>
      <c r="Q74" s="26"/>
      <c r="R74" s="48"/>
      <c r="V74" t="s">
        <v>183</v>
      </c>
      <c r="W74">
        <v>136</v>
      </c>
      <c r="X74">
        <v>30</v>
      </c>
      <c r="Y74" s="94">
        <v>0.22</v>
      </c>
      <c r="Z74" s="125">
        <v>20</v>
      </c>
      <c r="AB74" s="59" t="s">
        <v>183</v>
      </c>
      <c r="AC74" s="81">
        <v>30</v>
      </c>
      <c r="AD74" s="48">
        <v>0.22058823529411764</v>
      </c>
      <c r="AE74" s="81">
        <v>0</v>
      </c>
      <c r="AF74" s="48">
        <v>0</v>
      </c>
      <c r="AG74" s="125">
        <v>1</v>
      </c>
      <c r="AI74" s="59" t="s">
        <v>183</v>
      </c>
      <c r="AJ74" s="81">
        <v>136</v>
      </c>
      <c r="AK74" s="81">
        <v>30</v>
      </c>
      <c r="AL74" s="81">
        <v>17</v>
      </c>
      <c r="AM74" s="81">
        <v>13</v>
      </c>
      <c r="AN74" s="82">
        <v>0.56999999999999995</v>
      </c>
      <c r="AO74" s="26">
        <v>13</v>
      </c>
      <c r="AP74" s="94"/>
      <c r="AQ74" s="125" t="s">
        <v>183</v>
      </c>
      <c r="AR74" s="26" t="s">
        <v>6396</v>
      </c>
      <c r="AS74" s="26"/>
      <c r="AT74" s="120"/>
      <c r="AU74" s="125"/>
    </row>
    <row r="75" spans="2:47" x14ac:dyDescent="0.3">
      <c r="B75" s="125" t="s">
        <v>184</v>
      </c>
      <c r="C75" s="125">
        <v>130</v>
      </c>
      <c r="D75" s="125">
        <v>11</v>
      </c>
      <c r="E75" s="94">
        <v>0.08</v>
      </c>
      <c r="F75" s="132">
        <v>0</v>
      </c>
      <c r="G75" s="94">
        <v>0</v>
      </c>
      <c r="H75" s="81">
        <v>11</v>
      </c>
      <c r="I75" s="81">
        <v>0</v>
      </c>
      <c r="J75" s="82">
        <v>1</v>
      </c>
      <c r="K75" s="26">
        <f t="shared" si="9"/>
        <v>34</v>
      </c>
      <c r="L75" s="26">
        <v>1</v>
      </c>
      <c r="M75" s="26">
        <v>1</v>
      </c>
      <c r="N75" s="125">
        <f t="shared" si="10"/>
        <v>36</v>
      </c>
      <c r="O75" s="26" t="str">
        <f t="shared" si="11"/>
        <v>Nej</v>
      </c>
      <c r="P75" s="26"/>
      <c r="Q75" s="26"/>
      <c r="R75" s="48"/>
      <c r="V75" t="s">
        <v>184</v>
      </c>
      <c r="W75">
        <v>130</v>
      </c>
      <c r="X75">
        <v>11</v>
      </c>
      <c r="Y75" s="94">
        <v>0.08</v>
      </c>
      <c r="Z75" s="125">
        <v>34</v>
      </c>
      <c r="AB75" s="59" t="s">
        <v>184</v>
      </c>
      <c r="AC75" s="81">
        <v>11</v>
      </c>
      <c r="AD75" s="48">
        <v>8.461538461538462E-2</v>
      </c>
      <c r="AE75" s="81">
        <v>0</v>
      </c>
      <c r="AF75" s="48">
        <v>0</v>
      </c>
      <c r="AG75" s="125">
        <v>1</v>
      </c>
      <c r="AI75" s="59" t="s">
        <v>184</v>
      </c>
      <c r="AJ75" s="81">
        <v>130</v>
      </c>
      <c r="AK75" s="81">
        <v>11</v>
      </c>
      <c r="AL75" s="81">
        <v>11</v>
      </c>
      <c r="AM75" s="81">
        <v>0</v>
      </c>
      <c r="AN75" s="82">
        <v>1</v>
      </c>
      <c r="AO75" s="26">
        <v>1</v>
      </c>
      <c r="AP75" s="94"/>
      <c r="AQ75" s="125" t="s">
        <v>184</v>
      </c>
      <c r="AR75" s="26" t="s">
        <v>6396</v>
      </c>
    </row>
    <row r="76" spans="2:47" x14ac:dyDescent="0.3">
      <c r="B76" s="125" t="s">
        <v>193</v>
      </c>
      <c r="C76" s="125">
        <v>3004</v>
      </c>
      <c r="D76" s="125">
        <v>358</v>
      </c>
      <c r="E76" s="94">
        <v>0.12</v>
      </c>
      <c r="F76" s="132">
        <v>123</v>
      </c>
      <c r="G76" s="94">
        <v>0.34</v>
      </c>
      <c r="H76" s="81">
        <v>93</v>
      </c>
      <c r="I76" s="81">
        <v>204</v>
      </c>
      <c r="J76" s="82">
        <v>0.31</v>
      </c>
      <c r="K76" s="26">
        <f t="shared" si="9"/>
        <v>30</v>
      </c>
      <c r="L76" s="26">
        <v>20</v>
      </c>
      <c r="M76" s="26">
        <v>38</v>
      </c>
      <c r="N76" s="125">
        <f t="shared" si="10"/>
        <v>88</v>
      </c>
      <c r="O76" s="26" t="str">
        <f t="shared" si="11"/>
        <v>Ja</v>
      </c>
      <c r="P76" s="26">
        <f t="shared" si="6"/>
        <v>74</v>
      </c>
      <c r="Q76" s="26">
        <f t="shared" si="7"/>
        <v>49</v>
      </c>
      <c r="R76" s="48">
        <f t="shared" si="8"/>
        <v>0.60162601626016265</v>
      </c>
      <c r="V76" t="s">
        <v>193</v>
      </c>
      <c r="W76">
        <v>3004</v>
      </c>
      <c r="X76">
        <v>358</v>
      </c>
      <c r="Y76" s="94">
        <v>0.12</v>
      </c>
      <c r="Z76" s="125">
        <v>30</v>
      </c>
      <c r="AB76" s="59" t="s">
        <v>193</v>
      </c>
      <c r="AC76" s="81">
        <v>358</v>
      </c>
      <c r="AD76" s="48">
        <v>0.11917443408788282</v>
      </c>
      <c r="AE76" s="81">
        <v>123</v>
      </c>
      <c r="AF76" s="48">
        <v>0.34</v>
      </c>
      <c r="AG76" s="125">
        <v>20</v>
      </c>
      <c r="AI76" s="59" t="s">
        <v>193</v>
      </c>
      <c r="AJ76" s="81">
        <v>3004</v>
      </c>
      <c r="AK76" s="81">
        <v>358</v>
      </c>
      <c r="AL76" s="81">
        <v>93</v>
      </c>
      <c r="AM76" s="81">
        <v>204</v>
      </c>
      <c r="AN76" s="82">
        <v>0.31</v>
      </c>
      <c r="AO76" s="26">
        <v>38</v>
      </c>
      <c r="AP76" s="94"/>
      <c r="AQ76" t="s">
        <v>193</v>
      </c>
      <c r="AR76" s="26" t="s">
        <v>6400</v>
      </c>
      <c r="AS76" s="26">
        <v>74</v>
      </c>
      <c r="AT76" s="120">
        <v>49</v>
      </c>
      <c r="AU76" s="94">
        <v>0.60162601626016265</v>
      </c>
    </row>
    <row r="77" spans="2:47" x14ac:dyDescent="0.3">
      <c r="B77" s="125" t="s">
        <v>195</v>
      </c>
      <c r="C77" s="125">
        <v>225</v>
      </c>
      <c r="D77" s="125">
        <v>37</v>
      </c>
      <c r="E77" s="94">
        <v>0.16</v>
      </c>
      <c r="F77" s="132">
        <v>0</v>
      </c>
      <c r="G77" s="94">
        <v>0</v>
      </c>
      <c r="H77" s="81">
        <v>15</v>
      </c>
      <c r="I77" s="81">
        <v>22</v>
      </c>
      <c r="J77" s="82">
        <v>0.41</v>
      </c>
      <c r="K77" s="26">
        <f t="shared" si="9"/>
        <v>26</v>
      </c>
      <c r="L77" s="26">
        <v>1</v>
      </c>
      <c r="M77" s="26">
        <v>29</v>
      </c>
      <c r="N77" s="125">
        <f t="shared" si="10"/>
        <v>56</v>
      </c>
      <c r="O77" s="26" t="str">
        <f t="shared" si="11"/>
        <v>Nej</v>
      </c>
      <c r="P77" s="26"/>
      <c r="Q77" s="26"/>
      <c r="R77" s="48"/>
      <c r="V77" t="s">
        <v>195</v>
      </c>
      <c r="W77">
        <v>225</v>
      </c>
      <c r="X77">
        <v>37</v>
      </c>
      <c r="Y77" s="94">
        <v>0.16</v>
      </c>
      <c r="Z77" s="125">
        <v>26</v>
      </c>
      <c r="AB77" s="59" t="s">
        <v>195</v>
      </c>
      <c r="AC77" s="81">
        <v>37</v>
      </c>
      <c r="AD77" s="48">
        <v>0.16444444444444445</v>
      </c>
      <c r="AE77" s="81">
        <v>0</v>
      </c>
      <c r="AF77" s="48">
        <v>0</v>
      </c>
      <c r="AG77" s="125">
        <v>1</v>
      </c>
      <c r="AI77" s="59" t="s">
        <v>195</v>
      </c>
      <c r="AJ77" s="81">
        <v>225</v>
      </c>
      <c r="AK77" s="81">
        <v>37</v>
      </c>
      <c r="AL77" s="81">
        <v>15</v>
      </c>
      <c r="AM77" s="81">
        <v>22</v>
      </c>
      <c r="AN77" s="82">
        <v>0.41</v>
      </c>
      <c r="AO77" s="26">
        <v>29</v>
      </c>
      <c r="AP77" s="94"/>
      <c r="AQ77" s="125" t="s">
        <v>195</v>
      </c>
      <c r="AR77" s="26" t="s">
        <v>6396</v>
      </c>
      <c r="AS77" s="26"/>
      <c r="AT77" s="120"/>
      <c r="AU77" s="125"/>
    </row>
    <row r="78" spans="2:47" x14ac:dyDescent="0.3">
      <c r="B78" s="125" t="s">
        <v>198</v>
      </c>
      <c r="C78" s="125">
        <v>606</v>
      </c>
      <c r="D78" s="125">
        <v>158</v>
      </c>
      <c r="E78" s="94">
        <v>0.26</v>
      </c>
      <c r="F78" s="132">
        <v>19</v>
      </c>
      <c r="G78" s="94">
        <v>0.12</v>
      </c>
      <c r="H78" s="81">
        <v>69</v>
      </c>
      <c r="I78" s="81">
        <v>70</v>
      </c>
      <c r="J78" s="82">
        <v>0.5</v>
      </c>
      <c r="K78" s="26">
        <f t="shared" si="9"/>
        <v>16</v>
      </c>
      <c r="L78" s="26">
        <v>3</v>
      </c>
      <c r="M78" s="26">
        <v>20</v>
      </c>
      <c r="N78" s="125">
        <f t="shared" si="10"/>
        <v>39</v>
      </c>
      <c r="O78" s="26" t="str">
        <f t="shared" si="11"/>
        <v>Ja</v>
      </c>
      <c r="P78" s="26">
        <f t="shared" si="6"/>
        <v>0</v>
      </c>
      <c r="Q78" s="26">
        <f t="shared" si="7"/>
        <v>19</v>
      </c>
      <c r="R78" s="48">
        <f t="shared" si="8"/>
        <v>0</v>
      </c>
      <c r="V78" t="s">
        <v>198</v>
      </c>
      <c r="W78">
        <v>606</v>
      </c>
      <c r="X78">
        <v>158</v>
      </c>
      <c r="Y78" s="94">
        <v>0.26</v>
      </c>
      <c r="Z78" s="125">
        <v>16</v>
      </c>
      <c r="AB78" s="59" t="s">
        <v>198</v>
      </c>
      <c r="AC78" s="81">
        <v>158</v>
      </c>
      <c r="AD78" s="48">
        <v>0.26072607260726072</v>
      </c>
      <c r="AE78" s="81">
        <v>19</v>
      </c>
      <c r="AF78" s="48">
        <v>0.12</v>
      </c>
      <c r="AG78" s="125">
        <v>3</v>
      </c>
      <c r="AI78" s="59" t="s">
        <v>198</v>
      </c>
      <c r="AJ78" s="81">
        <v>606</v>
      </c>
      <c r="AK78" s="81">
        <v>158</v>
      </c>
      <c r="AL78" s="81">
        <v>69</v>
      </c>
      <c r="AM78" s="81">
        <v>70</v>
      </c>
      <c r="AN78" s="82">
        <v>0.5</v>
      </c>
      <c r="AO78" s="26">
        <v>20</v>
      </c>
      <c r="AP78" s="94"/>
      <c r="AQ78" t="s">
        <v>198</v>
      </c>
      <c r="AR78" s="26" t="s">
        <v>6400</v>
      </c>
      <c r="AS78" s="26">
        <v>0</v>
      </c>
      <c r="AT78" s="120">
        <v>19</v>
      </c>
      <c r="AU78" s="94">
        <v>0</v>
      </c>
    </row>
    <row r="79" spans="2:47" x14ac:dyDescent="0.3">
      <c r="B79" s="125" t="s">
        <v>199</v>
      </c>
      <c r="C79" s="125">
        <v>1091</v>
      </c>
      <c r="D79" s="125">
        <v>157</v>
      </c>
      <c r="E79" s="94">
        <v>0.14000000000000001</v>
      </c>
      <c r="F79" s="132">
        <v>76</v>
      </c>
      <c r="G79" s="94">
        <v>0.48</v>
      </c>
      <c r="H79" s="81">
        <v>65</v>
      </c>
      <c r="I79" s="81">
        <v>37</v>
      </c>
      <c r="J79" s="82">
        <v>0.64</v>
      </c>
      <c r="K79" s="26">
        <f t="shared" si="9"/>
        <v>28</v>
      </c>
      <c r="L79" s="26">
        <v>32</v>
      </c>
      <c r="M79" s="26">
        <v>6</v>
      </c>
      <c r="N79" s="125">
        <f t="shared" si="10"/>
        <v>66</v>
      </c>
      <c r="O79" s="26" t="str">
        <f t="shared" si="11"/>
        <v>Ja</v>
      </c>
      <c r="P79" s="26">
        <f t="shared" si="6"/>
        <v>16</v>
      </c>
      <c r="Q79" s="26">
        <f t="shared" si="7"/>
        <v>60</v>
      </c>
      <c r="R79" s="48">
        <f t="shared" si="8"/>
        <v>0.21052631578947367</v>
      </c>
      <c r="V79" t="s">
        <v>199</v>
      </c>
      <c r="W79">
        <v>1091</v>
      </c>
      <c r="X79">
        <v>157</v>
      </c>
      <c r="Y79" s="94">
        <v>0.14000000000000001</v>
      </c>
      <c r="Z79" s="125">
        <v>28</v>
      </c>
      <c r="AB79" s="59" t="s">
        <v>199</v>
      </c>
      <c r="AC79" s="81">
        <v>157</v>
      </c>
      <c r="AD79" s="48">
        <v>0.14390467461044912</v>
      </c>
      <c r="AE79" s="81">
        <v>76</v>
      </c>
      <c r="AF79" s="48">
        <v>0.48</v>
      </c>
      <c r="AG79" s="125">
        <v>32</v>
      </c>
      <c r="AI79" s="59" t="s">
        <v>199</v>
      </c>
      <c r="AJ79" s="81">
        <v>1091</v>
      </c>
      <c r="AK79" s="81">
        <v>157</v>
      </c>
      <c r="AL79" s="81">
        <v>65</v>
      </c>
      <c r="AM79" s="81">
        <v>37</v>
      </c>
      <c r="AN79" s="82">
        <v>0.64</v>
      </c>
      <c r="AO79" s="26">
        <v>6</v>
      </c>
      <c r="AP79" s="94"/>
      <c r="AQ79" t="s">
        <v>199</v>
      </c>
      <c r="AR79" s="26" t="s">
        <v>6400</v>
      </c>
      <c r="AS79" s="26">
        <v>16</v>
      </c>
      <c r="AT79" s="120">
        <v>60</v>
      </c>
      <c r="AU79" s="94">
        <v>0.21052631578947367</v>
      </c>
    </row>
    <row r="80" spans="2:47" x14ac:dyDescent="0.3">
      <c r="B80" s="125" t="s">
        <v>202</v>
      </c>
      <c r="C80" s="125">
        <v>158</v>
      </c>
      <c r="D80" s="125">
        <v>14</v>
      </c>
      <c r="E80" s="94">
        <v>0.09</v>
      </c>
      <c r="F80" s="132">
        <v>11</v>
      </c>
      <c r="G80" s="94">
        <v>0.79</v>
      </c>
      <c r="H80" s="81">
        <v>3</v>
      </c>
      <c r="I80" s="81">
        <v>0</v>
      </c>
      <c r="J80" s="82">
        <v>1</v>
      </c>
      <c r="K80" s="26">
        <f t="shared" si="9"/>
        <v>33</v>
      </c>
      <c r="L80" s="26">
        <v>57</v>
      </c>
      <c r="M80" s="26">
        <v>1</v>
      </c>
      <c r="N80" s="125">
        <f t="shared" si="10"/>
        <v>91</v>
      </c>
      <c r="O80" s="26" t="str">
        <f t="shared" si="11"/>
        <v>Ja</v>
      </c>
      <c r="P80" s="26">
        <f t="shared" si="6"/>
        <v>0</v>
      </c>
      <c r="Q80" s="26">
        <f t="shared" si="7"/>
        <v>11</v>
      </c>
      <c r="R80" s="48">
        <f t="shared" si="8"/>
        <v>0</v>
      </c>
      <c r="V80" t="s">
        <v>202</v>
      </c>
      <c r="W80">
        <v>158</v>
      </c>
      <c r="X80">
        <v>14</v>
      </c>
      <c r="Y80" s="94">
        <v>0.09</v>
      </c>
      <c r="Z80" s="125">
        <v>33</v>
      </c>
      <c r="AB80" s="59" t="s">
        <v>202</v>
      </c>
      <c r="AC80" s="81">
        <v>14</v>
      </c>
      <c r="AD80" s="48">
        <v>8.8607594936708861E-2</v>
      </c>
      <c r="AE80" s="81">
        <v>11</v>
      </c>
      <c r="AF80" s="48">
        <v>0.79</v>
      </c>
      <c r="AG80" s="125">
        <v>57</v>
      </c>
      <c r="AI80" s="59" t="s">
        <v>202</v>
      </c>
      <c r="AJ80" s="81">
        <v>158</v>
      </c>
      <c r="AK80" s="81">
        <v>14</v>
      </c>
      <c r="AL80" s="81">
        <v>3</v>
      </c>
      <c r="AM80" s="81">
        <v>0</v>
      </c>
      <c r="AN80" s="82">
        <v>1</v>
      </c>
      <c r="AO80" s="26">
        <v>1</v>
      </c>
      <c r="AP80" s="94"/>
      <c r="AQ80" t="s">
        <v>202</v>
      </c>
      <c r="AR80" s="26" t="s">
        <v>6400</v>
      </c>
      <c r="AS80" s="26">
        <v>0</v>
      </c>
      <c r="AT80" s="120">
        <v>11</v>
      </c>
      <c r="AU80" s="94">
        <v>0</v>
      </c>
    </row>
    <row r="81" spans="2:47" x14ac:dyDescent="0.3">
      <c r="B81" s="125" t="s">
        <v>203</v>
      </c>
      <c r="C81" s="125">
        <v>519</v>
      </c>
      <c r="D81" s="125">
        <v>93</v>
      </c>
      <c r="E81" s="94">
        <v>0.18</v>
      </c>
      <c r="F81" s="132">
        <v>68</v>
      </c>
      <c r="G81" s="94">
        <v>0.73</v>
      </c>
      <c r="H81" s="81">
        <v>19</v>
      </c>
      <c r="I81" s="81">
        <v>17</v>
      </c>
      <c r="J81" s="82">
        <v>0.53</v>
      </c>
      <c r="K81" s="26">
        <f t="shared" si="9"/>
        <v>24</v>
      </c>
      <c r="L81" s="26">
        <v>53</v>
      </c>
      <c r="M81" s="26">
        <v>17</v>
      </c>
      <c r="N81" s="125">
        <f t="shared" si="10"/>
        <v>94</v>
      </c>
      <c r="O81" s="26" t="str">
        <f t="shared" si="11"/>
        <v>Ja</v>
      </c>
      <c r="P81" s="26">
        <f t="shared" si="6"/>
        <v>30</v>
      </c>
      <c r="Q81" s="26">
        <f t="shared" si="7"/>
        <v>38</v>
      </c>
      <c r="R81" s="48">
        <f t="shared" si="8"/>
        <v>0.44117647058823528</v>
      </c>
      <c r="V81" t="s">
        <v>203</v>
      </c>
      <c r="W81">
        <v>519</v>
      </c>
      <c r="X81">
        <v>93</v>
      </c>
      <c r="Y81" s="94">
        <v>0.18</v>
      </c>
      <c r="Z81" s="125">
        <v>24</v>
      </c>
      <c r="AB81" s="59" t="s">
        <v>203</v>
      </c>
      <c r="AC81" s="81">
        <v>93</v>
      </c>
      <c r="AD81" s="48">
        <v>0.1791907514450867</v>
      </c>
      <c r="AE81" s="81">
        <v>68</v>
      </c>
      <c r="AF81" s="48">
        <v>0.73</v>
      </c>
      <c r="AG81" s="125">
        <v>53</v>
      </c>
      <c r="AI81" s="59" t="s">
        <v>203</v>
      </c>
      <c r="AJ81" s="81">
        <v>519</v>
      </c>
      <c r="AK81" s="81">
        <v>93</v>
      </c>
      <c r="AL81" s="81">
        <v>19</v>
      </c>
      <c r="AM81" s="81">
        <v>17</v>
      </c>
      <c r="AN81" s="82">
        <v>0.53</v>
      </c>
      <c r="AO81" s="26">
        <v>17</v>
      </c>
      <c r="AP81" s="94"/>
      <c r="AQ81" t="s">
        <v>203</v>
      </c>
      <c r="AR81" s="26" t="s">
        <v>6400</v>
      </c>
      <c r="AS81" s="26">
        <v>30</v>
      </c>
      <c r="AT81" s="120">
        <v>38</v>
      </c>
      <c r="AU81" s="94">
        <v>0.44117647058823528</v>
      </c>
    </row>
    <row r="82" spans="2:47" x14ac:dyDescent="0.3">
      <c r="B82" s="125" t="s">
        <v>207</v>
      </c>
      <c r="C82" s="125">
        <v>249</v>
      </c>
      <c r="D82" s="125">
        <v>32</v>
      </c>
      <c r="E82" s="94">
        <v>0.13</v>
      </c>
      <c r="F82" s="132">
        <v>14</v>
      </c>
      <c r="G82" s="94">
        <v>0.44</v>
      </c>
      <c r="H82" s="81">
        <v>18</v>
      </c>
      <c r="I82" s="81">
        <v>0</v>
      </c>
      <c r="J82" s="82">
        <v>1</v>
      </c>
      <c r="K82" s="26">
        <f t="shared" si="9"/>
        <v>29</v>
      </c>
      <c r="L82" s="26">
        <v>28</v>
      </c>
      <c r="M82" s="26">
        <v>1</v>
      </c>
      <c r="N82" s="125">
        <f t="shared" si="10"/>
        <v>58</v>
      </c>
      <c r="O82" s="26" t="str">
        <f t="shared" si="11"/>
        <v>Ja</v>
      </c>
      <c r="P82" s="26">
        <f t="shared" si="6"/>
        <v>0</v>
      </c>
      <c r="Q82" s="26">
        <f t="shared" si="7"/>
        <v>14</v>
      </c>
      <c r="R82" s="48">
        <f t="shared" si="8"/>
        <v>0</v>
      </c>
      <c r="V82" t="s">
        <v>207</v>
      </c>
      <c r="W82">
        <v>249</v>
      </c>
      <c r="X82">
        <v>32</v>
      </c>
      <c r="Y82" s="94">
        <v>0.13</v>
      </c>
      <c r="Z82" s="125">
        <v>29</v>
      </c>
      <c r="AB82" s="59" t="s">
        <v>207</v>
      </c>
      <c r="AC82" s="81">
        <v>32</v>
      </c>
      <c r="AD82" s="48">
        <v>0.12851405622489959</v>
      </c>
      <c r="AE82" s="81">
        <v>14</v>
      </c>
      <c r="AF82" s="48">
        <v>0.44</v>
      </c>
      <c r="AG82" s="125">
        <v>28</v>
      </c>
      <c r="AI82" s="59" t="s">
        <v>207</v>
      </c>
      <c r="AJ82" s="81">
        <v>249</v>
      </c>
      <c r="AK82" s="81">
        <v>32</v>
      </c>
      <c r="AL82" s="81">
        <v>18</v>
      </c>
      <c r="AM82" s="81">
        <v>0</v>
      </c>
      <c r="AN82" s="82">
        <v>1</v>
      </c>
      <c r="AO82" s="26">
        <v>1</v>
      </c>
      <c r="AP82" s="94"/>
      <c r="AQ82" t="s">
        <v>207</v>
      </c>
      <c r="AR82" s="26" t="s">
        <v>6400</v>
      </c>
      <c r="AS82" s="26">
        <v>0</v>
      </c>
      <c r="AT82" s="120">
        <v>14</v>
      </c>
      <c r="AU82" s="94">
        <v>0</v>
      </c>
    </row>
    <row r="83" spans="2:47" x14ac:dyDescent="0.3">
      <c r="B83" s="125" t="s">
        <v>208</v>
      </c>
      <c r="C83" s="125">
        <v>313</v>
      </c>
      <c r="D83" s="125">
        <v>78</v>
      </c>
      <c r="E83" s="94">
        <v>0.25</v>
      </c>
      <c r="F83" s="132">
        <v>18</v>
      </c>
      <c r="G83" s="94">
        <v>0.23</v>
      </c>
      <c r="H83" s="81">
        <v>33</v>
      </c>
      <c r="I83" s="81">
        <v>27</v>
      </c>
      <c r="J83" s="82">
        <v>0.55000000000000004</v>
      </c>
      <c r="K83" s="26">
        <f t="shared" si="9"/>
        <v>17</v>
      </c>
      <c r="L83" s="26">
        <v>10</v>
      </c>
      <c r="M83" s="26">
        <v>15</v>
      </c>
      <c r="N83" s="125">
        <f t="shared" si="10"/>
        <v>42</v>
      </c>
      <c r="O83" s="26" t="str">
        <f t="shared" si="11"/>
        <v>Ja</v>
      </c>
      <c r="P83" s="26">
        <f t="shared" si="6"/>
        <v>0</v>
      </c>
      <c r="Q83" s="26">
        <f t="shared" si="7"/>
        <v>18</v>
      </c>
      <c r="R83" s="48">
        <f t="shared" si="8"/>
        <v>0</v>
      </c>
      <c r="V83" t="s">
        <v>208</v>
      </c>
      <c r="W83">
        <v>313</v>
      </c>
      <c r="X83">
        <v>78</v>
      </c>
      <c r="Y83" s="94">
        <v>0.25</v>
      </c>
      <c r="Z83" s="125">
        <v>17</v>
      </c>
      <c r="AB83" s="59" t="s">
        <v>208</v>
      </c>
      <c r="AC83" s="81">
        <v>78</v>
      </c>
      <c r="AD83" s="48">
        <v>0.24920127795527156</v>
      </c>
      <c r="AE83" s="81">
        <v>18</v>
      </c>
      <c r="AF83" s="48">
        <v>0.23</v>
      </c>
      <c r="AG83" s="125">
        <v>10</v>
      </c>
      <c r="AI83" s="59" t="s">
        <v>208</v>
      </c>
      <c r="AJ83" s="81">
        <v>313</v>
      </c>
      <c r="AK83" s="81">
        <v>78</v>
      </c>
      <c r="AL83" s="81">
        <v>33</v>
      </c>
      <c r="AM83" s="81">
        <v>27</v>
      </c>
      <c r="AN83" s="82">
        <v>0.55000000000000004</v>
      </c>
      <c r="AO83" s="26">
        <v>15</v>
      </c>
      <c r="AP83" s="94"/>
      <c r="AQ83" t="s">
        <v>208</v>
      </c>
      <c r="AR83" s="26" t="s">
        <v>6400</v>
      </c>
      <c r="AS83" s="26">
        <v>0</v>
      </c>
      <c r="AT83" s="120">
        <v>18</v>
      </c>
      <c r="AU83" s="94">
        <v>0</v>
      </c>
    </row>
    <row r="84" spans="2:47" x14ac:dyDescent="0.3">
      <c r="B84" s="125" t="s">
        <v>209</v>
      </c>
      <c r="C84" s="125">
        <v>440</v>
      </c>
      <c r="D84" s="125">
        <v>85</v>
      </c>
      <c r="E84" s="94">
        <v>0.19</v>
      </c>
      <c r="F84" s="132">
        <v>29</v>
      </c>
      <c r="G84" s="94">
        <v>0.34</v>
      </c>
      <c r="H84" s="81">
        <v>36</v>
      </c>
      <c r="I84" s="81">
        <v>20</v>
      </c>
      <c r="J84" s="82">
        <v>0.64</v>
      </c>
      <c r="K84" s="26">
        <f t="shared" si="9"/>
        <v>23</v>
      </c>
      <c r="L84" s="26">
        <v>20</v>
      </c>
      <c r="M84" s="26">
        <v>6</v>
      </c>
      <c r="N84" s="125">
        <f t="shared" si="10"/>
        <v>49</v>
      </c>
      <c r="O84" s="26" t="str">
        <f t="shared" si="11"/>
        <v>Ja</v>
      </c>
      <c r="P84" s="26">
        <f t="shared" si="6"/>
        <v>10</v>
      </c>
      <c r="Q84" s="26">
        <f t="shared" si="7"/>
        <v>19</v>
      </c>
      <c r="R84" s="48">
        <f t="shared" si="8"/>
        <v>0.34482758620689657</v>
      </c>
      <c r="V84" t="s">
        <v>209</v>
      </c>
      <c r="W84">
        <v>440</v>
      </c>
      <c r="X84">
        <v>85</v>
      </c>
      <c r="Y84" s="94">
        <v>0.19</v>
      </c>
      <c r="Z84" s="125">
        <v>23</v>
      </c>
      <c r="AB84" s="59" t="s">
        <v>209</v>
      </c>
      <c r="AC84" s="81">
        <v>85</v>
      </c>
      <c r="AD84" s="48">
        <v>0.19318181818181818</v>
      </c>
      <c r="AE84" s="81">
        <v>29</v>
      </c>
      <c r="AF84" s="48">
        <v>0.34</v>
      </c>
      <c r="AG84" s="125">
        <v>20</v>
      </c>
      <c r="AI84" s="59" t="s">
        <v>209</v>
      </c>
      <c r="AJ84" s="81">
        <v>440</v>
      </c>
      <c r="AK84" s="81">
        <v>85</v>
      </c>
      <c r="AL84" s="81">
        <v>36</v>
      </c>
      <c r="AM84" s="81">
        <v>20</v>
      </c>
      <c r="AN84" s="82">
        <v>0.64</v>
      </c>
      <c r="AO84" s="26">
        <v>6</v>
      </c>
      <c r="AP84" s="94"/>
      <c r="AQ84" t="s">
        <v>209</v>
      </c>
      <c r="AR84" s="26" t="s">
        <v>6400</v>
      </c>
      <c r="AS84" s="26">
        <v>10</v>
      </c>
      <c r="AT84" s="120">
        <v>19</v>
      </c>
      <c r="AU84" s="94">
        <v>0.34482758620689657</v>
      </c>
    </row>
    <row r="85" spans="2:47" x14ac:dyDescent="0.3">
      <c r="B85" s="125" t="s">
        <v>210</v>
      </c>
      <c r="C85" s="125">
        <v>674</v>
      </c>
      <c r="D85" s="125">
        <v>122</v>
      </c>
      <c r="E85" s="94">
        <v>0.18</v>
      </c>
      <c r="F85" s="132">
        <v>70</v>
      </c>
      <c r="G85" s="94">
        <v>0.56999999999999995</v>
      </c>
      <c r="H85" s="81">
        <v>32</v>
      </c>
      <c r="I85" s="81">
        <v>40</v>
      </c>
      <c r="J85" s="82">
        <v>0.44</v>
      </c>
      <c r="K85" s="26">
        <f t="shared" si="9"/>
        <v>24</v>
      </c>
      <c r="L85" s="26">
        <v>41</v>
      </c>
      <c r="M85" s="26">
        <v>26</v>
      </c>
      <c r="N85" s="125">
        <f t="shared" si="10"/>
        <v>91</v>
      </c>
      <c r="O85" s="26" t="str">
        <f t="shared" si="11"/>
        <v>Ja</v>
      </c>
      <c r="P85" s="26">
        <f t="shared" si="6"/>
        <v>28</v>
      </c>
      <c r="Q85" s="26">
        <f t="shared" si="7"/>
        <v>42</v>
      </c>
      <c r="R85" s="48">
        <f t="shared" si="8"/>
        <v>0.4</v>
      </c>
      <c r="V85" t="s">
        <v>210</v>
      </c>
      <c r="W85">
        <v>674</v>
      </c>
      <c r="X85">
        <v>122</v>
      </c>
      <c r="Y85" s="94">
        <v>0.18</v>
      </c>
      <c r="Z85" s="125">
        <v>24</v>
      </c>
      <c r="AB85" s="59" t="s">
        <v>210</v>
      </c>
      <c r="AC85" s="81">
        <v>122</v>
      </c>
      <c r="AD85" s="48">
        <v>0.18100890207715134</v>
      </c>
      <c r="AE85" s="81">
        <v>70</v>
      </c>
      <c r="AF85" s="48">
        <v>0.56999999999999995</v>
      </c>
      <c r="AG85" s="125">
        <v>41</v>
      </c>
      <c r="AI85" s="59" t="s">
        <v>210</v>
      </c>
      <c r="AJ85" s="81">
        <v>674</v>
      </c>
      <c r="AK85" s="81">
        <v>122</v>
      </c>
      <c r="AL85" s="81">
        <v>32</v>
      </c>
      <c r="AM85" s="81">
        <v>40</v>
      </c>
      <c r="AN85" s="82">
        <v>0.44</v>
      </c>
      <c r="AO85" s="26">
        <v>26</v>
      </c>
      <c r="AP85" s="94"/>
      <c r="AQ85" t="s">
        <v>210</v>
      </c>
      <c r="AR85" s="26" t="s">
        <v>6400</v>
      </c>
      <c r="AS85" s="26">
        <v>28</v>
      </c>
      <c r="AT85" s="120">
        <v>42</v>
      </c>
      <c r="AU85" s="94">
        <v>0.4</v>
      </c>
    </row>
    <row r="86" spans="2:47" x14ac:dyDescent="0.3">
      <c r="B86" s="125" t="s">
        <v>212</v>
      </c>
      <c r="C86" s="125">
        <v>312</v>
      </c>
      <c r="D86" s="125">
        <v>84</v>
      </c>
      <c r="E86" s="94">
        <v>0.27</v>
      </c>
      <c r="F86" s="132">
        <v>66</v>
      </c>
      <c r="G86" s="94">
        <v>0.79</v>
      </c>
      <c r="H86" s="81">
        <v>18</v>
      </c>
      <c r="I86" s="81">
        <v>17</v>
      </c>
      <c r="J86" s="82">
        <v>0.51</v>
      </c>
      <c r="K86" s="26">
        <f t="shared" si="9"/>
        <v>15</v>
      </c>
      <c r="L86" s="26">
        <v>57</v>
      </c>
      <c r="M86" s="26">
        <v>19</v>
      </c>
      <c r="N86" s="125">
        <f t="shared" si="10"/>
        <v>91</v>
      </c>
      <c r="O86" s="26" t="str">
        <f t="shared" si="11"/>
        <v>Ja</v>
      </c>
      <c r="P86" s="26">
        <f t="shared" si="6"/>
        <v>27</v>
      </c>
      <c r="Q86" s="26">
        <f t="shared" si="7"/>
        <v>39</v>
      </c>
      <c r="R86" s="48">
        <f t="shared" si="8"/>
        <v>0.40909090909090912</v>
      </c>
      <c r="V86" t="s">
        <v>212</v>
      </c>
      <c r="W86">
        <v>312</v>
      </c>
      <c r="X86">
        <v>84</v>
      </c>
      <c r="Y86" s="94">
        <v>0.27</v>
      </c>
      <c r="Z86" s="125">
        <v>15</v>
      </c>
      <c r="AB86" s="59" t="s">
        <v>212</v>
      </c>
      <c r="AC86" s="81">
        <v>84</v>
      </c>
      <c r="AD86" s="48">
        <v>0.26923076923076922</v>
      </c>
      <c r="AE86" s="81">
        <v>66</v>
      </c>
      <c r="AF86" s="48">
        <v>0.79</v>
      </c>
      <c r="AG86" s="125">
        <v>57</v>
      </c>
      <c r="AI86" s="59" t="s">
        <v>212</v>
      </c>
      <c r="AJ86" s="81">
        <v>312</v>
      </c>
      <c r="AK86" s="81">
        <v>84</v>
      </c>
      <c r="AL86" s="81">
        <v>18</v>
      </c>
      <c r="AM86" s="81">
        <v>17</v>
      </c>
      <c r="AN86" s="82">
        <v>0.51</v>
      </c>
      <c r="AO86" s="26">
        <v>19</v>
      </c>
      <c r="AP86" s="94"/>
      <c r="AQ86" t="s">
        <v>212</v>
      </c>
      <c r="AR86" s="26" t="s">
        <v>6400</v>
      </c>
      <c r="AS86" s="26">
        <v>27</v>
      </c>
      <c r="AT86" s="120">
        <v>39</v>
      </c>
      <c r="AU86" s="94">
        <v>0.40909090909090912</v>
      </c>
    </row>
    <row r="87" spans="2:47" x14ac:dyDescent="0.3">
      <c r="B87" s="125" t="s">
        <v>213</v>
      </c>
      <c r="C87" s="125">
        <v>122</v>
      </c>
      <c r="D87" s="125">
        <v>11</v>
      </c>
      <c r="E87" s="94">
        <v>0.09</v>
      </c>
      <c r="F87" s="132">
        <v>0</v>
      </c>
      <c r="G87" s="94">
        <v>0</v>
      </c>
      <c r="H87" s="81">
        <v>0</v>
      </c>
      <c r="I87" s="81">
        <v>11</v>
      </c>
      <c r="J87" s="82">
        <v>0</v>
      </c>
      <c r="K87" s="26">
        <f t="shared" si="9"/>
        <v>33</v>
      </c>
      <c r="L87" s="26">
        <v>1</v>
      </c>
      <c r="M87" s="26">
        <v>50</v>
      </c>
      <c r="N87" s="125">
        <f t="shared" si="10"/>
        <v>84</v>
      </c>
      <c r="O87" s="26" t="str">
        <f t="shared" si="11"/>
        <v>Nej</v>
      </c>
      <c r="P87" s="26"/>
      <c r="Q87" s="26"/>
      <c r="R87" s="48"/>
      <c r="V87" t="s">
        <v>213</v>
      </c>
      <c r="W87">
        <v>122</v>
      </c>
      <c r="X87">
        <v>11</v>
      </c>
      <c r="Y87" s="94">
        <v>0.09</v>
      </c>
      <c r="Z87" s="125">
        <v>33</v>
      </c>
      <c r="AB87" s="59" t="s">
        <v>213</v>
      </c>
      <c r="AC87" s="81">
        <v>11</v>
      </c>
      <c r="AD87" s="48">
        <v>9.0163934426229511E-2</v>
      </c>
      <c r="AE87" s="81">
        <v>0</v>
      </c>
      <c r="AF87" s="48">
        <v>0</v>
      </c>
      <c r="AG87" s="125">
        <v>1</v>
      </c>
      <c r="AI87" s="59" t="s">
        <v>213</v>
      </c>
      <c r="AJ87" s="81">
        <v>122</v>
      </c>
      <c r="AK87" s="81">
        <v>11</v>
      </c>
      <c r="AL87" s="81">
        <v>0</v>
      </c>
      <c r="AM87" s="81">
        <v>11</v>
      </c>
      <c r="AN87" s="82">
        <v>0</v>
      </c>
      <c r="AO87" s="26">
        <v>50</v>
      </c>
      <c r="AP87" s="94"/>
      <c r="AQ87" s="125" t="s">
        <v>213</v>
      </c>
      <c r="AR87" s="26" t="s">
        <v>6396</v>
      </c>
    </row>
    <row r="88" spans="2:47" x14ac:dyDescent="0.3">
      <c r="B88" s="125" t="s">
        <v>215</v>
      </c>
      <c r="C88" s="125">
        <v>230</v>
      </c>
      <c r="D88" s="125">
        <v>60</v>
      </c>
      <c r="E88" s="94">
        <v>0.26</v>
      </c>
      <c r="F88" s="132">
        <v>14</v>
      </c>
      <c r="G88" s="94">
        <v>0.23</v>
      </c>
      <c r="H88" s="81">
        <v>24</v>
      </c>
      <c r="I88" s="81">
        <v>22</v>
      </c>
      <c r="J88" s="82">
        <v>0.52</v>
      </c>
      <c r="K88" s="26">
        <f t="shared" si="9"/>
        <v>16</v>
      </c>
      <c r="L88" s="26">
        <v>10</v>
      </c>
      <c r="M88" s="26">
        <v>18</v>
      </c>
      <c r="N88" s="125">
        <f t="shared" si="10"/>
        <v>44</v>
      </c>
      <c r="O88" s="26" t="str">
        <f t="shared" si="11"/>
        <v>Ja</v>
      </c>
      <c r="P88" s="26">
        <f t="shared" si="6"/>
        <v>0</v>
      </c>
      <c r="Q88" s="26">
        <f t="shared" si="7"/>
        <v>14</v>
      </c>
      <c r="R88" s="48">
        <f t="shared" si="8"/>
        <v>0</v>
      </c>
      <c r="V88" t="s">
        <v>215</v>
      </c>
      <c r="W88">
        <v>230</v>
      </c>
      <c r="X88">
        <v>60</v>
      </c>
      <c r="Y88" s="94">
        <v>0.26</v>
      </c>
      <c r="Z88" s="125">
        <v>16</v>
      </c>
      <c r="AB88" s="59" t="s">
        <v>215</v>
      </c>
      <c r="AC88" s="81">
        <v>60</v>
      </c>
      <c r="AD88" s="48">
        <v>0.2608695652173913</v>
      </c>
      <c r="AE88" s="81">
        <v>14</v>
      </c>
      <c r="AF88" s="48">
        <v>0.23</v>
      </c>
      <c r="AG88" s="125">
        <v>10</v>
      </c>
      <c r="AI88" s="59" t="s">
        <v>215</v>
      </c>
      <c r="AJ88" s="81">
        <v>230</v>
      </c>
      <c r="AK88" s="81">
        <v>60</v>
      </c>
      <c r="AL88" s="81">
        <v>24</v>
      </c>
      <c r="AM88" s="81">
        <v>22</v>
      </c>
      <c r="AN88" s="82">
        <v>0.52</v>
      </c>
      <c r="AO88" s="26">
        <v>18</v>
      </c>
      <c r="AP88" s="94"/>
      <c r="AQ88" t="s">
        <v>215</v>
      </c>
      <c r="AR88" s="26" t="s">
        <v>6400</v>
      </c>
      <c r="AS88" s="26">
        <v>0</v>
      </c>
      <c r="AT88" s="120">
        <v>14</v>
      </c>
      <c r="AU88" s="94">
        <v>0</v>
      </c>
    </row>
    <row r="89" spans="2:47" x14ac:dyDescent="0.3">
      <c r="B89" s="125" t="s">
        <v>216</v>
      </c>
      <c r="C89" s="125">
        <v>66</v>
      </c>
      <c r="D89" s="125">
        <v>21</v>
      </c>
      <c r="E89" s="94">
        <v>0.32</v>
      </c>
      <c r="F89" s="132">
        <v>11</v>
      </c>
      <c r="G89" s="94">
        <v>0.52</v>
      </c>
      <c r="H89" s="81">
        <v>10</v>
      </c>
      <c r="I89" s="81">
        <v>0</v>
      </c>
      <c r="J89" s="82">
        <v>1</v>
      </c>
      <c r="K89" s="26">
        <f t="shared" si="9"/>
        <v>10</v>
      </c>
      <c r="L89" s="26">
        <v>36</v>
      </c>
      <c r="M89" s="26">
        <v>1</v>
      </c>
      <c r="N89" s="125">
        <f t="shared" si="10"/>
        <v>47</v>
      </c>
      <c r="O89" s="26" t="str">
        <f t="shared" si="11"/>
        <v>Ja</v>
      </c>
      <c r="P89" s="26">
        <f t="shared" si="6"/>
        <v>0</v>
      </c>
      <c r="Q89" s="26">
        <f t="shared" si="7"/>
        <v>11</v>
      </c>
      <c r="R89" s="48">
        <f t="shared" si="8"/>
        <v>0</v>
      </c>
      <c r="V89" t="s">
        <v>216</v>
      </c>
      <c r="W89">
        <v>66</v>
      </c>
      <c r="X89">
        <v>21</v>
      </c>
      <c r="Y89" s="94">
        <v>0.32</v>
      </c>
      <c r="Z89" s="125">
        <v>10</v>
      </c>
      <c r="AB89" s="59" t="s">
        <v>216</v>
      </c>
      <c r="AC89" s="81">
        <v>21</v>
      </c>
      <c r="AD89" s="48">
        <v>0.31818181818181818</v>
      </c>
      <c r="AE89" s="81">
        <v>11</v>
      </c>
      <c r="AF89" s="48">
        <v>0.52</v>
      </c>
      <c r="AG89" s="125">
        <v>36</v>
      </c>
      <c r="AI89" s="59" t="s">
        <v>216</v>
      </c>
      <c r="AJ89" s="81">
        <v>66</v>
      </c>
      <c r="AK89" s="81">
        <v>21</v>
      </c>
      <c r="AL89" s="81">
        <v>10</v>
      </c>
      <c r="AM89" s="81">
        <v>0</v>
      </c>
      <c r="AN89" s="82">
        <v>1</v>
      </c>
      <c r="AO89" s="26">
        <v>1</v>
      </c>
      <c r="AP89" s="94"/>
      <c r="AQ89" t="s">
        <v>216</v>
      </c>
      <c r="AR89" s="26" t="s">
        <v>6400</v>
      </c>
      <c r="AS89" s="26">
        <v>0</v>
      </c>
      <c r="AT89" s="120">
        <v>11</v>
      </c>
      <c r="AU89" s="94">
        <v>0</v>
      </c>
    </row>
    <row r="90" spans="2:47" x14ac:dyDescent="0.3">
      <c r="B90" s="125" t="s">
        <v>218</v>
      </c>
      <c r="C90" s="125">
        <v>171</v>
      </c>
      <c r="D90" s="125">
        <v>23</v>
      </c>
      <c r="E90" s="94">
        <v>0.13</v>
      </c>
      <c r="F90" s="132">
        <v>0</v>
      </c>
      <c r="G90" s="94">
        <v>0</v>
      </c>
      <c r="H90" s="81">
        <v>13</v>
      </c>
      <c r="I90" s="81">
        <v>10</v>
      </c>
      <c r="J90" s="82">
        <v>0.56999999999999995</v>
      </c>
      <c r="K90" s="26">
        <f t="shared" si="9"/>
        <v>29</v>
      </c>
      <c r="L90" s="26">
        <v>1</v>
      </c>
      <c r="M90" s="26">
        <v>13</v>
      </c>
      <c r="N90" s="125">
        <f t="shared" si="10"/>
        <v>43</v>
      </c>
      <c r="O90" s="26" t="str">
        <f t="shared" si="11"/>
        <v>Nej</v>
      </c>
      <c r="P90" s="26"/>
      <c r="Q90" s="26"/>
      <c r="R90" s="48"/>
      <c r="V90" t="s">
        <v>218</v>
      </c>
      <c r="W90">
        <v>171</v>
      </c>
      <c r="X90">
        <v>23</v>
      </c>
      <c r="Y90" s="94">
        <v>0.13</v>
      </c>
      <c r="Z90" s="125">
        <v>29</v>
      </c>
      <c r="AB90" s="59" t="s">
        <v>218</v>
      </c>
      <c r="AC90" s="81">
        <v>23</v>
      </c>
      <c r="AD90" s="48">
        <v>0.13450292397660818</v>
      </c>
      <c r="AE90" s="81">
        <v>0</v>
      </c>
      <c r="AF90" s="48">
        <v>0</v>
      </c>
      <c r="AG90" s="125">
        <v>1</v>
      </c>
      <c r="AI90" s="59" t="s">
        <v>218</v>
      </c>
      <c r="AJ90" s="81">
        <v>171</v>
      </c>
      <c r="AK90" s="81">
        <v>23</v>
      </c>
      <c r="AL90" s="81">
        <v>13</v>
      </c>
      <c r="AM90" s="81">
        <v>10</v>
      </c>
      <c r="AN90" s="82">
        <v>0.56999999999999995</v>
      </c>
      <c r="AO90" s="26">
        <v>13</v>
      </c>
      <c r="AP90" s="94"/>
      <c r="AQ90" s="125" t="s">
        <v>218</v>
      </c>
      <c r="AR90" s="26" t="s">
        <v>6396</v>
      </c>
    </row>
    <row r="91" spans="2:47" x14ac:dyDescent="0.3">
      <c r="B91" s="125" t="s">
        <v>219</v>
      </c>
      <c r="C91" s="125">
        <v>160</v>
      </c>
      <c r="D91" s="125">
        <v>22</v>
      </c>
      <c r="E91" s="94">
        <v>0.14000000000000001</v>
      </c>
      <c r="F91" s="132">
        <v>17</v>
      </c>
      <c r="G91" s="94">
        <v>0.77</v>
      </c>
      <c r="H91" s="81">
        <v>5</v>
      </c>
      <c r="I91" s="81">
        <v>0</v>
      </c>
      <c r="J91" s="82">
        <v>1</v>
      </c>
      <c r="K91" s="26">
        <f t="shared" si="9"/>
        <v>28</v>
      </c>
      <c r="L91" s="26">
        <v>56</v>
      </c>
      <c r="M91" s="26">
        <v>1</v>
      </c>
      <c r="N91" s="125">
        <f t="shared" si="10"/>
        <v>85</v>
      </c>
      <c r="O91" s="26" t="str">
        <f t="shared" si="11"/>
        <v>Ja</v>
      </c>
      <c r="P91" s="26">
        <f t="shared" si="6"/>
        <v>0</v>
      </c>
      <c r="Q91" s="26">
        <f t="shared" si="7"/>
        <v>17</v>
      </c>
      <c r="R91" s="48">
        <f t="shared" si="8"/>
        <v>0</v>
      </c>
      <c r="V91" t="s">
        <v>219</v>
      </c>
      <c r="W91">
        <v>160</v>
      </c>
      <c r="X91">
        <v>22</v>
      </c>
      <c r="Y91" s="94">
        <v>0.14000000000000001</v>
      </c>
      <c r="Z91" s="125">
        <v>28</v>
      </c>
      <c r="AB91" s="59" t="s">
        <v>219</v>
      </c>
      <c r="AC91" s="81">
        <v>22</v>
      </c>
      <c r="AD91" s="48">
        <v>0.13750000000000001</v>
      </c>
      <c r="AE91" s="81">
        <v>17</v>
      </c>
      <c r="AF91" s="48">
        <v>0.77</v>
      </c>
      <c r="AG91" s="125">
        <v>56</v>
      </c>
      <c r="AI91" s="59" t="s">
        <v>219</v>
      </c>
      <c r="AJ91" s="81">
        <v>160</v>
      </c>
      <c r="AK91" s="81">
        <v>22</v>
      </c>
      <c r="AL91" s="81">
        <v>5</v>
      </c>
      <c r="AM91" s="81">
        <v>0</v>
      </c>
      <c r="AN91" s="82">
        <v>1</v>
      </c>
      <c r="AO91" s="26">
        <v>1</v>
      </c>
      <c r="AP91" s="94"/>
      <c r="AQ91" t="s">
        <v>219</v>
      </c>
      <c r="AR91" s="26" t="s">
        <v>6400</v>
      </c>
      <c r="AS91" s="26">
        <v>0</v>
      </c>
      <c r="AT91" s="120">
        <v>17</v>
      </c>
      <c r="AU91" s="94">
        <v>0</v>
      </c>
    </row>
    <row r="92" spans="2:47" x14ac:dyDescent="0.3">
      <c r="B92" s="125" t="s">
        <v>220</v>
      </c>
      <c r="C92" s="125">
        <v>801</v>
      </c>
      <c r="D92" s="125">
        <v>207</v>
      </c>
      <c r="E92" s="94">
        <v>0.26</v>
      </c>
      <c r="F92" s="132">
        <v>193</v>
      </c>
      <c r="G92" s="94">
        <v>0.93</v>
      </c>
      <c r="H92" s="81">
        <v>36</v>
      </c>
      <c r="I92" s="81">
        <v>36</v>
      </c>
      <c r="J92" s="82">
        <v>0.5</v>
      </c>
      <c r="K92" s="26">
        <f t="shared" si="9"/>
        <v>16</v>
      </c>
      <c r="L92" s="26">
        <v>64</v>
      </c>
      <c r="M92" s="26">
        <v>20</v>
      </c>
      <c r="N92" s="125">
        <f t="shared" si="10"/>
        <v>100</v>
      </c>
      <c r="O92" s="26" t="str">
        <f t="shared" si="11"/>
        <v>Ja</v>
      </c>
      <c r="P92" s="26">
        <f t="shared" si="6"/>
        <v>75</v>
      </c>
      <c r="Q92" s="26">
        <f t="shared" si="7"/>
        <v>118</v>
      </c>
      <c r="R92" s="48">
        <f t="shared" si="8"/>
        <v>0.38860103626943004</v>
      </c>
      <c r="V92" t="s">
        <v>220</v>
      </c>
      <c r="W92">
        <v>801</v>
      </c>
      <c r="X92">
        <v>207</v>
      </c>
      <c r="Y92" s="94">
        <v>0.26</v>
      </c>
      <c r="Z92" s="125">
        <v>16</v>
      </c>
      <c r="AB92" s="59" t="s">
        <v>220</v>
      </c>
      <c r="AC92" s="81">
        <v>207</v>
      </c>
      <c r="AD92" s="48">
        <v>0.25842696629213485</v>
      </c>
      <c r="AE92" s="81">
        <v>193</v>
      </c>
      <c r="AF92" s="48">
        <v>0.93</v>
      </c>
      <c r="AG92" s="125">
        <v>64</v>
      </c>
      <c r="AI92" s="59" t="s">
        <v>220</v>
      </c>
      <c r="AJ92" s="81">
        <v>801</v>
      </c>
      <c r="AK92" s="81">
        <v>207</v>
      </c>
      <c r="AL92" s="81">
        <v>36</v>
      </c>
      <c r="AM92" s="81">
        <v>36</v>
      </c>
      <c r="AN92" s="82">
        <v>0.5</v>
      </c>
      <c r="AO92" s="26">
        <v>20</v>
      </c>
      <c r="AP92" s="94"/>
      <c r="AQ92" t="s">
        <v>220</v>
      </c>
      <c r="AR92" s="26" t="s">
        <v>6400</v>
      </c>
      <c r="AS92" s="26">
        <v>75</v>
      </c>
      <c r="AT92" s="120">
        <v>118</v>
      </c>
      <c r="AU92" s="94">
        <v>0.38860103626943004</v>
      </c>
    </row>
    <row r="93" spans="2:47" x14ac:dyDescent="0.3">
      <c r="B93" s="125" t="s">
        <v>221</v>
      </c>
      <c r="C93" s="125">
        <v>214</v>
      </c>
      <c r="D93" s="125">
        <v>39</v>
      </c>
      <c r="E93" s="94">
        <v>0.18</v>
      </c>
      <c r="F93" s="132">
        <v>24</v>
      </c>
      <c r="G93" s="94">
        <v>0.62</v>
      </c>
      <c r="H93" s="81">
        <v>4</v>
      </c>
      <c r="I93" s="81">
        <v>11</v>
      </c>
      <c r="J93" s="82">
        <v>0.27</v>
      </c>
      <c r="K93" s="26">
        <f t="shared" si="9"/>
        <v>24</v>
      </c>
      <c r="L93" s="26">
        <v>46</v>
      </c>
      <c r="M93" s="26">
        <v>42</v>
      </c>
      <c r="N93" s="125">
        <f t="shared" si="10"/>
        <v>112</v>
      </c>
      <c r="O93" s="26" t="str">
        <f t="shared" si="11"/>
        <v>Ja</v>
      </c>
      <c r="P93" s="26">
        <f t="shared" si="6"/>
        <v>0</v>
      </c>
      <c r="Q93" s="26">
        <f t="shared" si="7"/>
        <v>24</v>
      </c>
      <c r="R93" s="48">
        <f t="shared" si="8"/>
        <v>0</v>
      </c>
      <c r="V93" t="s">
        <v>221</v>
      </c>
      <c r="W93">
        <v>214</v>
      </c>
      <c r="X93">
        <v>39</v>
      </c>
      <c r="Y93" s="94">
        <v>0.18</v>
      </c>
      <c r="Z93" s="125">
        <v>24</v>
      </c>
      <c r="AB93" s="59" t="s">
        <v>221</v>
      </c>
      <c r="AC93" s="81">
        <v>39</v>
      </c>
      <c r="AD93" s="48">
        <v>0.1822429906542056</v>
      </c>
      <c r="AE93" s="81">
        <v>24</v>
      </c>
      <c r="AF93" s="48">
        <v>0.62</v>
      </c>
      <c r="AG93" s="125">
        <v>46</v>
      </c>
      <c r="AI93" s="59" t="s">
        <v>221</v>
      </c>
      <c r="AJ93" s="81">
        <v>214</v>
      </c>
      <c r="AK93" s="81">
        <v>39</v>
      </c>
      <c r="AL93" s="81">
        <v>4</v>
      </c>
      <c r="AM93" s="81">
        <v>11</v>
      </c>
      <c r="AN93" s="82">
        <v>0.27</v>
      </c>
      <c r="AO93" s="26">
        <v>42</v>
      </c>
      <c r="AP93" s="94"/>
      <c r="AQ93" t="s">
        <v>221</v>
      </c>
      <c r="AR93" s="26" t="s">
        <v>6400</v>
      </c>
      <c r="AS93" s="26">
        <v>0</v>
      </c>
      <c r="AT93" s="120">
        <v>24</v>
      </c>
      <c r="AU93" s="94">
        <v>0</v>
      </c>
    </row>
    <row r="94" spans="2:47" x14ac:dyDescent="0.3">
      <c r="B94" s="125" t="s">
        <v>225</v>
      </c>
      <c r="C94" s="125">
        <v>165</v>
      </c>
      <c r="D94" s="125">
        <v>20</v>
      </c>
      <c r="E94" s="94">
        <v>0.12</v>
      </c>
      <c r="F94" s="132">
        <v>0</v>
      </c>
      <c r="G94" s="94">
        <v>0</v>
      </c>
      <c r="H94" s="81">
        <v>20</v>
      </c>
      <c r="I94" s="81">
        <v>0</v>
      </c>
      <c r="J94" s="82">
        <v>1</v>
      </c>
      <c r="K94" s="26">
        <f t="shared" si="9"/>
        <v>30</v>
      </c>
      <c r="L94" s="26">
        <v>1</v>
      </c>
      <c r="M94" s="26">
        <v>1</v>
      </c>
      <c r="N94" s="125">
        <f t="shared" si="10"/>
        <v>32</v>
      </c>
      <c r="O94" s="26" t="str">
        <f t="shared" si="11"/>
        <v>Nej</v>
      </c>
      <c r="P94" s="26"/>
      <c r="Q94" s="26"/>
      <c r="R94" s="48"/>
      <c r="V94" t="s">
        <v>225</v>
      </c>
      <c r="W94">
        <v>165</v>
      </c>
      <c r="X94">
        <v>20</v>
      </c>
      <c r="Y94" s="94">
        <v>0.12</v>
      </c>
      <c r="Z94" s="125">
        <v>30</v>
      </c>
      <c r="AB94" s="59" t="s">
        <v>225</v>
      </c>
      <c r="AC94" s="81">
        <v>20</v>
      </c>
      <c r="AD94" s="48">
        <v>0.12121212121212122</v>
      </c>
      <c r="AE94" s="81">
        <v>0</v>
      </c>
      <c r="AF94" s="48">
        <v>0</v>
      </c>
      <c r="AG94" s="125">
        <v>1</v>
      </c>
      <c r="AI94" s="59" t="s">
        <v>225</v>
      </c>
      <c r="AJ94" s="81">
        <v>165</v>
      </c>
      <c r="AK94" s="81">
        <v>20</v>
      </c>
      <c r="AL94" s="81">
        <v>20</v>
      </c>
      <c r="AM94" s="81">
        <v>0</v>
      </c>
      <c r="AN94" s="82">
        <v>1</v>
      </c>
      <c r="AO94" s="26">
        <v>1</v>
      </c>
      <c r="AP94" s="94"/>
      <c r="AQ94" s="125" t="s">
        <v>225</v>
      </c>
      <c r="AR94" s="26" t="s">
        <v>6396</v>
      </c>
    </row>
    <row r="95" spans="2:47" x14ac:dyDescent="0.3">
      <c r="B95" s="125" t="s">
        <v>227</v>
      </c>
      <c r="C95" s="125">
        <v>69</v>
      </c>
      <c r="D95" s="125">
        <v>11</v>
      </c>
      <c r="E95" s="94">
        <v>0.16</v>
      </c>
      <c r="F95" s="132">
        <v>0</v>
      </c>
      <c r="G95" s="94">
        <v>0</v>
      </c>
      <c r="H95" s="81">
        <v>11</v>
      </c>
      <c r="I95" s="81">
        <v>0</v>
      </c>
      <c r="J95" s="82">
        <v>1</v>
      </c>
      <c r="K95" s="26">
        <f t="shared" si="9"/>
        <v>26</v>
      </c>
      <c r="L95" s="26">
        <v>1</v>
      </c>
      <c r="M95" s="26">
        <v>1</v>
      </c>
      <c r="N95" s="125">
        <f t="shared" si="10"/>
        <v>28</v>
      </c>
      <c r="O95" s="26" t="str">
        <f t="shared" si="11"/>
        <v>Nej</v>
      </c>
      <c r="P95" s="26"/>
      <c r="Q95" s="26"/>
      <c r="R95" s="48"/>
      <c r="V95" t="s">
        <v>227</v>
      </c>
      <c r="W95">
        <v>69</v>
      </c>
      <c r="X95">
        <v>11</v>
      </c>
      <c r="Y95" s="94">
        <v>0.16</v>
      </c>
      <c r="Z95" s="125">
        <v>26</v>
      </c>
      <c r="AB95" s="59" t="s">
        <v>227</v>
      </c>
      <c r="AC95" s="81">
        <v>11</v>
      </c>
      <c r="AD95" s="48">
        <v>0.15942028985507245</v>
      </c>
      <c r="AE95" s="81">
        <v>0</v>
      </c>
      <c r="AF95" s="48">
        <v>0</v>
      </c>
      <c r="AG95" s="125">
        <v>1</v>
      </c>
      <c r="AI95" s="59" t="s">
        <v>227</v>
      </c>
      <c r="AJ95" s="81">
        <v>69</v>
      </c>
      <c r="AK95" s="81">
        <v>11</v>
      </c>
      <c r="AL95" s="81">
        <v>11</v>
      </c>
      <c r="AM95" s="81">
        <v>0</v>
      </c>
      <c r="AN95" s="82">
        <v>1</v>
      </c>
      <c r="AO95" s="26">
        <v>1</v>
      </c>
      <c r="AP95" s="94"/>
      <c r="AQ95" s="125" t="s">
        <v>227</v>
      </c>
      <c r="AR95" s="26" t="s">
        <v>6396</v>
      </c>
    </row>
    <row r="96" spans="2:47" x14ac:dyDescent="0.3">
      <c r="B96" s="125" t="s">
        <v>228</v>
      </c>
      <c r="C96" s="125">
        <v>231</v>
      </c>
      <c r="D96" s="125">
        <v>58</v>
      </c>
      <c r="E96" s="94">
        <v>0.25</v>
      </c>
      <c r="F96" s="132">
        <v>11</v>
      </c>
      <c r="G96" s="94">
        <v>0.19</v>
      </c>
      <c r="H96" s="81">
        <v>30</v>
      </c>
      <c r="I96" s="81">
        <v>17</v>
      </c>
      <c r="J96" s="82">
        <v>0.64</v>
      </c>
      <c r="K96" s="26">
        <f t="shared" si="9"/>
        <v>17</v>
      </c>
      <c r="L96" s="26">
        <v>8</v>
      </c>
      <c r="M96" s="26">
        <v>6</v>
      </c>
      <c r="N96" s="125">
        <f t="shared" si="10"/>
        <v>31</v>
      </c>
      <c r="O96" s="26" t="str">
        <f t="shared" si="11"/>
        <v>Ja</v>
      </c>
      <c r="P96" s="26">
        <f t="shared" si="6"/>
        <v>0</v>
      </c>
      <c r="Q96" s="26">
        <f t="shared" si="7"/>
        <v>11</v>
      </c>
      <c r="R96" s="48">
        <f t="shared" si="8"/>
        <v>0</v>
      </c>
      <c r="V96" t="s">
        <v>228</v>
      </c>
      <c r="W96">
        <v>231</v>
      </c>
      <c r="X96">
        <v>58</v>
      </c>
      <c r="Y96" s="94">
        <v>0.25</v>
      </c>
      <c r="Z96" s="125">
        <v>17</v>
      </c>
      <c r="AB96" s="59" t="s">
        <v>228</v>
      </c>
      <c r="AC96" s="81">
        <v>58</v>
      </c>
      <c r="AD96" s="48">
        <v>0.25108225108225107</v>
      </c>
      <c r="AE96" s="81">
        <v>11</v>
      </c>
      <c r="AF96" s="48">
        <v>0.19</v>
      </c>
      <c r="AG96" s="125">
        <v>8</v>
      </c>
      <c r="AI96" s="59" t="s">
        <v>228</v>
      </c>
      <c r="AJ96" s="81">
        <v>231</v>
      </c>
      <c r="AK96" s="81">
        <v>58</v>
      </c>
      <c r="AL96" s="81">
        <v>30</v>
      </c>
      <c r="AM96" s="81">
        <v>17</v>
      </c>
      <c r="AN96" s="82">
        <v>0.64</v>
      </c>
      <c r="AO96" s="26">
        <v>6</v>
      </c>
      <c r="AP96" s="94"/>
      <c r="AQ96" t="s">
        <v>228</v>
      </c>
      <c r="AR96" s="26" t="s">
        <v>6400</v>
      </c>
      <c r="AS96" s="26">
        <v>0</v>
      </c>
      <c r="AT96" s="120">
        <v>11</v>
      </c>
      <c r="AU96" s="94">
        <v>0</v>
      </c>
    </row>
    <row r="97" spans="2:47" x14ac:dyDescent="0.3">
      <c r="B97" s="125" t="s">
        <v>229</v>
      </c>
      <c r="C97" s="125">
        <v>923</v>
      </c>
      <c r="D97" s="125">
        <v>114</v>
      </c>
      <c r="E97" s="94">
        <v>0.12</v>
      </c>
      <c r="F97" s="132">
        <v>120</v>
      </c>
      <c r="G97" s="94">
        <v>1.05</v>
      </c>
      <c r="H97" s="81">
        <v>12</v>
      </c>
      <c r="I97" s="81">
        <v>33</v>
      </c>
      <c r="J97" s="82">
        <v>0.27</v>
      </c>
      <c r="K97" s="26">
        <f t="shared" si="9"/>
        <v>30</v>
      </c>
      <c r="L97" s="26">
        <v>70</v>
      </c>
      <c r="M97" s="26">
        <v>42</v>
      </c>
      <c r="N97" s="125">
        <f t="shared" si="10"/>
        <v>142</v>
      </c>
      <c r="O97" s="26" t="str">
        <f t="shared" si="11"/>
        <v>Ja</v>
      </c>
      <c r="P97" s="26">
        <f t="shared" si="6"/>
        <v>48</v>
      </c>
      <c r="Q97" s="26">
        <f t="shared" si="7"/>
        <v>72</v>
      </c>
      <c r="R97" s="48">
        <f t="shared" si="8"/>
        <v>0.4</v>
      </c>
      <c r="V97" t="s">
        <v>229</v>
      </c>
      <c r="W97">
        <v>923</v>
      </c>
      <c r="X97">
        <v>114</v>
      </c>
      <c r="Y97" s="94">
        <v>0.12</v>
      </c>
      <c r="Z97" s="125">
        <v>30</v>
      </c>
      <c r="AB97" s="59" t="s">
        <v>229</v>
      </c>
      <c r="AC97" s="81">
        <v>114</v>
      </c>
      <c r="AD97" s="48">
        <v>0.12351029252437704</v>
      </c>
      <c r="AE97" s="81">
        <v>120</v>
      </c>
      <c r="AF97" s="48">
        <v>1.05</v>
      </c>
      <c r="AG97" s="125">
        <v>70</v>
      </c>
      <c r="AI97" s="59" t="s">
        <v>229</v>
      </c>
      <c r="AJ97" s="81">
        <v>923</v>
      </c>
      <c r="AK97" s="81">
        <v>114</v>
      </c>
      <c r="AL97" s="81">
        <v>12</v>
      </c>
      <c r="AM97" s="81">
        <v>33</v>
      </c>
      <c r="AN97" s="82">
        <v>0.27</v>
      </c>
      <c r="AO97" s="26">
        <v>42</v>
      </c>
      <c r="AP97" s="94"/>
      <c r="AQ97" t="s">
        <v>229</v>
      </c>
      <c r="AR97" s="26" t="s">
        <v>6400</v>
      </c>
      <c r="AS97" s="26">
        <v>48</v>
      </c>
      <c r="AT97" s="120">
        <v>72</v>
      </c>
      <c r="AU97" s="94">
        <v>0.4</v>
      </c>
    </row>
    <row r="98" spans="2:47" x14ac:dyDescent="0.3">
      <c r="B98" s="125" t="s">
        <v>230</v>
      </c>
      <c r="C98" s="125">
        <v>74</v>
      </c>
      <c r="D98" s="125">
        <v>11</v>
      </c>
      <c r="E98" s="94">
        <v>0.15</v>
      </c>
      <c r="F98" s="132">
        <v>0</v>
      </c>
      <c r="G98" s="94">
        <v>0</v>
      </c>
      <c r="H98" s="81">
        <v>11</v>
      </c>
      <c r="I98" s="81">
        <v>0</v>
      </c>
      <c r="J98" s="82">
        <v>1</v>
      </c>
      <c r="K98" s="26">
        <f t="shared" si="9"/>
        <v>27</v>
      </c>
      <c r="L98" s="26">
        <v>1</v>
      </c>
      <c r="M98" s="26">
        <v>1</v>
      </c>
      <c r="N98" s="125">
        <f t="shared" si="10"/>
        <v>29</v>
      </c>
      <c r="O98" s="26" t="str">
        <f t="shared" si="11"/>
        <v>Nej</v>
      </c>
      <c r="P98" s="26"/>
      <c r="Q98" s="26"/>
      <c r="R98" s="48"/>
      <c r="V98" t="s">
        <v>230</v>
      </c>
      <c r="W98">
        <v>74</v>
      </c>
      <c r="X98">
        <v>11</v>
      </c>
      <c r="Y98" s="94">
        <v>0.15</v>
      </c>
      <c r="Z98" s="125">
        <v>27</v>
      </c>
      <c r="AB98" s="59" t="s">
        <v>230</v>
      </c>
      <c r="AC98" s="81">
        <v>11</v>
      </c>
      <c r="AD98" s="48">
        <v>0.14864864864864866</v>
      </c>
      <c r="AE98" s="81">
        <v>0</v>
      </c>
      <c r="AF98" s="48">
        <v>0</v>
      </c>
      <c r="AG98" s="125">
        <v>1</v>
      </c>
      <c r="AI98" s="59" t="s">
        <v>230</v>
      </c>
      <c r="AJ98" s="81">
        <v>74</v>
      </c>
      <c r="AK98" s="81">
        <v>11</v>
      </c>
      <c r="AL98" s="81">
        <v>11</v>
      </c>
      <c r="AM98" s="81">
        <v>0</v>
      </c>
      <c r="AN98" s="82">
        <v>1</v>
      </c>
      <c r="AO98" s="26">
        <v>1</v>
      </c>
      <c r="AP98" s="94"/>
      <c r="AQ98" s="125" t="s">
        <v>230</v>
      </c>
      <c r="AR98" s="26" t="s">
        <v>6396</v>
      </c>
    </row>
    <row r="99" spans="2:47" x14ac:dyDescent="0.3">
      <c r="B99" s="125" t="s">
        <v>231</v>
      </c>
      <c r="C99" s="125">
        <v>413</v>
      </c>
      <c r="D99" s="125">
        <v>51</v>
      </c>
      <c r="E99" s="94">
        <v>0.12</v>
      </c>
      <c r="F99" s="132">
        <v>31</v>
      </c>
      <c r="G99" s="94">
        <v>0.61</v>
      </c>
      <c r="H99" s="81">
        <v>16</v>
      </c>
      <c r="I99" s="81">
        <v>19</v>
      </c>
      <c r="J99" s="82">
        <v>0.46</v>
      </c>
      <c r="K99" s="26">
        <f t="shared" si="9"/>
        <v>30</v>
      </c>
      <c r="L99" s="26">
        <v>45</v>
      </c>
      <c r="M99" s="26">
        <v>24</v>
      </c>
      <c r="N99" s="125">
        <f t="shared" si="10"/>
        <v>99</v>
      </c>
      <c r="O99" s="26" t="str">
        <f t="shared" si="11"/>
        <v>Ja</v>
      </c>
      <c r="P99" s="26">
        <f t="shared" si="6"/>
        <v>0</v>
      </c>
      <c r="Q99" s="26">
        <f t="shared" si="7"/>
        <v>31</v>
      </c>
      <c r="R99" s="48">
        <f t="shared" si="8"/>
        <v>0</v>
      </c>
      <c r="V99" t="s">
        <v>231</v>
      </c>
      <c r="W99">
        <v>413</v>
      </c>
      <c r="X99">
        <v>51</v>
      </c>
      <c r="Y99" s="94">
        <v>0.12</v>
      </c>
      <c r="Z99" s="125">
        <v>30</v>
      </c>
      <c r="AB99" s="59" t="s">
        <v>231</v>
      </c>
      <c r="AC99" s="81">
        <v>51</v>
      </c>
      <c r="AD99" s="48">
        <v>0.12348668280871671</v>
      </c>
      <c r="AE99" s="81">
        <v>31</v>
      </c>
      <c r="AF99" s="48">
        <v>0.61</v>
      </c>
      <c r="AG99" s="125">
        <v>45</v>
      </c>
      <c r="AI99" s="59" t="s">
        <v>231</v>
      </c>
      <c r="AJ99" s="81">
        <v>413</v>
      </c>
      <c r="AK99" s="81">
        <v>51</v>
      </c>
      <c r="AL99" s="81">
        <v>16</v>
      </c>
      <c r="AM99" s="81">
        <v>19</v>
      </c>
      <c r="AN99" s="82">
        <v>0.46</v>
      </c>
      <c r="AO99" s="26">
        <v>24</v>
      </c>
      <c r="AP99" s="94"/>
      <c r="AQ99" t="s">
        <v>231</v>
      </c>
      <c r="AR99" s="26" t="s">
        <v>6400</v>
      </c>
      <c r="AS99" s="26">
        <v>0</v>
      </c>
      <c r="AT99" s="120">
        <v>31</v>
      </c>
      <c r="AU99" s="94">
        <v>0</v>
      </c>
    </row>
    <row r="100" spans="2:47" x14ac:dyDescent="0.3">
      <c r="B100" s="125" t="s">
        <v>233</v>
      </c>
      <c r="C100" s="125">
        <v>2173</v>
      </c>
      <c r="D100" s="125">
        <v>211</v>
      </c>
      <c r="E100" s="94">
        <v>0.1</v>
      </c>
      <c r="F100" s="132">
        <v>218</v>
      </c>
      <c r="G100" s="94">
        <v>1.03</v>
      </c>
      <c r="H100" s="81">
        <v>23</v>
      </c>
      <c r="I100" s="81">
        <v>94</v>
      </c>
      <c r="J100" s="82">
        <v>0.2</v>
      </c>
      <c r="K100" s="26">
        <f t="shared" si="9"/>
        <v>32</v>
      </c>
      <c r="L100" s="26">
        <v>69</v>
      </c>
      <c r="M100" s="26">
        <v>45</v>
      </c>
      <c r="N100" s="125">
        <f t="shared" si="10"/>
        <v>146</v>
      </c>
      <c r="O100" s="26" t="str">
        <f t="shared" si="11"/>
        <v>Ja</v>
      </c>
      <c r="P100" s="26">
        <f t="shared" si="6"/>
        <v>132</v>
      </c>
      <c r="Q100" s="26">
        <f t="shared" si="7"/>
        <v>86</v>
      </c>
      <c r="R100" s="48">
        <f t="shared" si="8"/>
        <v>0.60550458715596334</v>
      </c>
      <c r="V100" t="s">
        <v>233</v>
      </c>
      <c r="W100">
        <v>2173</v>
      </c>
      <c r="X100">
        <v>211</v>
      </c>
      <c r="Y100" s="94">
        <v>0.1</v>
      </c>
      <c r="Z100" s="125">
        <v>32</v>
      </c>
      <c r="AB100" s="59" t="s">
        <v>233</v>
      </c>
      <c r="AC100" s="81">
        <v>211</v>
      </c>
      <c r="AD100" s="48">
        <v>9.7100782328578009E-2</v>
      </c>
      <c r="AE100" s="81">
        <v>218</v>
      </c>
      <c r="AF100" s="48">
        <v>1.03</v>
      </c>
      <c r="AG100" s="125">
        <v>69</v>
      </c>
      <c r="AI100" s="59" t="s">
        <v>233</v>
      </c>
      <c r="AJ100" s="81">
        <v>2173</v>
      </c>
      <c r="AK100" s="81">
        <v>211</v>
      </c>
      <c r="AL100" s="81">
        <v>23</v>
      </c>
      <c r="AM100" s="81">
        <v>94</v>
      </c>
      <c r="AN100" s="82">
        <v>0.2</v>
      </c>
      <c r="AO100" s="26">
        <v>45</v>
      </c>
      <c r="AP100" s="94"/>
      <c r="AQ100" t="s">
        <v>233</v>
      </c>
      <c r="AR100" s="26" t="s">
        <v>6400</v>
      </c>
      <c r="AS100" s="26">
        <v>132</v>
      </c>
      <c r="AT100" s="120">
        <v>86</v>
      </c>
      <c r="AU100" s="94">
        <v>0.60550458715596334</v>
      </c>
    </row>
    <row r="101" spans="2:47" x14ac:dyDescent="0.3">
      <c r="B101" s="125" t="s">
        <v>237</v>
      </c>
      <c r="C101" s="125">
        <v>269</v>
      </c>
      <c r="D101" s="125">
        <v>16</v>
      </c>
      <c r="E101" s="94">
        <v>0.06</v>
      </c>
      <c r="F101" s="132">
        <v>0</v>
      </c>
      <c r="G101" s="94">
        <v>0</v>
      </c>
      <c r="H101" s="81">
        <v>16</v>
      </c>
      <c r="I101" s="81">
        <v>0</v>
      </c>
      <c r="J101" s="82">
        <v>1</v>
      </c>
      <c r="K101" s="26">
        <f t="shared" si="9"/>
        <v>36</v>
      </c>
      <c r="L101" s="26">
        <v>1</v>
      </c>
      <c r="M101" s="26">
        <v>1</v>
      </c>
      <c r="N101" s="125">
        <f t="shared" si="10"/>
        <v>38</v>
      </c>
      <c r="O101" s="26" t="str">
        <f t="shared" si="11"/>
        <v>Nej</v>
      </c>
      <c r="P101" s="26"/>
      <c r="Q101" s="26"/>
      <c r="R101" s="48"/>
      <c r="V101" t="s">
        <v>237</v>
      </c>
      <c r="W101">
        <v>269</v>
      </c>
      <c r="X101">
        <v>16</v>
      </c>
      <c r="Y101" s="94">
        <v>0.06</v>
      </c>
      <c r="Z101" s="125">
        <v>36</v>
      </c>
      <c r="AB101" s="59" t="s">
        <v>237</v>
      </c>
      <c r="AC101" s="81">
        <v>16</v>
      </c>
      <c r="AD101" s="48">
        <v>5.9479553903345722E-2</v>
      </c>
      <c r="AE101" s="81">
        <v>0</v>
      </c>
      <c r="AF101" s="48">
        <v>0</v>
      </c>
      <c r="AG101" s="125">
        <v>1</v>
      </c>
      <c r="AI101" s="59" t="s">
        <v>237</v>
      </c>
      <c r="AJ101" s="81">
        <v>269</v>
      </c>
      <c r="AK101" s="81">
        <v>16</v>
      </c>
      <c r="AL101" s="81">
        <v>16</v>
      </c>
      <c r="AM101" s="81">
        <v>0</v>
      </c>
      <c r="AN101" s="82">
        <v>1</v>
      </c>
      <c r="AO101" s="26">
        <v>1</v>
      </c>
      <c r="AP101" s="94"/>
      <c r="AQ101" s="125" t="s">
        <v>237</v>
      </c>
      <c r="AR101" s="26" t="s">
        <v>6396</v>
      </c>
      <c r="AS101" s="26"/>
      <c r="AT101" s="120"/>
      <c r="AU101" s="125"/>
    </row>
    <row r="102" spans="2:47" x14ac:dyDescent="0.3">
      <c r="B102" s="125" t="s">
        <v>238</v>
      </c>
      <c r="C102" s="125">
        <v>230</v>
      </c>
      <c r="D102" s="125">
        <v>62</v>
      </c>
      <c r="E102" s="94">
        <v>0.27</v>
      </c>
      <c r="F102" s="132">
        <v>0</v>
      </c>
      <c r="G102" s="94">
        <v>0</v>
      </c>
      <c r="H102" s="81">
        <v>33</v>
      </c>
      <c r="I102" s="81">
        <v>29</v>
      </c>
      <c r="J102" s="82">
        <v>0.53</v>
      </c>
      <c r="K102" s="26">
        <f t="shared" si="9"/>
        <v>15</v>
      </c>
      <c r="L102" s="26">
        <v>1</v>
      </c>
      <c r="M102" s="26">
        <v>17</v>
      </c>
      <c r="N102" s="125">
        <f t="shared" si="10"/>
        <v>33</v>
      </c>
      <c r="O102" s="26" t="str">
        <f t="shared" si="11"/>
        <v>Nej</v>
      </c>
      <c r="P102" s="26"/>
      <c r="Q102" s="26"/>
      <c r="R102" s="48"/>
      <c r="V102" t="s">
        <v>238</v>
      </c>
      <c r="W102">
        <v>230</v>
      </c>
      <c r="X102">
        <v>62</v>
      </c>
      <c r="Y102" s="94">
        <v>0.27</v>
      </c>
      <c r="Z102" s="125">
        <v>15</v>
      </c>
      <c r="AB102" s="59" t="s">
        <v>238</v>
      </c>
      <c r="AC102" s="81">
        <v>62</v>
      </c>
      <c r="AD102" s="48">
        <v>0.26956521739130435</v>
      </c>
      <c r="AE102" s="81">
        <v>0</v>
      </c>
      <c r="AF102" s="48">
        <v>0</v>
      </c>
      <c r="AG102" s="125">
        <v>1</v>
      </c>
      <c r="AI102" s="59" t="s">
        <v>238</v>
      </c>
      <c r="AJ102" s="81">
        <v>230</v>
      </c>
      <c r="AK102" s="81">
        <v>62</v>
      </c>
      <c r="AL102" s="81">
        <v>33</v>
      </c>
      <c r="AM102" s="81">
        <v>29</v>
      </c>
      <c r="AN102" s="82">
        <v>0.53</v>
      </c>
      <c r="AO102" s="26">
        <v>17</v>
      </c>
      <c r="AP102" s="94"/>
      <c r="AQ102" s="125" t="s">
        <v>238</v>
      </c>
      <c r="AR102" s="26" t="s">
        <v>6396</v>
      </c>
    </row>
    <row r="103" spans="2:47" x14ac:dyDescent="0.3">
      <c r="B103" s="125" t="s">
        <v>239</v>
      </c>
      <c r="C103" s="125">
        <v>223</v>
      </c>
      <c r="D103" s="125">
        <v>28</v>
      </c>
      <c r="E103" s="94">
        <v>0.13</v>
      </c>
      <c r="F103" s="132">
        <v>0</v>
      </c>
      <c r="G103" s="94">
        <v>0</v>
      </c>
      <c r="H103" s="81">
        <v>28</v>
      </c>
      <c r="I103" s="81">
        <v>0</v>
      </c>
      <c r="J103" s="82">
        <v>1</v>
      </c>
      <c r="K103" s="26">
        <f t="shared" si="9"/>
        <v>29</v>
      </c>
      <c r="L103" s="26">
        <v>1</v>
      </c>
      <c r="M103" s="81">
        <v>1</v>
      </c>
      <c r="N103" s="125">
        <f t="shared" si="10"/>
        <v>31</v>
      </c>
      <c r="O103" s="26" t="str">
        <f t="shared" si="11"/>
        <v>Nej</v>
      </c>
      <c r="P103" s="26"/>
      <c r="Q103" s="26"/>
      <c r="R103" s="48"/>
      <c r="V103" t="s">
        <v>239</v>
      </c>
      <c r="W103">
        <v>223</v>
      </c>
      <c r="X103">
        <v>28</v>
      </c>
      <c r="Y103" s="94">
        <v>0.13</v>
      </c>
      <c r="Z103" s="125">
        <v>29</v>
      </c>
      <c r="AB103" s="59" t="s">
        <v>239</v>
      </c>
      <c r="AC103" s="81">
        <v>28</v>
      </c>
      <c r="AD103" s="48">
        <v>0.12556053811659193</v>
      </c>
      <c r="AE103" s="81">
        <v>0</v>
      </c>
      <c r="AF103" s="48">
        <v>0</v>
      </c>
      <c r="AG103" s="125">
        <v>1</v>
      </c>
      <c r="AI103" s="59" t="s">
        <v>239</v>
      </c>
      <c r="AJ103" s="81">
        <v>223</v>
      </c>
      <c r="AK103" s="81">
        <v>28</v>
      </c>
      <c r="AL103" s="81">
        <v>28</v>
      </c>
      <c r="AM103" s="81">
        <v>0</v>
      </c>
      <c r="AN103" s="82">
        <v>1</v>
      </c>
      <c r="AO103" s="81">
        <v>1</v>
      </c>
      <c r="AP103" s="94"/>
      <c r="AQ103" s="125" t="s">
        <v>239</v>
      </c>
      <c r="AR103" s="26" t="s">
        <v>6396</v>
      </c>
    </row>
    <row r="104" spans="2:47" x14ac:dyDescent="0.3">
      <c r="B104" s="125" t="s">
        <v>240</v>
      </c>
      <c r="C104" s="125">
        <v>335</v>
      </c>
      <c r="D104" s="125">
        <v>93</v>
      </c>
      <c r="E104" s="94">
        <v>0.28000000000000003</v>
      </c>
      <c r="F104" s="132">
        <v>41</v>
      </c>
      <c r="G104" s="94">
        <v>0.44</v>
      </c>
      <c r="H104" s="81">
        <v>24</v>
      </c>
      <c r="I104" s="81">
        <v>28</v>
      </c>
      <c r="J104" s="82">
        <v>0.46</v>
      </c>
      <c r="K104" s="26">
        <f t="shared" si="9"/>
        <v>14</v>
      </c>
      <c r="L104" s="26">
        <v>28</v>
      </c>
      <c r="M104" s="26">
        <v>24</v>
      </c>
      <c r="N104" s="125">
        <f t="shared" si="10"/>
        <v>66</v>
      </c>
      <c r="O104" s="26" t="str">
        <f t="shared" si="11"/>
        <v>Ja</v>
      </c>
      <c r="P104" s="26">
        <f t="shared" si="6"/>
        <v>0</v>
      </c>
      <c r="Q104" s="26">
        <f t="shared" si="7"/>
        <v>41</v>
      </c>
      <c r="R104" s="48">
        <f t="shared" si="8"/>
        <v>0</v>
      </c>
      <c r="V104" t="s">
        <v>240</v>
      </c>
      <c r="W104">
        <v>335</v>
      </c>
      <c r="X104">
        <v>93</v>
      </c>
      <c r="Y104" s="94">
        <v>0.28000000000000003</v>
      </c>
      <c r="Z104" s="125">
        <v>14</v>
      </c>
      <c r="AB104" s="59" t="s">
        <v>240</v>
      </c>
      <c r="AC104" s="81">
        <v>93</v>
      </c>
      <c r="AD104" s="48">
        <v>0.27761194029850744</v>
      </c>
      <c r="AE104" s="81">
        <v>41</v>
      </c>
      <c r="AF104" s="48">
        <v>0.44</v>
      </c>
      <c r="AG104" s="125">
        <v>28</v>
      </c>
      <c r="AI104" s="59" t="s">
        <v>240</v>
      </c>
      <c r="AJ104" s="81">
        <v>335</v>
      </c>
      <c r="AK104" s="81">
        <v>93</v>
      </c>
      <c r="AL104" s="81">
        <v>24</v>
      </c>
      <c r="AM104" s="81">
        <v>28</v>
      </c>
      <c r="AN104" s="82">
        <v>0.46</v>
      </c>
      <c r="AO104" s="26">
        <v>24</v>
      </c>
      <c r="AP104" s="94"/>
      <c r="AQ104" t="s">
        <v>240</v>
      </c>
      <c r="AR104" s="26" t="s">
        <v>6400</v>
      </c>
      <c r="AS104" s="26">
        <v>0</v>
      </c>
      <c r="AT104" s="120">
        <v>41</v>
      </c>
      <c r="AU104" s="94">
        <v>0</v>
      </c>
    </row>
    <row r="105" spans="2:47" x14ac:dyDescent="0.3">
      <c r="B105" s="125" t="s">
        <v>245</v>
      </c>
      <c r="C105" s="125">
        <v>145</v>
      </c>
      <c r="D105" s="125">
        <v>22</v>
      </c>
      <c r="E105" s="94">
        <v>0.15</v>
      </c>
      <c r="F105" s="132">
        <v>11</v>
      </c>
      <c r="G105" s="94">
        <v>0.5</v>
      </c>
      <c r="H105" s="81">
        <v>1</v>
      </c>
      <c r="I105" s="81">
        <v>10</v>
      </c>
      <c r="J105" s="82">
        <v>0.09</v>
      </c>
      <c r="K105" s="26">
        <f t="shared" si="9"/>
        <v>27</v>
      </c>
      <c r="L105" s="26">
        <v>34</v>
      </c>
      <c r="M105" s="26">
        <v>49</v>
      </c>
      <c r="N105" s="125">
        <f t="shared" si="10"/>
        <v>110</v>
      </c>
      <c r="O105" s="26" t="str">
        <f t="shared" si="11"/>
        <v>Ja</v>
      </c>
      <c r="P105" s="26">
        <f t="shared" si="6"/>
        <v>0</v>
      </c>
      <c r="Q105" s="26">
        <f t="shared" si="7"/>
        <v>11</v>
      </c>
      <c r="R105" s="48">
        <f t="shared" si="8"/>
        <v>0</v>
      </c>
      <c r="V105" t="s">
        <v>245</v>
      </c>
      <c r="W105">
        <v>145</v>
      </c>
      <c r="X105">
        <v>22</v>
      </c>
      <c r="Y105" s="94">
        <v>0.15</v>
      </c>
      <c r="Z105" s="125">
        <v>27</v>
      </c>
      <c r="AB105" s="59" t="s">
        <v>245</v>
      </c>
      <c r="AC105" s="81">
        <v>22</v>
      </c>
      <c r="AD105" s="48">
        <v>0.15172413793103448</v>
      </c>
      <c r="AE105" s="81">
        <v>11</v>
      </c>
      <c r="AF105" s="48">
        <v>0.5</v>
      </c>
      <c r="AG105" s="125">
        <v>34</v>
      </c>
      <c r="AI105" s="59" t="s">
        <v>245</v>
      </c>
      <c r="AJ105" s="81">
        <v>145</v>
      </c>
      <c r="AK105" s="81">
        <v>22</v>
      </c>
      <c r="AL105" s="81">
        <v>1</v>
      </c>
      <c r="AM105" s="81">
        <v>10</v>
      </c>
      <c r="AN105" s="82">
        <v>0.09</v>
      </c>
      <c r="AO105" s="26">
        <v>49</v>
      </c>
      <c r="AP105" s="94"/>
      <c r="AQ105" t="s">
        <v>245</v>
      </c>
      <c r="AR105" s="26" t="s">
        <v>6400</v>
      </c>
      <c r="AS105" s="26">
        <v>0</v>
      </c>
      <c r="AT105" s="120">
        <v>11</v>
      </c>
      <c r="AU105" s="94">
        <v>0</v>
      </c>
    </row>
    <row r="106" spans="2:47" x14ac:dyDescent="0.3">
      <c r="B106" s="125" t="s">
        <v>247</v>
      </c>
      <c r="C106" s="125">
        <v>487</v>
      </c>
      <c r="D106" s="125">
        <v>95</v>
      </c>
      <c r="E106" s="94">
        <v>0.2</v>
      </c>
      <c r="F106" s="132">
        <v>47</v>
      </c>
      <c r="G106" s="94">
        <v>0.49</v>
      </c>
      <c r="H106" s="81">
        <v>15</v>
      </c>
      <c r="I106" s="81">
        <v>33</v>
      </c>
      <c r="J106" s="82">
        <v>0.31</v>
      </c>
      <c r="K106" s="26">
        <f t="shared" si="9"/>
        <v>22</v>
      </c>
      <c r="L106" s="26">
        <v>33</v>
      </c>
      <c r="M106" s="26">
        <v>38</v>
      </c>
      <c r="N106" s="125">
        <f t="shared" si="10"/>
        <v>93</v>
      </c>
      <c r="O106" s="26" t="str">
        <f t="shared" si="11"/>
        <v>Ja</v>
      </c>
      <c r="P106" s="26">
        <f t="shared" si="6"/>
        <v>17</v>
      </c>
      <c r="Q106" s="26">
        <f t="shared" si="7"/>
        <v>30</v>
      </c>
      <c r="R106" s="48">
        <f t="shared" si="8"/>
        <v>0.36170212765957449</v>
      </c>
      <c r="V106" t="s">
        <v>247</v>
      </c>
      <c r="W106">
        <v>487</v>
      </c>
      <c r="X106">
        <v>95</v>
      </c>
      <c r="Y106" s="94">
        <v>0.2</v>
      </c>
      <c r="Z106" s="125">
        <v>22</v>
      </c>
      <c r="AB106" s="59" t="s">
        <v>247</v>
      </c>
      <c r="AC106" s="81">
        <v>95</v>
      </c>
      <c r="AD106" s="48">
        <v>0.19507186858316222</v>
      </c>
      <c r="AE106" s="81">
        <v>47</v>
      </c>
      <c r="AF106" s="48">
        <v>0.49</v>
      </c>
      <c r="AG106" s="125">
        <v>33</v>
      </c>
      <c r="AI106" s="59" t="s">
        <v>247</v>
      </c>
      <c r="AJ106" s="81">
        <v>487</v>
      </c>
      <c r="AK106" s="81">
        <v>95</v>
      </c>
      <c r="AL106" s="81">
        <v>15</v>
      </c>
      <c r="AM106" s="81">
        <v>33</v>
      </c>
      <c r="AN106" s="82">
        <v>0.31</v>
      </c>
      <c r="AO106" s="26">
        <v>38</v>
      </c>
      <c r="AP106" s="94"/>
      <c r="AQ106" t="s">
        <v>247</v>
      </c>
      <c r="AR106" s="26" t="s">
        <v>6400</v>
      </c>
      <c r="AS106" s="26">
        <v>17</v>
      </c>
      <c r="AT106" s="120">
        <v>30</v>
      </c>
      <c r="AU106" s="94">
        <v>0.36170212765957449</v>
      </c>
    </row>
    <row r="107" spans="2:47" x14ac:dyDescent="0.3">
      <c r="B107" s="125" t="s">
        <v>248</v>
      </c>
      <c r="C107" s="125">
        <v>73</v>
      </c>
      <c r="D107" s="125">
        <v>14</v>
      </c>
      <c r="E107" s="94">
        <v>0.19</v>
      </c>
      <c r="F107" s="132">
        <v>13</v>
      </c>
      <c r="G107" s="94">
        <v>0.93</v>
      </c>
      <c r="H107" s="81">
        <v>1</v>
      </c>
      <c r="I107" s="81">
        <v>0</v>
      </c>
      <c r="J107" s="82">
        <v>1</v>
      </c>
      <c r="K107" s="26">
        <f t="shared" si="9"/>
        <v>23</v>
      </c>
      <c r="L107" s="26">
        <v>64</v>
      </c>
      <c r="M107" s="26">
        <v>1</v>
      </c>
      <c r="N107" s="125">
        <f t="shared" si="10"/>
        <v>88</v>
      </c>
      <c r="O107" s="26" t="str">
        <f t="shared" si="11"/>
        <v>Ja</v>
      </c>
      <c r="P107" s="26">
        <f t="shared" si="6"/>
        <v>0</v>
      </c>
      <c r="Q107" s="26">
        <f t="shared" si="7"/>
        <v>13</v>
      </c>
      <c r="R107" s="48">
        <f t="shared" si="8"/>
        <v>0</v>
      </c>
      <c r="V107" t="s">
        <v>248</v>
      </c>
      <c r="W107">
        <v>73</v>
      </c>
      <c r="X107">
        <v>14</v>
      </c>
      <c r="Y107" s="94">
        <v>0.19</v>
      </c>
      <c r="Z107" s="125">
        <v>23</v>
      </c>
      <c r="AB107" s="59" t="s">
        <v>248</v>
      </c>
      <c r="AC107" s="81">
        <v>14</v>
      </c>
      <c r="AD107" s="48">
        <v>0.19178082191780821</v>
      </c>
      <c r="AE107" s="81">
        <v>13</v>
      </c>
      <c r="AF107" s="48">
        <v>0.93</v>
      </c>
      <c r="AG107" s="125">
        <v>64</v>
      </c>
      <c r="AI107" s="59" t="s">
        <v>248</v>
      </c>
      <c r="AJ107" s="81">
        <v>73</v>
      </c>
      <c r="AK107" s="81">
        <v>14</v>
      </c>
      <c r="AL107" s="81">
        <v>1</v>
      </c>
      <c r="AM107" s="81">
        <v>0</v>
      </c>
      <c r="AN107" s="82">
        <v>1</v>
      </c>
      <c r="AO107" s="26">
        <v>1</v>
      </c>
      <c r="AP107" s="94"/>
      <c r="AQ107" t="s">
        <v>248</v>
      </c>
      <c r="AR107" s="26" t="s">
        <v>6400</v>
      </c>
      <c r="AS107" s="26">
        <v>0</v>
      </c>
      <c r="AT107" s="120">
        <v>13</v>
      </c>
      <c r="AU107" s="94">
        <v>0</v>
      </c>
    </row>
    <row r="108" spans="2:47" x14ac:dyDescent="0.3">
      <c r="B108" s="125" t="s">
        <v>249</v>
      </c>
      <c r="C108" s="125">
        <v>379</v>
      </c>
      <c r="D108" s="125">
        <v>28</v>
      </c>
      <c r="E108" s="94">
        <v>7.0000000000000007E-2</v>
      </c>
      <c r="F108" s="132">
        <v>43</v>
      </c>
      <c r="G108" s="94">
        <v>1.54</v>
      </c>
      <c r="H108" s="81">
        <v>0</v>
      </c>
      <c r="I108" s="81">
        <v>15</v>
      </c>
      <c r="J108" s="82">
        <v>0</v>
      </c>
      <c r="K108" s="26">
        <f t="shared" si="9"/>
        <v>35</v>
      </c>
      <c r="L108" s="26">
        <v>77</v>
      </c>
      <c r="M108" s="26">
        <v>50</v>
      </c>
      <c r="N108" s="125">
        <f t="shared" si="10"/>
        <v>162</v>
      </c>
      <c r="O108" s="26" t="str">
        <f t="shared" si="11"/>
        <v>Ja</v>
      </c>
      <c r="P108" s="26">
        <f t="shared" si="6"/>
        <v>30</v>
      </c>
      <c r="Q108" s="26">
        <f t="shared" si="7"/>
        <v>13</v>
      </c>
      <c r="R108" s="48">
        <f t="shared" si="8"/>
        <v>0.69767441860465118</v>
      </c>
      <c r="V108" t="s">
        <v>249</v>
      </c>
      <c r="W108">
        <v>379</v>
      </c>
      <c r="X108">
        <v>28</v>
      </c>
      <c r="Y108" s="94">
        <v>7.0000000000000007E-2</v>
      </c>
      <c r="Z108" s="125">
        <v>35</v>
      </c>
      <c r="AB108" s="59" t="s">
        <v>249</v>
      </c>
      <c r="AC108" s="81">
        <v>28</v>
      </c>
      <c r="AD108" s="48">
        <v>7.3878627968337732E-2</v>
      </c>
      <c r="AE108" s="81">
        <v>43</v>
      </c>
      <c r="AF108" s="48">
        <v>1.54</v>
      </c>
      <c r="AG108" s="125">
        <v>77</v>
      </c>
      <c r="AI108" s="59" t="s">
        <v>249</v>
      </c>
      <c r="AJ108" s="81">
        <v>379</v>
      </c>
      <c r="AK108" s="81">
        <v>28</v>
      </c>
      <c r="AL108" s="81">
        <v>0</v>
      </c>
      <c r="AM108" s="81">
        <v>15</v>
      </c>
      <c r="AN108" s="82">
        <v>0</v>
      </c>
      <c r="AO108" s="26">
        <v>50</v>
      </c>
      <c r="AP108" s="94"/>
      <c r="AQ108" t="s">
        <v>249</v>
      </c>
      <c r="AR108" s="26" t="s">
        <v>6400</v>
      </c>
      <c r="AS108" s="26">
        <v>30</v>
      </c>
      <c r="AT108" s="120">
        <v>13</v>
      </c>
      <c r="AU108" s="94">
        <v>0.69767441860465118</v>
      </c>
    </row>
    <row r="109" spans="2:47" x14ac:dyDescent="0.3">
      <c r="B109" s="125" t="s">
        <v>250</v>
      </c>
      <c r="C109" s="125">
        <v>363</v>
      </c>
      <c r="D109" s="125">
        <v>58</v>
      </c>
      <c r="E109" s="94">
        <v>0.16</v>
      </c>
      <c r="F109" s="132">
        <v>11</v>
      </c>
      <c r="G109" s="94">
        <v>0.19</v>
      </c>
      <c r="H109" s="81">
        <v>12</v>
      </c>
      <c r="I109" s="81">
        <v>35</v>
      </c>
      <c r="J109" s="82">
        <v>0.26</v>
      </c>
      <c r="K109" s="26">
        <f t="shared" si="9"/>
        <v>26</v>
      </c>
      <c r="L109" s="26">
        <v>8</v>
      </c>
      <c r="M109" s="26">
        <v>43</v>
      </c>
      <c r="N109" s="125">
        <f t="shared" si="10"/>
        <v>77</v>
      </c>
      <c r="O109" s="26" t="str">
        <f t="shared" si="11"/>
        <v>Ja</v>
      </c>
      <c r="P109" s="26">
        <f t="shared" si="6"/>
        <v>0</v>
      </c>
      <c r="Q109" s="26">
        <f t="shared" si="7"/>
        <v>11</v>
      </c>
      <c r="R109" s="48">
        <f t="shared" si="8"/>
        <v>0</v>
      </c>
      <c r="V109" t="s">
        <v>250</v>
      </c>
      <c r="W109">
        <v>363</v>
      </c>
      <c r="X109">
        <v>58</v>
      </c>
      <c r="Y109" s="94">
        <v>0.16</v>
      </c>
      <c r="Z109" s="125">
        <v>26</v>
      </c>
      <c r="AB109" s="59" t="s">
        <v>250</v>
      </c>
      <c r="AC109" s="81">
        <v>58</v>
      </c>
      <c r="AD109" s="48">
        <v>0.15977961432506887</v>
      </c>
      <c r="AE109" s="81">
        <v>11</v>
      </c>
      <c r="AF109" s="48">
        <v>0.19</v>
      </c>
      <c r="AG109" s="125">
        <v>8</v>
      </c>
      <c r="AI109" s="59" t="s">
        <v>250</v>
      </c>
      <c r="AJ109" s="81">
        <v>363</v>
      </c>
      <c r="AK109" s="81">
        <v>58</v>
      </c>
      <c r="AL109" s="81">
        <v>12</v>
      </c>
      <c r="AM109" s="81">
        <v>35</v>
      </c>
      <c r="AN109" s="82">
        <v>0.26</v>
      </c>
      <c r="AO109" s="26">
        <v>43</v>
      </c>
      <c r="AP109" s="94"/>
      <c r="AQ109" t="s">
        <v>250</v>
      </c>
      <c r="AR109" s="26" t="s">
        <v>6400</v>
      </c>
      <c r="AS109" s="26">
        <v>0</v>
      </c>
      <c r="AT109" s="120">
        <v>11</v>
      </c>
      <c r="AU109" s="94">
        <v>0</v>
      </c>
    </row>
    <row r="110" spans="2:47" x14ac:dyDescent="0.3">
      <c r="B110" s="125" t="s">
        <v>251</v>
      </c>
      <c r="C110" s="125">
        <v>72</v>
      </c>
      <c r="D110" s="125">
        <v>20</v>
      </c>
      <c r="E110" s="94">
        <v>0.28000000000000003</v>
      </c>
      <c r="F110" s="132">
        <v>0</v>
      </c>
      <c r="G110" s="94">
        <v>0</v>
      </c>
      <c r="H110" s="81">
        <v>20</v>
      </c>
      <c r="I110" s="81">
        <v>0</v>
      </c>
      <c r="J110" s="82">
        <v>1</v>
      </c>
      <c r="K110" s="26">
        <f t="shared" si="9"/>
        <v>14</v>
      </c>
      <c r="L110" s="26">
        <v>1</v>
      </c>
      <c r="M110" s="26">
        <v>1</v>
      </c>
      <c r="N110" s="125">
        <f t="shared" si="10"/>
        <v>16</v>
      </c>
      <c r="O110" s="26" t="str">
        <f t="shared" si="11"/>
        <v>Nej</v>
      </c>
      <c r="P110" s="26"/>
      <c r="Q110" s="26"/>
      <c r="R110" s="48"/>
      <c r="V110" t="s">
        <v>251</v>
      </c>
      <c r="W110">
        <v>72</v>
      </c>
      <c r="X110">
        <v>20</v>
      </c>
      <c r="Y110" s="94">
        <v>0.28000000000000003</v>
      </c>
      <c r="Z110" s="125">
        <v>14</v>
      </c>
      <c r="AB110" s="59" t="s">
        <v>251</v>
      </c>
      <c r="AC110" s="81">
        <v>20</v>
      </c>
      <c r="AD110" s="48">
        <v>0.27777777777777779</v>
      </c>
      <c r="AE110" s="81">
        <v>0</v>
      </c>
      <c r="AF110" s="48">
        <v>0</v>
      </c>
      <c r="AG110" s="125">
        <v>1</v>
      </c>
      <c r="AI110" s="59" t="s">
        <v>251</v>
      </c>
      <c r="AJ110" s="81">
        <v>72</v>
      </c>
      <c r="AK110" s="81">
        <v>20</v>
      </c>
      <c r="AL110" s="81">
        <v>20</v>
      </c>
      <c r="AM110" s="81">
        <v>0</v>
      </c>
      <c r="AN110" s="82">
        <v>1</v>
      </c>
      <c r="AO110" s="26">
        <v>1</v>
      </c>
      <c r="AP110" s="94"/>
      <c r="AQ110" s="125" t="s">
        <v>251</v>
      </c>
      <c r="AR110" s="26" t="s">
        <v>6396</v>
      </c>
    </row>
    <row r="111" spans="2:47" x14ac:dyDescent="0.3">
      <c r="B111" s="125" t="s">
        <v>252</v>
      </c>
      <c r="C111" s="125">
        <v>151</v>
      </c>
      <c r="D111" s="125">
        <v>36</v>
      </c>
      <c r="E111" s="94">
        <v>0.24</v>
      </c>
      <c r="F111" s="132">
        <v>19</v>
      </c>
      <c r="G111" s="94">
        <v>0.53</v>
      </c>
      <c r="H111" s="81">
        <v>17</v>
      </c>
      <c r="I111" s="81">
        <v>0</v>
      </c>
      <c r="J111" s="82">
        <v>1</v>
      </c>
      <c r="K111" s="26">
        <f t="shared" si="9"/>
        <v>18</v>
      </c>
      <c r="L111" s="26">
        <v>37</v>
      </c>
      <c r="M111" s="26">
        <v>1</v>
      </c>
      <c r="N111" s="125">
        <f t="shared" si="10"/>
        <v>56</v>
      </c>
      <c r="O111" s="26" t="str">
        <f t="shared" si="11"/>
        <v>Ja</v>
      </c>
      <c r="P111" s="26">
        <f t="shared" si="6"/>
        <v>0</v>
      </c>
      <c r="Q111" s="26">
        <f t="shared" si="7"/>
        <v>19</v>
      </c>
      <c r="R111" s="48">
        <f t="shared" si="8"/>
        <v>0</v>
      </c>
      <c r="V111" t="s">
        <v>252</v>
      </c>
      <c r="W111">
        <v>151</v>
      </c>
      <c r="X111">
        <v>36</v>
      </c>
      <c r="Y111" s="94">
        <v>0.24</v>
      </c>
      <c r="Z111" s="125">
        <v>18</v>
      </c>
      <c r="AB111" s="59" t="s">
        <v>252</v>
      </c>
      <c r="AC111" s="81">
        <v>36</v>
      </c>
      <c r="AD111" s="48">
        <v>0.23841059602649006</v>
      </c>
      <c r="AE111" s="81">
        <v>19</v>
      </c>
      <c r="AF111" s="48">
        <v>0.53</v>
      </c>
      <c r="AG111" s="125">
        <v>37</v>
      </c>
      <c r="AI111" s="59" t="s">
        <v>252</v>
      </c>
      <c r="AJ111" s="81">
        <v>151</v>
      </c>
      <c r="AK111" s="81">
        <v>36</v>
      </c>
      <c r="AL111" s="81">
        <v>17</v>
      </c>
      <c r="AM111" s="81">
        <v>0</v>
      </c>
      <c r="AN111" s="82">
        <v>1</v>
      </c>
      <c r="AO111" s="26">
        <v>1</v>
      </c>
      <c r="AP111" s="94"/>
      <c r="AQ111" t="s">
        <v>252</v>
      </c>
      <c r="AR111" s="26" t="s">
        <v>6400</v>
      </c>
      <c r="AS111" s="26">
        <v>0</v>
      </c>
      <c r="AT111" s="120">
        <v>19</v>
      </c>
      <c r="AU111" s="94">
        <v>0</v>
      </c>
    </row>
    <row r="112" spans="2:47" x14ac:dyDescent="0.3">
      <c r="B112" s="125" t="s">
        <v>253</v>
      </c>
      <c r="C112" s="125">
        <v>1038</v>
      </c>
      <c r="D112" s="125">
        <v>226</v>
      </c>
      <c r="E112" s="94">
        <v>0.22</v>
      </c>
      <c r="F112" s="132">
        <v>193</v>
      </c>
      <c r="G112" s="94">
        <v>0.85</v>
      </c>
      <c r="H112" s="81">
        <v>36</v>
      </c>
      <c r="I112" s="81">
        <v>59</v>
      </c>
      <c r="J112" s="82">
        <v>0.38</v>
      </c>
      <c r="K112" s="26">
        <f t="shared" si="9"/>
        <v>20</v>
      </c>
      <c r="L112" s="26">
        <v>59</v>
      </c>
      <c r="M112" s="26">
        <v>32</v>
      </c>
      <c r="N112" s="125">
        <f t="shared" si="10"/>
        <v>111</v>
      </c>
      <c r="O112" s="26" t="str">
        <f t="shared" si="11"/>
        <v>Ja</v>
      </c>
      <c r="P112" s="26">
        <f t="shared" si="6"/>
        <v>68</v>
      </c>
      <c r="Q112" s="26">
        <f t="shared" si="7"/>
        <v>125</v>
      </c>
      <c r="R112" s="48">
        <f t="shared" si="8"/>
        <v>0.35233160621761656</v>
      </c>
      <c r="V112" t="s">
        <v>253</v>
      </c>
      <c r="W112">
        <v>1038</v>
      </c>
      <c r="X112">
        <v>226</v>
      </c>
      <c r="Y112" s="94">
        <v>0.22</v>
      </c>
      <c r="Z112" s="125">
        <v>20</v>
      </c>
      <c r="AB112" s="59" t="s">
        <v>253</v>
      </c>
      <c r="AC112" s="81">
        <v>226</v>
      </c>
      <c r="AD112" s="48">
        <v>0.21772639691714837</v>
      </c>
      <c r="AE112" s="81">
        <v>193</v>
      </c>
      <c r="AF112" s="48">
        <v>0.85</v>
      </c>
      <c r="AG112" s="125">
        <v>59</v>
      </c>
      <c r="AI112" s="59" t="s">
        <v>253</v>
      </c>
      <c r="AJ112" s="81">
        <v>1038</v>
      </c>
      <c r="AK112" s="81">
        <v>226</v>
      </c>
      <c r="AL112" s="81">
        <v>36</v>
      </c>
      <c r="AM112" s="81">
        <v>59</v>
      </c>
      <c r="AN112" s="82">
        <v>0.38</v>
      </c>
      <c r="AO112" s="26">
        <v>32</v>
      </c>
      <c r="AP112" s="94"/>
      <c r="AQ112" t="s">
        <v>253</v>
      </c>
      <c r="AR112" s="26" t="s">
        <v>6400</v>
      </c>
      <c r="AS112" s="26">
        <v>68</v>
      </c>
      <c r="AT112" s="120">
        <v>125</v>
      </c>
      <c r="AU112" s="94">
        <v>0.35233160621761656</v>
      </c>
    </row>
    <row r="113" spans="2:47" x14ac:dyDescent="0.3">
      <c r="B113" s="125" t="s">
        <v>254</v>
      </c>
      <c r="C113" s="125">
        <v>229</v>
      </c>
      <c r="D113" s="125">
        <v>42</v>
      </c>
      <c r="E113" s="94">
        <v>0.18</v>
      </c>
      <c r="F113" s="132">
        <v>10</v>
      </c>
      <c r="G113" s="94">
        <v>0.24</v>
      </c>
      <c r="H113" s="81">
        <v>14</v>
      </c>
      <c r="I113" s="81">
        <v>18</v>
      </c>
      <c r="J113" s="82">
        <v>0.44</v>
      </c>
      <c r="K113" s="26">
        <f t="shared" si="9"/>
        <v>24</v>
      </c>
      <c r="L113" s="26">
        <v>11</v>
      </c>
      <c r="M113" s="26">
        <v>26</v>
      </c>
      <c r="N113" s="125">
        <f t="shared" si="10"/>
        <v>61</v>
      </c>
      <c r="O113" s="26" t="str">
        <f t="shared" si="11"/>
        <v>Ja</v>
      </c>
      <c r="P113" s="26">
        <f t="shared" si="6"/>
        <v>0</v>
      </c>
      <c r="Q113" s="26">
        <f t="shared" si="7"/>
        <v>10</v>
      </c>
      <c r="R113" s="48">
        <f t="shared" si="8"/>
        <v>0</v>
      </c>
      <c r="V113" t="s">
        <v>254</v>
      </c>
      <c r="W113">
        <v>229</v>
      </c>
      <c r="X113">
        <v>42</v>
      </c>
      <c r="Y113" s="94">
        <v>0.18</v>
      </c>
      <c r="Z113" s="125">
        <v>24</v>
      </c>
      <c r="AB113" s="59" t="s">
        <v>254</v>
      </c>
      <c r="AC113" s="81">
        <v>42</v>
      </c>
      <c r="AD113" s="48">
        <v>0.18340611353711792</v>
      </c>
      <c r="AE113" s="81">
        <v>10</v>
      </c>
      <c r="AF113" s="48">
        <v>0.24</v>
      </c>
      <c r="AG113" s="125">
        <v>11</v>
      </c>
      <c r="AI113" s="59" t="s">
        <v>254</v>
      </c>
      <c r="AJ113" s="81">
        <v>229</v>
      </c>
      <c r="AK113" s="81">
        <v>42</v>
      </c>
      <c r="AL113" s="81">
        <v>14</v>
      </c>
      <c r="AM113" s="81">
        <v>18</v>
      </c>
      <c r="AN113" s="82">
        <v>0.44</v>
      </c>
      <c r="AO113" s="26">
        <v>26</v>
      </c>
      <c r="AP113" s="94"/>
      <c r="AQ113" t="s">
        <v>254</v>
      </c>
      <c r="AR113" s="26" t="s">
        <v>6400</v>
      </c>
      <c r="AS113" s="26">
        <v>0</v>
      </c>
      <c r="AT113" s="120">
        <v>10</v>
      </c>
      <c r="AU113" s="94">
        <v>0</v>
      </c>
    </row>
    <row r="114" spans="2:47" x14ac:dyDescent="0.3">
      <c r="B114" s="125" t="s">
        <v>255</v>
      </c>
      <c r="C114" s="125">
        <v>133</v>
      </c>
      <c r="D114" s="125">
        <v>44</v>
      </c>
      <c r="E114" s="94">
        <v>0.33</v>
      </c>
      <c r="F114" s="132">
        <v>0</v>
      </c>
      <c r="G114" s="94">
        <v>0</v>
      </c>
      <c r="H114" s="81">
        <v>21</v>
      </c>
      <c r="I114" s="81">
        <v>23</v>
      </c>
      <c r="J114" s="82">
        <v>0.48</v>
      </c>
      <c r="K114" s="26">
        <f t="shared" si="9"/>
        <v>9</v>
      </c>
      <c r="L114" s="26">
        <v>1</v>
      </c>
      <c r="M114" s="26">
        <v>22</v>
      </c>
      <c r="N114" s="125">
        <f t="shared" si="10"/>
        <v>32</v>
      </c>
      <c r="O114" s="26" t="str">
        <f t="shared" si="11"/>
        <v>Nej</v>
      </c>
      <c r="P114" s="26"/>
      <c r="Q114" s="26"/>
      <c r="R114" s="48"/>
      <c r="V114" t="s">
        <v>255</v>
      </c>
      <c r="W114">
        <v>133</v>
      </c>
      <c r="X114">
        <v>44</v>
      </c>
      <c r="Y114" s="94">
        <v>0.33</v>
      </c>
      <c r="Z114" s="125">
        <v>9</v>
      </c>
      <c r="AB114" s="59" t="s">
        <v>255</v>
      </c>
      <c r="AC114" s="81">
        <v>44</v>
      </c>
      <c r="AD114" s="48">
        <v>0.33082706766917291</v>
      </c>
      <c r="AE114" s="81">
        <v>0</v>
      </c>
      <c r="AF114" s="48">
        <v>0</v>
      </c>
      <c r="AG114" s="125">
        <v>1</v>
      </c>
      <c r="AI114" s="59" t="s">
        <v>255</v>
      </c>
      <c r="AJ114" s="81">
        <v>133</v>
      </c>
      <c r="AK114" s="81">
        <v>44</v>
      </c>
      <c r="AL114" s="81">
        <v>21</v>
      </c>
      <c r="AM114" s="81">
        <v>23</v>
      </c>
      <c r="AN114" s="82">
        <v>0.48</v>
      </c>
      <c r="AO114" s="26">
        <v>22</v>
      </c>
      <c r="AP114" s="94"/>
      <c r="AQ114" s="125" t="s">
        <v>255</v>
      </c>
      <c r="AR114" s="26" t="s">
        <v>6396</v>
      </c>
    </row>
    <row r="115" spans="2:47" x14ac:dyDescent="0.3">
      <c r="B115" s="125" t="s">
        <v>260</v>
      </c>
      <c r="C115" s="125">
        <v>238</v>
      </c>
      <c r="D115" s="125">
        <v>63</v>
      </c>
      <c r="E115" s="94">
        <v>0.26</v>
      </c>
      <c r="F115" s="132">
        <v>21</v>
      </c>
      <c r="G115" s="94">
        <v>0.33</v>
      </c>
      <c r="H115" s="81">
        <v>17</v>
      </c>
      <c r="I115" s="81">
        <v>25</v>
      </c>
      <c r="J115" s="82">
        <v>0.4</v>
      </c>
      <c r="K115" s="26">
        <f t="shared" si="9"/>
        <v>16</v>
      </c>
      <c r="L115" s="26">
        <v>19</v>
      </c>
      <c r="M115" s="26">
        <v>30</v>
      </c>
      <c r="N115" s="125">
        <f t="shared" si="10"/>
        <v>65</v>
      </c>
      <c r="O115" s="26" t="str">
        <f t="shared" si="11"/>
        <v>Ja</v>
      </c>
      <c r="P115" s="26">
        <f t="shared" si="6"/>
        <v>0</v>
      </c>
      <c r="Q115" s="26">
        <f t="shared" si="7"/>
        <v>21</v>
      </c>
      <c r="R115" s="48">
        <f t="shared" si="8"/>
        <v>0</v>
      </c>
      <c r="V115" t="s">
        <v>260</v>
      </c>
      <c r="W115">
        <v>238</v>
      </c>
      <c r="X115">
        <v>63</v>
      </c>
      <c r="Y115" s="94">
        <v>0.26</v>
      </c>
      <c r="Z115" s="125">
        <v>16</v>
      </c>
      <c r="AB115" s="59" t="s">
        <v>260</v>
      </c>
      <c r="AC115" s="81">
        <v>63</v>
      </c>
      <c r="AD115" s="48">
        <v>0.26470588235294118</v>
      </c>
      <c r="AE115" s="81">
        <v>21</v>
      </c>
      <c r="AF115" s="48">
        <v>0.33</v>
      </c>
      <c r="AG115" s="125">
        <v>19</v>
      </c>
      <c r="AI115" s="59" t="s">
        <v>260</v>
      </c>
      <c r="AJ115" s="81">
        <v>238</v>
      </c>
      <c r="AK115" s="81">
        <v>63</v>
      </c>
      <c r="AL115" s="81">
        <v>17</v>
      </c>
      <c r="AM115" s="81">
        <v>25</v>
      </c>
      <c r="AN115" s="82">
        <v>0.4</v>
      </c>
      <c r="AO115" s="26">
        <v>30</v>
      </c>
      <c r="AP115" s="94"/>
      <c r="AQ115" t="s">
        <v>260</v>
      </c>
      <c r="AR115" s="26" t="s">
        <v>6400</v>
      </c>
      <c r="AS115" s="26">
        <v>0</v>
      </c>
      <c r="AT115" s="120">
        <v>21</v>
      </c>
      <c r="AU115" s="94">
        <v>0</v>
      </c>
    </row>
    <row r="116" spans="2:47" x14ac:dyDescent="0.3">
      <c r="B116" s="125" t="s">
        <v>261</v>
      </c>
      <c r="C116" s="125">
        <v>622</v>
      </c>
      <c r="D116" s="125">
        <v>57</v>
      </c>
      <c r="E116" s="94">
        <v>0.09</v>
      </c>
      <c r="F116" s="132">
        <v>62</v>
      </c>
      <c r="G116" s="94">
        <v>1.0900000000000001</v>
      </c>
      <c r="H116" s="81">
        <v>13</v>
      </c>
      <c r="I116" s="81">
        <v>26</v>
      </c>
      <c r="J116" s="82">
        <v>0.33</v>
      </c>
      <c r="K116" s="26">
        <f t="shared" si="9"/>
        <v>33</v>
      </c>
      <c r="L116" s="26">
        <v>71</v>
      </c>
      <c r="M116" s="26">
        <v>36</v>
      </c>
      <c r="N116" s="125">
        <f t="shared" si="10"/>
        <v>140</v>
      </c>
      <c r="O116" s="26" t="str">
        <f t="shared" si="11"/>
        <v>Ja</v>
      </c>
      <c r="P116" s="26">
        <f t="shared" si="6"/>
        <v>25</v>
      </c>
      <c r="Q116" s="26">
        <f t="shared" si="7"/>
        <v>37</v>
      </c>
      <c r="R116" s="48">
        <f t="shared" si="8"/>
        <v>0.40322580645161288</v>
      </c>
      <c r="V116" t="s">
        <v>261</v>
      </c>
      <c r="W116">
        <v>622</v>
      </c>
      <c r="X116">
        <v>57</v>
      </c>
      <c r="Y116" s="94">
        <v>0.09</v>
      </c>
      <c r="Z116" s="125">
        <v>33</v>
      </c>
      <c r="AB116" s="59" t="s">
        <v>261</v>
      </c>
      <c r="AC116" s="81">
        <v>57</v>
      </c>
      <c r="AD116" s="48">
        <v>9.1639871382636656E-2</v>
      </c>
      <c r="AE116" s="81">
        <v>62</v>
      </c>
      <c r="AF116" s="48">
        <v>1.0900000000000001</v>
      </c>
      <c r="AG116" s="125">
        <v>71</v>
      </c>
      <c r="AI116" s="59" t="s">
        <v>261</v>
      </c>
      <c r="AJ116" s="81">
        <v>622</v>
      </c>
      <c r="AK116" s="81">
        <v>57</v>
      </c>
      <c r="AL116" s="81">
        <v>13</v>
      </c>
      <c r="AM116" s="81">
        <v>26</v>
      </c>
      <c r="AN116" s="82">
        <v>0.33</v>
      </c>
      <c r="AO116" s="26">
        <v>36</v>
      </c>
      <c r="AP116" s="94"/>
      <c r="AQ116" t="s">
        <v>261</v>
      </c>
      <c r="AR116" s="26" t="s">
        <v>6400</v>
      </c>
      <c r="AS116" s="26">
        <v>25</v>
      </c>
      <c r="AT116" s="120">
        <v>37</v>
      </c>
      <c r="AU116" s="94">
        <v>0.40322580645161288</v>
      </c>
    </row>
    <row r="117" spans="2:47" x14ac:dyDescent="0.3">
      <c r="B117" s="125" t="s">
        <v>262</v>
      </c>
      <c r="C117" s="125">
        <v>938</v>
      </c>
      <c r="D117" s="125">
        <v>97</v>
      </c>
      <c r="E117" s="94">
        <v>0.1</v>
      </c>
      <c r="F117" s="132">
        <v>53</v>
      </c>
      <c r="G117" s="94">
        <v>0.55000000000000004</v>
      </c>
      <c r="H117" s="81">
        <v>24</v>
      </c>
      <c r="I117" s="81">
        <v>37</v>
      </c>
      <c r="J117" s="82">
        <v>0.39</v>
      </c>
      <c r="K117" s="26">
        <f t="shared" si="9"/>
        <v>32</v>
      </c>
      <c r="L117" s="26">
        <v>39</v>
      </c>
      <c r="M117" s="26">
        <v>31</v>
      </c>
      <c r="N117" s="125">
        <f t="shared" si="10"/>
        <v>102</v>
      </c>
      <c r="O117" s="26" t="str">
        <f t="shared" si="11"/>
        <v>Ja</v>
      </c>
      <c r="P117" s="26">
        <f t="shared" si="6"/>
        <v>30</v>
      </c>
      <c r="Q117" s="26">
        <f t="shared" si="7"/>
        <v>23</v>
      </c>
      <c r="R117" s="48">
        <f t="shared" si="8"/>
        <v>0.56603773584905659</v>
      </c>
      <c r="V117" t="s">
        <v>262</v>
      </c>
      <c r="W117">
        <v>938</v>
      </c>
      <c r="X117">
        <v>97</v>
      </c>
      <c r="Y117" s="94">
        <v>0.1</v>
      </c>
      <c r="Z117" s="125">
        <v>32</v>
      </c>
      <c r="AB117" s="59" t="s">
        <v>262</v>
      </c>
      <c r="AC117" s="81">
        <v>97</v>
      </c>
      <c r="AD117" s="48">
        <v>0.10341151385927505</v>
      </c>
      <c r="AE117" s="81">
        <v>53</v>
      </c>
      <c r="AF117" s="48">
        <v>0.55000000000000004</v>
      </c>
      <c r="AG117" s="125">
        <v>39</v>
      </c>
      <c r="AI117" s="59" t="s">
        <v>262</v>
      </c>
      <c r="AJ117" s="81">
        <v>938</v>
      </c>
      <c r="AK117" s="81">
        <v>97</v>
      </c>
      <c r="AL117" s="81">
        <v>24</v>
      </c>
      <c r="AM117" s="81">
        <v>37</v>
      </c>
      <c r="AN117" s="82">
        <v>0.39</v>
      </c>
      <c r="AO117" s="26">
        <v>31</v>
      </c>
      <c r="AP117" s="94"/>
      <c r="AQ117" t="s">
        <v>262</v>
      </c>
      <c r="AR117" s="26" t="s">
        <v>6400</v>
      </c>
      <c r="AS117" s="26">
        <v>30</v>
      </c>
      <c r="AT117" s="120">
        <v>23</v>
      </c>
      <c r="AU117" s="94">
        <v>0.56603773584905659</v>
      </c>
    </row>
    <row r="118" spans="2:47" x14ac:dyDescent="0.3">
      <c r="B118" s="125" t="s">
        <v>263</v>
      </c>
      <c r="C118" s="125">
        <v>126</v>
      </c>
      <c r="D118" s="125">
        <v>29</v>
      </c>
      <c r="E118" s="94">
        <v>0.23</v>
      </c>
      <c r="F118" s="132">
        <v>0</v>
      </c>
      <c r="G118" s="94">
        <v>0</v>
      </c>
      <c r="H118" s="81">
        <v>14</v>
      </c>
      <c r="I118" s="81">
        <v>15</v>
      </c>
      <c r="J118" s="82">
        <v>0.48</v>
      </c>
      <c r="K118" s="26">
        <f t="shared" si="9"/>
        <v>19</v>
      </c>
      <c r="L118" s="26">
        <v>1</v>
      </c>
      <c r="M118" s="26">
        <v>22</v>
      </c>
      <c r="N118" s="125">
        <f t="shared" si="10"/>
        <v>42</v>
      </c>
      <c r="O118" s="26" t="str">
        <f t="shared" si="11"/>
        <v>Nej</v>
      </c>
      <c r="P118" s="26"/>
      <c r="Q118" s="26"/>
      <c r="R118" s="48"/>
      <c r="V118" t="s">
        <v>263</v>
      </c>
      <c r="W118">
        <v>126</v>
      </c>
      <c r="X118">
        <v>29</v>
      </c>
      <c r="Y118" s="94">
        <v>0.23</v>
      </c>
      <c r="Z118" s="125">
        <v>19</v>
      </c>
      <c r="AB118" s="59" t="s">
        <v>263</v>
      </c>
      <c r="AC118" s="81">
        <v>29</v>
      </c>
      <c r="AD118" s="48">
        <v>0.23015873015873015</v>
      </c>
      <c r="AE118" s="81">
        <v>0</v>
      </c>
      <c r="AF118" s="48">
        <v>0</v>
      </c>
      <c r="AG118" s="125">
        <v>1</v>
      </c>
      <c r="AI118" s="59" t="s">
        <v>263</v>
      </c>
      <c r="AJ118" s="81">
        <v>126</v>
      </c>
      <c r="AK118" s="81">
        <v>29</v>
      </c>
      <c r="AL118" s="81">
        <v>14</v>
      </c>
      <c r="AM118" s="81">
        <v>15</v>
      </c>
      <c r="AN118" s="82">
        <v>0.48</v>
      </c>
      <c r="AO118" s="26">
        <v>22</v>
      </c>
      <c r="AP118" s="94"/>
      <c r="AQ118" s="125" t="s">
        <v>263</v>
      </c>
      <c r="AR118" s="26" t="s">
        <v>6396</v>
      </c>
      <c r="AS118" s="26"/>
      <c r="AT118" s="120"/>
      <c r="AU118" s="125"/>
    </row>
    <row r="119" spans="2:47" x14ac:dyDescent="0.3">
      <c r="B119" s="125" t="s">
        <v>264</v>
      </c>
      <c r="C119" s="125">
        <v>140</v>
      </c>
      <c r="D119" s="125">
        <v>17</v>
      </c>
      <c r="E119" s="94">
        <v>0.12</v>
      </c>
      <c r="F119" s="132">
        <v>0</v>
      </c>
      <c r="G119" s="94">
        <v>0</v>
      </c>
      <c r="H119" s="81">
        <v>17</v>
      </c>
      <c r="I119" s="81">
        <v>0</v>
      </c>
      <c r="J119" s="82">
        <v>1</v>
      </c>
      <c r="K119" s="26">
        <f t="shared" si="9"/>
        <v>30</v>
      </c>
      <c r="L119" s="26">
        <v>1</v>
      </c>
      <c r="M119" s="26">
        <v>1</v>
      </c>
      <c r="N119" s="125">
        <f t="shared" si="10"/>
        <v>32</v>
      </c>
      <c r="O119" s="26" t="str">
        <f t="shared" si="11"/>
        <v>Nej</v>
      </c>
      <c r="P119" s="26"/>
      <c r="Q119" s="26"/>
      <c r="R119" s="48"/>
      <c r="V119" t="s">
        <v>264</v>
      </c>
      <c r="W119">
        <v>140</v>
      </c>
      <c r="X119">
        <v>17</v>
      </c>
      <c r="Y119" s="94">
        <v>0.12</v>
      </c>
      <c r="Z119" s="125">
        <v>30</v>
      </c>
      <c r="AB119" s="59" t="s">
        <v>264</v>
      </c>
      <c r="AC119" s="81">
        <v>17</v>
      </c>
      <c r="AD119" s="48">
        <v>0.12142857142857143</v>
      </c>
      <c r="AE119" s="81">
        <v>0</v>
      </c>
      <c r="AF119" s="48">
        <v>0</v>
      </c>
      <c r="AG119" s="125">
        <v>1</v>
      </c>
      <c r="AI119" s="59" t="s">
        <v>264</v>
      </c>
      <c r="AJ119" s="81">
        <v>140</v>
      </c>
      <c r="AK119" s="81">
        <v>17</v>
      </c>
      <c r="AL119" s="81">
        <v>17</v>
      </c>
      <c r="AM119" s="81">
        <v>0</v>
      </c>
      <c r="AN119" s="82">
        <v>1</v>
      </c>
      <c r="AO119" s="26">
        <v>1</v>
      </c>
      <c r="AP119" s="94"/>
      <c r="AQ119" s="125" t="s">
        <v>264</v>
      </c>
      <c r="AR119" s="26" t="s">
        <v>6396</v>
      </c>
    </row>
    <row r="120" spans="2:47" x14ac:dyDescent="0.3">
      <c r="B120" s="125" t="s">
        <v>269</v>
      </c>
      <c r="C120" s="125">
        <v>108</v>
      </c>
      <c r="D120" s="125">
        <v>33</v>
      </c>
      <c r="E120" s="94">
        <v>0.31</v>
      </c>
      <c r="F120" s="132">
        <v>0</v>
      </c>
      <c r="G120" s="94">
        <v>0</v>
      </c>
      <c r="H120" s="81">
        <v>17</v>
      </c>
      <c r="I120" s="81">
        <v>16</v>
      </c>
      <c r="J120" s="82">
        <v>0.52</v>
      </c>
      <c r="K120" s="26">
        <f t="shared" si="9"/>
        <v>11</v>
      </c>
      <c r="L120" s="26">
        <v>1</v>
      </c>
      <c r="M120" s="26">
        <v>18</v>
      </c>
      <c r="N120" s="125">
        <f t="shared" si="10"/>
        <v>30</v>
      </c>
      <c r="O120" s="26" t="str">
        <f t="shared" si="11"/>
        <v>Nej</v>
      </c>
      <c r="P120" s="26"/>
      <c r="Q120" s="26"/>
      <c r="R120" s="48"/>
      <c r="V120" t="s">
        <v>269</v>
      </c>
      <c r="W120">
        <v>108</v>
      </c>
      <c r="X120">
        <v>33</v>
      </c>
      <c r="Y120" s="94">
        <v>0.31</v>
      </c>
      <c r="Z120" s="125">
        <v>11</v>
      </c>
      <c r="AB120" s="59" t="s">
        <v>269</v>
      </c>
      <c r="AC120" s="81">
        <v>33</v>
      </c>
      <c r="AD120" s="48">
        <v>0.30555555555555558</v>
      </c>
      <c r="AE120" s="81">
        <v>0</v>
      </c>
      <c r="AF120" s="48">
        <v>0</v>
      </c>
      <c r="AG120" s="125">
        <v>1</v>
      </c>
      <c r="AI120" s="59" t="s">
        <v>269</v>
      </c>
      <c r="AJ120" s="81">
        <v>108</v>
      </c>
      <c r="AK120" s="81">
        <v>33</v>
      </c>
      <c r="AL120" s="81">
        <v>17</v>
      </c>
      <c r="AM120" s="81">
        <v>16</v>
      </c>
      <c r="AN120" s="82">
        <v>0.52</v>
      </c>
      <c r="AO120" s="26">
        <v>18</v>
      </c>
      <c r="AP120" s="94"/>
      <c r="AQ120" s="125" t="s">
        <v>269</v>
      </c>
      <c r="AR120" s="26" t="s">
        <v>6396</v>
      </c>
    </row>
    <row r="121" spans="2:47" x14ac:dyDescent="0.3">
      <c r="B121" s="125" t="s">
        <v>288</v>
      </c>
      <c r="C121" s="125">
        <v>61</v>
      </c>
      <c r="D121" s="125">
        <v>43</v>
      </c>
      <c r="E121" s="94">
        <v>0.7</v>
      </c>
      <c r="F121" s="132">
        <v>55</v>
      </c>
      <c r="G121" s="94">
        <v>1.28</v>
      </c>
      <c r="K121" s="26">
        <f t="shared" si="9"/>
        <v>2</v>
      </c>
      <c r="L121" s="26">
        <v>75</v>
      </c>
      <c r="M121" s="125"/>
      <c r="N121" s="125">
        <f t="shared" si="10"/>
        <v>77</v>
      </c>
      <c r="O121" s="26" t="str">
        <f t="shared" si="11"/>
        <v>Ja</v>
      </c>
      <c r="P121" s="26">
        <f t="shared" si="6"/>
        <v>0</v>
      </c>
      <c r="Q121" s="26">
        <f t="shared" si="7"/>
        <v>55</v>
      </c>
      <c r="R121" s="48">
        <f t="shared" si="8"/>
        <v>0</v>
      </c>
      <c r="V121" t="s">
        <v>288</v>
      </c>
      <c r="W121">
        <v>61</v>
      </c>
      <c r="X121">
        <v>43</v>
      </c>
      <c r="Y121" s="94">
        <v>0.7</v>
      </c>
      <c r="Z121" s="125">
        <v>2</v>
      </c>
      <c r="AB121" s="59" t="s">
        <v>288</v>
      </c>
      <c r="AC121" s="81">
        <v>43</v>
      </c>
      <c r="AD121" s="48">
        <v>0.70491803278688525</v>
      </c>
      <c r="AE121" s="81">
        <v>55</v>
      </c>
      <c r="AF121" s="48">
        <v>1.28</v>
      </c>
      <c r="AG121" s="125">
        <v>75</v>
      </c>
      <c r="AI121" s="59" t="s">
        <v>288</v>
      </c>
      <c r="AO121" s="26">
        <v>50</v>
      </c>
      <c r="AP121" s="94"/>
      <c r="AQ121" t="s">
        <v>288</v>
      </c>
      <c r="AR121" s="26" t="s">
        <v>6400</v>
      </c>
      <c r="AS121" s="26">
        <v>0</v>
      </c>
      <c r="AT121" s="120">
        <v>55</v>
      </c>
      <c r="AU121" s="94">
        <v>0</v>
      </c>
    </row>
    <row r="122" spans="2:47" x14ac:dyDescent="0.3">
      <c r="B122" s="125" t="s">
        <v>271</v>
      </c>
      <c r="C122" s="125">
        <v>1971</v>
      </c>
      <c r="D122" s="125">
        <v>748</v>
      </c>
      <c r="E122" s="94">
        <v>0.38</v>
      </c>
      <c r="F122" s="132">
        <v>230</v>
      </c>
      <c r="G122" s="94">
        <v>0.31</v>
      </c>
      <c r="H122" s="81">
        <v>298</v>
      </c>
      <c r="I122" s="81">
        <v>256</v>
      </c>
      <c r="J122" s="82">
        <v>0.54</v>
      </c>
      <c r="K122" s="26">
        <f t="shared" si="9"/>
        <v>4</v>
      </c>
      <c r="L122" s="26">
        <v>17</v>
      </c>
      <c r="M122" s="26">
        <v>16</v>
      </c>
      <c r="N122" s="125">
        <f t="shared" si="10"/>
        <v>37</v>
      </c>
      <c r="O122" s="26" t="str">
        <f t="shared" si="11"/>
        <v>Ja</v>
      </c>
      <c r="P122" s="26">
        <f t="shared" si="6"/>
        <v>74</v>
      </c>
      <c r="Q122" s="26">
        <f t="shared" si="7"/>
        <v>156</v>
      </c>
      <c r="R122" s="48">
        <f t="shared" si="8"/>
        <v>0.32173913043478258</v>
      </c>
      <c r="V122" t="s">
        <v>271</v>
      </c>
      <c r="W122">
        <v>1971</v>
      </c>
      <c r="X122">
        <v>748</v>
      </c>
      <c r="Y122" s="94">
        <v>0.38</v>
      </c>
      <c r="Z122" s="125">
        <v>4</v>
      </c>
      <c r="AB122" s="59" t="s">
        <v>271</v>
      </c>
      <c r="AC122" s="81">
        <v>748</v>
      </c>
      <c r="AD122" s="48">
        <v>0.37950279046169455</v>
      </c>
      <c r="AE122" s="81">
        <v>230</v>
      </c>
      <c r="AF122" s="48">
        <v>0.31</v>
      </c>
      <c r="AG122" s="125">
        <v>17</v>
      </c>
      <c r="AI122" s="59" t="s">
        <v>271</v>
      </c>
      <c r="AJ122" s="81">
        <v>1971</v>
      </c>
      <c r="AK122" s="81">
        <v>748</v>
      </c>
      <c r="AL122" s="81">
        <v>298</v>
      </c>
      <c r="AM122" s="81">
        <v>256</v>
      </c>
      <c r="AN122" s="82">
        <v>0.54</v>
      </c>
      <c r="AO122" s="26">
        <v>16</v>
      </c>
      <c r="AP122" s="94"/>
      <c r="AQ122" t="s">
        <v>271</v>
      </c>
      <c r="AR122" s="26" t="s">
        <v>6400</v>
      </c>
      <c r="AS122" s="26">
        <v>74</v>
      </c>
      <c r="AT122" s="120">
        <v>156</v>
      </c>
      <c r="AU122" s="94">
        <v>0.32173913043478258</v>
      </c>
    </row>
    <row r="123" spans="2:47" x14ac:dyDescent="0.3">
      <c r="B123" s="125" t="s">
        <v>274</v>
      </c>
      <c r="C123" s="125">
        <v>158</v>
      </c>
      <c r="D123" s="125">
        <v>19</v>
      </c>
      <c r="E123" s="94">
        <v>0.12</v>
      </c>
      <c r="F123" s="132">
        <v>16</v>
      </c>
      <c r="G123" s="94">
        <v>0.84</v>
      </c>
      <c r="H123" s="81">
        <v>3</v>
      </c>
      <c r="I123" s="81">
        <v>0</v>
      </c>
      <c r="J123" s="82">
        <v>1</v>
      </c>
      <c r="K123" s="26">
        <f t="shared" si="9"/>
        <v>30</v>
      </c>
      <c r="L123" s="26">
        <v>58</v>
      </c>
      <c r="M123" s="26">
        <v>1</v>
      </c>
      <c r="N123" s="125">
        <f t="shared" si="10"/>
        <v>89</v>
      </c>
      <c r="O123" s="26" t="str">
        <f t="shared" si="11"/>
        <v>Ja</v>
      </c>
      <c r="P123" s="26">
        <f t="shared" si="6"/>
        <v>0</v>
      </c>
      <c r="Q123" s="26">
        <f t="shared" si="7"/>
        <v>16</v>
      </c>
      <c r="R123" s="48">
        <f t="shared" si="8"/>
        <v>0</v>
      </c>
      <c r="V123" t="s">
        <v>274</v>
      </c>
      <c r="W123">
        <v>158</v>
      </c>
      <c r="X123">
        <v>19</v>
      </c>
      <c r="Y123" s="94">
        <v>0.12</v>
      </c>
      <c r="Z123" s="125">
        <v>30</v>
      </c>
      <c r="AB123" s="59" t="s">
        <v>274</v>
      </c>
      <c r="AC123" s="81">
        <v>19</v>
      </c>
      <c r="AD123" s="48">
        <v>0.12025316455696203</v>
      </c>
      <c r="AE123" s="81">
        <v>16</v>
      </c>
      <c r="AF123" s="48">
        <v>0.84</v>
      </c>
      <c r="AG123" s="125">
        <v>58</v>
      </c>
      <c r="AI123" s="59" t="s">
        <v>274</v>
      </c>
      <c r="AJ123" s="81">
        <v>158</v>
      </c>
      <c r="AK123" s="81">
        <v>19</v>
      </c>
      <c r="AL123" s="81">
        <v>3</v>
      </c>
      <c r="AM123" s="81">
        <v>0</v>
      </c>
      <c r="AN123" s="82">
        <v>1</v>
      </c>
      <c r="AO123" s="26">
        <v>1</v>
      </c>
      <c r="AP123" s="94"/>
      <c r="AQ123" t="s">
        <v>274</v>
      </c>
      <c r="AR123" s="26" t="s">
        <v>6400</v>
      </c>
      <c r="AS123" s="26">
        <v>0</v>
      </c>
      <c r="AT123" s="120">
        <v>16</v>
      </c>
      <c r="AU123" s="94">
        <v>0</v>
      </c>
    </row>
    <row r="124" spans="2:47" x14ac:dyDescent="0.3">
      <c r="B124" s="125" t="s">
        <v>275</v>
      </c>
      <c r="C124" s="125">
        <v>88</v>
      </c>
      <c r="D124" s="125">
        <v>16</v>
      </c>
      <c r="E124" s="94">
        <v>0.18</v>
      </c>
      <c r="F124" s="132">
        <v>0</v>
      </c>
      <c r="G124" s="94">
        <v>0</v>
      </c>
      <c r="H124" s="81">
        <v>16</v>
      </c>
      <c r="I124" s="81">
        <v>0</v>
      </c>
      <c r="J124" s="82">
        <v>1</v>
      </c>
      <c r="K124" s="26">
        <f t="shared" si="9"/>
        <v>24</v>
      </c>
      <c r="L124" s="26">
        <v>1</v>
      </c>
      <c r="M124" s="26">
        <v>1</v>
      </c>
      <c r="N124" s="125">
        <f t="shared" si="10"/>
        <v>26</v>
      </c>
      <c r="O124" s="26" t="str">
        <f t="shared" si="11"/>
        <v>Nej</v>
      </c>
      <c r="P124" s="26"/>
      <c r="Q124" s="26"/>
      <c r="R124" s="48"/>
      <c r="V124" t="s">
        <v>275</v>
      </c>
      <c r="W124">
        <v>88</v>
      </c>
      <c r="X124">
        <v>16</v>
      </c>
      <c r="Y124" s="94">
        <v>0.18</v>
      </c>
      <c r="Z124" s="125">
        <v>24</v>
      </c>
      <c r="AB124" s="59" t="s">
        <v>275</v>
      </c>
      <c r="AC124" s="81">
        <v>16</v>
      </c>
      <c r="AD124" s="48">
        <v>0.18181818181818182</v>
      </c>
      <c r="AE124" s="81">
        <v>0</v>
      </c>
      <c r="AF124" s="48">
        <v>0</v>
      </c>
      <c r="AG124" s="125">
        <v>1</v>
      </c>
      <c r="AI124" s="59" t="s">
        <v>275</v>
      </c>
      <c r="AJ124" s="81">
        <v>88</v>
      </c>
      <c r="AK124" s="81">
        <v>16</v>
      </c>
      <c r="AL124" s="81">
        <v>16</v>
      </c>
      <c r="AM124" s="81">
        <v>0</v>
      </c>
      <c r="AN124" s="82">
        <v>1</v>
      </c>
      <c r="AO124" s="26">
        <v>1</v>
      </c>
      <c r="AP124" s="94"/>
      <c r="AQ124" s="125" t="s">
        <v>275</v>
      </c>
      <c r="AR124" s="26" t="s">
        <v>6396</v>
      </c>
    </row>
    <row r="125" spans="2:47" x14ac:dyDescent="0.3">
      <c r="B125" s="125" t="s">
        <v>276</v>
      </c>
      <c r="C125" s="125">
        <v>299</v>
      </c>
      <c r="D125" s="125">
        <v>48</v>
      </c>
      <c r="E125" s="94">
        <v>0.16</v>
      </c>
      <c r="F125" s="132">
        <v>14</v>
      </c>
      <c r="G125" s="94">
        <v>0.28999999999999998</v>
      </c>
      <c r="H125" s="81">
        <v>13</v>
      </c>
      <c r="I125" s="81">
        <v>21</v>
      </c>
      <c r="J125" s="82">
        <v>0.38</v>
      </c>
      <c r="K125" s="26">
        <f t="shared" si="9"/>
        <v>26</v>
      </c>
      <c r="L125" s="26">
        <v>15</v>
      </c>
      <c r="M125" s="26">
        <v>32</v>
      </c>
      <c r="N125" s="125">
        <f t="shared" si="10"/>
        <v>73</v>
      </c>
      <c r="O125" s="26" t="str">
        <f t="shared" si="11"/>
        <v>Ja</v>
      </c>
      <c r="P125" s="26">
        <f t="shared" si="6"/>
        <v>0</v>
      </c>
      <c r="Q125" s="26">
        <f t="shared" si="7"/>
        <v>14</v>
      </c>
      <c r="R125" s="48">
        <f t="shared" si="8"/>
        <v>0</v>
      </c>
      <c r="V125" t="s">
        <v>276</v>
      </c>
      <c r="W125">
        <v>299</v>
      </c>
      <c r="X125">
        <v>48</v>
      </c>
      <c r="Y125" s="94">
        <v>0.16</v>
      </c>
      <c r="Z125" s="125">
        <v>26</v>
      </c>
      <c r="AB125" s="59" t="s">
        <v>276</v>
      </c>
      <c r="AC125" s="81">
        <v>48</v>
      </c>
      <c r="AD125" s="48">
        <v>0.16053511705685619</v>
      </c>
      <c r="AE125" s="81">
        <v>14</v>
      </c>
      <c r="AF125" s="48">
        <v>0.28999999999999998</v>
      </c>
      <c r="AG125" s="125">
        <v>15</v>
      </c>
      <c r="AI125" s="59" t="s">
        <v>276</v>
      </c>
      <c r="AJ125" s="81">
        <v>299</v>
      </c>
      <c r="AK125" s="81">
        <v>48</v>
      </c>
      <c r="AL125" s="81">
        <v>13</v>
      </c>
      <c r="AM125" s="81">
        <v>21</v>
      </c>
      <c r="AN125" s="82">
        <v>0.38</v>
      </c>
      <c r="AO125" s="26">
        <v>32</v>
      </c>
      <c r="AP125" s="94"/>
      <c r="AQ125" t="s">
        <v>276</v>
      </c>
      <c r="AR125" s="26" t="s">
        <v>6400</v>
      </c>
      <c r="AS125" s="26">
        <v>0</v>
      </c>
      <c r="AT125" s="120">
        <v>14</v>
      </c>
      <c r="AU125" s="94">
        <v>0</v>
      </c>
    </row>
    <row r="126" spans="2:47" x14ac:dyDescent="0.3">
      <c r="B126" s="125" t="s">
        <v>277</v>
      </c>
      <c r="C126" s="125">
        <v>195</v>
      </c>
      <c r="D126" s="125">
        <v>25</v>
      </c>
      <c r="E126" s="94">
        <v>0.13</v>
      </c>
      <c r="F126" s="132">
        <v>0</v>
      </c>
      <c r="G126" s="94">
        <v>0</v>
      </c>
      <c r="H126" s="81">
        <v>13</v>
      </c>
      <c r="I126" s="81">
        <v>12</v>
      </c>
      <c r="J126" s="82">
        <v>0.52</v>
      </c>
      <c r="K126" s="26">
        <f t="shared" si="9"/>
        <v>29</v>
      </c>
      <c r="L126" s="26">
        <v>1</v>
      </c>
      <c r="M126" s="26">
        <v>18</v>
      </c>
      <c r="N126" s="125">
        <f t="shared" si="10"/>
        <v>48</v>
      </c>
      <c r="O126" s="26" t="str">
        <f t="shared" si="11"/>
        <v>Nej</v>
      </c>
      <c r="P126" s="26"/>
      <c r="Q126" s="26"/>
      <c r="R126" s="48"/>
      <c r="V126" t="s">
        <v>277</v>
      </c>
      <c r="W126">
        <v>195</v>
      </c>
      <c r="X126">
        <v>25</v>
      </c>
      <c r="Y126" s="94">
        <v>0.13</v>
      </c>
      <c r="Z126" s="125">
        <v>29</v>
      </c>
      <c r="AB126" s="59" t="s">
        <v>277</v>
      </c>
      <c r="AC126" s="81">
        <v>25</v>
      </c>
      <c r="AD126" s="48">
        <v>0.12820512820512819</v>
      </c>
      <c r="AE126" s="81">
        <v>0</v>
      </c>
      <c r="AF126" s="48">
        <v>0</v>
      </c>
      <c r="AG126" s="125">
        <v>1</v>
      </c>
      <c r="AI126" s="59" t="s">
        <v>277</v>
      </c>
      <c r="AJ126" s="81">
        <v>195</v>
      </c>
      <c r="AK126" s="81">
        <v>25</v>
      </c>
      <c r="AL126" s="81">
        <v>13</v>
      </c>
      <c r="AM126" s="81">
        <v>12</v>
      </c>
      <c r="AN126" s="82">
        <v>0.52</v>
      </c>
      <c r="AO126" s="26">
        <v>18</v>
      </c>
      <c r="AP126" s="94"/>
      <c r="AQ126" s="125" t="s">
        <v>277</v>
      </c>
      <c r="AR126" s="26" t="s">
        <v>6396</v>
      </c>
    </row>
    <row r="127" spans="2:47" x14ac:dyDescent="0.3">
      <c r="B127" s="125" t="s">
        <v>280</v>
      </c>
      <c r="C127" s="125">
        <v>240</v>
      </c>
      <c r="D127" s="125">
        <v>67</v>
      </c>
      <c r="E127" s="94">
        <v>0.28000000000000003</v>
      </c>
      <c r="F127" s="132">
        <v>19</v>
      </c>
      <c r="G127" s="94">
        <v>0.28000000000000003</v>
      </c>
      <c r="H127" s="81">
        <v>26</v>
      </c>
      <c r="I127" s="81">
        <v>22</v>
      </c>
      <c r="J127" s="82">
        <v>0.54</v>
      </c>
      <c r="K127" s="26">
        <f t="shared" si="9"/>
        <v>14</v>
      </c>
      <c r="L127" s="26">
        <v>14</v>
      </c>
      <c r="M127" s="26">
        <v>16</v>
      </c>
      <c r="N127" s="125">
        <f t="shared" si="10"/>
        <v>44</v>
      </c>
      <c r="O127" s="26" t="str">
        <f t="shared" si="11"/>
        <v>Ja</v>
      </c>
      <c r="P127" s="26">
        <f t="shared" si="6"/>
        <v>0</v>
      </c>
      <c r="Q127" s="26">
        <f t="shared" si="7"/>
        <v>19</v>
      </c>
      <c r="R127" s="48">
        <f t="shared" si="8"/>
        <v>0</v>
      </c>
      <c r="V127" t="s">
        <v>280</v>
      </c>
      <c r="W127">
        <v>240</v>
      </c>
      <c r="X127">
        <v>67</v>
      </c>
      <c r="Y127" s="94">
        <v>0.28000000000000003</v>
      </c>
      <c r="Z127" s="125">
        <v>14</v>
      </c>
      <c r="AB127" s="59" t="s">
        <v>280</v>
      </c>
      <c r="AC127" s="81">
        <v>67</v>
      </c>
      <c r="AD127" s="48">
        <v>0.27916666666666667</v>
      </c>
      <c r="AE127" s="81">
        <v>19</v>
      </c>
      <c r="AF127" s="48">
        <v>0.28000000000000003</v>
      </c>
      <c r="AG127" s="125">
        <v>14</v>
      </c>
      <c r="AI127" s="59" t="s">
        <v>280</v>
      </c>
      <c r="AJ127" s="81">
        <v>240</v>
      </c>
      <c r="AK127" s="81">
        <v>67</v>
      </c>
      <c r="AL127" s="81">
        <v>26</v>
      </c>
      <c r="AM127" s="81">
        <v>22</v>
      </c>
      <c r="AN127" s="82">
        <v>0.54</v>
      </c>
      <c r="AO127" s="26">
        <v>16</v>
      </c>
      <c r="AP127" s="94"/>
      <c r="AQ127" t="s">
        <v>280</v>
      </c>
      <c r="AR127" s="26" t="s">
        <v>6400</v>
      </c>
      <c r="AS127" s="26">
        <v>0</v>
      </c>
      <c r="AT127" s="120">
        <v>19</v>
      </c>
      <c r="AU127" s="94">
        <v>0</v>
      </c>
    </row>
    <row r="128" spans="2:47" x14ac:dyDescent="0.3">
      <c r="B128" s="125" t="s">
        <v>283</v>
      </c>
      <c r="C128" s="125">
        <v>187</v>
      </c>
      <c r="D128" s="125">
        <v>35</v>
      </c>
      <c r="E128" s="94">
        <v>0.19</v>
      </c>
      <c r="F128" s="132">
        <v>12</v>
      </c>
      <c r="G128" s="94">
        <v>0.34</v>
      </c>
      <c r="H128" s="81">
        <v>10</v>
      </c>
      <c r="I128" s="81">
        <v>13</v>
      </c>
      <c r="J128" s="82">
        <v>0.43</v>
      </c>
      <c r="K128" s="26">
        <f t="shared" si="9"/>
        <v>23</v>
      </c>
      <c r="L128" s="26">
        <v>20</v>
      </c>
      <c r="M128" s="26">
        <v>27</v>
      </c>
      <c r="N128" s="125">
        <f t="shared" si="10"/>
        <v>70</v>
      </c>
      <c r="O128" s="26" t="str">
        <f t="shared" si="11"/>
        <v>Ja</v>
      </c>
      <c r="P128" s="26">
        <f t="shared" si="6"/>
        <v>0</v>
      </c>
      <c r="Q128" s="26">
        <f t="shared" si="7"/>
        <v>12</v>
      </c>
      <c r="R128" s="48">
        <f t="shared" si="8"/>
        <v>0</v>
      </c>
      <c r="V128" t="s">
        <v>283</v>
      </c>
      <c r="W128">
        <v>187</v>
      </c>
      <c r="X128">
        <v>35</v>
      </c>
      <c r="Y128" s="94">
        <v>0.19</v>
      </c>
      <c r="Z128" s="125">
        <v>23</v>
      </c>
      <c r="AB128" s="59" t="s">
        <v>283</v>
      </c>
      <c r="AC128" s="81">
        <v>35</v>
      </c>
      <c r="AD128" s="48">
        <v>0.18716577540106952</v>
      </c>
      <c r="AE128" s="81">
        <v>12</v>
      </c>
      <c r="AF128" s="48">
        <v>0.34</v>
      </c>
      <c r="AG128" s="125">
        <v>20</v>
      </c>
      <c r="AI128" s="59" t="s">
        <v>283</v>
      </c>
      <c r="AJ128" s="81">
        <v>187</v>
      </c>
      <c r="AK128" s="81">
        <v>35</v>
      </c>
      <c r="AL128" s="81">
        <v>10</v>
      </c>
      <c r="AM128" s="81">
        <v>13</v>
      </c>
      <c r="AN128" s="82">
        <v>0.43</v>
      </c>
      <c r="AO128" s="26">
        <v>27</v>
      </c>
      <c r="AP128" s="94"/>
      <c r="AQ128" t="s">
        <v>283</v>
      </c>
      <c r="AR128" s="26" t="s">
        <v>6400</v>
      </c>
      <c r="AS128" s="26">
        <v>0</v>
      </c>
      <c r="AT128" s="120">
        <v>12</v>
      </c>
      <c r="AU128" s="94">
        <v>0</v>
      </c>
    </row>
    <row r="129" spans="2:47" x14ac:dyDescent="0.3">
      <c r="B129" s="125" t="s">
        <v>284</v>
      </c>
      <c r="C129" s="125">
        <v>336</v>
      </c>
      <c r="D129" s="125">
        <v>64</v>
      </c>
      <c r="E129" s="94">
        <v>0.19</v>
      </c>
      <c r="F129" s="132">
        <v>27</v>
      </c>
      <c r="G129" s="94">
        <v>0.42</v>
      </c>
      <c r="H129" s="81">
        <v>16</v>
      </c>
      <c r="I129" s="81">
        <v>21</v>
      </c>
      <c r="J129" s="82">
        <v>0.43</v>
      </c>
      <c r="K129" s="26">
        <f t="shared" si="9"/>
        <v>23</v>
      </c>
      <c r="L129" s="26">
        <v>26</v>
      </c>
      <c r="M129" s="26">
        <v>27</v>
      </c>
      <c r="N129" s="125">
        <f t="shared" si="10"/>
        <v>76</v>
      </c>
      <c r="O129" s="26" t="str">
        <f t="shared" si="11"/>
        <v>Ja</v>
      </c>
      <c r="P129" s="26">
        <f t="shared" si="6"/>
        <v>0</v>
      </c>
      <c r="Q129" s="26">
        <f t="shared" si="7"/>
        <v>27</v>
      </c>
      <c r="R129" s="48">
        <f t="shared" si="8"/>
        <v>0</v>
      </c>
      <c r="V129" t="s">
        <v>284</v>
      </c>
      <c r="W129">
        <v>336</v>
      </c>
      <c r="X129">
        <v>64</v>
      </c>
      <c r="Y129" s="94">
        <v>0.19</v>
      </c>
      <c r="Z129" s="125">
        <v>23</v>
      </c>
      <c r="AB129" s="59" t="s">
        <v>284</v>
      </c>
      <c r="AC129" s="81">
        <v>64</v>
      </c>
      <c r="AD129" s="48">
        <v>0.19047619047619047</v>
      </c>
      <c r="AE129" s="81">
        <v>27</v>
      </c>
      <c r="AF129" s="48">
        <v>0.42</v>
      </c>
      <c r="AG129" s="125">
        <v>26</v>
      </c>
      <c r="AI129" s="59" t="s">
        <v>284</v>
      </c>
      <c r="AJ129" s="81">
        <v>336</v>
      </c>
      <c r="AK129" s="81">
        <v>64</v>
      </c>
      <c r="AL129" s="81">
        <v>16</v>
      </c>
      <c r="AM129" s="81">
        <v>21</v>
      </c>
      <c r="AN129" s="82">
        <v>0.43</v>
      </c>
      <c r="AO129" s="26">
        <v>27</v>
      </c>
      <c r="AP129" s="94"/>
      <c r="AQ129" t="s">
        <v>284</v>
      </c>
      <c r="AR129" s="26" t="s">
        <v>6400</v>
      </c>
      <c r="AS129" s="26">
        <v>0</v>
      </c>
      <c r="AT129" s="120">
        <v>27</v>
      </c>
      <c r="AU129" s="94">
        <v>0</v>
      </c>
    </row>
    <row r="130" spans="2:47" x14ac:dyDescent="0.3">
      <c r="B130" s="125" t="s">
        <v>286</v>
      </c>
      <c r="C130" s="125">
        <v>88</v>
      </c>
      <c r="D130" s="125">
        <v>14</v>
      </c>
      <c r="E130" s="94">
        <v>0.16</v>
      </c>
      <c r="F130" s="132">
        <v>0</v>
      </c>
      <c r="G130" s="94">
        <v>0</v>
      </c>
      <c r="H130" s="81">
        <v>14</v>
      </c>
      <c r="I130" s="81">
        <v>0</v>
      </c>
      <c r="J130" s="82">
        <v>1</v>
      </c>
      <c r="K130" s="26">
        <f t="shared" si="9"/>
        <v>26</v>
      </c>
      <c r="L130" s="26">
        <v>1</v>
      </c>
      <c r="M130" s="26">
        <v>1</v>
      </c>
      <c r="N130" s="125">
        <f t="shared" si="10"/>
        <v>28</v>
      </c>
      <c r="O130" s="26" t="str">
        <f t="shared" si="11"/>
        <v>Nej</v>
      </c>
      <c r="P130" s="26"/>
      <c r="Q130" s="26"/>
      <c r="R130" s="48"/>
      <c r="V130" t="s">
        <v>286</v>
      </c>
      <c r="W130">
        <v>88</v>
      </c>
      <c r="X130">
        <v>14</v>
      </c>
      <c r="Y130" s="94">
        <v>0.16</v>
      </c>
      <c r="Z130" s="125">
        <v>26</v>
      </c>
      <c r="AB130" s="59" t="s">
        <v>286</v>
      </c>
      <c r="AC130" s="81">
        <v>14</v>
      </c>
      <c r="AD130" s="48">
        <v>0.15909090909090909</v>
      </c>
      <c r="AE130" s="81">
        <v>0</v>
      </c>
      <c r="AF130" s="48">
        <v>0</v>
      </c>
      <c r="AG130" s="125">
        <v>1</v>
      </c>
      <c r="AI130" s="59" t="s">
        <v>286</v>
      </c>
      <c r="AJ130" s="81">
        <v>88</v>
      </c>
      <c r="AK130" s="81">
        <v>14</v>
      </c>
      <c r="AL130" s="81">
        <v>14</v>
      </c>
      <c r="AM130" s="81">
        <v>0</v>
      </c>
      <c r="AN130" s="82">
        <v>1</v>
      </c>
      <c r="AO130" s="26">
        <v>1</v>
      </c>
      <c r="AP130" s="94"/>
      <c r="AQ130" s="125" t="s">
        <v>286</v>
      </c>
      <c r="AR130" s="26" t="s">
        <v>6396</v>
      </c>
    </row>
    <row r="131" spans="2:47" x14ac:dyDescent="0.3">
      <c r="B131" s="125" t="s">
        <v>295</v>
      </c>
      <c r="C131" s="125">
        <v>549</v>
      </c>
      <c r="D131" s="125">
        <v>80</v>
      </c>
      <c r="E131" s="94">
        <v>0.15</v>
      </c>
      <c r="F131" s="132">
        <v>19</v>
      </c>
      <c r="G131" s="94">
        <v>0.24</v>
      </c>
      <c r="H131" s="81">
        <v>28</v>
      </c>
      <c r="I131" s="81">
        <v>33</v>
      </c>
      <c r="J131" s="82">
        <v>0.46</v>
      </c>
      <c r="K131" s="26">
        <f t="shared" si="9"/>
        <v>27</v>
      </c>
      <c r="L131" s="26">
        <v>11</v>
      </c>
      <c r="M131" s="26">
        <v>24</v>
      </c>
      <c r="N131" s="125">
        <f t="shared" si="10"/>
        <v>62</v>
      </c>
      <c r="O131" s="26" t="str">
        <f t="shared" si="11"/>
        <v>Ja</v>
      </c>
      <c r="P131" s="26">
        <f t="shared" si="6"/>
        <v>0</v>
      </c>
      <c r="Q131" s="26">
        <f t="shared" si="7"/>
        <v>19</v>
      </c>
      <c r="R131" s="48">
        <f t="shared" si="8"/>
        <v>0</v>
      </c>
      <c r="V131" t="s">
        <v>295</v>
      </c>
      <c r="W131">
        <v>549</v>
      </c>
      <c r="X131">
        <v>80</v>
      </c>
      <c r="Y131" s="94">
        <v>0.15</v>
      </c>
      <c r="Z131" s="125">
        <v>27</v>
      </c>
      <c r="AB131" s="59" t="s">
        <v>295</v>
      </c>
      <c r="AC131" s="81">
        <v>80</v>
      </c>
      <c r="AD131" s="48">
        <v>0.14571948998178508</v>
      </c>
      <c r="AE131" s="81">
        <v>19</v>
      </c>
      <c r="AF131" s="48">
        <v>0.24</v>
      </c>
      <c r="AG131" s="125">
        <v>11</v>
      </c>
      <c r="AI131" s="59" t="s">
        <v>295</v>
      </c>
      <c r="AJ131" s="81">
        <v>549</v>
      </c>
      <c r="AK131" s="81">
        <v>80</v>
      </c>
      <c r="AL131" s="81">
        <v>28</v>
      </c>
      <c r="AM131" s="81">
        <v>33</v>
      </c>
      <c r="AN131" s="82">
        <v>0.46</v>
      </c>
      <c r="AO131" s="26">
        <v>24</v>
      </c>
      <c r="AP131" s="94"/>
      <c r="AQ131" t="s">
        <v>295</v>
      </c>
      <c r="AR131" s="26" t="s">
        <v>6400</v>
      </c>
      <c r="AS131" s="26">
        <v>0</v>
      </c>
      <c r="AT131" s="120">
        <v>19</v>
      </c>
      <c r="AU131" s="94">
        <v>0</v>
      </c>
    </row>
    <row r="132" spans="2:47" x14ac:dyDescent="0.3">
      <c r="B132" s="125" t="s">
        <v>296</v>
      </c>
      <c r="C132" s="125">
        <v>126</v>
      </c>
      <c r="D132" s="125">
        <v>25</v>
      </c>
      <c r="E132" s="94">
        <v>0.2</v>
      </c>
      <c r="F132" s="132">
        <v>15</v>
      </c>
      <c r="G132" s="94">
        <v>0.6</v>
      </c>
      <c r="H132" s="81">
        <v>10</v>
      </c>
      <c r="I132" s="81">
        <v>0</v>
      </c>
      <c r="J132" s="82">
        <v>1</v>
      </c>
      <c r="K132" s="26">
        <f t="shared" si="9"/>
        <v>22</v>
      </c>
      <c r="L132" s="26">
        <v>44</v>
      </c>
      <c r="M132" s="26">
        <v>1</v>
      </c>
      <c r="N132" s="125">
        <f t="shared" si="10"/>
        <v>67</v>
      </c>
      <c r="O132" s="26" t="str">
        <f t="shared" si="11"/>
        <v>Ja</v>
      </c>
      <c r="P132" s="26">
        <f t="shared" si="6"/>
        <v>0</v>
      </c>
      <c r="Q132" s="26">
        <f t="shared" si="7"/>
        <v>15</v>
      </c>
      <c r="R132" s="48">
        <f t="shared" si="8"/>
        <v>0</v>
      </c>
      <c r="V132" t="s">
        <v>296</v>
      </c>
      <c r="W132">
        <v>126</v>
      </c>
      <c r="X132">
        <v>25</v>
      </c>
      <c r="Y132" s="94">
        <v>0.2</v>
      </c>
      <c r="Z132" s="125">
        <v>22</v>
      </c>
      <c r="AB132" s="59" t="s">
        <v>296</v>
      </c>
      <c r="AC132" s="81">
        <v>25</v>
      </c>
      <c r="AD132" s="48">
        <v>0.1984126984126984</v>
      </c>
      <c r="AE132" s="81">
        <v>15</v>
      </c>
      <c r="AF132" s="48">
        <v>0.6</v>
      </c>
      <c r="AG132" s="125">
        <v>44</v>
      </c>
      <c r="AI132" s="59" t="s">
        <v>296</v>
      </c>
      <c r="AJ132" s="81">
        <v>126</v>
      </c>
      <c r="AK132" s="81">
        <v>25</v>
      </c>
      <c r="AL132" s="81">
        <v>10</v>
      </c>
      <c r="AM132" s="81">
        <v>0</v>
      </c>
      <c r="AN132" s="82">
        <v>1</v>
      </c>
      <c r="AO132" s="26">
        <v>1</v>
      </c>
      <c r="AP132" s="94"/>
      <c r="AQ132" t="s">
        <v>296</v>
      </c>
      <c r="AR132" s="26" t="s">
        <v>6400</v>
      </c>
      <c r="AS132" s="26">
        <v>0</v>
      </c>
      <c r="AT132" s="120">
        <v>15</v>
      </c>
      <c r="AU132" s="94">
        <v>0</v>
      </c>
    </row>
    <row r="133" spans="2:47" x14ac:dyDescent="0.3">
      <c r="B133" s="125" t="s">
        <v>297</v>
      </c>
      <c r="C133" s="125">
        <v>101</v>
      </c>
      <c r="D133" s="125">
        <v>13</v>
      </c>
      <c r="E133" s="94">
        <v>0.13</v>
      </c>
      <c r="F133" s="132">
        <v>0</v>
      </c>
      <c r="G133" s="94">
        <v>0</v>
      </c>
      <c r="H133" s="81">
        <v>0</v>
      </c>
      <c r="I133" s="81">
        <v>13</v>
      </c>
      <c r="J133" s="82">
        <v>0</v>
      </c>
      <c r="K133" s="26">
        <f t="shared" si="9"/>
        <v>29</v>
      </c>
      <c r="L133" s="26">
        <v>1</v>
      </c>
      <c r="M133" s="26">
        <v>50</v>
      </c>
      <c r="N133" s="125">
        <f t="shared" si="10"/>
        <v>80</v>
      </c>
      <c r="O133" s="26" t="str">
        <f t="shared" si="11"/>
        <v>Nej</v>
      </c>
      <c r="P133" s="26"/>
      <c r="Q133" s="26"/>
      <c r="R133" s="48"/>
      <c r="V133" t="s">
        <v>297</v>
      </c>
      <c r="W133">
        <v>101</v>
      </c>
      <c r="X133">
        <v>13</v>
      </c>
      <c r="Y133" s="94">
        <v>0.13</v>
      </c>
      <c r="Z133" s="125">
        <v>29</v>
      </c>
      <c r="AB133" s="59" t="s">
        <v>297</v>
      </c>
      <c r="AC133" s="81">
        <v>13</v>
      </c>
      <c r="AD133" s="48">
        <v>0.12871287128712872</v>
      </c>
      <c r="AE133" s="81">
        <v>0</v>
      </c>
      <c r="AF133" s="48">
        <v>0</v>
      </c>
      <c r="AG133" s="125">
        <v>1</v>
      </c>
      <c r="AI133" s="59" t="s">
        <v>297</v>
      </c>
      <c r="AJ133" s="81">
        <v>101</v>
      </c>
      <c r="AK133" s="81">
        <v>13</v>
      </c>
      <c r="AL133" s="81">
        <v>0</v>
      </c>
      <c r="AM133" s="81">
        <v>13</v>
      </c>
      <c r="AN133" s="82">
        <v>0</v>
      </c>
      <c r="AO133" s="26">
        <v>50</v>
      </c>
      <c r="AP133" s="94"/>
      <c r="AQ133" s="125" t="s">
        <v>297</v>
      </c>
      <c r="AR133" s="26" t="s">
        <v>6396</v>
      </c>
    </row>
    <row r="134" spans="2:47" x14ac:dyDescent="0.3">
      <c r="B134" s="125" t="s">
        <v>298</v>
      </c>
      <c r="C134" s="125">
        <v>690</v>
      </c>
      <c r="D134" s="125">
        <v>71</v>
      </c>
      <c r="E134" s="94">
        <v>0.1</v>
      </c>
      <c r="F134" s="132">
        <v>68</v>
      </c>
      <c r="G134" s="94">
        <v>0.96</v>
      </c>
      <c r="H134" s="81">
        <v>9</v>
      </c>
      <c r="I134" s="81">
        <v>20</v>
      </c>
      <c r="J134" s="82">
        <v>0.31</v>
      </c>
      <c r="K134" s="26">
        <f t="shared" si="9"/>
        <v>32</v>
      </c>
      <c r="L134" s="26">
        <v>65</v>
      </c>
      <c r="M134" s="26">
        <v>38</v>
      </c>
      <c r="N134" s="125">
        <f t="shared" si="10"/>
        <v>135</v>
      </c>
      <c r="O134" s="26" t="str">
        <f t="shared" si="11"/>
        <v>Ja</v>
      </c>
      <c r="P134" s="26">
        <f t="shared" si="6"/>
        <v>39</v>
      </c>
      <c r="Q134" s="26">
        <f t="shared" si="7"/>
        <v>29</v>
      </c>
      <c r="R134" s="48">
        <f t="shared" si="8"/>
        <v>0.57352941176470584</v>
      </c>
      <c r="V134" t="s">
        <v>298</v>
      </c>
      <c r="W134">
        <v>690</v>
      </c>
      <c r="X134">
        <v>71</v>
      </c>
      <c r="Y134" s="94">
        <v>0.1</v>
      </c>
      <c r="Z134" s="125">
        <v>32</v>
      </c>
      <c r="AB134" s="59" t="s">
        <v>298</v>
      </c>
      <c r="AC134" s="81">
        <v>71</v>
      </c>
      <c r="AD134" s="48">
        <v>0.10289855072463767</v>
      </c>
      <c r="AE134" s="81">
        <v>68</v>
      </c>
      <c r="AF134" s="48">
        <v>0.96</v>
      </c>
      <c r="AG134" s="125">
        <v>65</v>
      </c>
      <c r="AI134" s="59" t="s">
        <v>298</v>
      </c>
      <c r="AJ134" s="81">
        <v>690</v>
      </c>
      <c r="AK134" s="81">
        <v>71</v>
      </c>
      <c r="AL134" s="81">
        <v>9</v>
      </c>
      <c r="AM134" s="81">
        <v>20</v>
      </c>
      <c r="AN134" s="82">
        <v>0.31</v>
      </c>
      <c r="AO134" s="26">
        <v>38</v>
      </c>
      <c r="AP134" s="94"/>
      <c r="AQ134" t="s">
        <v>298</v>
      </c>
      <c r="AR134" s="26" t="s">
        <v>6400</v>
      </c>
      <c r="AS134" s="26">
        <v>39</v>
      </c>
      <c r="AT134" s="120">
        <v>29</v>
      </c>
      <c r="AU134" s="94">
        <v>0.57352941176470584</v>
      </c>
    </row>
    <row r="135" spans="2:47" x14ac:dyDescent="0.3">
      <c r="B135" s="125" t="s">
        <v>299</v>
      </c>
      <c r="C135" s="125">
        <v>91</v>
      </c>
      <c r="D135" s="125">
        <v>14</v>
      </c>
      <c r="E135" s="94">
        <v>0.15</v>
      </c>
      <c r="F135" s="132">
        <v>0</v>
      </c>
      <c r="G135" s="94">
        <v>0</v>
      </c>
      <c r="H135" s="81">
        <v>14</v>
      </c>
      <c r="I135" s="81">
        <v>0</v>
      </c>
      <c r="J135" s="82">
        <v>1</v>
      </c>
      <c r="K135" s="26">
        <f t="shared" si="9"/>
        <v>27</v>
      </c>
      <c r="L135" s="26">
        <v>1</v>
      </c>
      <c r="M135" s="26">
        <v>1</v>
      </c>
      <c r="N135" s="125">
        <f t="shared" si="10"/>
        <v>29</v>
      </c>
      <c r="O135" s="26" t="str">
        <f t="shared" si="11"/>
        <v>Nej</v>
      </c>
      <c r="P135" s="26"/>
      <c r="Q135" s="26"/>
      <c r="R135" s="48"/>
      <c r="V135" t="s">
        <v>299</v>
      </c>
      <c r="W135">
        <v>91</v>
      </c>
      <c r="X135">
        <v>14</v>
      </c>
      <c r="Y135" s="94">
        <v>0.15</v>
      </c>
      <c r="Z135" s="125">
        <v>27</v>
      </c>
      <c r="AB135" s="59" t="s">
        <v>299</v>
      </c>
      <c r="AC135" s="81">
        <v>14</v>
      </c>
      <c r="AD135" s="48">
        <v>0.15384615384615385</v>
      </c>
      <c r="AE135" s="81">
        <v>0</v>
      </c>
      <c r="AF135" s="48">
        <v>0</v>
      </c>
      <c r="AG135" s="125">
        <v>1</v>
      </c>
      <c r="AI135" s="59" t="s">
        <v>299</v>
      </c>
      <c r="AJ135" s="81">
        <v>91</v>
      </c>
      <c r="AK135" s="81">
        <v>14</v>
      </c>
      <c r="AL135" s="81">
        <v>14</v>
      </c>
      <c r="AM135" s="81">
        <v>0</v>
      </c>
      <c r="AN135" s="82">
        <v>1</v>
      </c>
      <c r="AO135" s="26">
        <v>1</v>
      </c>
      <c r="AP135" s="94"/>
      <c r="AQ135" s="125" t="s">
        <v>299</v>
      </c>
      <c r="AR135" s="26" t="s">
        <v>6396</v>
      </c>
      <c r="AS135" s="26"/>
      <c r="AT135" s="120"/>
      <c r="AU135" s="125"/>
    </row>
    <row r="136" spans="2:47" x14ac:dyDescent="0.3">
      <c r="B136" s="125" t="s">
        <v>303</v>
      </c>
      <c r="C136" s="125">
        <v>918</v>
      </c>
      <c r="D136" s="125">
        <v>272</v>
      </c>
      <c r="E136" s="94">
        <v>0.3</v>
      </c>
      <c r="F136" s="132">
        <v>160</v>
      </c>
      <c r="G136" s="94">
        <v>0.59</v>
      </c>
      <c r="H136" s="81">
        <v>91</v>
      </c>
      <c r="I136" s="81">
        <v>73</v>
      </c>
      <c r="J136" s="82">
        <v>0.55000000000000004</v>
      </c>
      <c r="K136" s="26">
        <f t="shared" si="9"/>
        <v>12</v>
      </c>
      <c r="L136" s="26">
        <v>43</v>
      </c>
      <c r="M136" s="26">
        <v>15</v>
      </c>
      <c r="N136" s="125">
        <f t="shared" si="10"/>
        <v>70</v>
      </c>
      <c r="O136" s="26" t="str">
        <f t="shared" si="11"/>
        <v>Ja</v>
      </c>
      <c r="P136" s="26">
        <f t="shared" ref="P136:P199" si="12">AS136</f>
        <v>49</v>
      </c>
      <c r="Q136" s="26">
        <f t="shared" ref="Q136:Q199" si="13">AT136</f>
        <v>111</v>
      </c>
      <c r="R136" s="48">
        <f t="shared" ref="R136:R199" si="14">AU136</f>
        <v>0.30625000000000002</v>
      </c>
      <c r="V136" t="s">
        <v>303</v>
      </c>
      <c r="W136">
        <v>918</v>
      </c>
      <c r="X136">
        <v>272</v>
      </c>
      <c r="Y136" s="94">
        <v>0.3</v>
      </c>
      <c r="Z136" s="125">
        <v>12</v>
      </c>
      <c r="AB136" s="59" t="s">
        <v>303</v>
      </c>
      <c r="AC136" s="81">
        <v>272</v>
      </c>
      <c r="AD136" s="48">
        <v>0.29629629629629628</v>
      </c>
      <c r="AE136" s="81">
        <v>160</v>
      </c>
      <c r="AF136" s="48">
        <v>0.59</v>
      </c>
      <c r="AG136" s="125">
        <v>43</v>
      </c>
      <c r="AI136" s="59" t="s">
        <v>303</v>
      </c>
      <c r="AJ136" s="81">
        <v>918</v>
      </c>
      <c r="AK136" s="81">
        <v>272</v>
      </c>
      <c r="AL136" s="81">
        <v>91</v>
      </c>
      <c r="AM136" s="81">
        <v>73</v>
      </c>
      <c r="AN136" s="82">
        <v>0.55000000000000004</v>
      </c>
      <c r="AO136" s="26">
        <v>15</v>
      </c>
      <c r="AP136" s="94"/>
      <c r="AQ136" t="s">
        <v>303</v>
      </c>
      <c r="AR136" s="26" t="s">
        <v>6400</v>
      </c>
      <c r="AS136" s="26">
        <v>49</v>
      </c>
      <c r="AT136" s="120">
        <v>111</v>
      </c>
      <c r="AU136" s="94">
        <v>0.30625000000000002</v>
      </c>
    </row>
    <row r="137" spans="2:47" x14ac:dyDescent="0.3">
      <c r="B137" s="125" t="s">
        <v>304</v>
      </c>
      <c r="C137" s="125">
        <v>457</v>
      </c>
      <c r="D137" s="125">
        <v>77</v>
      </c>
      <c r="E137" s="94">
        <v>0.17</v>
      </c>
      <c r="F137" s="132">
        <v>50</v>
      </c>
      <c r="G137" s="94">
        <v>0.65</v>
      </c>
      <c r="H137" s="81">
        <v>16</v>
      </c>
      <c r="I137" s="81">
        <v>23</v>
      </c>
      <c r="J137" s="82">
        <v>0.41</v>
      </c>
      <c r="K137" s="26">
        <f t="shared" ref="K137:K200" si="15">Z137</f>
        <v>25</v>
      </c>
      <c r="L137" s="26">
        <v>49</v>
      </c>
      <c r="M137" s="26">
        <v>29</v>
      </c>
      <c r="N137" s="125">
        <f t="shared" ref="N137:N200" si="16">SUM(K137:M137)</f>
        <v>103</v>
      </c>
      <c r="O137" s="26" t="str">
        <f t="shared" ref="O137:O200" si="17">AR137</f>
        <v>Ja</v>
      </c>
      <c r="P137" s="26">
        <f t="shared" si="12"/>
        <v>25</v>
      </c>
      <c r="Q137" s="26">
        <f t="shared" si="13"/>
        <v>25</v>
      </c>
      <c r="R137" s="48">
        <f t="shared" si="14"/>
        <v>0.5</v>
      </c>
      <c r="V137" t="s">
        <v>304</v>
      </c>
      <c r="W137">
        <v>457</v>
      </c>
      <c r="X137">
        <v>77</v>
      </c>
      <c r="Y137" s="94">
        <v>0.17</v>
      </c>
      <c r="Z137" s="125">
        <v>25</v>
      </c>
      <c r="AB137" s="59" t="s">
        <v>304</v>
      </c>
      <c r="AC137" s="81">
        <v>77</v>
      </c>
      <c r="AD137" s="48">
        <v>0.16849015317286653</v>
      </c>
      <c r="AE137" s="81">
        <v>50</v>
      </c>
      <c r="AF137" s="48">
        <v>0.65</v>
      </c>
      <c r="AG137" s="125">
        <v>49</v>
      </c>
      <c r="AI137" s="59" t="s">
        <v>304</v>
      </c>
      <c r="AJ137" s="81">
        <v>457</v>
      </c>
      <c r="AK137" s="81">
        <v>77</v>
      </c>
      <c r="AL137" s="81">
        <v>16</v>
      </c>
      <c r="AM137" s="81">
        <v>23</v>
      </c>
      <c r="AN137" s="82">
        <v>0.41</v>
      </c>
      <c r="AO137" s="26">
        <v>29</v>
      </c>
      <c r="AP137" s="94"/>
      <c r="AQ137" t="s">
        <v>304</v>
      </c>
      <c r="AR137" s="26" t="s">
        <v>6400</v>
      </c>
      <c r="AS137" s="26">
        <v>25</v>
      </c>
      <c r="AT137" s="120">
        <v>25</v>
      </c>
      <c r="AU137" s="94">
        <v>0.5</v>
      </c>
    </row>
    <row r="138" spans="2:47" x14ac:dyDescent="0.3">
      <c r="B138" s="125" t="s">
        <v>309</v>
      </c>
      <c r="C138" s="125">
        <v>187</v>
      </c>
      <c r="D138" s="125">
        <v>31</v>
      </c>
      <c r="E138" s="94">
        <v>0.17</v>
      </c>
      <c r="F138" s="132">
        <v>17</v>
      </c>
      <c r="G138" s="94">
        <v>0.55000000000000004</v>
      </c>
      <c r="H138" s="81">
        <v>4</v>
      </c>
      <c r="I138" s="81">
        <v>10</v>
      </c>
      <c r="J138" s="82">
        <v>0.28999999999999998</v>
      </c>
      <c r="K138" s="26">
        <f t="shared" si="15"/>
        <v>25</v>
      </c>
      <c r="L138" s="26">
        <v>39</v>
      </c>
      <c r="M138" s="26">
        <v>40</v>
      </c>
      <c r="N138" s="125">
        <f t="shared" si="16"/>
        <v>104</v>
      </c>
      <c r="O138" s="26" t="str">
        <f t="shared" si="17"/>
        <v>Ja</v>
      </c>
      <c r="P138" s="26">
        <f t="shared" si="12"/>
        <v>0</v>
      </c>
      <c r="Q138" s="26">
        <f t="shared" si="13"/>
        <v>17</v>
      </c>
      <c r="R138" s="48">
        <f t="shared" si="14"/>
        <v>0</v>
      </c>
      <c r="V138" t="s">
        <v>309</v>
      </c>
      <c r="W138">
        <v>187</v>
      </c>
      <c r="X138">
        <v>31</v>
      </c>
      <c r="Y138" s="94">
        <v>0.17</v>
      </c>
      <c r="Z138" s="125">
        <v>25</v>
      </c>
      <c r="AB138" s="59" t="s">
        <v>309</v>
      </c>
      <c r="AC138" s="81">
        <v>31</v>
      </c>
      <c r="AD138" s="48">
        <v>0.16577540106951871</v>
      </c>
      <c r="AE138" s="81">
        <v>17</v>
      </c>
      <c r="AF138" s="48">
        <v>0.55000000000000004</v>
      </c>
      <c r="AG138" s="125">
        <v>39</v>
      </c>
      <c r="AI138" s="59" t="s">
        <v>309</v>
      </c>
      <c r="AJ138" s="81">
        <v>187</v>
      </c>
      <c r="AK138" s="81">
        <v>31</v>
      </c>
      <c r="AL138" s="81">
        <v>4</v>
      </c>
      <c r="AM138" s="81">
        <v>10</v>
      </c>
      <c r="AN138" s="82">
        <v>0.28999999999999998</v>
      </c>
      <c r="AO138" s="26">
        <v>40</v>
      </c>
      <c r="AP138" s="94"/>
      <c r="AQ138" t="s">
        <v>309</v>
      </c>
      <c r="AR138" s="26" t="s">
        <v>6400</v>
      </c>
      <c r="AS138" s="26">
        <v>0</v>
      </c>
      <c r="AT138" s="120">
        <v>17</v>
      </c>
      <c r="AU138" s="94">
        <v>0</v>
      </c>
    </row>
    <row r="139" spans="2:47" x14ac:dyDescent="0.3">
      <c r="B139" s="125" t="s">
        <v>310</v>
      </c>
      <c r="C139" s="125">
        <v>129</v>
      </c>
      <c r="D139" s="125">
        <v>19</v>
      </c>
      <c r="E139" s="94">
        <v>0.15</v>
      </c>
      <c r="F139" s="132">
        <v>0</v>
      </c>
      <c r="G139" s="94">
        <v>0</v>
      </c>
      <c r="H139" s="81">
        <v>0</v>
      </c>
      <c r="I139" s="81">
        <v>19</v>
      </c>
      <c r="J139" s="82">
        <v>0</v>
      </c>
      <c r="K139" s="26">
        <f t="shared" si="15"/>
        <v>27</v>
      </c>
      <c r="L139" s="26">
        <v>1</v>
      </c>
      <c r="M139" s="26">
        <v>50</v>
      </c>
      <c r="N139" s="125">
        <f t="shared" si="16"/>
        <v>78</v>
      </c>
      <c r="O139" s="26" t="str">
        <f t="shared" si="17"/>
        <v>Nej</v>
      </c>
      <c r="P139" s="26"/>
      <c r="Q139" s="26"/>
      <c r="R139" s="48"/>
      <c r="V139" t="s">
        <v>310</v>
      </c>
      <c r="W139">
        <v>129</v>
      </c>
      <c r="X139">
        <v>19</v>
      </c>
      <c r="Y139" s="94">
        <v>0.15</v>
      </c>
      <c r="Z139" s="125">
        <v>27</v>
      </c>
      <c r="AB139" s="59" t="s">
        <v>310</v>
      </c>
      <c r="AC139" s="81">
        <v>19</v>
      </c>
      <c r="AD139" s="48">
        <v>0.14728682170542637</v>
      </c>
      <c r="AE139" s="81">
        <v>0</v>
      </c>
      <c r="AF139" s="48">
        <v>0</v>
      </c>
      <c r="AG139" s="125">
        <v>1</v>
      </c>
      <c r="AI139" s="59" t="s">
        <v>310</v>
      </c>
      <c r="AJ139" s="81">
        <v>129</v>
      </c>
      <c r="AK139" s="81">
        <v>19</v>
      </c>
      <c r="AL139" s="81">
        <v>0</v>
      </c>
      <c r="AM139" s="81">
        <v>19</v>
      </c>
      <c r="AN139" s="82">
        <v>0</v>
      </c>
      <c r="AO139" s="26">
        <v>50</v>
      </c>
      <c r="AP139" s="94"/>
      <c r="AQ139" s="125" t="s">
        <v>310</v>
      </c>
      <c r="AR139" s="26" t="s">
        <v>6396</v>
      </c>
    </row>
    <row r="140" spans="2:47" x14ac:dyDescent="0.3">
      <c r="B140" s="125" t="s">
        <v>311</v>
      </c>
      <c r="C140" s="125">
        <v>404</v>
      </c>
      <c r="D140" s="125">
        <v>69</v>
      </c>
      <c r="E140" s="94">
        <v>0.17</v>
      </c>
      <c r="F140" s="132">
        <v>0</v>
      </c>
      <c r="G140" s="94">
        <v>0</v>
      </c>
      <c r="H140" s="81">
        <v>48</v>
      </c>
      <c r="I140" s="81">
        <v>21</v>
      </c>
      <c r="J140" s="82">
        <v>0.7</v>
      </c>
      <c r="K140" s="26">
        <f t="shared" si="15"/>
        <v>25</v>
      </c>
      <c r="L140" s="26">
        <v>1</v>
      </c>
      <c r="M140" s="26">
        <v>3</v>
      </c>
      <c r="N140" s="125">
        <f t="shared" si="16"/>
        <v>29</v>
      </c>
      <c r="O140" s="26" t="str">
        <f t="shared" si="17"/>
        <v>Nej</v>
      </c>
      <c r="P140" s="26"/>
      <c r="Q140" s="26"/>
      <c r="R140" s="48"/>
      <c r="V140" t="s">
        <v>311</v>
      </c>
      <c r="W140">
        <v>404</v>
      </c>
      <c r="X140">
        <v>69</v>
      </c>
      <c r="Y140" s="94">
        <v>0.17</v>
      </c>
      <c r="Z140" s="125">
        <v>25</v>
      </c>
      <c r="AB140" s="59" t="s">
        <v>311</v>
      </c>
      <c r="AC140" s="81">
        <v>69</v>
      </c>
      <c r="AD140" s="48">
        <v>0.1707920792079208</v>
      </c>
      <c r="AE140" s="81">
        <v>0</v>
      </c>
      <c r="AF140" s="48">
        <v>0</v>
      </c>
      <c r="AG140" s="125">
        <v>1</v>
      </c>
      <c r="AI140" s="59" t="s">
        <v>311</v>
      </c>
      <c r="AJ140" s="81">
        <v>404</v>
      </c>
      <c r="AK140" s="81">
        <v>69</v>
      </c>
      <c r="AL140" s="81">
        <v>48</v>
      </c>
      <c r="AM140" s="81">
        <v>21</v>
      </c>
      <c r="AN140" s="82">
        <v>0.7</v>
      </c>
      <c r="AO140" s="26">
        <v>3</v>
      </c>
      <c r="AP140" s="94"/>
      <c r="AQ140" s="125" t="s">
        <v>311</v>
      </c>
      <c r="AR140" s="26" t="s">
        <v>6396</v>
      </c>
    </row>
    <row r="141" spans="2:47" x14ac:dyDescent="0.3">
      <c r="B141" s="125" t="s">
        <v>312</v>
      </c>
      <c r="C141" s="125">
        <v>248</v>
      </c>
      <c r="D141" s="125">
        <v>50</v>
      </c>
      <c r="E141" s="94">
        <v>0.2</v>
      </c>
      <c r="F141" s="132">
        <v>28</v>
      </c>
      <c r="G141" s="94">
        <v>0.56000000000000005</v>
      </c>
      <c r="H141" s="81">
        <v>11</v>
      </c>
      <c r="I141" s="81">
        <v>23</v>
      </c>
      <c r="J141" s="82">
        <v>0.32</v>
      </c>
      <c r="K141" s="26">
        <f t="shared" si="15"/>
        <v>22</v>
      </c>
      <c r="L141" s="26">
        <v>40</v>
      </c>
      <c r="M141" s="26">
        <v>37</v>
      </c>
      <c r="N141" s="125">
        <f t="shared" si="16"/>
        <v>99</v>
      </c>
      <c r="O141" s="26" t="str">
        <f t="shared" si="17"/>
        <v>Ja</v>
      </c>
      <c r="P141" s="26">
        <f t="shared" si="12"/>
        <v>12</v>
      </c>
      <c r="Q141" s="26">
        <f t="shared" si="13"/>
        <v>16</v>
      </c>
      <c r="R141" s="48">
        <f t="shared" si="14"/>
        <v>0.42857142857142855</v>
      </c>
      <c r="V141" t="s">
        <v>312</v>
      </c>
      <c r="W141">
        <v>248</v>
      </c>
      <c r="X141">
        <v>50</v>
      </c>
      <c r="Y141" s="94">
        <v>0.2</v>
      </c>
      <c r="Z141" s="125">
        <v>22</v>
      </c>
      <c r="AB141" s="59" t="s">
        <v>312</v>
      </c>
      <c r="AC141" s="81">
        <v>50</v>
      </c>
      <c r="AD141" s="48">
        <v>0.20161290322580644</v>
      </c>
      <c r="AE141" s="81">
        <v>28</v>
      </c>
      <c r="AF141" s="48">
        <v>0.56000000000000005</v>
      </c>
      <c r="AG141" s="125">
        <v>40</v>
      </c>
      <c r="AI141" s="59" t="s">
        <v>312</v>
      </c>
      <c r="AJ141" s="81">
        <v>248</v>
      </c>
      <c r="AK141" s="81">
        <v>50</v>
      </c>
      <c r="AL141" s="81">
        <v>11</v>
      </c>
      <c r="AM141" s="81">
        <v>23</v>
      </c>
      <c r="AN141" s="82">
        <v>0.32</v>
      </c>
      <c r="AO141" s="26">
        <v>37</v>
      </c>
      <c r="AP141" s="94"/>
      <c r="AQ141" t="s">
        <v>312</v>
      </c>
      <c r="AR141" s="26" t="s">
        <v>6400</v>
      </c>
      <c r="AS141" s="26">
        <v>12</v>
      </c>
      <c r="AT141" s="120">
        <v>16</v>
      </c>
      <c r="AU141" s="94">
        <v>0.42857142857142855</v>
      </c>
    </row>
    <row r="142" spans="2:47" x14ac:dyDescent="0.3">
      <c r="B142" s="125" t="s">
        <v>318</v>
      </c>
      <c r="C142" s="125">
        <v>309</v>
      </c>
      <c r="D142" s="125">
        <v>75</v>
      </c>
      <c r="E142" s="94">
        <v>0.24</v>
      </c>
      <c r="F142" s="132">
        <v>17</v>
      </c>
      <c r="G142" s="94">
        <v>0.23</v>
      </c>
      <c r="H142" s="81">
        <v>32</v>
      </c>
      <c r="I142" s="81">
        <v>26</v>
      </c>
      <c r="J142" s="82">
        <v>0.55000000000000004</v>
      </c>
      <c r="K142" s="26">
        <f t="shared" si="15"/>
        <v>18</v>
      </c>
      <c r="L142" s="26">
        <v>10</v>
      </c>
      <c r="M142" s="26">
        <v>15</v>
      </c>
      <c r="N142" s="125">
        <f t="shared" si="16"/>
        <v>43</v>
      </c>
      <c r="O142" s="26" t="str">
        <f t="shared" si="17"/>
        <v>Ja</v>
      </c>
      <c r="P142" s="26">
        <f t="shared" si="12"/>
        <v>0</v>
      </c>
      <c r="Q142" s="26">
        <f t="shared" si="13"/>
        <v>17</v>
      </c>
      <c r="R142" s="48">
        <f t="shared" si="14"/>
        <v>0</v>
      </c>
      <c r="V142" t="s">
        <v>318</v>
      </c>
      <c r="W142">
        <v>309</v>
      </c>
      <c r="X142">
        <v>75</v>
      </c>
      <c r="Y142" s="94">
        <v>0.24</v>
      </c>
      <c r="Z142" s="125">
        <v>18</v>
      </c>
      <c r="AB142" s="59" t="s">
        <v>318</v>
      </c>
      <c r="AC142" s="81">
        <v>75</v>
      </c>
      <c r="AD142" s="48">
        <v>0.24271844660194175</v>
      </c>
      <c r="AE142" s="81">
        <v>17</v>
      </c>
      <c r="AF142" s="48">
        <v>0.23</v>
      </c>
      <c r="AG142" s="125">
        <v>10</v>
      </c>
      <c r="AI142" s="59" t="s">
        <v>318</v>
      </c>
      <c r="AJ142" s="81">
        <v>309</v>
      </c>
      <c r="AK142" s="81">
        <v>75</v>
      </c>
      <c r="AL142" s="81">
        <v>32</v>
      </c>
      <c r="AM142" s="81">
        <v>26</v>
      </c>
      <c r="AN142" s="82">
        <v>0.55000000000000004</v>
      </c>
      <c r="AO142" s="26">
        <v>15</v>
      </c>
      <c r="AP142" s="94"/>
      <c r="AQ142" t="s">
        <v>318</v>
      </c>
      <c r="AR142" s="26" t="s">
        <v>6400</v>
      </c>
      <c r="AS142" s="26">
        <v>0</v>
      </c>
      <c r="AT142" s="120">
        <v>17</v>
      </c>
      <c r="AU142" s="94">
        <v>0</v>
      </c>
    </row>
    <row r="143" spans="2:47" x14ac:dyDescent="0.3">
      <c r="B143" s="125" t="s">
        <v>324</v>
      </c>
      <c r="C143" s="125">
        <v>137</v>
      </c>
      <c r="D143" s="125">
        <v>23</v>
      </c>
      <c r="E143" s="94">
        <v>0.17</v>
      </c>
      <c r="F143" s="132">
        <v>0</v>
      </c>
      <c r="G143" s="94">
        <v>0</v>
      </c>
      <c r="H143" s="81">
        <v>13</v>
      </c>
      <c r="I143" s="81">
        <v>10</v>
      </c>
      <c r="J143" s="82">
        <v>0.56999999999999995</v>
      </c>
      <c r="K143" s="26">
        <f t="shared" si="15"/>
        <v>25</v>
      </c>
      <c r="L143" s="26">
        <v>1</v>
      </c>
      <c r="M143" s="26">
        <v>13</v>
      </c>
      <c r="N143" s="125">
        <f t="shared" si="16"/>
        <v>39</v>
      </c>
      <c r="O143" s="26" t="str">
        <f t="shared" si="17"/>
        <v>Nej</v>
      </c>
      <c r="P143" s="26"/>
      <c r="Q143" s="26"/>
      <c r="R143" s="48"/>
      <c r="V143" t="s">
        <v>324</v>
      </c>
      <c r="W143">
        <v>137</v>
      </c>
      <c r="X143">
        <v>23</v>
      </c>
      <c r="Y143" s="94">
        <v>0.17</v>
      </c>
      <c r="Z143" s="125">
        <v>25</v>
      </c>
      <c r="AB143" s="59" t="s">
        <v>324</v>
      </c>
      <c r="AC143" s="81">
        <v>23</v>
      </c>
      <c r="AD143" s="48">
        <v>0.16788321167883211</v>
      </c>
      <c r="AE143" s="81">
        <v>0</v>
      </c>
      <c r="AF143" s="48">
        <v>0</v>
      </c>
      <c r="AG143" s="125">
        <v>1</v>
      </c>
      <c r="AI143" s="59" t="s">
        <v>324</v>
      </c>
      <c r="AJ143" s="81">
        <v>137</v>
      </c>
      <c r="AK143" s="81">
        <v>23</v>
      </c>
      <c r="AL143" s="81">
        <v>13</v>
      </c>
      <c r="AM143" s="81">
        <v>10</v>
      </c>
      <c r="AN143" s="82">
        <v>0.56999999999999995</v>
      </c>
      <c r="AO143" s="26">
        <v>13</v>
      </c>
      <c r="AP143" s="94"/>
      <c r="AQ143" s="125" t="s">
        <v>324</v>
      </c>
      <c r="AR143" s="26" t="s">
        <v>6396</v>
      </c>
    </row>
    <row r="144" spans="2:47" x14ac:dyDescent="0.3">
      <c r="B144" s="125" t="s">
        <v>325</v>
      </c>
      <c r="C144" s="125">
        <v>115</v>
      </c>
      <c r="D144" s="125">
        <v>43</v>
      </c>
      <c r="E144" s="94">
        <v>0.37</v>
      </c>
      <c r="F144" s="132">
        <v>0</v>
      </c>
      <c r="G144" s="94">
        <v>0</v>
      </c>
      <c r="H144" s="81">
        <v>14</v>
      </c>
      <c r="I144" s="81">
        <v>29</v>
      </c>
      <c r="J144" s="82">
        <v>0.33</v>
      </c>
      <c r="K144" s="26">
        <f t="shared" si="15"/>
        <v>5</v>
      </c>
      <c r="L144" s="26">
        <v>1</v>
      </c>
      <c r="M144" s="26">
        <v>36</v>
      </c>
      <c r="N144" s="125">
        <f t="shared" si="16"/>
        <v>42</v>
      </c>
      <c r="O144" s="26" t="str">
        <f t="shared" si="17"/>
        <v>Nej</v>
      </c>
      <c r="P144" s="26"/>
      <c r="Q144" s="26"/>
      <c r="R144" s="48"/>
      <c r="V144" t="s">
        <v>325</v>
      </c>
      <c r="W144">
        <v>115</v>
      </c>
      <c r="X144">
        <v>43</v>
      </c>
      <c r="Y144" s="94">
        <v>0.37</v>
      </c>
      <c r="Z144" s="125">
        <v>5</v>
      </c>
      <c r="AB144" s="59" t="s">
        <v>325</v>
      </c>
      <c r="AC144" s="81">
        <v>43</v>
      </c>
      <c r="AD144" s="48">
        <v>0.37391304347826088</v>
      </c>
      <c r="AE144" s="81">
        <v>0</v>
      </c>
      <c r="AF144" s="48">
        <v>0</v>
      </c>
      <c r="AG144" s="125">
        <v>1</v>
      </c>
      <c r="AI144" s="59" t="s">
        <v>325</v>
      </c>
      <c r="AJ144" s="81">
        <v>115</v>
      </c>
      <c r="AK144" s="81">
        <v>43</v>
      </c>
      <c r="AL144" s="81">
        <v>14</v>
      </c>
      <c r="AM144" s="81">
        <v>29</v>
      </c>
      <c r="AN144" s="82">
        <v>0.33</v>
      </c>
      <c r="AO144" s="26">
        <v>36</v>
      </c>
      <c r="AP144" s="94"/>
      <c r="AQ144" s="125" t="s">
        <v>325</v>
      </c>
      <c r="AR144" s="26" t="s">
        <v>6396</v>
      </c>
    </row>
    <row r="145" spans="2:47" x14ac:dyDescent="0.3">
      <c r="B145" s="125" t="s">
        <v>326</v>
      </c>
      <c r="C145" s="125">
        <v>281</v>
      </c>
      <c r="D145" s="125">
        <v>51</v>
      </c>
      <c r="E145" s="94">
        <v>0.18</v>
      </c>
      <c r="F145" s="132">
        <v>26</v>
      </c>
      <c r="G145" s="94">
        <v>0.51</v>
      </c>
      <c r="H145" s="81">
        <v>16</v>
      </c>
      <c r="I145" s="81">
        <v>21</v>
      </c>
      <c r="J145" s="82">
        <v>0.43</v>
      </c>
      <c r="K145" s="26">
        <f t="shared" si="15"/>
        <v>24</v>
      </c>
      <c r="L145" s="26">
        <v>35</v>
      </c>
      <c r="M145" s="26">
        <v>27</v>
      </c>
      <c r="N145" s="125">
        <f t="shared" si="16"/>
        <v>86</v>
      </c>
      <c r="O145" s="26" t="str">
        <f t="shared" si="17"/>
        <v>Ja</v>
      </c>
      <c r="P145" s="26">
        <f t="shared" si="12"/>
        <v>12</v>
      </c>
      <c r="Q145" s="26">
        <f t="shared" si="13"/>
        <v>14</v>
      </c>
      <c r="R145" s="48">
        <f t="shared" si="14"/>
        <v>0.46153846153846156</v>
      </c>
      <c r="V145" t="s">
        <v>326</v>
      </c>
      <c r="W145">
        <v>281</v>
      </c>
      <c r="X145">
        <v>51</v>
      </c>
      <c r="Y145" s="94">
        <v>0.18</v>
      </c>
      <c r="Z145" s="125">
        <v>24</v>
      </c>
      <c r="AB145" s="59" t="s">
        <v>326</v>
      </c>
      <c r="AC145" s="81">
        <v>51</v>
      </c>
      <c r="AD145" s="48">
        <v>0.18149466192170818</v>
      </c>
      <c r="AE145" s="81">
        <v>26</v>
      </c>
      <c r="AF145" s="48">
        <v>0.51</v>
      </c>
      <c r="AG145" s="125">
        <v>35</v>
      </c>
      <c r="AI145" s="59" t="s">
        <v>326</v>
      </c>
      <c r="AJ145" s="81">
        <v>281</v>
      </c>
      <c r="AK145" s="81">
        <v>51</v>
      </c>
      <c r="AL145" s="81">
        <v>16</v>
      </c>
      <c r="AM145" s="81">
        <v>21</v>
      </c>
      <c r="AN145" s="82">
        <v>0.43</v>
      </c>
      <c r="AO145" s="26">
        <v>27</v>
      </c>
      <c r="AP145" s="94"/>
      <c r="AQ145" t="s">
        <v>326</v>
      </c>
      <c r="AR145" s="26" t="s">
        <v>6400</v>
      </c>
      <c r="AS145" s="26">
        <v>12</v>
      </c>
      <c r="AT145" s="120">
        <v>14</v>
      </c>
      <c r="AU145" s="94">
        <v>0.46153846153846156</v>
      </c>
    </row>
    <row r="146" spans="2:47" x14ac:dyDescent="0.3">
      <c r="B146" s="125" t="s">
        <v>327</v>
      </c>
      <c r="C146" s="125">
        <v>108</v>
      </c>
      <c r="D146" s="125">
        <v>11</v>
      </c>
      <c r="E146" s="94">
        <v>0.1</v>
      </c>
      <c r="F146" s="132">
        <v>0</v>
      </c>
      <c r="G146" s="94">
        <v>0</v>
      </c>
      <c r="H146" s="81">
        <v>11</v>
      </c>
      <c r="I146" s="81">
        <v>0</v>
      </c>
      <c r="J146" s="82">
        <v>1</v>
      </c>
      <c r="K146" s="26">
        <f t="shared" si="15"/>
        <v>32</v>
      </c>
      <c r="L146" s="26">
        <v>1</v>
      </c>
      <c r="M146" s="26">
        <v>1</v>
      </c>
      <c r="N146" s="125">
        <f t="shared" si="16"/>
        <v>34</v>
      </c>
      <c r="O146" s="26" t="str">
        <f t="shared" si="17"/>
        <v>Nej</v>
      </c>
      <c r="P146" s="26"/>
      <c r="Q146" s="26"/>
      <c r="R146" s="48"/>
      <c r="V146" t="s">
        <v>327</v>
      </c>
      <c r="W146">
        <v>108</v>
      </c>
      <c r="X146">
        <v>11</v>
      </c>
      <c r="Y146" s="94">
        <v>0.1</v>
      </c>
      <c r="Z146" s="125">
        <v>32</v>
      </c>
      <c r="AB146" s="59" t="s">
        <v>327</v>
      </c>
      <c r="AC146" s="81">
        <v>11</v>
      </c>
      <c r="AD146" s="48">
        <v>0.10185185185185185</v>
      </c>
      <c r="AE146" s="81">
        <v>0</v>
      </c>
      <c r="AF146" s="48">
        <v>0</v>
      </c>
      <c r="AG146" s="125">
        <v>1</v>
      </c>
      <c r="AI146" s="59" t="s">
        <v>327</v>
      </c>
      <c r="AJ146" s="81">
        <v>108</v>
      </c>
      <c r="AK146" s="81">
        <v>11</v>
      </c>
      <c r="AL146" s="81">
        <v>11</v>
      </c>
      <c r="AM146" s="81">
        <v>0</v>
      </c>
      <c r="AN146" s="82">
        <v>1</v>
      </c>
      <c r="AO146" s="26">
        <v>1</v>
      </c>
      <c r="AP146" s="94"/>
      <c r="AQ146" s="125" t="s">
        <v>327</v>
      </c>
      <c r="AR146" s="26" t="s">
        <v>6396</v>
      </c>
      <c r="AS146" s="26"/>
      <c r="AT146" s="120"/>
      <c r="AU146" s="125"/>
    </row>
    <row r="147" spans="2:47" x14ac:dyDescent="0.3">
      <c r="B147" s="125" t="s">
        <v>330</v>
      </c>
      <c r="C147" s="125">
        <v>402</v>
      </c>
      <c r="D147" s="125">
        <v>61</v>
      </c>
      <c r="E147" s="94">
        <v>0.15</v>
      </c>
      <c r="F147" s="132">
        <v>14</v>
      </c>
      <c r="G147" s="94">
        <v>0.23</v>
      </c>
      <c r="H147" s="81">
        <v>15</v>
      </c>
      <c r="I147" s="81">
        <v>32</v>
      </c>
      <c r="J147" s="82">
        <v>0.32</v>
      </c>
      <c r="K147" s="26">
        <f t="shared" si="15"/>
        <v>27</v>
      </c>
      <c r="L147" s="26">
        <v>10</v>
      </c>
      <c r="M147" s="26">
        <v>37</v>
      </c>
      <c r="N147" s="125">
        <f t="shared" si="16"/>
        <v>74</v>
      </c>
      <c r="O147" s="26" t="str">
        <f t="shared" si="17"/>
        <v>Ja</v>
      </c>
      <c r="P147" s="26">
        <f t="shared" si="12"/>
        <v>0</v>
      </c>
      <c r="Q147" s="26">
        <f t="shared" si="13"/>
        <v>14</v>
      </c>
      <c r="R147" s="48">
        <f t="shared" si="14"/>
        <v>0</v>
      </c>
      <c r="V147" t="s">
        <v>330</v>
      </c>
      <c r="W147">
        <v>402</v>
      </c>
      <c r="X147">
        <v>61</v>
      </c>
      <c r="Y147" s="94">
        <v>0.15</v>
      </c>
      <c r="Z147" s="125">
        <v>27</v>
      </c>
      <c r="AB147" s="59" t="s">
        <v>330</v>
      </c>
      <c r="AC147" s="81">
        <v>61</v>
      </c>
      <c r="AD147" s="48">
        <v>0.15174129353233831</v>
      </c>
      <c r="AE147" s="81">
        <v>14</v>
      </c>
      <c r="AF147" s="48">
        <v>0.23</v>
      </c>
      <c r="AG147" s="125">
        <v>10</v>
      </c>
      <c r="AI147" s="59" t="s">
        <v>330</v>
      </c>
      <c r="AJ147" s="81">
        <v>402</v>
      </c>
      <c r="AK147" s="81">
        <v>61</v>
      </c>
      <c r="AL147" s="81">
        <v>15</v>
      </c>
      <c r="AM147" s="81">
        <v>32</v>
      </c>
      <c r="AN147" s="82">
        <v>0.32</v>
      </c>
      <c r="AO147" s="26">
        <v>37</v>
      </c>
      <c r="AP147" s="94"/>
      <c r="AQ147" t="s">
        <v>330</v>
      </c>
      <c r="AR147" s="26" t="s">
        <v>6400</v>
      </c>
      <c r="AS147" s="26">
        <v>0</v>
      </c>
      <c r="AT147" s="120">
        <v>14</v>
      </c>
      <c r="AU147" s="94">
        <v>0</v>
      </c>
    </row>
    <row r="148" spans="2:47" x14ac:dyDescent="0.3">
      <c r="B148" s="125" t="s">
        <v>332</v>
      </c>
      <c r="C148" s="125">
        <v>462</v>
      </c>
      <c r="D148" s="125">
        <v>53</v>
      </c>
      <c r="E148" s="94">
        <v>0.11</v>
      </c>
      <c r="F148" s="132">
        <v>51</v>
      </c>
      <c r="G148" s="94">
        <v>0.96</v>
      </c>
      <c r="H148" s="81">
        <v>8</v>
      </c>
      <c r="I148" s="81">
        <v>7</v>
      </c>
      <c r="J148" s="82">
        <v>0.53</v>
      </c>
      <c r="K148" s="26">
        <f t="shared" si="15"/>
        <v>31</v>
      </c>
      <c r="L148" s="26">
        <v>65</v>
      </c>
      <c r="M148" s="26">
        <v>17</v>
      </c>
      <c r="N148" s="125">
        <f t="shared" si="16"/>
        <v>113</v>
      </c>
      <c r="O148" s="26" t="str">
        <f t="shared" si="17"/>
        <v>Ja</v>
      </c>
      <c r="P148" s="26">
        <f t="shared" si="12"/>
        <v>26</v>
      </c>
      <c r="Q148" s="26">
        <f t="shared" si="13"/>
        <v>25</v>
      </c>
      <c r="R148" s="48">
        <f t="shared" si="14"/>
        <v>0.50980392156862742</v>
      </c>
      <c r="V148" t="s">
        <v>332</v>
      </c>
      <c r="W148">
        <v>462</v>
      </c>
      <c r="X148">
        <v>53</v>
      </c>
      <c r="Y148" s="94">
        <v>0.11</v>
      </c>
      <c r="Z148" s="125">
        <v>31</v>
      </c>
      <c r="AB148" s="59" t="s">
        <v>332</v>
      </c>
      <c r="AC148" s="81">
        <v>53</v>
      </c>
      <c r="AD148" s="48">
        <v>0.11471861471861472</v>
      </c>
      <c r="AE148" s="81">
        <v>51</v>
      </c>
      <c r="AF148" s="48">
        <v>0.96</v>
      </c>
      <c r="AG148" s="125">
        <v>65</v>
      </c>
      <c r="AI148" s="59" t="s">
        <v>332</v>
      </c>
      <c r="AJ148" s="81">
        <v>462</v>
      </c>
      <c r="AK148" s="81">
        <v>53</v>
      </c>
      <c r="AL148" s="81">
        <v>8</v>
      </c>
      <c r="AM148" s="81">
        <v>7</v>
      </c>
      <c r="AN148" s="82">
        <v>0.53</v>
      </c>
      <c r="AO148" s="26">
        <v>17</v>
      </c>
      <c r="AP148" s="94"/>
      <c r="AQ148" t="s">
        <v>332</v>
      </c>
      <c r="AR148" s="26" t="s">
        <v>6400</v>
      </c>
      <c r="AS148" s="26">
        <v>26</v>
      </c>
      <c r="AT148" s="120">
        <v>25</v>
      </c>
      <c r="AU148" s="94">
        <v>0.50980392156862742</v>
      </c>
    </row>
    <row r="149" spans="2:47" x14ac:dyDescent="0.3">
      <c r="B149" s="125" t="s">
        <v>336</v>
      </c>
      <c r="C149" s="125">
        <v>235</v>
      </c>
      <c r="D149" s="125">
        <v>59</v>
      </c>
      <c r="E149" s="94">
        <v>0.25</v>
      </c>
      <c r="F149" s="132">
        <v>17</v>
      </c>
      <c r="G149" s="94">
        <v>0.28999999999999998</v>
      </c>
      <c r="H149" s="81">
        <v>13</v>
      </c>
      <c r="I149" s="81">
        <v>29</v>
      </c>
      <c r="J149" s="82">
        <v>0.31</v>
      </c>
      <c r="K149" s="26">
        <f t="shared" si="15"/>
        <v>17</v>
      </c>
      <c r="L149" s="26">
        <v>15</v>
      </c>
      <c r="M149" s="26">
        <v>38</v>
      </c>
      <c r="N149" s="125">
        <f t="shared" si="16"/>
        <v>70</v>
      </c>
      <c r="O149" s="26" t="str">
        <f t="shared" si="17"/>
        <v>Ja</v>
      </c>
      <c r="P149" s="26">
        <f t="shared" si="12"/>
        <v>0</v>
      </c>
      <c r="Q149" s="26">
        <f t="shared" si="13"/>
        <v>17</v>
      </c>
      <c r="R149" s="48">
        <f t="shared" si="14"/>
        <v>0</v>
      </c>
      <c r="V149" t="s">
        <v>336</v>
      </c>
      <c r="W149">
        <v>235</v>
      </c>
      <c r="X149">
        <v>59</v>
      </c>
      <c r="Y149" s="94">
        <v>0.25</v>
      </c>
      <c r="Z149" s="125">
        <v>17</v>
      </c>
      <c r="AB149" s="59" t="s">
        <v>336</v>
      </c>
      <c r="AC149" s="81">
        <v>59</v>
      </c>
      <c r="AD149" s="48">
        <v>0.25106382978723402</v>
      </c>
      <c r="AE149" s="81">
        <v>17</v>
      </c>
      <c r="AF149" s="48">
        <v>0.28999999999999998</v>
      </c>
      <c r="AG149" s="125">
        <v>15</v>
      </c>
      <c r="AI149" s="59" t="s">
        <v>336</v>
      </c>
      <c r="AJ149" s="81">
        <v>235</v>
      </c>
      <c r="AK149" s="81">
        <v>59</v>
      </c>
      <c r="AL149" s="81">
        <v>13</v>
      </c>
      <c r="AM149" s="81">
        <v>29</v>
      </c>
      <c r="AN149" s="82">
        <v>0.31</v>
      </c>
      <c r="AO149" s="26">
        <v>38</v>
      </c>
      <c r="AP149" s="94"/>
      <c r="AQ149" t="s">
        <v>336</v>
      </c>
      <c r="AR149" s="26" t="s">
        <v>6400</v>
      </c>
      <c r="AS149" s="26">
        <v>0</v>
      </c>
      <c r="AT149" s="120">
        <v>17</v>
      </c>
      <c r="AU149" s="94">
        <v>0</v>
      </c>
    </row>
    <row r="150" spans="2:47" x14ac:dyDescent="0.3">
      <c r="B150" s="125" t="s">
        <v>334</v>
      </c>
      <c r="C150" s="125">
        <v>1215</v>
      </c>
      <c r="D150" s="125">
        <v>179</v>
      </c>
      <c r="E150" s="94">
        <v>0.15</v>
      </c>
      <c r="F150" s="132">
        <v>65</v>
      </c>
      <c r="G150" s="94">
        <v>0.36</v>
      </c>
      <c r="H150" s="81">
        <v>63</v>
      </c>
      <c r="I150" s="81">
        <v>76</v>
      </c>
      <c r="J150" s="82">
        <v>0.45</v>
      </c>
      <c r="K150" s="26">
        <f t="shared" si="15"/>
        <v>27</v>
      </c>
      <c r="L150" s="26">
        <v>21</v>
      </c>
      <c r="M150" s="26">
        <v>25</v>
      </c>
      <c r="N150" s="125">
        <f t="shared" si="16"/>
        <v>73</v>
      </c>
      <c r="O150" s="26" t="str">
        <f t="shared" si="17"/>
        <v>Ja</v>
      </c>
      <c r="P150" s="26">
        <f t="shared" si="12"/>
        <v>35</v>
      </c>
      <c r="Q150" s="26">
        <f t="shared" si="13"/>
        <v>30</v>
      </c>
      <c r="R150" s="48">
        <f t="shared" si="14"/>
        <v>0.53846153846153844</v>
      </c>
      <c r="V150" t="s">
        <v>334</v>
      </c>
      <c r="W150">
        <v>1215</v>
      </c>
      <c r="X150">
        <v>179</v>
      </c>
      <c r="Y150" s="94">
        <v>0.15</v>
      </c>
      <c r="Z150" s="125">
        <v>27</v>
      </c>
      <c r="AB150" s="59" t="s">
        <v>334</v>
      </c>
      <c r="AC150" s="81">
        <v>179</v>
      </c>
      <c r="AD150" s="48">
        <v>0.14732510288065845</v>
      </c>
      <c r="AE150" s="81">
        <v>65</v>
      </c>
      <c r="AF150" s="48">
        <v>0.36</v>
      </c>
      <c r="AG150" s="125">
        <v>21</v>
      </c>
      <c r="AI150" s="59" t="s">
        <v>334</v>
      </c>
      <c r="AJ150" s="81">
        <v>1215</v>
      </c>
      <c r="AK150" s="81">
        <v>179</v>
      </c>
      <c r="AL150" s="81">
        <v>63</v>
      </c>
      <c r="AM150" s="81">
        <v>76</v>
      </c>
      <c r="AN150" s="82">
        <v>0.45</v>
      </c>
      <c r="AO150" s="26">
        <v>25</v>
      </c>
      <c r="AP150" s="94"/>
      <c r="AQ150" t="s">
        <v>334</v>
      </c>
      <c r="AR150" s="26" t="s">
        <v>6400</v>
      </c>
      <c r="AS150" s="26">
        <v>35</v>
      </c>
      <c r="AT150" s="120">
        <v>30</v>
      </c>
      <c r="AU150" s="94">
        <v>0.53846153846153844</v>
      </c>
    </row>
    <row r="151" spans="2:47" x14ac:dyDescent="0.3">
      <c r="B151" s="125" t="s">
        <v>339</v>
      </c>
      <c r="C151" s="125">
        <v>228</v>
      </c>
      <c r="D151" s="125">
        <v>43</v>
      </c>
      <c r="E151" s="94">
        <v>0.19</v>
      </c>
      <c r="F151" s="132">
        <v>16</v>
      </c>
      <c r="G151" s="94">
        <v>0.37</v>
      </c>
      <c r="H151" s="81">
        <v>10</v>
      </c>
      <c r="I151" s="81">
        <v>17</v>
      </c>
      <c r="J151" s="82">
        <v>0.37</v>
      </c>
      <c r="K151" s="26">
        <f t="shared" si="15"/>
        <v>23</v>
      </c>
      <c r="L151" s="26">
        <v>22</v>
      </c>
      <c r="M151" s="26">
        <v>33</v>
      </c>
      <c r="N151" s="125">
        <f t="shared" si="16"/>
        <v>78</v>
      </c>
      <c r="O151" s="26" t="str">
        <f t="shared" si="17"/>
        <v>Ja</v>
      </c>
      <c r="P151" s="26">
        <f t="shared" si="12"/>
        <v>0</v>
      </c>
      <c r="Q151" s="26">
        <f t="shared" si="13"/>
        <v>16</v>
      </c>
      <c r="R151" s="48">
        <f t="shared" si="14"/>
        <v>0</v>
      </c>
      <c r="V151" t="s">
        <v>339</v>
      </c>
      <c r="W151">
        <v>228</v>
      </c>
      <c r="X151">
        <v>43</v>
      </c>
      <c r="Y151" s="94">
        <v>0.19</v>
      </c>
      <c r="Z151" s="125">
        <v>23</v>
      </c>
      <c r="AB151" s="59" t="s">
        <v>339</v>
      </c>
      <c r="AC151" s="81">
        <v>43</v>
      </c>
      <c r="AD151" s="48">
        <v>0.18859649122807018</v>
      </c>
      <c r="AE151" s="81">
        <v>16</v>
      </c>
      <c r="AF151" s="48">
        <v>0.37</v>
      </c>
      <c r="AG151" s="125">
        <v>22</v>
      </c>
      <c r="AI151" s="59" t="s">
        <v>339</v>
      </c>
      <c r="AJ151" s="81">
        <v>228</v>
      </c>
      <c r="AK151" s="81">
        <v>43</v>
      </c>
      <c r="AL151" s="81">
        <v>10</v>
      </c>
      <c r="AM151" s="81">
        <v>17</v>
      </c>
      <c r="AN151" s="82">
        <v>0.37</v>
      </c>
      <c r="AO151" s="26">
        <v>33</v>
      </c>
      <c r="AP151" s="94"/>
      <c r="AQ151" t="s">
        <v>339</v>
      </c>
      <c r="AR151" s="26" t="s">
        <v>6400</v>
      </c>
      <c r="AS151" s="26">
        <v>0</v>
      </c>
      <c r="AT151" s="120">
        <v>16</v>
      </c>
      <c r="AU151" s="94">
        <v>0</v>
      </c>
    </row>
    <row r="152" spans="2:47" x14ac:dyDescent="0.3">
      <c r="B152" s="125" t="s">
        <v>344</v>
      </c>
      <c r="C152" s="125">
        <v>88</v>
      </c>
      <c r="D152" s="125">
        <v>10</v>
      </c>
      <c r="E152" s="94">
        <v>0.11</v>
      </c>
      <c r="F152" s="132">
        <v>14</v>
      </c>
      <c r="G152" s="94">
        <v>1.4</v>
      </c>
      <c r="H152" s="81">
        <v>0</v>
      </c>
      <c r="I152" s="81">
        <v>10</v>
      </c>
      <c r="J152" s="82">
        <v>0</v>
      </c>
      <c r="K152" s="26">
        <f t="shared" si="15"/>
        <v>31</v>
      </c>
      <c r="L152" s="26">
        <v>76</v>
      </c>
      <c r="M152" s="26">
        <v>50</v>
      </c>
      <c r="N152" s="125">
        <f t="shared" si="16"/>
        <v>157</v>
      </c>
      <c r="O152" s="26" t="str">
        <f t="shared" si="17"/>
        <v>Ja</v>
      </c>
      <c r="P152" s="26">
        <f t="shared" si="12"/>
        <v>14</v>
      </c>
      <c r="Q152" s="26">
        <f t="shared" si="13"/>
        <v>0</v>
      </c>
      <c r="R152" s="48">
        <f t="shared" si="14"/>
        <v>1</v>
      </c>
      <c r="V152" t="s">
        <v>344</v>
      </c>
      <c r="W152">
        <v>88</v>
      </c>
      <c r="X152">
        <v>10</v>
      </c>
      <c r="Y152" s="94">
        <v>0.11</v>
      </c>
      <c r="Z152" s="125">
        <v>31</v>
      </c>
      <c r="AB152" s="59" t="s">
        <v>344</v>
      </c>
      <c r="AC152" s="81">
        <v>10</v>
      </c>
      <c r="AD152" s="48">
        <v>0.11363636363636363</v>
      </c>
      <c r="AE152" s="81">
        <v>14</v>
      </c>
      <c r="AF152" s="48">
        <v>1.4</v>
      </c>
      <c r="AG152" s="125">
        <v>76</v>
      </c>
      <c r="AI152" s="59" t="s">
        <v>344</v>
      </c>
      <c r="AJ152" s="81">
        <v>88</v>
      </c>
      <c r="AK152" s="81">
        <v>10</v>
      </c>
      <c r="AL152" s="81">
        <v>0</v>
      </c>
      <c r="AM152" s="81">
        <v>10</v>
      </c>
      <c r="AN152" s="82">
        <v>0</v>
      </c>
      <c r="AO152" s="26">
        <v>50</v>
      </c>
      <c r="AP152" s="94"/>
      <c r="AQ152" t="s">
        <v>344</v>
      </c>
      <c r="AR152" s="26" t="s">
        <v>6400</v>
      </c>
      <c r="AS152" s="26">
        <v>14</v>
      </c>
      <c r="AT152" s="120">
        <v>0</v>
      </c>
      <c r="AU152" s="94">
        <v>1</v>
      </c>
    </row>
    <row r="153" spans="2:47" x14ac:dyDescent="0.3">
      <c r="B153" s="125" t="s">
        <v>345</v>
      </c>
      <c r="C153" s="125">
        <v>176</v>
      </c>
      <c r="D153" s="125">
        <v>30</v>
      </c>
      <c r="E153" s="94">
        <v>0.17</v>
      </c>
      <c r="F153" s="132">
        <v>0</v>
      </c>
      <c r="G153" s="94">
        <v>0</v>
      </c>
      <c r="H153" s="81">
        <v>15</v>
      </c>
      <c r="I153" s="81">
        <v>15</v>
      </c>
      <c r="J153" s="82">
        <v>0.5</v>
      </c>
      <c r="K153" s="26">
        <f t="shared" si="15"/>
        <v>25</v>
      </c>
      <c r="L153" s="26">
        <v>1</v>
      </c>
      <c r="M153" s="26">
        <v>20</v>
      </c>
      <c r="N153" s="125">
        <f t="shared" si="16"/>
        <v>46</v>
      </c>
      <c r="O153" s="26" t="str">
        <f t="shared" si="17"/>
        <v>Nej</v>
      </c>
      <c r="P153" s="26"/>
      <c r="Q153" s="26"/>
      <c r="R153" s="48"/>
      <c r="V153" t="s">
        <v>345</v>
      </c>
      <c r="W153">
        <v>176</v>
      </c>
      <c r="X153">
        <v>30</v>
      </c>
      <c r="Y153" s="94">
        <v>0.17</v>
      </c>
      <c r="Z153" s="125">
        <v>25</v>
      </c>
      <c r="AB153" s="59" t="s">
        <v>345</v>
      </c>
      <c r="AC153" s="81">
        <v>30</v>
      </c>
      <c r="AD153" s="48">
        <v>0.17045454545454544</v>
      </c>
      <c r="AE153" s="81">
        <v>0</v>
      </c>
      <c r="AF153" s="48">
        <v>0</v>
      </c>
      <c r="AG153" s="125">
        <v>1</v>
      </c>
      <c r="AI153" s="59" t="s">
        <v>345</v>
      </c>
      <c r="AJ153" s="81">
        <v>176</v>
      </c>
      <c r="AK153" s="81">
        <v>30</v>
      </c>
      <c r="AL153" s="81">
        <v>15</v>
      </c>
      <c r="AM153" s="81">
        <v>15</v>
      </c>
      <c r="AN153" s="82">
        <v>0.5</v>
      </c>
      <c r="AO153" s="26">
        <v>20</v>
      </c>
      <c r="AP153" s="94"/>
      <c r="AQ153" s="125" t="s">
        <v>345</v>
      </c>
      <c r="AR153" s="26" t="s">
        <v>6396</v>
      </c>
      <c r="AS153" s="26"/>
      <c r="AT153" s="120"/>
      <c r="AU153" s="125"/>
    </row>
    <row r="154" spans="2:47" x14ac:dyDescent="0.3">
      <c r="B154" s="125" t="s">
        <v>346</v>
      </c>
      <c r="C154" s="125">
        <v>149</v>
      </c>
      <c r="D154" s="125">
        <v>16</v>
      </c>
      <c r="E154" s="94">
        <v>0.11</v>
      </c>
      <c r="F154" s="132">
        <v>0</v>
      </c>
      <c r="G154" s="94">
        <v>0</v>
      </c>
      <c r="H154" s="81">
        <v>0</v>
      </c>
      <c r="I154" s="81">
        <v>16</v>
      </c>
      <c r="J154" s="82">
        <v>0</v>
      </c>
      <c r="K154" s="26">
        <f t="shared" si="15"/>
        <v>31</v>
      </c>
      <c r="L154" s="26">
        <v>1</v>
      </c>
      <c r="M154" s="26">
        <v>50</v>
      </c>
      <c r="N154" s="125">
        <f t="shared" si="16"/>
        <v>82</v>
      </c>
      <c r="O154" s="26" t="str">
        <f t="shared" si="17"/>
        <v>Nej</v>
      </c>
      <c r="P154" s="26"/>
      <c r="Q154" s="26"/>
      <c r="R154" s="48"/>
      <c r="V154" t="s">
        <v>346</v>
      </c>
      <c r="W154">
        <v>149</v>
      </c>
      <c r="X154">
        <v>16</v>
      </c>
      <c r="Y154" s="94">
        <v>0.11</v>
      </c>
      <c r="Z154" s="125">
        <v>31</v>
      </c>
      <c r="AB154" s="59" t="s">
        <v>346</v>
      </c>
      <c r="AC154" s="81">
        <v>16</v>
      </c>
      <c r="AD154" s="48">
        <v>0.10738255033557047</v>
      </c>
      <c r="AE154" s="81">
        <v>0</v>
      </c>
      <c r="AF154" s="48">
        <v>0</v>
      </c>
      <c r="AG154" s="125">
        <v>1</v>
      </c>
      <c r="AI154" s="59" t="s">
        <v>346</v>
      </c>
      <c r="AJ154" s="81">
        <v>149</v>
      </c>
      <c r="AK154" s="81">
        <v>16</v>
      </c>
      <c r="AL154" s="81">
        <v>0</v>
      </c>
      <c r="AM154" s="81">
        <v>16</v>
      </c>
      <c r="AN154" s="82">
        <v>0</v>
      </c>
      <c r="AO154" s="26">
        <v>50</v>
      </c>
      <c r="AP154" s="94"/>
      <c r="AQ154" s="125" t="s">
        <v>346</v>
      </c>
      <c r="AR154" s="26" t="s">
        <v>6396</v>
      </c>
    </row>
    <row r="155" spans="2:47" x14ac:dyDescent="0.3">
      <c r="B155" s="125" t="s">
        <v>348</v>
      </c>
      <c r="C155" s="125">
        <v>321</v>
      </c>
      <c r="D155" s="125">
        <v>86</v>
      </c>
      <c r="E155" s="94">
        <v>0.27</v>
      </c>
      <c r="F155" s="132">
        <v>26</v>
      </c>
      <c r="G155" s="94">
        <v>0.3</v>
      </c>
      <c r="H155" s="81">
        <v>29</v>
      </c>
      <c r="I155" s="81">
        <v>31</v>
      </c>
      <c r="J155" s="82">
        <v>0.48</v>
      </c>
      <c r="K155" s="26">
        <f t="shared" si="15"/>
        <v>15</v>
      </c>
      <c r="L155" s="26">
        <v>16</v>
      </c>
      <c r="M155" s="26">
        <v>22</v>
      </c>
      <c r="N155" s="125">
        <f t="shared" si="16"/>
        <v>53</v>
      </c>
      <c r="O155" s="26" t="str">
        <f t="shared" si="17"/>
        <v>Ja</v>
      </c>
      <c r="P155" s="26">
        <f t="shared" si="12"/>
        <v>0</v>
      </c>
      <c r="Q155" s="26">
        <f t="shared" si="13"/>
        <v>26</v>
      </c>
      <c r="R155" s="48">
        <f t="shared" si="14"/>
        <v>0</v>
      </c>
      <c r="V155" t="s">
        <v>348</v>
      </c>
      <c r="W155">
        <v>321</v>
      </c>
      <c r="X155">
        <v>86</v>
      </c>
      <c r="Y155" s="94">
        <v>0.27</v>
      </c>
      <c r="Z155" s="125">
        <v>15</v>
      </c>
      <c r="AB155" s="59" t="s">
        <v>348</v>
      </c>
      <c r="AC155" s="81">
        <v>86</v>
      </c>
      <c r="AD155" s="48">
        <v>0.26791277258566976</v>
      </c>
      <c r="AE155" s="81">
        <v>26</v>
      </c>
      <c r="AF155" s="48">
        <v>0.3</v>
      </c>
      <c r="AG155" s="125">
        <v>16</v>
      </c>
      <c r="AI155" s="59" t="s">
        <v>348</v>
      </c>
      <c r="AJ155" s="81">
        <v>321</v>
      </c>
      <c r="AK155" s="81">
        <v>86</v>
      </c>
      <c r="AL155" s="81">
        <v>29</v>
      </c>
      <c r="AM155" s="81">
        <v>31</v>
      </c>
      <c r="AN155" s="82">
        <v>0.48</v>
      </c>
      <c r="AO155" s="26">
        <v>22</v>
      </c>
      <c r="AP155" s="94"/>
      <c r="AQ155" t="s">
        <v>348</v>
      </c>
      <c r="AR155" s="26" t="s">
        <v>6400</v>
      </c>
      <c r="AS155" s="26">
        <v>0</v>
      </c>
      <c r="AT155" s="120">
        <v>26</v>
      </c>
      <c r="AU155" s="94">
        <v>0</v>
      </c>
    </row>
    <row r="156" spans="2:47" x14ac:dyDescent="0.3">
      <c r="B156" s="125" t="s">
        <v>351</v>
      </c>
      <c r="C156" s="125">
        <v>279</v>
      </c>
      <c r="D156" s="125">
        <v>61</v>
      </c>
      <c r="E156" s="94">
        <v>0.22</v>
      </c>
      <c r="F156" s="132">
        <v>10</v>
      </c>
      <c r="G156" s="94">
        <v>0.16</v>
      </c>
      <c r="H156" s="81">
        <v>23</v>
      </c>
      <c r="I156" s="81">
        <v>28</v>
      </c>
      <c r="J156" s="82">
        <v>0.45</v>
      </c>
      <c r="K156" s="26">
        <f t="shared" si="15"/>
        <v>20</v>
      </c>
      <c r="L156" s="26">
        <v>6</v>
      </c>
      <c r="M156" s="26">
        <v>25</v>
      </c>
      <c r="N156" s="125">
        <f t="shared" si="16"/>
        <v>51</v>
      </c>
      <c r="O156" s="26" t="str">
        <f t="shared" si="17"/>
        <v>Ja</v>
      </c>
      <c r="P156" s="26">
        <f t="shared" si="12"/>
        <v>0</v>
      </c>
      <c r="Q156" s="26">
        <f t="shared" si="13"/>
        <v>10</v>
      </c>
      <c r="R156" s="48">
        <f t="shared" si="14"/>
        <v>0</v>
      </c>
      <c r="V156" t="s">
        <v>351</v>
      </c>
      <c r="W156">
        <v>279</v>
      </c>
      <c r="X156">
        <v>61</v>
      </c>
      <c r="Y156" s="94">
        <v>0.22</v>
      </c>
      <c r="Z156" s="125">
        <v>20</v>
      </c>
      <c r="AB156" s="59" t="s">
        <v>351</v>
      </c>
      <c r="AC156" s="81">
        <v>61</v>
      </c>
      <c r="AD156" s="48">
        <v>0.21863799283154123</v>
      </c>
      <c r="AE156" s="81">
        <v>10</v>
      </c>
      <c r="AF156" s="48">
        <v>0.16</v>
      </c>
      <c r="AG156" s="125">
        <v>6</v>
      </c>
      <c r="AI156" s="59" t="s">
        <v>351</v>
      </c>
      <c r="AJ156" s="81">
        <v>279</v>
      </c>
      <c r="AK156" s="81">
        <v>61</v>
      </c>
      <c r="AL156" s="81">
        <v>23</v>
      </c>
      <c r="AM156" s="81">
        <v>28</v>
      </c>
      <c r="AN156" s="82">
        <v>0.45</v>
      </c>
      <c r="AO156" s="26">
        <v>25</v>
      </c>
      <c r="AP156" s="94"/>
      <c r="AQ156" t="s">
        <v>351</v>
      </c>
      <c r="AR156" s="26" t="s">
        <v>6400</v>
      </c>
      <c r="AS156" s="26">
        <v>0</v>
      </c>
      <c r="AT156" s="120">
        <v>10</v>
      </c>
      <c r="AU156" s="94">
        <v>0</v>
      </c>
    </row>
    <row r="157" spans="2:47" x14ac:dyDescent="0.3">
      <c r="B157" s="125" t="s">
        <v>352</v>
      </c>
      <c r="C157" s="125">
        <v>98</v>
      </c>
      <c r="D157" s="125">
        <v>16</v>
      </c>
      <c r="E157" s="94">
        <v>0.16</v>
      </c>
      <c r="F157" s="132">
        <v>0</v>
      </c>
      <c r="G157" s="94">
        <v>0</v>
      </c>
      <c r="H157" s="81">
        <v>0</v>
      </c>
      <c r="I157" s="81">
        <v>16</v>
      </c>
      <c r="J157" s="82">
        <v>0</v>
      </c>
      <c r="K157" s="26">
        <f t="shared" si="15"/>
        <v>26</v>
      </c>
      <c r="L157" s="26">
        <v>1</v>
      </c>
      <c r="M157" s="26">
        <v>50</v>
      </c>
      <c r="N157" s="125">
        <f t="shared" si="16"/>
        <v>77</v>
      </c>
      <c r="O157" s="26" t="str">
        <f t="shared" si="17"/>
        <v>Nej</v>
      </c>
      <c r="P157" s="26"/>
      <c r="Q157" s="26"/>
      <c r="R157" s="48"/>
      <c r="V157" t="s">
        <v>352</v>
      </c>
      <c r="W157">
        <v>98</v>
      </c>
      <c r="X157">
        <v>16</v>
      </c>
      <c r="Y157" s="94">
        <v>0.16</v>
      </c>
      <c r="Z157" s="125">
        <v>26</v>
      </c>
      <c r="AB157" s="59" t="s">
        <v>352</v>
      </c>
      <c r="AC157" s="81">
        <v>16</v>
      </c>
      <c r="AD157" s="48">
        <v>0.16326530612244897</v>
      </c>
      <c r="AE157" s="81">
        <v>0</v>
      </c>
      <c r="AF157" s="48">
        <v>0</v>
      </c>
      <c r="AG157" s="125">
        <v>1</v>
      </c>
      <c r="AI157" s="59" t="s">
        <v>352</v>
      </c>
      <c r="AJ157" s="81">
        <v>98</v>
      </c>
      <c r="AK157" s="81">
        <v>16</v>
      </c>
      <c r="AL157" s="81">
        <v>0</v>
      </c>
      <c r="AM157" s="81">
        <v>16</v>
      </c>
      <c r="AN157" s="82">
        <v>0</v>
      </c>
      <c r="AO157" s="26">
        <v>50</v>
      </c>
      <c r="AP157" s="94"/>
      <c r="AQ157" s="125" t="s">
        <v>352</v>
      </c>
      <c r="AR157" s="26" t="s">
        <v>6396</v>
      </c>
    </row>
    <row r="158" spans="2:47" x14ac:dyDescent="0.3">
      <c r="B158" s="125" t="s">
        <v>353</v>
      </c>
      <c r="C158" s="125">
        <v>126</v>
      </c>
      <c r="D158" s="125">
        <v>19</v>
      </c>
      <c r="E158" s="94">
        <v>0.15</v>
      </c>
      <c r="F158" s="132">
        <v>0</v>
      </c>
      <c r="G158" s="94">
        <v>0</v>
      </c>
      <c r="H158" s="81">
        <v>19</v>
      </c>
      <c r="I158" s="81">
        <v>0</v>
      </c>
      <c r="J158" s="82">
        <v>1</v>
      </c>
      <c r="K158" s="26">
        <f t="shared" si="15"/>
        <v>27</v>
      </c>
      <c r="L158" s="26">
        <v>1</v>
      </c>
      <c r="M158" s="26">
        <v>1</v>
      </c>
      <c r="N158" s="125">
        <f t="shared" si="16"/>
        <v>29</v>
      </c>
      <c r="O158" s="26" t="str">
        <f t="shared" si="17"/>
        <v>Nej</v>
      </c>
      <c r="P158" s="26"/>
      <c r="Q158" s="26"/>
      <c r="R158" s="48"/>
      <c r="V158" t="s">
        <v>353</v>
      </c>
      <c r="W158">
        <v>126</v>
      </c>
      <c r="X158">
        <v>19</v>
      </c>
      <c r="Y158" s="94">
        <v>0.15</v>
      </c>
      <c r="Z158" s="125">
        <v>27</v>
      </c>
      <c r="AB158" s="59" t="s">
        <v>353</v>
      </c>
      <c r="AC158" s="81">
        <v>19</v>
      </c>
      <c r="AD158" s="48">
        <v>0.15079365079365079</v>
      </c>
      <c r="AE158" s="81">
        <v>0</v>
      </c>
      <c r="AF158" s="48">
        <v>0</v>
      </c>
      <c r="AG158" s="125">
        <v>1</v>
      </c>
      <c r="AI158" s="59" t="s">
        <v>353</v>
      </c>
      <c r="AJ158" s="81">
        <v>126</v>
      </c>
      <c r="AK158" s="81">
        <v>19</v>
      </c>
      <c r="AL158" s="81">
        <v>19</v>
      </c>
      <c r="AM158" s="81">
        <v>0</v>
      </c>
      <c r="AN158" s="82">
        <v>1</v>
      </c>
      <c r="AO158" s="26">
        <v>1</v>
      </c>
      <c r="AP158" s="94"/>
      <c r="AQ158" s="125" t="s">
        <v>353</v>
      </c>
      <c r="AR158" s="26" t="s">
        <v>6396</v>
      </c>
    </row>
    <row r="159" spans="2:47" x14ac:dyDescent="0.3">
      <c r="B159" s="125" t="s">
        <v>354</v>
      </c>
      <c r="C159" s="125">
        <v>168</v>
      </c>
      <c r="D159" s="125">
        <v>40</v>
      </c>
      <c r="E159" s="94">
        <v>0.24</v>
      </c>
      <c r="F159" s="132">
        <v>0</v>
      </c>
      <c r="G159" s="94">
        <v>0</v>
      </c>
      <c r="H159" s="81">
        <v>26</v>
      </c>
      <c r="I159" s="81">
        <v>14</v>
      </c>
      <c r="J159" s="82">
        <v>0.65</v>
      </c>
      <c r="K159" s="26">
        <f t="shared" si="15"/>
        <v>18</v>
      </c>
      <c r="L159" s="26">
        <v>1</v>
      </c>
      <c r="M159" s="26">
        <v>5</v>
      </c>
      <c r="N159" s="125">
        <f t="shared" si="16"/>
        <v>24</v>
      </c>
      <c r="O159" s="26" t="str">
        <f t="shared" si="17"/>
        <v>Nej</v>
      </c>
      <c r="P159" s="26"/>
      <c r="Q159" s="26"/>
      <c r="R159" s="48"/>
      <c r="V159" t="s">
        <v>354</v>
      </c>
      <c r="W159">
        <v>168</v>
      </c>
      <c r="X159">
        <v>40</v>
      </c>
      <c r="Y159" s="94">
        <v>0.24</v>
      </c>
      <c r="Z159" s="125">
        <v>18</v>
      </c>
      <c r="AB159" s="59" t="s">
        <v>354</v>
      </c>
      <c r="AC159" s="81">
        <v>40</v>
      </c>
      <c r="AD159" s="48">
        <v>0.23809523809523808</v>
      </c>
      <c r="AE159" s="81">
        <v>0</v>
      </c>
      <c r="AF159" s="48">
        <v>0</v>
      </c>
      <c r="AG159" s="125">
        <v>1</v>
      </c>
      <c r="AI159" s="59" t="s">
        <v>354</v>
      </c>
      <c r="AJ159" s="81">
        <v>168</v>
      </c>
      <c r="AK159" s="81">
        <v>40</v>
      </c>
      <c r="AL159" s="81">
        <v>26</v>
      </c>
      <c r="AM159" s="81">
        <v>14</v>
      </c>
      <c r="AN159" s="82">
        <v>0.65</v>
      </c>
      <c r="AO159" s="26">
        <v>5</v>
      </c>
      <c r="AP159" s="94"/>
      <c r="AQ159" s="125" t="s">
        <v>354</v>
      </c>
      <c r="AR159" s="26" t="s">
        <v>6396</v>
      </c>
    </row>
    <row r="160" spans="2:47" x14ac:dyDescent="0.3">
      <c r="B160" s="125" t="s">
        <v>355</v>
      </c>
      <c r="C160" s="125">
        <v>710</v>
      </c>
      <c r="D160" s="125">
        <v>137</v>
      </c>
      <c r="E160" s="94">
        <v>0.19</v>
      </c>
      <c r="F160" s="132">
        <v>60</v>
      </c>
      <c r="G160" s="94">
        <v>0.44</v>
      </c>
      <c r="H160" s="81">
        <v>28</v>
      </c>
      <c r="I160" s="81">
        <v>49</v>
      </c>
      <c r="J160" s="82">
        <v>0.36</v>
      </c>
      <c r="K160" s="26">
        <f t="shared" si="15"/>
        <v>23</v>
      </c>
      <c r="L160" s="26">
        <v>28</v>
      </c>
      <c r="M160" s="26">
        <v>34</v>
      </c>
      <c r="N160" s="125">
        <f t="shared" si="16"/>
        <v>85</v>
      </c>
      <c r="O160" s="26" t="str">
        <f t="shared" si="17"/>
        <v>Ja</v>
      </c>
      <c r="P160" s="26">
        <f t="shared" si="12"/>
        <v>13</v>
      </c>
      <c r="Q160" s="26">
        <f t="shared" si="13"/>
        <v>47</v>
      </c>
      <c r="R160" s="48">
        <f t="shared" si="14"/>
        <v>0.21666666666666667</v>
      </c>
      <c r="V160" t="s">
        <v>355</v>
      </c>
      <c r="W160">
        <v>710</v>
      </c>
      <c r="X160">
        <v>137</v>
      </c>
      <c r="Y160" s="94">
        <v>0.19</v>
      </c>
      <c r="Z160" s="125">
        <v>23</v>
      </c>
      <c r="AB160" s="59" t="s">
        <v>355</v>
      </c>
      <c r="AC160" s="81">
        <v>137</v>
      </c>
      <c r="AD160" s="48">
        <v>0.19295774647887323</v>
      </c>
      <c r="AE160" s="81">
        <v>60</v>
      </c>
      <c r="AF160" s="48">
        <v>0.44</v>
      </c>
      <c r="AG160" s="125">
        <v>28</v>
      </c>
      <c r="AI160" s="59" t="s">
        <v>355</v>
      </c>
      <c r="AJ160" s="81">
        <v>710</v>
      </c>
      <c r="AK160" s="81">
        <v>137</v>
      </c>
      <c r="AL160" s="81">
        <v>28</v>
      </c>
      <c r="AM160" s="81">
        <v>49</v>
      </c>
      <c r="AN160" s="82">
        <v>0.36</v>
      </c>
      <c r="AO160" s="26">
        <v>34</v>
      </c>
      <c r="AP160" s="94"/>
      <c r="AQ160" t="s">
        <v>355</v>
      </c>
      <c r="AR160" s="26" t="s">
        <v>6400</v>
      </c>
      <c r="AS160" s="26">
        <v>13</v>
      </c>
      <c r="AT160" s="120">
        <v>47</v>
      </c>
      <c r="AU160" s="94">
        <v>0.21666666666666667</v>
      </c>
    </row>
    <row r="161" spans="2:47" x14ac:dyDescent="0.3">
      <c r="B161" s="125" t="s">
        <v>363</v>
      </c>
      <c r="C161" s="125">
        <v>506</v>
      </c>
      <c r="D161" s="125">
        <v>71</v>
      </c>
      <c r="E161" s="94">
        <v>0.14000000000000001</v>
      </c>
      <c r="F161" s="132">
        <v>39</v>
      </c>
      <c r="G161" s="94">
        <v>0.55000000000000004</v>
      </c>
      <c r="H161" s="81">
        <v>21</v>
      </c>
      <c r="I161" s="81">
        <v>22</v>
      </c>
      <c r="J161" s="82">
        <v>0.49</v>
      </c>
      <c r="K161" s="26">
        <f t="shared" si="15"/>
        <v>28</v>
      </c>
      <c r="L161" s="26">
        <v>39</v>
      </c>
      <c r="M161" s="26">
        <v>21</v>
      </c>
      <c r="N161" s="125">
        <f t="shared" si="16"/>
        <v>88</v>
      </c>
      <c r="O161" s="26" t="str">
        <f t="shared" si="17"/>
        <v>Ja</v>
      </c>
      <c r="P161" s="26">
        <f t="shared" si="12"/>
        <v>0</v>
      </c>
      <c r="Q161" s="26">
        <f t="shared" si="13"/>
        <v>39</v>
      </c>
      <c r="R161" s="48">
        <f t="shared" si="14"/>
        <v>0</v>
      </c>
      <c r="V161" t="s">
        <v>363</v>
      </c>
      <c r="W161">
        <v>506</v>
      </c>
      <c r="X161">
        <v>71</v>
      </c>
      <c r="Y161" s="94">
        <v>0.14000000000000001</v>
      </c>
      <c r="Z161" s="125">
        <v>28</v>
      </c>
      <c r="AB161" s="59" t="s">
        <v>363</v>
      </c>
      <c r="AC161" s="81">
        <v>71</v>
      </c>
      <c r="AD161" s="48">
        <v>0.14031620553359683</v>
      </c>
      <c r="AE161" s="81">
        <v>39</v>
      </c>
      <c r="AF161" s="48">
        <v>0.55000000000000004</v>
      </c>
      <c r="AG161" s="125">
        <v>39</v>
      </c>
      <c r="AI161" s="59" t="s">
        <v>363</v>
      </c>
      <c r="AJ161" s="81">
        <v>506</v>
      </c>
      <c r="AK161" s="81">
        <v>71</v>
      </c>
      <c r="AL161" s="81">
        <v>21</v>
      </c>
      <c r="AM161" s="81">
        <v>22</v>
      </c>
      <c r="AN161" s="82">
        <v>0.49</v>
      </c>
      <c r="AO161" s="26">
        <v>21</v>
      </c>
      <c r="AP161" s="94"/>
      <c r="AQ161" t="s">
        <v>363</v>
      </c>
      <c r="AR161" s="26" t="s">
        <v>6400</v>
      </c>
      <c r="AS161" s="26">
        <v>0</v>
      </c>
      <c r="AT161" s="120">
        <v>39</v>
      </c>
      <c r="AU161" s="94">
        <v>0</v>
      </c>
    </row>
    <row r="162" spans="2:47" x14ac:dyDescent="0.3">
      <c r="B162" s="125" t="s">
        <v>364</v>
      </c>
      <c r="C162" s="125">
        <v>74</v>
      </c>
      <c r="D162" s="125">
        <v>24</v>
      </c>
      <c r="E162" s="94">
        <v>0.32</v>
      </c>
      <c r="F162" s="132">
        <v>0</v>
      </c>
      <c r="G162" s="94">
        <v>0</v>
      </c>
      <c r="H162" s="81">
        <v>11</v>
      </c>
      <c r="I162" s="81">
        <v>13</v>
      </c>
      <c r="J162" s="82">
        <v>0.46</v>
      </c>
      <c r="K162" s="26">
        <f t="shared" si="15"/>
        <v>10</v>
      </c>
      <c r="L162" s="26">
        <v>1</v>
      </c>
      <c r="M162" s="26">
        <v>24</v>
      </c>
      <c r="N162" s="125">
        <f t="shared" si="16"/>
        <v>35</v>
      </c>
      <c r="O162" s="26" t="str">
        <f t="shared" si="17"/>
        <v>Nej</v>
      </c>
      <c r="P162" s="26"/>
      <c r="Q162" s="26"/>
      <c r="R162" s="48"/>
      <c r="V162" t="s">
        <v>364</v>
      </c>
      <c r="W162">
        <v>74</v>
      </c>
      <c r="X162">
        <v>24</v>
      </c>
      <c r="Y162" s="94">
        <v>0.32</v>
      </c>
      <c r="Z162" s="125">
        <v>10</v>
      </c>
      <c r="AB162" s="59" t="s">
        <v>364</v>
      </c>
      <c r="AC162" s="81">
        <v>24</v>
      </c>
      <c r="AD162" s="48">
        <v>0.32432432432432434</v>
      </c>
      <c r="AE162" s="81">
        <v>0</v>
      </c>
      <c r="AF162" s="48">
        <v>0</v>
      </c>
      <c r="AG162" s="125">
        <v>1</v>
      </c>
      <c r="AI162" s="59" t="s">
        <v>364</v>
      </c>
      <c r="AJ162" s="81">
        <v>74</v>
      </c>
      <c r="AK162" s="81">
        <v>24</v>
      </c>
      <c r="AL162" s="81">
        <v>11</v>
      </c>
      <c r="AM162" s="81">
        <v>13</v>
      </c>
      <c r="AN162" s="82">
        <v>0.46</v>
      </c>
      <c r="AO162" s="26">
        <v>24</v>
      </c>
      <c r="AP162" s="94"/>
      <c r="AQ162" s="125" t="s">
        <v>364</v>
      </c>
      <c r="AR162" s="26" t="s">
        <v>6396</v>
      </c>
    </row>
    <row r="163" spans="2:47" x14ac:dyDescent="0.3">
      <c r="B163" s="125" t="s">
        <v>365</v>
      </c>
      <c r="C163" s="125">
        <v>207</v>
      </c>
      <c r="D163" s="125">
        <v>39</v>
      </c>
      <c r="E163" s="94">
        <v>0.19</v>
      </c>
      <c r="F163" s="132">
        <v>18</v>
      </c>
      <c r="G163" s="94">
        <v>0.46</v>
      </c>
      <c r="H163" s="81">
        <v>7</v>
      </c>
      <c r="I163" s="81">
        <v>14</v>
      </c>
      <c r="J163" s="82">
        <v>0.33</v>
      </c>
      <c r="K163" s="26">
        <f t="shared" si="15"/>
        <v>23</v>
      </c>
      <c r="L163" s="26">
        <v>30</v>
      </c>
      <c r="M163" s="26">
        <v>36</v>
      </c>
      <c r="N163" s="125">
        <f t="shared" si="16"/>
        <v>89</v>
      </c>
      <c r="O163" s="26" t="str">
        <f t="shared" si="17"/>
        <v>Ja</v>
      </c>
      <c r="P163" s="26">
        <f t="shared" si="12"/>
        <v>0</v>
      </c>
      <c r="Q163" s="26">
        <f t="shared" si="13"/>
        <v>18</v>
      </c>
      <c r="R163" s="48">
        <f t="shared" si="14"/>
        <v>0</v>
      </c>
      <c r="V163" t="s">
        <v>365</v>
      </c>
      <c r="W163">
        <v>207</v>
      </c>
      <c r="X163">
        <v>39</v>
      </c>
      <c r="Y163" s="94">
        <v>0.19</v>
      </c>
      <c r="Z163" s="125">
        <v>23</v>
      </c>
      <c r="AB163" s="59" t="s">
        <v>365</v>
      </c>
      <c r="AC163" s="81">
        <v>39</v>
      </c>
      <c r="AD163" s="48">
        <v>0.18840579710144928</v>
      </c>
      <c r="AE163" s="81">
        <v>18</v>
      </c>
      <c r="AF163" s="48">
        <v>0.46</v>
      </c>
      <c r="AG163" s="125">
        <v>30</v>
      </c>
      <c r="AI163" s="59" t="s">
        <v>365</v>
      </c>
      <c r="AJ163" s="81">
        <v>207</v>
      </c>
      <c r="AK163" s="81">
        <v>39</v>
      </c>
      <c r="AL163" s="81">
        <v>7</v>
      </c>
      <c r="AM163" s="81">
        <v>14</v>
      </c>
      <c r="AN163" s="82">
        <v>0.33</v>
      </c>
      <c r="AO163" s="26">
        <v>36</v>
      </c>
      <c r="AP163" s="94"/>
      <c r="AQ163" t="s">
        <v>365</v>
      </c>
      <c r="AR163" s="26" t="s">
        <v>6400</v>
      </c>
      <c r="AS163" s="26">
        <v>0</v>
      </c>
      <c r="AT163" s="120">
        <v>18</v>
      </c>
      <c r="AU163" s="94">
        <v>0</v>
      </c>
    </row>
    <row r="164" spans="2:47" x14ac:dyDescent="0.3">
      <c r="B164" s="125" t="s">
        <v>366</v>
      </c>
      <c r="C164" s="125">
        <v>647</v>
      </c>
      <c r="D164" s="125">
        <v>80</v>
      </c>
      <c r="E164" s="94">
        <v>0.12</v>
      </c>
      <c r="F164" s="132">
        <v>73</v>
      </c>
      <c r="G164" s="94">
        <v>0.91</v>
      </c>
      <c r="H164" s="81">
        <v>15</v>
      </c>
      <c r="I164" s="81">
        <v>21</v>
      </c>
      <c r="J164" s="82">
        <v>0.42</v>
      </c>
      <c r="K164" s="26">
        <f t="shared" si="15"/>
        <v>30</v>
      </c>
      <c r="L164" s="26">
        <v>63</v>
      </c>
      <c r="M164" s="26">
        <v>28</v>
      </c>
      <c r="N164" s="125">
        <f t="shared" si="16"/>
        <v>121</v>
      </c>
      <c r="O164" s="26" t="str">
        <f t="shared" si="17"/>
        <v>Ja</v>
      </c>
      <c r="P164" s="26">
        <f t="shared" si="12"/>
        <v>46</v>
      </c>
      <c r="Q164" s="26">
        <f t="shared" si="13"/>
        <v>27</v>
      </c>
      <c r="R164" s="48">
        <f t="shared" si="14"/>
        <v>0.63013698630136983</v>
      </c>
      <c r="V164" t="s">
        <v>366</v>
      </c>
      <c r="W164">
        <v>647</v>
      </c>
      <c r="X164">
        <v>80</v>
      </c>
      <c r="Y164" s="94">
        <v>0.12</v>
      </c>
      <c r="Z164" s="125">
        <v>30</v>
      </c>
      <c r="AB164" s="59" t="s">
        <v>366</v>
      </c>
      <c r="AC164" s="81">
        <v>80</v>
      </c>
      <c r="AD164" s="48">
        <v>0.12364760432766615</v>
      </c>
      <c r="AE164" s="81">
        <v>73</v>
      </c>
      <c r="AF164" s="48">
        <v>0.91</v>
      </c>
      <c r="AG164" s="125">
        <v>63</v>
      </c>
      <c r="AI164" s="59" t="s">
        <v>366</v>
      </c>
      <c r="AJ164" s="81">
        <v>647</v>
      </c>
      <c r="AK164" s="81">
        <v>80</v>
      </c>
      <c r="AL164" s="81">
        <v>15</v>
      </c>
      <c r="AM164" s="81">
        <v>21</v>
      </c>
      <c r="AN164" s="82">
        <v>0.42</v>
      </c>
      <c r="AO164" s="26">
        <v>28</v>
      </c>
      <c r="AP164" s="94"/>
      <c r="AQ164" t="s">
        <v>366</v>
      </c>
      <c r="AR164" s="26" t="s">
        <v>6400</v>
      </c>
      <c r="AS164" s="26">
        <v>46</v>
      </c>
      <c r="AT164" s="120">
        <v>27</v>
      </c>
      <c r="AU164" s="94">
        <v>0.63013698630136983</v>
      </c>
    </row>
    <row r="165" spans="2:47" x14ac:dyDescent="0.3">
      <c r="B165" s="125" t="s">
        <v>367</v>
      </c>
      <c r="C165" s="125">
        <v>256</v>
      </c>
      <c r="D165" s="125">
        <v>64</v>
      </c>
      <c r="E165" s="94">
        <v>0.25</v>
      </c>
      <c r="F165" s="132">
        <v>20</v>
      </c>
      <c r="G165" s="94">
        <v>0.31</v>
      </c>
      <c r="H165" s="81">
        <v>13</v>
      </c>
      <c r="I165" s="81">
        <v>31</v>
      </c>
      <c r="J165" s="82">
        <v>0.3</v>
      </c>
      <c r="K165" s="26">
        <f t="shared" si="15"/>
        <v>17</v>
      </c>
      <c r="L165" s="26">
        <v>17</v>
      </c>
      <c r="M165" s="26">
        <v>39</v>
      </c>
      <c r="N165" s="125">
        <f t="shared" si="16"/>
        <v>73</v>
      </c>
      <c r="O165" s="26" t="str">
        <f t="shared" si="17"/>
        <v>Ja</v>
      </c>
      <c r="P165" s="26">
        <f t="shared" si="12"/>
        <v>0</v>
      </c>
      <c r="Q165" s="26">
        <f t="shared" si="13"/>
        <v>20</v>
      </c>
      <c r="R165" s="48">
        <f t="shared" si="14"/>
        <v>0</v>
      </c>
      <c r="V165" t="s">
        <v>367</v>
      </c>
      <c r="W165">
        <v>256</v>
      </c>
      <c r="X165">
        <v>64</v>
      </c>
      <c r="Y165" s="94">
        <v>0.25</v>
      </c>
      <c r="Z165" s="125">
        <v>17</v>
      </c>
      <c r="AB165" s="59" t="s">
        <v>367</v>
      </c>
      <c r="AC165" s="81">
        <v>64</v>
      </c>
      <c r="AD165" s="48">
        <v>0.25</v>
      </c>
      <c r="AE165" s="81">
        <v>20</v>
      </c>
      <c r="AF165" s="48">
        <v>0.31</v>
      </c>
      <c r="AG165" s="125">
        <v>17</v>
      </c>
      <c r="AI165" s="59" t="s">
        <v>367</v>
      </c>
      <c r="AJ165" s="81">
        <v>256</v>
      </c>
      <c r="AK165" s="81">
        <v>64</v>
      </c>
      <c r="AL165" s="81">
        <v>13</v>
      </c>
      <c r="AM165" s="81">
        <v>31</v>
      </c>
      <c r="AN165" s="82">
        <v>0.3</v>
      </c>
      <c r="AO165" s="26">
        <v>39</v>
      </c>
      <c r="AP165" s="94"/>
      <c r="AQ165" t="s">
        <v>367</v>
      </c>
      <c r="AR165" s="26" t="s">
        <v>6400</v>
      </c>
      <c r="AS165" s="26">
        <v>0</v>
      </c>
      <c r="AT165" s="120">
        <v>20</v>
      </c>
      <c r="AU165" s="94">
        <v>0</v>
      </c>
    </row>
    <row r="166" spans="2:47" x14ac:dyDescent="0.3">
      <c r="B166" s="125" t="s">
        <v>369</v>
      </c>
      <c r="C166" s="125">
        <v>68</v>
      </c>
      <c r="D166" s="125">
        <v>10</v>
      </c>
      <c r="E166" s="94">
        <v>0.15</v>
      </c>
      <c r="F166" s="132">
        <v>0</v>
      </c>
      <c r="G166" s="94">
        <v>0</v>
      </c>
      <c r="H166" s="81">
        <v>10</v>
      </c>
      <c r="I166" s="81">
        <v>0</v>
      </c>
      <c r="J166" s="82">
        <v>1</v>
      </c>
      <c r="K166" s="26">
        <f t="shared" si="15"/>
        <v>27</v>
      </c>
      <c r="L166" s="26">
        <v>1</v>
      </c>
      <c r="M166" s="26">
        <v>1</v>
      </c>
      <c r="N166" s="125">
        <f t="shared" si="16"/>
        <v>29</v>
      </c>
      <c r="O166" s="26" t="str">
        <f t="shared" si="17"/>
        <v>Nej</v>
      </c>
      <c r="P166" s="26"/>
      <c r="Q166" s="26"/>
      <c r="R166" s="48"/>
      <c r="V166" t="s">
        <v>369</v>
      </c>
      <c r="W166">
        <v>68</v>
      </c>
      <c r="X166">
        <v>10</v>
      </c>
      <c r="Y166" s="94">
        <v>0.15</v>
      </c>
      <c r="Z166" s="125">
        <v>27</v>
      </c>
      <c r="AB166" s="59" t="s">
        <v>369</v>
      </c>
      <c r="AC166" s="81">
        <v>10</v>
      </c>
      <c r="AD166" s="48">
        <v>0.14705882352941177</v>
      </c>
      <c r="AE166" s="81">
        <v>0</v>
      </c>
      <c r="AF166" s="48">
        <v>0</v>
      </c>
      <c r="AG166" s="125">
        <v>1</v>
      </c>
      <c r="AI166" s="59" t="s">
        <v>369</v>
      </c>
      <c r="AJ166" s="81">
        <v>68</v>
      </c>
      <c r="AK166" s="81">
        <v>10</v>
      </c>
      <c r="AL166" s="81">
        <v>10</v>
      </c>
      <c r="AM166" s="81">
        <v>0</v>
      </c>
      <c r="AN166" s="82">
        <v>1</v>
      </c>
      <c r="AO166" s="26">
        <v>1</v>
      </c>
      <c r="AP166" s="94"/>
      <c r="AQ166" s="125" t="s">
        <v>369</v>
      </c>
      <c r="AR166" s="26" t="s">
        <v>6396</v>
      </c>
    </row>
    <row r="167" spans="2:47" x14ac:dyDescent="0.3">
      <c r="B167" s="125" t="s">
        <v>370</v>
      </c>
      <c r="C167" s="125">
        <v>290</v>
      </c>
      <c r="D167" s="125">
        <v>54</v>
      </c>
      <c r="E167" s="94">
        <v>0.19</v>
      </c>
      <c r="F167" s="132">
        <v>33</v>
      </c>
      <c r="G167" s="94">
        <v>0.61</v>
      </c>
      <c r="H167" s="81">
        <v>7</v>
      </c>
      <c r="I167" s="81">
        <v>24</v>
      </c>
      <c r="J167" s="82">
        <v>0.23</v>
      </c>
      <c r="K167" s="26">
        <f t="shared" si="15"/>
        <v>23</v>
      </c>
      <c r="L167" s="26">
        <v>45</v>
      </c>
      <c r="M167" s="26">
        <v>44</v>
      </c>
      <c r="N167" s="125">
        <f t="shared" si="16"/>
        <v>112</v>
      </c>
      <c r="O167" s="26" t="str">
        <f t="shared" si="17"/>
        <v>Ja</v>
      </c>
      <c r="P167" s="26">
        <f t="shared" si="12"/>
        <v>10</v>
      </c>
      <c r="Q167" s="26">
        <f t="shared" si="13"/>
        <v>23</v>
      </c>
      <c r="R167" s="48">
        <f t="shared" si="14"/>
        <v>0.30303030303030304</v>
      </c>
      <c r="V167" t="s">
        <v>370</v>
      </c>
      <c r="W167">
        <v>290</v>
      </c>
      <c r="X167">
        <v>54</v>
      </c>
      <c r="Y167" s="94">
        <v>0.19</v>
      </c>
      <c r="Z167" s="125">
        <v>23</v>
      </c>
      <c r="AB167" s="59" t="s">
        <v>370</v>
      </c>
      <c r="AC167" s="81">
        <v>54</v>
      </c>
      <c r="AD167" s="48">
        <v>0.18620689655172415</v>
      </c>
      <c r="AE167" s="81">
        <v>33</v>
      </c>
      <c r="AF167" s="48">
        <v>0.61</v>
      </c>
      <c r="AG167" s="125">
        <v>45</v>
      </c>
      <c r="AI167" s="59" t="s">
        <v>370</v>
      </c>
      <c r="AJ167" s="81">
        <v>290</v>
      </c>
      <c r="AK167" s="81">
        <v>54</v>
      </c>
      <c r="AL167" s="81">
        <v>7</v>
      </c>
      <c r="AM167" s="81">
        <v>24</v>
      </c>
      <c r="AN167" s="82">
        <v>0.23</v>
      </c>
      <c r="AO167" s="26">
        <v>44</v>
      </c>
      <c r="AP167" s="94"/>
      <c r="AQ167" t="s">
        <v>370</v>
      </c>
      <c r="AR167" s="26" t="s">
        <v>6400</v>
      </c>
      <c r="AS167" s="26">
        <v>10</v>
      </c>
      <c r="AT167" s="120">
        <v>23</v>
      </c>
      <c r="AU167" s="94">
        <v>0.30303030303030304</v>
      </c>
    </row>
    <row r="168" spans="2:47" x14ac:dyDescent="0.3">
      <c r="B168" s="125" t="s">
        <v>372</v>
      </c>
      <c r="C168" s="125">
        <v>256</v>
      </c>
      <c r="D168" s="125">
        <v>47</v>
      </c>
      <c r="E168" s="94">
        <v>0.18</v>
      </c>
      <c r="F168" s="132">
        <v>21</v>
      </c>
      <c r="G168" s="94">
        <v>0.45</v>
      </c>
      <c r="H168" s="81">
        <v>6</v>
      </c>
      <c r="I168" s="81">
        <v>20</v>
      </c>
      <c r="J168" s="82">
        <v>0.23</v>
      </c>
      <c r="K168" s="26">
        <f t="shared" si="15"/>
        <v>24</v>
      </c>
      <c r="L168" s="26">
        <v>29</v>
      </c>
      <c r="M168" s="26">
        <v>44</v>
      </c>
      <c r="N168" s="125">
        <f t="shared" si="16"/>
        <v>97</v>
      </c>
      <c r="O168" s="26" t="str">
        <f t="shared" si="17"/>
        <v>Ja</v>
      </c>
      <c r="P168" s="26">
        <f t="shared" si="12"/>
        <v>0</v>
      </c>
      <c r="Q168" s="26">
        <f t="shared" si="13"/>
        <v>21</v>
      </c>
      <c r="R168" s="48">
        <f t="shared" si="14"/>
        <v>0</v>
      </c>
      <c r="V168" t="s">
        <v>372</v>
      </c>
      <c r="W168">
        <v>256</v>
      </c>
      <c r="X168">
        <v>47</v>
      </c>
      <c r="Y168" s="94">
        <v>0.18</v>
      </c>
      <c r="Z168" s="125">
        <v>24</v>
      </c>
      <c r="AB168" s="59" t="s">
        <v>372</v>
      </c>
      <c r="AC168" s="81">
        <v>47</v>
      </c>
      <c r="AD168" s="48">
        <v>0.18359375</v>
      </c>
      <c r="AE168" s="81">
        <v>21</v>
      </c>
      <c r="AF168" s="48">
        <v>0.45</v>
      </c>
      <c r="AG168" s="125">
        <v>29</v>
      </c>
      <c r="AI168" s="59" t="s">
        <v>372</v>
      </c>
      <c r="AJ168" s="81">
        <v>256</v>
      </c>
      <c r="AK168" s="81">
        <v>47</v>
      </c>
      <c r="AL168" s="81">
        <v>6</v>
      </c>
      <c r="AM168" s="81">
        <v>20</v>
      </c>
      <c r="AN168" s="82">
        <v>0.23</v>
      </c>
      <c r="AO168" s="26">
        <v>44</v>
      </c>
      <c r="AP168" s="94"/>
      <c r="AQ168" t="s">
        <v>372</v>
      </c>
      <c r="AR168" s="26" t="s">
        <v>6400</v>
      </c>
      <c r="AS168" s="26">
        <v>0</v>
      </c>
      <c r="AT168" s="120">
        <v>21</v>
      </c>
      <c r="AU168" s="94">
        <v>0</v>
      </c>
    </row>
    <row r="169" spans="2:47" x14ac:dyDescent="0.3">
      <c r="B169" s="125" t="s">
        <v>378</v>
      </c>
      <c r="C169" s="125">
        <v>81</v>
      </c>
      <c r="D169" s="125">
        <v>24</v>
      </c>
      <c r="E169" s="94">
        <v>0.3</v>
      </c>
      <c r="F169" s="132">
        <v>11</v>
      </c>
      <c r="G169" s="94">
        <v>0.46</v>
      </c>
      <c r="H169" s="81">
        <v>13</v>
      </c>
      <c r="I169" s="81">
        <v>0</v>
      </c>
      <c r="J169" s="82">
        <v>1</v>
      </c>
      <c r="K169" s="26">
        <f t="shared" si="15"/>
        <v>12</v>
      </c>
      <c r="L169" s="26">
        <v>30</v>
      </c>
      <c r="M169" s="26">
        <v>1</v>
      </c>
      <c r="N169" s="125">
        <f t="shared" si="16"/>
        <v>43</v>
      </c>
      <c r="O169" s="26" t="str">
        <f t="shared" si="17"/>
        <v>Ja</v>
      </c>
      <c r="P169" s="26">
        <f t="shared" si="12"/>
        <v>0</v>
      </c>
      <c r="Q169" s="26">
        <f t="shared" si="13"/>
        <v>11</v>
      </c>
      <c r="R169" s="48">
        <f t="shared" si="14"/>
        <v>0</v>
      </c>
      <c r="V169" t="s">
        <v>378</v>
      </c>
      <c r="W169">
        <v>81</v>
      </c>
      <c r="X169">
        <v>24</v>
      </c>
      <c r="Y169" s="94">
        <v>0.3</v>
      </c>
      <c r="Z169" s="125">
        <v>12</v>
      </c>
      <c r="AB169" s="59" t="s">
        <v>378</v>
      </c>
      <c r="AC169" s="81">
        <v>24</v>
      </c>
      <c r="AD169" s="48">
        <v>0.29629629629629628</v>
      </c>
      <c r="AE169" s="81">
        <v>11</v>
      </c>
      <c r="AF169" s="48">
        <v>0.46</v>
      </c>
      <c r="AG169" s="125">
        <v>30</v>
      </c>
      <c r="AI169" s="59" t="s">
        <v>378</v>
      </c>
      <c r="AJ169" s="81">
        <v>81</v>
      </c>
      <c r="AK169" s="81">
        <v>24</v>
      </c>
      <c r="AL169" s="81">
        <v>13</v>
      </c>
      <c r="AM169" s="81">
        <v>0</v>
      </c>
      <c r="AN169" s="82">
        <v>1</v>
      </c>
      <c r="AO169" s="26">
        <v>1</v>
      </c>
      <c r="AP169" s="94"/>
      <c r="AQ169" t="s">
        <v>378</v>
      </c>
      <c r="AR169" s="26" t="s">
        <v>6400</v>
      </c>
      <c r="AS169" s="26">
        <v>0</v>
      </c>
      <c r="AT169" s="120">
        <v>11</v>
      </c>
      <c r="AU169" s="94">
        <v>0</v>
      </c>
    </row>
    <row r="170" spans="2:47" x14ac:dyDescent="0.3">
      <c r="B170" s="125" t="s">
        <v>409</v>
      </c>
      <c r="C170" s="125">
        <v>5109</v>
      </c>
      <c r="D170" s="125">
        <v>868</v>
      </c>
      <c r="E170" s="94">
        <v>0.17</v>
      </c>
      <c r="F170" s="132">
        <v>560</v>
      </c>
      <c r="G170" s="94">
        <v>0.65</v>
      </c>
      <c r="H170" s="81">
        <v>211</v>
      </c>
      <c r="I170" s="81">
        <v>329</v>
      </c>
      <c r="J170" s="82">
        <v>0.39</v>
      </c>
      <c r="K170" s="26">
        <f t="shared" si="15"/>
        <v>25</v>
      </c>
      <c r="L170" s="26">
        <v>49</v>
      </c>
      <c r="M170" s="26">
        <v>31</v>
      </c>
      <c r="N170" s="125">
        <f t="shared" si="16"/>
        <v>105</v>
      </c>
      <c r="O170" s="26" t="str">
        <f t="shared" si="17"/>
        <v>Ja</v>
      </c>
      <c r="P170" s="26">
        <f t="shared" si="12"/>
        <v>267</v>
      </c>
      <c r="Q170" s="26">
        <f t="shared" si="13"/>
        <v>293</v>
      </c>
      <c r="R170" s="48">
        <f t="shared" si="14"/>
        <v>0.47678571428571431</v>
      </c>
      <c r="V170" t="s">
        <v>409</v>
      </c>
      <c r="W170">
        <v>5109</v>
      </c>
      <c r="X170">
        <v>868</v>
      </c>
      <c r="Y170" s="94">
        <v>0.17</v>
      </c>
      <c r="Z170" s="125">
        <v>25</v>
      </c>
      <c r="AB170" s="59" t="s">
        <v>409</v>
      </c>
      <c r="AC170" s="81">
        <v>868</v>
      </c>
      <c r="AD170" s="48">
        <v>0.16989626149931494</v>
      </c>
      <c r="AE170" s="81">
        <v>560</v>
      </c>
      <c r="AF170" s="48">
        <v>0.65</v>
      </c>
      <c r="AG170" s="125">
        <v>49</v>
      </c>
      <c r="AI170" s="59" t="s">
        <v>409</v>
      </c>
      <c r="AJ170" s="81">
        <v>5109</v>
      </c>
      <c r="AK170" s="81">
        <v>868</v>
      </c>
      <c r="AL170" s="81">
        <v>211</v>
      </c>
      <c r="AM170" s="81">
        <v>329</v>
      </c>
      <c r="AN170" s="82">
        <v>0.39</v>
      </c>
      <c r="AO170" s="26">
        <v>31</v>
      </c>
      <c r="AP170" s="94"/>
      <c r="AQ170" t="s">
        <v>409</v>
      </c>
      <c r="AR170" s="26" t="s">
        <v>6400</v>
      </c>
      <c r="AS170" s="26">
        <v>267</v>
      </c>
      <c r="AT170" s="120">
        <v>293</v>
      </c>
      <c r="AU170" s="94">
        <v>0.47678571428571431</v>
      </c>
    </row>
    <row r="171" spans="2:47" x14ac:dyDescent="0.3">
      <c r="B171" s="125" t="s">
        <v>413</v>
      </c>
      <c r="C171" s="125">
        <v>212</v>
      </c>
      <c r="D171" s="125">
        <v>69</v>
      </c>
      <c r="E171" s="94">
        <v>0.33</v>
      </c>
      <c r="F171" s="132">
        <v>0</v>
      </c>
      <c r="G171" s="94">
        <v>0</v>
      </c>
      <c r="H171" s="81">
        <v>38</v>
      </c>
      <c r="I171" s="81">
        <v>31</v>
      </c>
      <c r="J171" s="82">
        <v>0.55000000000000004</v>
      </c>
      <c r="K171" s="26">
        <f t="shared" si="15"/>
        <v>9</v>
      </c>
      <c r="L171" s="26">
        <v>1</v>
      </c>
      <c r="M171" s="26">
        <v>15</v>
      </c>
      <c r="N171" s="125">
        <f t="shared" si="16"/>
        <v>25</v>
      </c>
      <c r="O171" s="26" t="str">
        <f t="shared" si="17"/>
        <v>Nej</v>
      </c>
      <c r="P171" s="26"/>
      <c r="Q171" s="26"/>
      <c r="R171" s="48"/>
      <c r="V171" t="s">
        <v>413</v>
      </c>
      <c r="W171">
        <v>212</v>
      </c>
      <c r="X171">
        <v>69</v>
      </c>
      <c r="Y171" s="94">
        <v>0.33</v>
      </c>
      <c r="Z171" s="125">
        <v>9</v>
      </c>
      <c r="AB171" s="59" t="s">
        <v>413</v>
      </c>
      <c r="AC171" s="81">
        <v>69</v>
      </c>
      <c r="AD171" s="48">
        <v>0.32547169811320753</v>
      </c>
      <c r="AE171" s="81">
        <v>0</v>
      </c>
      <c r="AF171" s="48">
        <v>0</v>
      </c>
      <c r="AG171" s="125">
        <v>1</v>
      </c>
      <c r="AI171" s="59" t="s">
        <v>413</v>
      </c>
      <c r="AJ171" s="81">
        <v>212</v>
      </c>
      <c r="AK171" s="81">
        <v>69</v>
      </c>
      <c r="AL171" s="81">
        <v>38</v>
      </c>
      <c r="AM171" s="81">
        <v>31</v>
      </c>
      <c r="AN171" s="82">
        <v>0.55000000000000004</v>
      </c>
      <c r="AO171" s="26">
        <v>15</v>
      </c>
      <c r="AP171" s="94"/>
      <c r="AQ171" s="125" t="s">
        <v>413</v>
      </c>
      <c r="AR171" s="26" t="s">
        <v>6396</v>
      </c>
      <c r="AS171" s="26"/>
      <c r="AT171" s="120"/>
      <c r="AU171" s="125"/>
    </row>
    <row r="172" spans="2:47" x14ac:dyDescent="0.3">
      <c r="B172" s="125" t="s">
        <v>415</v>
      </c>
      <c r="C172" s="125">
        <v>107</v>
      </c>
      <c r="D172" s="125">
        <v>12</v>
      </c>
      <c r="E172" s="94">
        <v>0.11</v>
      </c>
      <c r="F172" s="132">
        <v>0</v>
      </c>
      <c r="G172" s="94">
        <v>0</v>
      </c>
      <c r="H172" s="81">
        <v>12</v>
      </c>
      <c r="I172" s="81">
        <v>0</v>
      </c>
      <c r="J172" s="82">
        <v>1</v>
      </c>
      <c r="K172" s="26">
        <f t="shared" si="15"/>
        <v>31</v>
      </c>
      <c r="L172" s="26">
        <v>1</v>
      </c>
      <c r="M172" s="26">
        <v>1</v>
      </c>
      <c r="N172" s="125">
        <f t="shared" si="16"/>
        <v>33</v>
      </c>
      <c r="O172" s="26" t="str">
        <f t="shared" si="17"/>
        <v>Nej</v>
      </c>
      <c r="P172" s="26"/>
      <c r="Q172" s="26"/>
      <c r="R172" s="48"/>
      <c r="V172" t="s">
        <v>415</v>
      </c>
      <c r="W172">
        <v>107</v>
      </c>
      <c r="X172">
        <v>12</v>
      </c>
      <c r="Y172" s="94">
        <v>0.11</v>
      </c>
      <c r="Z172" s="125">
        <v>31</v>
      </c>
      <c r="AB172" s="59" t="s">
        <v>415</v>
      </c>
      <c r="AC172" s="81">
        <v>12</v>
      </c>
      <c r="AD172" s="48">
        <v>0.11214953271028037</v>
      </c>
      <c r="AE172" s="81">
        <v>0</v>
      </c>
      <c r="AF172" s="48">
        <v>0</v>
      </c>
      <c r="AG172" s="125">
        <v>1</v>
      </c>
      <c r="AI172" s="59" t="s">
        <v>415</v>
      </c>
      <c r="AJ172" s="81">
        <v>107</v>
      </c>
      <c r="AK172" s="81">
        <v>12</v>
      </c>
      <c r="AL172" s="81">
        <v>12</v>
      </c>
      <c r="AM172" s="81">
        <v>0</v>
      </c>
      <c r="AN172" s="82">
        <v>1</v>
      </c>
      <c r="AO172" s="26">
        <v>1</v>
      </c>
      <c r="AP172" s="94"/>
      <c r="AQ172" s="125" t="s">
        <v>415</v>
      </c>
      <c r="AR172" s="26" t="s">
        <v>6396</v>
      </c>
    </row>
    <row r="173" spans="2:47" x14ac:dyDescent="0.3">
      <c r="B173" s="125" t="s">
        <v>416</v>
      </c>
      <c r="C173" s="125">
        <v>132</v>
      </c>
      <c r="D173" s="125">
        <v>43</v>
      </c>
      <c r="E173" s="94">
        <v>0.33</v>
      </c>
      <c r="F173" s="132">
        <v>0</v>
      </c>
      <c r="G173" s="94">
        <v>0</v>
      </c>
      <c r="H173" s="81">
        <v>28</v>
      </c>
      <c r="I173" s="81">
        <v>15</v>
      </c>
      <c r="J173" s="82">
        <v>0.65</v>
      </c>
      <c r="K173" s="26">
        <f t="shared" si="15"/>
        <v>9</v>
      </c>
      <c r="L173" s="26">
        <v>1</v>
      </c>
      <c r="M173" s="26">
        <v>5</v>
      </c>
      <c r="N173" s="125">
        <f t="shared" si="16"/>
        <v>15</v>
      </c>
      <c r="O173" s="26" t="str">
        <f t="shared" si="17"/>
        <v>Nej</v>
      </c>
      <c r="P173" s="26"/>
      <c r="Q173" s="26"/>
      <c r="R173" s="48"/>
      <c r="V173" t="s">
        <v>416</v>
      </c>
      <c r="W173">
        <v>132</v>
      </c>
      <c r="X173">
        <v>43</v>
      </c>
      <c r="Y173" s="94">
        <v>0.33</v>
      </c>
      <c r="Z173" s="125">
        <v>9</v>
      </c>
      <c r="AB173" s="59" t="s">
        <v>416</v>
      </c>
      <c r="AC173" s="81">
        <v>43</v>
      </c>
      <c r="AD173" s="48">
        <v>0.32575757575757575</v>
      </c>
      <c r="AE173" s="81">
        <v>0</v>
      </c>
      <c r="AF173" s="48">
        <v>0</v>
      </c>
      <c r="AG173" s="125">
        <v>1</v>
      </c>
      <c r="AI173" s="59" t="s">
        <v>416</v>
      </c>
      <c r="AJ173" s="81">
        <v>132</v>
      </c>
      <c r="AK173" s="81">
        <v>43</v>
      </c>
      <c r="AL173" s="81">
        <v>28</v>
      </c>
      <c r="AM173" s="81">
        <v>15</v>
      </c>
      <c r="AN173" s="82">
        <v>0.65</v>
      </c>
      <c r="AO173" s="26">
        <v>5</v>
      </c>
      <c r="AP173" s="94"/>
      <c r="AQ173" s="125" t="s">
        <v>416</v>
      </c>
      <c r="AR173" s="26" t="s">
        <v>6396</v>
      </c>
    </row>
    <row r="174" spans="2:47" x14ac:dyDescent="0.3">
      <c r="B174" s="125" t="s">
        <v>417</v>
      </c>
      <c r="C174" s="125">
        <v>678</v>
      </c>
      <c r="D174" s="125">
        <v>153</v>
      </c>
      <c r="E174" s="94">
        <v>0.23</v>
      </c>
      <c r="F174" s="132">
        <v>40</v>
      </c>
      <c r="G174" s="94">
        <v>0.26</v>
      </c>
      <c r="H174" s="81">
        <v>70</v>
      </c>
      <c r="I174" s="81">
        <v>43</v>
      </c>
      <c r="J174" s="82">
        <v>0.62</v>
      </c>
      <c r="K174" s="26">
        <f t="shared" si="15"/>
        <v>19</v>
      </c>
      <c r="L174" s="26">
        <v>13</v>
      </c>
      <c r="M174" s="26">
        <v>8</v>
      </c>
      <c r="N174" s="125">
        <f t="shared" si="16"/>
        <v>40</v>
      </c>
      <c r="O174" s="26" t="str">
        <f t="shared" si="17"/>
        <v>Ja</v>
      </c>
      <c r="P174" s="26">
        <f t="shared" si="12"/>
        <v>0</v>
      </c>
      <c r="Q174" s="26">
        <f t="shared" si="13"/>
        <v>40</v>
      </c>
      <c r="R174" s="48">
        <f t="shared" si="14"/>
        <v>0</v>
      </c>
      <c r="V174" t="s">
        <v>417</v>
      </c>
      <c r="W174">
        <v>678</v>
      </c>
      <c r="X174">
        <v>153</v>
      </c>
      <c r="Y174" s="94">
        <v>0.23</v>
      </c>
      <c r="Z174" s="125">
        <v>19</v>
      </c>
      <c r="AB174" s="59" t="s">
        <v>417</v>
      </c>
      <c r="AC174" s="81">
        <v>153</v>
      </c>
      <c r="AD174" s="48">
        <v>0.22566371681415928</v>
      </c>
      <c r="AE174" s="81">
        <v>40</v>
      </c>
      <c r="AF174" s="48">
        <v>0.26</v>
      </c>
      <c r="AG174" s="125">
        <v>13</v>
      </c>
      <c r="AI174" s="59" t="s">
        <v>417</v>
      </c>
      <c r="AJ174" s="81">
        <v>678</v>
      </c>
      <c r="AK174" s="81">
        <v>153</v>
      </c>
      <c r="AL174" s="81">
        <v>70</v>
      </c>
      <c r="AM174" s="81">
        <v>43</v>
      </c>
      <c r="AN174" s="82">
        <v>0.62</v>
      </c>
      <c r="AO174" s="26">
        <v>8</v>
      </c>
      <c r="AP174" s="94"/>
      <c r="AQ174" t="s">
        <v>417</v>
      </c>
      <c r="AR174" s="26" t="s">
        <v>6400</v>
      </c>
      <c r="AS174" s="26">
        <v>0</v>
      </c>
      <c r="AT174" s="120">
        <v>40</v>
      </c>
      <c r="AU174" s="94">
        <v>0</v>
      </c>
    </row>
    <row r="175" spans="2:47" x14ac:dyDescent="0.3">
      <c r="B175" s="125" t="s">
        <v>418</v>
      </c>
      <c r="C175" s="125">
        <v>124</v>
      </c>
      <c r="D175" s="125">
        <v>16</v>
      </c>
      <c r="E175" s="94">
        <v>0.13</v>
      </c>
      <c r="F175" s="132">
        <v>0</v>
      </c>
      <c r="G175" s="94">
        <v>0</v>
      </c>
      <c r="H175" s="81">
        <v>16</v>
      </c>
      <c r="I175" s="81">
        <v>0</v>
      </c>
      <c r="J175" s="82">
        <v>1</v>
      </c>
      <c r="K175" s="26">
        <f t="shared" si="15"/>
        <v>29</v>
      </c>
      <c r="L175" s="26">
        <v>1</v>
      </c>
      <c r="M175" s="26">
        <v>1</v>
      </c>
      <c r="N175" s="125">
        <f t="shared" si="16"/>
        <v>31</v>
      </c>
      <c r="O175" s="26" t="str">
        <f t="shared" si="17"/>
        <v>Nej</v>
      </c>
      <c r="P175" s="26"/>
      <c r="Q175" s="26"/>
      <c r="R175" s="48"/>
      <c r="V175" t="s">
        <v>418</v>
      </c>
      <c r="W175">
        <v>124</v>
      </c>
      <c r="X175">
        <v>16</v>
      </c>
      <c r="Y175" s="94">
        <v>0.13</v>
      </c>
      <c r="Z175" s="125">
        <v>29</v>
      </c>
      <c r="AB175" s="59" t="s">
        <v>418</v>
      </c>
      <c r="AC175" s="81">
        <v>16</v>
      </c>
      <c r="AD175" s="48">
        <v>0.12903225806451613</v>
      </c>
      <c r="AE175" s="81">
        <v>0</v>
      </c>
      <c r="AF175" s="48">
        <v>0</v>
      </c>
      <c r="AG175" s="125">
        <v>1</v>
      </c>
      <c r="AI175" s="59" t="s">
        <v>418</v>
      </c>
      <c r="AJ175" s="81">
        <v>124</v>
      </c>
      <c r="AK175" s="81">
        <v>16</v>
      </c>
      <c r="AL175" s="81">
        <v>16</v>
      </c>
      <c r="AM175" s="81">
        <v>0</v>
      </c>
      <c r="AN175" s="82">
        <v>1</v>
      </c>
      <c r="AO175" s="26">
        <v>1</v>
      </c>
      <c r="AP175" s="94"/>
      <c r="AQ175" s="125" t="s">
        <v>418</v>
      </c>
      <c r="AR175" s="26" t="s">
        <v>6396</v>
      </c>
    </row>
    <row r="176" spans="2:47" x14ac:dyDescent="0.3">
      <c r="B176" s="125" t="s">
        <v>420</v>
      </c>
      <c r="C176" s="125">
        <v>71</v>
      </c>
      <c r="D176" s="125">
        <v>11</v>
      </c>
      <c r="E176" s="94">
        <v>0.15</v>
      </c>
      <c r="F176" s="132">
        <v>11</v>
      </c>
      <c r="G176" s="94">
        <v>1</v>
      </c>
      <c r="K176" s="26">
        <f t="shared" si="15"/>
        <v>27</v>
      </c>
      <c r="L176" s="26">
        <v>67</v>
      </c>
      <c r="M176" s="125"/>
      <c r="N176" s="125">
        <f t="shared" si="16"/>
        <v>94</v>
      </c>
      <c r="O176" s="26" t="str">
        <f t="shared" si="17"/>
        <v>Ja</v>
      </c>
      <c r="P176" s="26">
        <f t="shared" si="12"/>
        <v>0</v>
      </c>
      <c r="Q176" s="26">
        <f t="shared" si="13"/>
        <v>11</v>
      </c>
      <c r="R176" s="48">
        <f t="shared" si="14"/>
        <v>0</v>
      </c>
      <c r="V176" t="s">
        <v>420</v>
      </c>
      <c r="W176">
        <v>71</v>
      </c>
      <c r="X176">
        <v>11</v>
      </c>
      <c r="Y176" s="94">
        <v>0.15</v>
      </c>
      <c r="Z176" s="125">
        <v>27</v>
      </c>
      <c r="AB176" s="59" t="s">
        <v>420</v>
      </c>
      <c r="AC176" s="81">
        <v>11</v>
      </c>
      <c r="AD176" s="48">
        <v>0.15492957746478872</v>
      </c>
      <c r="AE176" s="81">
        <v>11</v>
      </c>
      <c r="AF176" s="48">
        <v>1</v>
      </c>
      <c r="AG176" s="125">
        <v>67</v>
      </c>
      <c r="AI176" s="59" t="s">
        <v>6380</v>
      </c>
      <c r="AJ176" s="125"/>
      <c r="AK176" s="125"/>
      <c r="AL176" s="125"/>
      <c r="AM176" s="125"/>
      <c r="AN176" s="125"/>
      <c r="AO176" s="26">
        <v>50</v>
      </c>
      <c r="AP176" s="94"/>
      <c r="AQ176" t="s">
        <v>420</v>
      </c>
      <c r="AR176" s="26" t="s">
        <v>6400</v>
      </c>
      <c r="AS176" s="26">
        <v>0</v>
      </c>
      <c r="AT176" s="120">
        <v>11</v>
      </c>
      <c r="AU176" s="94">
        <v>0</v>
      </c>
    </row>
    <row r="177" spans="2:47" x14ac:dyDescent="0.3">
      <c r="B177" s="125" t="s">
        <v>421</v>
      </c>
      <c r="C177" s="125">
        <v>238</v>
      </c>
      <c r="D177" s="125">
        <v>44</v>
      </c>
      <c r="E177" s="94">
        <v>0.18</v>
      </c>
      <c r="F177" s="132">
        <v>11</v>
      </c>
      <c r="G177" s="94">
        <v>0.25</v>
      </c>
      <c r="H177" s="81">
        <v>11</v>
      </c>
      <c r="I177" s="81">
        <v>22</v>
      </c>
      <c r="J177" s="82">
        <v>0.33</v>
      </c>
      <c r="K177" s="26">
        <f t="shared" si="15"/>
        <v>24</v>
      </c>
      <c r="L177" s="26">
        <v>12</v>
      </c>
      <c r="M177" s="26">
        <v>36</v>
      </c>
      <c r="N177" s="125">
        <f t="shared" si="16"/>
        <v>72</v>
      </c>
      <c r="O177" s="26" t="str">
        <f t="shared" si="17"/>
        <v>Ja</v>
      </c>
      <c r="P177" s="26">
        <f t="shared" si="12"/>
        <v>0</v>
      </c>
      <c r="Q177" s="26">
        <f t="shared" si="13"/>
        <v>11</v>
      </c>
      <c r="R177" s="48">
        <f t="shared" si="14"/>
        <v>0</v>
      </c>
      <c r="V177" t="s">
        <v>421</v>
      </c>
      <c r="W177">
        <v>238</v>
      </c>
      <c r="X177">
        <v>44</v>
      </c>
      <c r="Y177" s="94">
        <v>0.18</v>
      </c>
      <c r="Z177" s="125">
        <v>24</v>
      </c>
      <c r="AB177" s="59" t="s">
        <v>421</v>
      </c>
      <c r="AC177" s="81">
        <v>44</v>
      </c>
      <c r="AD177" s="48">
        <v>0.18487394957983194</v>
      </c>
      <c r="AE177" s="81">
        <v>11</v>
      </c>
      <c r="AF177" s="48">
        <v>0.25</v>
      </c>
      <c r="AG177" s="125">
        <v>12</v>
      </c>
      <c r="AI177" s="59" t="s">
        <v>421</v>
      </c>
      <c r="AJ177" s="81">
        <v>238</v>
      </c>
      <c r="AK177" s="81">
        <v>44</v>
      </c>
      <c r="AL177" s="81">
        <v>11</v>
      </c>
      <c r="AM177" s="81">
        <v>22</v>
      </c>
      <c r="AN177" s="82">
        <v>0.33</v>
      </c>
      <c r="AO177" s="26">
        <v>36</v>
      </c>
      <c r="AP177" s="94"/>
      <c r="AQ177" t="s">
        <v>421</v>
      </c>
      <c r="AR177" s="26" t="s">
        <v>6400</v>
      </c>
      <c r="AS177" s="26">
        <v>0</v>
      </c>
      <c r="AT177" s="120">
        <v>11</v>
      </c>
      <c r="AU177" s="94">
        <v>0</v>
      </c>
    </row>
    <row r="178" spans="2:47" x14ac:dyDescent="0.3">
      <c r="B178" s="125" t="s">
        <v>422</v>
      </c>
      <c r="C178" s="125">
        <v>110</v>
      </c>
      <c r="D178" s="125">
        <v>14</v>
      </c>
      <c r="E178" s="94">
        <v>0.13</v>
      </c>
      <c r="F178" s="132">
        <v>0</v>
      </c>
      <c r="G178" s="94">
        <v>0</v>
      </c>
      <c r="H178" s="81">
        <v>14</v>
      </c>
      <c r="I178" s="81">
        <v>0</v>
      </c>
      <c r="J178" s="82">
        <v>1</v>
      </c>
      <c r="K178" s="26">
        <f t="shared" si="15"/>
        <v>29</v>
      </c>
      <c r="L178" s="26">
        <v>1</v>
      </c>
      <c r="M178" s="26">
        <v>1</v>
      </c>
      <c r="N178" s="125">
        <f t="shared" si="16"/>
        <v>31</v>
      </c>
      <c r="O178" s="26" t="str">
        <f t="shared" si="17"/>
        <v>Nej</v>
      </c>
      <c r="P178" s="26"/>
      <c r="Q178" s="26"/>
      <c r="R178" s="48"/>
      <c r="V178" t="s">
        <v>422</v>
      </c>
      <c r="W178">
        <v>110</v>
      </c>
      <c r="X178">
        <v>14</v>
      </c>
      <c r="Y178" s="94">
        <v>0.13</v>
      </c>
      <c r="Z178" s="125">
        <v>29</v>
      </c>
      <c r="AB178" s="59" t="s">
        <v>422</v>
      </c>
      <c r="AC178" s="81">
        <v>14</v>
      </c>
      <c r="AD178" s="48">
        <v>0.12727272727272726</v>
      </c>
      <c r="AE178" s="81">
        <v>0</v>
      </c>
      <c r="AF178" s="48">
        <v>0</v>
      </c>
      <c r="AG178" s="125">
        <v>1</v>
      </c>
      <c r="AI178" s="59" t="s">
        <v>422</v>
      </c>
      <c r="AJ178" s="81">
        <v>110</v>
      </c>
      <c r="AK178" s="81">
        <v>14</v>
      </c>
      <c r="AL178" s="81">
        <v>14</v>
      </c>
      <c r="AM178" s="81">
        <v>0</v>
      </c>
      <c r="AN178" s="82">
        <v>1</v>
      </c>
      <c r="AO178" s="26">
        <v>1</v>
      </c>
      <c r="AP178" s="94"/>
      <c r="AQ178" s="125" t="s">
        <v>422</v>
      </c>
      <c r="AR178" s="26" t="s">
        <v>6396</v>
      </c>
    </row>
    <row r="179" spans="2:47" x14ac:dyDescent="0.3">
      <c r="B179" s="125" t="s">
        <v>428</v>
      </c>
      <c r="C179" s="125">
        <v>137</v>
      </c>
      <c r="D179" s="125">
        <v>13</v>
      </c>
      <c r="E179" s="94">
        <v>0.09</v>
      </c>
      <c r="F179" s="132">
        <v>0</v>
      </c>
      <c r="G179" s="94">
        <v>0</v>
      </c>
      <c r="H179" s="81">
        <v>13</v>
      </c>
      <c r="I179" s="81">
        <v>0</v>
      </c>
      <c r="J179" s="82">
        <v>1</v>
      </c>
      <c r="K179" s="26">
        <f t="shared" si="15"/>
        <v>33</v>
      </c>
      <c r="L179" s="26">
        <v>1</v>
      </c>
      <c r="M179" s="26">
        <v>1</v>
      </c>
      <c r="N179" s="125">
        <f t="shared" si="16"/>
        <v>35</v>
      </c>
      <c r="O179" s="26" t="str">
        <f t="shared" si="17"/>
        <v>Nej</v>
      </c>
      <c r="P179" s="26"/>
      <c r="Q179" s="26"/>
      <c r="R179" s="48"/>
      <c r="V179" t="s">
        <v>428</v>
      </c>
      <c r="W179">
        <v>137</v>
      </c>
      <c r="X179">
        <v>13</v>
      </c>
      <c r="Y179" s="94">
        <v>0.09</v>
      </c>
      <c r="Z179" s="125">
        <v>33</v>
      </c>
      <c r="AB179" s="59" t="s">
        <v>428</v>
      </c>
      <c r="AC179" s="81">
        <v>13</v>
      </c>
      <c r="AD179" s="48">
        <v>9.4890510948905105E-2</v>
      </c>
      <c r="AE179" s="81">
        <v>0</v>
      </c>
      <c r="AF179" s="48">
        <v>0</v>
      </c>
      <c r="AG179" s="125">
        <v>1</v>
      </c>
      <c r="AI179" s="59" t="s">
        <v>428</v>
      </c>
      <c r="AJ179" s="81">
        <v>137</v>
      </c>
      <c r="AK179" s="81">
        <v>13</v>
      </c>
      <c r="AL179" s="81">
        <v>13</v>
      </c>
      <c r="AM179" s="81">
        <v>0</v>
      </c>
      <c r="AN179" s="82">
        <v>1</v>
      </c>
      <c r="AO179" s="26">
        <v>1</v>
      </c>
      <c r="AP179" s="94"/>
      <c r="AQ179" s="125" t="s">
        <v>428</v>
      </c>
      <c r="AR179" s="26" t="s">
        <v>6396</v>
      </c>
    </row>
    <row r="180" spans="2:47" x14ac:dyDescent="0.3">
      <c r="B180" s="125" t="s">
        <v>429</v>
      </c>
      <c r="C180" s="125">
        <v>67</v>
      </c>
      <c r="D180" s="125">
        <v>10</v>
      </c>
      <c r="E180" s="94">
        <v>0.15</v>
      </c>
      <c r="F180" s="132">
        <v>0</v>
      </c>
      <c r="G180" s="94">
        <v>0</v>
      </c>
      <c r="H180" s="81">
        <v>10</v>
      </c>
      <c r="I180" s="81">
        <v>0</v>
      </c>
      <c r="J180" s="82">
        <v>1</v>
      </c>
      <c r="K180" s="26">
        <f t="shared" si="15"/>
        <v>27</v>
      </c>
      <c r="L180" s="26">
        <v>1</v>
      </c>
      <c r="M180" s="26">
        <v>1</v>
      </c>
      <c r="N180" s="125">
        <f t="shared" si="16"/>
        <v>29</v>
      </c>
      <c r="O180" s="26" t="str">
        <f t="shared" si="17"/>
        <v>Nej</v>
      </c>
      <c r="P180" s="26"/>
      <c r="Q180" s="26"/>
      <c r="R180" s="48"/>
      <c r="V180" t="s">
        <v>429</v>
      </c>
      <c r="W180">
        <v>67</v>
      </c>
      <c r="X180">
        <v>10</v>
      </c>
      <c r="Y180" s="94">
        <v>0.15</v>
      </c>
      <c r="Z180" s="125">
        <v>27</v>
      </c>
      <c r="AB180" s="59" t="s">
        <v>429</v>
      </c>
      <c r="AC180" s="81">
        <v>10</v>
      </c>
      <c r="AD180" s="48">
        <v>0.14925373134328357</v>
      </c>
      <c r="AE180" s="81">
        <v>0</v>
      </c>
      <c r="AF180" s="48">
        <v>0</v>
      </c>
      <c r="AG180" s="125">
        <v>1</v>
      </c>
      <c r="AI180" s="59" t="s">
        <v>429</v>
      </c>
      <c r="AJ180" s="81">
        <v>67</v>
      </c>
      <c r="AK180" s="81">
        <v>10</v>
      </c>
      <c r="AL180" s="81">
        <v>10</v>
      </c>
      <c r="AM180" s="81">
        <v>0</v>
      </c>
      <c r="AN180" s="82">
        <v>1</v>
      </c>
      <c r="AO180" s="26">
        <v>1</v>
      </c>
      <c r="AP180" s="94"/>
      <c r="AQ180" s="125" t="s">
        <v>429</v>
      </c>
      <c r="AR180" s="26" t="s">
        <v>6396</v>
      </c>
    </row>
    <row r="181" spans="2:47" x14ac:dyDescent="0.3">
      <c r="B181" s="125" t="s">
        <v>430</v>
      </c>
      <c r="C181" s="125">
        <v>98</v>
      </c>
      <c r="D181" s="125">
        <v>12</v>
      </c>
      <c r="E181" s="94">
        <v>0.12</v>
      </c>
      <c r="F181" s="132">
        <v>0</v>
      </c>
      <c r="G181" s="94">
        <v>0</v>
      </c>
      <c r="H181" s="81">
        <v>12</v>
      </c>
      <c r="I181" s="81">
        <v>0</v>
      </c>
      <c r="J181" s="82">
        <v>1</v>
      </c>
      <c r="K181" s="26">
        <f t="shared" si="15"/>
        <v>30</v>
      </c>
      <c r="L181" s="26">
        <v>1</v>
      </c>
      <c r="M181" s="26">
        <v>1</v>
      </c>
      <c r="N181" s="125">
        <f t="shared" si="16"/>
        <v>32</v>
      </c>
      <c r="O181" s="26" t="str">
        <f t="shared" si="17"/>
        <v>Nej</v>
      </c>
      <c r="P181" s="26"/>
      <c r="Q181" s="26"/>
      <c r="R181" s="48"/>
      <c r="V181" t="s">
        <v>430</v>
      </c>
      <c r="W181">
        <v>98</v>
      </c>
      <c r="X181">
        <v>12</v>
      </c>
      <c r="Y181" s="94">
        <v>0.12</v>
      </c>
      <c r="Z181" s="125">
        <v>30</v>
      </c>
      <c r="AB181" s="59" t="s">
        <v>430</v>
      </c>
      <c r="AC181" s="81">
        <v>12</v>
      </c>
      <c r="AD181" s="48">
        <v>0.12244897959183673</v>
      </c>
      <c r="AE181" s="81">
        <v>0</v>
      </c>
      <c r="AF181" s="48">
        <v>0</v>
      </c>
      <c r="AG181" s="125">
        <v>1</v>
      </c>
      <c r="AI181" s="59" t="s">
        <v>430</v>
      </c>
      <c r="AJ181" s="81">
        <v>98</v>
      </c>
      <c r="AK181" s="81">
        <v>12</v>
      </c>
      <c r="AL181" s="81">
        <v>12</v>
      </c>
      <c r="AM181" s="81">
        <v>0</v>
      </c>
      <c r="AN181" s="82">
        <v>1</v>
      </c>
      <c r="AO181" s="26">
        <v>1</v>
      </c>
      <c r="AP181" s="94"/>
      <c r="AQ181" s="125" t="s">
        <v>430</v>
      </c>
      <c r="AR181" s="26" t="s">
        <v>6396</v>
      </c>
    </row>
    <row r="182" spans="2:47" x14ac:dyDescent="0.3">
      <c r="B182" s="125" t="s">
        <v>432</v>
      </c>
      <c r="C182" s="125">
        <v>211</v>
      </c>
      <c r="D182" s="125">
        <v>29</v>
      </c>
      <c r="E182" s="94">
        <v>0.14000000000000001</v>
      </c>
      <c r="F182" s="132">
        <v>0</v>
      </c>
      <c r="G182" s="94">
        <v>0</v>
      </c>
      <c r="H182" s="81">
        <v>13</v>
      </c>
      <c r="I182" s="81">
        <v>16</v>
      </c>
      <c r="J182" s="82">
        <v>0.45</v>
      </c>
      <c r="K182" s="26">
        <f t="shared" si="15"/>
        <v>28</v>
      </c>
      <c r="L182" s="26">
        <v>1</v>
      </c>
      <c r="M182" s="26">
        <v>25</v>
      </c>
      <c r="N182" s="125">
        <f t="shared" si="16"/>
        <v>54</v>
      </c>
      <c r="O182" s="26" t="str">
        <f t="shared" si="17"/>
        <v>Nej</v>
      </c>
      <c r="P182" s="26"/>
      <c r="Q182" s="26"/>
      <c r="R182" s="48"/>
      <c r="V182" t="s">
        <v>432</v>
      </c>
      <c r="W182">
        <v>211</v>
      </c>
      <c r="X182">
        <v>29</v>
      </c>
      <c r="Y182" s="94">
        <v>0.14000000000000001</v>
      </c>
      <c r="Z182" s="125">
        <v>28</v>
      </c>
      <c r="AB182" s="59" t="s">
        <v>432</v>
      </c>
      <c r="AC182" s="81">
        <v>29</v>
      </c>
      <c r="AD182" s="48">
        <v>0.13744075829383887</v>
      </c>
      <c r="AE182" s="81">
        <v>0</v>
      </c>
      <c r="AF182" s="48">
        <v>0</v>
      </c>
      <c r="AG182" s="125">
        <v>1</v>
      </c>
      <c r="AI182" s="59" t="s">
        <v>432</v>
      </c>
      <c r="AJ182" s="81">
        <v>211</v>
      </c>
      <c r="AK182" s="81">
        <v>29</v>
      </c>
      <c r="AL182" s="81">
        <v>13</v>
      </c>
      <c r="AM182" s="81">
        <v>16</v>
      </c>
      <c r="AN182" s="82">
        <v>0.45</v>
      </c>
      <c r="AO182" s="26">
        <v>25</v>
      </c>
      <c r="AP182" s="94"/>
      <c r="AQ182" s="125" t="s">
        <v>432</v>
      </c>
      <c r="AR182" s="26" t="s">
        <v>6396</v>
      </c>
    </row>
    <row r="183" spans="2:47" x14ac:dyDescent="0.3">
      <c r="B183" s="125" t="s">
        <v>433</v>
      </c>
      <c r="C183" s="125">
        <v>130</v>
      </c>
      <c r="D183" s="125">
        <v>23</v>
      </c>
      <c r="E183" s="94">
        <v>0.18</v>
      </c>
      <c r="F183" s="132">
        <v>0</v>
      </c>
      <c r="G183" s="94">
        <v>0</v>
      </c>
      <c r="H183" s="81">
        <v>10</v>
      </c>
      <c r="I183" s="81">
        <v>13</v>
      </c>
      <c r="J183" s="82">
        <v>0.43</v>
      </c>
      <c r="K183" s="26">
        <f t="shared" si="15"/>
        <v>24</v>
      </c>
      <c r="L183" s="26">
        <v>1</v>
      </c>
      <c r="M183" s="26">
        <v>27</v>
      </c>
      <c r="N183" s="125">
        <f t="shared" si="16"/>
        <v>52</v>
      </c>
      <c r="O183" s="26" t="str">
        <f t="shared" si="17"/>
        <v>Nej</v>
      </c>
      <c r="P183" s="26"/>
      <c r="Q183" s="26"/>
      <c r="R183" s="48"/>
      <c r="V183" t="s">
        <v>433</v>
      </c>
      <c r="W183">
        <v>130</v>
      </c>
      <c r="X183">
        <v>23</v>
      </c>
      <c r="Y183" s="94">
        <v>0.18</v>
      </c>
      <c r="Z183" s="125">
        <v>24</v>
      </c>
      <c r="AB183" s="59" t="s">
        <v>433</v>
      </c>
      <c r="AC183" s="81">
        <v>23</v>
      </c>
      <c r="AD183" s="48">
        <v>0.17692307692307693</v>
      </c>
      <c r="AE183" s="81">
        <v>0</v>
      </c>
      <c r="AF183" s="48">
        <v>0</v>
      </c>
      <c r="AG183" s="125">
        <v>1</v>
      </c>
      <c r="AI183" s="59" t="s">
        <v>433</v>
      </c>
      <c r="AJ183" s="81">
        <v>130</v>
      </c>
      <c r="AK183" s="81">
        <v>23</v>
      </c>
      <c r="AL183" s="81">
        <v>10</v>
      </c>
      <c r="AM183" s="81">
        <v>13</v>
      </c>
      <c r="AN183" s="82">
        <v>0.43</v>
      </c>
      <c r="AO183" s="26">
        <v>27</v>
      </c>
      <c r="AP183" s="94"/>
      <c r="AQ183" s="125" t="s">
        <v>433</v>
      </c>
      <c r="AR183" s="26" t="s">
        <v>6396</v>
      </c>
    </row>
    <row r="184" spans="2:47" x14ac:dyDescent="0.3">
      <c r="B184" s="125" t="s">
        <v>436</v>
      </c>
      <c r="C184" s="125">
        <v>733</v>
      </c>
      <c r="D184" s="125">
        <v>268</v>
      </c>
      <c r="E184" s="94">
        <v>0.37</v>
      </c>
      <c r="F184" s="132">
        <v>78</v>
      </c>
      <c r="G184" s="94">
        <v>0.28999999999999998</v>
      </c>
      <c r="H184" s="81">
        <v>86</v>
      </c>
      <c r="I184" s="81">
        <v>104</v>
      </c>
      <c r="J184" s="82">
        <v>0.45</v>
      </c>
      <c r="K184" s="26">
        <f t="shared" si="15"/>
        <v>5</v>
      </c>
      <c r="L184" s="26">
        <v>15</v>
      </c>
      <c r="M184" s="26">
        <v>25</v>
      </c>
      <c r="N184" s="125">
        <f t="shared" si="16"/>
        <v>45</v>
      </c>
      <c r="O184" s="26" t="str">
        <f t="shared" si="17"/>
        <v>Ja</v>
      </c>
      <c r="P184" s="26">
        <f t="shared" si="12"/>
        <v>21</v>
      </c>
      <c r="Q184" s="26">
        <f t="shared" si="13"/>
        <v>57</v>
      </c>
      <c r="R184" s="48">
        <f t="shared" si="14"/>
        <v>0.26923076923076922</v>
      </c>
      <c r="V184" t="s">
        <v>436</v>
      </c>
      <c r="W184">
        <v>733</v>
      </c>
      <c r="X184">
        <v>268</v>
      </c>
      <c r="Y184" s="94">
        <v>0.37</v>
      </c>
      <c r="Z184" s="125">
        <v>5</v>
      </c>
      <c r="AB184" s="59" t="s">
        <v>436</v>
      </c>
      <c r="AC184" s="81">
        <v>268</v>
      </c>
      <c r="AD184" s="48">
        <v>0.36562073669849932</v>
      </c>
      <c r="AE184" s="81">
        <v>78</v>
      </c>
      <c r="AF184" s="48">
        <v>0.28999999999999998</v>
      </c>
      <c r="AG184" s="125">
        <v>15</v>
      </c>
      <c r="AI184" s="59" t="s">
        <v>436</v>
      </c>
      <c r="AJ184" s="81">
        <v>733</v>
      </c>
      <c r="AK184" s="81">
        <v>268</v>
      </c>
      <c r="AL184" s="81">
        <v>86</v>
      </c>
      <c r="AM184" s="81">
        <v>104</v>
      </c>
      <c r="AN184" s="82">
        <v>0.45</v>
      </c>
      <c r="AO184" s="26">
        <v>25</v>
      </c>
      <c r="AP184" s="94"/>
      <c r="AQ184" t="s">
        <v>436</v>
      </c>
      <c r="AR184" s="26" t="s">
        <v>6400</v>
      </c>
      <c r="AS184" s="26">
        <v>21</v>
      </c>
      <c r="AT184" s="120">
        <v>57</v>
      </c>
      <c r="AU184" s="94">
        <v>0.26923076923076922</v>
      </c>
    </row>
    <row r="185" spans="2:47" x14ac:dyDescent="0.3">
      <c r="B185" s="125" t="s">
        <v>438</v>
      </c>
      <c r="C185" s="125">
        <v>165</v>
      </c>
      <c r="D185" s="125">
        <v>40</v>
      </c>
      <c r="E185" s="94">
        <v>0.24</v>
      </c>
      <c r="F185" s="132">
        <v>13</v>
      </c>
      <c r="G185" s="94">
        <v>0.33</v>
      </c>
      <c r="H185" s="81">
        <v>10</v>
      </c>
      <c r="I185" s="81">
        <v>17</v>
      </c>
      <c r="J185" s="82">
        <v>0.37</v>
      </c>
      <c r="K185" s="26">
        <f t="shared" si="15"/>
        <v>18</v>
      </c>
      <c r="L185" s="26">
        <v>19</v>
      </c>
      <c r="M185" s="26">
        <v>33</v>
      </c>
      <c r="N185" s="125">
        <f t="shared" si="16"/>
        <v>70</v>
      </c>
      <c r="O185" s="26" t="str">
        <f t="shared" si="17"/>
        <v>Ja</v>
      </c>
      <c r="P185" s="26">
        <f t="shared" si="12"/>
        <v>0</v>
      </c>
      <c r="Q185" s="26">
        <f t="shared" si="13"/>
        <v>13</v>
      </c>
      <c r="R185" s="48">
        <f t="shared" si="14"/>
        <v>0</v>
      </c>
      <c r="V185" t="s">
        <v>438</v>
      </c>
      <c r="W185">
        <v>165</v>
      </c>
      <c r="X185">
        <v>40</v>
      </c>
      <c r="Y185" s="94">
        <v>0.24</v>
      </c>
      <c r="Z185" s="125">
        <v>18</v>
      </c>
      <c r="AB185" s="59" t="s">
        <v>438</v>
      </c>
      <c r="AC185" s="81">
        <v>40</v>
      </c>
      <c r="AD185" s="48">
        <v>0.24242424242424243</v>
      </c>
      <c r="AE185" s="81">
        <v>13</v>
      </c>
      <c r="AF185" s="48">
        <v>0.33</v>
      </c>
      <c r="AG185" s="125">
        <v>19</v>
      </c>
      <c r="AI185" s="59" t="s">
        <v>438</v>
      </c>
      <c r="AJ185" s="81">
        <v>165</v>
      </c>
      <c r="AK185" s="81">
        <v>40</v>
      </c>
      <c r="AL185" s="81">
        <v>10</v>
      </c>
      <c r="AM185" s="81">
        <v>17</v>
      </c>
      <c r="AN185" s="82">
        <v>0.37</v>
      </c>
      <c r="AO185" s="26">
        <v>33</v>
      </c>
      <c r="AP185" s="94"/>
      <c r="AQ185" t="s">
        <v>438</v>
      </c>
      <c r="AR185" s="26" t="s">
        <v>6400</v>
      </c>
      <c r="AS185" s="26">
        <v>0</v>
      </c>
      <c r="AT185" s="120">
        <v>13</v>
      </c>
      <c r="AU185" s="94">
        <v>0</v>
      </c>
    </row>
    <row r="186" spans="2:47" x14ac:dyDescent="0.3">
      <c r="B186" s="125" t="s">
        <v>441</v>
      </c>
      <c r="C186" s="125">
        <v>101</v>
      </c>
      <c r="D186" s="125">
        <v>10</v>
      </c>
      <c r="E186" s="94">
        <v>0.1</v>
      </c>
      <c r="F186" s="132">
        <v>10</v>
      </c>
      <c r="G186" s="94">
        <v>1</v>
      </c>
      <c r="K186" s="26">
        <f t="shared" si="15"/>
        <v>32</v>
      </c>
      <c r="L186" s="26">
        <v>67</v>
      </c>
      <c r="M186" s="125"/>
      <c r="N186" s="125">
        <f t="shared" si="16"/>
        <v>99</v>
      </c>
      <c r="O186" s="26" t="str">
        <f t="shared" si="17"/>
        <v>Ja</v>
      </c>
      <c r="P186" s="26">
        <f t="shared" si="12"/>
        <v>0</v>
      </c>
      <c r="Q186" s="26">
        <f t="shared" si="13"/>
        <v>10</v>
      </c>
      <c r="R186" s="48">
        <f t="shared" si="14"/>
        <v>0</v>
      </c>
      <c r="V186" t="s">
        <v>441</v>
      </c>
      <c r="W186">
        <v>101</v>
      </c>
      <c r="X186">
        <v>10</v>
      </c>
      <c r="Y186" s="94">
        <v>0.1</v>
      </c>
      <c r="Z186" s="125">
        <v>32</v>
      </c>
      <c r="AB186" s="59" t="s">
        <v>441</v>
      </c>
      <c r="AC186" s="81">
        <v>10</v>
      </c>
      <c r="AD186" s="48">
        <v>9.9009900990099015E-2</v>
      </c>
      <c r="AE186" s="81">
        <v>10</v>
      </c>
      <c r="AF186" s="48">
        <v>1</v>
      </c>
      <c r="AG186" s="125">
        <v>67</v>
      </c>
      <c r="AI186" s="59" t="s">
        <v>6381</v>
      </c>
      <c r="AO186" s="26">
        <v>50</v>
      </c>
      <c r="AP186" s="94"/>
      <c r="AQ186" t="s">
        <v>441</v>
      </c>
      <c r="AR186" s="26" t="s">
        <v>6400</v>
      </c>
      <c r="AS186" s="26">
        <v>0</v>
      </c>
      <c r="AT186" s="120">
        <v>10</v>
      </c>
      <c r="AU186" s="94">
        <v>0</v>
      </c>
    </row>
    <row r="187" spans="2:47" x14ac:dyDescent="0.3">
      <c r="B187" s="125" t="s">
        <v>443</v>
      </c>
      <c r="C187" s="125">
        <v>169</v>
      </c>
      <c r="D187" s="125">
        <v>33</v>
      </c>
      <c r="E187" s="94">
        <v>0.2</v>
      </c>
      <c r="F187" s="132">
        <v>0</v>
      </c>
      <c r="G187" s="94">
        <v>0</v>
      </c>
      <c r="H187" s="81">
        <v>11</v>
      </c>
      <c r="I187" s="81">
        <v>22</v>
      </c>
      <c r="J187" s="82">
        <v>0.33</v>
      </c>
      <c r="K187" s="26">
        <f t="shared" si="15"/>
        <v>22</v>
      </c>
      <c r="L187" s="26">
        <v>1</v>
      </c>
      <c r="M187" s="26">
        <v>36</v>
      </c>
      <c r="N187" s="125">
        <f t="shared" si="16"/>
        <v>59</v>
      </c>
      <c r="O187" s="26" t="str">
        <f t="shared" si="17"/>
        <v>Nej</v>
      </c>
      <c r="P187" s="26"/>
      <c r="Q187" s="26"/>
      <c r="R187" s="48"/>
      <c r="V187" t="s">
        <v>443</v>
      </c>
      <c r="W187">
        <v>169</v>
      </c>
      <c r="X187">
        <v>33</v>
      </c>
      <c r="Y187" s="94">
        <v>0.2</v>
      </c>
      <c r="Z187" s="125">
        <v>22</v>
      </c>
      <c r="AB187" s="59" t="s">
        <v>443</v>
      </c>
      <c r="AC187" s="81">
        <v>33</v>
      </c>
      <c r="AD187" s="48">
        <v>0.19526627218934911</v>
      </c>
      <c r="AE187" s="81">
        <v>0</v>
      </c>
      <c r="AF187" s="48">
        <v>0</v>
      </c>
      <c r="AG187" s="125">
        <v>1</v>
      </c>
      <c r="AI187" s="59" t="s">
        <v>443</v>
      </c>
      <c r="AJ187" s="81">
        <v>169</v>
      </c>
      <c r="AK187" s="81">
        <v>33</v>
      </c>
      <c r="AL187" s="81">
        <v>11</v>
      </c>
      <c r="AM187" s="81">
        <v>22</v>
      </c>
      <c r="AN187" s="82">
        <v>0.33</v>
      </c>
      <c r="AO187" s="26">
        <v>36</v>
      </c>
      <c r="AP187" s="94"/>
      <c r="AQ187" s="125" t="s">
        <v>443</v>
      </c>
      <c r="AR187" s="26" t="s">
        <v>6396</v>
      </c>
    </row>
    <row r="188" spans="2:47" x14ac:dyDescent="0.3">
      <c r="B188" s="125" t="s">
        <v>461</v>
      </c>
      <c r="C188" s="125">
        <v>187</v>
      </c>
      <c r="D188" s="125">
        <v>44</v>
      </c>
      <c r="E188" s="94">
        <v>0.24</v>
      </c>
      <c r="F188" s="132">
        <v>11</v>
      </c>
      <c r="G188" s="94">
        <v>0.25</v>
      </c>
      <c r="H188" s="81">
        <v>11</v>
      </c>
      <c r="I188" s="81">
        <v>22</v>
      </c>
      <c r="J188" s="82">
        <v>0.33</v>
      </c>
      <c r="K188" s="26">
        <f t="shared" si="15"/>
        <v>18</v>
      </c>
      <c r="L188" s="26">
        <v>12</v>
      </c>
      <c r="M188" s="26">
        <v>36</v>
      </c>
      <c r="N188" s="125">
        <f t="shared" si="16"/>
        <v>66</v>
      </c>
      <c r="O188" s="26" t="str">
        <f t="shared" si="17"/>
        <v>Ja</v>
      </c>
      <c r="P188" s="26">
        <f t="shared" si="12"/>
        <v>0</v>
      </c>
      <c r="Q188" s="26">
        <f t="shared" si="13"/>
        <v>11</v>
      </c>
      <c r="R188" s="48">
        <f t="shared" si="14"/>
        <v>0</v>
      </c>
      <c r="V188" t="s">
        <v>461</v>
      </c>
      <c r="W188">
        <v>187</v>
      </c>
      <c r="X188">
        <v>44</v>
      </c>
      <c r="Y188" s="94">
        <v>0.24</v>
      </c>
      <c r="Z188" s="125">
        <v>18</v>
      </c>
      <c r="AB188" s="59" t="s">
        <v>461</v>
      </c>
      <c r="AC188" s="81">
        <v>44</v>
      </c>
      <c r="AD188" s="48">
        <v>0.23529411764705882</v>
      </c>
      <c r="AE188" s="81">
        <v>11</v>
      </c>
      <c r="AF188" s="48">
        <v>0.25</v>
      </c>
      <c r="AG188" s="125">
        <v>12</v>
      </c>
      <c r="AI188" s="59" t="s">
        <v>461</v>
      </c>
      <c r="AJ188" s="81">
        <v>187</v>
      </c>
      <c r="AK188" s="81">
        <v>44</v>
      </c>
      <c r="AL188" s="81">
        <v>11</v>
      </c>
      <c r="AM188" s="81">
        <v>22</v>
      </c>
      <c r="AN188" s="82">
        <v>0.33</v>
      </c>
      <c r="AO188" s="26">
        <v>36</v>
      </c>
      <c r="AP188" s="94"/>
      <c r="AQ188" t="s">
        <v>461</v>
      </c>
      <c r="AR188" s="26" t="s">
        <v>6400</v>
      </c>
      <c r="AS188" s="26">
        <v>0</v>
      </c>
      <c r="AT188" s="120">
        <v>11</v>
      </c>
      <c r="AU188" s="94">
        <v>0</v>
      </c>
    </row>
    <row r="189" spans="2:47" x14ac:dyDescent="0.3">
      <c r="B189" s="125" t="s">
        <v>445</v>
      </c>
      <c r="C189" s="125">
        <v>90</v>
      </c>
      <c r="D189" s="125">
        <v>27</v>
      </c>
      <c r="E189" s="94">
        <v>0.3</v>
      </c>
      <c r="F189" s="132">
        <v>0</v>
      </c>
      <c r="G189" s="94">
        <v>0</v>
      </c>
      <c r="H189" s="81">
        <v>16</v>
      </c>
      <c r="I189" s="81">
        <v>11</v>
      </c>
      <c r="J189" s="82">
        <v>0.59</v>
      </c>
      <c r="K189" s="26">
        <f t="shared" si="15"/>
        <v>12</v>
      </c>
      <c r="L189" s="26">
        <v>1</v>
      </c>
      <c r="M189" s="26">
        <v>11</v>
      </c>
      <c r="N189" s="125">
        <f t="shared" si="16"/>
        <v>24</v>
      </c>
      <c r="O189" s="26" t="str">
        <f t="shared" si="17"/>
        <v>Nej</v>
      </c>
      <c r="P189" s="26"/>
      <c r="Q189" s="26"/>
      <c r="R189" s="48"/>
      <c r="V189" t="s">
        <v>445</v>
      </c>
      <c r="W189">
        <v>90</v>
      </c>
      <c r="X189">
        <v>27</v>
      </c>
      <c r="Y189" s="94">
        <v>0.3</v>
      </c>
      <c r="Z189" s="125">
        <v>12</v>
      </c>
      <c r="AB189" s="59" t="s">
        <v>445</v>
      </c>
      <c r="AC189" s="81">
        <v>27</v>
      </c>
      <c r="AD189" s="48">
        <v>0.3</v>
      </c>
      <c r="AE189" s="81">
        <v>0</v>
      </c>
      <c r="AF189" s="48">
        <v>0</v>
      </c>
      <c r="AG189" s="125">
        <v>1</v>
      </c>
      <c r="AI189" s="59" t="s">
        <v>445</v>
      </c>
      <c r="AJ189" s="81">
        <v>90</v>
      </c>
      <c r="AK189" s="81">
        <v>27</v>
      </c>
      <c r="AL189" s="81">
        <v>16</v>
      </c>
      <c r="AM189" s="81">
        <v>11</v>
      </c>
      <c r="AN189" s="82">
        <v>0.59</v>
      </c>
      <c r="AO189" s="26">
        <v>11</v>
      </c>
      <c r="AP189" s="94"/>
      <c r="AQ189" s="125" t="s">
        <v>445</v>
      </c>
      <c r="AR189" s="26" t="s">
        <v>6396</v>
      </c>
    </row>
    <row r="190" spans="2:47" x14ac:dyDescent="0.3">
      <c r="B190" s="125" t="s">
        <v>446</v>
      </c>
      <c r="C190" s="125">
        <v>130</v>
      </c>
      <c r="D190" s="125">
        <v>27</v>
      </c>
      <c r="E190" s="94">
        <v>0.21</v>
      </c>
      <c r="F190" s="132">
        <v>0</v>
      </c>
      <c r="G190" s="94">
        <v>0</v>
      </c>
      <c r="H190" s="81">
        <v>12</v>
      </c>
      <c r="I190" s="81">
        <v>15</v>
      </c>
      <c r="J190" s="82">
        <v>0.44</v>
      </c>
      <c r="K190" s="26">
        <f t="shared" si="15"/>
        <v>21</v>
      </c>
      <c r="L190" s="26">
        <v>1</v>
      </c>
      <c r="M190" s="26">
        <v>26</v>
      </c>
      <c r="N190" s="125">
        <f t="shared" si="16"/>
        <v>48</v>
      </c>
      <c r="O190" s="26" t="str">
        <f t="shared" si="17"/>
        <v>Nej</v>
      </c>
      <c r="P190" s="26"/>
      <c r="Q190" s="26"/>
      <c r="R190" s="48"/>
      <c r="V190" t="s">
        <v>446</v>
      </c>
      <c r="W190">
        <v>130</v>
      </c>
      <c r="X190">
        <v>27</v>
      </c>
      <c r="Y190" s="94">
        <v>0.21</v>
      </c>
      <c r="Z190" s="125">
        <v>21</v>
      </c>
      <c r="AB190" s="59" t="s">
        <v>446</v>
      </c>
      <c r="AC190" s="81">
        <v>27</v>
      </c>
      <c r="AD190" s="48">
        <v>0.2076923076923077</v>
      </c>
      <c r="AE190" s="81">
        <v>0</v>
      </c>
      <c r="AF190" s="48">
        <v>0</v>
      </c>
      <c r="AG190" s="125">
        <v>1</v>
      </c>
      <c r="AI190" s="59" t="s">
        <v>446</v>
      </c>
      <c r="AJ190" s="81">
        <v>130</v>
      </c>
      <c r="AK190" s="81">
        <v>27</v>
      </c>
      <c r="AL190" s="81">
        <v>12</v>
      </c>
      <c r="AM190" s="81">
        <v>15</v>
      </c>
      <c r="AN190" s="82">
        <v>0.44</v>
      </c>
      <c r="AO190" s="26">
        <v>26</v>
      </c>
      <c r="AP190" s="94"/>
      <c r="AQ190" s="125" t="s">
        <v>446</v>
      </c>
      <c r="AR190" s="26" t="s">
        <v>6396</v>
      </c>
    </row>
    <row r="191" spans="2:47" x14ac:dyDescent="0.3">
      <c r="B191" s="125" t="s">
        <v>447</v>
      </c>
      <c r="C191" s="125">
        <v>162</v>
      </c>
      <c r="D191" s="125">
        <v>43</v>
      </c>
      <c r="E191" s="94">
        <v>0.27</v>
      </c>
      <c r="F191" s="132">
        <v>0</v>
      </c>
      <c r="G191" s="94">
        <v>0</v>
      </c>
      <c r="H191" s="81">
        <v>27</v>
      </c>
      <c r="I191" s="81">
        <v>16</v>
      </c>
      <c r="J191" s="82">
        <v>0.63</v>
      </c>
      <c r="K191" s="26">
        <f t="shared" si="15"/>
        <v>15</v>
      </c>
      <c r="L191" s="26">
        <v>1</v>
      </c>
      <c r="M191" s="26">
        <v>7</v>
      </c>
      <c r="N191" s="125">
        <f t="shared" si="16"/>
        <v>23</v>
      </c>
      <c r="O191" s="26" t="str">
        <f t="shared" si="17"/>
        <v>Nej</v>
      </c>
      <c r="P191" s="26"/>
      <c r="Q191" s="26"/>
      <c r="R191" s="48"/>
      <c r="V191" t="s">
        <v>447</v>
      </c>
      <c r="W191">
        <v>162</v>
      </c>
      <c r="X191">
        <v>43</v>
      </c>
      <c r="Y191" s="94">
        <v>0.27</v>
      </c>
      <c r="Z191" s="125">
        <v>15</v>
      </c>
      <c r="AB191" s="59" t="s">
        <v>447</v>
      </c>
      <c r="AC191" s="81">
        <v>43</v>
      </c>
      <c r="AD191" s="48">
        <v>0.26543209876543211</v>
      </c>
      <c r="AE191" s="81">
        <v>0</v>
      </c>
      <c r="AF191" s="48">
        <v>0</v>
      </c>
      <c r="AG191" s="125">
        <v>1</v>
      </c>
      <c r="AI191" s="59" t="s">
        <v>447</v>
      </c>
      <c r="AJ191" s="81">
        <v>162</v>
      </c>
      <c r="AK191" s="81">
        <v>43</v>
      </c>
      <c r="AL191" s="81">
        <v>27</v>
      </c>
      <c r="AM191" s="81">
        <v>16</v>
      </c>
      <c r="AN191" s="82">
        <v>0.63</v>
      </c>
      <c r="AO191" s="26">
        <v>7</v>
      </c>
      <c r="AP191" s="94"/>
      <c r="AQ191" s="125" t="s">
        <v>447</v>
      </c>
      <c r="AR191" s="26" t="s">
        <v>6396</v>
      </c>
    </row>
    <row r="192" spans="2:47" x14ac:dyDescent="0.3">
      <c r="B192" s="125" t="s">
        <v>448</v>
      </c>
      <c r="C192" s="125">
        <v>175</v>
      </c>
      <c r="D192" s="125">
        <v>47</v>
      </c>
      <c r="E192" s="94">
        <v>0.27</v>
      </c>
      <c r="F192" s="132">
        <v>22</v>
      </c>
      <c r="G192" s="94">
        <v>0.47</v>
      </c>
      <c r="H192" s="81">
        <v>5</v>
      </c>
      <c r="I192" s="81">
        <v>20</v>
      </c>
      <c r="J192" s="82">
        <v>0.2</v>
      </c>
      <c r="K192" s="26">
        <f t="shared" si="15"/>
        <v>15</v>
      </c>
      <c r="L192" s="26">
        <v>31</v>
      </c>
      <c r="M192" s="26">
        <v>45</v>
      </c>
      <c r="N192" s="125">
        <f t="shared" si="16"/>
        <v>91</v>
      </c>
      <c r="O192" s="26" t="str">
        <f t="shared" si="17"/>
        <v>Ja</v>
      </c>
      <c r="P192" s="26">
        <f t="shared" si="12"/>
        <v>11</v>
      </c>
      <c r="Q192" s="26">
        <f t="shared" si="13"/>
        <v>11</v>
      </c>
      <c r="R192" s="48">
        <f t="shared" si="14"/>
        <v>0.5</v>
      </c>
      <c r="V192" t="s">
        <v>448</v>
      </c>
      <c r="W192">
        <v>175</v>
      </c>
      <c r="X192">
        <v>47</v>
      </c>
      <c r="Y192" s="94">
        <v>0.27</v>
      </c>
      <c r="Z192" s="125">
        <v>15</v>
      </c>
      <c r="AB192" s="59" t="s">
        <v>448</v>
      </c>
      <c r="AC192" s="81">
        <v>47</v>
      </c>
      <c r="AD192" s="48">
        <v>0.26857142857142857</v>
      </c>
      <c r="AE192" s="81">
        <v>22</v>
      </c>
      <c r="AF192" s="48">
        <v>0.47</v>
      </c>
      <c r="AG192" s="125">
        <v>31</v>
      </c>
      <c r="AI192" s="59" t="s">
        <v>448</v>
      </c>
      <c r="AJ192" s="81">
        <v>175</v>
      </c>
      <c r="AK192" s="81">
        <v>47</v>
      </c>
      <c r="AL192" s="81">
        <v>5</v>
      </c>
      <c r="AM192" s="81">
        <v>20</v>
      </c>
      <c r="AN192" s="82">
        <v>0.2</v>
      </c>
      <c r="AO192" s="26">
        <v>45</v>
      </c>
      <c r="AP192" s="94"/>
      <c r="AQ192" t="s">
        <v>448</v>
      </c>
      <c r="AR192" s="26" t="s">
        <v>6400</v>
      </c>
      <c r="AS192" s="26">
        <v>11</v>
      </c>
      <c r="AT192" s="120">
        <v>11</v>
      </c>
      <c r="AU192" s="94">
        <v>0.5</v>
      </c>
    </row>
    <row r="193" spans="2:47" x14ac:dyDescent="0.3">
      <c r="B193" s="125" t="s">
        <v>450</v>
      </c>
      <c r="C193" s="125">
        <v>128</v>
      </c>
      <c r="D193" s="125">
        <v>23</v>
      </c>
      <c r="E193" s="94">
        <v>0.18</v>
      </c>
      <c r="F193" s="132">
        <v>0</v>
      </c>
      <c r="G193" s="94">
        <v>0</v>
      </c>
      <c r="H193" s="81">
        <v>10</v>
      </c>
      <c r="I193" s="81">
        <v>13</v>
      </c>
      <c r="J193" s="82">
        <v>0.43</v>
      </c>
      <c r="K193" s="26">
        <f t="shared" si="15"/>
        <v>24</v>
      </c>
      <c r="L193" s="26">
        <v>1</v>
      </c>
      <c r="M193" s="26">
        <v>27</v>
      </c>
      <c r="N193" s="125">
        <f t="shared" si="16"/>
        <v>52</v>
      </c>
      <c r="O193" s="26" t="str">
        <f t="shared" si="17"/>
        <v>Nej</v>
      </c>
      <c r="P193" s="26"/>
      <c r="Q193" s="26"/>
      <c r="R193" s="48"/>
      <c r="V193" t="s">
        <v>450</v>
      </c>
      <c r="W193">
        <v>128</v>
      </c>
      <c r="X193">
        <v>23</v>
      </c>
      <c r="Y193" s="94">
        <v>0.18</v>
      </c>
      <c r="Z193" s="125">
        <v>24</v>
      </c>
      <c r="AB193" s="59" t="s">
        <v>450</v>
      </c>
      <c r="AC193" s="81">
        <v>23</v>
      </c>
      <c r="AD193" s="48">
        <v>0.1796875</v>
      </c>
      <c r="AE193" s="81">
        <v>0</v>
      </c>
      <c r="AF193" s="48">
        <v>0</v>
      </c>
      <c r="AG193" s="125">
        <v>1</v>
      </c>
      <c r="AI193" s="59" t="s">
        <v>450</v>
      </c>
      <c r="AJ193" s="81">
        <v>128</v>
      </c>
      <c r="AK193" s="81">
        <v>23</v>
      </c>
      <c r="AL193" s="81">
        <v>10</v>
      </c>
      <c r="AM193" s="81">
        <v>13</v>
      </c>
      <c r="AN193" s="82">
        <v>0.43</v>
      </c>
      <c r="AO193" s="26">
        <v>27</v>
      </c>
      <c r="AP193" s="94"/>
      <c r="AQ193" s="125" t="s">
        <v>450</v>
      </c>
      <c r="AR193" s="26" t="s">
        <v>6396</v>
      </c>
      <c r="AS193" s="26"/>
      <c r="AT193" s="120"/>
      <c r="AU193" s="125"/>
    </row>
    <row r="194" spans="2:47" x14ac:dyDescent="0.3">
      <c r="B194" s="125" t="s">
        <v>451</v>
      </c>
      <c r="C194" s="125">
        <v>103</v>
      </c>
      <c r="D194" s="125">
        <v>27</v>
      </c>
      <c r="E194" s="94">
        <v>0.26</v>
      </c>
      <c r="F194" s="132">
        <v>0</v>
      </c>
      <c r="G194" s="94">
        <v>0</v>
      </c>
      <c r="H194" s="81">
        <v>27</v>
      </c>
      <c r="I194" s="81">
        <v>0</v>
      </c>
      <c r="J194" s="82">
        <v>1</v>
      </c>
      <c r="K194" s="26">
        <f t="shared" si="15"/>
        <v>16</v>
      </c>
      <c r="L194" s="26">
        <v>1</v>
      </c>
      <c r="M194" s="26">
        <v>1</v>
      </c>
      <c r="N194" s="125">
        <f t="shared" si="16"/>
        <v>18</v>
      </c>
      <c r="O194" s="26" t="str">
        <f t="shared" si="17"/>
        <v>Nej</v>
      </c>
      <c r="P194" s="26"/>
      <c r="Q194" s="26"/>
      <c r="R194" s="48"/>
      <c r="V194" t="s">
        <v>451</v>
      </c>
      <c r="W194">
        <v>103</v>
      </c>
      <c r="X194">
        <v>27</v>
      </c>
      <c r="Y194" s="94">
        <v>0.26</v>
      </c>
      <c r="Z194" s="125">
        <v>16</v>
      </c>
      <c r="AB194" s="59" t="s">
        <v>451</v>
      </c>
      <c r="AC194" s="81">
        <v>27</v>
      </c>
      <c r="AD194" s="48">
        <v>0.26213592233009708</v>
      </c>
      <c r="AE194" s="81">
        <v>0</v>
      </c>
      <c r="AF194" s="48">
        <v>0</v>
      </c>
      <c r="AG194" s="125">
        <v>1</v>
      </c>
      <c r="AI194" s="59" t="s">
        <v>451</v>
      </c>
      <c r="AJ194" s="81">
        <v>103</v>
      </c>
      <c r="AK194" s="81">
        <v>27</v>
      </c>
      <c r="AL194" s="81">
        <v>27</v>
      </c>
      <c r="AM194" s="81">
        <v>0</v>
      </c>
      <c r="AN194" s="82">
        <v>1</v>
      </c>
      <c r="AO194" s="26">
        <v>1</v>
      </c>
      <c r="AP194" s="94"/>
      <c r="AQ194" s="125" t="s">
        <v>451</v>
      </c>
      <c r="AR194" s="26" t="s">
        <v>6396</v>
      </c>
    </row>
    <row r="195" spans="2:47" x14ac:dyDescent="0.3">
      <c r="B195" s="125" t="s">
        <v>452</v>
      </c>
      <c r="C195" s="125">
        <v>97</v>
      </c>
      <c r="D195" s="125">
        <v>13</v>
      </c>
      <c r="E195" s="94">
        <v>0.13</v>
      </c>
      <c r="F195" s="132">
        <v>0</v>
      </c>
      <c r="G195" s="94">
        <v>0</v>
      </c>
      <c r="H195" s="81">
        <v>0</v>
      </c>
      <c r="I195" s="81">
        <v>13</v>
      </c>
      <c r="J195" s="82">
        <v>0</v>
      </c>
      <c r="K195" s="26">
        <f t="shared" si="15"/>
        <v>29</v>
      </c>
      <c r="L195" s="26">
        <v>1</v>
      </c>
      <c r="M195" s="26">
        <v>50</v>
      </c>
      <c r="N195" s="125">
        <f t="shared" si="16"/>
        <v>80</v>
      </c>
      <c r="O195" s="26" t="str">
        <f t="shared" si="17"/>
        <v>Nej</v>
      </c>
      <c r="P195" s="26"/>
      <c r="Q195" s="26"/>
      <c r="R195" s="48"/>
      <c r="V195" t="s">
        <v>452</v>
      </c>
      <c r="W195">
        <v>97</v>
      </c>
      <c r="X195">
        <v>13</v>
      </c>
      <c r="Y195" s="94">
        <v>0.13</v>
      </c>
      <c r="Z195" s="125">
        <v>29</v>
      </c>
      <c r="AB195" s="59" t="s">
        <v>452</v>
      </c>
      <c r="AC195" s="81">
        <v>13</v>
      </c>
      <c r="AD195" s="48">
        <v>0.13402061855670103</v>
      </c>
      <c r="AE195" s="81">
        <v>0</v>
      </c>
      <c r="AF195" s="48">
        <v>0</v>
      </c>
      <c r="AG195" s="125">
        <v>1</v>
      </c>
      <c r="AI195" s="59" t="s">
        <v>452</v>
      </c>
      <c r="AJ195" s="81">
        <v>97</v>
      </c>
      <c r="AK195" s="81">
        <v>13</v>
      </c>
      <c r="AL195" s="81">
        <v>0</v>
      </c>
      <c r="AM195" s="81">
        <v>13</v>
      </c>
      <c r="AN195" s="82">
        <v>0</v>
      </c>
      <c r="AO195" s="26">
        <v>50</v>
      </c>
      <c r="AP195" s="94"/>
      <c r="AQ195" s="125" t="s">
        <v>452</v>
      </c>
      <c r="AR195" s="26" t="s">
        <v>6396</v>
      </c>
    </row>
    <row r="196" spans="2:47" x14ac:dyDescent="0.3">
      <c r="B196" s="125" t="s">
        <v>454</v>
      </c>
      <c r="C196" s="125">
        <v>117</v>
      </c>
      <c r="D196" s="125">
        <v>12</v>
      </c>
      <c r="E196" s="94">
        <v>0.1</v>
      </c>
      <c r="F196" s="132">
        <v>0</v>
      </c>
      <c r="G196" s="94">
        <v>0</v>
      </c>
      <c r="H196" s="81">
        <v>12</v>
      </c>
      <c r="I196" s="81">
        <v>0</v>
      </c>
      <c r="J196" s="82">
        <v>1</v>
      </c>
      <c r="K196" s="26">
        <f t="shared" si="15"/>
        <v>32</v>
      </c>
      <c r="L196" s="26">
        <v>1</v>
      </c>
      <c r="M196" s="26">
        <v>1</v>
      </c>
      <c r="N196" s="125">
        <f t="shared" si="16"/>
        <v>34</v>
      </c>
      <c r="O196" s="26" t="str">
        <f t="shared" si="17"/>
        <v>Nej</v>
      </c>
      <c r="P196" s="26"/>
      <c r="Q196" s="26"/>
      <c r="R196" s="48"/>
      <c r="V196" t="s">
        <v>454</v>
      </c>
      <c r="W196">
        <v>117</v>
      </c>
      <c r="X196">
        <v>12</v>
      </c>
      <c r="Y196" s="94">
        <v>0.1</v>
      </c>
      <c r="Z196" s="125">
        <v>32</v>
      </c>
      <c r="AB196" s="59" t="s">
        <v>454</v>
      </c>
      <c r="AC196" s="81">
        <v>12</v>
      </c>
      <c r="AD196" s="48">
        <v>0.10256410256410256</v>
      </c>
      <c r="AE196" s="81">
        <v>0</v>
      </c>
      <c r="AF196" s="48">
        <v>0</v>
      </c>
      <c r="AG196" s="125">
        <v>1</v>
      </c>
      <c r="AI196" s="59" t="s">
        <v>454</v>
      </c>
      <c r="AJ196" s="81">
        <v>117</v>
      </c>
      <c r="AK196" s="81">
        <v>12</v>
      </c>
      <c r="AL196" s="81">
        <v>12</v>
      </c>
      <c r="AM196" s="81">
        <v>0</v>
      </c>
      <c r="AN196" s="82">
        <v>1</v>
      </c>
      <c r="AO196" s="26">
        <v>1</v>
      </c>
      <c r="AP196" s="94"/>
      <c r="AQ196" s="125" t="s">
        <v>454</v>
      </c>
      <c r="AR196" s="26" t="s">
        <v>6396</v>
      </c>
    </row>
    <row r="197" spans="2:47" x14ac:dyDescent="0.3">
      <c r="B197" s="125" t="s">
        <v>455</v>
      </c>
      <c r="C197" s="125">
        <v>199</v>
      </c>
      <c r="D197" s="125">
        <v>45</v>
      </c>
      <c r="E197" s="94">
        <v>0.23</v>
      </c>
      <c r="F197" s="132">
        <v>0</v>
      </c>
      <c r="G197" s="94">
        <v>0</v>
      </c>
      <c r="H197" s="81">
        <v>23</v>
      </c>
      <c r="I197" s="81">
        <v>22</v>
      </c>
      <c r="J197" s="82">
        <v>0.51</v>
      </c>
      <c r="K197" s="26">
        <f t="shared" si="15"/>
        <v>19</v>
      </c>
      <c r="L197" s="26">
        <v>1</v>
      </c>
      <c r="M197" s="26">
        <v>19</v>
      </c>
      <c r="N197" s="125">
        <f t="shared" si="16"/>
        <v>39</v>
      </c>
      <c r="O197" s="26" t="str">
        <f t="shared" si="17"/>
        <v>Nej</v>
      </c>
      <c r="P197" s="26"/>
      <c r="Q197" s="26"/>
      <c r="R197" s="48"/>
      <c r="V197" t="s">
        <v>455</v>
      </c>
      <c r="W197">
        <v>199</v>
      </c>
      <c r="X197">
        <v>45</v>
      </c>
      <c r="Y197" s="94">
        <v>0.23</v>
      </c>
      <c r="Z197" s="125">
        <v>19</v>
      </c>
      <c r="AB197" s="59" t="s">
        <v>455</v>
      </c>
      <c r="AC197" s="81">
        <v>45</v>
      </c>
      <c r="AD197" s="48">
        <v>0.22613065326633167</v>
      </c>
      <c r="AE197" s="81">
        <v>0</v>
      </c>
      <c r="AF197" s="48">
        <v>0</v>
      </c>
      <c r="AG197" s="125">
        <v>1</v>
      </c>
      <c r="AI197" s="59" t="s">
        <v>455</v>
      </c>
      <c r="AJ197" s="81">
        <v>199</v>
      </c>
      <c r="AK197" s="81">
        <v>45</v>
      </c>
      <c r="AL197" s="81">
        <v>23</v>
      </c>
      <c r="AM197" s="81">
        <v>22</v>
      </c>
      <c r="AN197" s="82">
        <v>0.51</v>
      </c>
      <c r="AO197" s="26">
        <v>19</v>
      </c>
      <c r="AP197" s="94"/>
      <c r="AQ197" s="125" t="s">
        <v>455</v>
      </c>
      <c r="AR197" s="26" t="s">
        <v>6396</v>
      </c>
    </row>
    <row r="198" spans="2:47" x14ac:dyDescent="0.3">
      <c r="B198" s="125" t="s">
        <v>456</v>
      </c>
      <c r="C198" s="125">
        <v>380</v>
      </c>
      <c r="D198" s="125">
        <v>73</v>
      </c>
      <c r="E198" s="94">
        <v>0.19</v>
      </c>
      <c r="F198" s="132">
        <v>63</v>
      </c>
      <c r="G198" s="94">
        <v>0.86</v>
      </c>
      <c r="H198" s="81">
        <v>13</v>
      </c>
      <c r="I198" s="81">
        <v>15</v>
      </c>
      <c r="J198" s="82">
        <v>0.46</v>
      </c>
      <c r="K198" s="26">
        <f t="shared" si="15"/>
        <v>23</v>
      </c>
      <c r="L198" s="26">
        <v>60</v>
      </c>
      <c r="M198" s="26">
        <v>24</v>
      </c>
      <c r="N198" s="125">
        <f t="shared" si="16"/>
        <v>107</v>
      </c>
      <c r="O198" s="26" t="str">
        <f t="shared" si="17"/>
        <v>Ja</v>
      </c>
      <c r="P198" s="26">
        <f t="shared" si="12"/>
        <v>33</v>
      </c>
      <c r="Q198" s="26">
        <f t="shared" si="13"/>
        <v>30</v>
      </c>
      <c r="R198" s="48">
        <f t="shared" si="14"/>
        <v>0.52380952380952384</v>
      </c>
      <c r="V198" t="s">
        <v>456</v>
      </c>
      <c r="W198">
        <v>380</v>
      </c>
      <c r="X198">
        <v>73</v>
      </c>
      <c r="Y198" s="94">
        <v>0.19</v>
      </c>
      <c r="Z198" s="125">
        <v>23</v>
      </c>
      <c r="AB198" s="59" t="s">
        <v>456</v>
      </c>
      <c r="AC198" s="81">
        <v>73</v>
      </c>
      <c r="AD198" s="48">
        <v>0.19210526315789472</v>
      </c>
      <c r="AE198" s="81">
        <v>63</v>
      </c>
      <c r="AF198" s="48">
        <v>0.86</v>
      </c>
      <c r="AG198" s="125">
        <v>60</v>
      </c>
      <c r="AI198" s="59" t="s">
        <v>456</v>
      </c>
      <c r="AJ198" s="81">
        <v>380</v>
      </c>
      <c r="AK198" s="81">
        <v>73</v>
      </c>
      <c r="AL198" s="81">
        <v>13</v>
      </c>
      <c r="AM198" s="81">
        <v>15</v>
      </c>
      <c r="AN198" s="82">
        <v>0.46</v>
      </c>
      <c r="AO198" s="26">
        <v>24</v>
      </c>
      <c r="AP198" s="94"/>
      <c r="AQ198" t="s">
        <v>456</v>
      </c>
      <c r="AR198" s="26" t="s">
        <v>6400</v>
      </c>
      <c r="AS198" s="26">
        <v>33</v>
      </c>
      <c r="AT198" s="120">
        <v>30</v>
      </c>
      <c r="AU198" s="94">
        <v>0.52380952380952384</v>
      </c>
    </row>
    <row r="199" spans="2:47" x14ac:dyDescent="0.3">
      <c r="B199" s="125" t="s">
        <v>457</v>
      </c>
      <c r="C199" s="125">
        <v>540</v>
      </c>
      <c r="D199" s="125">
        <v>126</v>
      </c>
      <c r="E199" s="94">
        <v>0.23</v>
      </c>
      <c r="F199" s="132">
        <v>81</v>
      </c>
      <c r="G199" s="94">
        <v>0.64</v>
      </c>
      <c r="H199" s="81">
        <v>33</v>
      </c>
      <c r="I199" s="81">
        <v>28</v>
      </c>
      <c r="J199" s="82">
        <v>0.54</v>
      </c>
      <c r="K199" s="26">
        <f t="shared" si="15"/>
        <v>19</v>
      </c>
      <c r="L199" s="26">
        <v>48</v>
      </c>
      <c r="M199" s="26">
        <v>16</v>
      </c>
      <c r="N199" s="125">
        <f t="shared" si="16"/>
        <v>83</v>
      </c>
      <c r="O199" s="26" t="str">
        <f t="shared" si="17"/>
        <v>Ja</v>
      </c>
      <c r="P199" s="26">
        <f t="shared" si="12"/>
        <v>37</v>
      </c>
      <c r="Q199" s="26">
        <f t="shared" si="13"/>
        <v>44</v>
      </c>
      <c r="R199" s="48">
        <f t="shared" si="14"/>
        <v>0.4567901234567901</v>
      </c>
      <c r="V199" t="s">
        <v>457</v>
      </c>
      <c r="W199">
        <v>540</v>
      </c>
      <c r="X199">
        <v>126</v>
      </c>
      <c r="Y199" s="94">
        <v>0.23</v>
      </c>
      <c r="Z199" s="125">
        <v>19</v>
      </c>
      <c r="AB199" s="59" t="s">
        <v>457</v>
      </c>
      <c r="AC199" s="81">
        <v>126</v>
      </c>
      <c r="AD199" s="48">
        <v>0.23333333333333334</v>
      </c>
      <c r="AE199" s="81">
        <v>81</v>
      </c>
      <c r="AF199" s="48">
        <v>0.64</v>
      </c>
      <c r="AG199" s="125">
        <v>48</v>
      </c>
      <c r="AI199" s="59" t="s">
        <v>457</v>
      </c>
      <c r="AJ199" s="81">
        <v>540</v>
      </c>
      <c r="AK199" s="81">
        <v>126</v>
      </c>
      <c r="AL199" s="81">
        <v>33</v>
      </c>
      <c r="AM199" s="81">
        <v>28</v>
      </c>
      <c r="AN199" s="82">
        <v>0.54</v>
      </c>
      <c r="AO199" s="26">
        <v>16</v>
      </c>
      <c r="AP199" s="94"/>
      <c r="AQ199" t="s">
        <v>457</v>
      </c>
      <c r="AR199" s="26" t="s">
        <v>6400</v>
      </c>
      <c r="AS199" s="26">
        <v>37</v>
      </c>
      <c r="AT199" s="120">
        <v>44</v>
      </c>
      <c r="AU199" s="94">
        <v>0.4567901234567901</v>
      </c>
    </row>
    <row r="200" spans="2:47" x14ac:dyDescent="0.3">
      <c r="B200" s="125" t="s">
        <v>458</v>
      </c>
      <c r="C200" s="125">
        <v>138</v>
      </c>
      <c r="D200" s="125">
        <v>32</v>
      </c>
      <c r="E200" s="94">
        <v>0.23</v>
      </c>
      <c r="F200" s="132">
        <v>0</v>
      </c>
      <c r="G200" s="94">
        <v>0</v>
      </c>
      <c r="H200" s="81">
        <v>18</v>
      </c>
      <c r="I200" s="81">
        <v>14</v>
      </c>
      <c r="J200" s="82">
        <v>0.56000000000000005</v>
      </c>
      <c r="K200" s="26">
        <f t="shared" si="15"/>
        <v>19</v>
      </c>
      <c r="L200" s="26">
        <v>1</v>
      </c>
      <c r="M200" s="26">
        <v>14</v>
      </c>
      <c r="N200" s="125">
        <f t="shared" si="16"/>
        <v>34</v>
      </c>
      <c r="O200" s="26" t="str">
        <f t="shared" si="17"/>
        <v>Nej</v>
      </c>
      <c r="P200" s="26"/>
      <c r="Q200" s="26"/>
      <c r="R200" s="48"/>
      <c r="V200" t="s">
        <v>458</v>
      </c>
      <c r="W200">
        <v>138</v>
      </c>
      <c r="X200">
        <v>32</v>
      </c>
      <c r="Y200" s="94">
        <v>0.23</v>
      </c>
      <c r="Z200" s="125">
        <v>19</v>
      </c>
      <c r="AB200" s="59" t="s">
        <v>458</v>
      </c>
      <c r="AC200" s="81">
        <v>32</v>
      </c>
      <c r="AD200" s="48">
        <v>0.2318840579710145</v>
      </c>
      <c r="AE200" s="81">
        <v>0</v>
      </c>
      <c r="AF200" s="48">
        <v>0</v>
      </c>
      <c r="AG200" s="125">
        <v>1</v>
      </c>
      <c r="AI200" s="59" t="s">
        <v>458</v>
      </c>
      <c r="AJ200" s="81">
        <v>138</v>
      </c>
      <c r="AK200" s="81">
        <v>32</v>
      </c>
      <c r="AL200" s="81">
        <v>18</v>
      </c>
      <c r="AM200" s="81">
        <v>14</v>
      </c>
      <c r="AN200" s="82">
        <v>0.56000000000000005</v>
      </c>
      <c r="AO200" s="26">
        <v>14</v>
      </c>
      <c r="AP200" s="94"/>
      <c r="AQ200" s="125" t="s">
        <v>458</v>
      </c>
      <c r="AR200" s="26" t="s">
        <v>6396</v>
      </c>
      <c r="AS200" s="26"/>
      <c r="AT200" s="120"/>
      <c r="AU200" s="125"/>
    </row>
    <row r="201" spans="2:47" x14ac:dyDescent="0.3">
      <c r="B201" s="125" t="s">
        <v>459</v>
      </c>
      <c r="C201" s="125">
        <v>455</v>
      </c>
      <c r="D201" s="125">
        <v>70</v>
      </c>
      <c r="E201" s="94">
        <v>0.15</v>
      </c>
      <c r="F201" s="132">
        <v>89</v>
      </c>
      <c r="G201" s="94">
        <v>1.27</v>
      </c>
      <c r="H201" s="81">
        <v>9</v>
      </c>
      <c r="I201" s="81">
        <v>13</v>
      </c>
      <c r="J201" s="82">
        <v>0.41</v>
      </c>
      <c r="K201" s="26">
        <f t="shared" ref="K201:K242" si="18">Z201</f>
        <v>27</v>
      </c>
      <c r="L201" s="26">
        <v>74</v>
      </c>
      <c r="M201" s="26">
        <v>29</v>
      </c>
      <c r="N201" s="125">
        <f t="shared" ref="N201:N242" si="19">SUM(K201:M201)</f>
        <v>130</v>
      </c>
      <c r="O201" s="26" t="str">
        <f t="shared" ref="O201:O242" si="20">AR201</f>
        <v>Ja</v>
      </c>
      <c r="P201" s="26">
        <f t="shared" ref="P201:P241" si="21">AS201</f>
        <v>31</v>
      </c>
      <c r="Q201" s="26">
        <f t="shared" ref="Q201:Q241" si="22">AT201</f>
        <v>58</v>
      </c>
      <c r="R201" s="48">
        <f t="shared" ref="R201:R241" si="23">AU201</f>
        <v>0.34831460674157305</v>
      </c>
      <c r="V201" t="s">
        <v>459</v>
      </c>
      <c r="W201">
        <v>455</v>
      </c>
      <c r="X201">
        <v>70</v>
      </c>
      <c r="Y201" s="94">
        <v>0.15</v>
      </c>
      <c r="Z201" s="125">
        <v>27</v>
      </c>
      <c r="AB201" s="59" t="s">
        <v>459</v>
      </c>
      <c r="AC201" s="81">
        <v>70</v>
      </c>
      <c r="AD201" s="48">
        <v>0.15384615384615385</v>
      </c>
      <c r="AE201" s="81">
        <v>89</v>
      </c>
      <c r="AF201" s="48">
        <v>1.27</v>
      </c>
      <c r="AG201" s="125">
        <v>74</v>
      </c>
      <c r="AI201" s="59" t="s">
        <v>459</v>
      </c>
      <c r="AJ201" s="81">
        <v>455</v>
      </c>
      <c r="AK201" s="81">
        <v>70</v>
      </c>
      <c r="AL201" s="81">
        <v>9</v>
      </c>
      <c r="AM201" s="81">
        <v>13</v>
      </c>
      <c r="AN201" s="82">
        <v>0.41</v>
      </c>
      <c r="AO201" s="26">
        <v>29</v>
      </c>
      <c r="AP201" s="94"/>
      <c r="AQ201" t="s">
        <v>459</v>
      </c>
      <c r="AR201" s="26" t="s">
        <v>6400</v>
      </c>
      <c r="AS201" s="26">
        <v>31</v>
      </c>
      <c r="AT201" s="120">
        <v>58</v>
      </c>
      <c r="AU201" s="94">
        <v>0.34831460674157305</v>
      </c>
    </row>
    <row r="202" spans="2:47" x14ac:dyDescent="0.3">
      <c r="B202" s="125" t="s">
        <v>464</v>
      </c>
      <c r="C202" s="125">
        <v>433</v>
      </c>
      <c r="D202" s="125">
        <v>41</v>
      </c>
      <c r="E202" s="94">
        <v>0.09</v>
      </c>
      <c r="F202" s="132">
        <v>42</v>
      </c>
      <c r="G202" s="94">
        <v>1.02</v>
      </c>
      <c r="H202" s="81">
        <v>4</v>
      </c>
      <c r="I202" s="81">
        <v>8</v>
      </c>
      <c r="J202" s="82">
        <v>0.33</v>
      </c>
      <c r="K202" s="26">
        <f t="shared" si="18"/>
        <v>33</v>
      </c>
      <c r="L202" s="26">
        <v>68</v>
      </c>
      <c r="M202" s="26">
        <v>36</v>
      </c>
      <c r="N202" s="125">
        <f t="shared" si="19"/>
        <v>137</v>
      </c>
      <c r="O202" s="26" t="str">
        <f t="shared" si="20"/>
        <v>Ja</v>
      </c>
      <c r="P202" s="26">
        <f t="shared" si="21"/>
        <v>25</v>
      </c>
      <c r="Q202" s="26">
        <f t="shared" si="22"/>
        <v>17</v>
      </c>
      <c r="R202" s="48">
        <f t="shared" si="23"/>
        <v>0.59523809523809523</v>
      </c>
      <c r="V202" t="s">
        <v>464</v>
      </c>
      <c r="W202">
        <v>433</v>
      </c>
      <c r="X202">
        <v>41</v>
      </c>
      <c r="Y202" s="94">
        <v>0.09</v>
      </c>
      <c r="Z202" s="125">
        <v>33</v>
      </c>
      <c r="AB202" s="59" t="s">
        <v>464</v>
      </c>
      <c r="AC202" s="81">
        <v>41</v>
      </c>
      <c r="AD202" s="48">
        <v>9.4688221709006926E-2</v>
      </c>
      <c r="AE202" s="81">
        <v>42</v>
      </c>
      <c r="AF202" s="48">
        <v>1.02</v>
      </c>
      <c r="AG202" s="125">
        <v>68</v>
      </c>
      <c r="AI202" s="59" t="s">
        <v>464</v>
      </c>
      <c r="AJ202" s="81">
        <v>433</v>
      </c>
      <c r="AK202" s="81">
        <v>41</v>
      </c>
      <c r="AL202" s="81">
        <v>4</v>
      </c>
      <c r="AM202" s="81">
        <v>8</v>
      </c>
      <c r="AN202" s="82">
        <v>0.33</v>
      </c>
      <c r="AO202" s="26">
        <v>36</v>
      </c>
      <c r="AP202" s="94"/>
      <c r="AQ202" t="s">
        <v>464</v>
      </c>
      <c r="AR202" s="26" t="s">
        <v>6400</v>
      </c>
      <c r="AS202" s="26">
        <v>25</v>
      </c>
      <c r="AT202" s="120">
        <v>17</v>
      </c>
      <c r="AU202" s="94">
        <v>0.59523809523809523</v>
      </c>
    </row>
    <row r="203" spans="2:47" x14ac:dyDescent="0.3">
      <c r="B203" s="125" t="s">
        <v>465</v>
      </c>
      <c r="C203" s="125">
        <v>67</v>
      </c>
      <c r="D203" s="125">
        <v>23</v>
      </c>
      <c r="E203" s="94">
        <v>0.34</v>
      </c>
      <c r="F203" s="132">
        <v>12</v>
      </c>
      <c r="G203" s="94">
        <v>0.52</v>
      </c>
      <c r="H203" s="81">
        <v>11</v>
      </c>
      <c r="I203" s="81">
        <v>0</v>
      </c>
      <c r="J203" s="82">
        <v>1</v>
      </c>
      <c r="K203" s="26">
        <f t="shared" si="18"/>
        <v>8</v>
      </c>
      <c r="L203" s="26">
        <v>36</v>
      </c>
      <c r="M203" s="26">
        <v>1</v>
      </c>
      <c r="N203" s="125">
        <f t="shared" si="19"/>
        <v>45</v>
      </c>
      <c r="O203" s="26" t="str">
        <f t="shared" si="20"/>
        <v>Ja</v>
      </c>
      <c r="P203" s="26">
        <f t="shared" si="21"/>
        <v>0</v>
      </c>
      <c r="Q203" s="26">
        <f t="shared" si="22"/>
        <v>12</v>
      </c>
      <c r="R203" s="48">
        <f t="shared" si="23"/>
        <v>0</v>
      </c>
      <c r="V203" t="s">
        <v>465</v>
      </c>
      <c r="W203">
        <v>67</v>
      </c>
      <c r="X203">
        <v>23</v>
      </c>
      <c r="Y203" s="94">
        <v>0.34</v>
      </c>
      <c r="Z203" s="125">
        <v>8</v>
      </c>
      <c r="AB203" s="59" t="s">
        <v>465</v>
      </c>
      <c r="AC203" s="81">
        <v>23</v>
      </c>
      <c r="AD203" s="48">
        <v>0.34328358208955223</v>
      </c>
      <c r="AE203" s="81">
        <v>12</v>
      </c>
      <c r="AF203" s="48">
        <v>0.52</v>
      </c>
      <c r="AG203" s="125">
        <v>36</v>
      </c>
      <c r="AI203" s="59" t="s">
        <v>465</v>
      </c>
      <c r="AJ203" s="81">
        <v>67</v>
      </c>
      <c r="AK203" s="81">
        <v>23</v>
      </c>
      <c r="AL203" s="81">
        <v>11</v>
      </c>
      <c r="AM203" s="81">
        <v>0</v>
      </c>
      <c r="AN203" s="82">
        <v>1</v>
      </c>
      <c r="AO203" s="26">
        <v>1</v>
      </c>
      <c r="AP203" s="94"/>
      <c r="AQ203" t="s">
        <v>465</v>
      </c>
      <c r="AR203" s="26" t="s">
        <v>6400</v>
      </c>
      <c r="AS203" s="26">
        <v>0</v>
      </c>
      <c r="AT203" s="120">
        <v>12</v>
      </c>
      <c r="AU203" s="94">
        <v>0</v>
      </c>
    </row>
    <row r="204" spans="2:47" x14ac:dyDescent="0.3">
      <c r="B204" s="125" t="s">
        <v>466</v>
      </c>
      <c r="C204" s="125">
        <v>450</v>
      </c>
      <c r="D204" s="125">
        <v>76</v>
      </c>
      <c r="E204" s="94">
        <v>0.17</v>
      </c>
      <c r="F204" s="132">
        <v>17</v>
      </c>
      <c r="G204" s="94">
        <v>0.22</v>
      </c>
      <c r="H204" s="81">
        <v>27</v>
      </c>
      <c r="I204" s="81">
        <v>32</v>
      </c>
      <c r="J204" s="82">
        <v>0.46</v>
      </c>
      <c r="K204" s="26">
        <f t="shared" si="18"/>
        <v>25</v>
      </c>
      <c r="L204" s="26">
        <v>9</v>
      </c>
      <c r="M204" s="26">
        <v>24</v>
      </c>
      <c r="N204" s="125">
        <f t="shared" si="19"/>
        <v>58</v>
      </c>
      <c r="O204" s="26" t="str">
        <f t="shared" si="20"/>
        <v>Ja</v>
      </c>
      <c r="P204" s="26">
        <f t="shared" si="21"/>
        <v>0</v>
      </c>
      <c r="Q204" s="26">
        <f t="shared" si="22"/>
        <v>17</v>
      </c>
      <c r="R204" s="48">
        <f t="shared" si="23"/>
        <v>0</v>
      </c>
      <c r="V204" t="s">
        <v>466</v>
      </c>
      <c r="W204">
        <v>450</v>
      </c>
      <c r="X204">
        <v>76</v>
      </c>
      <c r="Y204" s="94">
        <v>0.17</v>
      </c>
      <c r="Z204" s="125">
        <v>25</v>
      </c>
      <c r="AB204" s="59" t="s">
        <v>466</v>
      </c>
      <c r="AC204" s="81">
        <v>76</v>
      </c>
      <c r="AD204" s="48">
        <v>0.16888888888888889</v>
      </c>
      <c r="AE204" s="81">
        <v>17</v>
      </c>
      <c r="AF204" s="48">
        <v>0.22</v>
      </c>
      <c r="AG204" s="125">
        <v>9</v>
      </c>
      <c r="AI204" s="59" t="s">
        <v>466</v>
      </c>
      <c r="AJ204" s="81">
        <v>450</v>
      </c>
      <c r="AK204" s="81">
        <v>76</v>
      </c>
      <c r="AL204" s="81">
        <v>27</v>
      </c>
      <c r="AM204" s="81">
        <v>32</v>
      </c>
      <c r="AN204" s="82">
        <v>0.46</v>
      </c>
      <c r="AO204" s="26">
        <v>24</v>
      </c>
      <c r="AP204" s="94"/>
      <c r="AQ204" t="s">
        <v>466</v>
      </c>
      <c r="AR204" s="26" t="s">
        <v>6400</v>
      </c>
      <c r="AS204" s="26">
        <v>0</v>
      </c>
      <c r="AT204" s="120">
        <v>17</v>
      </c>
      <c r="AU204" s="94">
        <v>0</v>
      </c>
    </row>
    <row r="205" spans="2:47" x14ac:dyDescent="0.3">
      <c r="B205" s="125" t="s">
        <v>467</v>
      </c>
      <c r="C205" s="125">
        <v>293</v>
      </c>
      <c r="D205" s="125">
        <v>53</v>
      </c>
      <c r="E205" s="94">
        <v>0.18</v>
      </c>
      <c r="F205" s="132">
        <v>13</v>
      </c>
      <c r="G205" s="94">
        <v>0.25</v>
      </c>
      <c r="H205" s="81">
        <v>16</v>
      </c>
      <c r="I205" s="81">
        <v>24</v>
      </c>
      <c r="J205" s="82">
        <v>0.4</v>
      </c>
      <c r="K205" s="26">
        <f t="shared" si="18"/>
        <v>24</v>
      </c>
      <c r="L205" s="26">
        <v>12</v>
      </c>
      <c r="M205" s="26">
        <v>30</v>
      </c>
      <c r="N205" s="125">
        <f t="shared" si="19"/>
        <v>66</v>
      </c>
      <c r="O205" s="26" t="str">
        <f t="shared" si="20"/>
        <v>Ja</v>
      </c>
      <c r="P205" s="26">
        <f t="shared" si="21"/>
        <v>0</v>
      </c>
      <c r="Q205" s="26">
        <f t="shared" si="22"/>
        <v>13</v>
      </c>
      <c r="R205" s="48">
        <f t="shared" si="23"/>
        <v>0</v>
      </c>
      <c r="V205" t="s">
        <v>467</v>
      </c>
      <c r="W205">
        <v>293</v>
      </c>
      <c r="X205">
        <v>53</v>
      </c>
      <c r="Y205" s="94">
        <v>0.18</v>
      </c>
      <c r="Z205" s="125">
        <v>24</v>
      </c>
      <c r="AB205" s="59" t="s">
        <v>467</v>
      </c>
      <c r="AC205" s="81">
        <v>53</v>
      </c>
      <c r="AD205" s="48">
        <v>0.18088737201365188</v>
      </c>
      <c r="AE205" s="81">
        <v>13</v>
      </c>
      <c r="AF205" s="48">
        <v>0.25</v>
      </c>
      <c r="AG205" s="125">
        <v>12</v>
      </c>
      <c r="AI205" s="59" t="s">
        <v>467</v>
      </c>
      <c r="AJ205" s="81">
        <v>293</v>
      </c>
      <c r="AK205" s="81">
        <v>53</v>
      </c>
      <c r="AL205" s="81">
        <v>16</v>
      </c>
      <c r="AM205" s="81">
        <v>24</v>
      </c>
      <c r="AN205" s="82">
        <v>0.4</v>
      </c>
      <c r="AO205" s="26">
        <v>30</v>
      </c>
      <c r="AP205" s="94"/>
      <c r="AQ205" t="s">
        <v>467</v>
      </c>
      <c r="AR205" s="26" t="s">
        <v>6400</v>
      </c>
      <c r="AS205" s="26">
        <v>0</v>
      </c>
      <c r="AT205" s="120">
        <v>13</v>
      </c>
      <c r="AU205" s="94">
        <v>0</v>
      </c>
    </row>
    <row r="206" spans="2:47" x14ac:dyDescent="0.3">
      <c r="B206" s="125" t="s">
        <v>468</v>
      </c>
      <c r="C206" s="125">
        <v>221</v>
      </c>
      <c r="D206" s="125">
        <v>27</v>
      </c>
      <c r="E206" s="94">
        <v>0.12</v>
      </c>
      <c r="F206" s="132">
        <v>17</v>
      </c>
      <c r="G206" s="94">
        <v>0.63</v>
      </c>
      <c r="H206" s="81">
        <v>10</v>
      </c>
      <c r="I206" s="81">
        <v>0</v>
      </c>
      <c r="J206" s="82">
        <v>1</v>
      </c>
      <c r="K206" s="26">
        <f t="shared" si="18"/>
        <v>30</v>
      </c>
      <c r="L206" s="26">
        <v>47</v>
      </c>
      <c r="M206" s="26">
        <v>1</v>
      </c>
      <c r="N206" s="125">
        <f t="shared" si="19"/>
        <v>78</v>
      </c>
      <c r="O206" s="26" t="str">
        <f t="shared" si="20"/>
        <v>Ja</v>
      </c>
      <c r="P206" s="26">
        <f t="shared" si="21"/>
        <v>0</v>
      </c>
      <c r="Q206" s="26">
        <f t="shared" si="22"/>
        <v>17</v>
      </c>
      <c r="R206" s="48">
        <f t="shared" si="23"/>
        <v>0</v>
      </c>
      <c r="V206" t="s">
        <v>468</v>
      </c>
      <c r="W206">
        <v>221</v>
      </c>
      <c r="X206">
        <v>27</v>
      </c>
      <c r="Y206" s="94">
        <v>0.12</v>
      </c>
      <c r="Z206" s="125">
        <v>30</v>
      </c>
      <c r="AB206" s="59" t="s">
        <v>468</v>
      </c>
      <c r="AC206" s="81">
        <v>27</v>
      </c>
      <c r="AD206" s="48">
        <v>0.12217194570135746</v>
      </c>
      <c r="AE206" s="81">
        <v>17</v>
      </c>
      <c r="AF206" s="48">
        <v>0.63</v>
      </c>
      <c r="AG206" s="125">
        <v>47</v>
      </c>
      <c r="AI206" s="59" t="s">
        <v>468</v>
      </c>
      <c r="AJ206" s="81">
        <v>221</v>
      </c>
      <c r="AK206" s="81">
        <v>27</v>
      </c>
      <c r="AL206" s="81">
        <v>10</v>
      </c>
      <c r="AM206" s="81">
        <v>0</v>
      </c>
      <c r="AN206" s="82">
        <v>1</v>
      </c>
      <c r="AO206" s="26">
        <v>1</v>
      </c>
      <c r="AP206" s="94"/>
      <c r="AQ206" t="s">
        <v>468</v>
      </c>
      <c r="AR206" s="26" t="s">
        <v>6400</v>
      </c>
      <c r="AS206" s="26">
        <v>0</v>
      </c>
      <c r="AT206" s="120">
        <v>17</v>
      </c>
      <c r="AU206" s="94">
        <v>0</v>
      </c>
    </row>
    <row r="207" spans="2:47" x14ac:dyDescent="0.3">
      <c r="B207" s="125" t="s">
        <v>469</v>
      </c>
      <c r="C207" s="125">
        <v>880</v>
      </c>
      <c r="D207" s="125">
        <v>111</v>
      </c>
      <c r="E207" s="94">
        <v>0.13</v>
      </c>
      <c r="F207" s="132">
        <v>59</v>
      </c>
      <c r="G207" s="94">
        <v>0.53</v>
      </c>
      <c r="H207" s="81">
        <v>33</v>
      </c>
      <c r="I207" s="81">
        <v>34</v>
      </c>
      <c r="J207" s="82">
        <v>0.49</v>
      </c>
      <c r="K207" s="26">
        <f t="shared" si="18"/>
        <v>29</v>
      </c>
      <c r="L207" s="26">
        <v>37</v>
      </c>
      <c r="M207" s="26">
        <v>21</v>
      </c>
      <c r="N207" s="125">
        <f t="shared" si="19"/>
        <v>87</v>
      </c>
      <c r="O207" s="26" t="str">
        <f t="shared" si="20"/>
        <v>Ja</v>
      </c>
      <c r="P207" s="26">
        <f t="shared" si="21"/>
        <v>33</v>
      </c>
      <c r="Q207" s="26">
        <f t="shared" si="22"/>
        <v>26</v>
      </c>
      <c r="R207" s="48">
        <f t="shared" si="23"/>
        <v>0.55932203389830504</v>
      </c>
      <c r="V207" t="s">
        <v>469</v>
      </c>
      <c r="W207">
        <v>880</v>
      </c>
      <c r="X207">
        <v>111</v>
      </c>
      <c r="Y207" s="94">
        <v>0.13</v>
      </c>
      <c r="Z207" s="125">
        <v>29</v>
      </c>
      <c r="AB207" s="59" t="s">
        <v>469</v>
      </c>
      <c r="AC207" s="81">
        <v>111</v>
      </c>
      <c r="AD207" s="48">
        <v>0.12613636363636363</v>
      </c>
      <c r="AE207" s="81">
        <v>59</v>
      </c>
      <c r="AF207" s="48">
        <v>0.53</v>
      </c>
      <c r="AG207" s="125">
        <v>37</v>
      </c>
      <c r="AI207" s="59" t="s">
        <v>469</v>
      </c>
      <c r="AJ207" s="81">
        <v>880</v>
      </c>
      <c r="AK207" s="81">
        <v>111</v>
      </c>
      <c r="AL207" s="81">
        <v>33</v>
      </c>
      <c r="AM207" s="81">
        <v>34</v>
      </c>
      <c r="AN207" s="82">
        <v>0.49</v>
      </c>
      <c r="AO207" s="26">
        <v>21</v>
      </c>
      <c r="AP207" s="94"/>
      <c r="AQ207" t="s">
        <v>469</v>
      </c>
      <c r="AR207" s="26" t="s">
        <v>6400</v>
      </c>
      <c r="AS207" s="26">
        <v>33</v>
      </c>
      <c r="AT207" s="120">
        <v>26</v>
      </c>
      <c r="AU207" s="94">
        <v>0.55932203389830504</v>
      </c>
    </row>
    <row r="208" spans="2:47" x14ac:dyDescent="0.3">
      <c r="B208" s="125" t="s">
        <v>472</v>
      </c>
      <c r="C208" s="125">
        <v>249</v>
      </c>
      <c r="D208" s="125">
        <v>66</v>
      </c>
      <c r="E208" s="94">
        <v>0.27</v>
      </c>
      <c r="F208" s="132">
        <v>19</v>
      </c>
      <c r="G208" s="94">
        <v>0.28999999999999998</v>
      </c>
      <c r="H208" s="81">
        <v>22</v>
      </c>
      <c r="I208" s="81">
        <v>25</v>
      </c>
      <c r="J208" s="82">
        <v>0.47</v>
      </c>
      <c r="K208" s="26">
        <f t="shared" si="18"/>
        <v>15</v>
      </c>
      <c r="L208" s="26">
        <v>15</v>
      </c>
      <c r="M208" s="26">
        <v>23</v>
      </c>
      <c r="N208" s="125">
        <f t="shared" si="19"/>
        <v>53</v>
      </c>
      <c r="O208" s="26" t="str">
        <f t="shared" si="20"/>
        <v>Ja</v>
      </c>
      <c r="P208" s="26">
        <f t="shared" si="21"/>
        <v>0</v>
      </c>
      <c r="Q208" s="26">
        <f t="shared" si="22"/>
        <v>19</v>
      </c>
      <c r="R208" s="48">
        <f t="shared" si="23"/>
        <v>0</v>
      </c>
      <c r="V208" t="s">
        <v>472</v>
      </c>
      <c r="W208">
        <v>249</v>
      </c>
      <c r="X208">
        <v>66</v>
      </c>
      <c r="Y208" s="94">
        <v>0.27</v>
      </c>
      <c r="Z208" s="125">
        <v>15</v>
      </c>
      <c r="AB208" s="59" t="s">
        <v>472</v>
      </c>
      <c r="AC208" s="81">
        <v>66</v>
      </c>
      <c r="AD208" s="48">
        <v>0.26506024096385544</v>
      </c>
      <c r="AE208" s="81">
        <v>19</v>
      </c>
      <c r="AF208" s="48">
        <v>0.28999999999999998</v>
      </c>
      <c r="AG208" s="125">
        <v>15</v>
      </c>
      <c r="AI208" s="59" t="s">
        <v>472</v>
      </c>
      <c r="AJ208" s="81">
        <v>249</v>
      </c>
      <c r="AK208" s="81">
        <v>66</v>
      </c>
      <c r="AL208" s="81">
        <v>22</v>
      </c>
      <c r="AM208" s="81">
        <v>25</v>
      </c>
      <c r="AN208" s="82">
        <v>0.47</v>
      </c>
      <c r="AO208" s="26">
        <v>23</v>
      </c>
      <c r="AP208" s="94"/>
      <c r="AQ208" t="s">
        <v>472</v>
      </c>
      <c r="AR208" s="26" t="s">
        <v>6400</v>
      </c>
      <c r="AS208" s="26">
        <v>0</v>
      </c>
      <c r="AT208" s="120">
        <v>19</v>
      </c>
      <c r="AU208" s="94">
        <v>0</v>
      </c>
    </row>
    <row r="209" spans="2:47" x14ac:dyDescent="0.3">
      <c r="B209" s="125" t="s">
        <v>473</v>
      </c>
      <c r="C209" s="125">
        <v>239</v>
      </c>
      <c r="D209" s="125">
        <v>41</v>
      </c>
      <c r="E209" s="94">
        <v>0.17</v>
      </c>
      <c r="F209" s="132">
        <v>0</v>
      </c>
      <c r="G209" s="94">
        <v>0</v>
      </c>
      <c r="H209" s="81">
        <v>18</v>
      </c>
      <c r="I209" s="81">
        <v>23</v>
      </c>
      <c r="J209" s="82">
        <v>0.44</v>
      </c>
      <c r="K209" s="26">
        <f t="shared" si="18"/>
        <v>25</v>
      </c>
      <c r="L209" s="26">
        <v>1</v>
      </c>
      <c r="M209" s="26">
        <v>26</v>
      </c>
      <c r="N209" s="125">
        <f t="shared" si="19"/>
        <v>52</v>
      </c>
      <c r="O209" s="26" t="str">
        <f t="shared" si="20"/>
        <v>Nej</v>
      </c>
      <c r="P209" s="26"/>
      <c r="Q209" s="26"/>
      <c r="R209" s="48"/>
      <c r="V209" t="s">
        <v>473</v>
      </c>
      <c r="W209">
        <v>239</v>
      </c>
      <c r="X209">
        <v>41</v>
      </c>
      <c r="Y209" s="94">
        <v>0.17</v>
      </c>
      <c r="Z209" s="125">
        <v>25</v>
      </c>
      <c r="AB209" s="59" t="s">
        <v>473</v>
      </c>
      <c r="AC209" s="81">
        <v>41</v>
      </c>
      <c r="AD209" s="48">
        <v>0.17154811715481172</v>
      </c>
      <c r="AE209" s="81">
        <v>0</v>
      </c>
      <c r="AF209" s="48">
        <v>0</v>
      </c>
      <c r="AG209" s="125">
        <v>1</v>
      </c>
      <c r="AI209" s="59" t="s">
        <v>473</v>
      </c>
      <c r="AJ209" s="81">
        <v>239</v>
      </c>
      <c r="AK209" s="81">
        <v>41</v>
      </c>
      <c r="AL209" s="81">
        <v>18</v>
      </c>
      <c r="AM209" s="81">
        <v>23</v>
      </c>
      <c r="AN209" s="82">
        <v>0.44</v>
      </c>
      <c r="AO209" s="26">
        <v>26</v>
      </c>
      <c r="AP209" s="94"/>
      <c r="AQ209" s="125" t="s">
        <v>473</v>
      </c>
      <c r="AR209" s="26" t="s">
        <v>6396</v>
      </c>
    </row>
    <row r="210" spans="2:47" x14ac:dyDescent="0.3">
      <c r="B210" s="125" t="s">
        <v>474</v>
      </c>
      <c r="C210" s="125">
        <v>1353</v>
      </c>
      <c r="D210" s="125">
        <v>245</v>
      </c>
      <c r="E210" s="94">
        <v>0.18</v>
      </c>
      <c r="F210" s="132">
        <v>138</v>
      </c>
      <c r="G210" s="94">
        <v>0.56000000000000005</v>
      </c>
      <c r="H210" s="81">
        <v>83</v>
      </c>
      <c r="I210" s="81">
        <v>67</v>
      </c>
      <c r="J210" s="82">
        <v>0.55000000000000004</v>
      </c>
      <c r="K210" s="26">
        <f t="shared" si="18"/>
        <v>24</v>
      </c>
      <c r="L210" s="26">
        <v>40</v>
      </c>
      <c r="M210" s="26">
        <v>15</v>
      </c>
      <c r="N210" s="125">
        <f t="shared" si="19"/>
        <v>79</v>
      </c>
      <c r="O210" s="26" t="str">
        <f t="shared" si="20"/>
        <v>Ja</v>
      </c>
      <c r="P210" s="26">
        <f t="shared" si="21"/>
        <v>49</v>
      </c>
      <c r="Q210" s="26">
        <f t="shared" si="22"/>
        <v>89</v>
      </c>
      <c r="R210" s="48">
        <f t="shared" si="23"/>
        <v>0.35507246376811596</v>
      </c>
      <c r="V210" t="s">
        <v>474</v>
      </c>
      <c r="W210">
        <v>1353</v>
      </c>
      <c r="X210">
        <v>245</v>
      </c>
      <c r="Y210" s="94">
        <v>0.18</v>
      </c>
      <c r="Z210" s="125">
        <v>24</v>
      </c>
      <c r="AB210" s="59" t="s">
        <v>474</v>
      </c>
      <c r="AC210" s="81">
        <v>245</v>
      </c>
      <c r="AD210" s="48">
        <v>0.18107908351810792</v>
      </c>
      <c r="AE210" s="81">
        <v>138</v>
      </c>
      <c r="AF210" s="48">
        <v>0.56000000000000005</v>
      </c>
      <c r="AG210" s="125">
        <v>40</v>
      </c>
      <c r="AI210" s="59" t="s">
        <v>474</v>
      </c>
      <c r="AJ210" s="81">
        <v>1353</v>
      </c>
      <c r="AK210" s="81">
        <v>245</v>
      </c>
      <c r="AL210" s="81">
        <v>83</v>
      </c>
      <c r="AM210" s="81">
        <v>67</v>
      </c>
      <c r="AN210" s="82">
        <v>0.55000000000000004</v>
      </c>
      <c r="AO210" s="26">
        <v>15</v>
      </c>
      <c r="AP210" s="94"/>
      <c r="AQ210" t="s">
        <v>474</v>
      </c>
      <c r="AR210" s="26" t="s">
        <v>6400</v>
      </c>
      <c r="AS210" s="26">
        <v>49</v>
      </c>
      <c r="AT210" s="120">
        <v>89</v>
      </c>
      <c r="AU210" s="94">
        <v>0.35507246376811596</v>
      </c>
    </row>
    <row r="211" spans="2:47" x14ac:dyDescent="0.3">
      <c r="B211" s="125" t="s">
        <v>475</v>
      </c>
      <c r="C211" s="125">
        <v>72</v>
      </c>
      <c r="D211" s="125">
        <v>11</v>
      </c>
      <c r="E211" s="94">
        <v>0.15</v>
      </c>
      <c r="F211" s="132">
        <v>0</v>
      </c>
      <c r="G211" s="94">
        <v>0</v>
      </c>
      <c r="H211" s="81">
        <v>11</v>
      </c>
      <c r="I211" s="81">
        <v>0</v>
      </c>
      <c r="J211" s="82">
        <v>1</v>
      </c>
      <c r="K211" s="26">
        <f t="shared" si="18"/>
        <v>27</v>
      </c>
      <c r="L211" s="26">
        <v>1</v>
      </c>
      <c r="M211" s="26">
        <v>1</v>
      </c>
      <c r="N211" s="125">
        <f t="shared" si="19"/>
        <v>29</v>
      </c>
      <c r="O211" s="26" t="str">
        <f t="shared" si="20"/>
        <v>Nej</v>
      </c>
      <c r="P211" s="26"/>
      <c r="Q211" s="26"/>
      <c r="R211" s="48"/>
      <c r="V211" t="s">
        <v>475</v>
      </c>
      <c r="W211">
        <v>72</v>
      </c>
      <c r="X211">
        <v>11</v>
      </c>
      <c r="Y211" s="94">
        <v>0.15</v>
      </c>
      <c r="Z211" s="125">
        <v>27</v>
      </c>
      <c r="AB211" s="59" t="s">
        <v>475</v>
      </c>
      <c r="AC211" s="81">
        <v>11</v>
      </c>
      <c r="AD211" s="48">
        <v>0.15277777777777779</v>
      </c>
      <c r="AE211" s="81">
        <v>0</v>
      </c>
      <c r="AF211" s="48">
        <v>0</v>
      </c>
      <c r="AG211" s="125">
        <v>1</v>
      </c>
      <c r="AI211" s="59" t="s">
        <v>475</v>
      </c>
      <c r="AJ211" s="81">
        <v>72</v>
      </c>
      <c r="AK211" s="81">
        <v>11</v>
      </c>
      <c r="AL211" s="81">
        <v>11</v>
      </c>
      <c r="AM211" s="81">
        <v>0</v>
      </c>
      <c r="AN211" s="82">
        <v>1</v>
      </c>
      <c r="AO211" s="26">
        <v>1</v>
      </c>
      <c r="AP211" s="94"/>
      <c r="AQ211" s="125" t="s">
        <v>475</v>
      </c>
      <c r="AR211" s="26" t="s">
        <v>6396</v>
      </c>
    </row>
    <row r="212" spans="2:47" x14ac:dyDescent="0.3">
      <c r="B212" s="125" t="s">
        <v>479</v>
      </c>
      <c r="C212" s="125">
        <v>151</v>
      </c>
      <c r="D212" s="125">
        <v>55</v>
      </c>
      <c r="E212" s="94">
        <v>0.36</v>
      </c>
      <c r="F212" s="132">
        <v>10</v>
      </c>
      <c r="G212" s="94">
        <v>0.18</v>
      </c>
      <c r="H212" s="81">
        <v>28</v>
      </c>
      <c r="I212" s="81">
        <v>17</v>
      </c>
      <c r="J212" s="82">
        <v>0.62</v>
      </c>
      <c r="K212" s="26">
        <f t="shared" si="18"/>
        <v>6</v>
      </c>
      <c r="L212" s="26">
        <v>7</v>
      </c>
      <c r="M212" s="26">
        <v>8</v>
      </c>
      <c r="N212" s="125">
        <f t="shared" si="19"/>
        <v>21</v>
      </c>
      <c r="O212" s="26" t="str">
        <f t="shared" si="20"/>
        <v>Ja</v>
      </c>
      <c r="P212" s="26">
        <f t="shared" si="21"/>
        <v>0</v>
      </c>
      <c r="Q212" s="26">
        <f t="shared" si="22"/>
        <v>10</v>
      </c>
      <c r="R212" s="48">
        <f t="shared" si="23"/>
        <v>0</v>
      </c>
      <c r="V212" t="s">
        <v>479</v>
      </c>
      <c r="W212">
        <v>151</v>
      </c>
      <c r="X212">
        <v>55</v>
      </c>
      <c r="Y212" s="94">
        <v>0.36</v>
      </c>
      <c r="Z212" s="125">
        <v>6</v>
      </c>
      <c r="AB212" s="59" t="s">
        <v>479</v>
      </c>
      <c r="AC212" s="81">
        <v>55</v>
      </c>
      <c r="AD212" s="48">
        <v>0.36423841059602646</v>
      </c>
      <c r="AE212" s="81">
        <v>10</v>
      </c>
      <c r="AF212" s="48">
        <v>0.18</v>
      </c>
      <c r="AG212" s="125">
        <v>7</v>
      </c>
      <c r="AI212" s="59" t="s">
        <v>479</v>
      </c>
      <c r="AJ212" s="81">
        <v>151</v>
      </c>
      <c r="AK212" s="81">
        <v>55</v>
      </c>
      <c r="AL212" s="81">
        <v>28</v>
      </c>
      <c r="AM212" s="81">
        <v>17</v>
      </c>
      <c r="AN212" s="82">
        <v>0.62</v>
      </c>
      <c r="AO212" s="26">
        <v>8</v>
      </c>
      <c r="AP212" s="94"/>
      <c r="AQ212" t="s">
        <v>479</v>
      </c>
      <c r="AR212" s="26" t="s">
        <v>6400</v>
      </c>
      <c r="AS212" s="26">
        <v>0</v>
      </c>
      <c r="AT212" s="120">
        <v>10</v>
      </c>
      <c r="AU212" s="94">
        <v>0</v>
      </c>
    </row>
    <row r="213" spans="2:47" x14ac:dyDescent="0.3">
      <c r="B213" s="125" t="s">
        <v>482</v>
      </c>
      <c r="C213" s="125">
        <v>234</v>
      </c>
      <c r="D213" s="125">
        <v>36</v>
      </c>
      <c r="E213" s="94">
        <v>0.15</v>
      </c>
      <c r="F213" s="132">
        <v>36</v>
      </c>
      <c r="G213" s="94">
        <v>1</v>
      </c>
      <c r="H213" s="81">
        <v>3</v>
      </c>
      <c r="I213" s="81">
        <v>12</v>
      </c>
      <c r="J213" s="82">
        <v>0.2</v>
      </c>
      <c r="K213" s="26">
        <f t="shared" si="18"/>
        <v>27</v>
      </c>
      <c r="L213" s="26">
        <v>67</v>
      </c>
      <c r="M213" s="26">
        <v>45</v>
      </c>
      <c r="N213" s="125">
        <f t="shared" si="19"/>
        <v>139</v>
      </c>
      <c r="O213" s="26" t="str">
        <f t="shared" si="20"/>
        <v>Ja</v>
      </c>
      <c r="P213" s="26">
        <f t="shared" si="21"/>
        <v>15</v>
      </c>
      <c r="Q213" s="26">
        <f t="shared" si="22"/>
        <v>21</v>
      </c>
      <c r="R213" s="48">
        <f t="shared" si="23"/>
        <v>0.41666666666666669</v>
      </c>
      <c r="V213" t="s">
        <v>482</v>
      </c>
      <c r="W213">
        <v>234</v>
      </c>
      <c r="X213">
        <v>36</v>
      </c>
      <c r="Y213" s="94">
        <v>0.15</v>
      </c>
      <c r="Z213" s="125">
        <v>27</v>
      </c>
      <c r="AB213" s="59" t="s">
        <v>482</v>
      </c>
      <c r="AC213" s="81">
        <v>36</v>
      </c>
      <c r="AD213" s="48">
        <v>0.15384615384615385</v>
      </c>
      <c r="AE213" s="81">
        <v>36</v>
      </c>
      <c r="AF213" s="48">
        <v>1</v>
      </c>
      <c r="AG213" s="125">
        <v>67</v>
      </c>
      <c r="AI213" s="59" t="s">
        <v>482</v>
      </c>
      <c r="AJ213" s="81">
        <v>234</v>
      </c>
      <c r="AK213" s="81">
        <v>36</v>
      </c>
      <c r="AL213" s="81">
        <v>3</v>
      </c>
      <c r="AM213" s="81">
        <v>12</v>
      </c>
      <c r="AN213" s="82">
        <v>0.2</v>
      </c>
      <c r="AO213" s="26">
        <v>45</v>
      </c>
      <c r="AP213" s="94"/>
      <c r="AQ213" t="s">
        <v>482</v>
      </c>
      <c r="AR213" s="26" t="s">
        <v>6400</v>
      </c>
      <c r="AS213" s="26">
        <v>15</v>
      </c>
      <c r="AT213" s="120">
        <v>21</v>
      </c>
      <c r="AU213" s="94">
        <v>0.41666666666666669</v>
      </c>
    </row>
    <row r="214" spans="2:47" x14ac:dyDescent="0.3">
      <c r="B214" s="125" t="s">
        <v>483</v>
      </c>
      <c r="C214" s="125">
        <v>73</v>
      </c>
      <c r="D214" s="125">
        <v>31</v>
      </c>
      <c r="E214" s="94">
        <v>0.42</v>
      </c>
      <c r="F214" s="132">
        <v>0</v>
      </c>
      <c r="G214" s="94">
        <v>0</v>
      </c>
      <c r="H214" s="81">
        <v>16</v>
      </c>
      <c r="I214" s="81">
        <v>15</v>
      </c>
      <c r="J214" s="82">
        <v>0.52</v>
      </c>
      <c r="K214" s="26">
        <f t="shared" si="18"/>
        <v>3</v>
      </c>
      <c r="L214" s="26">
        <v>1</v>
      </c>
      <c r="M214" s="26">
        <v>18</v>
      </c>
      <c r="N214" s="125">
        <f t="shared" si="19"/>
        <v>22</v>
      </c>
      <c r="O214" s="26" t="str">
        <f t="shared" si="20"/>
        <v>Nej</v>
      </c>
      <c r="P214" s="26"/>
      <c r="Q214" s="26"/>
      <c r="R214" s="48"/>
      <c r="V214" t="s">
        <v>483</v>
      </c>
      <c r="W214">
        <v>73</v>
      </c>
      <c r="X214">
        <v>31</v>
      </c>
      <c r="Y214" s="94">
        <v>0.42</v>
      </c>
      <c r="Z214" s="125">
        <v>3</v>
      </c>
      <c r="AB214" s="59" t="s">
        <v>483</v>
      </c>
      <c r="AC214" s="81">
        <v>31</v>
      </c>
      <c r="AD214" s="48">
        <v>0.42465753424657532</v>
      </c>
      <c r="AE214" s="81">
        <v>0</v>
      </c>
      <c r="AF214" s="48">
        <v>0</v>
      </c>
      <c r="AG214" s="125">
        <v>1</v>
      </c>
      <c r="AI214" s="59" t="s">
        <v>483</v>
      </c>
      <c r="AJ214" s="81">
        <v>73</v>
      </c>
      <c r="AK214" s="81">
        <v>31</v>
      </c>
      <c r="AL214" s="81">
        <v>16</v>
      </c>
      <c r="AM214" s="81">
        <v>15</v>
      </c>
      <c r="AN214" s="82">
        <v>0.52</v>
      </c>
      <c r="AO214" s="26">
        <v>18</v>
      </c>
      <c r="AP214" s="94"/>
      <c r="AQ214" s="125" t="s">
        <v>483</v>
      </c>
      <c r="AR214" s="26" t="s">
        <v>6396</v>
      </c>
    </row>
    <row r="215" spans="2:47" x14ac:dyDescent="0.3">
      <c r="B215" s="125" t="s">
        <v>484</v>
      </c>
      <c r="C215" s="125">
        <v>165</v>
      </c>
      <c r="D215" s="125">
        <v>19</v>
      </c>
      <c r="E215" s="94">
        <v>0.12</v>
      </c>
      <c r="F215" s="132">
        <v>0</v>
      </c>
      <c r="G215" s="94">
        <v>0</v>
      </c>
      <c r="H215" s="81">
        <v>19</v>
      </c>
      <c r="I215" s="81">
        <v>0</v>
      </c>
      <c r="J215" s="82">
        <v>1</v>
      </c>
      <c r="K215" s="26">
        <f t="shared" si="18"/>
        <v>30</v>
      </c>
      <c r="L215" s="26">
        <v>1</v>
      </c>
      <c r="M215" s="26">
        <v>1</v>
      </c>
      <c r="N215" s="125">
        <f t="shared" si="19"/>
        <v>32</v>
      </c>
      <c r="O215" s="26" t="str">
        <f t="shared" si="20"/>
        <v>Nej</v>
      </c>
      <c r="P215" s="26"/>
      <c r="Q215" s="26"/>
      <c r="R215" s="48"/>
      <c r="V215" t="s">
        <v>484</v>
      </c>
      <c r="W215">
        <v>165</v>
      </c>
      <c r="X215">
        <v>19</v>
      </c>
      <c r="Y215" s="94">
        <v>0.12</v>
      </c>
      <c r="Z215" s="125">
        <v>30</v>
      </c>
      <c r="AB215" s="59" t="s">
        <v>484</v>
      </c>
      <c r="AC215" s="81">
        <v>19</v>
      </c>
      <c r="AD215" s="48">
        <v>0.11515151515151516</v>
      </c>
      <c r="AE215" s="81">
        <v>0</v>
      </c>
      <c r="AF215" s="48">
        <v>0</v>
      </c>
      <c r="AG215" s="125">
        <v>1</v>
      </c>
      <c r="AI215" s="59" t="s">
        <v>484</v>
      </c>
      <c r="AJ215" s="81">
        <v>165</v>
      </c>
      <c r="AK215" s="81">
        <v>19</v>
      </c>
      <c r="AL215" s="81">
        <v>19</v>
      </c>
      <c r="AM215" s="81">
        <v>0</v>
      </c>
      <c r="AN215" s="82">
        <v>1</v>
      </c>
      <c r="AO215" s="26">
        <v>1</v>
      </c>
      <c r="AP215" s="94"/>
      <c r="AQ215" s="125" t="s">
        <v>484</v>
      </c>
      <c r="AR215" s="26" t="s">
        <v>6396</v>
      </c>
    </row>
    <row r="216" spans="2:47" x14ac:dyDescent="0.3">
      <c r="B216" s="125" t="s">
        <v>485</v>
      </c>
      <c r="C216" s="125">
        <v>592</v>
      </c>
      <c r="D216" s="125">
        <v>107</v>
      </c>
      <c r="E216" s="94">
        <v>0.18</v>
      </c>
      <c r="F216" s="132">
        <v>52</v>
      </c>
      <c r="G216" s="94">
        <v>0.49</v>
      </c>
      <c r="H216" s="81">
        <v>27</v>
      </c>
      <c r="I216" s="81">
        <v>39</v>
      </c>
      <c r="J216" s="82">
        <v>0.41</v>
      </c>
      <c r="K216" s="26">
        <f t="shared" si="18"/>
        <v>24</v>
      </c>
      <c r="L216" s="26">
        <v>33</v>
      </c>
      <c r="M216" s="26">
        <v>29</v>
      </c>
      <c r="N216" s="125">
        <f t="shared" si="19"/>
        <v>86</v>
      </c>
      <c r="O216" s="26" t="str">
        <f t="shared" si="20"/>
        <v>Ja</v>
      </c>
      <c r="P216" s="26">
        <f t="shared" si="21"/>
        <v>0</v>
      </c>
      <c r="Q216" s="26">
        <f t="shared" si="22"/>
        <v>52</v>
      </c>
      <c r="R216" s="48">
        <f t="shared" si="23"/>
        <v>0</v>
      </c>
      <c r="V216" t="s">
        <v>485</v>
      </c>
      <c r="W216">
        <v>592</v>
      </c>
      <c r="X216">
        <v>107</v>
      </c>
      <c r="Y216" s="94">
        <v>0.18</v>
      </c>
      <c r="Z216" s="125">
        <v>24</v>
      </c>
      <c r="AB216" s="59" t="s">
        <v>485</v>
      </c>
      <c r="AC216" s="81">
        <v>107</v>
      </c>
      <c r="AD216" s="48">
        <v>0.18074324324324326</v>
      </c>
      <c r="AE216" s="81">
        <v>52</v>
      </c>
      <c r="AF216" s="48">
        <v>0.49</v>
      </c>
      <c r="AG216" s="125">
        <v>33</v>
      </c>
      <c r="AI216" s="59" t="s">
        <v>485</v>
      </c>
      <c r="AJ216" s="81">
        <v>592</v>
      </c>
      <c r="AK216" s="81">
        <v>107</v>
      </c>
      <c r="AL216" s="81">
        <v>27</v>
      </c>
      <c r="AM216" s="81">
        <v>39</v>
      </c>
      <c r="AN216" s="82">
        <v>0.41</v>
      </c>
      <c r="AO216" s="26">
        <v>29</v>
      </c>
      <c r="AP216" s="94"/>
      <c r="AQ216" t="s">
        <v>485</v>
      </c>
      <c r="AR216" s="26" t="s">
        <v>6400</v>
      </c>
      <c r="AS216" s="26">
        <v>0</v>
      </c>
      <c r="AT216" s="120">
        <v>52</v>
      </c>
      <c r="AU216" s="94">
        <v>0</v>
      </c>
    </row>
    <row r="217" spans="2:47" x14ac:dyDescent="0.3">
      <c r="B217" s="125" t="s">
        <v>489</v>
      </c>
      <c r="C217" s="125">
        <v>296</v>
      </c>
      <c r="D217" s="125">
        <v>53</v>
      </c>
      <c r="E217" s="94">
        <v>0.18</v>
      </c>
      <c r="F217" s="132">
        <v>59</v>
      </c>
      <c r="G217" s="94">
        <v>1.1100000000000001</v>
      </c>
      <c r="H217" s="81">
        <v>4</v>
      </c>
      <c r="I217" s="81">
        <v>2</v>
      </c>
      <c r="J217" s="82">
        <v>0.67</v>
      </c>
      <c r="K217" s="26">
        <f t="shared" si="18"/>
        <v>24</v>
      </c>
      <c r="L217" s="26">
        <v>72</v>
      </c>
      <c r="M217" s="26">
        <v>4</v>
      </c>
      <c r="N217" s="125">
        <f t="shared" si="19"/>
        <v>100</v>
      </c>
      <c r="O217" s="26" t="str">
        <f t="shared" si="20"/>
        <v>Ja</v>
      </c>
      <c r="P217" s="26">
        <f t="shared" si="21"/>
        <v>24</v>
      </c>
      <c r="Q217" s="26">
        <f t="shared" si="22"/>
        <v>35</v>
      </c>
      <c r="R217" s="48">
        <f t="shared" si="23"/>
        <v>0.40677966101694918</v>
      </c>
      <c r="V217" t="s">
        <v>489</v>
      </c>
      <c r="W217">
        <v>296</v>
      </c>
      <c r="X217">
        <v>53</v>
      </c>
      <c r="Y217" s="94">
        <v>0.18</v>
      </c>
      <c r="Z217" s="125">
        <v>24</v>
      </c>
      <c r="AB217" s="59" t="s">
        <v>489</v>
      </c>
      <c r="AC217" s="81">
        <v>53</v>
      </c>
      <c r="AD217" s="48">
        <v>0.17905405405405406</v>
      </c>
      <c r="AE217" s="81">
        <v>59</v>
      </c>
      <c r="AF217" s="48">
        <v>1.1100000000000001</v>
      </c>
      <c r="AG217" s="125">
        <v>72</v>
      </c>
      <c r="AI217" s="59" t="s">
        <v>489</v>
      </c>
      <c r="AJ217" s="81">
        <v>296</v>
      </c>
      <c r="AK217" s="81">
        <v>53</v>
      </c>
      <c r="AL217" s="81">
        <v>4</v>
      </c>
      <c r="AM217" s="81">
        <v>2</v>
      </c>
      <c r="AN217" s="82">
        <v>0.67</v>
      </c>
      <c r="AO217" s="26">
        <v>4</v>
      </c>
      <c r="AP217" s="94"/>
      <c r="AQ217" t="s">
        <v>489</v>
      </c>
      <c r="AR217" s="26" t="s">
        <v>6400</v>
      </c>
      <c r="AS217" s="26">
        <v>24</v>
      </c>
      <c r="AT217" s="120">
        <v>35</v>
      </c>
      <c r="AU217" s="94">
        <v>0.40677966101694918</v>
      </c>
    </row>
    <row r="218" spans="2:47" x14ac:dyDescent="0.3">
      <c r="B218" s="125" t="s">
        <v>492</v>
      </c>
      <c r="C218" s="125">
        <v>154</v>
      </c>
      <c r="D218" s="125">
        <v>29</v>
      </c>
      <c r="E218" s="94">
        <v>0.19</v>
      </c>
      <c r="F218" s="132">
        <v>0</v>
      </c>
      <c r="G218" s="94">
        <v>0</v>
      </c>
      <c r="H218" s="81">
        <v>12</v>
      </c>
      <c r="I218" s="81">
        <v>17</v>
      </c>
      <c r="J218" s="82">
        <v>0.41</v>
      </c>
      <c r="K218" s="26">
        <f t="shared" si="18"/>
        <v>23</v>
      </c>
      <c r="L218" s="26">
        <v>1</v>
      </c>
      <c r="M218" s="26">
        <v>29</v>
      </c>
      <c r="N218" s="125">
        <f t="shared" si="19"/>
        <v>53</v>
      </c>
      <c r="O218" s="26" t="str">
        <f t="shared" si="20"/>
        <v>Nej</v>
      </c>
      <c r="P218" s="26"/>
      <c r="Q218" s="26"/>
      <c r="R218" s="48"/>
      <c r="V218" t="s">
        <v>492</v>
      </c>
      <c r="W218">
        <v>154</v>
      </c>
      <c r="X218">
        <v>29</v>
      </c>
      <c r="Y218" s="94">
        <v>0.19</v>
      </c>
      <c r="Z218" s="125">
        <v>23</v>
      </c>
      <c r="AB218" s="59" t="s">
        <v>492</v>
      </c>
      <c r="AC218" s="81">
        <v>29</v>
      </c>
      <c r="AD218" s="48">
        <v>0.18831168831168832</v>
      </c>
      <c r="AE218" s="81">
        <v>0</v>
      </c>
      <c r="AF218" s="48">
        <v>0</v>
      </c>
      <c r="AG218" s="125">
        <v>1</v>
      </c>
      <c r="AI218" s="59" t="s">
        <v>492</v>
      </c>
      <c r="AJ218" s="81">
        <v>154</v>
      </c>
      <c r="AK218" s="81">
        <v>29</v>
      </c>
      <c r="AL218" s="81">
        <v>12</v>
      </c>
      <c r="AM218" s="81">
        <v>17</v>
      </c>
      <c r="AN218" s="82">
        <v>0.41</v>
      </c>
      <c r="AO218" s="26">
        <v>29</v>
      </c>
      <c r="AP218" s="94"/>
      <c r="AQ218" s="125" t="s">
        <v>492</v>
      </c>
      <c r="AR218" s="26" t="s">
        <v>6396</v>
      </c>
    </row>
    <row r="219" spans="2:47" x14ac:dyDescent="0.3">
      <c r="B219" s="125" t="s">
        <v>497</v>
      </c>
      <c r="C219" s="125">
        <v>591</v>
      </c>
      <c r="D219" s="125">
        <v>133</v>
      </c>
      <c r="E219" s="94">
        <v>0.23</v>
      </c>
      <c r="F219" s="132">
        <v>31</v>
      </c>
      <c r="G219" s="94">
        <v>0.23</v>
      </c>
      <c r="H219" s="81">
        <v>50</v>
      </c>
      <c r="I219" s="81">
        <v>52</v>
      </c>
      <c r="J219" s="82">
        <v>0.49</v>
      </c>
      <c r="K219" s="26">
        <f t="shared" si="18"/>
        <v>19</v>
      </c>
      <c r="L219" s="26">
        <v>10</v>
      </c>
      <c r="M219" s="26">
        <v>21</v>
      </c>
      <c r="N219" s="125">
        <f t="shared" si="19"/>
        <v>50</v>
      </c>
      <c r="O219" s="26" t="str">
        <f t="shared" si="20"/>
        <v>Ja</v>
      </c>
      <c r="P219" s="26">
        <f t="shared" si="21"/>
        <v>11</v>
      </c>
      <c r="Q219" s="26">
        <f t="shared" si="22"/>
        <v>20</v>
      </c>
      <c r="R219" s="48">
        <f t="shared" si="23"/>
        <v>0.35483870967741937</v>
      </c>
      <c r="V219" t="s">
        <v>497</v>
      </c>
      <c r="W219">
        <v>591</v>
      </c>
      <c r="X219">
        <v>133</v>
      </c>
      <c r="Y219" s="94">
        <v>0.23</v>
      </c>
      <c r="Z219" s="125">
        <v>19</v>
      </c>
      <c r="AB219" s="59" t="s">
        <v>497</v>
      </c>
      <c r="AC219" s="81">
        <v>133</v>
      </c>
      <c r="AD219" s="48">
        <v>0.22504230118443316</v>
      </c>
      <c r="AE219" s="81">
        <v>31</v>
      </c>
      <c r="AF219" s="48">
        <v>0.23</v>
      </c>
      <c r="AG219" s="125">
        <v>10</v>
      </c>
      <c r="AI219" s="59" t="s">
        <v>497</v>
      </c>
      <c r="AJ219" s="81">
        <v>591</v>
      </c>
      <c r="AK219" s="81">
        <v>133</v>
      </c>
      <c r="AL219" s="81">
        <v>50</v>
      </c>
      <c r="AM219" s="81">
        <v>52</v>
      </c>
      <c r="AN219" s="82">
        <v>0.49</v>
      </c>
      <c r="AO219" s="26">
        <v>21</v>
      </c>
      <c r="AP219" s="94"/>
      <c r="AQ219" t="s">
        <v>497</v>
      </c>
      <c r="AR219" s="26" t="s">
        <v>6400</v>
      </c>
      <c r="AS219" s="26">
        <v>11</v>
      </c>
      <c r="AT219" s="120">
        <v>20</v>
      </c>
      <c r="AU219" s="94">
        <v>0.35483870967741937</v>
      </c>
    </row>
    <row r="220" spans="2:47" x14ac:dyDescent="0.3">
      <c r="B220" s="125" t="s">
        <v>507</v>
      </c>
      <c r="C220" s="125">
        <v>94</v>
      </c>
      <c r="D220" s="125">
        <v>13</v>
      </c>
      <c r="E220" s="94">
        <v>0.14000000000000001</v>
      </c>
      <c r="F220" s="132">
        <v>0</v>
      </c>
      <c r="G220" s="94">
        <v>0</v>
      </c>
      <c r="H220" s="81">
        <v>0</v>
      </c>
      <c r="I220" s="81">
        <v>13</v>
      </c>
      <c r="J220" s="82">
        <v>0</v>
      </c>
      <c r="K220" s="26">
        <f t="shared" si="18"/>
        <v>28</v>
      </c>
      <c r="L220" s="26">
        <v>1</v>
      </c>
      <c r="M220" s="26">
        <v>50</v>
      </c>
      <c r="N220" s="125">
        <f t="shared" si="19"/>
        <v>79</v>
      </c>
      <c r="O220" s="26" t="str">
        <f t="shared" si="20"/>
        <v>Nej</v>
      </c>
      <c r="P220" s="26"/>
      <c r="Q220" s="26"/>
      <c r="R220" s="48"/>
      <c r="V220" t="s">
        <v>507</v>
      </c>
      <c r="W220">
        <v>94</v>
      </c>
      <c r="X220">
        <v>13</v>
      </c>
      <c r="Y220" s="94">
        <v>0.14000000000000001</v>
      </c>
      <c r="Z220" s="125">
        <v>28</v>
      </c>
      <c r="AB220" s="59" t="s">
        <v>507</v>
      </c>
      <c r="AC220" s="81">
        <v>13</v>
      </c>
      <c r="AD220" s="48">
        <v>0.13829787234042554</v>
      </c>
      <c r="AE220" s="81">
        <v>0</v>
      </c>
      <c r="AF220" s="48">
        <v>0</v>
      </c>
      <c r="AG220" s="125">
        <v>1</v>
      </c>
      <c r="AI220" s="59" t="s">
        <v>507</v>
      </c>
      <c r="AJ220" s="81">
        <v>94</v>
      </c>
      <c r="AK220" s="81">
        <v>13</v>
      </c>
      <c r="AL220" s="81">
        <v>0</v>
      </c>
      <c r="AM220" s="81">
        <v>13</v>
      </c>
      <c r="AN220" s="82">
        <v>0</v>
      </c>
      <c r="AO220" s="26">
        <v>50</v>
      </c>
      <c r="AP220" s="94"/>
      <c r="AQ220" s="125" t="s">
        <v>507</v>
      </c>
      <c r="AR220" s="26" t="s">
        <v>6396</v>
      </c>
    </row>
    <row r="221" spans="2:47" x14ac:dyDescent="0.3">
      <c r="B221" s="125" t="s">
        <v>498</v>
      </c>
      <c r="C221" s="125">
        <v>310</v>
      </c>
      <c r="D221" s="125">
        <v>64</v>
      </c>
      <c r="E221" s="94">
        <v>0.21</v>
      </c>
      <c r="F221" s="132">
        <v>21</v>
      </c>
      <c r="G221" s="94">
        <v>0.33</v>
      </c>
      <c r="H221" s="81">
        <v>31</v>
      </c>
      <c r="I221" s="81">
        <v>12</v>
      </c>
      <c r="J221" s="82">
        <v>0.72</v>
      </c>
      <c r="K221" s="26">
        <f t="shared" si="18"/>
        <v>21</v>
      </c>
      <c r="L221" s="26">
        <v>19</v>
      </c>
      <c r="M221" s="26">
        <v>2</v>
      </c>
      <c r="N221" s="125">
        <f t="shared" si="19"/>
        <v>42</v>
      </c>
      <c r="O221" s="26" t="str">
        <f t="shared" si="20"/>
        <v>Ja</v>
      </c>
      <c r="P221" s="26">
        <f t="shared" si="21"/>
        <v>0</v>
      </c>
      <c r="Q221" s="26">
        <f t="shared" si="22"/>
        <v>21</v>
      </c>
      <c r="R221" s="48">
        <f t="shared" si="23"/>
        <v>0</v>
      </c>
      <c r="V221" t="s">
        <v>498</v>
      </c>
      <c r="W221">
        <v>310</v>
      </c>
      <c r="X221">
        <v>64</v>
      </c>
      <c r="Y221" s="94">
        <v>0.21</v>
      </c>
      <c r="Z221" s="125">
        <v>21</v>
      </c>
      <c r="AB221" s="59" t="s">
        <v>498</v>
      </c>
      <c r="AC221" s="81">
        <v>64</v>
      </c>
      <c r="AD221" s="48">
        <v>0.20645161290322581</v>
      </c>
      <c r="AE221" s="81">
        <v>21</v>
      </c>
      <c r="AF221" s="48">
        <v>0.33</v>
      </c>
      <c r="AG221" s="125">
        <v>19</v>
      </c>
      <c r="AI221" s="59" t="s">
        <v>498</v>
      </c>
      <c r="AJ221" s="81">
        <v>310</v>
      </c>
      <c r="AK221" s="81">
        <v>64</v>
      </c>
      <c r="AL221" s="81">
        <v>31</v>
      </c>
      <c r="AM221" s="81">
        <v>12</v>
      </c>
      <c r="AN221" s="82">
        <v>0.72</v>
      </c>
      <c r="AO221" s="26">
        <v>2</v>
      </c>
      <c r="AP221" s="94"/>
      <c r="AQ221" t="s">
        <v>498</v>
      </c>
      <c r="AR221" s="26" t="s">
        <v>6400</v>
      </c>
      <c r="AS221" s="26">
        <v>0</v>
      </c>
      <c r="AT221" s="120">
        <v>21</v>
      </c>
      <c r="AU221" s="94">
        <v>0</v>
      </c>
    </row>
    <row r="222" spans="2:47" x14ac:dyDescent="0.3">
      <c r="B222" s="125" t="s">
        <v>500</v>
      </c>
      <c r="C222" s="125">
        <v>371</v>
      </c>
      <c r="D222" s="125">
        <v>54</v>
      </c>
      <c r="E222" s="94">
        <v>0.15</v>
      </c>
      <c r="F222" s="132">
        <v>64</v>
      </c>
      <c r="G222" s="94">
        <v>1.19</v>
      </c>
      <c r="H222" s="81">
        <v>5</v>
      </c>
      <c r="I222" s="81">
        <v>10</v>
      </c>
      <c r="J222" s="82">
        <v>0.33</v>
      </c>
      <c r="K222" s="26">
        <f t="shared" si="18"/>
        <v>27</v>
      </c>
      <c r="L222" s="26">
        <v>73</v>
      </c>
      <c r="M222" s="26">
        <v>36</v>
      </c>
      <c r="N222" s="125">
        <f t="shared" si="19"/>
        <v>136</v>
      </c>
      <c r="O222" s="26" t="str">
        <f t="shared" si="20"/>
        <v>Ja</v>
      </c>
      <c r="P222" s="26">
        <f t="shared" si="21"/>
        <v>36</v>
      </c>
      <c r="Q222" s="26">
        <f t="shared" si="22"/>
        <v>28</v>
      </c>
      <c r="R222" s="48">
        <f t="shared" si="23"/>
        <v>0.5625</v>
      </c>
      <c r="V222" t="s">
        <v>500</v>
      </c>
      <c r="W222">
        <v>371</v>
      </c>
      <c r="X222">
        <v>54</v>
      </c>
      <c r="Y222" s="94">
        <v>0.15</v>
      </c>
      <c r="Z222" s="125">
        <v>27</v>
      </c>
      <c r="AB222" s="59" t="s">
        <v>500</v>
      </c>
      <c r="AC222" s="81">
        <v>54</v>
      </c>
      <c r="AD222" s="48">
        <v>0.14555256064690028</v>
      </c>
      <c r="AE222" s="81">
        <v>64</v>
      </c>
      <c r="AF222" s="48">
        <v>1.19</v>
      </c>
      <c r="AG222" s="125">
        <v>73</v>
      </c>
      <c r="AI222" s="59" t="s">
        <v>500</v>
      </c>
      <c r="AJ222" s="81">
        <v>371</v>
      </c>
      <c r="AK222" s="81">
        <v>54</v>
      </c>
      <c r="AL222" s="81">
        <v>5</v>
      </c>
      <c r="AM222" s="81">
        <v>10</v>
      </c>
      <c r="AN222" s="82">
        <v>0.33</v>
      </c>
      <c r="AO222" s="26">
        <v>36</v>
      </c>
      <c r="AP222" s="94"/>
      <c r="AQ222" t="s">
        <v>500</v>
      </c>
      <c r="AR222" s="26" t="s">
        <v>6400</v>
      </c>
      <c r="AS222" s="26">
        <v>36</v>
      </c>
      <c r="AT222" s="120">
        <v>28</v>
      </c>
      <c r="AU222" s="94">
        <v>0.5625</v>
      </c>
    </row>
    <row r="223" spans="2:47" x14ac:dyDescent="0.3">
      <c r="B223" s="125" t="s">
        <v>501</v>
      </c>
      <c r="C223" s="125">
        <v>367</v>
      </c>
      <c r="D223" s="125">
        <v>65</v>
      </c>
      <c r="E223" s="94">
        <v>0.18</v>
      </c>
      <c r="F223" s="132">
        <v>10</v>
      </c>
      <c r="G223" s="94">
        <v>0.15</v>
      </c>
      <c r="H223" s="81">
        <v>21</v>
      </c>
      <c r="I223" s="81">
        <v>34</v>
      </c>
      <c r="J223" s="82">
        <v>0.38</v>
      </c>
      <c r="K223" s="26">
        <f t="shared" si="18"/>
        <v>24</v>
      </c>
      <c r="L223" s="26">
        <v>5</v>
      </c>
      <c r="M223" s="26">
        <v>32</v>
      </c>
      <c r="N223" s="125">
        <f t="shared" si="19"/>
        <v>61</v>
      </c>
      <c r="O223" s="26" t="str">
        <f t="shared" si="20"/>
        <v>Ja</v>
      </c>
      <c r="P223" s="26">
        <f t="shared" si="21"/>
        <v>0</v>
      </c>
      <c r="Q223" s="26">
        <f t="shared" si="22"/>
        <v>10</v>
      </c>
      <c r="R223" s="48">
        <f t="shared" si="23"/>
        <v>0</v>
      </c>
      <c r="V223" t="s">
        <v>501</v>
      </c>
      <c r="W223">
        <v>367</v>
      </c>
      <c r="X223">
        <v>65</v>
      </c>
      <c r="Y223" s="94">
        <v>0.18</v>
      </c>
      <c r="Z223" s="125">
        <v>24</v>
      </c>
      <c r="AB223" s="59" t="s">
        <v>501</v>
      </c>
      <c r="AC223" s="81">
        <v>65</v>
      </c>
      <c r="AD223" s="48">
        <v>0.17711171662125341</v>
      </c>
      <c r="AE223" s="81">
        <v>10</v>
      </c>
      <c r="AF223" s="48">
        <v>0.15</v>
      </c>
      <c r="AG223" s="125">
        <v>5</v>
      </c>
      <c r="AI223" s="59" t="s">
        <v>501</v>
      </c>
      <c r="AJ223" s="81">
        <v>367</v>
      </c>
      <c r="AK223" s="81">
        <v>65</v>
      </c>
      <c r="AL223" s="81">
        <v>21</v>
      </c>
      <c r="AM223" s="81">
        <v>34</v>
      </c>
      <c r="AN223" s="82">
        <v>0.38</v>
      </c>
      <c r="AO223" s="26">
        <v>32</v>
      </c>
      <c r="AP223" s="94"/>
      <c r="AQ223" t="s">
        <v>501</v>
      </c>
      <c r="AR223" s="26" t="s">
        <v>6400</v>
      </c>
      <c r="AS223" s="26">
        <v>0</v>
      </c>
      <c r="AT223" s="120">
        <v>10</v>
      </c>
      <c r="AU223" s="94">
        <v>0</v>
      </c>
    </row>
    <row r="224" spans="2:47" x14ac:dyDescent="0.3">
      <c r="B224" s="125" t="s">
        <v>503</v>
      </c>
      <c r="C224" s="125">
        <v>72</v>
      </c>
      <c r="D224" s="125">
        <v>51</v>
      </c>
      <c r="E224" s="94">
        <v>0.71</v>
      </c>
      <c r="F224" s="132">
        <v>0</v>
      </c>
      <c r="G224" s="94">
        <v>0</v>
      </c>
      <c r="H224" s="81">
        <v>31</v>
      </c>
      <c r="I224" s="81">
        <v>20</v>
      </c>
      <c r="J224" s="82">
        <v>0.61</v>
      </c>
      <c r="K224" s="26">
        <f t="shared" si="18"/>
        <v>1</v>
      </c>
      <c r="L224" s="26">
        <v>1</v>
      </c>
      <c r="M224" s="26">
        <v>9</v>
      </c>
      <c r="N224" s="125">
        <f t="shared" si="19"/>
        <v>11</v>
      </c>
      <c r="O224" s="26" t="str">
        <f t="shared" si="20"/>
        <v>Nej</v>
      </c>
      <c r="P224" s="26"/>
      <c r="Q224" s="26"/>
      <c r="R224" s="48"/>
      <c r="V224" t="s">
        <v>503</v>
      </c>
      <c r="W224">
        <v>72</v>
      </c>
      <c r="X224">
        <v>51</v>
      </c>
      <c r="Y224" s="94">
        <v>0.71</v>
      </c>
      <c r="Z224" s="125">
        <v>1</v>
      </c>
      <c r="AB224" s="59" t="s">
        <v>503</v>
      </c>
      <c r="AC224" s="81">
        <v>51</v>
      </c>
      <c r="AD224" s="48">
        <v>0.70833333333333337</v>
      </c>
      <c r="AE224" s="81">
        <v>0</v>
      </c>
      <c r="AF224" s="48">
        <v>0</v>
      </c>
      <c r="AG224" s="125">
        <v>1</v>
      </c>
      <c r="AI224" s="59" t="s">
        <v>503</v>
      </c>
      <c r="AJ224" s="81">
        <v>72</v>
      </c>
      <c r="AK224" s="81">
        <v>51</v>
      </c>
      <c r="AL224" s="81">
        <v>31</v>
      </c>
      <c r="AM224" s="81">
        <v>20</v>
      </c>
      <c r="AN224" s="82">
        <v>0.61</v>
      </c>
      <c r="AO224" s="26">
        <v>9</v>
      </c>
      <c r="AP224" s="94"/>
      <c r="AQ224" s="125" t="s">
        <v>503</v>
      </c>
      <c r="AR224" s="26" t="s">
        <v>6396</v>
      </c>
    </row>
    <row r="225" spans="2:47" x14ac:dyDescent="0.3">
      <c r="B225" s="125" t="s">
        <v>504</v>
      </c>
      <c r="C225" s="125">
        <v>249</v>
      </c>
      <c r="D225" s="125">
        <v>55</v>
      </c>
      <c r="E225" s="94">
        <v>0.22</v>
      </c>
      <c r="F225" s="132">
        <v>20</v>
      </c>
      <c r="G225" s="94">
        <v>0.36</v>
      </c>
      <c r="H225" s="81">
        <v>13</v>
      </c>
      <c r="I225" s="81">
        <v>22</v>
      </c>
      <c r="J225" s="82">
        <v>0.37</v>
      </c>
      <c r="K225" s="26">
        <f t="shared" si="18"/>
        <v>20</v>
      </c>
      <c r="L225" s="26">
        <v>21</v>
      </c>
      <c r="M225" s="26">
        <v>33</v>
      </c>
      <c r="N225" s="125">
        <f t="shared" si="19"/>
        <v>74</v>
      </c>
      <c r="O225" s="26" t="str">
        <f t="shared" si="20"/>
        <v>Ja</v>
      </c>
      <c r="P225" s="26">
        <f t="shared" si="21"/>
        <v>0</v>
      </c>
      <c r="Q225" s="26">
        <f t="shared" si="22"/>
        <v>20</v>
      </c>
      <c r="R225" s="48">
        <f t="shared" si="23"/>
        <v>0</v>
      </c>
      <c r="V225" t="s">
        <v>504</v>
      </c>
      <c r="W225">
        <v>249</v>
      </c>
      <c r="X225">
        <v>55</v>
      </c>
      <c r="Y225" s="94">
        <v>0.22</v>
      </c>
      <c r="Z225" s="125">
        <v>20</v>
      </c>
      <c r="AB225" s="59" t="s">
        <v>504</v>
      </c>
      <c r="AC225" s="81">
        <v>55</v>
      </c>
      <c r="AD225" s="48">
        <v>0.22088353413654618</v>
      </c>
      <c r="AE225" s="81">
        <v>20</v>
      </c>
      <c r="AF225" s="48">
        <v>0.36</v>
      </c>
      <c r="AG225" s="125">
        <v>21</v>
      </c>
      <c r="AI225" s="59" t="s">
        <v>504</v>
      </c>
      <c r="AJ225" s="81">
        <v>249</v>
      </c>
      <c r="AK225" s="81">
        <v>55</v>
      </c>
      <c r="AL225" s="81">
        <v>13</v>
      </c>
      <c r="AM225" s="81">
        <v>22</v>
      </c>
      <c r="AN225" s="82">
        <v>0.37</v>
      </c>
      <c r="AO225" s="26">
        <v>33</v>
      </c>
      <c r="AP225" s="94"/>
      <c r="AQ225" t="s">
        <v>504</v>
      </c>
      <c r="AR225" s="26" t="s">
        <v>6400</v>
      </c>
      <c r="AS225" s="26">
        <v>0</v>
      </c>
      <c r="AT225" s="120">
        <v>20</v>
      </c>
      <c r="AU225" s="94">
        <v>0</v>
      </c>
    </row>
    <row r="226" spans="2:47" x14ac:dyDescent="0.3">
      <c r="B226" s="125" t="s">
        <v>505</v>
      </c>
      <c r="C226" s="125">
        <v>797</v>
      </c>
      <c r="D226" s="125">
        <v>240</v>
      </c>
      <c r="E226" s="94">
        <v>0.3</v>
      </c>
      <c r="F226" s="132">
        <v>78</v>
      </c>
      <c r="G226" s="94">
        <v>0.33</v>
      </c>
      <c r="H226" s="81">
        <v>99</v>
      </c>
      <c r="I226" s="81">
        <v>63</v>
      </c>
      <c r="J226" s="82">
        <v>0.61</v>
      </c>
      <c r="K226" s="26">
        <f t="shared" si="18"/>
        <v>12</v>
      </c>
      <c r="L226" s="26">
        <v>19</v>
      </c>
      <c r="M226" s="26">
        <v>9</v>
      </c>
      <c r="N226" s="125">
        <f t="shared" si="19"/>
        <v>40</v>
      </c>
      <c r="O226" s="26" t="str">
        <f t="shared" si="20"/>
        <v>Ja</v>
      </c>
      <c r="P226" s="26">
        <f t="shared" si="21"/>
        <v>19</v>
      </c>
      <c r="Q226" s="26">
        <f t="shared" si="22"/>
        <v>59</v>
      </c>
      <c r="R226" s="48">
        <f t="shared" si="23"/>
        <v>0.24358974358974358</v>
      </c>
      <c r="V226" t="s">
        <v>505</v>
      </c>
      <c r="W226">
        <v>797</v>
      </c>
      <c r="X226">
        <v>240</v>
      </c>
      <c r="Y226" s="94">
        <v>0.3</v>
      </c>
      <c r="Z226" s="125">
        <v>12</v>
      </c>
      <c r="AB226" s="59" t="s">
        <v>505</v>
      </c>
      <c r="AC226" s="81">
        <v>240</v>
      </c>
      <c r="AD226" s="48">
        <v>0.30112923462986196</v>
      </c>
      <c r="AE226" s="81">
        <v>78</v>
      </c>
      <c r="AF226" s="48">
        <v>0.33</v>
      </c>
      <c r="AG226" s="125">
        <v>19</v>
      </c>
      <c r="AI226" s="59" t="s">
        <v>505</v>
      </c>
      <c r="AJ226" s="81">
        <v>797</v>
      </c>
      <c r="AK226" s="81">
        <v>240</v>
      </c>
      <c r="AL226" s="81">
        <v>99</v>
      </c>
      <c r="AM226" s="81">
        <v>63</v>
      </c>
      <c r="AN226" s="82">
        <v>0.61</v>
      </c>
      <c r="AO226" s="26">
        <v>9</v>
      </c>
      <c r="AP226" s="94"/>
      <c r="AQ226" t="s">
        <v>505</v>
      </c>
      <c r="AR226" s="26" t="s">
        <v>6400</v>
      </c>
      <c r="AS226" s="26">
        <v>19</v>
      </c>
      <c r="AT226" s="120">
        <v>59</v>
      </c>
      <c r="AU226" s="94">
        <v>0.24358974358974358</v>
      </c>
    </row>
    <row r="227" spans="2:47" x14ac:dyDescent="0.3">
      <c r="B227" s="125" t="s">
        <v>506</v>
      </c>
      <c r="C227" s="125">
        <v>706</v>
      </c>
      <c r="D227" s="125">
        <v>118</v>
      </c>
      <c r="E227" s="94">
        <v>0.17</v>
      </c>
      <c r="F227" s="132">
        <v>22</v>
      </c>
      <c r="G227" s="94">
        <v>0.19</v>
      </c>
      <c r="H227" s="81">
        <v>67</v>
      </c>
      <c r="I227" s="81">
        <v>29</v>
      </c>
      <c r="J227" s="82">
        <v>0.7</v>
      </c>
      <c r="K227" s="26">
        <f t="shared" si="18"/>
        <v>25</v>
      </c>
      <c r="L227" s="26">
        <v>8</v>
      </c>
      <c r="M227" s="26">
        <v>3</v>
      </c>
      <c r="N227" s="125">
        <f t="shared" si="19"/>
        <v>36</v>
      </c>
      <c r="O227" s="26" t="str">
        <f t="shared" si="20"/>
        <v>Ja</v>
      </c>
      <c r="P227" s="26">
        <f t="shared" si="21"/>
        <v>0</v>
      </c>
      <c r="Q227" s="26">
        <f t="shared" si="22"/>
        <v>22</v>
      </c>
      <c r="R227" s="48">
        <f t="shared" si="23"/>
        <v>0</v>
      </c>
      <c r="V227" t="s">
        <v>506</v>
      </c>
      <c r="W227">
        <v>706</v>
      </c>
      <c r="X227">
        <v>118</v>
      </c>
      <c r="Y227" s="94">
        <v>0.17</v>
      </c>
      <c r="Z227" s="125">
        <v>25</v>
      </c>
      <c r="AB227" s="59" t="s">
        <v>506</v>
      </c>
      <c r="AC227" s="81">
        <v>118</v>
      </c>
      <c r="AD227" s="48">
        <v>0.16713881019830029</v>
      </c>
      <c r="AE227" s="81">
        <v>22</v>
      </c>
      <c r="AF227" s="48">
        <v>0.19</v>
      </c>
      <c r="AG227" s="125">
        <v>8</v>
      </c>
      <c r="AI227" s="59" t="s">
        <v>506</v>
      </c>
      <c r="AJ227" s="81">
        <v>706</v>
      </c>
      <c r="AK227" s="81">
        <v>118</v>
      </c>
      <c r="AL227" s="81">
        <v>67</v>
      </c>
      <c r="AM227" s="81">
        <v>29</v>
      </c>
      <c r="AN227" s="82">
        <v>0.7</v>
      </c>
      <c r="AO227" s="26">
        <v>3</v>
      </c>
      <c r="AP227" s="94"/>
      <c r="AQ227" t="s">
        <v>506</v>
      </c>
      <c r="AR227" s="26" t="s">
        <v>6400</v>
      </c>
      <c r="AS227" s="26">
        <v>0</v>
      </c>
      <c r="AT227" s="120">
        <v>22</v>
      </c>
      <c r="AU227" s="94">
        <v>0</v>
      </c>
    </row>
    <row r="228" spans="2:47" x14ac:dyDescent="0.3">
      <c r="B228" s="125" t="s">
        <v>511</v>
      </c>
      <c r="C228" s="125">
        <v>237</v>
      </c>
      <c r="D228" s="125">
        <v>40</v>
      </c>
      <c r="E228" s="94">
        <v>0.17</v>
      </c>
      <c r="F228" s="132">
        <v>0</v>
      </c>
      <c r="G228" s="94">
        <v>0</v>
      </c>
      <c r="H228" s="81">
        <v>17</v>
      </c>
      <c r="I228" s="81">
        <v>23</v>
      </c>
      <c r="J228" s="82">
        <v>0.43</v>
      </c>
      <c r="K228" s="26">
        <f t="shared" si="18"/>
        <v>25</v>
      </c>
      <c r="L228" s="26">
        <v>1</v>
      </c>
      <c r="M228" s="26">
        <v>27</v>
      </c>
      <c r="N228" s="125">
        <f t="shared" si="19"/>
        <v>53</v>
      </c>
      <c r="O228" s="26" t="str">
        <f t="shared" si="20"/>
        <v>Nej</v>
      </c>
      <c r="P228" s="26"/>
      <c r="Q228" s="26"/>
      <c r="R228" s="48"/>
      <c r="V228" t="s">
        <v>511</v>
      </c>
      <c r="W228">
        <v>237</v>
      </c>
      <c r="X228">
        <v>40</v>
      </c>
      <c r="Y228" s="94">
        <v>0.17</v>
      </c>
      <c r="Z228" s="125">
        <v>25</v>
      </c>
      <c r="AB228" s="59" t="s">
        <v>511</v>
      </c>
      <c r="AC228" s="81">
        <v>40</v>
      </c>
      <c r="AD228" s="48">
        <v>0.16877637130801687</v>
      </c>
      <c r="AE228" s="81">
        <v>0</v>
      </c>
      <c r="AF228" s="48">
        <v>0</v>
      </c>
      <c r="AG228" s="125">
        <v>1</v>
      </c>
      <c r="AI228" s="59" t="s">
        <v>511</v>
      </c>
      <c r="AJ228" s="81">
        <v>237</v>
      </c>
      <c r="AK228" s="81">
        <v>40</v>
      </c>
      <c r="AL228" s="81">
        <v>17</v>
      </c>
      <c r="AM228" s="81">
        <v>23</v>
      </c>
      <c r="AN228" s="82">
        <v>0.43</v>
      </c>
      <c r="AO228" s="26">
        <v>27</v>
      </c>
      <c r="AP228" s="94"/>
      <c r="AQ228" s="125" t="s">
        <v>511</v>
      </c>
      <c r="AR228" s="26" t="s">
        <v>6396</v>
      </c>
    </row>
    <row r="229" spans="2:47" x14ac:dyDescent="0.3">
      <c r="B229" s="125" t="s">
        <v>518</v>
      </c>
      <c r="C229" s="125">
        <v>121</v>
      </c>
      <c r="D229" s="125">
        <v>20</v>
      </c>
      <c r="E229" s="94">
        <v>0.17</v>
      </c>
      <c r="F229" s="132">
        <v>14</v>
      </c>
      <c r="G229" s="94">
        <v>0.7</v>
      </c>
      <c r="H229" s="81">
        <v>6</v>
      </c>
      <c r="I229" s="81">
        <v>0</v>
      </c>
      <c r="J229" s="82">
        <v>1</v>
      </c>
      <c r="K229" s="26">
        <f t="shared" si="18"/>
        <v>25</v>
      </c>
      <c r="L229" s="26">
        <v>51</v>
      </c>
      <c r="M229" s="26">
        <v>1</v>
      </c>
      <c r="N229" s="125">
        <f t="shared" si="19"/>
        <v>77</v>
      </c>
      <c r="O229" s="26" t="str">
        <f t="shared" si="20"/>
        <v>Ja</v>
      </c>
      <c r="P229" s="26">
        <f t="shared" si="21"/>
        <v>0</v>
      </c>
      <c r="Q229" s="26">
        <f t="shared" si="22"/>
        <v>14</v>
      </c>
      <c r="R229" s="48">
        <f t="shared" si="23"/>
        <v>0</v>
      </c>
      <c r="V229" t="s">
        <v>518</v>
      </c>
      <c r="W229">
        <v>121</v>
      </c>
      <c r="X229">
        <v>20</v>
      </c>
      <c r="Y229" s="94">
        <v>0.17</v>
      </c>
      <c r="Z229" s="125">
        <v>25</v>
      </c>
      <c r="AB229" s="59" t="s">
        <v>518</v>
      </c>
      <c r="AC229" s="81">
        <v>20</v>
      </c>
      <c r="AD229" s="48">
        <v>0.16528925619834711</v>
      </c>
      <c r="AE229" s="81">
        <v>14</v>
      </c>
      <c r="AF229" s="48">
        <v>0.7</v>
      </c>
      <c r="AG229" s="125">
        <v>51</v>
      </c>
      <c r="AI229" s="59" t="s">
        <v>518</v>
      </c>
      <c r="AJ229" s="81">
        <v>121</v>
      </c>
      <c r="AK229" s="81">
        <v>20</v>
      </c>
      <c r="AL229" s="81">
        <v>6</v>
      </c>
      <c r="AM229" s="81">
        <v>0</v>
      </c>
      <c r="AN229" s="82">
        <v>1</v>
      </c>
      <c r="AO229" s="26">
        <v>1</v>
      </c>
      <c r="AP229" s="94"/>
      <c r="AQ229" t="s">
        <v>518</v>
      </c>
      <c r="AR229" s="26" t="s">
        <v>6400</v>
      </c>
      <c r="AS229" s="26">
        <v>0</v>
      </c>
      <c r="AT229" s="120">
        <v>14</v>
      </c>
      <c r="AU229" s="94">
        <v>0</v>
      </c>
    </row>
    <row r="230" spans="2:47" x14ac:dyDescent="0.3">
      <c r="B230" s="125" t="s">
        <v>520</v>
      </c>
      <c r="C230" s="125">
        <v>82</v>
      </c>
      <c r="D230" s="125">
        <v>14</v>
      </c>
      <c r="E230" s="94">
        <v>0.17</v>
      </c>
      <c r="F230" s="132">
        <v>13</v>
      </c>
      <c r="G230" s="94">
        <v>0.93</v>
      </c>
      <c r="H230" s="81">
        <v>1</v>
      </c>
      <c r="I230" s="81">
        <v>0</v>
      </c>
      <c r="J230" s="82">
        <v>1</v>
      </c>
      <c r="K230" s="26">
        <f t="shared" si="18"/>
        <v>25</v>
      </c>
      <c r="L230" s="26">
        <v>64</v>
      </c>
      <c r="M230" s="26">
        <v>1</v>
      </c>
      <c r="N230" s="125">
        <f t="shared" si="19"/>
        <v>90</v>
      </c>
      <c r="O230" s="26" t="str">
        <f t="shared" si="20"/>
        <v>Ja</v>
      </c>
      <c r="P230" s="26">
        <f t="shared" si="21"/>
        <v>0</v>
      </c>
      <c r="Q230" s="26">
        <f t="shared" si="22"/>
        <v>13</v>
      </c>
      <c r="R230" s="48">
        <f t="shared" si="23"/>
        <v>0</v>
      </c>
      <c r="V230" t="s">
        <v>520</v>
      </c>
      <c r="W230">
        <v>82</v>
      </c>
      <c r="X230">
        <v>14</v>
      </c>
      <c r="Y230" s="94">
        <v>0.17</v>
      </c>
      <c r="Z230" s="125">
        <v>25</v>
      </c>
      <c r="AB230" s="59" t="s">
        <v>520</v>
      </c>
      <c r="AC230" s="81">
        <v>14</v>
      </c>
      <c r="AD230" s="48">
        <v>0.17073170731707318</v>
      </c>
      <c r="AE230" s="81">
        <v>13</v>
      </c>
      <c r="AF230" s="48">
        <v>0.93</v>
      </c>
      <c r="AG230" s="125">
        <v>64</v>
      </c>
      <c r="AI230" s="59" t="s">
        <v>520</v>
      </c>
      <c r="AJ230" s="81">
        <v>82</v>
      </c>
      <c r="AK230" s="81">
        <v>14</v>
      </c>
      <c r="AL230" s="81">
        <v>1</v>
      </c>
      <c r="AM230" s="81">
        <v>0</v>
      </c>
      <c r="AN230" s="82">
        <v>1</v>
      </c>
      <c r="AO230" s="26">
        <v>1</v>
      </c>
      <c r="AP230" s="94"/>
      <c r="AQ230" t="s">
        <v>520</v>
      </c>
      <c r="AR230" s="26" t="s">
        <v>6400</v>
      </c>
      <c r="AS230" s="26">
        <v>0</v>
      </c>
      <c r="AT230" s="120">
        <v>13</v>
      </c>
      <c r="AU230" s="94">
        <v>0</v>
      </c>
    </row>
    <row r="231" spans="2:47" x14ac:dyDescent="0.3">
      <c r="B231" s="125" t="s">
        <v>521</v>
      </c>
      <c r="C231" s="125">
        <v>87</v>
      </c>
      <c r="D231" s="125">
        <v>12</v>
      </c>
      <c r="E231" s="94">
        <v>0.14000000000000001</v>
      </c>
      <c r="F231" s="132">
        <v>12</v>
      </c>
      <c r="G231" s="94">
        <v>1</v>
      </c>
      <c r="K231" s="26">
        <f t="shared" si="18"/>
        <v>28</v>
      </c>
      <c r="L231" s="26">
        <v>67</v>
      </c>
      <c r="M231" s="125"/>
      <c r="N231" s="125">
        <f t="shared" si="19"/>
        <v>95</v>
      </c>
      <c r="O231" s="26" t="str">
        <f t="shared" si="20"/>
        <v>Ja</v>
      </c>
      <c r="P231" s="26">
        <f t="shared" si="21"/>
        <v>0</v>
      </c>
      <c r="Q231" s="26">
        <f t="shared" si="22"/>
        <v>12</v>
      </c>
      <c r="R231" s="48">
        <f t="shared" si="23"/>
        <v>0</v>
      </c>
      <c r="V231" t="s">
        <v>521</v>
      </c>
      <c r="W231">
        <v>87</v>
      </c>
      <c r="X231">
        <v>12</v>
      </c>
      <c r="Y231" s="94">
        <v>0.14000000000000001</v>
      </c>
      <c r="Z231" s="125">
        <v>28</v>
      </c>
      <c r="AB231" s="59" t="s">
        <v>521</v>
      </c>
      <c r="AC231" s="81">
        <v>12</v>
      </c>
      <c r="AD231" s="48">
        <v>0.13793103448275862</v>
      </c>
      <c r="AE231" s="81">
        <v>12</v>
      </c>
      <c r="AF231" s="48">
        <v>1</v>
      </c>
      <c r="AG231" s="125">
        <v>67</v>
      </c>
      <c r="AI231" s="59" t="s">
        <v>6382</v>
      </c>
      <c r="AO231" s="26">
        <v>50</v>
      </c>
      <c r="AP231" s="94"/>
      <c r="AQ231" t="s">
        <v>521</v>
      </c>
      <c r="AR231" s="26" t="s">
        <v>6400</v>
      </c>
      <c r="AS231" s="26">
        <v>0</v>
      </c>
      <c r="AT231" s="120">
        <v>12</v>
      </c>
      <c r="AU231" s="94">
        <v>0</v>
      </c>
    </row>
    <row r="232" spans="2:47" x14ac:dyDescent="0.3">
      <c r="B232" s="125" t="s">
        <v>523</v>
      </c>
      <c r="C232" s="125">
        <v>139</v>
      </c>
      <c r="D232" s="125">
        <v>42</v>
      </c>
      <c r="E232" s="94">
        <v>0.3</v>
      </c>
      <c r="F232" s="132">
        <v>11</v>
      </c>
      <c r="G232" s="94">
        <v>0.26</v>
      </c>
      <c r="H232" s="81">
        <v>15</v>
      </c>
      <c r="I232" s="81">
        <v>16</v>
      </c>
      <c r="J232" s="82">
        <v>0.48</v>
      </c>
      <c r="K232" s="26">
        <f t="shared" si="18"/>
        <v>12</v>
      </c>
      <c r="L232" s="26">
        <v>13</v>
      </c>
      <c r="M232" s="26">
        <v>22</v>
      </c>
      <c r="N232" s="125">
        <f t="shared" si="19"/>
        <v>47</v>
      </c>
      <c r="O232" s="26" t="str">
        <f t="shared" si="20"/>
        <v>Ja</v>
      </c>
      <c r="P232" s="26">
        <f t="shared" si="21"/>
        <v>0</v>
      </c>
      <c r="Q232" s="26">
        <f t="shared" si="22"/>
        <v>11</v>
      </c>
      <c r="R232" s="48">
        <f t="shared" si="23"/>
        <v>0</v>
      </c>
      <c r="V232" t="s">
        <v>523</v>
      </c>
      <c r="W232">
        <v>139</v>
      </c>
      <c r="X232">
        <v>42</v>
      </c>
      <c r="Y232" s="94">
        <v>0.3</v>
      </c>
      <c r="Z232" s="125">
        <v>12</v>
      </c>
      <c r="AB232" s="59" t="s">
        <v>523</v>
      </c>
      <c r="AC232" s="81">
        <v>42</v>
      </c>
      <c r="AD232" s="48">
        <v>0.30215827338129497</v>
      </c>
      <c r="AE232" s="81">
        <v>11</v>
      </c>
      <c r="AF232" s="48">
        <v>0.26</v>
      </c>
      <c r="AG232" s="125">
        <v>13</v>
      </c>
      <c r="AI232" s="59" t="s">
        <v>523</v>
      </c>
      <c r="AJ232" s="81">
        <v>139</v>
      </c>
      <c r="AK232" s="81">
        <v>42</v>
      </c>
      <c r="AL232" s="81">
        <v>15</v>
      </c>
      <c r="AM232" s="81">
        <v>16</v>
      </c>
      <c r="AN232" s="82">
        <v>0.48</v>
      </c>
      <c r="AO232" s="26">
        <v>22</v>
      </c>
      <c r="AP232" s="94"/>
      <c r="AQ232" t="s">
        <v>523</v>
      </c>
      <c r="AR232" s="26" t="s">
        <v>6400</v>
      </c>
      <c r="AS232" s="26">
        <v>0</v>
      </c>
      <c r="AT232" s="120">
        <v>11</v>
      </c>
      <c r="AU232" s="94">
        <v>0</v>
      </c>
    </row>
    <row r="233" spans="2:47" x14ac:dyDescent="0.3">
      <c r="B233" s="125" t="s">
        <v>524</v>
      </c>
      <c r="C233" s="125">
        <v>99</v>
      </c>
      <c r="D233" s="125">
        <v>23</v>
      </c>
      <c r="E233" s="94">
        <v>0.23</v>
      </c>
      <c r="F233" s="132">
        <v>10</v>
      </c>
      <c r="G233" s="94">
        <v>0.43</v>
      </c>
      <c r="H233" s="81">
        <v>13</v>
      </c>
      <c r="I233" s="81">
        <v>0</v>
      </c>
      <c r="J233" s="82">
        <v>1</v>
      </c>
      <c r="K233" s="26">
        <f t="shared" si="18"/>
        <v>19</v>
      </c>
      <c r="L233" s="26">
        <v>27</v>
      </c>
      <c r="M233" s="26">
        <v>1</v>
      </c>
      <c r="N233" s="125">
        <f t="shared" si="19"/>
        <v>47</v>
      </c>
      <c r="O233" s="26" t="str">
        <f t="shared" si="20"/>
        <v>Ja</v>
      </c>
      <c r="P233" s="26">
        <f t="shared" si="21"/>
        <v>0</v>
      </c>
      <c r="Q233" s="26">
        <f t="shared" si="22"/>
        <v>10</v>
      </c>
      <c r="R233" s="48">
        <f t="shared" si="23"/>
        <v>0</v>
      </c>
      <c r="V233" t="s">
        <v>524</v>
      </c>
      <c r="W233">
        <v>99</v>
      </c>
      <c r="X233">
        <v>23</v>
      </c>
      <c r="Y233" s="94">
        <v>0.23</v>
      </c>
      <c r="Z233" s="125">
        <v>19</v>
      </c>
      <c r="AB233" s="59" t="s">
        <v>524</v>
      </c>
      <c r="AC233" s="81">
        <v>23</v>
      </c>
      <c r="AD233" s="48">
        <v>0.23232323232323232</v>
      </c>
      <c r="AE233" s="81">
        <v>10</v>
      </c>
      <c r="AF233" s="48">
        <v>0.43</v>
      </c>
      <c r="AG233" s="125">
        <v>27</v>
      </c>
      <c r="AI233" s="59" t="s">
        <v>524</v>
      </c>
      <c r="AJ233" s="81">
        <v>99</v>
      </c>
      <c r="AK233" s="81">
        <v>23</v>
      </c>
      <c r="AL233" s="81">
        <v>13</v>
      </c>
      <c r="AM233" s="81">
        <v>0</v>
      </c>
      <c r="AN233" s="82">
        <v>1</v>
      </c>
      <c r="AO233" s="26">
        <v>1</v>
      </c>
      <c r="AP233" s="94"/>
      <c r="AQ233" t="s">
        <v>524</v>
      </c>
      <c r="AR233" s="26" t="s">
        <v>6400</v>
      </c>
      <c r="AS233" s="26">
        <v>0</v>
      </c>
      <c r="AT233" s="120">
        <v>10</v>
      </c>
      <c r="AU233" s="94">
        <v>0</v>
      </c>
    </row>
    <row r="234" spans="2:47" x14ac:dyDescent="0.3">
      <c r="B234" s="125" t="s">
        <v>512</v>
      </c>
      <c r="C234" s="125">
        <v>138</v>
      </c>
      <c r="D234" s="125">
        <v>35</v>
      </c>
      <c r="E234" s="94">
        <v>0.25</v>
      </c>
      <c r="F234" s="132">
        <v>22</v>
      </c>
      <c r="G234" s="94">
        <v>0.63</v>
      </c>
      <c r="H234" s="81">
        <v>2</v>
      </c>
      <c r="I234" s="81">
        <v>11</v>
      </c>
      <c r="J234" s="82">
        <v>0.15</v>
      </c>
      <c r="K234" s="26">
        <f t="shared" si="18"/>
        <v>17</v>
      </c>
      <c r="L234" s="26">
        <v>47</v>
      </c>
      <c r="M234" s="26">
        <v>47</v>
      </c>
      <c r="N234" s="125">
        <f t="shared" si="19"/>
        <v>111</v>
      </c>
      <c r="O234" s="26" t="str">
        <f t="shared" si="20"/>
        <v>Ja</v>
      </c>
      <c r="P234" s="26">
        <f t="shared" si="21"/>
        <v>0</v>
      </c>
      <c r="Q234" s="26">
        <f t="shared" si="22"/>
        <v>22</v>
      </c>
      <c r="R234" s="48">
        <f t="shared" si="23"/>
        <v>0</v>
      </c>
      <c r="V234" t="s">
        <v>512</v>
      </c>
      <c r="W234">
        <v>138</v>
      </c>
      <c r="X234">
        <v>35</v>
      </c>
      <c r="Y234" s="94">
        <v>0.25</v>
      </c>
      <c r="Z234" s="125">
        <v>17</v>
      </c>
      <c r="AB234" s="59" t="s">
        <v>512</v>
      </c>
      <c r="AC234" s="81">
        <v>35</v>
      </c>
      <c r="AD234" s="48">
        <v>0.25362318840579712</v>
      </c>
      <c r="AE234" s="81">
        <v>22</v>
      </c>
      <c r="AF234" s="48">
        <v>0.63</v>
      </c>
      <c r="AG234" s="125">
        <v>47</v>
      </c>
      <c r="AI234" s="59" t="s">
        <v>512</v>
      </c>
      <c r="AJ234" s="81">
        <v>138</v>
      </c>
      <c r="AK234" s="81">
        <v>35</v>
      </c>
      <c r="AL234" s="81">
        <v>2</v>
      </c>
      <c r="AM234" s="81">
        <v>11</v>
      </c>
      <c r="AN234" s="82">
        <v>0.15</v>
      </c>
      <c r="AO234" s="26">
        <v>47</v>
      </c>
      <c r="AP234" s="94"/>
      <c r="AQ234" t="s">
        <v>512</v>
      </c>
      <c r="AR234" s="26" t="s">
        <v>6400</v>
      </c>
      <c r="AS234" s="26">
        <v>0</v>
      </c>
      <c r="AT234" s="120">
        <v>22</v>
      </c>
      <c r="AU234" s="94">
        <v>0</v>
      </c>
    </row>
    <row r="235" spans="2:47" x14ac:dyDescent="0.3">
      <c r="B235" s="125" t="s">
        <v>515</v>
      </c>
      <c r="C235" s="125">
        <v>79</v>
      </c>
      <c r="D235" s="125">
        <v>14</v>
      </c>
      <c r="E235" s="94">
        <v>0.18</v>
      </c>
      <c r="F235" s="132">
        <v>0</v>
      </c>
      <c r="G235" s="94">
        <v>0</v>
      </c>
      <c r="H235" s="81">
        <v>0</v>
      </c>
      <c r="I235" s="81">
        <v>14</v>
      </c>
      <c r="J235" s="82">
        <v>0</v>
      </c>
      <c r="K235" s="26">
        <f t="shared" si="18"/>
        <v>24</v>
      </c>
      <c r="L235" s="26">
        <v>1</v>
      </c>
      <c r="M235" s="26">
        <v>50</v>
      </c>
      <c r="N235" s="125">
        <f t="shared" si="19"/>
        <v>75</v>
      </c>
      <c r="O235" s="26" t="str">
        <f t="shared" si="20"/>
        <v>Nej</v>
      </c>
      <c r="P235" s="26"/>
      <c r="Q235" s="26"/>
      <c r="R235" s="48"/>
      <c r="V235" t="s">
        <v>515</v>
      </c>
      <c r="W235">
        <v>79</v>
      </c>
      <c r="X235">
        <v>14</v>
      </c>
      <c r="Y235" s="94">
        <v>0.18</v>
      </c>
      <c r="Z235" s="125">
        <v>24</v>
      </c>
      <c r="AB235" s="59" t="s">
        <v>515</v>
      </c>
      <c r="AC235" s="81">
        <v>14</v>
      </c>
      <c r="AD235" s="48">
        <v>0.17721518987341772</v>
      </c>
      <c r="AE235" s="81">
        <v>0</v>
      </c>
      <c r="AF235" s="48">
        <v>0</v>
      </c>
      <c r="AG235" s="125">
        <v>1</v>
      </c>
      <c r="AI235" s="59" t="s">
        <v>515</v>
      </c>
      <c r="AJ235" s="81">
        <v>79</v>
      </c>
      <c r="AK235" s="81">
        <v>14</v>
      </c>
      <c r="AL235" s="81">
        <v>0</v>
      </c>
      <c r="AM235" s="81">
        <v>14</v>
      </c>
      <c r="AN235" s="82">
        <v>0</v>
      </c>
      <c r="AO235" s="26">
        <v>50</v>
      </c>
      <c r="AP235" s="94"/>
      <c r="AQ235" s="125" t="s">
        <v>515</v>
      </c>
      <c r="AR235" s="26" t="s">
        <v>6396</v>
      </c>
    </row>
    <row r="236" spans="2:47" x14ac:dyDescent="0.3">
      <c r="B236" s="125" t="s">
        <v>516</v>
      </c>
      <c r="C236" s="125">
        <v>375</v>
      </c>
      <c r="D236" s="125">
        <v>45</v>
      </c>
      <c r="E236" s="94">
        <v>0.12</v>
      </c>
      <c r="F236" s="132">
        <v>34</v>
      </c>
      <c r="G236" s="94">
        <v>0.76</v>
      </c>
      <c r="H236" s="81">
        <v>7</v>
      </c>
      <c r="I236" s="81">
        <v>18</v>
      </c>
      <c r="J236" s="82">
        <v>0.28000000000000003</v>
      </c>
      <c r="K236" s="26">
        <f t="shared" si="18"/>
        <v>30</v>
      </c>
      <c r="L236" s="26">
        <v>55</v>
      </c>
      <c r="M236" s="26">
        <v>41</v>
      </c>
      <c r="N236" s="125">
        <f t="shared" si="19"/>
        <v>126</v>
      </c>
      <c r="O236" s="26" t="str">
        <f t="shared" si="20"/>
        <v>Ja</v>
      </c>
      <c r="P236" s="26">
        <f t="shared" si="21"/>
        <v>14</v>
      </c>
      <c r="Q236" s="26">
        <f t="shared" si="22"/>
        <v>20</v>
      </c>
      <c r="R236" s="48">
        <f t="shared" si="23"/>
        <v>0.41176470588235292</v>
      </c>
      <c r="V236" t="s">
        <v>516</v>
      </c>
      <c r="W236">
        <v>375</v>
      </c>
      <c r="X236">
        <v>45</v>
      </c>
      <c r="Y236" s="94">
        <v>0.12</v>
      </c>
      <c r="Z236" s="125">
        <v>30</v>
      </c>
      <c r="AB236" s="59" t="s">
        <v>516</v>
      </c>
      <c r="AC236" s="81">
        <v>45</v>
      </c>
      <c r="AD236" s="48">
        <v>0.12</v>
      </c>
      <c r="AE236" s="81">
        <v>34</v>
      </c>
      <c r="AF236" s="48">
        <v>0.76</v>
      </c>
      <c r="AG236" s="125">
        <v>55</v>
      </c>
      <c r="AI236" s="59" t="s">
        <v>516</v>
      </c>
      <c r="AJ236" s="81">
        <v>375</v>
      </c>
      <c r="AK236" s="81">
        <v>45</v>
      </c>
      <c r="AL236" s="81">
        <v>7</v>
      </c>
      <c r="AM236" s="81">
        <v>18</v>
      </c>
      <c r="AN236" s="82">
        <v>0.28000000000000003</v>
      </c>
      <c r="AO236" s="26">
        <v>41</v>
      </c>
      <c r="AP236" s="94"/>
      <c r="AQ236" t="s">
        <v>516</v>
      </c>
      <c r="AR236" s="26" t="s">
        <v>6400</v>
      </c>
      <c r="AS236" s="26">
        <v>14</v>
      </c>
      <c r="AT236" s="120">
        <v>20</v>
      </c>
      <c r="AU236" s="94">
        <v>0.41176470588235292</v>
      </c>
    </row>
    <row r="237" spans="2:47" x14ac:dyDescent="0.3">
      <c r="B237" s="125" t="s">
        <v>526</v>
      </c>
      <c r="C237" s="125">
        <v>121</v>
      </c>
      <c r="D237" s="125">
        <v>11</v>
      </c>
      <c r="E237" s="94">
        <v>0.09</v>
      </c>
      <c r="F237" s="132">
        <v>0</v>
      </c>
      <c r="G237" s="94">
        <v>0</v>
      </c>
      <c r="H237" s="81">
        <v>0</v>
      </c>
      <c r="I237" s="81">
        <v>11</v>
      </c>
      <c r="J237" s="82">
        <v>0</v>
      </c>
      <c r="K237" s="26">
        <f t="shared" si="18"/>
        <v>33</v>
      </c>
      <c r="L237" s="26">
        <v>1</v>
      </c>
      <c r="M237" s="26">
        <v>50</v>
      </c>
      <c r="N237" s="125">
        <f t="shared" si="19"/>
        <v>84</v>
      </c>
      <c r="O237" s="26" t="str">
        <f t="shared" si="20"/>
        <v>Nej</v>
      </c>
      <c r="P237" s="26"/>
      <c r="Q237" s="26"/>
      <c r="R237" s="48"/>
      <c r="V237" t="s">
        <v>526</v>
      </c>
      <c r="W237">
        <v>121</v>
      </c>
      <c r="X237">
        <v>11</v>
      </c>
      <c r="Y237" s="94">
        <v>0.09</v>
      </c>
      <c r="Z237" s="125">
        <v>33</v>
      </c>
      <c r="AB237" s="59" t="s">
        <v>526</v>
      </c>
      <c r="AC237" s="81">
        <v>11</v>
      </c>
      <c r="AD237" s="48">
        <v>9.0909090909090912E-2</v>
      </c>
      <c r="AE237" s="81">
        <v>0</v>
      </c>
      <c r="AF237" s="48">
        <v>0</v>
      </c>
      <c r="AG237" s="125">
        <v>1</v>
      </c>
      <c r="AI237" s="59" t="s">
        <v>526</v>
      </c>
      <c r="AJ237" s="81">
        <v>121</v>
      </c>
      <c r="AK237" s="81">
        <v>11</v>
      </c>
      <c r="AL237" s="81">
        <v>0</v>
      </c>
      <c r="AM237" s="81">
        <v>11</v>
      </c>
      <c r="AN237" s="82">
        <v>0</v>
      </c>
      <c r="AO237" s="26">
        <v>50</v>
      </c>
      <c r="AP237" s="94"/>
      <c r="AQ237" s="125" t="s">
        <v>526</v>
      </c>
      <c r="AR237" s="26" t="s">
        <v>6396</v>
      </c>
    </row>
    <row r="238" spans="2:47" x14ac:dyDescent="0.3">
      <c r="B238" s="125" t="s">
        <v>528</v>
      </c>
      <c r="C238" s="125">
        <v>1055</v>
      </c>
      <c r="D238" s="125">
        <v>228</v>
      </c>
      <c r="E238" s="94">
        <v>0.22</v>
      </c>
      <c r="F238" s="132">
        <v>141</v>
      </c>
      <c r="G238" s="94">
        <v>0.62</v>
      </c>
      <c r="H238" s="81">
        <v>66</v>
      </c>
      <c r="I238" s="81">
        <v>64</v>
      </c>
      <c r="J238" s="82">
        <v>0.51</v>
      </c>
      <c r="K238" s="26">
        <f t="shared" si="18"/>
        <v>20</v>
      </c>
      <c r="L238" s="26">
        <v>46</v>
      </c>
      <c r="M238" s="26">
        <v>19</v>
      </c>
      <c r="N238" s="125">
        <f t="shared" si="19"/>
        <v>85</v>
      </c>
      <c r="O238" s="26" t="str">
        <f t="shared" si="20"/>
        <v>Ja</v>
      </c>
      <c r="P238" s="26">
        <f t="shared" si="21"/>
        <v>33</v>
      </c>
      <c r="Q238" s="26">
        <f t="shared" si="22"/>
        <v>108</v>
      </c>
      <c r="R238" s="48">
        <f t="shared" si="23"/>
        <v>0.23404255319148937</v>
      </c>
      <c r="V238" t="s">
        <v>528</v>
      </c>
      <c r="W238">
        <v>1055</v>
      </c>
      <c r="X238">
        <v>228</v>
      </c>
      <c r="Y238" s="94">
        <v>0.22</v>
      </c>
      <c r="Z238" s="125">
        <v>20</v>
      </c>
      <c r="AB238" s="59" t="s">
        <v>528</v>
      </c>
      <c r="AC238" s="81">
        <v>228</v>
      </c>
      <c r="AD238" s="48">
        <v>0.21611374407582939</v>
      </c>
      <c r="AE238" s="81">
        <v>141</v>
      </c>
      <c r="AF238" s="48">
        <v>0.62</v>
      </c>
      <c r="AG238" s="125">
        <v>46</v>
      </c>
      <c r="AI238" s="59" t="s">
        <v>528</v>
      </c>
      <c r="AJ238" s="81">
        <v>1055</v>
      </c>
      <c r="AK238" s="81">
        <v>228</v>
      </c>
      <c r="AL238" s="81">
        <v>66</v>
      </c>
      <c r="AM238" s="81">
        <v>64</v>
      </c>
      <c r="AN238" s="82">
        <v>0.51</v>
      </c>
      <c r="AO238" s="26">
        <v>19</v>
      </c>
      <c r="AP238" s="94"/>
      <c r="AQ238" t="s">
        <v>528</v>
      </c>
      <c r="AR238" s="26" t="s">
        <v>6400</v>
      </c>
      <c r="AS238" s="26">
        <v>33</v>
      </c>
      <c r="AT238" s="120">
        <v>108</v>
      </c>
      <c r="AU238" s="94">
        <v>0.23404255319148937</v>
      </c>
    </row>
    <row r="239" spans="2:47" x14ac:dyDescent="0.3">
      <c r="B239" s="125" t="s">
        <v>530</v>
      </c>
      <c r="C239" s="125">
        <v>484</v>
      </c>
      <c r="D239" s="125">
        <v>53</v>
      </c>
      <c r="E239" s="94">
        <v>0.11</v>
      </c>
      <c r="F239" s="132">
        <v>19</v>
      </c>
      <c r="G239" s="94">
        <v>0.36</v>
      </c>
      <c r="H239" s="81">
        <v>12</v>
      </c>
      <c r="I239" s="81">
        <v>22</v>
      </c>
      <c r="J239" s="82">
        <v>0.35</v>
      </c>
      <c r="K239" s="26">
        <f t="shared" si="18"/>
        <v>31</v>
      </c>
      <c r="L239" s="26">
        <v>21</v>
      </c>
      <c r="M239" s="26">
        <v>35</v>
      </c>
      <c r="N239" s="125">
        <f t="shared" si="19"/>
        <v>87</v>
      </c>
      <c r="O239" s="26" t="str">
        <f t="shared" si="20"/>
        <v>Ja</v>
      </c>
      <c r="P239" s="26">
        <f t="shared" si="21"/>
        <v>0</v>
      </c>
      <c r="Q239" s="26">
        <f t="shared" si="22"/>
        <v>19</v>
      </c>
      <c r="R239" s="48">
        <f t="shared" si="23"/>
        <v>0</v>
      </c>
      <c r="V239" t="s">
        <v>530</v>
      </c>
      <c r="W239">
        <v>484</v>
      </c>
      <c r="X239">
        <v>53</v>
      </c>
      <c r="Y239" s="94">
        <v>0.11</v>
      </c>
      <c r="Z239" s="125">
        <v>31</v>
      </c>
      <c r="AB239" s="59" t="s">
        <v>530</v>
      </c>
      <c r="AC239" s="81">
        <v>53</v>
      </c>
      <c r="AD239" s="48">
        <v>0.10950413223140495</v>
      </c>
      <c r="AE239" s="81">
        <v>19</v>
      </c>
      <c r="AF239" s="48">
        <v>0.36</v>
      </c>
      <c r="AG239" s="125">
        <v>21</v>
      </c>
      <c r="AI239" s="59" t="s">
        <v>530</v>
      </c>
      <c r="AJ239" s="81">
        <v>484</v>
      </c>
      <c r="AK239" s="81">
        <v>53</v>
      </c>
      <c r="AL239" s="81">
        <v>12</v>
      </c>
      <c r="AM239" s="81">
        <v>22</v>
      </c>
      <c r="AN239" s="82">
        <v>0.35</v>
      </c>
      <c r="AO239" s="26">
        <v>35</v>
      </c>
      <c r="AQ239" t="s">
        <v>530</v>
      </c>
      <c r="AR239" s="26" t="s">
        <v>6400</v>
      </c>
      <c r="AS239" s="26">
        <v>0</v>
      </c>
      <c r="AT239" s="120">
        <v>19</v>
      </c>
      <c r="AU239" s="94">
        <v>0</v>
      </c>
    </row>
    <row r="240" spans="2:47" x14ac:dyDescent="0.3">
      <c r="B240" s="125" t="s">
        <v>531</v>
      </c>
      <c r="C240" s="125">
        <v>422</v>
      </c>
      <c r="D240" s="125">
        <v>102</v>
      </c>
      <c r="E240" s="94">
        <v>0.24</v>
      </c>
      <c r="F240" s="132">
        <v>24</v>
      </c>
      <c r="G240" s="94">
        <v>0.24</v>
      </c>
      <c r="H240" s="81">
        <v>31</v>
      </c>
      <c r="I240" s="81">
        <v>47</v>
      </c>
      <c r="J240" s="82">
        <v>0.4</v>
      </c>
      <c r="K240" s="26">
        <f t="shared" si="18"/>
        <v>18</v>
      </c>
      <c r="L240" s="26">
        <v>11</v>
      </c>
      <c r="M240" s="26">
        <v>30</v>
      </c>
      <c r="N240" s="125">
        <f t="shared" si="19"/>
        <v>59</v>
      </c>
      <c r="O240" s="26" t="str">
        <f t="shared" si="20"/>
        <v>Ja</v>
      </c>
      <c r="P240" s="26">
        <f t="shared" si="21"/>
        <v>0</v>
      </c>
      <c r="Q240" s="26">
        <f t="shared" si="22"/>
        <v>24</v>
      </c>
      <c r="R240" s="48">
        <f t="shared" si="23"/>
        <v>0</v>
      </c>
      <c r="V240" t="s">
        <v>531</v>
      </c>
      <c r="W240">
        <v>422</v>
      </c>
      <c r="X240">
        <v>102</v>
      </c>
      <c r="Y240" s="94">
        <v>0.24</v>
      </c>
      <c r="Z240" s="125">
        <v>18</v>
      </c>
      <c r="AB240" s="59" t="s">
        <v>531</v>
      </c>
      <c r="AC240" s="81">
        <v>102</v>
      </c>
      <c r="AD240" s="48">
        <v>0.24170616113744076</v>
      </c>
      <c r="AE240" s="81">
        <v>24</v>
      </c>
      <c r="AF240" s="48">
        <v>0.24</v>
      </c>
      <c r="AG240" s="125">
        <v>11</v>
      </c>
      <c r="AI240" s="59" t="s">
        <v>531</v>
      </c>
      <c r="AJ240" s="81">
        <v>422</v>
      </c>
      <c r="AK240" s="81">
        <v>102</v>
      </c>
      <c r="AL240" s="81">
        <v>31</v>
      </c>
      <c r="AM240" s="81">
        <v>47</v>
      </c>
      <c r="AN240" s="82">
        <v>0.4</v>
      </c>
      <c r="AO240" s="26">
        <v>30</v>
      </c>
      <c r="AQ240" t="s">
        <v>531</v>
      </c>
      <c r="AR240" s="26" t="s">
        <v>6400</v>
      </c>
      <c r="AS240" s="26">
        <v>0</v>
      </c>
      <c r="AT240" s="120">
        <v>24</v>
      </c>
      <c r="AU240" s="94">
        <v>0</v>
      </c>
    </row>
    <row r="241" spans="2:47" x14ac:dyDescent="0.3">
      <c r="B241" s="125" t="s">
        <v>532</v>
      </c>
      <c r="C241" s="125">
        <v>276</v>
      </c>
      <c r="D241" s="125">
        <v>43</v>
      </c>
      <c r="E241" s="94">
        <v>0.16</v>
      </c>
      <c r="F241" s="132">
        <v>12</v>
      </c>
      <c r="G241" s="94">
        <v>0.28000000000000003</v>
      </c>
      <c r="H241" s="81">
        <v>4</v>
      </c>
      <c r="I241" s="81">
        <v>27</v>
      </c>
      <c r="J241" s="82">
        <v>0.13</v>
      </c>
      <c r="K241" s="26">
        <f t="shared" si="18"/>
        <v>26</v>
      </c>
      <c r="L241" s="26">
        <v>14</v>
      </c>
      <c r="M241" s="26">
        <v>48</v>
      </c>
      <c r="N241" s="125">
        <f t="shared" si="19"/>
        <v>88</v>
      </c>
      <c r="O241" s="26" t="str">
        <f t="shared" si="20"/>
        <v>Ja</v>
      </c>
      <c r="P241" s="26">
        <f t="shared" si="21"/>
        <v>0</v>
      </c>
      <c r="Q241" s="26">
        <f t="shared" si="22"/>
        <v>12</v>
      </c>
      <c r="R241" s="48">
        <f t="shared" si="23"/>
        <v>0</v>
      </c>
      <c r="V241" t="s">
        <v>532</v>
      </c>
      <c r="W241">
        <v>276</v>
      </c>
      <c r="X241">
        <v>43</v>
      </c>
      <c r="Y241" s="94">
        <v>0.16</v>
      </c>
      <c r="Z241" s="125">
        <v>26</v>
      </c>
      <c r="AB241" s="59" t="s">
        <v>532</v>
      </c>
      <c r="AC241" s="81">
        <v>43</v>
      </c>
      <c r="AD241" s="48">
        <v>0.15579710144927536</v>
      </c>
      <c r="AE241" s="81">
        <v>12</v>
      </c>
      <c r="AF241" s="48">
        <v>0.28000000000000003</v>
      </c>
      <c r="AG241" s="125">
        <v>14</v>
      </c>
      <c r="AI241" s="59" t="s">
        <v>532</v>
      </c>
      <c r="AJ241" s="81">
        <v>276</v>
      </c>
      <c r="AK241" s="81">
        <v>43</v>
      </c>
      <c r="AL241" s="81">
        <v>4</v>
      </c>
      <c r="AM241" s="81">
        <v>27</v>
      </c>
      <c r="AN241" s="82">
        <v>0.13</v>
      </c>
      <c r="AO241" s="26">
        <v>48</v>
      </c>
      <c r="AQ241" t="s">
        <v>532</v>
      </c>
      <c r="AR241" s="26" t="s">
        <v>6400</v>
      </c>
      <c r="AS241" s="26">
        <v>0</v>
      </c>
      <c r="AT241" s="120">
        <v>12</v>
      </c>
      <c r="AU241" s="94">
        <v>0</v>
      </c>
    </row>
    <row r="242" spans="2:47" x14ac:dyDescent="0.3">
      <c r="B242" s="125" t="s">
        <v>533</v>
      </c>
      <c r="C242" s="125">
        <v>192</v>
      </c>
      <c r="D242" s="125">
        <v>36</v>
      </c>
      <c r="E242" s="94">
        <v>0.19</v>
      </c>
      <c r="F242" s="132">
        <v>0</v>
      </c>
      <c r="G242" s="94">
        <v>0</v>
      </c>
      <c r="H242" s="81">
        <v>22</v>
      </c>
      <c r="I242" s="81">
        <v>14</v>
      </c>
      <c r="J242" s="82">
        <v>0.61</v>
      </c>
      <c r="K242" s="26">
        <f t="shared" si="18"/>
        <v>23</v>
      </c>
      <c r="L242" s="26">
        <v>1</v>
      </c>
      <c r="M242" s="26">
        <v>9</v>
      </c>
      <c r="N242" s="125">
        <f t="shared" si="19"/>
        <v>33</v>
      </c>
      <c r="O242" s="26" t="str">
        <f t="shared" si="20"/>
        <v>Nej</v>
      </c>
      <c r="P242" s="26"/>
      <c r="Q242" s="26"/>
      <c r="R242" s="48"/>
      <c r="V242" t="s">
        <v>533</v>
      </c>
      <c r="W242">
        <v>192</v>
      </c>
      <c r="X242">
        <v>36</v>
      </c>
      <c r="Y242" s="94">
        <v>0.19</v>
      </c>
      <c r="Z242" s="125">
        <v>23</v>
      </c>
      <c r="AB242" s="59" t="s">
        <v>533</v>
      </c>
      <c r="AC242" s="81">
        <v>36</v>
      </c>
      <c r="AD242" s="48">
        <v>0.1875</v>
      </c>
      <c r="AE242" s="81">
        <v>0</v>
      </c>
      <c r="AF242" s="48">
        <v>0</v>
      </c>
      <c r="AG242" s="125">
        <v>1</v>
      </c>
      <c r="AI242" s="59" t="s">
        <v>533</v>
      </c>
      <c r="AJ242" s="81">
        <v>192</v>
      </c>
      <c r="AK242" s="81">
        <v>36</v>
      </c>
      <c r="AL242" s="81">
        <v>22</v>
      </c>
      <c r="AM242" s="81">
        <v>14</v>
      </c>
      <c r="AN242" s="82">
        <v>0.61</v>
      </c>
      <c r="AO242" s="26">
        <v>9</v>
      </c>
      <c r="AQ242" s="125" t="s">
        <v>533</v>
      </c>
      <c r="AR242" s="26" t="s">
        <v>6396</v>
      </c>
    </row>
    <row r="243" spans="2:47" x14ac:dyDescent="0.3">
      <c r="D243" s="90"/>
      <c r="E243" s="95"/>
      <c r="F243" s="95"/>
      <c r="G243" s="95"/>
      <c r="H243" s="95"/>
      <c r="I243" s="95"/>
      <c r="J243" s="95"/>
    </row>
    <row r="244" spans="2:47" x14ac:dyDescent="0.3">
      <c r="D244" s="90"/>
      <c r="E244" s="95"/>
      <c r="F244" s="95"/>
      <c r="G244" s="95"/>
      <c r="H244" s="95"/>
      <c r="I244" s="95"/>
      <c r="J244" s="95"/>
      <c r="AS244" s="26"/>
      <c r="AT244" s="120"/>
      <c r="AU244" s="94"/>
    </row>
    <row r="245" spans="2:47" x14ac:dyDescent="0.3">
      <c r="D245" s="90"/>
      <c r="E245" s="95"/>
      <c r="F245" s="95"/>
      <c r="G245" s="95"/>
      <c r="H245" s="95"/>
      <c r="I245" s="95"/>
      <c r="J245" s="95"/>
    </row>
    <row r="246" spans="2:47" x14ac:dyDescent="0.3">
      <c r="D246" s="90"/>
      <c r="E246" s="95"/>
      <c r="F246" s="95"/>
      <c r="G246" s="95"/>
      <c r="H246" s="95"/>
      <c r="I246" s="95"/>
      <c r="J246" s="95"/>
    </row>
    <row r="247" spans="2:47" x14ac:dyDescent="0.3">
      <c r="D247" s="90"/>
      <c r="E247" s="95"/>
      <c r="F247" s="95"/>
      <c r="G247" s="95"/>
      <c r="H247" s="95"/>
      <c r="I247" s="95"/>
      <c r="J247" s="95"/>
    </row>
    <row r="248" spans="2:47" x14ac:dyDescent="0.3">
      <c r="D248" s="90"/>
      <c r="E248" s="95"/>
      <c r="F248" s="95"/>
      <c r="G248" s="95"/>
      <c r="H248" s="95"/>
      <c r="I248" s="95"/>
      <c r="J248" s="95"/>
    </row>
    <row r="249" spans="2:47" x14ac:dyDescent="0.3">
      <c r="D249" s="90"/>
      <c r="E249" s="95"/>
      <c r="F249" s="95"/>
      <c r="G249" s="95"/>
      <c r="H249" s="95"/>
      <c r="I249" s="95"/>
      <c r="J249" s="95"/>
    </row>
    <row r="250" spans="2:47" x14ac:dyDescent="0.3">
      <c r="D250" s="90"/>
      <c r="E250" s="95"/>
      <c r="F250" s="95"/>
      <c r="G250" s="95"/>
      <c r="H250" s="95"/>
      <c r="I250" s="95"/>
      <c r="J250" s="95"/>
    </row>
    <row r="251" spans="2:47" x14ac:dyDescent="0.3">
      <c r="D251" s="90"/>
      <c r="E251" s="95"/>
      <c r="F251" s="95"/>
      <c r="G251" s="95"/>
      <c r="H251" s="95"/>
      <c r="I251" s="95"/>
      <c r="J251" s="95"/>
    </row>
    <row r="252" spans="2:47" x14ac:dyDescent="0.3">
      <c r="D252" s="90"/>
      <c r="E252" s="95"/>
      <c r="F252" s="95"/>
      <c r="G252" s="95"/>
      <c r="H252" s="95"/>
      <c r="I252" s="95"/>
      <c r="J252" s="95"/>
    </row>
    <row r="253" spans="2:47" x14ac:dyDescent="0.3">
      <c r="D253" s="90"/>
      <c r="E253" s="95"/>
      <c r="F253" s="95"/>
      <c r="G253" s="95"/>
      <c r="H253" s="95"/>
      <c r="I253" s="95"/>
      <c r="J253" s="95"/>
    </row>
    <row r="254" spans="2:47" x14ac:dyDescent="0.3">
      <c r="D254" s="90"/>
      <c r="E254" s="95"/>
      <c r="F254" s="95"/>
      <c r="G254" s="95"/>
      <c r="H254" s="95"/>
      <c r="I254" s="95"/>
      <c r="J254" s="95"/>
    </row>
    <row r="255" spans="2:47" x14ac:dyDescent="0.3">
      <c r="D255" s="90"/>
      <c r="E255" s="95"/>
      <c r="F255" s="95"/>
      <c r="G255" s="95"/>
      <c r="H255" s="95"/>
      <c r="I255" s="95"/>
      <c r="J255" s="95"/>
    </row>
    <row r="256" spans="2:47" x14ac:dyDescent="0.3">
      <c r="D256" s="90"/>
      <c r="E256" s="95"/>
      <c r="F256" s="95"/>
      <c r="G256" s="95"/>
      <c r="H256" s="95"/>
      <c r="I256" s="95"/>
      <c r="J256" s="95"/>
    </row>
    <row r="257" spans="4:10" x14ac:dyDescent="0.3">
      <c r="D257" s="90"/>
      <c r="E257" s="95"/>
      <c r="F257" s="95"/>
      <c r="G257" s="95"/>
      <c r="H257" s="95"/>
      <c r="I257" s="95"/>
      <c r="J257" s="95"/>
    </row>
    <row r="258" spans="4:10" x14ac:dyDescent="0.3">
      <c r="D258" s="90"/>
      <c r="E258" s="95"/>
      <c r="F258" s="95"/>
      <c r="G258" s="95"/>
      <c r="H258" s="95"/>
      <c r="I258" s="95"/>
      <c r="J258" s="95"/>
    </row>
    <row r="259" spans="4:10" x14ac:dyDescent="0.3">
      <c r="D259" s="90"/>
      <c r="E259" s="95"/>
      <c r="F259" s="95"/>
      <c r="G259" s="95"/>
      <c r="H259" s="95"/>
      <c r="I259" s="95"/>
      <c r="J259" s="95"/>
    </row>
    <row r="260" spans="4:10" x14ac:dyDescent="0.3">
      <c r="D260" s="90"/>
      <c r="E260" s="95"/>
      <c r="F260" s="95"/>
      <c r="G260" s="95"/>
      <c r="H260" s="95"/>
      <c r="I260" s="95"/>
      <c r="J260" s="95"/>
    </row>
    <row r="261" spans="4:10" x14ac:dyDescent="0.3">
      <c r="D261" s="90"/>
      <c r="E261" s="95"/>
      <c r="F261" s="95"/>
      <c r="G261" s="95"/>
      <c r="H261" s="95"/>
      <c r="I261" s="95"/>
      <c r="J261" s="95"/>
    </row>
    <row r="262" spans="4:10" x14ac:dyDescent="0.3">
      <c r="D262" s="90"/>
      <c r="E262" s="95"/>
      <c r="F262" s="95"/>
      <c r="G262" s="95"/>
      <c r="H262" s="95"/>
      <c r="I262" s="95"/>
      <c r="J262" s="95"/>
    </row>
    <row r="263" spans="4:10" x14ac:dyDescent="0.3">
      <c r="D263" s="90"/>
      <c r="E263" s="95"/>
      <c r="F263" s="95"/>
      <c r="G263" s="95"/>
      <c r="H263" s="95"/>
      <c r="I263" s="95"/>
      <c r="J263" s="95"/>
    </row>
    <row r="264" spans="4:10" x14ac:dyDescent="0.3">
      <c r="D264" s="90"/>
      <c r="E264" s="95"/>
      <c r="F264" s="95"/>
      <c r="G264" s="95"/>
      <c r="H264" s="95"/>
      <c r="I264" s="95"/>
      <c r="J264" s="95"/>
    </row>
    <row r="265" spans="4:10" x14ac:dyDescent="0.3">
      <c r="D265" s="90"/>
      <c r="E265" s="95"/>
      <c r="F265" s="95"/>
      <c r="G265" s="95"/>
      <c r="H265" s="95"/>
      <c r="I265" s="95"/>
      <c r="J265" s="95"/>
    </row>
    <row r="266" spans="4:10" x14ac:dyDescent="0.3">
      <c r="D266" s="90"/>
      <c r="E266" s="95"/>
      <c r="F266" s="95"/>
      <c r="G266" s="95"/>
      <c r="H266" s="95"/>
      <c r="I266" s="95"/>
      <c r="J266" s="95"/>
    </row>
    <row r="267" spans="4:10" x14ac:dyDescent="0.3">
      <c r="D267" s="90"/>
      <c r="E267" s="95"/>
      <c r="F267" s="95"/>
      <c r="G267" s="95"/>
      <c r="H267" s="95"/>
      <c r="I267" s="95"/>
      <c r="J267" s="95"/>
    </row>
    <row r="268" spans="4:10" x14ac:dyDescent="0.3">
      <c r="D268" s="90"/>
      <c r="E268" s="95"/>
      <c r="F268" s="95"/>
      <c r="G268" s="95"/>
      <c r="H268" s="95"/>
      <c r="I268" s="95"/>
      <c r="J268" s="95"/>
    </row>
    <row r="269" spans="4:10" x14ac:dyDescent="0.3">
      <c r="D269" s="90"/>
      <c r="E269" s="95"/>
      <c r="F269" s="95"/>
      <c r="G269" s="95"/>
      <c r="H269" s="95"/>
      <c r="I269" s="95"/>
      <c r="J269" s="95"/>
    </row>
    <row r="270" spans="4:10" x14ac:dyDescent="0.3">
      <c r="D270" s="90"/>
      <c r="E270" s="95"/>
      <c r="F270" s="95"/>
      <c r="G270" s="95"/>
      <c r="H270" s="95"/>
      <c r="I270" s="95"/>
      <c r="J270" s="95"/>
    </row>
    <row r="271" spans="4:10" x14ac:dyDescent="0.3">
      <c r="D271" s="90"/>
      <c r="E271" s="95"/>
      <c r="F271" s="95"/>
      <c r="G271" s="95"/>
      <c r="H271" s="95"/>
      <c r="I271" s="95"/>
      <c r="J271" s="95"/>
    </row>
    <row r="272" spans="4:10" x14ac:dyDescent="0.3">
      <c r="D272" s="90"/>
      <c r="E272" s="95"/>
      <c r="F272" s="95"/>
      <c r="G272" s="95"/>
      <c r="H272" s="95"/>
      <c r="I272" s="95"/>
      <c r="J272" s="95"/>
    </row>
    <row r="273" spans="4:10" x14ac:dyDescent="0.3">
      <c r="D273" s="90"/>
      <c r="E273" s="95"/>
      <c r="F273" s="95"/>
      <c r="G273" s="95"/>
      <c r="H273" s="95"/>
      <c r="I273" s="95"/>
      <c r="J273" s="95"/>
    </row>
    <row r="274" spans="4:10" x14ac:dyDescent="0.3">
      <c r="D274" s="90"/>
      <c r="E274" s="95"/>
      <c r="F274" s="95"/>
      <c r="G274" s="95"/>
      <c r="H274" s="95"/>
      <c r="I274" s="95"/>
      <c r="J274" s="95"/>
    </row>
    <row r="275" spans="4:10" x14ac:dyDescent="0.3">
      <c r="D275" s="90"/>
      <c r="E275" s="95"/>
      <c r="F275" s="95"/>
      <c r="G275" s="95"/>
      <c r="H275" s="95"/>
      <c r="I275" s="95"/>
      <c r="J275" s="95"/>
    </row>
    <row r="276" spans="4:10" x14ac:dyDescent="0.3">
      <c r="D276" s="90"/>
      <c r="E276" s="95"/>
      <c r="F276" s="95"/>
      <c r="G276" s="95"/>
      <c r="H276" s="95"/>
      <c r="I276" s="95"/>
      <c r="J276" s="95"/>
    </row>
    <row r="277" spans="4:10" x14ac:dyDescent="0.3">
      <c r="D277" s="90"/>
      <c r="E277" s="95"/>
      <c r="F277" s="95"/>
      <c r="G277" s="95"/>
      <c r="H277" s="95"/>
      <c r="I277" s="95"/>
      <c r="J277" s="95"/>
    </row>
    <row r="278" spans="4:10" x14ac:dyDescent="0.3">
      <c r="D278" s="90"/>
      <c r="E278" s="95"/>
      <c r="F278" s="95"/>
      <c r="G278" s="95"/>
      <c r="H278" s="95"/>
      <c r="I278" s="95"/>
      <c r="J278" s="95"/>
    </row>
    <row r="279" spans="4:10" x14ac:dyDescent="0.3">
      <c r="D279" s="90"/>
      <c r="E279" s="95"/>
      <c r="F279" s="95"/>
      <c r="G279" s="95"/>
      <c r="H279" s="95"/>
      <c r="I279" s="95"/>
      <c r="J279" s="95"/>
    </row>
    <row r="280" spans="4:10" x14ac:dyDescent="0.3">
      <c r="D280" s="90"/>
      <c r="E280" s="95"/>
      <c r="F280" s="95"/>
      <c r="G280" s="95"/>
      <c r="H280" s="95"/>
      <c r="I280" s="95"/>
      <c r="J280" s="95"/>
    </row>
    <row r="281" spans="4:10" x14ac:dyDescent="0.3">
      <c r="D281" s="90"/>
      <c r="E281" s="95"/>
      <c r="F281" s="95"/>
      <c r="G281" s="95"/>
      <c r="H281" s="95"/>
      <c r="I281" s="95"/>
      <c r="J281" s="95"/>
    </row>
    <row r="282" spans="4:10" x14ac:dyDescent="0.3">
      <c r="D282" s="90"/>
      <c r="E282" s="95"/>
      <c r="F282" s="95"/>
      <c r="G282" s="95"/>
      <c r="H282" s="95"/>
      <c r="I282" s="95"/>
      <c r="J282" s="95"/>
    </row>
    <row r="283" spans="4:10" x14ac:dyDescent="0.3">
      <c r="D283" s="90"/>
      <c r="E283" s="95"/>
      <c r="F283" s="95"/>
      <c r="G283" s="95"/>
      <c r="H283" s="95"/>
      <c r="I283" s="95"/>
      <c r="J283" s="95"/>
    </row>
    <row r="284" spans="4:10" x14ac:dyDescent="0.3">
      <c r="D284" s="90"/>
      <c r="E284" s="95"/>
      <c r="F284" s="95"/>
      <c r="G284" s="95"/>
      <c r="H284" s="95"/>
      <c r="I284" s="95"/>
      <c r="J284" s="95"/>
    </row>
    <row r="285" spans="4:10" x14ac:dyDescent="0.3">
      <c r="D285" s="90"/>
      <c r="E285" s="95"/>
      <c r="F285" s="95"/>
      <c r="G285" s="95"/>
      <c r="H285" s="95"/>
      <c r="I285" s="95"/>
      <c r="J285" s="95"/>
    </row>
    <row r="286" spans="4:10" x14ac:dyDescent="0.3">
      <c r="D286" s="90"/>
      <c r="E286" s="95"/>
      <c r="F286" s="95"/>
      <c r="G286" s="95"/>
      <c r="H286" s="95"/>
      <c r="I286" s="95"/>
      <c r="J286" s="95"/>
    </row>
    <row r="287" spans="4:10" x14ac:dyDescent="0.3">
      <c r="D287" s="90"/>
      <c r="E287" s="95"/>
      <c r="F287" s="95"/>
      <c r="G287" s="95"/>
      <c r="H287" s="95"/>
      <c r="I287" s="95"/>
      <c r="J287" s="95"/>
    </row>
    <row r="288" spans="4:10" x14ac:dyDescent="0.3">
      <c r="D288" s="90"/>
      <c r="E288" s="95"/>
      <c r="F288" s="95"/>
      <c r="G288" s="95"/>
      <c r="H288" s="95"/>
      <c r="I288" s="95"/>
      <c r="J288" s="95"/>
    </row>
    <row r="289" spans="4:10" x14ac:dyDescent="0.3">
      <c r="D289" s="90"/>
      <c r="E289" s="95"/>
      <c r="F289" s="95"/>
      <c r="G289" s="95"/>
      <c r="H289" s="95"/>
      <c r="I289" s="95"/>
      <c r="J289" s="95"/>
    </row>
    <row r="290" spans="4:10" x14ac:dyDescent="0.3">
      <c r="D290" s="90"/>
      <c r="E290" s="95"/>
      <c r="F290" s="95"/>
      <c r="G290" s="95"/>
      <c r="H290" s="95"/>
      <c r="I290" s="95"/>
      <c r="J290" s="95"/>
    </row>
    <row r="291" spans="4:10" x14ac:dyDescent="0.3">
      <c r="D291" s="90"/>
      <c r="E291" s="95"/>
      <c r="F291" s="95"/>
      <c r="G291" s="95"/>
      <c r="H291" s="95"/>
      <c r="I291" s="95"/>
      <c r="J291" s="95"/>
    </row>
    <row r="292" spans="4:10" x14ac:dyDescent="0.3">
      <c r="D292" s="90"/>
      <c r="E292" s="95"/>
      <c r="F292" s="95"/>
      <c r="G292" s="95"/>
      <c r="H292" s="95"/>
      <c r="I292" s="95"/>
      <c r="J292" s="95"/>
    </row>
    <row r="293" spans="4:10" x14ac:dyDescent="0.3">
      <c r="D293" s="90"/>
      <c r="E293" s="95"/>
      <c r="F293" s="95"/>
      <c r="G293" s="95"/>
      <c r="H293" s="95"/>
      <c r="I293" s="95"/>
      <c r="J293" s="95"/>
    </row>
    <row r="294" spans="4:10" x14ac:dyDescent="0.3">
      <c r="D294" s="90"/>
      <c r="E294" s="95"/>
      <c r="F294" s="95"/>
      <c r="G294" s="95"/>
      <c r="H294" s="95"/>
      <c r="I294" s="95"/>
      <c r="J294" s="95"/>
    </row>
    <row r="295" spans="4:10" x14ac:dyDescent="0.3">
      <c r="D295" s="90"/>
      <c r="E295" s="95"/>
      <c r="F295" s="95"/>
      <c r="G295" s="95"/>
      <c r="H295" s="95"/>
      <c r="I295" s="95"/>
      <c r="J295" s="95"/>
    </row>
    <row r="296" spans="4:10" x14ac:dyDescent="0.3">
      <c r="D296" s="90"/>
      <c r="E296" s="95"/>
      <c r="F296" s="95"/>
      <c r="G296" s="95"/>
      <c r="H296" s="95"/>
      <c r="I296" s="95"/>
      <c r="J296" s="95"/>
    </row>
    <row r="297" spans="4:10" x14ac:dyDescent="0.3">
      <c r="D297" s="90"/>
      <c r="E297" s="95"/>
      <c r="F297" s="95"/>
      <c r="G297" s="95"/>
      <c r="H297" s="95"/>
      <c r="I297" s="95"/>
      <c r="J297" s="95"/>
    </row>
    <row r="298" spans="4:10" x14ac:dyDescent="0.3">
      <c r="D298" s="90"/>
      <c r="E298" s="95"/>
      <c r="F298" s="95"/>
      <c r="G298" s="95"/>
      <c r="H298" s="95"/>
      <c r="I298" s="95"/>
      <c r="J298" s="95"/>
    </row>
    <row r="299" spans="4:10" x14ac:dyDescent="0.3">
      <c r="D299" s="90"/>
      <c r="E299" s="95"/>
      <c r="F299" s="95"/>
      <c r="G299" s="95"/>
      <c r="H299" s="95"/>
      <c r="I299" s="95"/>
      <c r="J299" s="95"/>
    </row>
    <row r="300" spans="4:10" x14ac:dyDescent="0.3">
      <c r="D300" s="90"/>
      <c r="E300" s="95"/>
      <c r="F300" s="95"/>
      <c r="G300" s="95"/>
      <c r="H300" s="95"/>
      <c r="I300" s="95"/>
      <c r="J300" s="95"/>
    </row>
    <row r="301" spans="4:10" x14ac:dyDescent="0.3">
      <c r="D301" s="90"/>
      <c r="E301" s="95"/>
      <c r="F301" s="95"/>
      <c r="G301" s="95"/>
      <c r="H301" s="95"/>
      <c r="I301" s="95"/>
      <c r="J301" s="95"/>
    </row>
    <row r="302" spans="4:10" x14ac:dyDescent="0.3">
      <c r="D302" s="90"/>
      <c r="E302" s="95"/>
      <c r="F302" s="95"/>
      <c r="G302" s="95"/>
      <c r="H302" s="95"/>
      <c r="I302" s="95"/>
      <c r="J302" s="95"/>
    </row>
    <row r="303" spans="4:10" x14ac:dyDescent="0.3">
      <c r="D303" s="90"/>
      <c r="E303" s="95"/>
      <c r="F303" s="95"/>
      <c r="G303" s="95"/>
      <c r="H303" s="95"/>
      <c r="I303" s="95"/>
      <c r="J303" s="95"/>
    </row>
    <row r="304" spans="4:10" x14ac:dyDescent="0.3">
      <c r="D304" s="90"/>
      <c r="E304" s="95"/>
      <c r="F304" s="95"/>
      <c r="G304" s="95"/>
      <c r="H304" s="95"/>
      <c r="I304" s="95"/>
      <c r="J304" s="95"/>
    </row>
    <row r="305" spans="4:10" x14ac:dyDescent="0.3">
      <c r="D305" s="90"/>
      <c r="E305" s="95"/>
      <c r="F305" s="95"/>
      <c r="G305" s="95"/>
      <c r="H305" s="95"/>
      <c r="I305" s="95"/>
      <c r="J305" s="95"/>
    </row>
    <row r="306" spans="4:10" x14ac:dyDescent="0.3">
      <c r="D306" s="90"/>
      <c r="E306" s="95"/>
      <c r="F306" s="95"/>
      <c r="G306" s="95"/>
      <c r="H306" s="95"/>
      <c r="I306" s="95"/>
      <c r="J306" s="95"/>
    </row>
    <row r="307" spans="4:10" x14ac:dyDescent="0.3">
      <c r="D307" s="90"/>
      <c r="E307" s="95"/>
      <c r="F307" s="95"/>
      <c r="G307" s="95"/>
      <c r="H307" s="95"/>
      <c r="I307" s="95"/>
      <c r="J307" s="95"/>
    </row>
    <row r="308" spans="4:10" x14ac:dyDescent="0.3">
      <c r="D308" s="90"/>
      <c r="E308" s="95"/>
      <c r="F308" s="95"/>
      <c r="G308" s="95"/>
      <c r="H308" s="95"/>
      <c r="I308" s="95"/>
      <c r="J308" s="95"/>
    </row>
    <row r="309" spans="4:10" x14ac:dyDescent="0.3">
      <c r="D309" s="90"/>
      <c r="E309" s="95"/>
      <c r="F309" s="95"/>
      <c r="G309" s="95"/>
      <c r="H309" s="95"/>
      <c r="I309" s="95"/>
      <c r="J309" s="95"/>
    </row>
    <row r="310" spans="4:10" x14ac:dyDescent="0.3">
      <c r="D310" s="90"/>
      <c r="E310" s="95"/>
      <c r="F310" s="95"/>
      <c r="G310" s="95"/>
      <c r="H310" s="95"/>
      <c r="I310" s="95"/>
      <c r="J310" s="95"/>
    </row>
    <row r="311" spans="4:10" x14ac:dyDescent="0.3">
      <c r="D311" s="90"/>
      <c r="E311" s="95"/>
      <c r="F311" s="95"/>
      <c r="G311" s="95"/>
      <c r="H311" s="95"/>
      <c r="I311" s="95"/>
      <c r="J311" s="95"/>
    </row>
    <row r="312" spans="4:10" x14ac:dyDescent="0.3">
      <c r="D312" s="90"/>
      <c r="E312" s="95"/>
      <c r="F312" s="95"/>
      <c r="G312" s="95"/>
      <c r="H312" s="95"/>
      <c r="I312" s="95"/>
      <c r="J312" s="95"/>
    </row>
    <row r="313" spans="4:10" x14ac:dyDescent="0.3">
      <c r="D313" s="90"/>
      <c r="E313" s="95"/>
      <c r="F313" s="95"/>
      <c r="G313" s="95"/>
      <c r="H313" s="95"/>
      <c r="I313" s="95"/>
      <c r="J313" s="95"/>
    </row>
    <row r="314" spans="4:10" x14ac:dyDescent="0.3">
      <c r="D314" s="90"/>
      <c r="E314" s="95"/>
      <c r="F314" s="95"/>
      <c r="G314" s="95"/>
      <c r="H314" s="95"/>
      <c r="I314" s="95"/>
      <c r="J314" s="95"/>
    </row>
    <row r="315" spans="4:10" x14ac:dyDescent="0.3">
      <c r="D315" s="90"/>
      <c r="E315" s="95"/>
      <c r="F315" s="95"/>
      <c r="G315" s="95"/>
      <c r="H315" s="95"/>
      <c r="I315" s="95"/>
      <c r="J315" s="95"/>
    </row>
    <row r="316" spans="4:10" x14ac:dyDescent="0.3">
      <c r="D316" s="90"/>
      <c r="E316" s="95"/>
      <c r="F316" s="95"/>
      <c r="G316" s="95"/>
      <c r="H316" s="95"/>
      <c r="I316" s="95"/>
      <c r="J316" s="95"/>
    </row>
    <row r="317" spans="4:10" x14ac:dyDescent="0.3">
      <c r="D317" s="90"/>
      <c r="E317" s="95"/>
      <c r="F317" s="95"/>
      <c r="G317" s="95"/>
      <c r="H317" s="95"/>
      <c r="I317" s="95"/>
      <c r="J317" s="95"/>
    </row>
    <row r="318" spans="4:10" x14ac:dyDescent="0.3">
      <c r="D318" s="90"/>
      <c r="E318" s="95"/>
      <c r="F318" s="95"/>
      <c r="G318" s="95"/>
      <c r="H318" s="95"/>
      <c r="I318" s="95"/>
      <c r="J318" s="95"/>
    </row>
    <row r="319" spans="4:10" x14ac:dyDescent="0.3">
      <c r="D319" s="90"/>
      <c r="E319" s="95"/>
      <c r="F319" s="95"/>
      <c r="G319" s="95"/>
      <c r="H319" s="95"/>
      <c r="I319" s="95"/>
      <c r="J319" s="95"/>
    </row>
    <row r="320" spans="4:10" x14ac:dyDescent="0.3">
      <c r="D320" s="90"/>
      <c r="E320" s="95"/>
      <c r="F320" s="95"/>
      <c r="G320" s="95"/>
      <c r="H320" s="95"/>
      <c r="I320" s="95"/>
      <c r="J320" s="95"/>
    </row>
    <row r="321" spans="4:10" x14ac:dyDescent="0.3">
      <c r="D321" s="90"/>
      <c r="E321" s="95"/>
      <c r="F321" s="95"/>
      <c r="G321" s="95"/>
      <c r="H321" s="95"/>
      <c r="I321" s="95"/>
      <c r="J321" s="95"/>
    </row>
    <row r="322" spans="4:10" x14ac:dyDescent="0.3">
      <c r="D322" s="90"/>
      <c r="E322" s="95"/>
      <c r="F322" s="95"/>
      <c r="G322" s="95"/>
      <c r="H322" s="95"/>
      <c r="I322" s="95"/>
      <c r="J322" s="95"/>
    </row>
    <row r="323" spans="4:10" x14ac:dyDescent="0.3">
      <c r="D323" s="90"/>
      <c r="E323" s="95"/>
      <c r="F323" s="95"/>
      <c r="G323" s="95"/>
      <c r="H323" s="95"/>
      <c r="I323" s="95"/>
      <c r="J323" s="95"/>
    </row>
    <row r="324" spans="4:10" x14ac:dyDescent="0.3">
      <c r="D324" s="90"/>
      <c r="E324" s="95"/>
      <c r="F324" s="95"/>
      <c r="G324" s="95"/>
      <c r="H324" s="95"/>
      <c r="I324" s="95"/>
      <c r="J324" s="95"/>
    </row>
    <row r="325" spans="4:10" x14ac:dyDescent="0.3">
      <c r="D325" s="90"/>
      <c r="E325" s="95"/>
      <c r="F325" s="95"/>
      <c r="G325" s="95"/>
      <c r="H325" s="95"/>
      <c r="I325" s="95"/>
      <c r="J325" s="95"/>
    </row>
    <row r="326" spans="4:10" x14ac:dyDescent="0.3">
      <c r="D326" s="90"/>
      <c r="E326" s="95"/>
      <c r="F326" s="95"/>
      <c r="G326" s="95"/>
      <c r="H326" s="95"/>
      <c r="I326" s="95"/>
      <c r="J326" s="95"/>
    </row>
    <row r="327" spans="4:10" x14ac:dyDescent="0.3">
      <c r="D327" s="90"/>
      <c r="E327" s="95"/>
      <c r="F327" s="95"/>
      <c r="G327" s="95"/>
      <c r="H327" s="95"/>
      <c r="I327" s="95"/>
      <c r="J327" s="95"/>
    </row>
    <row r="328" spans="4:10" x14ac:dyDescent="0.3">
      <c r="D328" s="90"/>
      <c r="E328" s="95"/>
      <c r="F328" s="95"/>
      <c r="G328" s="95"/>
      <c r="H328" s="95"/>
      <c r="I328" s="95"/>
      <c r="J328" s="95"/>
    </row>
    <row r="329" spans="4:10" x14ac:dyDescent="0.3">
      <c r="D329" s="90"/>
      <c r="E329" s="95"/>
      <c r="F329" s="95"/>
      <c r="G329" s="95"/>
      <c r="H329" s="95"/>
      <c r="I329" s="95"/>
      <c r="J329" s="95"/>
    </row>
    <row r="330" spans="4:10" x14ac:dyDescent="0.3">
      <c r="D330" s="90"/>
      <c r="E330" s="95"/>
      <c r="F330" s="95"/>
      <c r="G330" s="95"/>
      <c r="H330" s="95"/>
      <c r="I330" s="95"/>
      <c r="J330" s="95"/>
    </row>
    <row r="331" spans="4:10" x14ac:dyDescent="0.3">
      <c r="D331" s="90"/>
      <c r="E331" s="95"/>
      <c r="F331" s="95"/>
      <c r="G331" s="95"/>
      <c r="H331" s="95"/>
      <c r="I331" s="95"/>
      <c r="J331" s="95"/>
    </row>
    <row r="332" spans="4:10" x14ac:dyDescent="0.3">
      <c r="D332" s="90"/>
      <c r="E332" s="95"/>
      <c r="F332" s="95"/>
      <c r="G332" s="95"/>
      <c r="H332" s="95"/>
      <c r="I332" s="95"/>
      <c r="J332" s="95"/>
    </row>
    <row r="333" spans="4:10" x14ac:dyDescent="0.3">
      <c r="D333" s="90"/>
      <c r="E333" s="95"/>
      <c r="F333" s="95"/>
      <c r="G333" s="95"/>
      <c r="H333" s="95"/>
      <c r="I333" s="95"/>
      <c r="J333" s="95"/>
    </row>
    <row r="334" spans="4:10" x14ac:dyDescent="0.3">
      <c r="D334" s="90"/>
      <c r="E334" s="95"/>
      <c r="F334" s="95"/>
      <c r="G334" s="95"/>
      <c r="H334" s="95"/>
      <c r="I334" s="95"/>
      <c r="J334" s="95"/>
    </row>
    <row r="335" spans="4:10" x14ac:dyDescent="0.3">
      <c r="D335" s="90"/>
      <c r="E335" s="95"/>
      <c r="F335" s="95"/>
      <c r="G335" s="95"/>
      <c r="H335" s="95"/>
      <c r="I335" s="95"/>
      <c r="J335" s="95"/>
    </row>
    <row r="336" spans="4:10" x14ac:dyDescent="0.3">
      <c r="D336" s="90"/>
      <c r="E336" s="95"/>
      <c r="F336" s="95"/>
      <c r="G336" s="95"/>
      <c r="H336" s="95"/>
      <c r="I336" s="95"/>
      <c r="J336" s="95"/>
    </row>
    <row r="337" spans="4:10" x14ac:dyDescent="0.3">
      <c r="D337" s="90"/>
      <c r="E337" s="95"/>
      <c r="F337" s="95"/>
      <c r="G337" s="95"/>
      <c r="H337" s="95"/>
      <c r="I337" s="95"/>
      <c r="J337" s="95"/>
    </row>
    <row r="338" spans="4:10" x14ac:dyDescent="0.3">
      <c r="D338" s="90"/>
      <c r="E338" s="95"/>
      <c r="F338" s="95"/>
      <c r="G338" s="95"/>
      <c r="H338" s="95"/>
      <c r="I338" s="95"/>
      <c r="J338" s="95"/>
    </row>
    <row r="339" spans="4:10" x14ac:dyDescent="0.3">
      <c r="D339" s="90"/>
      <c r="E339" s="95"/>
      <c r="F339" s="95"/>
      <c r="G339" s="95"/>
      <c r="H339" s="95"/>
      <c r="I339" s="95"/>
      <c r="J339" s="95"/>
    </row>
    <row r="340" spans="4:10" x14ac:dyDescent="0.3">
      <c r="D340" s="90"/>
      <c r="E340" s="95"/>
      <c r="F340" s="95"/>
      <c r="G340" s="95"/>
      <c r="H340" s="95"/>
      <c r="I340" s="95"/>
      <c r="J340" s="95"/>
    </row>
    <row r="341" spans="4:10" x14ac:dyDescent="0.3">
      <c r="D341" s="90"/>
      <c r="E341" s="95"/>
      <c r="F341" s="95"/>
      <c r="G341" s="95"/>
      <c r="H341" s="95"/>
      <c r="I341" s="95"/>
      <c r="J341" s="95"/>
    </row>
    <row r="342" spans="4:10" x14ac:dyDescent="0.3">
      <c r="D342" s="90"/>
      <c r="E342" s="95"/>
      <c r="F342" s="95"/>
      <c r="G342" s="95"/>
      <c r="H342" s="95"/>
      <c r="I342" s="95"/>
      <c r="J342" s="95"/>
    </row>
    <row r="343" spans="4:10" x14ac:dyDescent="0.3">
      <c r="D343" s="90"/>
      <c r="E343" s="95"/>
      <c r="F343" s="95"/>
      <c r="G343" s="95"/>
      <c r="H343" s="95"/>
      <c r="I343" s="95"/>
      <c r="J343" s="95"/>
    </row>
    <row r="344" spans="4:10" x14ac:dyDescent="0.3">
      <c r="D344" s="90"/>
      <c r="E344" s="95"/>
      <c r="F344" s="95"/>
      <c r="G344" s="95"/>
      <c r="H344" s="95"/>
      <c r="I344" s="95"/>
      <c r="J344" s="95"/>
    </row>
    <row r="345" spans="4:10" x14ac:dyDescent="0.3">
      <c r="D345" s="90"/>
      <c r="E345" s="95"/>
      <c r="F345" s="95"/>
      <c r="G345" s="95"/>
      <c r="H345" s="95"/>
      <c r="I345" s="95"/>
      <c r="J345" s="95"/>
    </row>
    <row r="346" spans="4:10" x14ac:dyDescent="0.3">
      <c r="D346" s="90"/>
      <c r="E346" s="95"/>
      <c r="F346" s="95"/>
      <c r="G346" s="95"/>
      <c r="H346" s="95"/>
      <c r="I346" s="95"/>
      <c r="J346" s="95"/>
    </row>
    <row r="347" spans="4:10" x14ac:dyDescent="0.3">
      <c r="D347" s="90"/>
      <c r="E347" s="95"/>
      <c r="F347" s="95"/>
      <c r="G347" s="95"/>
      <c r="H347" s="95"/>
      <c r="I347" s="95"/>
      <c r="J347" s="95"/>
    </row>
    <row r="348" spans="4:10" x14ac:dyDescent="0.3">
      <c r="D348" s="90"/>
      <c r="E348" s="95"/>
      <c r="F348" s="95"/>
      <c r="G348" s="95"/>
      <c r="H348" s="95"/>
      <c r="I348" s="95"/>
      <c r="J348" s="95"/>
    </row>
    <row r="349" spans="4:10" x14ac:dyDescent="0.3">
      <c r="D349" s="90"/>
      <c r="E349" s="95"/>
      <c r="F349" s="95"/>
      <c r="G349" s="95"/>
      <c r="H349" s="95"/>
      <c r="I349" s="95"/>
      <c r="J349" s="95"/>
    </row>
    <row r="350" spans="4:10" x14ac:dyDescent="0.3">
      <c r="D350" s="90"/>
      <c r="E350" s="95"/>
      <c r="F350" s="95"/>
      <c r="G350" s="95"/>
      <c r="H350" s="95"/>
      <c r="I350" s="95"/>
      <c r="J350" s="95"/>
    </row>
    <row r="351" spans="4:10" x14ac:dyDescent="0.3">
      <c r="D351" s="90"/>
      <c r="E351" s="95"/>
      <c r="F351" s="95"/>
      <c r="G351" s="95"/>
      <c r="H351" s="95"/>
      <c r="I351" s="95"/>
      <c r="J351" s="95"/>
    </row>
    <row r="352" spans="4:10" x14ac:dyDescent="0.3">
      <c r="D352" s="90"/>
      <c r="E352" s="95"/>
      <c r="F352" s="95"/>
      <c r="G352" s="95"/>
      <c r="H352" s="95"/>
      <c r="I352" s="95"/>
      <c r="J352" s="95"/>
    </row>
    <row r="353" spans="4:10" x14ac:dyDescent="0.3">
      <c r="D353" s="90"/>
      <c r="E353" s="95"/>
      <c r="F353" s="95"/>
      <c r="G353" s="95"/>
      <c r="H353" s="95"/>
      <c r="I353" s="95"/>
      <c r="J353" s="95"/>
    </row>
    <row r="354" spans="4:10" x14ac:dyDescent="0.3">
      <c r="D354" s="90"/>
      <c r="E354" s="95"/>
      <c r="F354" s="95"/>
      <c r="G354" s="95"/>
      <c r="H354" s="95"/>
      <c r="I354" s="95"/>
      <c r="J354" s="95"/>
    </row>
    <row r="355" spans="4:10" x14ac:dyDescent="0.3">
      <c r="D355" s="90"/>
      <c r="E355" s="95"/>
      <c r="F355" s="95"/>
      <c r="G355" s="95"/>
      <c r="H355" s="95"/>
      <c r="I355" s="95"/>
      <c r="J355" s="95"/>
    </row>
    <row r="356" spans="4:10" x14ac:dyDescent="0.3">
      <c r="D356" s="90"/>
      <c r="E356" s="95"/>
      <c r="F356" s="95"/>
      <c r="G356" s="95"/>
      <c r="H356" s="95"/>
      <c r="I356" s="95"/>
      <c r="J356" s="95"/>
    </row>
    <row r="357" spans="4:10" x14ac:dyDescent="0.3">
      <c r="D357" s="90"/>
      <c r="E357" s="95"/>
      <c r="F357" s="95"/>
      <c r="G357" s="95"/>
      <c r="H357" s="95"/>
      <c r="I357" s="95"/>
      <c r="J357" s="95"/>
    </row>
    <row r="358" spans="4:10" x14ac:dyDescent="0.3">
      <c r="D358" s="90"/>
      <c r="E358" s="95"/>
      <c r="F358" s="95"/>
      <c r="G358" s="95"/>
      <c r="H358" s="95"/>
      <c r="I358" s="95"/>
      <c r="J358" s="95"/>
    </row>
    <row r="359" spans="4:10" x14ac:dyDescent="0.3">
      <c r="D359" s="90"/>
      <c r="E359" s="95"/>
      <c r="F359" s="95"/>
      <c r="G359" s="95"/>
      <c r="H359" s="95"/>
      <c r="I359" s="95"/>
      <c r="J359" s="95"/>
    </row>
    <row r="360" spans="4:10" x14ac:dyDescent="0.3">
      <c r="D360" s="90"/>
      <c r="E360" s="95"/>
      <c r="F360" s="95"/>
      <c r="G360" s="95"/>
      <c r="H360" s="95"/>
      <c r="I360" s="95"/>
      <c r="J360" s="95"/>
    </row>
    <row r="361" spans="4:10" x14ac:dyDescent="0.3">
      <c r="D361" s="90"/>
      <c r="E361" s="95"/>
      <c r="F361" s="95"/>
      <c r="G361" s="95"/>
      <c r="H361" s="95"/>
      <c r="I361" s="95"/>
      <c r="J361" s="95"/>
    </row>
    <row r="362" spans="4:10" x14ac:dyDescent="0.3">
      <c r="D362" s="90"/>
      <c r="E362" s="95"/>
      <c r="F362" s="95"/>
      <c r="G362" s="95"/>
      <c r="H362" s="95"/>
      <c r="I362" s="95"/>
      <c r="J362" s="95"/>
    </row>
    <row r="363" spans="4:10" x14ac:dyDescent="0.3">
      <c r="D363" s="90"/>
      <c r="E363" s="95"/>
      <c r="F363" s="95"/>
      <c r="G363" s="95"/>
      <c r="H363" s="95"/>
      <c r="I363" s="95"/>
      <c r="J363" s="95"/>
    </row>
    <row r="364" spans="4:10" x14ac:dyDescent="0.3">
      <c r="D364" s="90"/>
      <c r="E364" s="95"/>
      <c r="F364" s="95"/>
      <c r="G364" s="95"/>
      <c r="H364" s="95"/>
      <c r="I364" s="95"/>
      <c r="J364" s="95"/>
    </row>
    <row r="365" spans="4:10" x14ac:dyDescent="0.3">
      <c r="D365" s="90"/>
      <c r="E365" s="95"/>
      <c r="F365" s="95"/>
      <c r="G365" s="95"/>
      <c r="H365" s="95"/>
      <c r="I365" s="95"/>
      <c r="J365" s="95"/>
    </row>
    <row r="366" spans="4:10" x14ac:dyDescent="0.3">
      <c r="D366" s="90"/>
      <c r="E366" s="95"/>
      <c r="F366" s="95"/>
      <c r="G366" s="95"/>
      <c r="H366" s="95"/>
      <c r="I366" s="95"/>
      <c r="J366" s="95"/>
    </row>
    <row r="367" spans="4:10" x14ac:dyDescent="0.3">
      <c r="D367" s="90"/>
      <c r="E367" s="95"/>
      <c r="F367" s="95"/>
      <c r="G367" s="95"/>
      <c r="H367" s="95"/>
      <c r="I367" s="95"/>
      <c r="J367" s="95"/>
    </row>
    <row r="368" spans="4:10" x14ac:dyDescent="0.3">
      <c r="D368" s="90"/>
      <c r="E368" s="95"/>
      <c r="F368" s="95"/>
      <c r="G368" s="95"/>
      <c r="H368" s="95"/>
      <c r="I368" s="95"/>
      <c r="J368" s="95"/>
    </row>
    <row r="369" spans="4:10" x14ac:dyDescent="0.3">
      <c r="D369" s="90"/>
      <c r="E369" s="95"/>
      <c r="F369" s="95"/>
      <c r="G369" s="95"/>
      <c r="H369" s="95"/>
      <c r="I369" s="95"/>
      <c r="J369" s="95"/>
    </row>
    <row r="370" spans="4:10" x14ac:dyDescent="0.3">
      <c r="D370" s="90"/>
      <c r="E370" s="95"/>
      <c r="F370" s="95"/>
      <c r="G370" s="95"/>
      <c r="H370" s="95"/>
      <c r="I370" s="95"/>
      <c r="J370" s="95"/>
    </row>
    <row r="371" spans="4:10" x14ac:dyDescent="0.3">
      <c r="D371" s="90"/>
      <c r="E371" s="95"/>
      <c r="F371" s="95"/>
      <c r="G371" s="95"/>
      <c r="H371" s="95"/>
      <c r="I371" s="95"/>
      <c r="J371" s="95"/>
    </row>
    <row r="372" spans="4:10" x14ac:dyDescent="0.3">
      <c r="D372" s="90"/>
      <c r="E372" s="95"/>
      <c r="F372" s="95"/>
      <c r="G372" s="95"/>
      <c r="H372" s="95"/>
      <c r="I372" s="95"/>
      <c r="J372" s="95"/>
    </row>
    <row r="373" spans="4:10" x14ac:dyDescent="0.3">
      <c r="D373" s="90"/>
      <c r="E373" s="95"/>
      <c r="F373" s="95"/>
      <c r="G373" s="95"/>
      <c r="H373" s="95"/>
      <c r="I373" s="95"/>
      <c r="J373" s="95"/>
    </row>
    <row r="374" spans="4:10" x14ac:dyDescent="0.3">
      <c r="D374" s="90"/>
      <c r="E374" s="95"/>
      <c r="F374" s="95"/>
      <c r="G374" s="95"/>
      <c r="H374" s="95"/>
      <c r="I374" s="95"/>
      <c r="J374" s="95"/>
    </row>
    <row r="375" spans="4:10" x14ac:dyDescent="0.3">
      <c r="D375" s="90"/>
      <c r="E375" s="95"/>
      <c r="F375" s="95"/>
      <c r="G375" s="95"/>
      <c r="H375" s="95"/>
      <c r="I375" s="95"/>
      <c r="J375" s="95"/>
    </row>
    <row r="376" spans="4:10" x14ac:dyDescent="0.3">
      <c r="D376" s="90"/>
      <c r="E376" s="95"/>
      <c r="F376" s="95"/>
      <c r="G376" s="95"/>
      <c r="H376" s="95"/>
      <c r="I376" s="95"/>
      <c r="J376" s="95"/>
    </row>
    <row r="377" spans="4:10" x14ac:dyDescent="0.3">
      <c r="D377" s="90"/>
      <c r="E377" s="95"/>
      <c r="F377" s="95"/>
      <c r="G377" s="95"/>
      <c r="H377" s="95"/>
      <c r="I377" s="95"/>
      <c r="J377" s="95"/>
    </row>
    <row r="378" spans="4:10" x14ac:dyDescent="0.3">
      <c r="D378" s="90"/>
      <c r="E378" s="95"/>
      <c r="F378" s="95"/>
      <c r="G378" s="95"/>
      <c r="H378" s="95"/>
      <c r="I378" s="95"/>
      <c r="J378" s="95"/>
    </row>
    <row r="379" spans="4:10" x14ac:dyDescent="0.3">
      <c r="D379" s="90"/>
      <c r="E379" s="95"/>
      <c r="F379" s="95"/>
      <c r="G379" s="95"/>
      <c r="H379" s="95"/>
      <c r="I379" s="95"/>
      <c r="J379" s="95"/>
    </row>
    <row r="380" spans="4:10" x14ac:dyDescent="0.3">
      <c r="D380" s="90"/>
      <c r="E380" s="95"/>
      <c r="F380" s="95"/>
      <c r="G380" s="95"/>
      <c r="H380" s="95"/>
      <c r="I380" s="95"/>
      <c r="J380" s="95"/>
    </row>
    <row r="381" spans="4:10" x14ac:dyDescent="0.3">
      <c r="D381" s="90"/>
      <c r="E381" s="95"/>
      <c r="F381" s="95"/>
      <c r="G381" s="95"/>
      <c r="H381" s="95"/>
      <c r="I381" s="95"/>
      <c r="J381" s="95"/>
    </row>
    <row r="382" spans="4:10" x14ac:dyDescent="0.3">
      <c r="D382" s="90"/>
      <c r="E382" s="95"/>
      <c r="F382" s="95"/>
      <c r="G382" s="95"/>
      <c r="H382" s="95"/>
      <c r="I382" s="95"/>
      <c r="J382" s="95"/>
    </row>
    <row r="383" spans="4:10" x14ac:dyDescent="0.3">
      <c r="D383" s="90"/>
      <c r="E383" s="95"/>
      <c r="F383" s="95"/>
      <c r="G383" s="95"/>
      <c r="H383" s="95"/>
      <c r="I383" s="95"/>
      <c r="J383" s="95"/>
    </row>
    <row r="384" spans="4:10" x14ac:dyDescent="0.3">
      <c r="D384" s="90"/>
      <c r="E384" s="95"/>
      <c r="F384" s="95"/>
      <c r="G384" s="95"/>
      <c r="H384" s="95"/>
      <c r="I384" s="95"/>
      <c r="J384" s="95"/>
    </row>
    <row r="385" spans="4:10" x14ac:dyDescent="0.3">
      <c r="D385" s="90"/>
      <c r="E385" s="95"/>
      <c r="F385" s="95"/>
      <c r="G385" s="95"/>
      <c r="H385" s="95"/>
      <c r="I385" s="95"/>
      <c r="J385" s="95"/>
    </row>
    <row r="386" spans="4:10" x14ac:dyDescent="0.3">
      <c r="D386" s="90"/>
      <c r="E386" s="95"/>
      <c r="F386" s="95"/>
      <c r="G386" s="95"/>
      <c r="H386" s="95"/>
      <c r="I386" s="95"/>
      <c r="J386" s="95"/>
    </row>
    <row r="387" spans="4:10" x14ac:dyDescent="0.3">
      <c r="D387" s="90"/>
      <c r="E387" s="95"/>
      <c r="F387" s="95"/>
      <c r="G387" s="95"/>
      <c r="H387" s="95"/>
      <c r="I387" s="95"/>
      <c r="J387" s="95"/>
    </row>
    <row r="388" spans="4:10" x14ac:dyDescent="0.3">
      <c r="D388" s="90"/>
      <c r="E388" s="95"/>
      <c r="F388" s="95"/>
      <c r="G388" s="95"/>
      <c r="H388" s="95"/>
      <c r="I388" s="95"/>
      <c r="J388" s="95"/>
    </row>
    <row r="389" spans="4:10" x14ac:dyDescent="0.3">
      <c r="D389" s="90"/>
      <c r="E389" s="95"/>
      <c r="F389" s="95"/>
      <c r="G389" s="95"/>
      <c r="H389" s="95"/>
      <c r="I389" s="95"/>
      <c r="J389" s="95"/>
    </row>
    <row r="390" spans="4:10" x14ac:dyDescent="0.3">
      <c r="D390" s="90"/>
      <c r="E390" s="95"/>
      <c r="F390" s="95"/>
      <c r="G390" s="95"/>
      <c r="H390" s="95"/>
      <c r="I390" s="95"/>
      <c r="J390" s="95"/>
    </row>
    <row r="391" spans="4:10" x14ac:dyDescent="0.3">
      <c r="D391" s="90"/>
      <c r="E391" s="95"/>
      <c r="F391" s="95"/>
      <c r="G391" s="95"/>
      <c r="H391" s="95"/>
      <c r="I391" s="95"/>
      <c r="J391" s="95"/>
    </row>
    <row r="392" spans="4:10" x14ac:dyDescent="0.3">
      <c r="D392" s="90"/>
      <c r="E392" s="95"/>
      <c r="F392" s="95"/>
      <c r="G392" s="95"/>
      <c r="H392" s="95"/>
      <c r="I392" s="95"/>
      <c r="J392" s="95"/>
    </row>
    <row r="393" spans="4:10" x14ac:dyDescent="0.3">
      <c r="D393" s="90"/>
      <c r="E393" s="95"/>
      <c r="F393" s="95"/>
      <c r="G393" s="95"/>
      <c r="H393" s="95"/>
      <c r="I393" s="95"/>
      <c r="J393" s="95"/>
    </row>
    <row r="394" spans="4:10" x14ac:dyDescent="0.3">
      <c r="D394" s="90"/>
      <c r="E394" s="95"/>
      <c r="F394" s="95"/>
      <c r="G394" s="95"/>
      <c r="H394" s="95"/>
      <c r="I394" s="95"/>
      <c r="J394" s="95"/>
    </row>
    <row r="395" spans="4:10" x14ac:dyDescent="0.3">
      <c r="D395" s="90"/>
      <c r="E395" s="95"/>
      <c r="F395" s="95"/>
      <c r="G395" s="95"/>
      <c r="H395" s="95"/>
      <c r="I395" s="95"/>
      <c r="J395" s="95"/>
    </row>
    <row r="396" spans="4:10" x14ac:dyDescent="0.3">
      <c r="D396" s="90"/>
      <c r="E396" s="95"/>
      <c r="F396" s="95"/>
      <c r="G396" s="95"/>
      <c r="H396" s="95"/>
      <c r="I396" s="95"/>
      <c r="J396" s="95"/>
    </row>
    <row r="397" spans="4:10" x14ac:dyDescent="0.3">
      <c r="D397" s="90"/>
      <c r="E397" s="95"/>
      <c r="F397" s="95"/>
      <c r="G397" s="95"/>
      <c r="H397" s="95"/>
      <c r="I397" s="95"/>
      <c r="J397" s="95"/>
    </row>
    <row r="398" spans="4:10" x14ac:dyDescent="0.3">
      <c r="D398" s="90"/>
      <c r="E398" s="95"/>
      <c r="F398" s="95"/>
      <c r="G398" s="95"/>
      <c r="H398" s="95"/>
      <c r="I398" s="95"/>
      <c r="J398" s="95"/>
    </row>
    <row r="399" spans="4:10" x14ac:dyDescent="0.3">
      <c r="D399" s="90"/>
      <c r="E399" s="95"/>
      <c r="F399" s="95"/>
      <c r="G399" s="95"/>
      <c r="H399" s="95"/>
      <c r="I399" s="95"/>
      <c r="J399" s="95"/>
    </row>
    <row r="400" spans="4:10" x14ac:dyDescent="0.3">
      <c r="D400" s="90"/>
      <c r="E400" s="95"/>
      <c r="F400" s="95"/>
      <c r="G400" s="95"/>
      <c r="H400" s="95"/>
      <c r="I400" s="95"/>
      <c r="J400" s="95"/>
    </row>
    <row r="401" spans="4:10" x14ac:dyDescent="0.3">
      <c r="D401" s="90"/>
      <c r="E401" s="95"/>
      <c r="F401" s="95"/>
      <c r="G401" s="95"/>
      <c r="H401" s="95"/>
      <c r="I401" s="95"/>
      <c r="J401" s="95"/>
    </row>
    <row r="402" spans="4:10" x14ac:dyDescent="0.3">
      <c r="D402" s="90"/>
      <c r="E402" s="95"/>
      <c r="F402" s="95"/>
      <c r="G402" s="95"/>
      <c r="H402" s="95"/>
      <c r="I402" s="95"/>
      <c r="J402" s="95"/>
    </row>
    <row r="403" spans="4:10" x14ac:dyDescent="0.3">
      <c r="D403" s="90"/>
      <c r="E403" s="95"/>
      <c r="F403" s="95"/>
      <c r="G403" s="95"/>
      <c r="H403" s="95"/>
      <c r="I403" s="95"/>
      <c r="J403" s="95"/>
    </row>
    <row r="404" spans="4:10" x14ac:dyDescent="0.3">
      <c r="D404" s="90"/>
      <c r="E404" s="95"/>
      <c r="F404" s="95"/>
      <c r="G404" s="95"/>
      <c r="H404" s="95"/>
      <c r="I404" s="95"/>
      <c r="J404" s="95"/>
    </row>
    <row r="405" spans="4:10" x14ac:dyDescent="0.3">
      <c r="D405" s="90"/>
      <c r="E405" s="95"/>
      <c r="F405" s="95"/>
      <c r="G405" s="95"/>
      <c r="H405" s="95"/>
      <c r="I405" s="95"/>
      <c r="J405" s="95"/>
    </row>
    <row r="406" spans="4:10" x14ac:dyDescent="0.3">
      <c r="D406" s="90"/>
      <c r="E406" s="95"/>
      <c r="F406" s="95"/>
      <c r="G406" s="95"/>
      <c r="H406" s="95"/>
      <c r="I406" s="95"/>
      <c r="J406" s="95"/>
    </row>
    <row r="407" spans="4:10" x14ac:dyDescent="0.3">
      <c r="D407" s="90"/>
      <c r="E407" s="95"/>
      <c r="F407" s="95"/>
      <c r="G407" s="95"/>
      <c r="H407" s="95"/>
      <c r="I407" s="95"/>
      <c r="J407" s="95"/>
    </row>
    <row r="408" spans="4:10" x14ac:dyDescent="0.3">
      <c r="D408" s="90"/>
      <c r="E408" s="95"/>
      <c r="F408" s="95"/>
      <c r="G408" s="95"/>
      <c r="H408" s="95"/>
      <c r="I408" s="95"/>
      <c r="J408" s="95"/>
    </row>
    <row r="409" spans="4:10" x14ac:dyDescent="0.3">
      <c r="D409" s="90"/>
      <c r="E409" s="95"/>
      <c r="F409" s="95"/>
      <c r="G409" s="95"/>
      <c r="H409" s="95"/>
      <c r="I409" s="95"/>
      <c r="J409" s="95"/>
    </row>
    <row r="410" spans="4:10" x14ac:dyDescent="0.3">
      <c r="D410" s="90"/>
      <c r="E410" s="95"/>
      <c r="F410" s="95"/>
      <c r="G410" s="95"/>
      <c r="H410" s="95"/>
      <c r="I410" s="95"/>
      <c r="J410" s="95"/>
    </row>
    <row r="411" spans="4:10" x14ac:dyDescent="0.3">
      <c r="D411" s="90"/>
      <c r="E411" s="95"/>
      <c r="F411" s="95"/>
      <c r="G411" s="95"/>
      <c r="H411" s="95"/>
      <c r="I411" s="95"/>
      <c r="J411" s="95"/>
    </row>
    <row r="412" spans="4:10" x14ac:dyDescent="0.3">
      <c r="D412" s="90"/>
      <c r="E412" s="95"/>
      <c r="F412" s="95"/>
      <c r="G412" s="95"/>
      <c r="H412" s="95"/>
      <c r="I412" s="95"/>
      <c r="J412" s="95"/>
    </row>
    <row r="413" spans="4:10" x14ac:dyDescent="0.3">
      <c r="D413" s="90"/>
      <c r="E413" s="95"/>
      <c r="F413" s="95"/>
      <c r="G413" s="95"/>
      <c r="H413" s="95"/>
      <c r="I413" s="95"/>
      <c r="J413" s="95"/>
    </row>
    <row r="414" spans="4:10" x14ac:dyDescent="0.3">
      <c r="D414" s="90"/>
      <c r="E414" s="95"/>
      <c r="F414" s="95"/>
      <c r="G414" s="95"/>
      <c r="H414" s="95"/>
      <c r="I414" s="95"/>
      <c r="J414" s="95"/>
    </row>
    <row r="415" spans="4:10" x14ac:dyDescent="0.3">
      <c r="D415" s="90"/>
      <c r="E415" s="95"/>
      <c r="F415" s="95"/>
      <c r="G415" s="95"/>
      <c r="H415" s="95"/>
      <c r="I415" s="95"/>
      <c r="J415" s="95"/>
    </row>
    <row r="416" spans="4:10" x14ac:dyDescent="0.3">
      <c r="D416" s="90"/>
      <c r="E416" s="95"/>
      <c r="F416" s="95"/>
      <c r="G416" s="95"/>
      <c r="H416" s="95"/>
      <c r="I416" s="95"/>
      <c r="J416" s="95"/>
    </row>
    <row r="417" spans="4:10" x14ac:dyDescent="0.3">
      <c r="D417" s="90"/>
      <c r="E417" s="95"/>
      <c r="F417" s="95"/>
      <c r="G417" s="95"/>
      <c r="H417" s="95"/>
      <c r="I417" s="95"/>
      <c r="J417" s="95"/>
    </row>
    <row r="418" spans="4:10" x14ac:dyDescent="0.3">
      <c r="D418" s="90"/>
      <c r="E418" s="95"/>
      <c r="F418" s="95"/>
      <c r="G418" s="95"/>
      <c r="H418" s="95"/>
      <c r="I418" s="95"/>
      <c r="J418" s="95"/>
    </row>
    <row r="419" spans="4:10" x14ac:dyDescent="0.3">
      <c r="D419" s="90"/>
      <c r="E419" s="95"/>
      <c r="F419" s="95"/>
      <c r="G419" s="95"/>
      <c r="H419" s="95"/>
      <c r="I419" s="95"/>
      <c r="J419" s="95"/>
    </row>
    <row r="420" spans="4:10" x14ac:dyDescent="0.3">
      <c r="D420" s="90"/>
      <c r="E420" s="95"/>
      <c r="F420" s="95"/>
      <c r="G420" s="95"/>
      <c r="H420" s="95"/>
      <c r="I420" s="95"/>
      <c r="J420" s="95"/>
    </row>
    <row r="421" spans="4:10" x14ac:dyDescent="0.3">
      <c r="D421" s="90"/>
      <c r="E421" s="95"/>
      <c r="F421" s="95"/>
      <c r="G421" s="95"/>
      <c r="H421" s="95"/>
      <c r="I421" s="95"/>
      <c r="J421" s="95"/>
    </row>
    <row r="422" spans="4:10" x14ac:dyDescent="0.3">
      <c r="D422" s="90"/>
      <c r="E422" s="95"/>
      <c r="F422" s="95"/>
      <c r="G422" s="95"/>
      <c r="H422" s="95"/>
      <c r="I422" s="95"/>
      <c r="J422" s="95"/>
    </row>
    <row r="423" spans="4:10" x14ac:dyDescent="0.3">
      <c r="D423" s="90"/>
      <c r="E423" s="95"/>
      <c r="F423" s="95"/>
      <c r="G423" s="95"/>
      <c r="H423" s="95"/>
      <c r="I423" s="95"/>
      <c r="J423" s="95"/>
    </row>
    <row r="424" spans="4:10" x14ac:dyDescent="0.3">
      <c r="D424" s="90"/>
      <c r="E424" s="95"/>
      <c r="F424" s="95"/>
      <c r="G424" s="95"/>
      <c r="H424" s="95"/>
      <c r="I424" s="95"/>
      <c r="J424" s="95"/>
    </row>
    <row r="425" spans="4:10" x14ac:dyDescent="0.3">
      <c r="D425" s="90"/>
      <c r="E425" s="95"/>
      <c r="F425" s="95"/>
      <c r="G425" s="95"/>
      <c r="H425" s="95"/>
      <c r="I425" s="95"/>
      <c r="J425" s="95"/>
    </row>
    <row r="426" spans="4:10" x14ac:dyDescent="0.3">
      <c r="D426" s="90"/>
      <c r="E426" s="95"/>
      <c r="F426" s="95"/>
      <c r="G426" s="95"/>
      <c r="H426" s="95"/>
      <c r="I426" s="95"/>
      <c r="J426" s="95"/>
    </row>
    <row r="427" spans="4:10" x14ac:dyDescent="0.3">
      <c r="D427" s="90"/>
      <c r="E427" s="95"/>
      <c r="F427" s="95"/>
      <c r="G427" s="95"/>
      <c r="H427" s="95"/>
      <c r="I427" s="95"/>
      <c r="J427" s="95"/>
    </row>
    <row r="428" spans="4:10" x14ac:dyDescent="0.3">
      <c r="D428" s="90"/>
      <c r="E428" s="95"/>
      <c r="F428" s="95"/>
      <c r="G428" s="95"/>
      <c r="H428" s="95"/>
      <c r="I428" s="95"/>
      <c r="J428" s="95"/>
    </row>
    <row r="429" spans="4:10" x14ac:dyDescent="0.3">
      <c r="D429" s="90"/>
      <c r="E429" s="95"/>
      <c r="F429" s="95"/>
      <c r="G429" s="95"/>
      <c r="H429" s="95"/>
      <c r="I429" s="95"/>
      <c r="J429" s="95"/>
    </row>
    <row r="430" spans="4:10" x14ac:dyDescent="0.3">
      <c r="D430" s="90"/>
      <c r="E430" s="95"/>
      <c r="F430" s="95"/>
      <c r="G430" s="95"/>
      <c r="H430" s="95"/>
      <c r="I430" s="95"/>
      <c r="J430" s="95"/>
    </row>
    <row r="431" spans="4:10" x14ac:dyDescent="0.3">
      <c r="D431" s="90"/>
      <c r="E431" s="95"/>
      <c r="F431" s="95"/>
      <c r="G431" s="95"/>
      <c r="H431" s="95"/>
      <c r="I431" s="95"/>
      <c r="J431" s="95"/>
    </row>
    <row r="432" spans="4:10" x14ac:dyDescent="0.3">
      <c r="D432" s="90"/>
      <c r="E432" s="95"/>
      <c r="F432" s="95"/>
      <c r="G432" s="95"/>
      <c r="H432" s="95"/>
      <c r="I432" s="95"/>
      <c r="J432" s="95"/>
    </row>
    <row r="433" spans="4:10" x14ac:dyDescent="0.3">
      <c r="D433" s="90"/>
      <c r="E433" s="95"/>
      <c r="F433" s="95"/>
      <c r="G433" s="95"/>
      <c r="H433" s="95"/>
      <c r="I433" s="95"/>
      <c r="J433" s="95"/>
    </row>
    <row r="434" spans="4:10" x14ac:dyDescent="0.3">
      <c r="D434" s="90"/>
      <c r="E434" s="95"/>
      <c r="F434" s="95"/>
      <c r="G434" s="95"/>
      <c r="H434" s="95"/>
      <c r="I434" s="95"/>
      <c r="J434" s="95"/>
    </row>
    <row r="435" spans="4:10" x14ac:dyDescent="0.3">
      <c r="D435" s="90"/>
      <c r="E435" s="95"/>
      <c r="F435" s="95"/>
      <c r="G435" s="95"/>
      <c r="H435" s="95"/>
      <c r="I435" s="95"/>
      <c r="J435" s="95"/>
    </row>
    <row r="436" spans="4:10" x14ac:dyDescent="0.3">
      <c r="D436" s="90"/>
      <c r="E436" s="95"/>
      <c r="F436" s="95"/>
      <c r="G436" s="95"/>
      <c r="H436" s="95"/>
      <c r="I436" s="95"/>
      <c r="J436" s="95"/>
    </row>
    <row r="437" spans="4:10" x14ac:dyDescent="0.3">
      <c r="D437" s="90"/>
      <c r="E437" s="95"/>
      <c r="F437" s="95"/>
      <c r="G437" s="95"/>
      <c r="H437" s="95"/>
      <c r="I437" s="95"/>
      <c r="J437" s="95"/>
    </row>
    <row r="438" spans="4:10" x14ac:dyDescent="0.3">
      <c r="D438" s="90"/>
      <c r="E438" s="95"/>
      <c r="F438" s="95"/>
      <c r="G438" s="95"/>
      <c r="H438" s="95"/>
      <c r="I438" s="95"/>
      <c r="J438" s="95"/>
    </row>
    <row r="439" spans="4:10" x14ac:dyDescent="0.3">
      <c r="D439" s="90"/>
      <c r="E439" s="95"/>
      <c r="F439" s="95"/>
      <c r="G439" s="95"/>
      <c r="H439" s="95"/>
      <c r="I439" s="95"/>
      <c r="J439" s="95"/>
    </row>
    <row r="440" spans="4:10" x14ac:dyDescent="0.3">
      <c r="D440" s="90"/>
      <c r="E440" s="95"/>
      <c r="F440" s="95"/>
      <c r="G440" s="95"/>
      <c r="H440" s="95"/>
      <c r="I440" s="95"/>
      <c r="J440" s="95"/>
    </row>
    <row r="441" spans="4:10" x14ac:dyDescent="0.3">
      <c r="D441" s="90"/>
      <c r="E441" s="95"/>
      <c r="F441" s="95"/>
      <c r="G441" s="95"/>
      <c r="H441" s="95"/>
      <c r="I441" s="95"/>
      <c r="J441" s="95"/>
    </row>
    <row r="442" spans="4:10" x14ac:dyDescent="0.3">
      <c r="D442" s="90"/>
      <c r="E442" s="95"/>
      <c r="F442" s="95"/>
      <c r="G442" s="95"/>
      <c r="H442" s="95"/>
      <c r="I442" s="95"/>
      <c r="J442" s="95"/>
    </row>
    <row r="443" spans="4:10" x14ac:dyDescent="0.3">
      <c r="D443" s="90"/>
      <c r="E443" s="95"/>
      <c r="F443" s="95"/>
      <c r="G443" s="95"/>
      <c r="H443" s="95"/>
      <c r="I443" s="95"/>
      <c r="J443" s="95"/>
    </row>
    <row r="444" spans="4:10" x14ac:dyDescent="0.3">
      <c r="D444" s="90"/>
      <c r="E444" s="95"/>
      <c r="F444" s="95"/>
      <c r="G444" s="95"/>
      <c r="H444" s="95"/>
      <c r="I444" s="95"/>
      <c r="J444" s="95"/>
    </row>
    <row r="445" spans="4:10" x14ac:dyDescent="0.3">
      <c r="D445" s="90"/>
      <c r="E445" s="95"/>
      <c r="F445" s="95"/>
      <c r="G445" s="95"/>
      <c r="H445" s="95"/>
      <c r="I445" s="95"/>
      <c r="J445" s="95"/>
    </row>
    <row r="446" spans="4:10" x14ac:dyDescent="0.3">
      <c r="D446" s="90"/>
      <c r="E446" s="95"/>
      <c r="F446" s="95"/>
      <c r="G446" s="95"/>
      <c r="H446" s="95"/>
      <c r="I446" s="95"/>
      <c r="J446" s="95"/>
    </row>
    <row r="447" spans="4:10" x14ac:dyDescent="0.3">
      <c r="D447" s="90"/>
      <c r="E447" s="95"/>
      <c r="F447" s="95"/>
      <c r="G447" s="95"/>
      <c r="H447" s="95"/>
      <c r="I447" s="95"/>
      <c r="J447" s="95"/>
    </row>
    <row r="448" spans="4:10" x14ac:dyDescent="0.3">
      <c r="D448" s="90"/>
      <c r="E448" s="95"/>
      <c r="F448" s="95"/>
      <c r="G448" s="95"/>
      <c r="H448" s="95"/>
      <c r="I448" s="95"/>
      <c r="J448" s="95"/>
    </row>
    <row r="449" spans="4:10" x14ac:dyDescent="0.3">
      <c r="D449" s="90"/>
      <c r="E449" s="95"/>
      <c r="F449" s="95"/>
      <c r="G449" s="95"/>
      <c r="H449" s="95"/>
      <c r="I449" s="95"/>
      <c r="J449" s="95"/>
    </row>
    <row r="450" spans="4:10" x14ac:dyDescent="0.3">
      <c r="D450" s="90"/>
      <c r="E450" s="95"/>
      <c r="F450" s="95"/>
      <c r="G450" s="95"/>
      <c r="H450" s="95"/>
      <c r="I450" s="95"/>
      <c r="J450" s="95"/>
    </row>
    <row r="451" spans="4:10" x14ac:dyDescent="0.3">
      <c r="D451" s="90"/>
      <c r="E451" s="95"/>
      <c r="F451" s="95"/>
      <c r="G451" s="95"/>
      <c r="H451" s="95"/>
      <c r="I451" s="95"/>
      <c r="J451" s="95"/>
    </row>
    <row r="452" spans="4:10" x14ac:dyDescent="0.3">
      <c r="D452" s="90"/>
      <c r="E452" s="95"/>
      <c r="F452" s="95"/>
      <c r="G452" s="95"/>
      <c r="H452" s="95"/>
      <c r="I452" s="95"/>
      <c r="J452" s="95"/>
    </row>
    <row r="453" spans="4:10" x14ac:dyDescent="0.3">
      <c r="D453" s="90"/>
      <c r="E453" s="95"/>
      <c r="F453" s="95"/>
      <c r="G453" s="95"/>
      <c r="H453" s="95"/>
      <c r="I453" s="95"/>
      <c r="J453" s="95"/>
    </row>
    <row r="454" spans="4:10" x14ac:dyDescent="0.3">
      <c r="D454" s="90"/>
      <c r="E454" s="95"/>
      <c r="F454" s="95"/>
      <c r="G454" s="95"/>
      <c r="H454" s="95"/>
      <c r="I454" s="95"/>
      <c r="J454" s="95"/>
    </row>
    <row r="455" spans="4:10" x14ac:dyDescent="0.3">
      <c r="D455" s="90"/>
      <c r="E455" s="95"/>
      <c r="F455" s="95"/>
      <c r="G455" s="95"/>
      <c r="H455" s="95"/>
      <c r="I455" s="95"/>
      <c r="J455" s="95"/>
    </row>
    <row r="456" spans="4:10" x14ac:dyDescent="0.3">
      <c r="D456" s="90"/>
      <c r="E456" s="95"/>
      <c r="F456" s="95"/>
      <c r="G456" s="95"/>
      <c r="H456" s="95"/>
      <c r="I456" s="95"/>
      <c r="J456" s="95"/>
    </row>
    <row r="457" spans="4:10" x14ac:dyDescent="0.3">
      <c r="D457" s="90"/>
      <c r="E457" s="95"/>
      <c r="F457" s="95"/>
      <c r="G457" s="95"/>
      <c r="H457" s="95"/>
      <c r="I457" s="95"/>
      <c r="J457" s="95"/>
    </row>
    <row r="458" spans="4:10" x14ac:dyDescent="0.3">
      <c r="D458" s="90"/>
      <c r="E458" s="95"/>
      <c r="F458" s="95"/>
      <c r="G458" s="95"/>
      <c r="H458" s="95"/>
      <c r="I458" s="95"/>
      <c r="J458" s="95"/>
    </row>
    <row r="459" spans="4:10" x14ac:dyDescent="0.3">
      <c r="D459" s="90"/>
      <c r="E459" s="95"/>
      <c r="F459" s="95"/>
      <c r="G459" s="95"/>
      <c r="H459" s="95"/>
      <c r="I459" s="95"/>
      <c r="J459" s="95"/>
    </row>
    <row r="460" spans="4:10" x14ac:dyDescent="0.3">
      <c r="D460" s="90"/>
      <c r="E460" s="95"/>
      <c r="F460" s="95"/>
      <c r="G460" s="95"/>
      <c r="H460" s="95"/>
      <c r="I460" s="95"/>
      <c r="J460" s="95"/>
    </row>
    <row r="461" spans="4:10" x14ac:dyDescent="0.3">
      <c r="D461" s="90"/>
      <c r="E461" s="95"/>
      <c r="F461" s="95"/>
      <c r="G461" s="95"/>
      <c r="H461" s="95"/>
      <c r="I461" s="95"/>
      <c r="J461" s="95"/>
    </row>
    <row r="462" spans="4:10" x14ac:dyDescent="0.3">
      <c r="D462" s="90"/>
      <c r="E462" s="95"/>
      <c r="F462" s="95"/>
      <c r="G462" s="95"/>
      <c r="H462" s="95"/>
      <c r="I462" s="95"/>
      <c r="J462" s="95"/>
    </row>
    <row r="463" spans="4:10" x14ac:dyDescent="0.3">
      <c r="D463" s="90"/>
      <c r="E463" s="95"/>
      <c r="F463" s="95"/>
      <c r="G463" s="95"/>
      <c r="H463" s="95"/>
      <c r="I463" s="95"/>
      <c r="J463" s="95"/>
    </row>
    <row r="464" spans="4:10" x14ac:dyDescent="0.3">
      <c r="D464" s="90"/>
      <c r="E464" s="95"/>
      <c r="F464" s="95"/>
      <c r="G464" s="95"/>
      <c r="H464" s="95"/>
      <c r="I464" s="95"/>
      <c r="J464" s="95"/>
    </row>
    <row r="465" spans="4:10" x14ac:dyDescent="0.3">
      <c r="D465" s="90"/>
      <c r="E465" s="95"/>
      <c r="F465" s="95"/>
      <c r="G465" s="95"/>
      <c r="H465" s="95"/>
      <c r="I465" s="95"/>
      <c r="J465" s="95"/>
    </row>
    <row r="466" spans="4:10" x14ac:dyDescent="0.3">
      <c r="D466" s="90"/>
      <c r="E466" s="95"/>
      <c r="F466" s="95"/>
      <c r="G466" s="95"/>
      <c r="H466" s="95"/>
      <c r="I466" s="95"/>
      <c r="J466" s="95"/>
    </row>
    <row r="467" spans="4:10" x14ac:dyDescent="0.3">
      <c r="D467" s="90"/>
      <c r="E467" s="95"/>
      <c r="F467" s="95"/>
      <c r="G467" s="95"/>
      <c r="H467" s="95"/>
      <c r="I467" s="95"/>
      <c r="J467" s="95"/>
    </row>
    <row r="468" spans="4:10" x14ac:dyDescent="0.3">
      <c r="D468" s="90"/>
      <c r="E468" s="95"/>
      <c r="F468" s="95"/>
      <c r="G468" s="95"/>
      <c r="H468" s="95"/>
      <c r="I468" s="95"/>
      <c r="J468" s="95"/>
    </row>
    <row r="469" spans="4:10" x14ac:dyDescent="0.3">
      <c r="D469" s="90"/>
      <c r="E469" s="95"/>
      <c r="F469" s="95"/>
      <c r="G469" s="95"/>
      <c r="H469" s="95"/>
      <c r="I469" s="95"/>
      <c r="J469" s="95"/>
    </row>
    <row r="470" spans="4:10" x14ac:dyDescent="0.3">
      <c r="D470" s="90"/>
      <c r="E470" s="95"/>
      <c r="F470" s="95"/>
      <c r="G470" s="95"/>
      <c r="H470" s="95"/>
      <c r="I470" s="95"/>
      <c r="J470" s="95"/>
    </row>
    <row r="471" spans="4:10" x14ac:dyDescent="0.3">
      <c r="D471" s="90"/>
      <c r="E471" s="95"/>
      <c r="F471" s="95"/>
      <c r="G471" s="95"/>
      <c r="H471" s="95"/>
      <c r="I471" s="95"/>
      <c r="J471" s="95"/>
    </row>
    <row r="472" spans="4:10" x14ac:dyDescent="0.3">
      <c r="D472" s="90"/>
      <c r="E472" s="95"/>
      <c r="F472" s="95"/>
      <c r="G472" s="95"/>
      <c r="H472" s="95"/>
      <c r="I472" s="95"/>
      <c r="J472" s="95"/>
    </row>
    <row r="473" spans="4:10" x14ac:dyDescent="0.3">
      <c r="D473" s="90"/>
      <c r="E473" s="95"/>
      <c r="F473" s="95"/>
      <c r="G473" s="95"/>
      <c r="H473" s="95"/>
      <c r="I473" s="95"/>
      <c r="J473" s="95"/>
    </row>
    <row r="474" spans="4:10" x14ac:dyDescent="0.3">
      <c r="D474" s="90"/>
      <c r="E474" s="95"/>
      <c r="F474" s="95"/>
      <c r="G474" s="95"/>
      <c r="H474" s="95"/>
      <c r="I474" s="95"/>
      <c r="J474" s="95"/>
    </row>
    <row r="475" spans="4:10" x14ac:dyDescent="0.3">
      <c r="D475" s="90"/>
      <c r="E475" s="95"/>
      <c r="F475" s="95"/>
      <c r="G475" s="95"/>
      <c r="H475" s="95"/>
      <c r="I475" s="95"/>
      <c r="J475" s="95"/>
    </row>
    <row r="476" spans="4:10" x14ac:dyDescent="0.3">
      <c r="D476" s="90"/>
      <c r="E476" s="95"/>
      <c r="F476" s="95"/>
      <c r="G476" s="95"/>
      <c r="H476" s="95"/>
      <c r="I476" s="95"/>
      <c r="J476" s="95"/>
    </row>
    <row r="477" spans="4:10" x14ac:dyDescent="0.3">
      <c r="D477" s="90"/>
      <c r="E477" s="95"/>
      <c r="F477" s="95"/>
      <c r="G477" s="95"/>
      <c r="H477" s="95"/>
      <c r="I477" s="95"/>
      <c r="J477" s="95"/>
    </row>
    <row r="478" spans="4:10" x14ac:dyDescent="0.3">
      <c r="D478" s="90"/>
      <c r="E478" s="95"/>
      <c r="F478" s="95"/>
      <c r="G478" s="95"/>
      <c r="H478" s="95"/>
      <c r="I478" s="95"/>
      <c r="J478" s="95"/>
    </row>
    <row r="479" spans="4:10" x14ac:dyDescent="0.3">
      <c r="D479" s="90"/>
      <c r="E479" s="95"/>
      <c r="F479" s="95"/>
      <c r="G479" s="95"/>
      <c r="H479" s="95"/>
      <c r="I479" s="95"/>
      <c r="J479" s="95"/>
    </row>
    <row r="480" spans="4:10" x14ac:dyDescent="0.3">
      <c r="D480" s="90"/>
      <c r="E480" s="95"/>
      <c r="F480" s="95"/>
      <c r="G480" s="95"/>
      <c r="H480" s="95"/>
      <c r="I480" s="95"/>
      <c r="J480" s="95"/>
    </row>
    <row r="481" spans="4:10" x14ac:dyDescent="0.3">
      <c r="D481" s="90"/>
      <c r="E481" s="95"/>
      <c r="F481" s="95"/>
      <c r="G481" s="95"/>
      <c r="H481" s="95"/>
      <c r="I481" s="95"/>
      <c r="J481" s="95"/>
    </row>
    <row r="482" spans="4:10" x14ac:dyDescent="0.3">
      <c r="D482" s="90"/>
      <c r="E482" s="95"/>
      <c r="F482" s="95"/>
      <c r="G482" s="95"/>
      <c r="H482" s="95"/>
      <c r="I482" s="95"/>
      <c r="J482" s="95"/>
    </row>
    <row r="483" spans="4:10" x14ac:dyDescent="0.3">
      <c r="D483" s="90"/>
      <c r="E483" s="95"/>
      <c r="F483" s="95"/>
      <c r="G483" s="95"/>
      <c r="H483" s="95"/>
      <c r="I483" s="95"/>
      <c r="J483" s="95"/>
    </row>
    <row r="484" spans="4:10" x14ac:dyDescent="0.3">
      <c r="D484" s="90"/>
      <c r="E484" s="95"/>
      <c r="F484" s="95"/>
      <c r="G484" s="95"/>
      <c r="H484" s="95"/>
      <c r="I484" s="95"/>
      <c r="J484" s="95"/>
    </row>
    <row r="485" spans="4:10" x14ac:dyDescent="0.3">
      <c r="D485" s="90"/>
      <c r="E485" s="95"/>
      <c r="F485" s="95"/>
      <c r="G485" s="95"/>
      <c r="H485" s="95"/>
      <c r="I485" s="95"/>
      <c r="J485" s="95"/>
    </row>
    <row r="486" spans="4:10" x14ac:dyDescent="0.3">
      <c r="D486" s="90"/>
      <c r="E486" s="95"/>
      <c r="F486" s="95"/>
      <c r="G486" s="95"/>
      <c r="H486" s="95"/>
      <c r="I486" s="95"/>
      <c r="J486" s="95"/>
    </row>
    <row r="487" spans="4:10" x14ac:dyDescent="0.3">
      <c r="D487" s="90"/>
      <c r="E487" s="95"/>
      <c r="F487" s="95"/>
      <c r="G487" s="95"/>
      <c r="H487" s="95"/>
      <c r="I487" s="95"/>
      <c r="J487" s="95"/>
    </row>
    <row r="488" spans="4:10" x14ac:dyDescent="0.3">
      <c r="D488" s="90"/>
      <c r="E488" s="95"/>
      <c r="F488" s="95"/>
      <c r="G488" s="95"/>
      <c r="H488" s="95"/>
      <c r="I488" s="95"/>
      <c r="J488" s="95"/>
    </row>
    <row r="489" spans="4:10" x14ac:dyDescent="0.3">
      <c r="D489" s="90"/>
      <c r="E489" s="95"/>
      <c r="F489" s="95"/>
      <c r="G489" s="95"/>
      <c r="H489" s="95"/>
      <c r="I489" s="95"/>
      <c r="J489" s="95"/>
    </row>
    <row r="490" spans="4:10" x14ac:dyDescent="0.3">
      <c r="D490" s="90"/>
      <c r="E490" s="95"/>
      <c r="F490" s="95"/>
      <c r="G490" s="95"/>
      <c r="H490" s="95"/>
      <c r="I490" s="95"/>
      <c r="J490" s="95"/>
    </row>
    <row r="491" spans="4:10" x14ac:dyDescent="0.3">
      <c r="D491" s="90"/>
      <c r="E491" s="95"/>
      <c r="F491" s="95"/>
      <c r="G491" s="95"/>
      <c r="H491" s="95"/>
      <c r="I491" s="95"/>
      <c r="J491" s="95"/>
    </row>
    <row r="492" spans="4:10" x14ac:dyDescent="0.3">
      <c r="D492" s="90"/>
      <c r="E492" s="95"/>
      <c r="F492" s="95"/>
      <c r="G492" s="95"/>
      <c r="H492" s="95"/>
      <c r="I492" s="95"/>
      <c r="J492" s="95"/>
    </row>
    <row r="493" spans="4:10" x14ac:dyDescent="0.3">
      <c r="D493" s="90"/>
      <c r="E493" s="95"/>
      <c r="F493" s="95"/>
      <c r="G493" s="95"/>
      <c r="H493" s="95"/>
      <c r="I493" s="95"/>
      <c r="J493" s="95"/>
    </row>
    <row r="494" spans="4:10" x14ac:dyDescent="0.3">
      <c r="D494" s="90"/>
      <c r="E494" s="95"/>
      <c r="F494" s="95"/>
      <c r="G494" s="95"/>
      <c r="H494" s="95"/>
      <c r="I494" s="95"/>
      <c r="J494" s="95"/>
    </row>
    <row r="495" spans="4:10" x14ac:dyDescent="0.3">
      <c r="D495" s="90"/>
      <c r="E495" s="95"/>
      <c r="F495" s="95"/>
      <c r="G495" s="95"/>
      <c r="H495" s="95"/>
      <c r="I495" s="95"/>
      <c r="J495" s="95"/>
    </row>
    <row r="496" spans="4:10" x14ac:dyDescent="0.3">
      <c r="D496" s="90"/>
      <c r="E496" s="95"/>
      <c r="F496" s="95"/>
      <c r="G496" s="95"/>
      <c r="H496" s="95"/>
      <c r="I496" s="95"/>
      <c r="J496" s="95"/>
    </row>
    <row r="497" spans="4:10" x14ac:dyDescent="0.3">
      <c r="D497" s="90"/>
      <c r="E497" s="95"/>
      <c r="F497" s="95"/>
      <c r="G497" s="95"/>
      <c r="H497" s="95"/>
      <c r="I497" s="95"/>
      <c r="J497" s="95"/>
    </row>
    <row r="498" spans="4:10" x14ac:dyDescent="0.3">
      <c r="D498" s="90"/>
      <c r="E498" s="95"/>
      <c r="F498" s="95"/>
      <c r="G498" s="95"/>
      <c r="H498" s="95"/>
      <c r="I498" s="95"/>
      <c r="J498" s="95"/>
    </row>
    <row r="499" spans="4:10" x14ac:dyDescent="0.3">
      <c r="D499" s="90"/>
      <c r="E499" s="95"/>
      <c r="F499" s="95"/>
      <c r="G499" s="95"/>
      <c r="H499" s="95"/>
      <c r="I499" s="95"/>
      <c r="J499" s="95"/>
    </row>
    <row r="500" spans="4:10" x14ac:dyDescent="0.3">
      <c r="D500" s="90"/>
      <c r="E500" s="95"/>
      <c r="F500" s="95"/>
      <c r="G500" s="95"/>
      <c r="H500" s="95"/>
      <c r="I500" s="95"/>
      <c r="J500" s="95"/>
    </row>
    <row r="501" spans="4:10" x14ac:dyDescent="0.3">
      <c r="D501" s="90"/>
      <c r="E501" s="95"/>
      <c r="F501" s="95"/>
      <c r="G501" s="95"/>
      <c r="H501" s="95"/>
      <c r="I501" s="95"/>
      <c r="J501" s="95"/>
    </row>
    <row r="502" spans="4:10" x14ac:dyDescent="0.3">
      <c r="D502" s="90"/>
      <c r="E502" s="95"/>
      <c r="F502" s="95"/>
      <c r="G502" s="95"/>
      <c r="H502" s="95"/>
      <c r="I502" s="95"/>
      <c r="J502" s="95"/>
    </row>
    <row r="503" spans="4:10" x14ac:dyDescent="0.3">
      <c r="D503" s="90"/>
      <c r="E503" s="95"/>
      <c r="F503" s="95"/>
      <c r="G503" s="95"/>
      <c r="H503" s="95"/>
      <c r="I503" s="95"/>
      <c r="J503" s="95"/>
    </row>
    <row r="504" spans="4:10" x14ac:dyDescent="0.3">
      <c r="D504" s="90"/>
      <c r="E504" s="95"/>
      <c r="F504" s="95"/>
      <c r="G504" s="95"/>
      <c r="H504" s="95"/>
      <c r="I504" s="95"/>
      <c r="J504" s="95"/>
    </row>
    <row r="505" spans="4:10" x14ac:dyDescent="0.3">
      <c r="D505" s="90"/>
      <c r="E505" s="95"/>
      <c r="F505" s="95"/>
      <c r="G505" s="95"/>
      <c r="H505" s="95"/>
      <c r="I505" s="95"/>
      <c r="J505" s="95"/>
    </row>
    <row r="506" spans="4:10" x14ac:dyDescent="0.3">
      <c r="D506" s="90"/>
      <c r="E506" s="95"/>
      <c r="F506" s="95"/>
      <c r="G506" s="95"/>
      <c r="H506" s="95"/>
      <c r="I506" s="95"/>
      <c r="J506" s="95"/>
    </row>
    <row r="507" spans="4:10" x14ac:dyDescent="0.3">
      <c r="D507" s="90"/>
      <c r="E507" s="95"/>
      <c r="F507" s="95"/>
      <c r="G507" s="95"/>
      <c r="H507" s="95"/>
      <c r="I507" s="95"/>
      <c r="J507" s="95"/>
    </row>
    <row r="508" spans="4:10" x14ac:dyDescent="0.3">
      <c r="D508" s="90"/>
      <c r="E508" s="95"/>
      <c r="F508" s="95"/>
      <c r="G508" s="95"/>
      <c r="H508" s="95"/>
      <c r="I508" s="95"/>
      <c r="J508" s="95"/>
    </row>
    <row r="509" spans="4:10" x14ac:dyDescent="0.3">
      <c r="D509" s="90"/>
      <c r="E509" s="95"/>
      <c r="F509" s="95"/>
      <c r="G509" s="95"/>
      <c r="H509" s="95"/>
      <c r="I509" s="95"/>
      <c r="J509" s="95"/>
    </row>
    <row r="510" spans="4:10" x14ac:dyDescent="0.3">
      <c r="D510" s="90"/>
      <c r="E510" s="95"/>
      <c r="F510" s="95"/>
      <c r="G510" s="95"/>
      <c r="H510" s="95"/>
      <c r="I510" s="95"/>
      <c r="J510" s="95"/>
    </row>
    <row r="511" spans="4:10" x14ac:dyDescent="0.3">
      <c r="D511" s="90"/>
      <c r="E511" s="95"/>
      <c r="F511" s="95"/>
      <c r="G511" s="95"/>
      <c r="H511" s="95"/>
      <c r="I511" s="95"/>
      <c r="J511" s="95"/>
    </row>
    <row r="512" spans="4:10" x14ac:dyDescent="0.3">
      <c r="D512" s="90"/>
      <c r="E512" s="95"/>
      <c r="F512" s="95"/>
      <c r="G512" s="95"/>
      <c r="H512" s="95"/>
      <c r="I512" s="95"/>
      <c r="J512" s="95"/>
    </row>
    <row r="513" spans="4:10" x14ac:dyDescent="0.3">
      <c r="D513" s="90"/>
      <c r="E513" s="95"/>
      <c r="F513" s="95"/>
      <c r="G513" s="95"/>
      <c r="H513" s="95"/>
      <c r="I513" s="95"/>
      <c r="J513" s="95"/>
    </row>
    <row r="514" spans="4:10" x14ac:dyDescent="0.3">
      <c r="D514" s="90"/>
      <c r="E514" s="95"/>
      <c r="F514" s="95"/>
      <c r="G514" s="95"/>
      <c r="H514" s="95"/>
      <c r="I514" s="95"/>
      <c r="J514" s="95"/>
    </row>
    <row r="515" spans="4:10" x14ac:dyDescent="0.3">
      <c r="D515" s="90"/>
      <c r="E515" s="95"/>
      <c r="F515" s="95"/>
      <c r="G515" s="95"/>
      <c r="H515" s="95"/>
      <c r="I515" s="95"/>
      <c r="J515" s="95"/>
    </row>
    <row r="516" spans="4:10" x14ac:dyDescent="0.3">
      <c r="D516" s="90"/>
      <c r="E516" s="95"/>
      <c r="F516" s="95"/>
      <c r="G516" s="95"/>
      <c r="H516" s="95"/>
      <c r="I516" s="95"/>
      <c r="J516" s="95"/>
    </row>
    <row r="517" spans="4:10" x14ac:dyDescent="0.3">
      <c r="D517" s="90"/>
      <c r="E517" s="95"/>
      <c r="F517" s="95"/>
      <c r="G517" s="95"/>
      <c r="H517" s="95"/>
      <c r="I517" s="95"/>
      <c r="J517" s="95"/>
    </row>
    <row r="518" spans="4:10" x14ac:dyDescent="0.3">
      <c r="D518" s="90"/>
      <c r="E518" s="95"/>
      <c r="F518" s="95"/>
      <c r="G518" s="95"/>
      <c r="H518" s="95"/>
      <c r="I518" s="95"/>
      <c r="J518" s="95"/>
    </row>
    <row r="519" spans="4:10" x14ac:dyDescent="0.3">
      <c r="D519" s="90"/>
      <c r="E519" s="95"/>
      <c r="F519" s="95"/>
      <c r="G519" s="95"/>
      <c r="H519" s="95"/>
      <c r="I519" s="95"/>
      <c r="J519" s="95"/>
    </row>
    <row r="520" spans="4:10" x14ac:dyDescent="0.3">
      <c r="D520" s="90"/>
      <c r="E520" s="95"/>
      <c r="F520" s="95"/>
      <c r="G520" s="95"/>
      <c r="H520" s="95"/>
      <c r="I520" s="95"/>
      <c r="J520" s="95"/>
    </row>
    <row r="521" spans="4:10" x14ac:dyDescent="0.3">
      <c r="D521" s="90"/>
      <c r="E521" s="95"/>
      <c r="F521" s="95"/>
      <c r="G521" s="95"/>
      <c r="H521" s="95"/>
      <c r="I521" s="95"/>
      <c r="J521" s="95"/>
    </row>
    <row r="522" spans="4:10" x14ac:dyDescent="0.3">
      <c r="D522" s="90"/>
      <c r="E522" s="95"/>
      <c r="F522" s="95"/>
      <c r="G522" s="95"/>
      <c r="H522" s="95"/>
      <c r="I522" s="95"/>
      <c r="J522" s="95"/>
    </row>
    <row r="523" spans="4:10" x14ac:dyDescent="0.3">
      <c r="D523" s="90"/>
      <c r="E523" s="95"/>
      <c r="F523" s="95"/>
      <c r="G523" s="95"/>
      <c r="H523" s="95"/>
      <c r="I523" s="95"/>
      <c r="J523" s="95"/>
    </row>
    <row r="524" spans="4:10" x14ac:dyDescent="0.3">
      <c r="D524" s="90"/>
      <c r="E524" s="95"/>
      <c r="F524" s="95"/>
      <c r="G524" s="95"/>
      <c r="H524" s="95"/>
      <c r="I524" s="95"/>
      <c r="J524" s="95"/>
    </row>
    <row r="525" spans="4:10" x14ac:dyDescent="0.3">
      <c r="D525" s="90"/>
      <c r="E525" s="95"/>
      <c r="F525" s="95"/>
      <c r="G525" s="95"/>
      <c r="H525" s="95"/>
      <c r="I525" s="95"/>
      <c r="J525" s="95"/>
    </row>
    <row r="526" spans="4:10" x14ac:dyDescent="0.3">
      <c r="D526" s="90"/>
      <c r="E526" s="95"/>
      <c r="F526" s="95"/>
      <c r="G526" s="95"/>
      <c r="H526" s="95"/>
      <c r="I526" s="95"/>
      <c r="J526" s="95"/>
    </row>
    <row r="527" spans="4:10" x14ac:dyDescent="0.3">
      <c r="D527" s="90"/>
      <c r="E527" s="95"/>
      <c r="F527" s="95"/>
      <c r="G527" s="95"/>
      <c r="H527" s="95"/>
      <c r="I527" s="95"/>
      <c r="J527" s="95"/>
    </row>
    <row r="528" spans="4:10" x14ac:dyDescent="0.3">
      <c r="D528" s="90"/>
      <c r="E528" s="95"/>
      <c r="F528" s="95"/>
      <c r="G528" s="95"/>
      <c r="H528" s="95"/>
      <c r="I528" s="95"/>
      <c r="J528" s="95"/>
    </row>
    <row r="529" spans="4:10" x14ac:dyDescent="0.3">
      <c r="D529" s="90"/>
      <c r="E529" s="95"/>
      <c r="F529" s="95"/>
      <c r="G529" s="95"/>
      <c r="H529" s="95"/>
      <c r="I529" s="95"/>
      <c r="J529" s="95"/>
    </row>
    <row r="530" spans="4:10" x14ac:dyDescent="0.3">
      <c r="D530" s="90"/>
      <c r="E530" s="95"/>
      <c r="F530" s="95"/>
      <c r="G530" s="95"/>
      <c r="H530" s="95"/>
      <c r="I530" s="95"/>
      <c r="J530" s="95"/>
    </row>
    <row r="531" spans="4:10" x14ac:dyDescent="0.3">
      <c r="D531" s="90"/>
      <c r="E531" s="95"/>
      <c r="F531" s="95"/>
      <c r="G531" s="95"/>
      <c r="H531" s="95"/>
      <c r="I531" s="95"/>
      <c r="J531" s="95"/>
    </row>
    <row r="532" spans="4:10" x14ac:dyDescent="0.3">
      <c r="D532" s="90"/>
      <c r="E532" s="95"/>
      <c r="F532" s="95"/>
      <c r="G532" s="95"/>
      <c r="H532" s="95"/>
      <c r="I532" s="95"/>
      <c r="J532" s="95"/>
    </row>
    <row r="533" spans="4:10" x14ac:dyDescent="0.3">
      <c r="D533" s="90"/>
      <c r="E533" s="95"/>
      <c r="F533" s="95"/>
      <c r="G533" s="95"/>
      <c r="H533" s="95"/>
      <c r="I533" s="95"/>
      <c r="J533" s="95"/>
    </row>
    <row r="534" spans="4:10" x14ac:dyDescent="0.3">
      <c r="D534" s="90"/>
      <c r="E534" s="95"/>
      <c r="F534" s="95"/>
      <c r="G534" s="95"/>
      <c r="H534" s="95"/>
      <c r="I534" s="95"/>
      <c r="J534" s="95"/>
    </row>
    <row r="535" spans="4:10" x14ac:dyDescent="0.3">
      <c r="D535" s="90"/>
      <c r="E535" s="95"/>
      <c r="F535" s="95"/>
      <c r="G535" s="95"/>
      <c r="H535" s="95"/>
      <c r="I535" s="95"/>
      <c r="J535" s="95"/>
    </row>
    <row r="536" spans="4:10" x14ac:dyDescent="0.3">
      <c r="D536" s="90"/>
      <c r="E536" s="95"/>
      <c r="F536" s="95"/>
      <c r="G536" s="95"/>
      <c r="H536" s="95"/>
      <c r="I536" s="95"/>
      <c r="J536" s="95"/>
    </row>
    <row r="537" spans="4:10" x14ac:dyDescent="0.3">
      <c r="D537" s="90"/>
      <c r="E537" s="95"/>
      <c r="F537" s="95"/>
      <c r="G537" s="95"/>
      <c r="H537" s="95"/>
      <c r="I537" s="95"/>
      <c r="J537" s="95"/>
    </row>
    <row r="538" spans="4:10" x14ac:dyDescent="0.3">
      <c r="D538" s="90"/>
      <c r="E538" s="95"/>
      <c r="F538" s="95"/>
      <c r="G538" s="95"/>
      <c r="H538" s="95"/>
      <c r="I538" s="95"/>
      <c r="J538" s="95"/>
    </row>
    <row r="539" spans="4:10" x14ac:dyDescent="0.3">
      <c r="D539" s="90"/>
      <c r="E539" s="95"/>
      <c r="F539" s="95"/>
      <c r="G539" s="95"/>
      <c r="H539" s="95"/>
      <c r="I539" s="95"/>
      <c r="J539" s="95"/>
    </row>
    <row r="540" spans="4:10" x14ac:dyDescent="0.3">
      <c r="D540" s="90"/>
      <c r="E540" s="95"/>
      <c r="F540" s="95"/>
      <c r="G540" s="95"/>
      <c r="H540" s="95"/>
      <c r="I540" s="95"/>
      <c r="J540" s="95"/>
    </row>
    <row r="541" spans="4:10" x14ac:dyDescent="0.3">
      <c r="D541" s="90"/>
      <c r="E541" s="95"/>
      <c r="F541" s="95"/>
      <c r="G541" s="95"/>
      <c r="H541" s="95"/>
      <c r="I541" s="95"/>
      <c r="J541" s="95"/>
    </row>
    <row r="542" spans="4:10" x14ac:dyDescent="0.3">
      <c r="D542" s="90"/>
      <c r="E542" s="95"/>
      <c r="F542" s="95"/>
      <c r="G542" s="95"/>
      <c r="H542" s="95"/>
      <c r="I542" s="95"/>
      <c r="J542" s="95"/>
    </row>
    <row r="543" spans="4:10" x14ac:dyDescent="0.3">
      <c r="D543" s="90"/>
      <c r="E543" s="95"/>
      <c r="F543" s="95"/>
      <c r="G543" s="95"/>
      <c r="H543" s="95"/>
      <c r="I543" s="95"/>
      <c r="J543" s="95"/>
    </row>
    <row r="544" spans="4:10" x14ac:dyDescent="0.3">
      <c r="D544" s="90"/>
      <c r="E544" s="95"/>
      <c r="F544" s="95"/>
      <c r="G544" s="95"/>
      <c r="H544" s="95"/>
      <c r="I544" s="95"/>
      <c r="J544" s="95"/>
    </row>
    <row r="545" spans="4:10" x14ac:dyDescent="0.3">
      <c r="D545" s="90"/>
      <c r="E545" s="95"/>
      <c r="F545" s="95"/>
      <c r="G545" s="95"/>
      <c r="H545" s="95"/>
      <c r="I545" s="95"/>
      <c r="J545" s="95"/>
    </row>
    <row r="546" spans="4:10" x14ac:dyDescent="0.3">
      <c r="D546" s="90"/>
      <c r="E546" s="95"/>
      <c r="F546" s="95"/>
      <c r="G546" s="95"/>
      <c r="H546" s="95"/>
      <c r="I546" s="95"/>
      <c r="J546" s="95"/>
    </row>
    <row r="547" spans="4:10" x14ac:dyDescent="0.3">
      <c r="D547" s="90"/>
      <c r="E547" s="95"/>
      <c r="F547" s="95"/>
      <c r="G547" s="95"/>
      <c r="H547" s="95"/>
      <c r="I547" s="95"/>
      <c r="J547" s="95"/>
    </row>
    <row r="548" spans="4:10" x14ac:dyDescent="0.3">
      <c r="D548" s="90"/>
      <c r="E548" s="95"/>
      <c r="F548" s="95"/>
      <c r="G548" s="95"/>
      <c r="H548" s="95"/>
      <c r="I548" s="95"/>
      <c r="J548" s="95"/>
    </row>
    <row r="549" spans="4:10" x14ac:dyDescent="0.3">
      <c r="D549" s="90"/>
      <c r="E549" s="95"/>
      <c r="F549" s="95"/>
      <c r="G549" s="95"/>
      <c r="H549" s="95"/>
      <c r="I549" s="95"/>
      <c r="J549" s="95"/>
    </row>
    <row r="550" spans="4:10" x14ac:dyDescent="0.3">
      <c r="D550" s="90"/>
      <c r="E550" s="95"/>
      <c r="F550" s="95"/>
      <c r="G550" s="95"/>
      <c r="H550" s="95"/>
      <c r="I550" s="95"/>
      <c r="J550" s="95"/>
    </row>
    <row r="551" spans="4:10" x14ac:dyDescent="0.3">
      <c r="D551" s="90"/>
      <c r="E551" s="95"/>
      <c r="F551" s="95"/>
      <c r="G551" s="95"/>
      <c r="H551" s="95"/>
      <c r="I551" s="95"/>
      <c r="J551" s="95"/>
    </row>
    <row r="552" spans="4:10" x14ac:dyDescent="0.3">
      <c r="D552" s="90"/>
      <c r="E552" s="95"/>
      <c r="F552" s="95"/>
      <c r="G552" s="95"/>
      <c r="H552" s="95"/>
      <c r="I552" s="95"/>
      <c r="J552" s="95"/>
    </row>
    <row r="553" spans="4:10" x14ac:dyDescent="0.3">
      <c r="D553" s="90"/>
      <c r="E553" s="95"/>
      <c r="F553" s="95"/>
      <c r="G553" s="95"/>
      <c r="H553" s="95"/>
      <c r="I553" s="95"/>
      <c r="J553" s="95"/>
    </row>
    <row r="554" spans="4:10" x14ac:dyDescent="0.3">
      <c r="D554" s="90"/>
      <c r="E554" s="95"/>
      <c r="F554" s="95"/>
      <c r="G554" s="95"/>
      <c r="H554" s="95"/>
      <c r="I554" s="95"/>
      <c r="J554" s="95"/>
    </row>
    <row r="555" spans="4:10" x14ac:dyDescent="0.3">
      <c r="D555" s="90"/>
      <c r="E555" s="95"/>
      <c r="F555" s="95"/>
      <c r="G555" s="95"/>
      <c r="H555" s="95"/>
      <c r="I555" s="95"/>
      <c r="J555" s="95"/>
    </row>
    <row r="556" spans="4:10" x14ac:dyDescent="0.3">
      <c r="D556" s="90"/>
      <c r="E556" s="95"/>
      <c r="F556" s="95"/>
      <c r="G556" s="95"/>
      <c r="H556" s="95"/>
      <c r="I556" s="95"/>
      <c r="J556" s="95"/>
    </row>
    <row r="557" spans="4:10" x14ac:dyDescent="0.3">
      <c r="D557" s="90"/>
      <c r="E557" s="95"/>
      <c r="F557" s="95"/>
      <c r="G557" s="95"/>
      <c r="H557" s="95"/>
      <c r="I557" s="95"/>
      <c r="J557" s="95"/>
    </row>
    <row r="558" spans="4:10" x14ac:dyDescent="0.3">
      <c r="D558" s="90"/>
      <c r="E558" s="95"/>
      <c r="F558" s="95"/>
      <c r="G558" s="95"/>
      <c r="H558" s="95"/>
      <c r="I558" s="95"/>
      <c r="J558" s="95"/>
    </row>
    <row r="559" spans="4:10" x14ac:dyDescent="0.3">
      <c r="D559" s="90"/>
      <c r="E559" s="95"/>
      <c r="F559" s="95"/>
      <c r="G559" s="95"/>
      <c r="H559" s="95"/>
      <c r="I559" s="95"/>
      <c r="J559" s="95"/>
    </row>
    <row r="560" spans="4:10" x14ac:dyDescent="0.3">
      <c r="D560" s="90"/>
      <c r="E560" s="95"/>
      <c r="F560" s="95"/>
      <c r="G560" s="95"/>
      <c r="H560" s="95"/>
      <c r="I560" s="95"/>
      <c r="J560" s="95"/>
    </row>
    <row r="561" spans="4:10" x14ac:dyDescent="0.3">
      <c r="D561" s="90"/>
      <c r="E561" s="95"/>
      <c r="F561" s="95"/>
      <c r="G561" s="95"/>
      <c r="H561" s="95"/>
      <c r="I561" s="95"/>
      <c r="J561" s="95"/>
    </row>
    <row r="562" spans="4:10" x14ac:dyDescent="0.3">
      <c r="D562" s="90"/>
      <c r="E562" s="95"/>
      <c r="F562" s="95"/>
      <c r="G562" s="95"/>
      <c r="H562" s="95"/>
      <c r="I562" s="95"/>
      <c r="J562" s="95"/>
    </row>
    <row r="563" spans="4:10" x14ac:dyDescent="0.3">
      <c r="D563" s="90"/>
      <c r="E563" s="95"/>
      <c r="F563" s="95"/>
      <c r="G563" s="95"/>
      <c r="H563" s="95"/>
      <c r="I563" s="95"/>
      <c r="J563" s="95"/>
    </row>
    <row r="564" spans="4:10" x14ac:dyDescent="0.3">
      <c r="D564" s="90"/>
      <c r="E564" s="95"/>
      <c r="F564" s="95"/>
      <c r="G564" s="95"/>
      <c r="H564" s="95"/>
      <c r="I564" s="95"/>
      <c r="J564" s="95"/>
    </row>
    <row r="565" spans="4:10" x14ac:dyDescent="0.3">
      <c r="D565" s="90"/>
      <c r="E565" s="95"/>
      <c r="F565" s="95"/>
      <c r="G565" s="95"/>
      <c r="H565" s="95"/>
      <c r="I565" s="95"/>
      <c r="J565" s="95"/>
    </row>
    <row r="566" spans="4:10" x14ac:dyDescent="0.3">
      <c r="D566" s="90"/>
      <c r="E566" s="95"/>
      <c r="F566" s="95"/>
      <c r="G566" s="95"/>
      <c r="H566" s="95"/>
      <c r="I566" s="95"/>
      <c r="J566" s="95"/>
    </row>
    <row r="567" spans="4:10" x14ac:dyDescent="0.3">
      <c r="D567" s="90"/>
      <c r="E567" s="95"/>
      <c r="F567" s="95"/>
      <c r="G567" s="95"/>
      <c r="H567" s="95"/>
      <c r="I567" s="95"/>
      <c r="J567" s="95"/>
    </row>
    <row r="568" spans="4:10" x14ac:dyDescent="0.3">
      <c r="D568" s="90"/>
      <c r="E568" s="95"/>
      <c r="F568" s="95"/>
      <c r="G568" s="95"/>
      <c r="H568" s="95"/>
      <c r="I568" s="95"/>
      <c r="J568" s="95"/>
    </row>
    <row r="569" spans="4:10" x14ac:dyDescent="0.3">
      <c r="D569" s="90"/>
      <c r="E569" s="95"/>
      <c r="F569" s="95"/>
      <c r="G569" s="95"/>
      <c r="H569" s="95"/>
      <c r="I569" s="95"/>
      <c r="J569" s="95"/>
    </row>
    <row r="570" spans="4:10" x14ac:dyDescent="0.3">
      <c r="D570" s="90"/>
      <c r="E570" s="95"/>
      <c r="F570" s="95"/>
      <c r="G570" s="95"/>
      <c r="H570" s="95"/>
      <c r="I570" s="95"/>
      <c r="J570" s="95"/>
    </row>
    <row r="571" spans="4:10" x14ac:dyDescent="0.3">
      <c r="D571" s="90"/>
      <c r="E571" s="95"/>
      <c r="F571" s="95"/>
      <c r="G571" s="95"/>
      <c r="H571" s="95"/>
      <c r="I571" s="95"/>
      <c r="J571" s="95"/>
    </row>
    <row r="572" spans="4:10" x14ac:dyDescent="0.3">
      <c r="D572" s="90"/>
      <c r="E572" s="95"/>
      <c r="F572" s="95"/>
      <c r="G572" s="95"/>
      <c r="H572" s="95"/>
      <c r="I572" s="95"/>
      <c r="J572" s="95"/>
    </row>
    <row r="573" spans="4:10" x14ac:dyDescent="0.3">
      <c r="D573" s="90"/>
      <c r="E573" s="95"/>
      <c r="F573" s="95"/>
      <c r="G573" s="95"/>
      <c r="H573" s="95"/>
      <c r="I573" s="95"/>
      <c r="J573" s="95"/>
    </row>
    <row r="574" spans="4:10" x14ac:dyDescent="0.3">
      <c r="D574" s="90"/>
      <c r="E574" s="95"/>
      <c r="F574" s="95"/>
      <c r="G574" s="95"/>
      <c r="H574" s="95"/>
      <c r="I574" s="95"/>
      <c r="J574" s="95"/>
    </row>
    <row r="575" spans="4:10" x14ac:dyDescent="0.3">
      <c r="D575" s="90"/>
      <c r="E575" s="95"/>
      <c r="F575" s="95"/>
      <c r="G575" s="95"/>
      <c r="H575" s="95"/>
      <c r="I575" s="95"/>
      <c r="J575" s="95"/>
    </row>
    <row r="576" spans="4:10" x14ac:dyDescent="0.3">
      <c r="D576" s="90"/>
      <c r="E576" s="95"/>
      <c r="F576" s="95"/>
      <c r="G576" s="95"/>
      <c r="H576" s="95"/>
      <c r="I576" s="95"/>
      <c r="J576" s="95"/>
    </row>
    <row r="577" spans="4:10" x14ac:dyDescent="0.3">
      <c r="D577" s="90"/>
      <c r="E577" s="95"/>
      <c r="F577" s="95"/>
      <c r="G577" s="95"/>
      <c r="H577" s="95"/>
      <c r="I577" s="95"/>
      <c r="J577" s="95"/>
    </row>
    <row r="578" spans="4:10" x14ac:dyDescent="0.3">
      <c r="D578" s="90"/>
      <c r="E578" s="95"/>
      <c r="F578" s="95"/>
      <c r="G578" s="95"/>
      <c r="H578" s="95"/>
      <c r="I578" s="95"/>
      <c r="J578" s="95"/>
    </row>
    <row r="579" spans="4:10" x14ac:dyDescent="0.3">
      <c r="D579" s="90"/>
      <c r="E579" s="95"/>
      <c r="F579" s="95"/>
      <c r="G579" s="95"/>
      <c r="H579" s="95"/>
      <c r="I579" s="95"/>
      <c r="J579" s="95"/>
    </row>
    <row r="580" spans="4:10" x14ac:dyDescent="0.3">
      <c r="D580" s="90"/>
      <c r="E580" s="95"/>
      <c r="F580" s="95"/>
      <c r="G580" s="95"/>
      <c r="H580" s="95"/>
      <c r="I580" s="95"/>
      <c r="J580" s="95"/>
    </row>
    <row r="581" spans="4:10" x14ac:dyDescent="0.3">
      <c r="D581" s="90"/>
      <c r="E581" s="95"/>
      <c r="F581" s="95"/>
      <c r="G581" s="95"/>
      <c r="H581" s="95"/>
      <c r="I581" s="95"/>
      <c r="J581" s="95"/>
    </row>
    <row r="582" spans="4:10" x14ac:dyDescent="0.3">
      <c r="D582" s="90"/>
      <c r="E582" s="95"/>
      <c r="F582" s="95"/>
      <c r="G582" s="95"/>
      <c r="H582" s="95"/>
      <c r="I582" s="95"/>
      <c r="J582" s="95"/>
    </row>
    <row r="583" spans="4:10" x14ac:dyDescent="0.3">
      <c r="D583" s="90"/>
      <c r="E583" s="95"/>
      <c r="F583" s="95"/>
      <c r="G583" s="95"/>
      <c r="H583" s="95"/>
      <c r="I583" s="95"/>
      <c r="J583" s="95"/>
    </row>
    <row r="584" spans="4:10" x14ac:dyDescent="0.3">
      <c r="D584" s="90"/>
      <c r="E584" s="95"/>
      <c r="F584" s="95"/>
      <c r="G584" s="95"/>
      <c r="H584" s="95"/>
      <c r="I584" s="95"/>
      <c r="J584" s="95"/>
    </row>
    <row r="585" spans="4:10" x14ac:dyDescent="0.3">
      <c r="D585" s="90"/>
      <c r="E585" s="95"/>
      <c r="F585" s="95"/>
      <c r="G585" s="95"/>
      <c r="H585" s="95"/>
      <c r="I585" s="95"/>
      <c r="J585" s="95"/>
    </row>
    <row r="586" spans="4:10" x14ac:dyDescent="0.3">
      <c r="D586" s="90"/>
      <c r="E586" s="95"/>
      <c r="F586" s="95"/>
      <c r="G586" s="95"/>
      <c r="H586" s="95"/>
      <c r="I586" s="95"/>
      <c r="J586" s="95"/>
    </row>
    <row r="587" spans="4:10" x14ac:dyDescent="0.3">
      <c r="D587" s="90"/>
      <c r="E587" s="95"/>
      <c r="F587" s="95"/>
      <c r="G587" s="95"/>
      <c r="H587" s="95"/>
      <c r="I587" s="95"/>
      <c r="J587" s="95"/>
    </row>
    <row r="588" spans="4:10" x14ac:dyDescent="0.3">
      <c r="D588" s="90"/>
      <c r="E588" s="95"/>
      <c r="F588" s="95"/>
      <c r="G588" s="95"/>
      <c r="H588" s="95"/>
      <c r="I588" s="95"/>
      <c r="J588" s="95"/>
    </row>
    <row r="589" spans="4:10" x14ac:dyDescent="0.3">
      <c r="D589" s="90"/>
      <c r="E589" s="95"/>
      <c r="F589" s="95"/>
      <c r="G589" s="95"/>
      <c r="H589" s="95"/>
      <c r="I589" s="95"/>
      <c r="J589" s="95"/>
    </row>
    <row r="590" spans="4:10" x14ac:dyDescent="0.3">
      <c r="D590" s="90"/>
      <c r="E590" s="95"/>
      <c r="F590" s="95"/>
      <c r="G590" s="95"/>
      <c r="H590" s="95"/>
      <c r="I590" s="95"/>
      <c r="J590" s="95"/>
    </row>
    <row r="591" spans="4:10" x14ac:dyDescent="0.3">
      <c r="D591" s="90"/>
      <c r="E591" s="95"/>
      <c r="F591" s="95"/>
      <c r="G591" s="95"/>
      <c r="H591" s="95"/>
      <c r="I591" s="95"/>
      <c r="J591" s="95"/>
    </row>
    <row r="592" spans="4:10" x14ac:dyDescent="0.3">
      <c r="D592" s="90"/>
      <c r="E592" s="95"/>
      <c r="F592" s="95"/>
      <c r="G592" s="95"/>
      <c r="H592" s="95"/>
      <c r="I592" s="95"/>
      <c r="J592" s="95"/>
    </row>
    <row r="593" spans="4:10" x14ac:dyDescent="0.3">
      <c r="D593" s="90"/>
      <c r="E593" s="95"/>
      <c r="F593" s="95"/>
      <c r="G593" s="95"/>
      <c r="H593" s="95"/>
      <c r="I593" s="95"/>
      <c r="J593" s="95"/>
    </row>
    <row r="594" spans="4:10" x14ac:dyDescent="0.3">
      <c r="D594" s="90"/>
      <c r="E594" s="95"/>
      <c r="F594" s="95"/>
      <c r="G594" s="95"/>
      <c r="H594" s="95"/>
      <c r="I594" s="95"/>
      <c r="J594" s="95"/>
    </row>
    <row r="595" spans="4:10" x14ac:dyDescent="0.3">
      <c r="D595" s="90"/>
      <c r="E595" s="95"/>
      <c r="F595" s="95"/>
      <c r="G595" s="95"/>
      <c r="H595" s="95"/>
      <c r="I595" s="95"/>
      <c r="J595" s="95"/>
    </row>
    <row r="596" spans="4:10" x14ac:dyDescent="0.3">
      <c r="D596" s="90"/>
      <c r="E596" s="95"/>
      <c r="F596" s="95"/>
      <c r="G596" s="95"/>
      <c r="H596" s="95"/>
      <c r="I596" s="95"/>
      <c r="J596" s="95"/>
    </row>
    <row r="597" spans="4:10" x14ac:dyDescent="0.3">
      <c r="D597" s="90"/>
      <c r="E597" s="95"/>
      <c r="F597" s="95"/>
      <c r="G597" s="95"/>
      <c r="H597" s="95"/>
      <c r="I597" s="95"/>
      <c r="J597" s="95"/>
    </row>
    <row r="598" spans="4:10" x14ac:dyDescent="0.3">
      <c r="D598" s="90"/>
      <c r="E598" s="95"/>
      <c r="F598" s="95"/>
      <c r="G598" s="95"/>
      <c r="H598" s="95"/>
      <c r="I598" s="95"/>
      <c r="J598" s="95"/>
    </row>
    <row r="599" spans="4:10" x14ac:dyDescent="0.3">
      <c r="D599" s="90"/>
      <c r="E599" s="95"/>
      <c r="F599" s="95"/>
      <c r="G599" s="95"/>
      <c r="H599" s="95"/>
      <c r="I599" s="95"/>
      <c r="J599" s="95"/>
    </row>
    <row r="600" spans="4:10" x14ac:dyDescent="0.3">
      <c r="D600" s="90"/>
      <c r="E600" s="95"/>
      <c r="F600" s="95"/>
      <c r="G600" s="95"/>
      <c r="H600" s="95"/>
      <c r="I600" s="95"/>
      <c r="J600" s="95"/>
    </row>
    <row r="601" spans="4:10" x14ac:dyDescent="0.3">
      <c r="D601" s="90"/>
      <c r="E601" s="95"/>
      <c r="F601" s="95"/>
      <c r="G601" s="95"/>
      <c r="H601" s="95"/>
      <c r="I601" s="95"/>
      <c r="J601" s="95"/>
    </row>
    <row r="602" spans="4:10" x14ac:dyDescent="0.3">
      <c r="D602" s="90"/>
      <c r="E602" s="95"/>
      <c r="F602" s="95"/>
      <c r="G602" s="95"/>
      <c r="H602" s="95"/>
      <c r="I602" s="95"/>
      <c r="J602" s="95"/>
    </row>
    <row r="603" spans="4:10" x14ac:dyDescent="0.3">
      <c r="D603" s="90"/>
      <c r="E603" s="95"/>
      <c r="F603" s="95"/>
      <c r="G603" s="95"/>
      <c r="H603" s="95"/>
      <c r="I603" s="95"/>
      <c r="J603" s="95"/>
    </row>
    <row r="604" spans="4:10" x14ac:dyDescent="0.3">
      <c r="D604" s="90"/>
      <c r="E604" s="95"/>
      <c r="F604" s="95"/>
      <c r="G604" s="95"/>
      <c r="H604" s="95"/>
      <c r="I604" s="95"/>
      <c r="J604" s="95"/>
    </row>
    <row r="605" spans="4:10" x14ac:dyDescent="0.3">
      <c r="D605" s="90"/>
      <c r="E605" s="95"/>
      <c r="F605" s="95"/>
      <c r="G605" s="95"/>
      <c r="H605" s="95"/>
      <c r="I605" s="95"/>
      <c r="J605" s="95"/>
    </row>
    <row r="606" spans="4:10" x14ac:dyDescent="0.3">
      <c r="D606" s="90"/>
      <c r="E606" s="95"/>
      <c r="F606" s="95"/>
      <c r="G606" s="95"/>
      <c r="H606" s="95"/>
      <c r="I606" s="95"/>
      <c r="J606" s="95"/>
    </row>
    <row r="607" spans="4:10" x14ac:dyDescent="0.3">
      <c r="D607" s="90"/>
      <c r="E607" s="95"/>
      <c r="F607" s="95"/>
      <c r="G607" s="95"/>
      <c r="H607" s="95"/>
      <c r="I607" s="95"/>
      <c r="J607" s="95"/>
    </row>
    <row r="608" spans="4:10" x14ac:dyDescent="0.3">
      <c r="D608" s="90"/>
      <c r="E608" s="95"/>
      <c r="F608" s="95"/>
      <c r="G608" s="95"/>
      <c r="H608" s="95"/>
      <c r="I608" s="95"/>
      <c r="J608" s="95"/>
    </row>
    <row r="609" spans="4:10" x14ac:dyDescent="0.3">
      <c r="D609" s="90"/>
      <c r="E609" s="95"/>
      <c r="F609" s="95"/>
      <c r="G609" s="95"/>
      <c r="H609" s="95"/>
      <c r="I609" s="95"/>
      <c r="J609" s="95"/>
    </row>
    <row r="610" spans="4:10" x14ac:dyDescent="0.3">
      <c r="D610" s="90"/>
      <c r="E610" s="95"/>
      <c r="F610" s="95"/>
      <c r="G610" s="95"/>
      <c r="H610" s="95"/>
      <c r="I610" s="95"/>
      <c r="J610" s="95"/>
    </row>
    <row r="611" spans="4:10" x14ac:dyDescent="0.3">
      <c r="D611" s="90"/>
      <c r="E611" s="95"/>
      <c r="F611" s="95"/>
      <c r="G611" s="95"/>
      <c r="H611" s="95"/>
      <c r="I611" s="95"/>
      <c r="J611" s="95"/>
    </row>
    <row r="612" spans="4:10" x14ac:dyDescent="0.3">
      <c r="D612" s="90"/>
      <c r="E612" s="95"/>
      <c r="F612" s="95"/>
      <c r="G612" s="95"/>
      <c r="H612" s="95"/>
      <c r="I612" s="95"/>
      <c r="J612" s="95"/>
    </row>
    <row r="613" spans="4:10" x14ac:dyDescent="0.3">
      <c r="D613" s="90"/>
      <c r="E613" s="95"/>
      <c r="F613" s="95"/>
      <c r="G613" s="95"/>
      <c r="H613" s="95"/>
      <c r="I613" s="95"/>
      <c r="J613" s="95"/>
    </row>
    <row r="614" spans="4:10" x14ac:dyDescent="0.3">
      <c r="D614" s="90"/>
      <c r="E614" s="95"/>
      <c r="F614" s="95"/>
      <c r="G614" s="95"/>
      <c r="H614" s="95"/>
      <c r="I614" s="95"/>
      <c r="J614" s="95"/>
    </row>
    <row r="615" spans="4:10" x14ac:dyDescent="0.3">
      <c r="D615" s="90"/>
      <c r="E615" s="95"/>
      <c r="F615" s="95"/>
      <c r="G615" s="95"/>
      <c r="H615" s="95"/>
      <c r="I615" s="95"/>
      <c r="J615" s="95"/>
    </row>
    <row r="616" spans="4:10" x14ac:dyDescent="0.3">
      <c r="D616" s="90"/>
      <c r="E616" s="95"/>
      <c r="F616" s="95"/>
      <c r="G616" s="95"/>
      <c r="H616" s="95"/>
      <c r="I616" s="95"/>
      <c r="J616" s="95"/>
    </row>
    <row r="617" spans="4:10" x14ac:dyDescent="0.3">
      <c r="D617" s="90"/>
      <c r="E617" s="95"/>
      <c r="F617" s="95"/>
      <c r="G617" s="95"/>
      <c r="H617" s="95"/>
      <c r="I617" s="95"/>
      <c r="J617" s="95"/>
    </row>
    <row r="618" spans="4:10" x14ac:dyDescent="0.3">
      <c r="D618" s="90"/>
      <c r="E618" s="95"/>
      <c r="F618" s="95"/>
      <c r="G618" s="95"/>
      <c r="H618" s="95"/>
      <c r="I618" s="95"/>
      <c r="J618" s="95"/>
    </row>
    <row r="619" spans="4:10" x14ac:dyDescent="0.3">
      <c r="D619" s="90"/>
      <c r="E619" s="95"/>
      <c r="F619" s="95"/>
      <c r="G619" s="95"/>
      <c r="H619" s="95"/>
      <c r="I619" s="95"/>
      <c r="J619" s="95"/>
    </row>
    <row r="620" spans="4:10" x14ac:dyDescent="0.3">
      <c r="D620" s="90"/>
      <c r="E620" s="95"/>
      <c r="F620" s="95"/>
      <c r="G620" s="95"/>
      <c r="H620" s="95"/>
      <c r="I620" s="95"/>
      <c r="J620" s="95"/>
    </row>
    <row r="621" spans="4:10" x14ac:dyDescent="0.3">
      <c r="D621" s="90"/>
      <c r="E621" s="95"/>
      <c r="F621" s="95"/>
      <c r="G621" s="95"/>
      <c r="H621" s="95"/>
      <c r="I621" s="95"/>
      <c r="J621" s="95"/>
    </row>
    <row r="622" spans="4:10" x14ac:dyDescent="0.3">
      <c r="D622" s="90"/>
      <c r="E622" s="95"/>
      <c r="F622" s="95"/>
      <c r="G622" s="95"/>
      <c r="H622" s="95"/>
      <c r="I622" s="95"/>
      <c r="J622" s="95"/>
    </row>
    <row r="623" spans="4:10" x14ac:dyDescent="0.3">
      <c r="D623" s="90"/>
      <c r="E623" s="95"/>
      <c r="F623" s="95"/>
      <c r="G623" s="95"/>
      <c r="H623" s="95"/>
      <c r="I623" s="95"/>
      <c r="J623" s="95"/>
    </row>
    <row r="624" spans="4:10" x14ac:dyDescent="0.3">
      <c r="D624" s="90"/>
      <c r="E624" s="95"/>
      <c r="F624" s="95"/>
      <c r="G624" s="95"/>
      <c r="H624" s="95"/>
      <c r="I624" s="95"/>
      <c r="J624" s="95"/>
    </row>
    <row r="625" spans="4:10" x14ac:dyDescent="0.3">
      <c r="D625" s="90"/>
      <c r="E625" s="95"/>
      <c r="F625" s="95"/>
      <c r="G625" s="95"/>
      <c r="H625" s="95"/>
      <c r="I625" s="95"/>
      <c r="J625" s="95"/>
    </row>
    <row r="626" spans="4:10" x14ac:dyDescent="0.3">
      <c r="D626" s="90"/>
      <c r="E626" s="95"/>
      <c r="F626" s="95"/>
      <c r="G626" s="95"/>
      <c r="H626" s="95"/>
      <c r="I626" s="95"/>
      <c r="J626" s="95"/>
    </row>
    <row r="628" spans="4:10" x14ac:dyDescent="0.3">
      <c r="D628" s="90"/>
      <c r="E628" s="95"/>
      <c r="F628" s="95"/>
      <c r="G628" s="95"/>
      <c r="H628" s="95"/>
      <c r="I628" s="95"/>
      <c r="J628" s="95"/>
    </row>
    <row r="629" spans="4:10" x14ac:dyDescent="0.3">
      <c r="D629" s="90"/>
      <c r="E629" s="95"/>
      <c r="F629" s="95"/>
      <c r="G629" s="95"/>
      <c r="H629" s="95"/>
      <c r="I629" s="95"/>
      <c r="J629" s="95"/>
    </row>
    <row r="630" spans="4:10" x14ac:dyDescent="0.3">
      <c r="D630" s="90"/>
      <c r="E630" s="95"/>
      <c r="F630" s="95"/>
      <c r="G630" s="95"/>
      <c r="H630" s="95"/>
      <c r="I630" s="95"/>
      <c r="J630" s="95"/>
    </row>
    <row r="631" spans="4:10" x14ac:dyDescent="0.3">
      <c r="D631" s="90"/>
      <c r="E631" s="95"/>
      <c r="F631" s="95"/>
      <c r="G631" s="95"/>
      <c r="H631" s="95"/>
      <c r="I631" s="95"/>
      <c r="J631" s="95"/>
    </row>
    <row r="632" spans="4:10" x14ac:dyDescent="0.3">
      <c r="D632" s="90"/>
      <c r="E632" s="95"/>
      <c r="F632" s="95"/>
      <c r="G632" s="95"/>
      <c r="H632" s="95"/>
      <c r="I632" s="95"/>
      <c r="J632" s="95"/>
    </row>
    <row r="633" spans="4:10" x14ac:dyDescent="0.3">
      <c r="D633" s="90"/>
      <c r="E633" s="95"/>
      <c r="F633" s="95"/>
      <c r="G633" s="95"/>
      <c r="H633" s="95"/>
      <c r="I633" s="95"/>
      <c r="J633" s="95"/>
    </row>
    <row r="634" spans="4:10" x14ac:dyDescent="0.3">
      <c r="D634" s="90"/>
      <c r="E634" s="95"/>
      <c r="F634" s="95"/>
      <c r="G634" s="95"/>
      <c r="H634" s="95"/>
      <c r="I634" s="95"/>
      <c r="J634" s="95"/>
    </row>
    <row r="635" spans="4:10" x14ac:dyDescent="0.3">
      <c r="D635" s="90"/>
      <c r="E635" s="95"/>
      <c r="F635" s="95"/>
      <c r="G635" s="95"/>
      <c r="H635" s="95"/>
      <c r="I635" s="95"/>
      <c r="J635" s="95"/>
    </row>
    <row r="636" spans="4:10" x14ac:dyDescent="0.3">
      <c r="D636" s="90"/>
      <c r="E636" s="95"/>
      <c r="F636" s="95"/>
      <c r="G636" s="95"/>
      <c r="H636" s="95"/>
      <c r="I636" s="95"/>
      <c r="J636" s="95"/>
    </row>
    <row r="637" spans="4:10" x14ac:dyDescent="0.3">
      <c r="D637" s="90"/>
      <c r="E637" s="95"/>
      <c r="F637" s="95"/>
      <c r="G637" s="95"/>
      <c r="H637" s="95"/>
      <c r="I637" s="95"/>
      <c r="J637" s="95"/>
    </row>
    <row r="638" spans="4:10" x14ac:dyDescent="0.3">
      <c r="D638" s="90"/>
      <c r="E638" s="95"/>
      <c r="F638" s="95"/>
      <c r="G638" s="95"/>
      <c r="H638" s="95"/>
      <c r="I638" s="95"/>
      <c r="J638" s="95"/>
    </row>
    <row r="639" spans="4:10" x14ac:dyDescent="0.3">
      <c r="D639" s="90"/>
      <c r="E639" s="95"/>
      <c r="F639" s="95"/>
      <c r="G639" s="95"/>
      <c r="H639" s="95"/>
      <c r="I639" s="95"/>
      <c r="J639" s="95"/>
    </row>
    <row r="640" spans="4:10" x14ac:dyDescent="0.3">
      <c r="D640" s="90"/>
      <c r="E640" s="95"/>
      <c r="F640" s="95"/>
      <c r="G640" s="95"/>
      <c r="H640" s="95"/>
      <c r="I640" s="95"/>
      <c r="J640" s="95"/>
    </row>
    <row r="641" spans="4:10" x14ac:dyDescent="0.3">
      <c r="D641" s="90"/>
      <c r="E641" s="95"/>
      <c r="F641" s="95"/>
      <c r="G641" s="95"/>
      <c r="H641" s="95"/>
      <c r="I641" s="95"/>
      <c r="J641" s="95"/>
    </row>
    <row r="642" spans="4:10" x14ac:dyDescent="0.3">
      <c r="D642" s="90"/>
      <c r="E642" s="95"/>
      <c r="F642" s="95"/>
      <c r="G642" s="95"/>
      <c r="H642" s="95"/>
      <c r="I642" s="95"/>
      <c r="J642" s="95"/>
    </row>
    <row r="643" spans="4:10" x14ac:dyDescent="0.3">
      <c r="D643" s="90"/>
      <c r="E643" s="95"/>
      <c r="F643" s="95"/>
      <c r="G643" s="95"/>
      <c r="H643" s="95"/>
      <c r="I643" s="95"/>
      <c r="J643" s="95"/>
    </row>
    <row r="644" spans="4:10" x14ac:dyDescent="0.3">
      <c r="D644" s="90"/>
      <c r="E644" s="95"/>
      <c r="F644" s="95"/>
      <c r="G644" s="95"/>
      <c r="H644" s="95"/>
      <c r="I644" s="95"/>
      <c r="J644" s="95"/>
    </row>
    <row r="645" spans="4:10" x14ac:dyDescent="0.3">
      <c r="D645" s="90"/>
      <c r="E645" s="95"/>
      <c r="F645" s="95"/>
      <c r="G645" s="95"/>
      <c r="H645" s="95"/>
      <c r="I645" s="95"/>
      <c r="J645" s="95"/>
    </row>
    <row r="646" spans="4:10" x14ac:dyDescent="0.3">
      <c r="D646" s="90"/>
      <c r="E646" s="95"/>
      <c r="F646" s="95"/>
      <c r="G646" s="95"/>
      <c r="H646" s="95"/>
      <c r="I646" s="95"/>
      <c r="J646" s="95"/>
    </row>
    <row r="647" spans="4:10" x14ac:dyDescent="0.3">
      <c r="D647" s="90"/>
      <c r="E647" s="95"/>
      <c r="F647" s="95"/>
      <c r="G647" s="95"/>
      <c r="H647" s="95"/>
      <c r="I647" s="95"/>
      <c r="J647" s="95"/>
    </row>
    <row r="648" spans="4:10" x14ac:dyDescent="0.3">
      <c r="D648" s="90"/>
      <c r="E648" s="95"/>
      <c r="F648" s="95"/>
      <c r="G648" s="95"/>
      <c r="H648" s="95"/>
      <c r="I648" s="95"/>
      <c r="J648" s="95"/>
    </row>
    <row r="649" spans="4:10" x14ac:dyDescent="0.3">
      <c r="D649" s="90"/>
      <c r="E649" s="95"/>
      <c r="F649" s="95"/>
      <c r="G649" s="95"/>
      <c r="H649" s="95"/>
      <c r="I649" s="95"/>
      <c r="J649" s="95"/>
    </row>
    <row r="650" spans="4:10" x14ac:dyDescent="0.3">
      <c r="D650" s="90"/>
      <c r="E650" s="95"/>
      <c r="F650" s="95"/>
      <c r="G650" s="95"/>
      <c r="H650" s="95"/>
      <c r="I650" s="95"/>
      <c r="J650" s="95"/>
    </row>
  </sheetData>
  <sortState ref="AQ9:AU176">
    <sortCondition ref="AQ9:AQ176"/>
  </sortState>
  <mergeCells count="12">
    <mergeCell ref="D5:E5"/>
    <mergeCell ref="D6:E6"/>
    <mergeCell ref="H5:J5"/>
    <mergeCell ref="H6:J6"/>
    <mergeCell ref="X5:Z5"/>
    <mergeCell ref="AS5:AU5"/>
    <mergeCell ref="AS6:AU6"/>
    <mergeCell ref="O5:R5"/>
    <mergeCell ref="O6:R6"/>
    <mergeCell ref="AL5:AO5"/>
    <mergeCell ref="AL6:AO6"/>
    <mergeCell ref="AC5:AD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2AC95-42C7-41B6-B631-8C59358A7B40}">
  <sheetPr filterMode="1">
    <tabColor theme="2" tint="-0.499984740745262"/>
  </sheetPr>
  <dimension ref="A2:I661"/>
  <sheetViews>
    <sheetView topLeftCell="A3" workbookViewId="0">
      <selection activeCell="A4" sqref="A4:I6"/>
    </sheetView>
  </sheetViews>
  <sheetFormatPr defaultRowHeight="14.4" x14ac:dyDescent="0.3"/>
  <cols>
    <col min="1" max="1" width="29.21875" customWidth="1"/>
    <col min="2" max="2" width="19.21875" hidden="1" customWidth="1"/>
    <col min="3" max="3" width="16.21875" style="26" bestFit="1" customWidth="1"/>
    <col min="4" max="4" width="18.109375" style="26" customWidth="1"/>
    <col min="5" max="5" width="17.21875" style="48" customWidth="1"/>
    <col min="6" max="6" width="13.77734375" style="26" hidden="1" customWidth="1"/>
    <col min="7" max="7" width="13.77734375" style="48" hidden="1" customWidth="1"/>
    <col min="8" max="8" width="20.21875" hidden="1" customWidth="1"/>
    <col min="9" max="9" width="26.6640625" style="48" bestFit="1" customWidth="1"/>
  </cols>
  <sheetData>
    <row r="2" spans="1:9" x14ac:dyDescent="0.3">
      <c r="A2" s="24" t="s">
        <v>777</v>
      </c>
    </row>
    <row r="4" spans="1:9" x14ac:dyDescent="0.3">
      <c r="A4" s="40" t="s">
        <v>683</v>
      </c>
      <c r="B4" s="78" t="s">
        <v>751</v>
      </c>
      <c r="C4" s="42" t="s">
        <v>1</v>
      </c>
      <c r="D4" s="179" t="s">
        <v>729</v>
      </c>
      <c r="E4" s="190"/>
      <c r="F4" s="191" t="s">
        <v>686</v>
      </c>
      <c r="G4" s="192"/>
      <c r="H4" s="191"/>
      <c r="I4" s="102" t="s">
        <v>749</v>
      </c>
    </row>
    <row r="5" spans="1:9" x14ac:dyDescent="0.3">
      <c r="A5" s="39"/>
      <c r="B5" s="79"/>
      <c r="C5" s="38"/>
      <c r="D5" s="64"/>
      <c r="E5" s="98"/>
      <c r="F5" s="38"/>
      <c r="G5" s="101"/>
      <c r="H5" s="38"/>
      <c r="I5" s="102" t="s">
        <v>750</v>
      </c>
    </row>
    <row r="6" spans="1:9" x14ac:dyDescent="0.3">
      <c r="A6" s="7" t="str">
        <f>Råstatistik!A4</f>
        <v>HUVUDMANNANAMN</v>
      </c>
      <c r="B6" s="73"/>
      <c r="C6" s="67" t="s">
        <v>2</v>
      </c>
      <c r="D6" s="36" t="s">
        <v>2</v>
      </c>
      <c r="E6" s="99" t="s">
        <v>744</v>
      </c>
      <c r="F6" s="35" t="s">
        <v>2</v>
      </c>
      <c r="G6" s="99" t="s">
        <v>744</v>
      </c>
      <c r="H6" s="36" t="s">
        <v>690</v>
      </c>
      <c r="I6" s="103" t="s">
        <v>744</v>
      </c>
    </row>
    <row r="7" spans="1:9" x14ac:dyDescent="0.3">
      <c r="A7" s="58" t="s">
        <v>716</v>
      </c>
      <c r="B7" s="74" t="s">
        <v>738</v>
      </c>
      <c r="C7" s="66" t="s">
        <v>700</v>
      </c>
      <c r="D7" s="52" t="s">
        <v>728</v>
      </c>
      <c r="E7" s="100" t="s">
        <v>757</v>
      </c>
      <c r="F7" s="52" t="s">
        <v>712</v>
      </c>
      <c r="G7" s="100" t="s">
        <v>769</v>
      </c>
      <c r="H7" s="52" t="s">
        <v>715</v>
      </c>
      <c r="I7" s="104" t="s">
        <v>770</v>
      </c>
    </row>
    <row r="8" spans="1:9" hidden="1" x14ac:dyDescent="0.3">
      <c r="A8" s="59" t="s">
        <v>15</v>
      </c>
      <c r="B8" s="81" t="b">
        <v>0</v>
      </c>
      <c r="C8" s="81">
        <v>14</v>
      </c>
      <c r="D8" s="96">
        <v>0</v>
      </c>
      <c r="E8" s="48">
        <v>0</v>
      </c>
      <c r="F8" s="96">
        <v>0</v>
      </c>
      <c r="G8" s="48">
        <v>0</v>
      </c>
      <c r="H8" s="81" t="b">
        <v>0</v>
      </c>
      <c r="I8" s="48" t="s">
        <v>753</v>
      </c>
    </row>
    <row r="9" spans="1:9" hidden="1" x14ac:dyDescent="0.3">
      <c r="A9" s="59" t="s">
        <v>16</v>
      </c>
      <c r="B9" s="81" t="b">
        <v>0</v>
      </c>
      <c r="C9" s="81">
        <v>0</v>
      </c>
      <c r="D9" s="96">
        <v>0</v>
      </c>
      <c r="E9" s="48" t="s">
        <v>753</v>
      </c>
      <c r="F9" s="96">
        <v>0</v>
      </c>
      <c r="G9" s="48" t="s">
        <v>753</v>
      </c>
      <c r="H9" s="81" t="b">
        <v>0</v>
      </c>
      <c r="I9" s="48" t="s">
        <v>753</v>
      </c>
    </row>
    <row r="10" spans="1:9" hidden="1" x14ac:dyDescent="0.3">
      <c r="A10" s="59" t="s">
        <v>17</v>
      </c>
      <c r="B10" s="81" t="b">
        <v>0</v>
      </c>
      <c r="C10" s="81">
        <v>54</v>
      </c>
      <c r="D10" s="96">
        <v>0</v>
      </c>
      <c r="E10" s="48">
        <v>0</v>
      </c>
      <c r="F10" s="96">
        <v>0</v>
      </c>
      <c r="G10" s="48">
        <v>0</v>
      </c>
      <c r="H10" s="81" t="b">
        <v>0</v>
      </c>
      <c r="I10" s="48" t="s">
        <v>753</v>
      </c>
    </row>
    <row r="11" spans="1:9" x14ac:dyDescent="0.3">
      <c r="A11" t="s">
        <v>503</v>
      </c>
      <c r="B11" t="b">
        <v>0</v>
      </c>
      <c r="C11" s="26">
        <v>72</v>
      </c>
      <c r="D11" s="97">
        <v>51</v>
      </c>
      <c r="E11" s="48">
        <v>0.70833333333333337</v>
      </c>
      <c r="F11" s="97">
        <v>0</v>
      </c>
      <c r="G11" s="48">
        <v>0</v>
      </c>
      <c r="H11" t="b">
        <v>0</v>
      </c>
      <c r="I11" s="48">
        <v>0</v>
      </c>
    </row>
    <row r="12" spans="1:9" hidden="1" x14ac:dyDescent="0.3">
      <c r="A12" s="59" t="s">
        <v>37</v>
      </c>
      <c r="B12" s="81" t="b">
        <v>0</v>
      </c>
      <c r="C12" s="81">
        <v>0</v>
      </c>
      <c r="D12" s="96">
        <v>0</v>
      </c>
      <c r="E12" s="48" t="s">
        <v>753</v>
      </c>
      <c r="F12" s="96">
        <v>0</v>
      </c>
      <c r="G12" s="48" t="s">
        <v>753</v>
      </c>
      <c r="H12" s="81" t="b">
        <v>0</v>
      </c>
      <c r="I12" s="48" t="s">
        <v>753</v>
      </c>
    </row>
    <row r="13" spans="1:9" hidden="1" x14ac:dyDescent="0.3">
      <c r="A13" s="59" t="s">
        <v>540</v>
      </c>
      <c r="B13" s="81" t="b">
        <v>0</v>
      </c>
      <c r="C13" s="81">
        <v>16</v>
      </c>
      <c r="D13" s="96">
        <v>0</v>
      </c>
      <c r="E13" s="48">
        <v>0</v>
      </c>
      <c r="F13" s="96">
        <v>0</v>
      </c>
      <c r="G13" s="48">
        <v>0</v>
      </c>
      <c r="H13" s="81" t="b">
        <v>0</v>
      </c>
      <c r="I13" s="48" t="s">
        <v>753</v>
      </c>
    </row>
    <row r="14" spans="1:9" hidden="1" x14ac:dyDescent="0.3">
      <c r="A14" s="59" t="s">
        <v>38</v>
      </c>
      <c r="B14" s="81" t="b">
        <v>0</v>
      </c>
      <c r="C14" s="81">
        <v>14</v>
      </c>
      <c r="D14" s="96">
        <v>0</v>
      </c>
      <c r="E14" s="48">
        <v>0</v>
      </c>
      <c r="F14" s="96">
        <v>0</v>
      </c>
      <c r="G14" s="48">
        <v>0</v>
      </c>
      <c r="H14" s="81" t="b">
        <v>0</v>
      </c>
      <c r="I14" s="48" t="s">
        <v>753</v>
      </c>
    </row>
    <row r="15" spans="1:9" hidden="1" x14ac:dyDescent="0.3">
      <c r="A15" s="59" t="s">
        <v>595</v>
      </c>
      <c r="B15" s="81" t="b">
        <v>0</v>
      </c>
      <c r="C15" s="81">
        <v>29</v>
      </c>
      <c r="D15" s="96">
        <v>0</v>
      </c>
      <c r="E15" s="48">
        <v>0</v>
      </c>
      <c r="F15" s="96">
        <v>0</v>
      </c>
      <c r="G15" s="48">
        <v>0</v>
      </c>
      <c r="H15" s="81" t="b">
        <v>0</v>
      </c>
      <c r="I15" s="48" t="s">
        <v>753</v>
      </c>
    </row>
    <row r="16" spans="1:9" hidden="1" x14ac:dyDescent="0.3">
      <c r="A16" s="59" t="s">
        <v>39</v>
      </c>
      <c r="B16" s="81" t="b">
        <v>0</v>
      </c>
      <c r="C16" s="81">
        <v>0</v>
      </c>
      <c r="D16" s="96">
        <v>0</v>
      </c>
      <c r="E16" s="48" t="s">
        <v>753</v>
      </c>
      <c r="F16" s="96">
        <v>0</v>
      </c>
      <c r="G16" s="48" t="s">
        <v>753</v>
      </c>
      <c r="H16" s="81" t="b">
        <v>0</v>
      </c>
      <c r="I16" s="48" t="s">
        <v>753</v>
      </c>
    </row>
    <row r="17" spans="1:9" hidden="1" x14ac:dyDescent="0.3">
      <c r="A17" s="59" t="s">
        <v>18</v>
      </c>
      <c r="B17" s="81" t="b">
        <v>0</v>
      </c>
      <c r="C17" s="81">
        <v>0</v>
      </c>
      <c r="D17" s="96">
        <v>0</v>
      </c>
      <c r="E17" s="48" t="s">
        <v>753</v>
      </c>
      <c r="F17" s="96">
        <v>0</v>
      </c>
      <c r="G17" s="48" t="s">
        <v>753</v>
      </c>
      <c r="H17" s="81" t="b">
        <v>1</v>
      </c>
      <c r="I17" s="48" t="s">
        <v>753</v>
      </c>
    </row>
    <row r="18" spans="1:9" x14ac:dyDescent="0.3">
      <c r="A18" s="59" t="s">
        <v>288</v>
      </c>
      <c r="B18" s="81" t="b">
        <v>0</v>
      </c>
      <c r="C18" s="81">
        <v>61</v>
      </c>
      <c r="D18" s="96">
        <v>43</v>
      </c>
      <c r="E18" s="48">
        <v>0.70491803278688525</v>
      </c>
      <c r="F18" s="96">
        <v>55</v>
      </c>
      <c r="G18" s="48">
        <v>0.90163934426229508</v>
      </c>
      <c r="H18" s="81" t="b">
        <v>0</v>
      </c>
      <c r="I18" s="48">
        <v>1.2790697674418605</v>
      </c>
    </row>
    <row r="19" spans="1:9" x14ac:dyDescent="0.3">
      <c r="A19" t="s">
        <v>483</v>
      </c>
      <c r="B19" t="b">
        <v>1</v>
      </c>
      <c r="C19" s="26">
        <v>73</v>
      </c>
      <c r="D19" s="97">
        <v>31</v>
      </c>
      <c r="E19" s="48">
        <v>0.42465753424657532</v>
      </c>
      <c r="F19" s="97">
        <v>0</v>
      </c>
      <c r="G19" s="48">
        <v>0</v>
      </c>
      <c r="H19" t="b">
        <v>0</v>
      </c>
      <c r="I19" s="48">
        <v>0</v>
      </c>
    </row>
    <row r="20" spans="1:9" hidden="1" x14ac:dyDescent="0.3">
      <c r="A20" s="59" t="s">
        <v>24</v>
      </c>
      <c r="B20" s="81" t="b">
        <v>0</v>
      </c>
      <c r="C20" s="81">
        <v>46</v>
      </c>
      <c r="D20" s="96">
        <v>0</v>
      </c>
      <c r="E20" s="48">
        <v>0</v>
      </c>
      <c r="F20" s="96">
        <v>0</v>
      </c>
      <c r="G20" s="48">
        <v>0</v>
      </c>
      <c r="H20" s="81" t="b">
        <v>0</v>
      </c>
      <c r="I20" s="48" t="s">
        <v>753</v>
      </c>
    </row>
    <row r="21" spans="1:9" hidden="1" x14ac:dyDescent="0.3">
      <c r="A21" s="59" t="s">
        <v>539</v>
      </c>
      <c r="B21" s="81" t="b">
        <v>0</v>
      </c>
      <c r="C21" s="81">
        <v>0</v>
      </c>
      <c r="D21" s="96">
        <v>0</v>
      </c>
      <c r="E21" s="48" t="s">
        <v>753</v>
      </c>
      <c r="F21" s="96">
        <v>0</v>
      </c>
      <c r="G21" s="48" t="s">
        <v>753</v>
      </c>
      <c r="H21" s="81" t="b">
        <v>0</v>
      </c>
      <c r="I21" s="48" t="s">
        <v>753</v>
      </c>
    </row>
    <row r="22" spans="1:9" hidden="1" x14ac:dyDescent="0.3">
      <c r="A22" s="59" t="s">
        <v>20</v>
      </c>
      <c r="B22" s="81" t="b">
        <v>0</v>
      </c>
      <c r="C22" s="81">
        <v>0</v>
      </c>
      <c r="D22" s="96">
        <v>0</v>
      </c>
      <c r="E22" s="48" t="s">
        <v>753</v>
      </c>
      <c r="F22" s="96">
        <v>0</v>
      </c>
      <c r="G22" s="48" t="s">
        <v>753</v>
      </c>
      <c r="H22" s="81" t="b">
        <v>0</v>
      </c>
      <c r="I22" s="48" t="s">
        <v>753</v>
      </c>
    </row>
    <row r="23" spans="1:9" hidden="1" x14ac:dyDescent="0.3">
      <c r="A23" s="59" t="s">
        <v>25</v>
      </c>
      <c r="B23" s="81" t="b">
        <v>0</v>
      </c>
      <c r="C23" s="81">
        <v>0</v>
      </c>
      <c r="D23" s="96">
        <v>0</v>
      </c>
      <c r="E23" s="48" t="s">
        <v>753</v>
      </c>
      <c r="F23" s="96">
        <v>0</v>
      </c>
      <c r="G23" s="48" t="s">
        <v>753</v>
      </c>
      <c r="H23" s="81" t="b">
        <v>0</v>
      </c>
      <c r="I23" s="48" t="s">
        <v>753</v>
      </c>
    </row>
    <row r="24" spans="1:9" hidden="1" x14ac:dyDescent="0.3">
      <c r="A24" s="59" t="s">
        <v>26</v>
      </c>
      <c r="B24" s="81" t="b">
        <v>0</v>
      </c>
      <c r="C24" s="81">
        <v>0</v>
      </c>
      <c r="D24" s="96">
        <v>0</v>
      </c>
      <c r="E24" s="48" t="s">
        <v>753</v>
      </c>
      <c r="F24" s="96">
        <v>0</v>
      </c>
      <c r="G24" s="48" t="s">
        <v>753</v>
      </c>
      <c r="H24" s="81" t="b">
        <v>0</v>
      </c>
      <c r="I24" s="48" t="s">
        <v>753</v>
      </c>
    </row>
    <row r="25" spans="1:9" hidden="1" x14ac:dyDescent="0.3">
      <c r="A25" s="59" t="s">
        <v>41</v>
      </c>
      <c r="B25" s="81" t="b">
        <v>0</v>
      </c>
      <c r="C25" s="81">
        <v>27</v>
      </c>
      <c r="D25" s="96">
        <v>0</v>
      </c>
      <c r="E25" s="48">
        <v>0</v>
      </c>
      <c r="F25" s="96">
        <v>0</v>
      </c>
      <c r="G25" s="48">
        <v>0</v>
      </c>
      <c r="H25" s="81" t="b">
        <v>0</v>
      </c>
      <c r="I25" s="48" t="s">
        <v>753</v>
      </c>
    </row>
    <row r="26" spans="1:9" hidden="1" x14ac:dyDescent="0.3">
      <c r="A26" s="59" t="s">
        <v>21</v>
      </c>
      <c r="B26" s="81" t="b">
        <v>0</v>
      </c>
      <c r="C26" s="81">
        <v>0</v>
      </c>
      <c r="D26" s="96">
        <v>0</v>
      </c>
      <c r="E26" s="48" t="s">
        <v>753</v>
      </c>
      <c r="F26" s="96">
        <v>0</v>
      </c>
      <c r="G26" s="48" t="s">
        <v>753</v>
      </c>
      <c r="H26" s="81" t="b">
        <v>0</v>
      </c>
      <c r="I26" s="48" t="s">
        <v>753</v>
      </c>
    </row>
    <row r="27" spans="1:9" x14ac:dyDescent="0.3">
      <c r="A27" s="59" t="s">
        <v>271</v>
      </c>
      <c r="B27" s="81" t="b">
        <v>1</v>
      </c>
      <c r="C27" s="81">
        <v>1971</v>
      </c>
      <c r="D27" s="96">
        <v>748</v>
      </c>
      <c r="E27" s="48">
        <v>0.37950279046169455</v>
      </c>
      <c r="F27" s="96">
        <v>230</v>
      </c>
      <c r="G27" s="48">
        <v>0.11669203450025367</v>
      </c>
      <c r="H27" s="81" t="b">
        <v>0</v>
      </c>
      <c r="I27" s="48">
        <v>0.30748663101604279</v>
      </c>
    </row>
    <row r="28" spans="1:9" hidden="1" x14ac:dyDescent="0.3">
      <c r="A28" s="59" t="s">
        <v>40</v>
      </c>
      <c r="B28" s="81" t="b">
        <v>0</v>
      </c>
      <c r="C28" s="81">
        <v>0</v>
      </c>
      <c r="D28" s="96">
        <v>0</v>
      </c>
      <c r="E28" s="48" t="s">
        <v>753</v>
      </c>
      <c r="F28" s="96">
        <v>0</v>
      </c>
      <c r="G28" s="48" t="s">
        <v>753</v>
      </c>
      <c r="H28" s="81" t="b">
        <v>0</v>
      </c>
      <c r="I28" s="48" t="s">
        <v>753</v>
      </c>
    </row>
    <row r="29" spans="1:9" x14ac:dyDescent="0.3">
      <c r="A29" s="59" t="s">
        <v>325</v>
      </c>
      <c r="B29" s="81" t="b">
        <v>1</v>
      </c>
      <c r="C29" s="81">
        <v>115</v>
      </c>
      <c r="D29" s="96">
        <v>43</v>
      </c>
      <c r="E29" s="48">
        <v>0.37391304347826088</v>
      </c>
      <c r="F29" s="96">
        <v>0</v>
      </c>
      <c r="G29" s="48">
        <v>0</v>
      </c>
      <c r="H29" s="81" t="b">
        <v>0</v>
      </c>
      <c r="I29" s="48">
        <v>0</v>
      </c>
    </row>
    <row r="30" spans="1:9" hidden="1" x14ac:dyDescent="0.3">
      <c r="A30" s="59" t="s">
        <v>28</v>
      </c>
      <c r="B30" s="81" t="b">
        <v>1</v>
      </c>
      <c r="C30" s="81">
        <v>41</v>
      </c>
      <c r="D30" s="96">
        <v>0</v>
      </c>
      <c r="E30" s="48">
        <v>0</v>
      </c>
      <c r="F30" s="96">
        <v>0</v>
      </c>
      <c r="G30" s="48">
        <v>0</v>
      </c>
      <c r="H30" s="81" t="b">
        <v>0</v>
      </c>
      <c r="I30" s="48" t="s">
        <v>753</v>
      </c>
    </row>
    <row r="31" spans="1:9" hidden="1" x14ac:dyDescent="0.3">
      <c r="A31" s="59" t="s">
        <v>43</v>
      </c>
      <c r="B31" s="81" t="b">
        <v>0</v>
      </c>
      <c r="C31" s="81">
        <v>29</v>
      </c>
      <c r="D31" s="96">
        <v>0</v>
      </c>
      <c r="E31" s="48">
        <v>0</v>
      </c>
      <c r="F31" s="96">
        <v>0</v>
      </c>
      <c r="G31" s="48">
        <v>0</v>
      </c>
      <c r="H31" s="81" t="b">
        <v>0</v>
      </c>
      <c r="I31" s="48" t="s">
        <v>753</v>
      </c>
    </row>
    <row r="32" spans="1:9" x14ac:dyDescent="0.3">
      <c r="A32" s="59" t="s">
        <v>57</v>
      </c>
      <c r="B32" s="81" t="b">
        <v>1</v>
      </c>
      <c r="C32" s="81">
        <v>105</v>
      </c>
      <c r="D32" s="96">
        <v>39</v>
      </c>
      <c r="E32" s="48">
        <v>0.371428571428571</v>
      </c>
      <c r="F32" s="96">
        <v>0</v>
      </c>
      <c r="G32" s="48">
        <v>0</v>
      </c>
      <c r="H32" s="81" t="b">
        <v>0</v>
      </c>
      <c r="I32" s="48">
        <v>0</v>
      </c>
    </row>
    <row r="33" spans="1:9" hidden="1" x14ac:dyDescent="0.3">
      <c r="A33" s="59" t="s">
        <v>30</v>
      </c>
      <c r="B33" s="81" t="b">
        <v>1</v>
      </c>
      <c r="C33" s="81">
        <v>14</v>
      </c>
      <c r="D33" s="96">
        <v>0</v>
      </c>
      <c r="E33" s="48">
        <v>0</v>
      </c>
      <c r="F33" s="96">
        <v>0</v>
      </c>
      <c r="G33" s="48">
        <v>0</v>
      </c>
      <c r="H33" s="81" t="b">
        <v>0</v>
      </c>
      <c r="I33" s="48" t="s">
        <v>753</v>
      </c>
    </row>
    <row r="34" spans="1:9" hidden="1" x14ac:dyDescent="0.3">
      <c r="A34" s="59" t="s">
        <v>31</v>
      </c>
      <c r="B34" s="81" t="b">
        <v>1</v>
      </c>
      <c r="C34" s="81">
        <v>43</v>
      </c>
      <c r="D34" s="96">
        <v>0</v>
      </c>
      <c r="E34" s="48">
        <v>0</v>
      </c>
      <c r="F34" s="96">
        <v>0</v>
      </c>
      <c r="G34" s="48">
        <v>0</v>
      </c>
      <c r="H34" s="81" t="b">
        <v>0</v>
      </c>
      <c r="I34" s="48" t="s">
        <v>753</v>
      </c>
    </row>
    <row r="35" spans="1:9" x14ac:dyDescent="0.3">
      <c r="A35" t="s">
        <v>436</v>
      </c>
      <c r="B35" t="b">
        <v>1</v>
      </c>
      <c r="C35" s="26">
        <v>733</v>
      </c>
      <c r="D35" s="97">
        <v>268</v>
      </c>
      <c r="E35" s="48">
        <v>0.36562073669849932</v>
      </c>
      <c r="F35" s="97">
        <v>78</v>
      </c>
      <c r="G35" s="48">
        <v>0.10641200545702592</v>
      </c>
      <c r="H35" t="b">
        <v>0</v>
      </c>
      <c r="I35" s="48">
        <v>0.29104477611940299</v>
      </c>
    </row>
    <row r="36" spans="1:9" x14ac:dyDescent="0.3">
      <c r="A36" t="s">
        <v>479</v>
      </c>
      <c r="B36" t="b">
        <v>1</v>
      </c>
      <c r="C36" s="26">
        <v>151</v>
      </c>
      <c r="D36" s="97">
        <v>55</v>
      </c>
      <c r="E36" s="48">
        <v>0.36423841059602646</v>
      </c>
      <c r="F36" s="97">
        <v>10</v>
      </c>
      <c r="G36" s="48">
        <v>6.6225165562913912E-2</v>
      </c>
      <c r="H36" t="b">
        <v>0</v>
      </c>
      <c r="I36" s="48">
        <v>0.18181818181818182</v>
      </c>
    </row>
    <row r="37" spans="1:9" hidden="1" x14ac:dyDescent="0.3">
      <c r="A37" s="59" t="s">
        <v>44</v>
      </c>
      <c r="B37" s="81" t="b">
        <v>0</v>
      </c>
      <c r="C37" s="81">
        <v>0</v>
      </c>
      <c r="D37" s="96">
        <v>0</v>
      </c>
      <c r="E37" s="48" t="s">
        <v>753</v>
      </c>
      <c r="F37" s="96">
        <v>0</v>
      </c>
      <c r="G37" s="48" t="s">
        <v>753</v>
      </c>
      <c r="H37" s="81" t="b">
        <v>0</v>
      </c>
      <c r="I37" s="48" t="s">
        <v>753</v>
      </c>
    </row>
    <row r="38" spans="1:9" hidden="1" x14ac:dyDescent="0.3">
      <c r="A38" s="59" t="s">
        <v>34</v>
      </c>
      <c r="B38" s="81" t="b">
        <v>0</v>
      </c>
      <c r="C38" s="81">
        <v>13</v>
      </c>
      <c r="D38" s="96">
        <v>0</v>
      </c>
      <c r="E38" s="48">
        <v>0</v>
      </c>
      <c r="F38" s="96">
        <v>0</v>
      </c>
      <c r="G38" s="48">
        <v>0</v>
      </c>
      <c r="H38" s="81" t="b">
        <v>0</v>
      </c>
      <c r="I38" s="48" t="s">
        <v>753</v>
      </c>
    </row>
    <row r="39" spans="1:9" hidden="1" x14ac:dyDescent="0.3">
      <c r="A39" s="59" t="s">
        <v>45</v>
      </c>
      <c r="B39" s="81" t="b">
        <v>0</v>
      </c>
      <c r="C39" s="81">
        <v>0</v>
      </c>
      <c r="D39" s="96">
        <v>0</v>
      </c>
      <c r="E39" s="48" t="s">
        <v>753</v>
      </c>
      <c r="F39" s="96">
        <v>0</v>
      </c>
      <c r="G39" s="48" t="s">
        <v>753</v>
      </c>
      <c r="H39" s="81" t="b">
        <v>0</v>
      </c>
      <c r="I39" s="48" t="s">
        <v>753</v>
      </c>
    </row>
    <row r="40" spans="1:9" hidden="1" x14ac:dyDescent="0.3">
      <c r="A40" s="59" t="s">
        <v>46</v>
      </c>
      <c r="B40" s="81" t="b">
        <v>0</v>
      </c>
      <c r="C40" s="81">
        <v>0</v>
      </c>
      <c r="D40" s="96">
        <v>0</v>
      </c>
      <c r="E40" s="48" t="s">
        <v>753</v>
      </c>
      <c r="F40" s="96">
        <v>0</v>
      </c>
      <c r="G40" s="48" t="s">
        <v>753</v>
      </c>
      <c r="H40" s="81" t="b">
        <v>0</v>
      </c>
      <c r="I40" s="48" t="s">
        <v>753</v>
      </c>
    </row>
    <row r="41" spans="1:9" x14ac:dyDescent="0.3">
      <c r="A41" s="59" t="s">
        <v>134</v>
      </c>
      <c r="B41" s="81" t="b">
        <v>1</v>
      </c>
      <c r="C41" s="81">
        <v>88</v>
      </c>
      <c r="D41" s="96">
        <v>31</v>
      </c>
      <c r="E41" s="48">
        <v>0.35227272727272729</v>
      </c>
      <c r="F41" s="96">
        <v>0</v>
      </c>
      <c r="G41" s="48">
        <v>0</v>
      </c>
      <c r="H41" s="81" t="b">
        <v>0</v>
      </c>
      <c r="I41" s="48">
        <v>0</v>
      </c>
    </row>
    <row r="42" spans="1:9" hidden="1" x14ac:dyDescent="0.3">
      <c r="A42" s="59" t="s">
        <v>611</v>
      </c>
      <c r="B42" s="81" t="b">
        <v>0</v>
      </c>
      <c r="C42" s="81">
        <v>0</v>
      </c>
      <c r="D42" s="96">
        <v>0</v>
      </c>
      <c r="E42" s="48" t="s">
        <v>753</v>
      </c>
      <c r="F42" s="96">
        <v>0</v>
      </c>
      <c r="G42" s="48" t="s">
        <v>753</v>
      </c>
      <c r="H42" s="81" t="b">
        <v>0</v>
      </c>
      <c r="I42" s="48" t="s">
        <v>753</v>
      </c>
    </row>
    <row r="43" spans="1:9" hidden="1" x14ac:dyDescent="0.3">
      <c r="A43" s="59" t="s">
        <v>541</v>
      </c>
      <c r="B43" s="81" t="b">
        <v>0</v>
      </c>
      <c r="C43" s="81">
        <v>0</v>
      </c>
      <c r="D43" s="96">
        <v>0</v>
      </c>
      <c r="E43" s="48" t="s">
        <v>753</v>
      </c>
      <c r="F43" s="96">
        <v>0</v>
      </c>
      <c r="G43" s="48" t="s">
        <v>753</v>
      </c>
      <c r="H43" s="81" t="b">
        <v>0</v>
      </c>
      <c r="I43" s="48" t="s">
        <v>753</v>
      </c>
    </row>
    <row r="44" spans="1:9" hidden="1" x14ac:dyDescent="0.3">
      <c r="A44" s="59" t="s">
        <v>47</v>
      </c>
      <c r="B44" s="81" t="b">
        <v>0</v>
      </c>
      <c r="C44" s="81">
        <v>0</v>
      </c>
      <c r="D44" s="96">
        <v>0</v>
      </c>
      <c r="E44" s="48" t="s">
        <v>753</v>
      </c>
      <c r="F44" s="96">
        <v>0</v>
      </c>
      <c r="G44" s="48" t="s">
        <v>753</v>
      </c>
      <c r="H44" s="81" t="b">
        <v>0</v>
      </c>
      <c r="I44" s="48" t="s">
        <v>753</v>
      </c>
    </row>
    <row r="45" spans="1:9" hidden="1" x14ac:dyDescent="0.3">
      <c r="A45" s="59" t="s">
        <v>48</v>
      </c>
      <c r="B45" s="81" t="b">
        <v>1</v>
      </c>
      <c r="C45" s="81">
        <v>50</v>
      </c>
      <c r="D45" s="96">
        <v>17</v>
      </c>
      <c r="E45" s="48">
        <v>0.34</v>
      </c>
      <c r="F45" s="96">
        <v>16</v>
      </c>
      <c r="G45" s="48">
        <v>0.32</v>
      </c>
      <c r="H45" s="81" t="b">
        <v>0</v>
      </c>
      <c r="I45" s="48">
        <v>0.94117647058823528</v>
      </c>
    </row>
    <row r="46" spans="1:9" hidden="1" x14ac:dyDescent="0.3">
      <c r="A46" s="59" t="s">
        <v>49</v>
      </c>
      <c r="B46" s="81" t="b">
        <v>1</v>
      </c>
      <c r="C46" s="81">
        <v>51</v>
      </c>
      <c r="D46" s="96">
        <v>10</v>
      </c>
      <c r="E46" s="48">
        <v>0.19607843137254902</v>
      </c>
      <c r="F46" s="96">
        <v>0</v>
      </c>
      <c r="G46" s="48">
        <v>0</v>
      </c>
      <c r="H46" s="81" t="b">
        <v>0</v>
      </c>
      <c r="I46" s="48">
        <v>0</v>
      </c>
    </row>
    <row r="47" spans="1:9" hidden="1" x14ac:dyDescent="0.3">
      <c r="A47" s="59" t="s">
        <v>542</v>
      </c>
      <c r="B47" s="81" t="b">
        <v>0</v>
      </c>
      <c r="C47" s="81">
        <v>0</v>
      </c>
      <c r="D47" s="96">
        <v>0</v>
      </c>
      <c r="E47" s="48" t="s">
        <v>753</v>
      </c>
      <c r="F47" s="96">
        <v>0</v>
      </c>
      <c r="G47" s="48" t="s">
        <v>753</v>
      </c>
      <c r="H47" s="81" t="b">
        <v>0</v>
      </c>
      <c r="I47" s="48" t="s">
        <v>753</v>
      </c>
    </row>
    <row r="48" spans="1:9" hidden="1" x14ac:dyDescent="0.3">
      <c r="A48" s="59" t="s">
        <v>50</v>
      </c>
      <c r="B48" s="81" t="b">
        <v>0</v>
      </c>
      <c r="C48" s="81">
        <v>0</v>
      </c>
      <c r="D48" s="96">
        <v>0</v>
      </c>
      <c r="E48" s="48" t="s">
        <v>753</v>
      </c>
      <c r="F48" s="96">
        <v>0</v>
      </c>
      <c r="G48" s="48" t="s">
        <v>753</v>
      </c>
      <c r="H48" s="81" t="b">
        <v>1</v>
      </c>
      <c r="I48" s="48" t="s">
        <v>753</v>
      </c>
    </row>
    <row r="49" spans="1:9" hidden="1" x14ac:dyDescent="0.3">
      <c r="A49" s="59" t="s">
        <v>51</v>
      </c>
      <c r="B49" s="81" t="b">
        <v>0</v>
      </c>
      <c r="C49" s="81">
        <v>20</v>
      </c>
      <c r="D49" s="96">
        <v>0</v>
      </c>
      <c r="E49" s="48">
        <v>0</v>
      </c>
      <c r="F49" s="96">
        <v>0</v>
      </c>
      <c r="G49" s="48">
        <v>0</v>
      </c>
      <c r="H49" s="81" t="b">
        <v>0</v>
      </c>
      <c r="I49" s="48" t="s">
        <v>753</v>
      </c>
    </row>
    <row r="50" spans="1:9" hidden="1" x14ac:dyDescent="0.3">
      <c r="A50" s="59" t="s">
        <v>52</v>
      </c>
      <c r="B50" s="81" t="b">
        <v>1</v>
      </c>
      <c r="C50" s="81">
        <v>19</v>
      </c>
      <c r="D50" s="96">
        <v>0</v>
      </c>
      <c r="E50" s="48">
        <v>0</v>
      </c>
      <c r="F50" s="96">
        <v>0</v>
      </c>
      <c r="G50" s="48">
        <v>0</v>
      </c>
      <c r="H50" s="81" t="b">
        <v>0</v>
      </c>
      <c r="I50" s="48" t="s">
        <v>753</v>
      </c>
    </row>
    <row r="51" spans="1:9" x14ac:dyDescent="0.3">
      <c r="A51" t="s">
        <v>465</v>
      </c>
      <c r="B51" t="b">
        <v>1</v>
      </c>
      <c r="C51" s="26">
        <v>67</v>
      </c>
      <c r="D51" s="97">
        <v>23</v>
      </c>
      <c r="E51" s="48">
        <v>0.34328358208955223</v>
      </c>
      <c r="F51" s="97">
        <v>12</v>
      </c>
      <c r="G51" s="48">
        <v>0.17910447761194029</v>
      </c>
      <c r="H51" t="b">
        <v>0</v>
      </c>
      <c r="I51" s="48">
        <v>0.52173913043478259</v>
      </c>
    </row>
    <row r="52" spans="1:9" hidden="1" x14ac:dyDescent="0.3">
      <c r="A52" s="59" t="s">
        <v>54</v>
      </c>
      <c r="B52" s="81" t="b">
        <v>0</v>
      </c>
      <c r="C52" s="81">
        <v>50</v>
      </c>
      <c r="D52" s="96">
        <v>0</v>
      </c>
      <c r="E52" s="48">
        <v>0</v>
      </c>
      <c r="F52" s="96">
        <v>0</v>
      </c>
      <c r="G52" s="48">
        <v>0</v>
      </c>
      <c r="H52" s="81" t="b">
        <v>0</v>
      </c>
      <c r="I52" s="48" t="s">
        <v>753</v>
      </c>
    </row>
    <row r="53" spans="1:9" hidden="1" x14ac:dyDescent="0.3">
      <c r="A53" s="59" t="s">
        <v>67</v>
      </c>
      <c r="B53" s="81" t="b">
        <v>0</v>
      </c>
      <c r="C53" s="81">
        <v>0</v>
      </c>
      <c r="D53" s="96">
        <v>0</v>
      </c>
      <c r="E53" s="48" t="s">
        <v>753</v>
      </c>
      <c r="F53" s="96">
        <v>0</v>
      </c>
      <c r="G53" s="48" t="s">
        <v>753</v>
      </c>
      <c r="H53" s="81" t="b">
        <v>0</v>
      </c>
      <c r="I53" s="48" t="s">
        <v>753</v>
      </c>
    </row>
    <row r="54" spans="1:9" hidden="1" x14ac:dyDescent="0.3">
      <c r="A54" s="59" t="s">
        <v>55</v>
      </c>
      <c r="B54" s="81" t="b">
        <v>1</v>
      </c>
      <c r="C54" s="81">
        <v>129</v>
      </c>
      <c r="D54" s="96">
        <v>0</v>
      </c>
      <c r="E54" s="48">
        <v>0</v>
      </c>
      <c r="F54" s="96">
        <v>0</v>
      </c>
      <c r="G54" s="48">
        <v>0</v>
      </c>
      <c r="H54" s="81" t="b">
        <v>0</v>
      </c>
      <c r="I54" s="48" t="s">
        <v>753</v>
      </c>
    </row>
    <row r="55" spans="1:9" hidden="1" x14ac:dyDescent="0.3">
      <c r="A55" s="59" t="s">
        <v>56</v>
      </c>
      <c r="B55" s="81" t="b">
        <v>1</v>
      </c>
      <c r="C55" s="81">
        <v>86</v>
      </c>
      <c r="D55" s="96">
        <v>0</v>
      </c>
      <c r="E55" s="48">
        <v>0</v>
      </c>
      <c r="F55" s="96">
        <v>0</v>
      </c>
      <c r="G55" s="48">
        <v>0</v>
      </c>
      <c r="H55" s="81" t="b">
        <v>0</v>
      </c>
      <c r="I55" s="48" t="s">
        <v>753</v>
      </c>
    </row>
    <row r="56" spans="1:9" x14ac:dyDescent="0.3">
      <c r="A56" s="59" t="s">
        <v>61</v>
      </c>
      <c r="B56" s="81" t="b">
        <v>1</v>
      </c>
      <c r="C56" s="81">
        <v>716</v>
      </c>
      <c r="D56" s="96">
        <v>242</v>
      </c>
      <c r="E56" s="48">
        <v>0.33798882681564246</v>
      </c>
      <c r="F56" s="96">
        <v>91</v>
      </c>
      <c r="G56" s="48">
        <v>0.1270949720670391</v>
      </c>
      <c r="H56" s="81" t="b">
        <v>0</v>
      </c>
      <c r="I56" s="48">
        <v>0.37603305785123969</v>
      </c>
    </row>
    <row r="57" spans="1:9" hidden="1" x14ac:dyDescent="0.3">
      <c r="A57" s="59" t="s">
        <v>58</v>
      </c>
      <c r="B57" s="81" t="b">
        <v>1</v>
      </c>
      <c r="C57" s="81">
        <v>82</v>
      </c>
      <c r="D57" s="96">
        <v>0</v>
      </c>
      <c r="E57" s="48">
        <v>0</v>
      </c>
      <c r="F57" s="96">
        <v>0</v>
      </c>
      <c r="G57" s="48">
        <v>0</v>
      </c>
      <c r="H57" s="81" t="b">
        <v>0</v>
      </c>
      <c r="I57" s="48" t="s">
        <v>753</v>
      </c>
    </row>
    <row r="58" spans="1:9" x14ac:dyDescent="0.3">
      <c r="A58" s="59" t="s">
        <v>59</v>
      </c>
      <c r="B58" s="81" t="b">
        <v>1</v>
      </c>
      <c r="C58" s="81">
        <v>473</v>
      </c>
      <c r="D58" s="96">
        <v>158</v>
      </c>
      <c r="E58" s="48">
        <v>0.33403805496828753</v>
      </c>
      <c r="F58" s="96">
        <v>35</v>
      </c>
      <c r="G58" s="48">
        <v>7.399577167019028E-2</v>
      </c>
      <c r="H58" s="81" t="b">
        <v>0</v>
      </c>
      <c r="I58" s="48">
        <v>0.22151898734177214</v>
      </c>
    </row>
    <row r="59" spans="1:9" x14ac:dyDescent="0.3">
      <c r="A59" s="59" t="s">
        <v>255</v>
      </c>
      <c r="B59" s="81" t="b">
        <v>1</v>
      </c>
      <c r="C59" s="81">
        <v>133</v>
      </c>
      <c r="D59" s="96">
        <v>44</v>
      </c>
      <c r="E59" s="48">
        <v>0.33082706766917291</v>
      </c>
      <c r="F59" s="96">
        <v>0</v>
      </c>
      <c r="G59" s="48">
        <v>0</v>
      </c>
      <c r="H59" s="81" t="b">
        <v>0</v>
      </c>
      <c r="I59" s="48">
        <v>0</v>
      </c>
    </row>
    <row r="60" spans="1:9" x14ac:dyDescent="0.3">
      <c r="A60" s="59" t="s">
        <v>416</v>
      </c>
      <c r="B60" s="81" t="b">
        <v>1</v>
      </c>
      <c r="C60" s="81">
        <v>132</v>
      </c>
      <c r="D60" s="96">
        <v>43</v>
      </c>
      <c r="E60" s="48">
        <v>0.32575757575757575</v>
      </c>
      <c r="F60" s="96">
        <v>0</v>
      </c>
      <c r="G60" s="48">
        <v>0</v>
      </c>
      <c r="H60" s="81" t="b">
        <v>0</v>
      </c>
      <c r="I60" s="48">
        <v>0</v>
      </c>
    </row>
    <row r="61" spans="1:9" hidden="1" x14ac:dyDescent="0.3">
      <c r="A61" s="59" t="s">
        <v>68</v>
      </c>
      <c r="B61" s="81" t="b">
        <v>0</v>
      </c>
      <c r="C61" s="81">
        <v>10</v>
      </c>
      <c r="D61" s="96">
        <v>0</v>
      </c>
      <c r="E61" s="48">
        <v>0</v>
      </c>
      <c r="F61" s="96">
        <v>0</v>
      </c>
      <c r="G61" s="48">
        <v>0</v>
      </c>
      <c r="H61" s="81" t="b">
        <v>0</v>
      </c>
      <c r="I61" s="48" t="s">
        <v>753</v>
      </c>
    </row>
    <row r="62" spans="1:9" hidden="1" x14ac:dyDescent="0.3">
      <c r="A62" s="59" t="s">
        <v>62</v>
      </c>
      <c r="B62" s="81" t="b">
        <v>1</v>
      </c>
      <c r="C62" s="81">
        <v>39</v>
      </c>
      <c r="D62" s="96">
        <v>0</v>
      </c>
      <c r="E62" s="48">
        <v>0</v>
      </c>
      <c r="F62" s="96">
        <v>0</v>
      </c>
      <c r="G62" s="48">
        <v>0</v>
      </c>
      <c r="H62" s="81" t="b">
        <v>0</v>
      </c>
      <c r="I62" s="48" t="s">
        <v>753</v>
      </c>
    </row>
    <row r="63" spans="1:9" hidden="1" x14ac:dyDescent="0.3">
      <c r="A63" s="59" t="s">
        <v>63</v>
      </c>
      <c r="B63" s="81" t="b">
        <v>0</v>
      </c>
      <c r="C63" s="81">
        <v>0</v>
      </c>
      <c r="D63" s="96">
        <v>0</v>
      </c>
      <c r="E63" s="48" t="s">
        <v>753</v>
      </c>
      <c r="F63" s="96">
        <v>0</v>
      </c>
      <c r="G63" s="48" t="s">
        <v>753</v>
      </c>
      <c r="H63" s="81" t="b">
        <v>1</v>
      </c>
      <c r="I63" s="48" t="s">
        <v>753</v>
      </c>
    </row>
    <row r="64" spans="1:9" hidden="1" x14ac:dyDescent="0.3">
      <c r="A64" s="59" t="s">
        <v>69</v>
      </c>
      <c r="B64" s="81" t="b">
        <v>0</v>
      </c>
      <c r="C64" s="81">
        <v>29</v>
      </c>
      <c r="D64" s="96">
        <v>0</v>
      </c>
      <c r="E64" s="48">
        <v>0</v>
      </c>
      <c r="F64" s="96">
        <v>0</v>
      </c>
      <c r="G64" s="48">
        <v>0</v>
      </c>
      <c r="H64" s="81" t="b">
        <v>0</v>
      </c>
      <c r="I64" s="48" t="s">
        <v>753</v>
      </c>
    </row>
    <row r="65" spans="1:9" hidden="1" x14ac:dyDescent="0.3">
      <c r="A65" s="59" t="s">
        <v>543</v>
      </c>
      <c r="B65" s="81" t="b">
        <v>0</v>
      </c>
      <c r="C65" s="81">
        <v>35</v>
      </c>
      <c r="D65" s="96">
        <v>0</v>
      </c>
      <c r="E65" s="48">
        <v>0</v>
      </c>
      <c r="F65" s="96">
        <v>0</v>
      </c>
      <c r="G65" s="48">
        <v>0</v>
      </c>
      <c r="H65" s="81" t="b">
        <v>0</v>
      </c>
      <c r="I65" s="48" t="s">
        <v>753</v>
      </c>
    </row>
    <row r="66" spans="1:9" x14ac:dyDescent="0.3">
      <c r="A66" s="59" t="s">
        <v>413</v>
      </c>
      <c r="B66" s="81" t="b">
        <v>1</v>
      </c>
      <c r="C66" s="81">
        <v>212</v>
      </c>
      <c r="D66" s="96">
        <v>69</v>
      </c>
      <c r="E66" s="48">
        <v>0.32547169811320753</v>
      </c>
      <c r="F66" s="96">
        <v>0</v>
      </c>
      <c r="G66" s="48">
        <v>0</v>
      </c>
      <c r="H66" s="81" t="b">
        <v>0</v>
      </c>
      <c r="I66" s="48">
        <v>0</v>
      </c>
    </row>
    <row r="67" spans="1:9" hidden="1" x14ac:dyDescent="0.3">
      <c r="A67" s="59" t="s">
        <v>596</v>
      </c>
      <c r="B67" s="81" t="b">
        <v>0</v>
      </c>
      <c r="C67" s="81">
        <v>0</v>
      </c>
      <c r="D67" s="96">
        <v>0</v>
      </c>
      <c r="E67" s="48" t="s">
        <v>753</v>
      </c>
      <c r="F67" s="96">
        <v>0</v>
      </c>
      <c r="G67" s="48" t="s">
        <v>753</v>
      </c>
      <c r="H67" s="81" t="b">
        <v>0</v>
      </c>
      <c r="I67" s="48" t="s">
        <v>753</v>
      </c>
    </row>
    <row r="68" spans="1:9" hidden="1" x14ac:dyDescent="0.3">
      <c r="A68" s="59" t="s">
        <v>612</v>
      </c>
      <c r="B68" s="81" t="b">
        <v>0</v>
      </c>
      <c r="C68" s="81">
        <v>0</v>
      </c>
      <c r="D68" s="96">
        <v>0</v>
      </c>
      <c r="E68" s="48" t="s">
        <v>753</v>
      </c>
      <c r="F68" s="96">
        <v>0</v>
      </c>
      <c r="G68" s="48" t="s">
        <v>753</v>
      </c>
      <c r="H68" s="81" t="b">
        <v>0</v>
      </c>
      <c r="I68" s="48" t="s">
        <v>753</v>
      </c>
    </row>
    <row r="69" spans="1:9" hidden="1" x14ac:dyDescent="0.3">
      <c r="A69" s="59" t="s">
        <v>65</v>
      </c>
      <c r="B69" s="81" t="b">
        <v>1</v>
      </c>
      <c r="C69" s="81">
        <v>57</v>
      </c>
      <c r="D69" s="96">
        <v>14</v>
      </c>
      <c r="E69" s="48">
        <v>0.24561403508771928</v>
      </c>
      <c r="F69" s="96">
        <v>0</v>
      </c>
      <c r="G69" s="48">
        <v>0</v>
      </c>
      <c r="H69" s="81" t="b">
        <v>0</v>
      </c>
      <c r="I69" s="48">
        <v>0</v>
      </c>
    </row>
    <row r="70" spans="1:9" x14ac:dyDescent="0.3">
      <c r="A70" s="59" t="s">
        <v>364</v>
      </c>
      <c r="B70" s="81" t="b">
        <v>1</v>
      </c>
      <c r="C70" s="81">
        <v>74</v>
      </c>
      <c r="D70" s="96">
        <v>24</v>
      </c>
      <c r="E70" s="48">
        <v>0.32432432432432434</v>
      </c>
      <c r="F70" s="96">
        <v>0</v>
      </c>
      <c r="G70" s="48">
        <v>0</v>
      </c>
      <c r="H70" s="81" t="b">
        <v>0</v>
      </c>
      <c r="I70" s="48">
        <v>0</v>
      </c>
    </row>
    <row r="71" spans="1:9" hidden="1" x14ac:dyDescent="0.3">
      <c r="A71" s="59" t="s">
        <v>70</v>
      </c>
      <c r="B71" s="81" t="b">
        <v>0</v>
      </c>
      <c r="C71" s="81">
        <v>64</v>
      </c>
      <c r="D71" s="96">
        <v>0</v>
      </c>
      <c r="E71" s="48">
        <v>0</v>
      </c>
      <c r="F71" s="96">
        <v>0</v>
      </c>
      <c r="G71" s="48">
        <v>0</v>
      </c>
      <c r="H71" s="81" t="b">
        <v>0</v>
      </c>
      <c r="I71" s="48" t="s">
        <v>753</v>
      </c>
    </row>
    <row r="72" spans="1:9" hidden="1" x14ac:dyDescent="0.3">
      <c r="A72" s="59" t="s">
        <v>71</v>
      </c>
      <c r="B72" s="81" t="b">
        <v>1</v>
      </c>
      <c r="C72" s="81">
        <v>88</v>
      </c>
      <c r="D72" s="96">
        <v>0</v>
      </c>
      <c r="E72" s="48">
        <v>0</v>
      </c>
      <c r="F72" s="96">
        <v>0</v>
      </c>
      <c r="G72" s="48">
        <v>0</v>
      </c>
      <c r="H72" s="81" t="b">
        <v>0</v>
      </c>
      <c r="I72" s="48" t="s">
        <v>753</v>
      </c>
    </row>
    <row r="73" spans="1:9" hidden="1" x14ac:dyDescent="0.3">
      <c r="A73" s="59" t="s">
        <v>72</v>
      </c>
      <c r="B73" s="81" t="b">
        <v>0</v>
      </c>
      <c r="C73" s="81">
        <v>40</v>
      </c>
      <c r="D73" s="96">
        <v>0</v>
      </c>
      <c r="E73" s="48">
        <v>0</v>
      </c>
      <c r="F73" s="96">
        <v>0</v>
      </c>
      <c r="G73" s="48">
        <v>0</v>
      </c>
      <c r="H73" s="81" t="b">
        <v>0</v>
      </c>
      <c r="I73" s="48" t="s">
        <v>753</v>
      </c>
    </row>
    <row r="74" spans="1:9" hidden="1" x14ac:dyDescent="0.3">
      <c r="A74" s="59" t="s">
        <v>545</v>
      </c>
      <c r="B74" s="81" t="b">
        <v>0</v>
      </c>
      <c r="C74" s="81">
        <v>25</v>
      </c>
      <c r="D74" s="96">
        <v>0</v>
      </c>
      <c r="E74" s="48">
        <v>0</v>
      </c>
      <c r="F74" s="96">
        <v>0</v>
      </c>
      <c r="G74" s="48">
        <v>0</v>
      </c>
      <c r="H74" s="81" t="b">
        <v>0</v>
      </c>
      <c r="I74" s="48" t="s">
        <v>753</v>
      </c>
    </row>
    <row r="75" spans="1:9" x14ac:dyDescent="0.3">
      <c r="A75" s="59" t="s">
        <v>66</v>
      </c>
      <c r="B75" s="81" t="b">
        <v>1</v>
      </c>
      <c r="C75" s="81">
        <v>142</v>
      </c>
      <c r="D75" s="96">
        <v>46</v>
      </c>
      <c r="E75" s="48">
        <v>0.323943661971831</v>
      </c>
      <c r="F75" s="96">
        <v>0</v>
      </c>
      <c r="G75" s="48">
        <v>0</v>
      </c>
      <c r="H75" s="81" t="b">
        <v>0</v>
      </c>
      <c r="I75" s="48">
        <v>0</v>
      </c>
    </row>
    <row r="76" spans="1:9" hidden="1" x14ac:dyDescent="0.3">
      <c r="A76" s="59" t="s">
        <v>544</v>
      </c>
      <c r="B76" s="81" t="b">
        <v>0</v>
      </c>
      <c r="C76" s="81">
        <v>20</v>
      </c>
      <c r="D76" s="96">
        <v>0</v>
      </c>
      <c r="E76" s="48">
        <v>0</v>
      </c>
      <c r="F76" s="96">
        <v>0</v>
      </c>
      <c r="G76" s="48">
        <v>0</v>
      </c>
      <c r="H76" s="81" t="b">
        <v>0</v>
      </c>
      <c r="I76" s="48" t="s">
        <v>753</v>
      </c>
    </row>
    <row r="77" spans="1:9" hidden="1" x14ac:dyDescent="0.3">
      <c r="A77" s="59" t="s">
        <v>73</v>
      </c>
      <c r="B77" s="81" t="b">
        <v>0</v>
      </c>
      <c r="C77" s="81">
        <v>0</v>
      </c>
      <c r="D77" s="96">
        <v>0</v>
      </c>
      <c r="E77" s="48" t="s">
        <v>753</v>
      </c>
      <c r="F77" s="96">
        <v>0</v>
      </c>
      <c r="G77" s="48" t="s">
        <v>753</v>
      </c>
      <c r="H77" s="81" t="b">
        <v>0</v>
      </c>
      <c r="I77" s="48" t="s">
        <v>753</v>
      </c>
    </row>
    <row r="78" spans="1:9" hidden="1" x14ac:dyDescent="0.3">
      <c r="A78" s="59" t="s">
        <v>75</v>
      </c>
      <c r="B78" s="81" t="b">
        <v>0</v>
      </c>
      <c r="C78" s="81">
        <v>0</v>
      </c>
      <c r="D78" s="96">
        <v>0</v>
      </c>
      <c r="E78" s="48" t="s">
        <v>753</v>
      </c>
      <c r="F78" s="96">
        <v>0</v>
      </c>
      <c r="G78" s="48" t="s">
        <v>753</v>
      </c>
      <c r="H78" s="81" t="b">
        <v>1</v>
      </c>
      <c r="I78" s="48" t="s">
        <v>753</v>
      </c>
    </row>
    <row r="79" spans="1:9" hidden="1" x14ac:dyDescent="0.3">
      <c r="A79" s="59" t="s">
        <v>76</v>
      </c>
      <c r="B79" s="81" t="b">
        <v>1</v>
      </c>
      <c r="C79" s="81">
        <v>28</v>
      </c>
      <c r="D79" s="96">
        <v>0</v>
      </c>
      <c r="E79" s="48">
        <v>0</v>
      </c>
      <c r="F79" s="96">
        <v>0</v>
      </c>
      <c r="G79" s="48">
        <v>0</v>
      </c>
      <c r="H79" s="81" t="b">
        <v>0</v>
      </c>
      <c r="I79" s="48" t="s">
        <v>753</v>
      </c>
    </row>
    <row r="80" spans="1:9" hidden="1" x14ac:dyDescent="0.3">
      <c r="A80" s="59" t="s">
        <v>77</v>
      </c>
      <c r="B80" s="81" t="b">
        <v>1</v>
      </c>
      <c r="C80" s="81">
        <v>297</v>
      </c>
      <c r="D80" s="96">
        <v>0</v>
      </c>
      <c r="E80" s="48">
        <v>0</v>
      </c>
      <c r="F80" s="96">
        <v>0</v>
      </c>
      <c r="G80" s="48">
        <v>0</v>
      </c>
      <c r="H80" s="81" t="b">
        <v>0</v>
      </c>
      <c r="I80" s="48" t="s">
        <v>753</v>
      </c>
    </row>
    <row r="81" spans="1:9" x14ac:dyDescent="0.3">
      <c r="A81" s="59" t="s">
        <v>164</v>
      </c>
      <c r="B81" s="81" t="b">
        <v>1</v>
      </c>
      <c r="C81" s="81">
        <v>81</v>
      </c>
      <c r="D81" s="96">
        <v>26</v>
      </c>
      <c r="E81" s="48">
        <v>0.32098765432098764</v>
      </c>
      <c r="F81" s="96">
        <v>0</v>
      </c>
      <c r="G81" s="48">
        <v>0</v>
      </c>
      <c r="H81" s="81" t="b">
        <v>0</v>
      </c>
      <c r="I81" s="48">
        <v>0</v>
      </c>
    </row>
    <row r="82" spans="1:9" hidden="1" x14ac:dyDescent="0.3">
      <c r="A82" s="59" t="s">
        <v>80</v>
      </c>
      <c r="B82" s="81" t="b">
        <v>0</v>
      </c>
      <c r="C82" s="81">
        <v>25</v>
      </c>
      <c r="D82" s="96">
        <v>0</v>
      </c>
      <c r="E82" s="48">
        <v>0</v>
      </c>
      <c r="F82" s="96">
        <v>0</v>
      </c>
      <c r="G82" s="48">
        <v>0</v>
      </c>
      <c r="H82" s="81" t="b">
        <v>0</v>
      </c>
      <c r="I82" s="48" t="s">
        <v>753</v>
      </c>
    </row>
    <row r="83" spans="1:9" hidden="1" x14ac:dyDescent="0.3">
      <c r="A83" s="59" t="s">
        <v>79</v>
      </c>
      <c r="B83" s="81" t="b">
        <v>0</v>
      </c>
      <c r="C83" s="81">
        <v>0</v>
      </c>
      <c r="D83" s="96">
        <v>0</v>
      </c>
      <c r="E83" s="48" t="s">
        <v>753</v>
      </c>
      <c r="F83" s="96">
        <v>0</v>
      </c>
      <c r="G83" s="48" t="s">
        <v>753</v>
      </c>
      <c r="H83" s="81" t="b">
        <v>0</v>
      </c>
      <c r="I83" s="48" t="s">
        <v>753</v>
      </c>
    </row>
    <row r="84" spans="1:9" hidden="1" x14ac:dyDescent="0.3">
      <c r="A84" s="59" t="s">
        <v>613</v>
      </c>
      <c r="B84" s="81" t="b">
        <v>0</v>
      </c>
      <c r="C84" s="81">
        <v>0</v>
      </c>
      <c r="D84" s="96">
        <v>0</v>
      </c>
      <c r="E84" s="48" t="s">
        <v>753</v>
      </c>
      <c r="F84" s="96">
        <v>0</v>
      </c>
      <c r="G84" s="48" t="s">
        <v>753</v>
      </c>
      <c r="H84" s="81" t="b">
        <v>0</v>
      </c>
      <c r="I84" s="48" t="s">
        <v>753</v>
      </c>
    </row>
    <row r="85" spans="1:9" hidden="1" x14ac:dyDescent="0.3">
      <c r="A85" s="59" t="s">
        <v>81</v>
      </c>
      <c r="B85" s="81" t="b">
        <v>0</v>
      </c>
      <c r="C85" s="81">
        <v>79</v>
      </c>
      <c r="D85" s="96">
        <v>0</v>
      </c>
      <c r="E85" s="48">
        <v>0</v>
      </c>
      <c r="F85" s="96">
        <v>0</v>
      </c>
      <c r="G85" s="48">
        <v>0</v>
      </c>
      <c r="H85" s="81" t="b">
        <v>0</v>
      </c>
      <c r="I85" s="48" t="s">
        <v>753</v>
      </c>
    </row>
    <row r="86" spans="1:9" hidden="1" x14ac:dyDescent="0.3">
      <c r="A86" s="59" t="s">
        <v>597</v>
      </c>
      <c r="B86" s="81" t="b">
        <v>0</v>
      </c>
      <c r="C86" s="81">
        <v>0</v>
      </c>
      <c r="D86" s="96">
        <v>0</v>
      </c>
      <c r="E86" s="48" t="s">
        <v>753</v>
      </c>
      <c r="F86" s="96">
        <v>0</v>
      </c>
      <c r="G86" s="48" t="s">
        <v>753</v>
      </c>
      <c r="H86" s="81" t="b">
        <v>0</v>
      </c>
      <c r="I86" s="48" t="s">
        <v>753</v>
      </c>
    </row>
    <row r="87" spans="1:9" x14ac:dyDescent="0.3">
      <c r="A87" s="59" t="s">
        <v>216</v>
      </c>
      <c r="B87" s="81" t="b">
        <v>1</v>
      </c>
      <c r="C87" s="81">
        <v>66</v>
      </c>
      <c r="D87" s="96">
        <v>21</v>
      </c>
      <c r="E87" s="48">
        <v>0.31818181818181818</v>
      </c>
      <c r="F87" s="96">
        <v>11</v>
      </c>
      <c r="G87" s="48">
        <v>0.16666666666666666</v>
      </c>
      <c r="H87" s="81" t="b">
        <v>0</v>
      </c>
      <c r="I87" s="48">
        <v>0.52380952380952384</v>
      </c>
    </row>
    <row r="88" spans="1:9" x14ac:dyDescent="0.3">
      <c r="A88" s="59" t="s">
        <v>167</v>
      </c>
      <c r="B88" s="81" t="b">
        <v>1</v>
      </c>
      <c r="C88" s="81">
        <v>79</v>
      </c>
      <c r="D88" s="96">
        <v>25</v>
      </c>
      <c r="E88" s="48">
        <v>0.31645569620253167</v>
      </c>
      <c r="F88" s="96">
        <v>0</v>
      </c>
      <c r="G88" s="48">
        <v>0</v>
      </c>
      <c r="H88" s="81" t="b">
        <v>0</v>
      </c>
      <c r="I88" s="48">
        <v>0</v>
      </c>
    </row>
    <row r="89" spans="1:9" hidden="1" x14ac:dyDescent="0.3">
      <c r="A89" s="59" t="s">
        <v>91</v>
      </c>
      <c r="B89" s="81" t="b">
        <v>0</v>
      </c>
      <c r="C89" s="81">
        <v>0</v>
      </c>
      <c r="D89" s="96">
        <v>0</v>
      </c>
      <c r="E89" s="48" t="s">
        <v>753</v>
      </c>
      <c r="F89" s="96">
        <v>0</v>
      </c>
      <c r="G89" s="48" t="s">
        <v>753</v>
      </c>
      <c r="H89" s="81" t="b">
        <v>0</v>
      </c>
      <c r="I89" s="48" t="s">
        <v>753</v>
      </c>
    </row>
    <row r="90" spans="1:9" hidden="1" x14ac:dyDescent="0.3">
      <c r="A90" s="59" t="s">
        <v>92</v>
      </c>
      <c r="B90" s="81" t="b">
        <v>0</v>
      </c>
      <c r="C90" s="81">
        <v>0</v>
      </c>
      <c r="D90" s="96">
        <v>0</v>
      </c>
      <c r="E90" s="48" t="s">
        <v>753</v>
      </c>
      <c r="F90" s="96">
        <v>0</v>
      </c>
      <c r="G90" s="48" t="s">
        <v>753</v>
      </c>
      <c r="H90" s="81" t="b">
        <v>0</v>
      </c>
      <c r="I90" s="48" t="s">
        <v>753</v>
      </c>
    </row>
    <row r="91" spans="1:9" x14ac:dyDescent="0.3">
      <c r="A91" s="59" t="s">
        <v>152</v>
      </c>
      <c r="B91" s="81" t="b">
        <v>1</v>
      </c>
      <c r="C91" s="81">
        <v>138</v>
      </c>
      <c r="D91" s="96">
        <v>43</v>
      </c>
      <c r="E91" s="48">
        <v>0.31159420289855072</v>
      </c>
      <c r="F91" s="96">
        <v>0</v>
      </c>
      <c r="G91" s="48">
        <v>0</v>
      </c>
      <c r="H91" s="81" t="b">
        <v>0</v>
      </c>
      <c r="I91" s="48">
        <v>0</v>
      </c>
    </row>
    <row r="92" spans="1:9" x14ac:dyDescent="0.3">
      <c r="A92" s="59" t="s">
        <v>269</v>
      </c>
      <c r="B92" s="81" t="b">
        <v>0</v>
      </c>
      <c r="C92" s="81">
        <v>108</v>
      </c>
      <c r="D92" s="96">
        <v>33</v>
      </c>
      <c r="E92" s="48">
        <v>0.30555555555555558</v>
      </c>
      <c r="F92" s="96">
        <v>0</v>
      </c>
      <c r="G92" s="48">
        <v>0</v>
      </c>
      <c r="H92" s="81" t="b">
        <v>0</v>
      </c>
      <c r="I92" s="48">
        <v>0</v>
      </c>
    </row>
    <row r="93" spans="1:9" hidden="1" x14ac:dyDescent="0.3">
      <c r="A93" s="59" t="s">
        <v>86</v>
      </c>
      <c r="B93" s="81" t="b">
        <v>0</v>
      </c>
      <c r="C93" s="81">
        <v>57</v>
      </c>
      <c r="D93" s="96">
        <v>0</v>
      </c>
      <c r="E93" s="48">
        <v>0</v>
      </c>
      <c r="F93" s="96">
        <v>0</v>
      </c>
      <c r="G93" s="48">
        <v>0</v>
      </c>
      <c r="H93" s="81" t="b">
        <v>0</v>
      </c>
      <c r="I93" s="48" t="s">
        <v>753</v>
      </c>
    </row>
    <row r="94" spans="1:9" x14ac:dyDescent="0.3">
      <c r="A94" t="s">
        <v>523</v>
      </c>
      <c r="B94" t="b">
        <v>1</v>
      </c>
      <c r="C94" s="26">
        <v>139</v>
      </c>
      <c r="D94" s="97">
        <v>42</v>
      </c>
      <c r="E94" s="48">
        <v>0.30215827338129497</v>
      </c>
      <c r="F94" s="97">
        <v>11</v>
      </c>
      <c r="G94" s="48">
        <v>7.9136690647482008E-2</v>
      </c>
      <c r="H94" t="b">
        <v>0</v>
      </c>
      <c r="I94" s="48">
        <v>0.26190476190476192</v>
      </c>
    </row>
    <row r="95" spans="1:9" x14ac:dyDescent="0.3">
      <c r="A95" t="s">
        <v>505</v>
      </c>
      <c r="B95" t="b">
        <v>1</v>
      </c>
      <c r="C95" s="26">
        <v>797</v>
      </c>
      <c r="D95" s="97">
        <v>240</v>
      </c>
      <c r="E95" s="48">
        <v>0.30112923462986196</v>
      </c>
      <c r="F95" s="97">
        <v>78</v>
      </c>
      <c r="G95" s="48">
        <v>9.7867001254705141E-2</v>
      </c>
      <c r="H95" t="b">
        <v>0</v>
      </c>
      <c r="I95" s="48">
        <v>0.32500000000000001</v>
      </c>
    </row>
    <row r="96" spans="1:9" hidden="1" x14ac:dyDescent="0.3">
      <c r="A96" s="59" t="s">
        <v>89</v>
      </c>
      <c r="B96" s="81" t="b">
        <v>1</v>
      </c>
      <c r="C96" s="81">
        <v>41</v>
      </c>
      <c r="D96" s="96">
        <v>0</v>
      </c>
      <c r="E96" s="48">
        <v>0</v>
      </c>
      <c r="F96" s="96">
        <v>0</v>
      </c>
      <c r="G96" s="48">
        <v>0</v>
      </c>
      <c r="H96" s="81" t="b">
        <v>0</v>
      </c>
      <c r="I96" s="48" t="s">
        <v>753</v>
      </c>
    </row>
    <row r="97" spans="1:9" hidden="1" x14ac:dyDescent="0.3">
      <c r="A97" s="59" t="s">
        <v>614</v>
      </c>
      <c r="B97" s="81" t="b">
        <v>0</v>
      </c>
      <c r="C97" s="81">
        <v>30</v>
      </c>
      <c r="D97" s="96">
        <v>0</v>
      </c>
      <c r="E97" s="48">
        <v>0</v>
      </c>
      <c r="F97" s="96">
        <v>0</v>
      </c>
      <c r="G97" s="48">
        <v>0</v>
      </c>
      <c r="H97" s="81" t="b">
        <v>0</v>
      </c>
      <c r="I97" s="48" t="s">
        <v>753</v>
      </c>
    </row>
    <row r="98" spans="1:9" hidden="1" x14ac:dyDescent="0.3">
      <c r="A98" s="59" t="s">
        <v>90</v>
      </c>
      <c r="B98" s="81" t="b">
        <v>0</v>
      </c>
      <c r="C98" s="81">
        <v>14</v>
      </c>
      <c r="D98" s="96">
        <v>0</v>
      </c>
      <c r="E98" s="48">
        <v>0</v>
      </c>
      <c r="F98" s="96">
        <v>0</v>
      </c>
      <c r="G98" s="48">
        <v>0</v>
      </c>
      <c r="H98" s="81" t="b">
        <v>0</v>
      </c>
      <c r="I98" s="48" t="s">
        <v>753</v>
      </c>
    </row>
    <row r="99" spans="1:9" hidden="1" x14ac:dyDescent="0.3">
      <c r="A99" s="59" t="s">
        <v>615</v>
      </c>
      <c r="B99" s="81" t="b">
        <v>0</v>
      </c>
      <c r="C99" s="81">
        <v>22</v>
      </c>
      <c r="D99" s="96">
        <v>0</v>
      </c>
      <c r="E99" s="48">
        <v>0</v>
      </c>
      <c r="F99" s="96">
        <v>0</v>
      </c>
      <c r="G99" s="48">
        <v>0</v>
      </c>
      <c r="H99" s="81" t="b">
        <v>0</v>
      </c>
      <c r="I99" s="48" t="s">
        <v>753</v>
      </c>
    </row>
    <row r="100" spans="1:9" x14ac:dyDescent="0.3">
      <c r="A100" t="s">
        <v>445</v>
      </c>
      <c r="B100" t="b">
        <v>1</v>
      </c>
      <c r="C100" s="26">
        <v>90</v>
      </c>
      <c r="D100" s="97">
        <v>27</v>
      </c>
      <c r="E100" s="48">
        <v>0.3</v>
      </c>
      <c r="F100" s="97">
        <v>0</v>
      </c>
      <c r="G100" s="48">
        <v>0</v>
      </c>
      <c r="H100" t="b">
        <v>0</v>
      </c>
      <c r="I100" s="48">
        <v>0</v>
      </c>
    </row>
    <row r="101" spans="1:9" x14ac:dyDescent="0.3">
      <c r="A101" s="59" t="s">
        <v>303</v>
      </c>
      <c r="B101" s="81" t="b">
        <v>1</v>
      </c>
      <c r="C101" s="81">
        <v>918</v>
      </c>
      <c r="D101" s="96">
        <v>272</v>
      </c>
      <c r="E101" s="48">
        <v>0.29629629629629628</v>
      </c>
      <c r="F101" s="96">
        <v>160</v>
      </c>
      <c r="G101" s="48">
        <v>0.17429193899782136</v>
      </c>
      <c r="H101" s="81" t="b">
        <v>0</v>
      </c>
      <c r="I101" s="48">
        <v>0.58823529411764708</v>
      </c>
    </row>
    <row r="102" spans="1:9" x14ac:dyDescent="0.3">
      <c r="A102" s="59" t="s">
        <v>378</v>
      </c>
      <c r="B102" s="81" t="b">
        <v>0</v>
      </c>
      <c r="C102" s="81">
        <v>81</v>
      </c>
      <c r="D102" s="96">
        <v>24</v>
      </c>
      <c r="E102" s="48">
        <v>0.29629629629629628</v>
      </c>
      <c r="F102" s="96">
        <v>11</v>
      </c>
      <c r="G102" s="48">
        <v>0.13580246913580246</v>
      </c>
      <c r="H102" s="81" t="b">
        <v>0</v>
      </c>
      <c r="I102" s="48">
        <v>0.45833333333333331</v>
      </c>
    </row>
    <row r="103" spans="1:9" x14ac:dyDescent="0.3">
      <c r="A103" s="59" t="s">
        <v>64</v>
      </c>
      <c r="B103" s="81" t="b">
        <v>1</v>
      </c>
      <c r="C103" s="81">
        <v>114</v>
      </c>
      <c r="D103" s="96">
        <v>33</v>
      </c>
      <c r="E103" s="48">
        <v>0.28947368421052633</v>
      </c>
      <c r="F103" s="96">
        <v>0</v>
      </c>
      <c r="G103" s="48">
        <v>0</v>
      </c>
      <c r="H103" s="81" t="b">
        <v>0</v>
      </c>
      <c r="I103" s="48">
        <v>0</v>
      </c>
    </row>
    <row r="104" spans="1:9" x14ac:dyDescent="0.3">
      <c r="A104" s="59" t="s">
        <v>145</v>
      </c>
      <c r="B104" s="81" t="b">
        <v>1</v>
      </c>
      <c r="C104" s="81">
        <v>627</v>
      </c>
      <c r="D104" s="96">
        <v>180</v>
      </c>
      <c r="E104" s="48">
        <v>0.28708133971291866</v>
      </c>
      <c r="F104" s="96">
        <v>25</v>
      </c>
      <c r="G104" s="48">
        <v>3.9872408293460927E-2</v>
      </c>
      <c r="H104" s="81" t="b">
        <v>0</v>
      </c>
      <c r="I104" s="48">
        <v>0.1388888888888889</v>
      </c>
    </row>
    <row r="105" spans="1:9" hidden="1" x14ac:dyDescent="0.3">
      <c r="A105" s="59" t="s">
        <v>98</v>
      </c>
      <c r="B105" s="81" t="b">
        <v>0</v>
      </c>
      <c r="C105" s="81">
        <v>0</v>
      </c>
      <c r="D105" s="96">
        <v>0</v>
      </c>
      <c r="E105" s="48" t="s">
        <v>753</v>
      </c>
      <c r="F105" s="96">
        <v>0</v>
      </c>
      <c r="G105" s="48" t="s">
        <v>753</v>
      </c>
      <c r="H105" s="81" t="b">
        <v>0</v>
      </c>
      <c r="I105" s="48" t="s">
        <v>753</v>
      </c>
    </row>
    <row r="106" spans="1:9" x14ac:dyDescent="0.3">
      <c r="A106" s="59" t="s">
        <v>150</v>
      </c>
      <c r="B106" s="81" t="b">
        <v>1</v>
      </c>
      <c r="C106" s="81">
        <v>108</v>
      </c>
      <c r="D106" s="96">
        <v>31</v>
      </c>
      <c r="E106" s="48">
        <v>0.28703703703703703</v>
      </c>
      <c r="F106" s="96">
        <v>0</v>
      </c>
      <c r="G106" s="48">
        <v>0</v>
      </c>
      <c r="H106" s="81" t="b">
        <v>0</v>
      </c>
      <c r="I106" s="48">
        <v>0</v>
      </c>
    </row>
    <row r="107" spans="1:9" hidden="1" x14ac:dyDescent="0.3">
      <c r="A107" s="59" t="s">
        <v>548</v>
      </c>
      <c r="B107" s="81" t="b">
        <v>0</v>
      </c>
      <c r="C107" s="81">
        <v>0</v>
      </c>
      <c r="D107" s="96">
        <v>0</v>
      </c>
      <c r="E107" s="48" t="s">
        <v>753</v>
      </c>
      <c r="F107" s="96">
        <v>0</v>
      </c>
      <c r="G107" s="48" t="s">
        <v>753</v>
      </c>
      <c r="H107" s="81" t="b">
        <v>0</v>
      </c>
      <c r="I107" s="48" t="s">
        <v>753</v>
      </c>
    </row>
    <row r="108" spans="1:9" x14ac:dyDescent="0.3">
      <c r="A108" s="59" t="s">
        <v>96</v>
      </c>
      <c r="B108" s="81" t="b">
        <v>1</v>
      </c>
      <c r="C108" s="81">
        <v>321</v>
      </c>
      <c r="D108" s="96">
        <v>92</v>
      </c>
      <c r="E108" s="48">
        <v>0.28660436137071649</v>
      </c>
      <c r="F108" s="96">
        <v>50</v>
      </c>
      <c r="G108" s="48">
        <v>0.1557632398753894</v>
      </c>
      <c r="H108" s="81" t="b">
        <v>0</v>
      </c>
      <c r="I108" s="48">
        <v>0.54347826086956519</v>
      </c>
    </row>
    <row r="109" spans="1:9" x14ac:dyDescent="0.3">
      <c r="A109" s="59" t="s">
        <v>149</v>
      </c>
      <c r="B109" s="81" t="b">
        <v>1</v>
      </c>
      <c r="C109" s="81">
        <v>111</v>
      </c>
      <c r="D109" s="96">
        <v>31</v>
      </c>
      <c r="E109" s="48">
        <v>0.27927927927927926</v>
      </c>
      <c r="F109" s="96">
        <v>12</v>
      </c>
      <c r="G109" s="48">
        <v>0.10810810810810811</v>
      </c>
      <c r="H109" s="81" t="b">
        <v>0</v>
      </c>
      <c r="I109" s="48">
        <v>0.38709677419354838</v>
      </c>
    </row>
    <row r="110" spans="1:9" hidden="1" x14ac:dyDescent="0.3">
      <c r="A110" s="59" t="s">
        <v>616</v>
      </c>
      <c r="B110" s="81" t="b">
        <v>0</v>
      </c>
      <c r="C110" s="81">
        <v>0</v>
      </c>
      <c r="D110" s="96">
        <v>0</v>
      </c>
      <c r="E110" s="48" t="s">
        <v>753</v>
      </c>
      <c r="F110" s="96">
        <v>0</v>
      </c>
      <c r="G110" s="48" t="s">
        <v>753</v>
      </c>
      <c r="H110" s="81" t="b">
        <v>0</v>
      </c>
      <c r="I110" s="48" t="s">
        <v>753</v>
      </c>
    </row>
    <row r="111" spans="1:9" hidden="1" x14ac:dyDescent="0.3">
      <c r="A111" s="59" t="s">
        <v>102</v>
      </c>
      <c r="B111" s="81" t="b">
        <v>1</v>
      </c>
      <c r="C111" s="81">
        <v>63</v>
      </c>
      <c r="D111" s="96">
        <v>0</v>
      </c>
      <c r="E111" s="48">
        <v>0</v>
      </c>
      <c r="F111" s="96">
        <v>0</v>
      </c>
      <c r="G111" s="48">
        <v>0</v>
      </c>
      <c r="H111" s="81" t="b">
        <v>0</v>
      </c>
      <c r="I111" s="48" t="s">
        <v>753</v>
      </c>
    </row>
    <row r="112" spans="1:9" hidden="1" x14ac:dyDescent="0.3">
      <c r="A112" s="59" t="s">
        <v>598</v>
      </c>
      <c r="B112" s="81" t="b">
        <v>0</v>
      </c>
      <c r="C112" s="81">
        <v>79</v>
      </c>
      <c r="D112" s="96">
        <v>0</v>
      </c>
      <c r="E112" s="48">
        <v>0</v>
      </c>
      <c r="F112" s="96">
        <v>0</v>
      </c>
      <c r="G112" s="48">
        <v>0</v>
      </c>
      <c r="H112" s="81" t="b">
        <v>0</v>
      </c>
      <c r="I112" s="48" t="s">
        <v>753</v>
      </c>
    </row>
    <row r="113" spans="1:9" hidden="1" x14ac:dyDescent="0.3">
      <c r="A113" s="59" t="s">
        <v>549</v>
      </c>
      <c r="B113" s="81" t="b">
        <v>0</v>
      </c>
      <c r="C113" s="81">
        <v>21</v>
      </c>
      <c r="D113" s="96">
        <v>0</v>
      </c>
      <c r="E113" s="48">
        <v>0</v>
      </c>
      <c r="F113" s="96">
        <v>0</v>
      </c>
      <c r="G113" s="48">
        <v>0</v>
      </c>
      <c r="H113" s="81" t="b">
        <v>0</v>
      </c>
      <c r="I113" s="48" t="s">
        <v>753</v>
      </c>
    </row>
    <row r="114" spans="1:9" hidden="1" x14ac:dyDescent="0.3">
      <c r="A114" s="59" t="s">
        <v>546</v>
      </c>
      <c r="B114" s="81" t="b">
        <v>0</v>
      </c>
      <c r="C114" s="81">
        <v>0</v>
      </c>
      <c r="D114" s="96">
        <v>0</v>
      </c>
      <c r="E114" s="48" t="s">
        <v>753</v>
      </c>
      <c r="F114" s="96">
        <v>0</v>
      </c>
      <c r="G114" s="48" t="s">
        <v>753</v>
      </c>
      <c r="H114" s="81" t="b">
        <v>0</v>
      </c>
      <c r="I114" s="48" t="s">
        <v>753</v>
      </c>
    </row>
    <row r="115" spans="1:9" hidden="1" x14ac:dyDescent="0.3">
      <c r="A115" s="59" t="s">
        <v>103</v>
      </c>
      <c r="B115" s="81" t="b">
        <v>0</v>
      </c>
      <c r="C115" s="81">
        <v>0</v>
      </c>
      <c r="D115" s="96">
        <v>0</v>
      </c>
      <c r="E115" s="48" t="s">
        <v>753</v>
      </c>
      <c r="F115" s="96">
        <v>0</v>
      </c>
      <c r="G115" s="48" t="s">
        <v>753</v>
      </c>
      <c r="H115" s="81" t="b">
        <v>0</v>
      </c>
      <c r="I115" s="48" t="s">
        <v>753</v>
      </c>
    </row>
    <row r="116" spans="1:9" hidden="1" x14ac:dyDescent="0.3">
      <c r="A116" s="59" t="s">
        <v>550</v>
      </c>
      <c r="B116" s="81" t="b">
        <v>0</v>
      </c>
      <c r="C116" s="81">
        <v>21</v>
      </c>
      <c r="D116" s="96">
        <v>0</v>
      </c>
      <c r="E116" s="48">
        <v>0</v>
      </c>
      <c r="F116" s="96">
        <v>0</v>
      </c>
      <c r="G116" s="48">
        <v>0</v>
      </c>
      <c r="H116" s="81" t="b">
        <v>0</v>
      </c>
      <c r="I116" s="48" t="s">
        <v>753</v>
      </c>
    </row>
    <row r="117" spans="1:9" hidden="1" x14ac:dyDescent="0.3">
      <c r="A117" s="59" t="s">
        <v>104</v>
      </c>
      <c r="B117" s="81" t="b">
        <v>0</v>
      </c>
      <c r="C117" s="81">
        <v>17</v>
      </c>
      <c r="D117" s="96">
        <v>0</v>
      </c>
      <c r="E117" s="48">
        <v>0</v>
      </c>
      <c r="F117" s="96">
        <v>0</v>
      </c>
      <c r="G117" s="48">
        <v>0</v>
      </c>
      <c r="H117" s="81" t="b">
        <v>0</v>
      </c>
      <c r="I117" s="48" t="s">
        <v>753</v>
      </c>
    </row>
    <row r="118" spans="1:9" x14ac:dyDescent="0.3">
      <c r="A118" s="59" t="s">
        <v>280</v>
      </c>
      <c r="B118" s="81" t="b">
        <v>1</v>
      </c>
      <c r="C118" s="81">
        <v>240</v>
      </c>
      <c r="D118" s="96">
        <v>67</v>
      </c>
      <c r="E118" s="48">
        <v>0.27916666666666667</v>
      </c>
      <c r="F118" s="96">
        <v>19</v>
      </c>
      <c r="G118" s="48">
        <v>7.9166666666666663E-2</v>
      </c>
      <c r="H118" s="81" t="b">
        <v>0</v>
      </c>
      <c r="I118" s="48">
        <v>0.28358208955223879</v>
      </c>
    </row>
    <row r="119" spans="1:9" hidden="1" x14ac:dyDescent="0.3">
      <c r="A119" s="59" t="s">
        <v>111</v>
      </c>
      <c r="B119" s="81" t="b">
        <v>0</v>
      </c>
      <c r="C119" s="81">
        <v>0</v>
      </c>
      <c r="D119" s="96">
        <v>0</v>
      </c>
      <c r="E119" s="48" t="s">
        <v>753</v>
      </c>
      <c r="F119" s="96">
        <v>0</v>
      </c>
      <c r="G119" s="48" t="s">
        <v>753</v>
      </c>
      <c r="H119" s="81" t="b">
        <v>0</v>
      </c>
      <c r="I119" s="48" t="s">
        <v>753</v>
      </c>
    </row>
    <row r="120" spans="1:9" hidden="1" x14ac:dyDescent="0.3">
      <c r="A120" s="59" t="s">
        <v>112</v>
      </c>
      <c r="B120" s="81" t="b">
        <v>0</v>
      </c>
      <c r="C120" s="81">
        <v>20</v>
      </c>
      <c r="D120" s="96">
        <v>0</v>
      </c>
      <c r="E120" s="48">
        <v>0</v>
      </c>
      <c r="F120" s="96">
        <v>0</v>
      </c>
      <c r="G120" s="48">
        <v>0</v>
      </c>
      <c r="H120" s="81" t="b">
        <v>0</v>
      </c>
      <c r="I120" s="48" t="s">
        <v>753</v>
      </c>
    </row>
    <row r="121" spans="1:9" hidden="1" x14ac:dyDescent="0.3">
      <c r="A121" s="59" t="s">
        <v>113</v>
      </c>
      <c r="B121" s="81" t="b">
        <v>0</v>
      </c>
      <c r="C121" s="81">
        <v>44</v>
      </c>
      <c r="D121" s="96">
        <v>0</v>
      </c>
      <c r="E121" s="48">
        <v>0</v>
      </c>
      <c r="F121" s="96">
        <v>0</v>
      </c>
      <c r="G121" s="48">
        <v>0</v>
      </c>
      <c r="H121" s="81" t="b">
        <v>0</v>
      </c>
      <c r="I121" s="48" t="s">
        <v>753</v>
      </c>
    </row>
    <row r="122" spans="1:9" hidden="1" x14ac:dyDescent="0.3">
      <c r="A122" s="59" t="s">
        <v>117</v>
      </c>
      <c r="B122" s="81" t="b">
        <v>0</v>
      </c>
      <c r="C122" s="81">
        <v>53</v>
      </c>
      <c r="D122" s="96">
        <v>0</v>
      </c>
      <c r="E122" s="48">
        <v>0</v>
      </c>
      <c r="F122" s="96">
        <v>0</v>
      </c>
      <c r="G122" s="48">
        <v>0</v>
      </c>
      <c r="H122" s="81" t="b">
        <v>0</v>
      </c>
      <c r="I122" s="48" t="s">
        <v>753</v>
      </c>
    </row>
    <row r="123" spans="1:9" hidden="1" x14ac:dyDescent="0.3">
      <c r="A123" s="59" t="s">
        <v>105</v>
      </c>
      <c r="B123" s="81" t="b">
        <v>0</v>
      </c>
      <c r="C123" s="81">
        <v>29</v>
      </c>
      <c r="D123" s="96">
        <v>0</v>
      </c>
      <c r="E123" s="48">
        <v>0</v>
      </c>
      <c r="F123" s="96">
        <v>0</v>
      </c>
      <c r="G123" s="48">
        <v>0</v>
      </c>
      <c r="H123" s="81" t="b">
        <v>0</v>
      </c>
      <c r="I123" s="48" t="s">
        <v>753</v>
      </c>
    </row>
    <row r="124" spans="1:9" x14ac:dyDescent="0.3">
      <c r="A124" s="59" t="s">
        <v>251</v>
      </c>
      <c r="B124" s="81" t="b">
        <v>1</v>
      </c>
      <c r="C124" s="81">
        <v>72</v>
      </c>
      <c r="D124" s="96">
        <v>20</v>
      </c>
      <c r="E124" s="48">
        <v>0.27777777777777779</v>
      </c>
      <c r="F124" s="96">
        <v>0</v>
      </c>
      <c r="G124" s="48">
        <v>0</v>
      </c>
      <c r="H124" s="81" t="b">
        <v>0</v>
      </c>
      <c r="I124" s="48">
        <v>0</v>
      </c>
    </row>
    <row r="125" spans="1:9" hidden="1" x14ac:dyDescent="0.3">
      <c r="A125" s="59" t="s">
        <v>106</v>
      </c>
      <c r="B125" s="81" t="b">
        <v>0</v>
      </c>
      <c r="C125" s="81">
        <v>0</v>
      </c>
      <c r="D125" s="96">
        <v>0</v>
      </c>
      <c r="E125" s="48" t="s">
        <v>753</v>
      </c>
      <c r="F125" s="96">
        <v>0</v>
      </c>
      <c r="G125" s="48" t="s">
        <v>753</v>
      </c>
      <c r="H125" s="81" t="b">
        <v>0</v>
      </c>
      <c r="I125" s="48" t="s">
        <v>753</v>
      </c>
    </row>
    <row r="126" spans="1:9" hidden="1" x14ac:dyDescent="0.3">
      <c r="A126" s="59" t="s">
        <v>115</v>
      </c>
      <c r="B126" s="81" t="b">
        <v>0</v>
      </c>
      <c r="C126" s="81">
        <v>0</v>
      </c>
      <c r="D126" s="96">
        <v>0</v>
      </c>
      <c r="E126" s="48" t="s">
        <v>753</v>
      </c>
      <c r="F126" s="96">
        <v>0</v>
      </c>
      <c r="G126" s="48" t="s">
        <v>753</v>
      </c>
      <c r="H126" s="81" t="b">
        <v>1</v>
      </c>
      <c r="I126" s="48" t="s">
        <v>753</v>
      </c>
    </row>
    <row r="127" spans="1:9" hidden="1" x14ac:dyDescent="0.3">
      <c r="A127" s="59" t="s">
        <v>116</v>
      </c>
      <c r="B127" s="81" t="b">
        <v>0</v>
      </c>
      <c r="C127" s="81">
        <v>16</v>
      </c>
      <c r="D127" s="96">
        <v>0</v>
      </c>
      <c r="E127" s="48">
        <v>0</v>
      </c>
      <c r="F127" s="96">
        <v>0</v>
      </c>
      <c r="G127" s="48">
        <v>0</v>
      </c>
      <c r="H127" s="81" t="b">
        <v>0</v>
      </c>
      <c r="I127" s="48" t="s">
        <v>753</v>
      </c>
    </row>
    <row r="128" spans="1:9" hidden="1" x14ac:dyDescent="0.3">
      <c r="A128" s="59" t="s">
        <v>107</v>
      </c>
      <c r="B128" s="81" t="b">
        <v>0</v>
      </c>
      <c r="C128" s="81">
        <v>19</v>
      </c>
      <c r="D128" s="96">
        <v>0</v>
      </c>
      <c r="E128" s="48">
        <v>0</v>
      </c>
      <c r="F128" s="96">
        <v>0</v>
      </c>
      <c r="G128" s="48">
        <v>0</v>
      </c>
      <c r="H128" s="81" t="b">
        <v>0</v>
      </c>
      <c r="I128" s="48" t="s">
        <v>753</v>
      </c>
    </row>
    <row r="129" spans="1:9" hidden="1" x14ac:dyDescent="0.3">
      <c r="A129" s="59" t="s">
        <v>108</v>
      </c>
      <c r="B129" s="81" t="b">
        <v>0</v>
      </c>
      <c r="C129" s="81">
        <v>25</v>
      </c>
      <c r="D129" s="96">
        <v>0</v>
      </c>
      <c r="E129" s="48">
        <v>0</v>
      </c>
      <c r="F129" s="96">
        <v>0</v>
      </c>
      <c r="G129" s="48">
        <v>0</v>
      </c>
      <c r="H129" s="81" t="b">
        <v>0</v>
      </c>
      <c r="I129" s="48" t="s">
        <v>753</v>
      </c>
    </row>
    <row r="130" spans="1:9" hidden="1" x14ac:dyDescent="0.3">
      <c r="A130" s="59" t="s">
        <v>547</v>
      </c>
      <c r="B130" s="81" t="b">
        <v>0</v>
      </c>
      <c r="C130" s="81">
        <v>36</v>
      </c>
      <c r="D130" s="96">
        <v>0</v>
      </c>
      <c r="E130" s="48">
        <v>0</v>
      </c>
      <c r="F130" s="96">
        <v>0</v>
      </c>
      <c r="G130" s="48">
        <v>0</v>
      </c>
      <c r="H130" s="81" t="b">
        <v>0</v>
      </c>
      <c r="I130" s="48" t="s">
        <v>753</v>
      </c>
    </row>
    <row r="131" spans="1:9" hidden="1" x14ac:dyDescent="0.3">
      <c r="A131" s="59" t="s">
        <v>118</v>
      </c>
      <c r="B131" s="81" t="b">
        <v>0</v>
      </c>
      <c r="C131" s="81">
        <v>0</v>
      </c>
      <c r="D131" s="96">
        <v>0</v>
      </c>
      <c r="E131" s="48" t="s">
        <v>753</v>
      </c>
      <c r="F131" s="96">
        <v>0</v>
      </c>
      <c r="G131" s="48" t="s">
        <v>753</v>
      </c>
      <c r="H131" s="81" t="b">
        <v>0</v>
      </c>
      <c r="I131" s="48" t="s">
        <v>753</v>
      </c>
    </row>
    <row r="132" spans="1:9" hidden="1" x14ac:dyDescent="0.3">
      <c r="A132" s="59" t="s">
        <v>119</v>
      </c>
      <c r="B132" s="81" t="b">
        <v>0</v>
      </c>
      <c r="C132" s="81">
        <v>0</v>
      </c>
      <c r="D132" s="96">
        <v>0</v>
      </c>
      <c r="E132" s="48" t="s">
        <v>753</v>
      </c>
      <c r="F132" s="96">
        <v>0</v>
      </c>
      <c r="G132" s="48" t="s">
        <v>753</v>
      </c>
      <c r="H132" s="81" t="b">
        <v>0</v>
      </c>
      <c r="I132" s="48" t="s">
        <v>753</v>
      </c>
    </row>
    <row r="133" spans="1:9" hidden="1" x14ac:dyDescent="0.3">
      <c r="A133" s="59" t="s">
        <v>109</v>
      </c>
      <c r="B133" s="81" t="b">
        <v>0</v>
      </c>
      <c r="C133" s="81">
        <v>247</v>
      </c>
      <c r="D133" s="96">
        <v>0</v>
      </c>
      <c r="E133" s="48">
        <v>0</v>
      </c>
      <c r="F133" s="96">
        <v>0</v>
      </c>
      <c r="G133" s="48">
        <v>0</v>
      </c>
      <c r="H133" s="81" t="b">
        <v>0</v>
      </c>
      <c r="I133" s="48" t="s">
        <v>753</v>
      </c>
    </row>
    <row r="134" spans="1:9" hidden="1" x14ac:dyDescent="0.3">
      <c r="A134" s="59" t="s">
        <v>120</v>
      </c>
      <c r="B134" s="81" t="b">
        <v>1</v>
      </c>
      <c r="C134" s="81">
        <v>48</v>
      </c>
      <c r="D134" s="96">
        <v>0</v>
      </c>
      <c r="E134" s="48">
        <v>0</v>
      </c>
      <c r="F134" s="96">
        <v>0</v>
      </c>
      <c r="G134" s="48">
        <v>0</v>
      </c>
      <c r="H134" s="81" t="b">
        <v>0</v>
      </c>
      <c r="I134" s="48" t="s">
        <v>753</v>
      </c>
    </row>
    <row r="135" spans="1:9" hidden="1" x14ac:dyDescent="0.3">
      <c r="A135" s="59" t="s">
        <v>599</v>
      </c>
      <c r="B135" s="81" t="b">
        <v>0</v>
      </c>
      <c r="C135" s="81">
        <v>0</v>
      </c>
      <c r="D135" s="96">
        <v>0</v>
      </c>
      <c r="E135" s="48" t="s">
        <v>753</v>
      </c>
      <c r="F135" s="96">
        <v>0</v>
      </c>
      <c r="G135" s="48" t="s">
        <v>753</v>
      </c>
      <c r="H135" s="81" t="b">
        <v>0</v>
      </c>
      <c r="I135" s="48" t="s">
        <v>753</v>
      </c>
    </row>
    <row r="136" spans="1:9" hidden="1" x14ac:dyDescent="0.3">
      <c r="A136" s="59" t="s">
        <v>121</v>
      </c>
      <c r="B136" s="81" t="b">
        <v>0</v>
      </c>
      <c r="C136" s="81">
        <v>0</v>
      </c>
      <c r="D136" s="96">
        <v>0</v>
      </c>
      <c r="E136" s="48" t="s">
        <v>753</v>
      </c>
      <c r="F136" s="96">
        <v>0</v>
      </c>
      <c r="G136" s="48" t="s">
        <v>753</v>
      </c>
      <c r="H136" s="81" t="b">
        <v>0</v>
      </c>
      <c r="I136" s="48" t="s">
        <v>753</v>
      </c>
    </row>
    <row r="137" spans="1:9" hidden="1" x14ac:dyDescent="0.3">
      <c r="A137" s="59" t="s">
        <v>122</v>
      </c>
      <c r="B137" s="81" t="b">
        <v>0</v>
      </c>
      <c r="C137" s="81">
        <v>0</v>
      </c>
      <c r="D137" s="96">
        <v>0</v>
      </c>
      <c r="E137" s="48" t="s">
        <v>753</v>
      </c>
      <c r="F137" s="96">
        <v>0</v>
      </c>
      <c r="G137" s="48" t="s">
        <v>753</v>
      </c>
      <c r="H137" s="81" t="b">
        <v>1</v>
      </c>
      <c r="I137" s="48" t="s">
        <v>753</v>
      </c>
    </row>
    <row r="138" spans="1:9" hidden="1" x14ac:dyDescent="0.3">
      <c r="A138" s="59" t="s">
        <v>551</v>
      </c>
      <c r="B138" s="81" t="b">
        <v>0</v>
      </c>
      <c r="C138" s="81">
        <v>63</v>
      </c>
      <c r="D138" s="96">
        <v>0</v>
      </c>
      <c r="E138" s="48">
        <v>0</v>
      </c>
      <c r="F138" s="96">
        <v>0</v>
      </c>
      <c r="G138" s="48">
        <v>0</v>
      </c>
      <c r="H138" s="81" t="b">
        <v>0</v>
      </c>
      <c r="I138" s="48" t="s">
        <v>753</v>
      </c>
    </row>
    <row r="139" spans="1:9" hidden="1" x14ac:dyDescent="0.3">
      <c r="A139" s="59" t="s">
        <v>600</v>
      </c>
      <c r="B139" s="81" t="b">
        <v>0</v>
      </c>
      <c r="C139" s="81">
        <v>0</v>
      </c>
      <c r="D139" s="96">
        <v>0</v>
      </c>
      <c r="E139" s="48" t="s">
        <v>753</v>
      </c>
      <c r="F139" s="96">
        <v>0</v>
      </c>
      <c r="G139" s="48" t="s">
        <v>753</v>
      </c>
      <c r="H139" s="81" t="b">
        <v>0</v>
      </c>
      <c r="I139" s="48" t="s">
        <v>753</v>
      </c>
    </row>
    <row r="140" spans="1:9" hidden="1" x14ac:dyDescent="0.3">
      <c r="A140" s="59" t="s">
        <v>123</v>
      </c>
      <c r="B140" s="81" t="b">
        <v>0</v>
      </c>
      <c r="C140" s="81">
        <v>0</v>
      </c>
      <c r="D140" s="96">
        <v>0</v>
      </c>
      <c r="E140" s="48" t="s">
        <v>753</v>
      </c>
      <c r="F140" s="96">
        <v>0</v>
      </c>
      <c r="G140" s="48" t="s">
        <v>753</v>
      </c>
      <c r="H140" s="81" t="b">
        <v>0</v>
      </c>
      <c r="I140" s="48" t="s">
        <v>753</v>
      </c>
    </row>
    <row r="141" spans="1:9" hidden="1" x14ac:dyDescent="0.3">
      <c r="A141" s="59" t="s">
        <v>552</v>
      </c>
      <c r="B141" s="81" t="b">
        <v>0</v>
      </c>
      <c r="C141" s="81">
        <v>0</v>
      </c>
      <c r="D141" s="96">
        <v>0</v>
      </c>
      <c r="E141" s="48" t="s">
        <v>753</v>
      </c>
      <c r="F141" s="96">
        <v>0</v>
      </c>
      <c r="G141" s="48" t="s">
        <v>753</v>
      </c>
      <c r="H141" s="81" t="b">
        <v>1</v>
      </c>
      <c r="I141" s="48" t="s">
        <v>753</v>
      </c>
    </row>
    <row r="142" spans="1:9" hidden="1" x14ac:dyDescent="0.3">
      <c r="A142" s="59" t="s">
        <v>124</v>
      </c>
      <c r="B142" s="81" t="b">
        <v>0</v>
      </c>
      <c r="C142" s="81">
        <v>0</v>
      </c>
      <c r="D142" s="96">
        <v>0</v>
      </c>
      <c r="E142" s="48" t="s">
        <v>753</v>
      </c>
      <c r="F142" s="96">
        <v>0</v>
      </c>
      <c r="G142" s="48" t="s">
        <v>753</v>
      </c>
      <c r="H142" s="81" t="b">
        <v>0</v>
      </c>
      <c r="I142" s="48" t="s">
        <v>753</v>
      </c>
    </row>
    <row r="143" spans="1:9" hidden="1" x14ac:dyDescent="0.3">
      <c r="A143" s="59" t="s">
        <v>125</v>
      </c>
      <c r="B143" s="81" t="b">
        <v>0</v>
      </c>
      <c r="C143" s="81">
        <v>15</v>
      </c>
      <c r="D143" s="96">
        <v>0</v>
      </c>
      <c r="E143" s="48">
        <v>0</v>
      </c>
      <c r="F143" s="96">
        <v>0</v>
      </c>
      <c r="G143" s="48">
        <v>0</v>
      </c>
      <c r="H143" s="81" t="b">
        <v>0</v>
      </c>
      <c r="I143" s="48" t="s">
        <v>753</v>
      </c>
    </row>
    <row r="144" spans="1:9" hidden="1" x14ac:dyDescent="0.3">
      <c r="A144" s="59" t="s">
        <v>126</v>
      </c>
      <c r="B144" s="81" t="b">
        <v>0</v>
      </c>
      <c r="C144" s="81">
        <v>18</v>
      </c>
      <c r="D144" s="96">
        <v>0</v>
      </c>
      <c r="E144" s="48">
        <v>0</v>
      </c>
      <c r="F144" s="96">
        <v>0</v>
      </c>
      <c r="G144" s="48">
        <v>0</v>
      </c>
      <c r="H144" s="81" t="b">
        <v>0</v>
      </c>
      <c r="I144" s="48" t="s">
        <v>753</v>
      </c>
    </row>
    <row r="145" spans="1:9" hidden="1" x14ac:dyDescent="0.3">
      <c r="A145" s="59" t="s">
        <v>127</v>
      </c>
      <c r="B145" s="81" t="b">
        <v>0</v>
      </c>
      <c r="C145" s="81">
        <v>0</v>
      </c>
      <c r="D145" s="96">
        <v>0</v>
      </c>
      <c r="E145" s="48" t="s">
        <v>753</v>
      </c>
      <c r="F145" s="96">
        <v>0</v>
      </c>
      <c r="G145" s="48" t="s">
        <v>753</v>
      </c>
      <c r="H145" s="81" t="b">
        <v>1</v>
      </c>
      <c r="I145" s="48" t="s">
        <v>753</v>
      </c>
    </row>
    <row r="146" spans="1:9" hidden="1" x14ac:dyDescent="0.3">
      <c r="A146" s="59" t="s">
        <v>553</v>
      </c>
      <c r="B146" s="81" t="b">
        <v>0</v>
      </c>
      <c r="C146" s="81">
        <v>57</v>
      </c>
      <c r="D146" s="96">
        <v>0</v>
      </c>
      <c r="E146" s="48">
        <v>0</v>
      </c>
      <c r="F146" s="96">
        <v>0</v>
      </c>
      <c r="G146" s="48">
        <v>0</v>
      </c>
      <c r="H146" s="81" t="b">
        <v>0</v>
      </c>
      <c r="I146" s="48" t="s">
        <v>753</v>
      </c>
    </row>
    <row r="147" spans="1:9" hidden="1" x14ac:dyDescent="0.3">
      <c r="A147" s="59" t="s">
        <v>128</v>
      </c>
      <c r="B147" s="81" t="b">
        <v>0</v>
      </c>
      <c r="C147" s="81">
        <v>0</v>
      </c>
      <c r="D147" s="96">
        <v>0</v>
      </c>
      <c r="E147" s="48" t="s">
        <v>753</v>
      </c>
      <c r="F147" s="96">
        <v>0</v>
      </c>
      <c r="G147" s="48" t="s">
        <v>753</v>
      </c>
      <c r="H147" s="81" t="b">
        <v>1</v>
      </c>
      <c r="I147" s="48" t="s">
        <v>753</v>
      </c>
    </row>
    <row r="148" spans="1:9" hidden="1" x14ac:dyDescent="0.3">
      <c r="A148" s="59" t="s">
        <v>129</v>
      </c>
      <c r="B148" s="81" t="b">
        <v>0</v>
      </c>
      <c r="C148" s="81">
        <v>0</v>
      </c>
      <c r="D148" s="96">
        <v>0</v>
      </c>
      <c r="E148" s="48" t="s">
        <v>753</v>
      </c>
      <c r="F148" s="96">
        <v>0</v>
      </c>
      <c r="G148" s="48" t="s">
        <v>753</v>
      </c>
      <c r="H148" s="81" t="b">
        <v>0</v>
      </c>
      <c r="I148" s="48" t="s">
        <v>753</v>
      </c>
    </row>
    <row r="149" spans="1:9" hidden="1" x14ac:dyDescent="0.3">
      <c r="A149" s="59" t="s">
        <v>130</v>
      </c>
      <c r="B149" s="81" t="b">
        <v>0</v>
      </c>
      <c r="C149" s="81">
        <v>22</v>
      </c>
      <c r="D149" s="96">
        <v>0</v>
      </c>
      <c r="E149" s="48">
        <v>0</v>
      </c>
      <c r="F149" s="96">
        <v>0</v>
      </c>
      <c r="G149" s="48">
        <v>0</v>
      </c>
      <c r="H149" s="81" t="b">
        <v>0</v>
      </c>
      <c r="I149" s="48" t="s">
        <v>753</v>
      </c>
    </row>
    <row r="150" spans="1:9" x14ac:dyDescent="0.3">
      <c r="A150" s="59" t="s">
        <v>240</v>
      </c>
      <c r="B150" s="81" t="b">
        <v>1</v>
      </c>
      <c r="C150" s="81">
        <v>335</v>
      </c>
      <c r="D150" s="96">
        <v>93</v>
      </c>
      <c r="E150" s="48">
        <v>0.27761194029850744</v>
      </c>
      <c r="F150" s="96">
        <v>41</v>
      </c>
      <c r="G150" s="48">
        <v>0.12238805970149254</v>
      </c>
      <c r="H150" s="81" t="b">
        <v>0</v>
      </c>
      <c r="I150" s="48">
        <v>0.44086021505376344</v>
      </c>
    </row>
    <row r="151" spans="1:9" x14ac:dyDescent="0.3">
      <c r="A151" s="59" t="s">
        <v>53</v>
      </c>
      <c r="B151" s="81" t="b">
        <v>1</v>
      </c>
      <c r="C151" s="81">
        <v>162</v>
      </c>
      <c r="D151" s="96">
        <v>44</v>
      </c>
      <c r="E151" s="48">
        <v>0.27160493827160492</v>
      </c>
      <c r="F151" s="96">
        <v>0</v>
      </c>
      <c r="G151" s="48">
        <v>0</v>
      </c>
      <c r="H151" s="81" t="b">
        <v>0</v>
      </c>
      <c r="I151" s="48">
        <v>0</v>
      </c>
    </row>
    <row r="152" spans="1:9" hidden="1" x14ac:dyDescent="0.3">
      <c r="A152" s="59" t="s">
        <v>141</v>
      </c>
      <c r="B152" s="81" t="b">
        <v>0</v>
      </c>
      <c r="C152" s="81">
        <v>0</v>
      </c>
      <c r="D152" s="96">
        <v>0</v>
      </c>
      <c r="E152" s="48" t="s">
        <v>753</v>
      </c>
      <c r="F152" s="96">
        <v>0</v>
      </c>
      <c r="G152" s="48" t="s">
        <v>753</v>
      </c>
      <c r="H152" s="81" t="b">
        <v>0</v>
      </c>
      <c r="I152" s="48" t="s">
        <v>753</v>
      </c>
    </row>
    <row r="153" spans="1:9" hidden="1" x14ac:dyDescent="0.3">
      <c r="A153" s="59" t="s">
        <v>133</v>
      </c>
      <c r="B153" s="81" t="b">
        <v>0</v>
      </c>
      <c r="C153" s="81">
        <v>35</v>
      </c>
      <c r="D153" s="96">
        <v>0</v>
      </c>
      <c r="E153" s="48">
        <v>0</v>
      </c>
      <c r="F153" s="96">
        <v>0</v>
      </c>
      <c r="G153" s="48">
        <v>0</v>
      </c>
      <c r="H153" s="81" t="b">
        <v>0</v>
      </c>
      <c r="I153" s="48" t="s">
        <v>753</v>
      </c>
    </row>
    <row r="154" spans="1:9" x14ac:dyDescent="0.3">
      <c r="A154" s="59" t="s">
        <v>238</v>
      </c>
      <c r="B154" s="81" t="b">
        <v>1</v>
      </c>
      <c r="C154" s="81">
        <v>230</v>
      </c>
      <c r="D154" s="96">
        <v>62</v>
      </c>
      <c r="E154" s="48">
        <v>0.26956521739130435</v>
      </c>
      <c r="F154" s="96">
        <v>0</v>
      </c>
      <c r="G154" s="48">
        <v>0</v>
      </c>
      <c r="H154" s="81" t="b">
        <v>0</v>
      </c>
      <c r="I154" s="48">
        <v>0</v>
      </c>
    </row>
    <row r="155" spans="1:9" hidden="1" x14ac:dyDescent="0.3">
      <c r="A155" s="59" t="s">
        <v>135</v>
      </c>
      <c r="B155" s="81" t="b">
        <v>0</v>
      </c>
      <c r="C155" s="81">
        <v>0</v>
      </c>
      <c r="D155" s="96">
        <v>0</v>
      </c>
      <c r="E155" s="48" t="s">
        <v>753</v>
      </c>
      <c r="F155" s="96">
        <v>0</v>
      </c>
      <c r="G155" s="48" t="s">
        <v>753</v>
      </c>
      <c r="H155" s="81" t="b">
        <v>0</v>
      </c>
      <c r="I155" s="48" t="s">
        <v>753</v>
      </c>
    </row>
    <row r="156" spans="1:9" x14ac:dyDescent="0.3">
      <c r="A156" s="59" t="s">
        <v>212</v>
      </c>
      <c r="B156" s="81" t="b">
        <v>1</v>
      </c>
      <c r="C156" s="81">
        <v>312</v>
      </c>
      <c r="D156" s="96">
        <v>84</v>
      </c>
      <c r="E156" s="48">
        <v>0.26923076923076922</v>
      </c>
      <c r="F156" s="96">
        <v>66</v>
      </c>
      <c r="G156" s="48">
        <v>0.21153846153846154</v>
      </c>
      <c r="H156" s="81" t="b">
        <v>0</v>
      </c>
      <c r="I156" s="48">
        <v>0.7857142857142857</v>
      </c>
    </row>
    <row r="157" spans="1:9" x14ac:dyDescent="0.3">
      <c r="A157" t="s">
        <v>448</v>
      </c>
      <c r="B157" t="b">
        <v>1</v>
      </c>
      <c r="C157" s="26">
        <v>175</v>
      </c>
      <c r="D157" s="97">
        <v>47</v>
      </c>
      <c r="E157" s="48">
        <v>0.26857142857142857</v>
      </c>
      <c r="F157" s="97">
        <v>22</v>
      </c>
      <c r="G157" s="48">
        <v>0.12571428571428572</v>
      </c>
      <c r="H157" t="b">
        <v>0</v>
      </c>
      <c r="I157" s="48">
        <v>0.46808510638297873</v>
      </c>
    </row>
    <row r="158" spans="1:9" x14ac:dyDescent="0.3">
      <c r="A158" s="59" t="s">
        <v>348</v>
      </c>
      <c r="B158" s="81" t="b">
        <v>1</v>
      </c>
      <c r="C158" s="81">
        <v>321</v>
      </c>
      <c r="D158" s="96">
        <v>86</v>
      </c>
      <c r="E158" s="48">
        <v>0.26791277258566976</v>
      </c>
      <c r="F158" s="96">
        <v>26</v>
      </c>
      <c r="G158" s="48">
        <v>8.0996884735202487E-2</v>
      </c>
      <c r="H158" s="81" t="b">
        <v>0</v>
      </c>
      <c r="I158" s="48">
        <v>0.30232558139534882</v>
      </c>
    </row>
    <row r="159" spans="1:9" hidden="1" x14ac:dyDescent="0.3">
      <c r="A159" s="59" t="s">
        <v>554</v>
      </c>
      <c r="B159" s="81" t="b">
        <v>0</v>
      </c>
      <c r="C159" s="81">
        <v>19</v>
      </c>
      <c r="D159" s="96">
        <v>0</v>
      </c>
      <c r="E159" s="48">
        <v>0</v>
      </c>
      <c r="F159" s="96">
        <v>0</v>
      </c>
      <c r="G159" s="48">
        <v>0</v>
      </c>
      <c r="H159" s="81" t="b">
        <v>0</v>
      </c>
      <c r="I159" s="48" t="s">
        <v>753</v>
      </c>
    </row>
    <row r="160" spans="1:9" hidden="1" x14ac:dyDescent="0.3">
      <c r="A160" s="59" t="s">
        <v>138</v>
      </c>
      <c r="B160" s="81" t="b">
        <v>1</v>
      </c>
      <c r="C160" s="81">
        <v>41</v>
      </c>
      <c r="D160" s="96">
        <v>0</v>
      </c>
      <c r="E160" s="48">
        <v>0</v>
      </c>
      <c r="F160" s="96">
        <v>0</v>
      </c>
      <c r="G160" s="48">
        <v>0</v>
      </c>
      <c r="H160" s="81" t="b">
        <v>0</v>
      </c>
      <c r="I160" s="48" t="s">
        <v>753</v>
      </c>
    </row>
    <row r="161" spans="1:9" hidden="1" x14ac:dyDescent="0.3">
      <c r="A161" s="59" t="s">
        <v>139</v>
      </c>
      <c r="B161" s="81" t="b">
        <v>1</v>
      </c>
      <c r="C161" s="81">
        <v>59</v>
      </c>
      <c r="D161" s="96">
        <v>0</v>
      </c>
      <c r="E161" s="48">
        <v>0</v>
      </c>
      <c r="F161" s="96">
        <v>0</v>
      </c>
      <c r="G161" s="48">
        <v>0</v>
      </c>
      <c r="H161" s="81" t="b">
        <v>0</v>
      </c>
      <c r="I161" s="48" t="s">
        <v>753</v>
      </c>
    </row>
    <row r="162" spans="1:9" hidden="1" x14ac:dyDescent="0.3">
      <c r="A162" s="59" t="s">
        <v>140</v>
      </c>
      <c r="B162" s="81" t="b">
        <v>1</v>
      </c>
      <c r="C162" s="81">
        <v>34</v>
      </c>
      <c r="D162" s="96">
        <v>0</v>
      </c>
      <c r="E162" s="48">
        <v>0</v>
      </c>
      <c r="F162" s="96">
        <v>0</v>
      </c>
      <c r="G162" s="48">
        <v>0</v>
      </c>
      <c r="H162" s="81" t="b">
        <v>0</v>
      </c>
      <c r="I162" s="48" t="s">
        <v>753</v>
      </c>
    </row>
    <row r="163" spans="1:9" hidden="1" x14ac:dyDescent="0.3">
      <c r="A163" s="59" t="s">
        <v>143</v>
      </c>
      <c r="B163" s="81" t="b">
        <v>0</v>
      </c>
      <c r="C163" s="81">
        <v>21</v>
      </c>
      <c r="D163" s="96">
        <v>0</v>
      </c>
      <c r="E163" s="48">
        <v>0</v>
      </c>
      <c r="F163" s="96">
        <v>0</v>
      </c>
      <c r="G163" s="48">
        <v>0</v>
      </c>
      <c r="H163" s="81" t="b">
        <v>0</v>
      </c>
      <c r="I163" s="48" t="s">
        <v>753</v>
      </c>
    </row>
    <row r="164" spans="1:9" x14ac:dyDescent="0.3">
      <c r="A164" s="59" t="s">
        <v>95</v>
      </c>
      <c r="B164" s="81" t="b">
        <v>1</v>
      </c>
      <c r="C164" s="81">
        <v>383</v>
      </c>
      <c r="D164" s="96">
        <v>102</v>
      </c>
      <c r="E164" s="48">
        <v>0.26631853785900783</v>
      </c>
      <c r="F164" s="96">
        <v>55</v>
      </c>
      <c r="G164" s="48">
        <v>0.14360313315926893</v>
      </c>
      <c r="H164" s="81" t="b">
        <v>0</v>
      </c>
      <c r="I164" s="48">
        <v>0.53921568627450978</v>
      </c>
    </row>
    <row r="165" spans="1:9" x14ac:dyDescent="0.3">
      <c r="A165" t="s">
        <v>447</v>
      </c>
      <c r="B165" t="b">
        <v>1</v>
      </c>
      <c r="C165" s="26">
        <v>162</v>
      </c>
      <c r="D165" s="97">
        <v>43</v>
      </c>
      <c r="E165" s="48">
        <v>0.26543209876543211</v>
      </c>
      <c r="F165" s="97">
        <v>0</v>
      </c>
      <c r="G165" s="48">
        <v>0</v>
      </c>
      <c r="H165" t="b">
        <v>0</v>
      </c>
      <c r="I165" s="48">
        <v>0</v>
      </c>
    </row>
    <row r="166" spans="1:9" x14ac:dyDescent="0.3">
      <c r="A166" t="s">
        <v>472</v>
      </c>
      <c r="B166" t="b">
        <v>1</v>
      </c>
      <c r="C166" s="26">
        <v>249</v>
      </c>
      <c r="D166" s="97">
        <v>66</v>
      </c>
      <c r="E166" s="48">
        <v>0.26506024096385544</v>
      </c>
      <c r="F166" s="97">
        <v>19</v>
      </c>
      <c r="G166" s="48">
        <v>7.6305220883534142E-2</v>
      </c>
      <c r="H166" t="b">
        <v>0</v>
      </c>
      <c r="I166" s="48">
        <v>0.2878787878787879</v>
      </c>
    </row>
    <row r="167" spans="1:9" hidden="1" x14ac:dyDescent="0.3">
      <c r="A167" s="59" t="s">
        <v>147</v>
      </c>
      <c r="B167" s="81" t="b">
        <v>0</v>
      </c>
      <c r="C167" s="81">
        <v>41</v>
      </c>
      <c r="D167" s="96">
        <v>0</v>
      </c>
      <c r="E167" s="48">
        <v>0</v>
      </c>
      <c r="F167" s="96">
        <v>0</v>
      </c>
      <c r="G167" s="48">
        <v>0</v>
      </c>
      <c r="H167" s="81" t="b">
        <v>0</v>
      </c>
      <c r="I167" s="48" t="s">
        <v>753</v>
      </c>
    </row>
    <row r="168" spans="1:9" x14ac:dyDescent="0.3">
      <c r="A168" s="59" t="s">
        <v>260</v>
      </c>
      <c r="B168" s="81" t="b">
        <v>1</v>
      </c>
      <c r="C168" s="81">
        <v>238</v>
      </c>
      <c r="D168" s="96">
        <v>63</v>
      </c>
      <c r="E168" s="48">
        <v>0.26470588235294118</v>
      </c>
      <c r="F168" s="96">
        <v>21</v>
      </c>
      <c r="G168" s="48">
        <v>8.8235294117647065E-2</v>
      </c>
      <c r="H168" s="81" t="b">
        <v>0</v>
      </c>
      <c r="I168" s="48">
        <v>0.33333333333333331</v>
      </c>
    </row>
    <row r="169" spans="1:9" x14ac:dyDescent="0.3">
      <c r="A169" s="59" t="s">
        <v>100</v>
      </c>
      <c r="B169" s="81" t="b">
        <v>1</v>
      </c>
      <c r="C169" s="81">
        <v>183</v>
      </c>
      <c r="D169" s="96">
        <v>48</v>
      </c>
      <c r="E169" s="48">
        <v>0.26229508196721313</v>
      </c>
      <c r="F169" s="96">
        <v>0</v>
      </c>
      <c r="G169" s="48">
        <v>0</v>
      </c>
      <c r="H169" s="81" t="b">
        <v>0</v>
      </c>
      <c r="I169" s="48">
        <v>0</v>
      </c>
    </row>
    <row r="170" spans="1:9" x14ac:dyDescent="0.3">
      <c r="A170" t="s">
        <v>451</v>
      </c>
      <c r="B170" t="b">
        <v>1</v>
      </c>
      <c r="C170" s="26">
        <v>103</v>
      </c>
      <c r="D170" s="97">
        <v>27</v>
      </c>
      <c r="E170" s="48">
        <v>0.26213592233009708</v>
      </c>
      <c r="F170" s="97">
        <v>0</v>
      </c>
      <c r="G170" s="48">
        <v>0</v>
      </c>
      <c r="H170" t="b">
        <v>0</v>
      </c>
      <c r="I170" s="48">
        <v>0</v>
      </c>
    </row>
    <row r="171" spans="1:9" x14ac:dyDescent="0.3">
      <c r="A171" s="59" t="s">
        <v>215</v>
      </c>
      <c r="B171" s="81" t="b">
        <v>1</v>
      </c>
      <c r="C171" s="81">
        <v>230</v>
      </c>
      <c r="D171" s="96">
        <v>60</v>
      </c>
      <c r="E171" s="48">
        <v>0.2608695652173913</v>
      </c>
      <c r="F171" s="96">
        <v>14</v>
      </c>
      <c r="G171" s="48">
        <v>6.0869565217391307E-2</v>
      </c>
      <c r="H171" s="81" t="b">
        <v>0</v>
      </c>
      <c r="I171" s="48">
        <v>0.23333333333333334</v>
      </c>
    </row>
    <row r="172" spans="1:9" x14ac:dyDescent="0.3">
      <c r="A172" s="59" t="s">
        <v>198</v>
      </c>
      <c r="B172" s="81" t="b">
        <v>1</v>
      </c>
      <c r="C172" s="81">
        <v>606</v>
      </c>
      <c r="D172" s="96">
        <v>158</v>
      </c>
      <c r="E172" s="48">
        <v>0.26072607260726072</v>
      </c>
      <c r="F172" s="96">
        <v>19</v>
      </c>
      <c r="G172" s="48">
        <v>3.1353135313531351E-2</v>
      </c>
      <c r="H172" s="81" t="b">
        <v>0</v>
      </c>
      <c r="I172" s="48">
        <v>0.12025316455696203</v>
      </c>
    </row>
    <row r="173" spans="1:9" x14ac:dyDescent="0.3">
      <c r="A173" s="59" t="s">
        <v>146</v>
      </c>
      <c r="B173" s="81" t="b">
        <v>1</v>
      </c>
      <c r="C173" s="81">
        <v>2915</v>
      </c>
      <c r="D173" s="96">
        <v>755</v>
      </c>
      <c r="E173" s="48">
        <v>0.25900514579759865</v>
      </c>
      <c r="F173" s="96">
        <v>360</v>
      </c>
      <c r="G173" s="48">
        <v>0.1234991423670669</v>
      </c>
      <c r="H173" s="81" t="b">
        <v>0</v>
      </c>
      <c r="I173" s="48">
        <v>0.47682119205298013</v>
      </c>
    </row>
    <row r="174" spans="1:9" x14ac:dyDescent="0.3">
      <c r="A174" s="59" t="s">
        <v>220</v>
      </c>
      <c r="B174" s="81" t="b">
        <v>1</v>
      </c>
      <c r="C174" s="81">
        <v>801</v>
      </c>
      <c r="D174" s="96">
        <v>207</v>
      </c>
      <c r="E174" s="48">
        <v>0.25842696629213485</v>
      </c>
      <c r="F174" s="96">
        <v>193</v>
      </c>
      <c r="G174" s="48">
        <v>0.24094881398252185</v>
      </c>
      <c r="H174" s="81" t="b">
        <v>0</v>
      </c>
      <c r="I174" s="48">
        <v>0.93236714975845414</v>
      </c>
    </row>
    <row r="175" spans="1:9" x14ac:dyDescent="0.3">
      <c r="A175" s="59" t="s">
        <v>101</v>
      </c>
      <c r="B175" s="81" t="b">
        <v>1</v>
      </c>
      <c r="C175" s="81">
        <v>117</v>
      </c>
      <c r="D175" s="96">
        <v>30</v>
      </c>
      <c r="E175" s="48">
        <v>0.25641025641025639</v>
      </c>
      <c r="F175" s="96">
        <v>0</v>
      </c>
      <c r="G175" s="48">
        <v>0</v>
      </c>
      <c r="H175" s="81" t="b">
        <v>0</v>
      </c>
      <c r="I175" s="48">
        <v>0</v>
      </c>
    </row>
    <row r="176" spans="1:9" x14ac:dyDescent="0.3">
      <c r="A176" t="s">
        <v>512</v>
      </c>
      <c r="B176" t="b">
        <v>1</v>
      </c>
      <c r="C176" s="26">
        <v>138</v>
      </c>
      <c r="D176" s="97">
        <v>35</v>
      </c>
      <c r="E176" s="48">
        <v>0.25362318840579712</v>
      </c>
      <c r="F176" s="97">
        <v>22</v>
      </c>
      <c r="G176" s="48">
        <v>0.15942028985507245</v>
      </c>
      <c r="H176" t="b">
        <v>0</v>
      </c>
      <c r="I176" s="48">
        <v>0.62857142857142856</v>
      </c>
    </row>
    <row r="177" spans="1:9" x14ac:dyDescent="0.3">
      <c r="A177" s="59" t="s">
        <v>228</v>
      </c>
      <c r="B177" s="81" t="b">
        <v>1</v>
      </c>
      <c r="C177" s="81">
        <v>231</v>
      </c>
      <c r="D177" s="96">
        <v>58</v>
      </c>
      <c r="E177" s="48">
        <v>0.25108225108225107</v>
      </c>
      <c r="F177" s="96">
        <v>11</v>
      </c>
      <c r="G177" s="48">
        <v>4.7619047619047616E-2</v>
      </c>
      <c r="H177" s="81" t="b">
        <v>0</v>
      </c>
      <c r="I177" s="48">
        <v>0.18965517241379309</v>
      </c>
    </row>
    <row r="178" spans="1:9" x14ac:dyDescent="0.3">
      <c r="A178" s="59" t="s">
        <v>336</v>
      </c>
      <c r="B178" s="81" t="b">
        <v>0</v>
      </c>
      <c r="C178" s="81">
        <v>235</v>
      </c>
      <c r="D178" s="96">
        <v>59</v>
      </c>
      <c r="E178" s="48">
        <v>0.25106382978723402</v>
      </c>
      <c r="F178" s="96">
        <v>17</v>
      </c>
      <c r="G178" s="48">
        <v>7.2340425531914887E-2</v>
      </c>
      <c r="H178" s="81" t="b">
        <v>0</v>
      </c>
      <c r="I178" s="48">
        <v>0.28813559322033899</v>
      </c>
    </row>
    <row r="179" spans="1:9" hidden="1" x14ac:dyDescent="0.3">
      <c r="A179" s="59" t="s">
        <v>159</v>
      </c>
      <c r="B179" s="81" t="b">
        <v>0</v>
      </c>
      <c r="C179" s="81">
        <v>0</v>
      </c>
      <c r="D179" s="96">
        <v>0</v>
      </c>
      <c r="E179" s="48" t="s">
        <v>753</v>
      </c>
      <c r="F179" s="96">
        <v>0</v>
      </c>
      <c r="G179" s="48" t="s">
        <v>753</v>
      </c>
      <c r="H179" s="81" t="b">
        <v>1</v>
      </c>
      <c r="I179" s="48" t="s">
        <v>753</v>
      </c>
    </row>
    <row r="180" spans="1:9" hidden="1" x14ac:dyDescent="0.3">
      <c r="A180" s="59" t="s">
        <v>170</v>
      </c>
      <c r="B180" s="81" t="b">
        <v>0</v>
      </c>
      <c r="C180" s="81">
        <v>23</v>
      </c>
      <c r="D180" s="96">
        <v>0</v>
      </c>
      <c r="E180" s="48">
        <v>0</v>
      </c>
      <c r="F180" s="96">
        <v>0</v>
      </c>
      <c r="G180" s="48">
        <v>0</v>
      </c>
      <c r="H180" s="81" t="b">
        <v>0</v>
      </c>
      <c r="I180" s="48" t="s">
        <v>753</v>
      </c>
    </row>
    <row r="181" spans="1:9" hidden="1" x14ac:dyDescent="0.3">
      <c r="A181" s="59" t="s">
        <v>171</v>
      </c>
      <c r="B181" s="81" t="b">
        <v>0</v>
      </c>
      <c r="C181" s="81">
        <v>0</v>
      </c>
      <c r="D181" s="96">
        <v>0</v>
      </c>
      <c r="E181" s="48" t="s">
        <v>753</v>
      </c>
      <c r="F181" s="96">
        <v>0</v>
      </c>
      <c r="G181" s="48" t="s">
        <v>753</v>
      </c>
      <c r="H181" s="81" t="b">
        <v>0</v>
      </c>
      <c r="I181" s="48" t="s">
        <v>753</v>
      </c>
    </row>
    <row r="182" spans="1:9" x14ac:dyDescent="0.3">
      <c r="A182" s="59" t="s">
        <v>22</v>
      </c>
      <c r="B182" s="81" t="b">
        <v>1</v>
      </c>
      <c r="C182" s="81">
        <v>251</v>
      </c>
      <c r="D182" s="96">
        <v>63</v>
      </c>
      <c r="E182" s="48">
        <v>0.25099601593625498</v>
      </c>
      <c r="F182" s="96">
        <v>20</v>
      </c>
      <c r="G182" s="48">
        <v>7.9681274900398405E-2</v>
      </c>
      <c r="H182" s="81" t="b">
        <v>0</v>
      </c>
      <c r="I182" s="48">
        <v>0.31746031746031744</v>
      </c>
    </row>
    <row r="183" spans="1:9" hidden="1" x14ac:dyDescent="0.3">
      <c r="A183" s="59" t="s">
        <v>601</v>
      </c>
      <c r="B183" s="81" t="b">
        <v>0</v>
      </c>
      <c r="C183" s="81">
        <v>27</v>
      </c>
      <c r="D183" s="96">
        <v>0</v>
      </c>
      <c r="E183" s="48">
        <v>0</v>
      </c>
      <c r="F183" s="96">
        <v>0</v>
      </c>
      <c r="G183" s="48">
        <v>0</v>
      </c>
      <c r="H183" s="81" t="b">
        <v>0</v>
      </c>
      <c r="I183" s="48" t="s">
        <v>753</v>
      </c>
    </row>
    <row r="184" spans="1:9" hidden="1" x14ac:dyDescent="0.3">
      <c r="A184" s="59" t="s">
        <v>161</v>
      </c>
      <c r="B184" s="81" t="b">
        <v>1</v>
      </c>
      <c r="C184" s="81">
        <v>75</v>
      </c>
      <c r="D184" s="96">
        <v>0</v>
      </c>
      <c r="E184" s="48">
        <v>0</v>
      </c>
      <c r="F184" s="96">
        <v>0</v>
      </c>
      <c r="G184" s="48">
        <v>0</v>
      </c>
      <c r="H184" s="81" t="b">
        <v>0</v>
      </c>
      <c r="I184" s="48" t="s">
        <v>753</v>
      </c>
    </row>
    <row r="185" spans="1:9" hidden="1" x14ac:dyDescent="0.3">
      <c r="A185" s="59" t="s">
        <v>162</v>
      </c>
      <c r="B185" s="81" t="b">
        <v>0</v>
      </c>
      <c r="C185" s="81">
        <v>10</v>
      </c>
      <c r="D185" s="96">
        <v>0</v>
      </c>
      <c r="E185" s="48">
        <v>0</v>
      </c>
      <c r="F185" s="96">
        <v>0</v>
      </c>
      <c r="G185" s="48">
        <v>0</v>
      </c>
      <c r="H185" s="81" t="b">
        <v>0</v>
      </c>
      <c r="I185" s="48" t="s">
        <v>753</v>
      </c>
    </row>
    <row r="186" spans="1:9" hidden="1" x14ac:dyDescent="0.3">
      <c r="A186" s="59" t="s">
        <v>163</v>
      </c>
      <c r="B186" s="81" t="b">
        <v>1</v>
      </c>
      <c r="C186" s="81">
        <v>73</v>
      </c>
      <c r="D186" s="96">
        <v>0</v>
      </c>
      <c r="E186" s="48">
        <v>0</v>
      </c>
      <c r="F186" s="96">
        <v>0</v>
      </c>
      <c r="G186" s="48">
        <v>0</v>
      </c>
      <c r="H186" s="81" t="b">
        <v>0</v>
      </c>
      <c r="I186" s="48" t="s">
        <v>753</v>
      </c>
    </row>
    <row r="187" spans="1:9" x14ac:dyDescent="0.3">
      <c r="A187" s="59" t="s">
        <v>367</v>
      </c>
      <c r="B187" s="81" t="b">
        <v>1</v>
      </c>
      <c r="C187" s="81">
        <v>256</v>
      </c>
      <c r="D187" s="96">
        <v>64</v>
      </c>
      <c r="E187" s="48">
        <v>0.25</v>
      </c>
      <c r="F187" s="96">
        <v>20</v>
      </c>
      <c r="G187" s="48">
        <v>7.8125E-2</v>
      </c>
      <c r="H187" s="81" t="b">
        <v>0</v>
      </c>
      <c r="I187" s="48">
        <v>0.3125</v>
      </c>
    </row>
    <row r="188" spans="1:9" x14ac:dyDescent="0.3">
      <c r="A188" s="59" t="s">
        <v>87</v>
      </c>
      <c r="B188" s="81" t="b">
        <v>1</v>
      </c>
      <c r="C188" s="81">
        <v>817</v>
      </c>
      <c r="D188" s="96">
        <v>204</v>
      </c>
      <c r="E188" s="48">
        <v>0.24969400244798043</v>
      </c>
      <c r="F188" s="96">
        <v>17</v>
      </c>
      <c r="G188" s="48">
        <v>2.0807833537331701E-2</v>
      </c>
      <c r="H188" s="81" t="b">
        <v>0</v>
      </c>
      <c r="I188" s="48">
        <v>8.3333333333333329E-2</v>
      </c>
    </row>
    <row r="189" spans="1:9" hidden="1" x14ac:dyDescent="0.3">
      <c r="A189" s="59" t="s">
        <v>172</v>
      </c>
      <c r="B189" s="81" t="b">
        <v>0</v>
      </c>
      <c r="C189" s="81">
        <v>59</v>
      </c>
      <c r="D189" s="96">
        <v>0</v>
      </c>
      <c r="E189" s="48">
        <v>0</v>
      </c>
      <c r="F189" s="96">
        <v>0</v>
      </c>
      <c r="G189" s="48">
        <v>0</v>
      </c>
      <c r="H189" s="81" t="b">
        <v>0</v>
      </c>
      <c r="I189" s="48" t="s">
        <v>753</v>
      </c>
    </row>
    <row r="190" spans="1:9" x14ac:dyDescent="0.3">
      <c r="A190" s="59" t="s">
        <v>208</v>
      </c>
      <c r="B190" s="81" t="b">
        <v>1</v>
      </c>
      <c r="C190" s="81">
        <v>313</v>
      </c>
      <c r="D190" s="96">
        <v>78</v>
      </c>
      <c r="E190" s="48">
        <v>0.24920127795527156</v>
      </c>
      <c r="F190" s="96">
        <v>18</v>
      </c>
      <c r="G190" s="48">
        <v>5.7507987220447282E-2</v>
      </c>
      <c r="H190" s="81" t="b">
        <v>0</v>
      </c>
      <c r="I190" s="48">
        <v>0.23076923076923078</v>
      </c>
    </row>
    <row r="191" spans="1:9" x14ac:dyDescent="0.3">
      <c r="A191" s="59" t="s">
        <v>151</v>
      </c>
      <c r="B191" s="81" t="b">
        <v>1</v>
      </c>
      <c r="C191" s="81">
        <v>113</v>
      </c>
      <c r="D191" s="96">
        <v>28</v>
      </c>
      <c r="E191" s="48">
        <v>0.24778761061946902</v>
      </c>
      <c r="F191" s="96">
        <v>0</v>
      </c>
      <c r="G191" s="48">
        <v>0</v>
      </c>
      <c r="H191" s="81" t="b">
        <v>0</v>
      </c>
      <c r="I191" s="48">
        <v>0</v>
      </c>
    </row>
    <row r="192" spans="1:9" hidden="1" x14ac:dyDescent="0.3">
      <c r="A192" s="59" t="s">
        <v>173</v>
      </c>
      <c r="B192" s="81" t="b">
        <v>0</v>
      </c>
      <c r="C192" s="81">
        <v>20</v>
      </c>
      <c r="D192" s="96">
        <v>0</v>
      </c>
      <c r="E192" s="48">
        <v>0</v>
      </c>
      <c r="F192" s="96">
        <v>0</v>
      </c>
      <c r="G192" s="48">
        <v>0</v>
      </c>
      <c r="H192" s="81" t="b">
        <v>0</v>
      </c>
      <c r="I192" s="48" t="s">
        <v>753</v>
      </c>
    </row>
    <row r="193" spans="1:9" hidden="1" x14ac:dyDescent="0.3">
      <c r="A193" s="59" t="s">
        <v>168</v>
      </c>
      <c r="B193" s="81" t="b">
        <v>0</v>
      </c>
      <c r="C193" s="81">
        <v>0</v>
      </c>
      <c r="D193" s="96">
        <v>0</v>
      </c>
      <c r="E193" s="48" t="s">
        <v>753</v>
      </c>
      <c r="F193" s="96">
        <v>0</v>
      </c>
      <c r="G193" s="48" t="s">
        <v>753</v>
      </c>
      <c r="H193" s="81" t="b">
        <v>0</v>
      </c>
      <c r="I193" s="48" t="s">
        <v>753</v>
      </c>
    </row>
    <row r="194" spans="1:9" x14ac:dyDescent="0.3">
      <c r="A194" s="59" t="s">
        <v>180</v>
      </c>
      <c r="B194" s="81" t="b">
        <v>1</v>
      </c>
      <c r="C194" s="81">
        <v>227</v>
      </c>
      <c r="D194" s="96">
        <v>56</v>
      </c>
      <c r="E194" s="48">
        <v>0.24669603524229075</v>
      </c>
      <c r="F194" s="96">
        <v>16</v>
      </c>
      <c r="G194" s="48">
        <v>7.0484581497797363E-2</v>
      </c>
      <c r="H194" s="81" t="b">
        <v>0</v>
      </c>
      <c r="I194" s="48">
        <v>0.2857142857142857</v>
      </c>
    </row>
    <row r="195" spans="1:9" x14ac:dyDescent="0.3">
      <c r="A195" s="59" t="s">
        <v>27</v>
      </c>
      <c r="B195" s="81" t="b">
        <v>1</v>
      </c>
      <c r="C195" s="81">
        <v>195</v>
      </c>
      <c r="D195" s="96">
        <v>48</v>
      </c>
      <c r="E195" s="48">
        <v>0.24615384615384617</v>
      </c>
      <c r="F195" s="96">
        <v>24</v>
      </c>
      <c r="G195" s="48">
        <v>0.12307692307692308</v>
      </c>
      <c r="H195" s="81" t="b">
        <v>0</v>
      </c>
      <c r="I195" s="48">
        <v>0.5</v>
      </c>
    </row>
    <row r="196" spans="1:9" hidden="1" x14ac:dyDescent="0.3">
      <c r="A196" s="59" t="s">
        <v>174</v>
      </c>
      <c r="B196" s="81" t="b">
        <v>0</v>
      </c>
      <c r="C196" s="81">
        <v>0</v>
      </c>
      <c r="D196" s="96">
        <v>0</v>
      </c>
      <c r="E196" s="48" t="s">
        <v>753</v>
      </c>
      <c r="F196" s="96">
        <v>0</v>
      </c>
      <c r="G196" s="48" t="s">
        <v>753</v>
      </c>
      <c r="H196" s="81" t="b">
        <v>1</v>
      </c>
      <c r="I196" s="48" t="s">
        <v>753</v>
      </c>
    </row>
    <row r="197" spans="1:9" hidden="1" x14ac:dyDescent="0.3">
      <c r="A197" s="59" t="s">
        <v>175</v>
      </c>
      <c r="B197" s="81" t="b">
        <v>1</v>
      </c>
      <c r="C197" s="81">
        <v>50</v>
      </c>
      <c r="D197" s="96">
        <v>14</v>
      </c>
      <c r="E197" s="48">
        <v>0.28000000000000003</v>
      </c>
      <c r="F197" s="96">
        <v>0</v>
      </c>
      <c r="G197" s="48">
        <v>0</v>
      </c>
      <c r="H197" s="81" t="b">
        <v>0</v>
      </c>
      <c r="I197" s="48">
        <v>0</v>
      </c>
    </row>
    <row r="198" spans="1:9" x14ac:dyDescent="0.3">
      <c r="A198" s="59" t="s">
        <v>318</v>
      </c>
      <c r="B198" s="81" t="b">
        <v>1</v>
      </c>
      <c r="C198" s="81">
        <v>309</v>
      </c>
      <c r="D198" s="96">
        <v>75</v>
      </c>
      <c r="E198" s="48">
        <v>0.24271844660194175</v>
      </c>
      <c r="F198" s="96">
        <v>17</v>
      </c>
      <c r="G198" s="48">
        <v>5.5016181229773461E-2</v>
      </c>
      <c r="H198" s="81" t="b">
        <v>0</v>
      </c>
      <c r="I198" s="48">
        <v>0.22666666666666666</v>
      </c>
    </row>
    <row r="199" spans="1:9" x14ac:dyDescent="0.3">
      <c r="A199" t="s">
        <v>438</v>
      </c>
      <c r="B199" t="b">
        <v>1</v>
      </c>
      <c r="C199" s="26">
        <v>165</v>
      </c>
      <c r="D199" s="97">
        <v>40</v>
      </c>
      <c r="E199" s="48">
        <v>0.24242424242424243</v>
      </c>
      <c r="F199" s="97">
        <v>13</v>
      </c>
      <c r="G199" s="48">
        <v>7.8787878787878782E-2</v>
      </c>
      <c r="H199" t="b">
        <v>0</v>
      </c>
      <c r="I199" s="48">
        <v>0.32500000000000001</v>
      </c>
    </row>
    <row r="200" spans="1:9" x14ac:dyDescent="0.3">
      <c r="A200" t="s">
        <v>531</v>
      </c>
      <c r="B200" t="b">
        <v>1</v>
      </c>
      <c r="C200" s="26">
        <v>422</v>
      </c>
      <c r="D200" s="97">
        <v>102</v>
      </c>
      <c r="E200" s="48">
        <v>0.24170616113744076</v>
      </c>
      <c r="F200" s="97">
        <v>24</v>
      </c>
      <c r="G200" s="48">
        <v>5.6872037914691941E-2</v>
      </c>
      <c r="H200" t="b">
        <v>0</v>
      </c>
      <c r="I200" s="48">
        <v>0.23529411764705882</v>
      </c>
    </row>
    <row r="201" spans="1:9" x14ac:dyDescent="0.3">
      <c r="A201" s="59" t="s">
        <v>252</v>
      </c>
      <c r="B201" s="81" t="b">
        <v>1</v>
      </c>
      <c r="C201" s="81">
        <v>151</v>
      </c>
      <c r="D201" s="96">
        <v>36</v>
      </c>
      <c r="E201" s="48">
        <v>0.23841059602649006</v>
      </c>
      <c r="F201" s="96">
        <v>19</v>
      </c>
      <c r="G201" s="48">
        <v>0.12582781456953643</v>
      </c>
      <c r="H201" s="81" t="b">
        <v>0</v>
      </c>
      <c r="I201" s="48">
        <v>0.52777777777777779</v>
      </c>
    </row>
    <row r="202" spans="1:9" x14ac:dyDescent="0.3">
      <c r="A202" s="59" t="s">
        <v>354</v>
      </c>
      <c r="B202" s="81" t="b">
        <v>1</v>
      </c>
      <c r="C202" s="81">
        <v>168</v>
      </c>
      <c r="D202" s="96">
        <v>40</v>
      </c>
      <c r="E202" s="48">
        <v>0.23809523809523808</v>
      </c>
      <c r="F202" s="96">
        <v>0</v>
      </c>
      <c r="G202" s="48">
        <v>0</v>
      </c>
      <c r="H202" s="81" t="b">
        <v>0</v>
      </c>
      <c r="I202" s="48">
        <v>0</v>
      </c>
    </row>
    <row r="203" spans="1:9" hidden="1" x14ac:dyDescent="0.3">
      <c r="A203" s="59" t="s">
        <v>182</v>
      </c>
      <c r="B203" s="81" t="b">
        <v>1</v>
      </c>
      <c r="C203" s="81">
        <v>43</v>
      </c>
      <c r="D203" s="96">
        <v>0</v>
      </c>
      <c r="E203" s="48">
        <v>0</v>
      </c>
      <c r="F203" s="96">
        <v>0</v>
      </c>
      <c r="G203" s="48">
        <v>0</v>
      </c>
      <c r="H203" s="81" t="b">
        <v>0</v>
      </c>
      <c r="I203" s="48" t="s">
        <v>753</v>
      </c>
    </row>
    <row r="204" spans="1:9" x14ac:dyDescent="0.3">
      <c r="A204" s="59" t="s">
        <v>166</v>
      </c>
      <c r="B204" s="81" t="b">
        <v>1</v>
      </c>
      <c r="C204" s="81">
        <v>303</v>
      </c>
      <c r="D204" s="96">
        <v>72</v>
      </c>
      <c r="E204" s="48">
        <v>0.23762376237623761</v>
      </c>
      <c r="F204" s="96">
        <v>11</v>
      </c>
      <c r="G204" s="48">
        <v>3.6303630363036306E-2</v>
      </c>
      <c r="H204" s="81" t="b">
        <v>0</v>
      </c>
      <c r="I204" s="48">
        <v>0.15277777777777779</v>
      </c>
    </row>
    <row r="205" spans="1:9" x14ac:dyDescent="0.3">
      <c r="A205" t="s">
        <v>461</v>
      </c>
      <c r="B205" t="b">
        <v>0</v>
      </c>
      <c r="C205" s="26">
        <v>187</v>
      </c>
      <c r="D205" s="97">
        <v>44</v>
      </c>
      <c r="E205" s="48">
        <v>0.23529411764705882</v>
      </c>
      <c r="F205" s="97">
        <v>11</v>
      </c>
      <c r="G205" s="48">
        <v>5.8823529411764705E-2</v>
      </c>
      <c r="H205" t="b">
        <v>0</v>
      </c>
      <c r="I205" s="48">
        <v>0.25</v>
      </c>
    </row>
    <row r="206" spans="1:9" hidden="1" x14ac:dyDescent="0.3">
      <c r="A206" s="59" t="s">
        <v>185</v>
      </c>
      <c r="B206" s="81" t="b">
        <v>0</v>
      </c>
      <c r="C206" s="81">
        <v>23</v>
      </c>
      <c r="D206" s="96">
        <v>0</v>
      </c>
      <c r="E206" s="48">
        <v>0</v>
      </c>
      <c r="F206" s="96">
        <v>0</v>
      </c>
      <c r="G206" s="48">
        <v>0</v>
      </c>
      <c r="H206" s="81" t="b">
        <v>0</v>
      </c>
      <c r="I206" s="48" t="s">
        <v>753</v>
      </c>
    </row>
    <row r="207" spans="1:9" hidden="1" x14ac:dyDescent="0.3">
      <c r="A207" s="59" t="s">
        <v>186</v>
      </c>
      <c r="B207" s="81" t="b">
        <v>0</v>
      </c>
      <c r="C207" s="81">
        <v>0</v>
      </c>
      <c r="D207" s="96">
        <v>0</v>
      </c>
      <c r="E207" s="48" t="s">
        <v>753</v>
      </c>
      <c r="F207" s="96">
        <v>0</v>
      </c>
      <c r="G207" s="48" t="s">
        <v>753</v>
      </c>
      <c r="H207" s="81" t="b">
        <v>0</v>
      </c>
      <c r="I207" s="48" t="s">
        <v>753</v>
      </c>
    </row>
    <row r="208" spans="1:9" hidden="1" x14ac:dyDescent="0.3">
      <c r="A208" s="59" t="s">
        <v>187</v>
      </c>
      <c r="B208" s="81" t="b">
        <v>0</v>
      </c>
      <c r="C208" s="81">
        <v>0</v>
      </c>
      <c r="D208" s="96">
        <v>0</v>
      </c>
      <c r="E208" s="48" t="s">
        <v>753</v>
      </c>
      <c r="F208" s="96">
        <v>0</v>
      </c>
      <c r="G208" s="48" t="s">
        <v>753</v>
      </c>
      <c r="H208" s="81" t="b">
        <v>0</v>
      </c>
      <c r="I208" s="48" t="s">
        <v>753</v>
      </c>
    </row>
    <row r="209" spans="1:9" hidden="1" x14ac:dyDescent="0.3">
      <c r="A209" s="59" t="s">
        <v>188</v>
      </c>
      <c r="B209" s="81" t="b">
        <v>0</v>
      </c>
      <c r="C209" s="81">
        <v>0</v>
      </c>
      <c r="D209" s="96">
        <v>0</v>
      </c>
      <c r="E209" s="48" t="s">
        <v>753</v>
      </c>
      <c r="F209" s="96">
        <v>0</v>
      </c>
      <c r="G209" s="48" t="s">
        <v>753</v>
      </c>
      <c r="H209" s="81" t="b">
        <v>0</v>
      </c>
      <c r="I209" s="48" t="s">
        <v>753</v>
      </c>
    </row>
    <row r="210" spans="1:9" hidden="1" x14ac:dyDescent="0.3">
      <c r="A210" s="59" t="s">
        <v>190</v>
      </c>
      <c r="B210" s="81" t="b">
        <v>0</v>
      </c>
      <c r="C210" s="81">
        <v>0</v>
      </c>
      <c r="D210" s="96">
        <v>0</v>
      </c>
      <c r="E210" s="48" t="s">
        <v>753</v>
      </c>
      <c r="F210" s="96">
        <v>0</v>
      </c>
      <c r="G210" s="48" t="s">
        <v>753</v>
      </c>
      <c r="H210" s="81" t="b">
        <v>0</v>
      </c>
      <c r="I210" s="48" t="s">
        <v>753</v>
      </c>
    </row>
    <row r="211" spans="1:9" hidden="1" x14ac:dyDescent="0.3">
      <c r="A211" s="59" t="s">
        <v>189</v>
      </c>
      <c r="B211" s="81" t="b">
        <v>0</v>
      </c>
      <c r="C211" s="81">
        <v>0</v>
      </c>
      <c r="D211" s="96">
        <v>0</v>
      </c>
      <c r="E211" s="48" t="s">
        <v>753</v>
      </c>
      <c r="F211" s="96">
        <v>0</v>
      </c>
      <c r="G211" s="48" t="s">
        <v>753</v>
      </c>
      <c r="H211" s="81" t="b">
        <v>0</v>
      </c>
      <c r="I211" s="48" t="s">
        <v>753</v>
      </c>
    </row>
    <row r="212" spans="1:9" hidden="1" x14ac:dyDescent="0.3">
      <c r="A212" s="59" t="s">
        <v>191</v>
      </c>
      <c r="B212" s="81" t="b">
        <v>0</v>
      </c>
      <c r="C212" s="81">
        <v>0</v>
      </c>
      <c r="D212" s="96">
        <v>0</v>
      </c>
      <c r="E212" s="48" t="s">
        <v>753</v>
      </c>
      <c r="F212" s="96">
        <v>0</v>
      </c>
      <c r="G212" s="48" t="s">
        <v>753</v>
      </c>
      <c r="H212" s="81" t="b">
        <v>0</v>
      </c>
      <c r="I212" s="48" t="s">
        <v>753</v>
      </c>
    </row>
    <row r="213" spans="1:9" hidden="1" x14ac:dyDescent="0.3">
      <c r="A213" s="59" t="s">
        <v>192</v>
      </c>
      <c r="B213" s="81" t="b">
        <v>0</v>
      </c>
      <c r="C213" s="81">
        <v>47</v>
      </c>
      <c r="D213" s="96">
        <v>0</v>
      </c>
      <c r="E213" s="48">
        <v>0</v>
      </c>
      <c r="F213" s="96">
        <v>0</v>
      </c>
      <c r="G213" s="48">
        <v>0</v>
      </c>
      <c r="H213" s="81" t="b">
        <v>0</v>
      </c>
      <c r="I213" s="48" t="s">
        <v>753</v>
      </c>
    </row>
    <row r="214" spans="1:9" x14ac:dyDescent="0.3">
      <c r="A214" t="s">
        <v>457</v>
      </c>
      <c r="B214" t="b">
        <v>1</v>
      </c>
      <c r="C214" s="26">
        <v>540</v>
      </c>
      <c r="D214" s="97">
        <v>126</v>
      </c>
      <c r="E214" s="48">
        <v>0.23333333333333334</v>
      </c>
      <c r="F214" s="97">
        <v>81</v>
      </c>
      <c r="G214" s="48">
        <v>0.15</v>
      </c>
      <c r="H214" t="b">
        <v>0</v>
      </c>
      <c r="I214" s="48">
        <v>0.6428571428571429</v>
      </c>
    </row>
    <row r="215" spans="1:9" x14ac:dyDescent="0.3">
      <c r="A215" t="s">
        <v>524</v>
      </c>
      <c r="B215" t="b">
        <v>1</v>
      </c>
      <c r="C215" s="26">
        <v>99</v>
      </c>
      <c r="D215" s="97">
        <v>23</v>
      </c>
      <c r="E215" s="48">
        <v>0.23232323232323232</v>
      </c>
      <c r="F215" s="97">
        <v>10</v>
      </c>
      <c r="G215" s="48">
        <v>0.10101010101010101</v>
      </c>
      <c r="H215" t="b">
        <v>0</v>
      </c>
      <c r="I215" s="48">
        <v>0.43478260869565216</v>
      </c>
    </row>
    <row r="216" spans="1:9" hidden="1" x14ac:dyDescent="0.3">
      <c r="A216" s="59" t="s">
        <v>617</v>
      </c>
      <c r="B216" s="81" t="b">
        <v>0</v>
      </c>
      <c r="C216" s="81">
        <v>11</v>
      </c>
      <c r="D216" s="96">
        <v>0</v>
      </c>
      <c r="E216" s="48">
        <v>0</v>
      </c>
      <c r="F216" s="96">
        <v>0</v>
      </c>
      <c r="G216" s="48">
        <v>0</v>
      </c>
      <c r="H216" s="81" t="b">
        <v>0</v>
      </c>
      <c r="I216" s="48" t="s">
        <v>753</v>
      </c>
    </row>
    <row r="217" spans="1:9" hidden="1" x14ac:dyDescent="0.3">
      <c r="A217" s="59" t="s">
        <v>196</v>
      </c>
      <c r="B217" s="81" t="b">
        <v>1</v>
      </c>
      <c r="C217" s="81">
        <v>24</v>
      </c>
      <c r="D217" s="96">
        <v>0</v>
      </c>
      <c r="E217" s="48">
        <v>0</v>
      </c>
      <c r="F217" s="96">
        <v>0</v>
      </c>
      <c r="G217" s="48">
        <v>0</v>
      </c>
      <c r="H217" s="81" t="b">
        <v>0</v>
      </c>
      <c r="I217" s="48" t="s">
        <v>753</v>
      </c>
    </row>
    <row r="218" spans="1:9" hidden="1" x14ac:dyDescent="0.3">
      <c r="A218" s="59" t="s">
        <v>197</v>
      </c>
      <c r="B218" s="81" t="b">
        <v>0</v>
      </c>
      <c r="C218" s="81">
        <v>29</v>
      </c>
      <c r="D218" s="96">
        <v>0</v>
      </c>
      <c r="E218" s="48">
        <v>0</v>
      </c>
      <c r="F218" s="96">
        <v>0</v>
      </c>
      <c r="G218" s="48">
        <v>0</v>
      </c>
      <c r="H218" s="81" t="b">
        <v>0</v>
      </c>
      <c r="I218" s="48" t="s">
        <v>753</v>
      </c>
    </row>
    <row r="219" spans="1:9" hidden="1" x14ac:dyDescent="0.3">
      <c r="A219" s="59" t="s">
        <v>194</v>
      </c>
      <c r="B219" s="81" t="b">
        <v>0</v>
      </c>
      <c r="C219" s="81">
        <v>0</v>
      </c>
      <c r="D219" s="96">
        <v>0</v>
      </c>
      <c r="E219" s="48" t="s">
        <v>753</v>
      </c>
      <c r="F219" s="96">
        <v>0</v>
      </c>
      <c r="G219" s="48" t="s">
        <v>753</v>
      </c>
      <c r="H219" s="81" t="b">
        <v>0</v>
      </c>
      <c r="I219" s="48" t="s">
        <v>753</v>
      </c>
    </row>
    <row r="220" spans="1:9" x14ac:dyDescent="0.3">
      <c r="A220" t="s">
        <v>458</v>
      </c>
      <c r="B220" t="b">
        <v>1</v>
      </c>
      <c r="C220" s="26">
        <v>138</v>
      </c>
      <c r="D220" s="97">
        <v>32</v>
      </c>
      <c r="E220" s="48">
        <v>0.2318840579710145</v>
      </c>
      <c r="F220" s="97">
        <v>0</v>
      </c>
      <c r="G220" s="48">
        <v>0</v>
      </c>
      <c r="H220" t="b">
        <v>0</v>
      </c>
      <c r="I220" s="48">
        <v>0</v>
      </c>
    </row>
    <row r="221" spans="1:9" hidden="1" x14ac:dyDescent="0.3">
      <c r="A221" s="59" t="s">
        <v>555</v>
      </c>
      <c r="B221" s="81" t="b">
        <v>0</v>
      </c>
      <c r="C221" s="81">
        <v>19</v>
      </c>
      <c r="D221" s="96">
        <v>0</v>
      </c>
      <c r="E221" s="48">
        <v>0</v>
      </c>
      <c r="F221" s="96">
        <v>0</v>
      </c>
      <c r="G221" s="48">
        <v>0</v>
      </c>
      <c r="H221" s="81" t="b">
        <v>0</v>
      </c>
      <c r="I221" s="48" t="s">
        <v>753</v>
      </c>
    </row>
    <row r="222" spans="1:9" x14ac:dyDescent="0.3">
      <c r="A222" s="59" t="s">
        <v>263</v>
      </c>
      <c r="B222" s="81" t="b">
        <v>1</v>
      </c>
      <c r="C222" s="81">
        <v>126</v>
      </c>
      <c r="D222" s="96">
        <v>29</v>
      </c>
      <c r="E222" s="48">
        <v>0.23015873015873015</v>
      </c>
      <c r="F222" s="96">
        <v>0</v>
      </c>
      <c r="G222" s="48">
        <v>0</v>
      </c>
      <c r="H222" s="81" t="b">
        <v>0</v>
      </c>
      <c r="I222" s="48">
        <v>0</v>
      </c>
    </row>
    <row r="223" spans="1:9" hidden="1" x14ac:dyDescent="0.3">
      <c r="A223" s="59" t="s">
        <v>200</v>
      </c>
      <c r="B223" s="81" t="b">
        <v>0</v>
      </c>
      <c r="C223" s="81">
        <v>0</v>
      </c>
      <c r="D223" s="96">
        <v>0</v>
      </c>
      <c r="E223" s="48" t="s">
        <v>753</v>
      </c>
      <c r="F223" s="96">
        <v>0</v>
      </c>
      <c r="G223" s="48" t="s">
        <v>753</v>
      </c>
      <c r="H223" s="81" t="b">
        <v>1</v>
      </c>
      <c r="I223" s="48" t="s">
        <v>753</v>
      </c>
    </row>
    <row r="224" spans="1:9" hidden="1" x14ac:dyDescent="0.3">
      <c r="A224" s="59" t="s">
        <v>201</v>
      </c>
      <c r="B224" s="81" t="b">
        <v>0</v>
      </c>
      <c r="C224" s="81">
        <v>47</v>
      </c>
      <c r="D224" s="96">
        <v>0</v>
      </c>
      <c r="E224" s="48">
        <v>0</v>
      </c>
      <c r="F224" s="96">
        <v>0</v>
      </c>
      <c r="G224" s="48">
        <v>0</v>
      </c>
      <c r="H224" s="81" t="b">
        <v>0</v>
      </c>
      <c r="I224" s="48" t="s">
        <v>753</v>
      </c>
    </row>
    <row r="225" spans="1:9" hidden="1" x14ac:dyDescent="0.3">
      <c r="A225" s="59" t="s">
        <v>234</v>
      </c>
      <c r="B225" s="81" t="b">
        <v>0</v>
      </c>
      <c r="C225" s="81">
        <v>0</v>
      </c>
      <c r="D225" s="96">
        <v>0</v>
      </c>
      <c r="E225" s="48" t="s">
        <v>753</v>
      </c>
      <c r="F225" s="96">
        <v>0</v>
      </c>
      <c r="G225" s="48" t="s">
        <v>753</v>
      </c>
      <c r="H225" s="81" t="b">
        <v>0</v>
      </c>
      <c r="I225" s="48" t="s">
        <v>753</v>
      </c>
    </row>
    <row r="226" spans="1:9" x14ac:dyDescent="0.3">
      <c r="A226" s="59" t="s">
        <v>153</v>
      </c>
      <c r="B226" s="81" t="b">
        <v>1</v>
      </c>
      <c r="C226" s="81">
        <v>732</v>
      </c>
      <c r="D226" s="96">
        <v>166</v>
      </c>
      <c r="E226" s="48">
        <v>0.22677595628415301</v>
      </c>
      <c r="F226" s="96">
        <v>120</v>
      </c>
      <c r="G226" s="48">
        <v>0.16393442622950818</v>
      </c>
      <c r="H226" s="81" t="b">
        <v>0</v>
      </c>
      <c r="I226" s="48">
        <v>0.72289156626506024</v>
      </c>
    </row>
    <row r="227" spans="1:9" x14ac:dyDescent="0.3">
      <c r="A227" t="s">
        <v>455</v>
      </c>
      <c r="B227" t="b">
        <v>1</v>
      </c>
      <c r="C227" s="26">
        <v>199</v>
      </c>
      <c r="D227" s="97">
        <v>45</v>
      </c>
      <c r="E227" s="48">
        <v>0.22613065326633167</v>
      </c>
      <c r="F227" s="97">
        <v>0</v>
      </c>
      <c r="G227" s="48">
        <v>0</v>
      </c>
      <c r="H227" t="b">
        <v>0</v>
      </c>
      <c r="I227" s="48">
        <v>0</v>
      </c>
    </row>
    <row r="228" spans="1:9" hidden="1" x14ac:dyDescent="0.3">
      <c r="A228" s="59" t="s">
        <v>204</v>
      </c>
      <c r="B228" s="81" t="b">
        <v>0</v>
      </c>
      <c r="C228" s="81">
        <v>0</v>
      </c>
      <c r="D228" s="96">
        <v>0</v>
      </c>
      <c r="E228" s="48" t="s">
        <v>753</v>
      </c>
      <c r="F228" s="96">
        <v>0</v>
      </c>
      <c r="G228" s="48" t="s">
        <v>753</v>
      </c>
      <c r="H228" s="81" t="b">
        <v>0</v>
      </c>
      <c r="I228" s="48" t="s">
        <v>753</v>
      </c>
    </row>
    <row r="229" spans="1:9" hidden="1" x14ac:dyDescent="0.3">
      <c r="A229" s="59" t="s">
        <v>205</v>
      </c>
      <c r="B229" s="81" t="b">
        <v>0</v>
      </c>
      <c r="C229" s="81">
        <v>16</v>
      </c>
      <c r="D229" s="96">
        <v>0</v>
      </c>
      <c r="E229" s="48">
        <v>0</v>
      </c>
      <c r="F229" s="96">
        <v>0</v>
      </c>
      <c r="G229" s="48">
        <v>0</v>
      </c>
      <c r="H229" s="81" t="b">
        <v>0</v>
      </c>
      <c r="I229" s="48" t="s">
        <v>753</v>
      </c>
    </row>
    <row r="230" spans="1:9" hidden="1" x14ac:dyDescent="0.3">
      <c r="A230" s="59" t="s">
        <v>206</v>
      </c>
      <c r="B230" s="81" t="b">
        <v>1</v>
      </c>
      <c r="C230" s="81">
        <v>44</v>
      </c>
      <c r="D230" s="96">
        <v>0</v>
      </c>
      <c r="E230" s="48">
        <v>0</v>
      </c>
      <c r="F230" s="96">
        <v>0</v>
      </c>
      <c r="G230" s="48">
        <v>0</v>
      </c>
      <c r="H230" s="81" t="b">
        <v>0</v>
      </c>
      <c r="I230" s="48" t="s">
        <v>753</v>
      </c>
    </row>
    <row r="231" spans="1:9" x14ac:dyDescent="0.3">
      <c r="A231" s="59" t="s">
        <v>155</v>
      </c>
      <c r="B231" s="81" t="b">
        <v>1</v>
      </c>
      <c r="C231" s="81">
        <v>540</v>
      </c>
      <c r="D231" s="96">
        <v>122</v>
      </c>
      <c r="E231" s="48">
        <v>0.22592592592592592</v>
      </c>
      <c r="F231" s="96">
        <v>60</v>
      </c>
      <c r="G231" s="48">
        <v>0.1111111111111111</v>
      </c>
      <c r="H231" s="81" t="b">
        <v>0</v>
      </c>
      <c r="I231" s="48">
        <v>0.49180327868852458</v>
      </c>
    </row>
    <row r="232" spans="1:9" x14ac:dyDescent="0.3">
      <c r="A232" s="59" t="s">
        <v>417</v>
      </c>
      <c r="B232" s="81" t="b">
        <v>1</v>
      </c>
      <c r="C232" s="81">
        <v>678</v>
      </c>
      <c r="D232" s="96">
        <v>153</v>
      </c>
      <c r="E232" s="48">
        <v>0.22566371681415928</v>
      </c>
      <c r="F232" s="96">
        <v>40</v>
      </c>
      <c r="G232" s="48">
        <v>5.8997050147492625E-2</v>
      </c>
      <c r="H232" s="81" t="b">
        <v>0</v>
      </c>
      <c r="I232" s="48">
        <v>0.26143790849673204</v>
      </c>
    </row>
    <row r="233" spans="1:9" x14ac:dyDescent="0.3">
      <c r="A233" t="s">
        <v>497</v>
      </c>
      <c r="B233" t="b">
        <v>0</v>
      </c>
      <c r="C233" s="26">
        <v>591</v>
      </c>
      <c r="D233" s="97">
        <v>133</v>
      </c>
      <c r="E233" s="48">
        <v>0.22504230118443316</v>
      </c>
      <c r="F233" s="97">
        <v>31</v>
      </c>
      <c r="G233" s="48">
        <v>5.2453468697123522E-2</v>
      </c>
      <c r="H233" t="b">
        <v>0</v>
      </c>
      <c r="I233" s="48">
        <v>0.23308270676691728</v>
      </c>
    </row>
    <row r="234" spans="1:9" hidden="1" x14ac:dyDescent="0.3">
      <c r="A234" s="59" t="s">
        <v>556</v>
      </c>
      <c r="B234" s="81" t="b">
        <v>0</v>
      </c>
      <c r="C234" s="81">
        <v>20</v>
      </c>
      <c r="D234" s="96">
        <v>0</v>
      </c>
      <c r="E234" s="48">
        <v>0</v>
      </c>
      <c r="F234" s="96">
        <v>0</v>
      </c>
      <c r="G234" s="48">
        <v>0</v>
      </c>
      <c r="H234" s="81" t="b">
        <v>0</v>
      </c>
      <c r="I234" s="48" t="s">
        <v>753</v>
      </c>
    </row>
    <row r="235" spans="1:9" x14ac:dyDescent="0.3">
      <c r="A235" s="59" t="s">
        <v>35</v>
      </c>
      <c r="B235" s="81" t="b">
        <v>1</v>
      </c>
      <c r="C235" s="81">
        <v>192</v>
      </c>
      <c r="D235" s="96">
        <v>43</v>
      </c>
      <c r="E235" s="48">
        <v>0.22395833333333334</v>
      </c>
      <c r="F235" s="96">
        <v>0</v>
      </c>
      <c r="G235" s="48">
        <v>0</v>
      </c>
      <c r="H235" s="81" t="b">
        <v>0</v>
      </c>
      <c r="I235" s="48">
        <v>0</v>
      </c>
    </row>
    <row r="236" spans="1:9" hidden="1" x14ac:dyDescent="0.3">
      <c r="A236" s="59" t="s">
        <v>211</v>
      </c>
      <c r="B236" s="81" t="b">
        <v>0</v>
      </c>
      <c r="C236" s="81">
        <v>0</v>
      </c>
      <c r="D236" s="96">
        <v>0</v>
      </c>
      <c r="E236" s="48" t="s">
        <v>753</v>
      </c>
      <c r="F236" s="96">
        <v>0</v>
      </c>
      <c r="G236" s="48" t="s">
        <v>753</v>
      </c>
      <c r="H236" s="81" t="b">
        <v>1</v>
      </c>
      <c r="I236" s="48" t="s">
        <v>753</v>
      </c>
    </row>
    <row r="237" spans="1:9" x14ac:dyDescent="0.3">
      <c r="A237" t="s">
        <v>504</v>
      </c>
      <c r="B237" t="b">
        <v>1</v>
      </c>
      <c r="C237" s="26">
        <v>249</v>
      </c>
      <c r="D237" s="97">
        <v>55</v>
      </c>
      <c r="E237" s="48">
        <v>0.22088353413654618</v>
      </c>
      <c r="F237" s="97">
        <v>20</v>
      </c>
      <c r="G237" s="48">
        <v>8.0321285140562249E-2</v>
      </c>
      <c r="H237" t="b">
        <v>0</v>
      </c>
      <c r="I237" s="48">
        <v>0.36363636363636365</v>
      </c>
    </row>
    <row r="238" spans="1:9" hidden="1" x14ac:dyDescent="0.3">
      <c r="A238" s="59" t="s">
        <v>235</v>
      </c>
      <c r="B238" s="81" t="b">
        <v>0</v>
      </c>
      <c r="C238" s="81">
        <v>12</v>
      </c>
      <c r="D238" s="96">
        <v>12</v>
      </c>
      <c r="E238" s="48">
        <v>1</v>
      </c>
      <c r="F238" s="96">
        <v>0</v>
      </c>
      <c r="G238" s="48">
        <v>0</v>
      </c>
      <c r="H238" s="81" t="b">
        <v>0</v>
      </c>
      <c r="I238" s="48">
        <v>0</v>
      </c>
    </row>
    <row r="239" spans="1:9" x14ac:dyDescent="0.3">
      <c r="A239" s="59" t="s">
        <v>183</v>
      </c>
      <c r="B239" s="81" t="b">
        <v>1</v>
      </c>
      <c r="C239" s="81">
        <v>136</v>
      </c>
      <c r="D239" s="96">
        <v>30</v>
      </c>
      <c r="E239" s="48">
        <v>0.22058823529411764</v>
      </c>
      <c r="F239" s="96">
        <v>0</v>
      </c>
      <c r="G239" s="48">
        <v>0</v>
      </c>
      <c r="H239" s="81" t="b">
        <v>0</v>
      </c>
      <c r="I239" s="48">
        <v>0</v>
      </c>
    </row>
    <row r="240" spans="1:9" hidden="1" x14ac:dyDescent="0.3">
      <c r="A240" s="59" t="s">
        <v>214</v>
      </c>
      <c r="B240" s="81" t="b">
        <v>1</v>
      </c>
      <c r="C240" s="81">
        <v>72</v>
      </c>
      <c r="D240" s="96">
        <v>0</v>
      </c>
      <c r="E240" s="48">
        <v>0</v>
      </c>
      <c r="F240" s="96">
        <v>0</v>
      </c>
      <c r="G240" s="48">
        <v>0</v>
      </c>
      <c r="H240" s="81" t="b">
        <v>0</v>
      </c>
      <c r="I240" s="48" t="s">
        <v>753</v>
      </c>
    </row>
    <row r="241" spans="1:9" x14ac:dyDescent="0.3">
      <c r="A241" s="59" t="s">
        <v>351</v>
      </c>
      <c r="B241" s="81" t="b">
        <v>1</v>
      </c>
      <c r="C241" s="81">
        <v>279</v>
      </c>
      <c r="D241" s="96">
        <v>61</v>
      </c>
      <c r="E241" s="48">
        <v>0.21863799283154123</v>
      </c>
      <c r="F241" s="96">
        <v>10</v>
      </c>
      <c r="G241" s="48">
        <v>3.5842293906810034E-2</v>
      </c>
      <c r="H241" s="81" t="b">
        <v>0</v>
      </c>
      <c r="I241" s="48">
        <v>0.16393442622950818</v>
      </c>
    </row>
    <row r="242" spans="1:9" x14ac:dyDescent="0.3">
      <c r="A242" s="59" t="s">
        <v>253</v>
      </c>
      <c r="B242" s="81" t="b">
        <v>1</v>
      </c>
      <c r="C242" s="81">
        <v>1038</v>
      </c>
      <c r="D242" s="96">
        <v>226</v>
      </c>
      <c r="E242" s="48">
        <v>0.21772639691714837</v>
      </c>
      <c r="F242" s="96">
        <v>193</v>
      </c>
      <c r="G242" s="48">
        <v>0.18593448940269749</v>
      </c>
      <c r="H242" s="81" t="b">
        <v>0</v>
      </c>
      <c r="I242" s="48">
        <v>0.85398230088495575</v>
      </c>
    </row>
    <row r="243" spans="1:9" hidden="1" x14ac:dyDescent="0.3">
      <c r="A243" s="59" t="s">
        <v>217</v>
      </c>
      <c r="B243" s="81" t="b">
        <v>0</v>
      </c>
      <c r="C243" s="81">
        <v>0</v>
      </c>
      <c r="D243" s="96">
        <v>0</v>
      </c>
      <c r="E243" s="48" t="s">
        <v>753</v>
      </c>
      <c r="F243" s="96">
        <v>0</v>
      </c>
      <c r="G243" s="48" t="s">
        <v>753</v>
      </c>
      <c r="H243" s="81" t="b">
        <v>0</v>
      </c>
      <c r="I243" s="48" t="s">
        <v>753</v>
      </c>
    </row>
    <row r="244" spans="1:9" x14ac:dyDescent="0.3">
      <c r="A244" t="s">
        <v>528</v>
      </c>
      <c r="B244" t="b">
        <v>1</v>
      </c>
      <c r="C244" s="26">
        <v>1055</v>
      </c>
      <c r="D244" s="97">
        <v>228</v>
      </c>
      <c r="E244" s="48">
        <v>0.21611374407582939</v>
      </c>
      <c r="F244" s="97">
        <v>141</v>
      </c>
      <c r="G244" s="48">
        <v>0.13364928909952606</v>
      </c>
      <c r="H244" t="b">
        <v>0</v>
      </c>
      <c r="I244" s="48">
        <v>0.61842105263157898</v>
      </c>
    </row>
    <row r="245" spans="1:9" hidden="1" x14ac:dyDescent="0.3">
      <c r="A245" s="59" t="s">
        <v>619</v>
      </c>
      <c r="B245" s="81" t="b">
        <v>0</v>
      </c>
      <c r="C245" s="81">
        <v>0</v>
      </c>
      <c r="D245" s="96">
        <v>0</v>
      </c>
      <c r="E245" s="48" t="s">
        <v>753</v>
      </c>
      <c r="F245" s="96">
        <v>0</v>
      </c>
      <c r="G245" s="48" t="s">
        <v>753</v>
      </c>
      <c r="H245" s="81" t="b">
        <v>0</v>
      </c>
      <c r="I245" s="48" t="s">
        <v>753</v>
      </c>
    </row>
    <row r="246" spans="1:9" x14ac:dyDescent="0.3">
      <c r="A246" s="59" t="s">
        <v>32</v>
      </c>
      <c r="B246" s="81" t="b">
        <v>1</v>
      </c>
      <c r="C246" s="81">
        <v>213</v>
      </c>
      <c r="D246" s="96">
        <v>46</v>
      </c>
      <c r="E246" s="48">
        <v>0.215962441314554</v>
      </c>
      <c r="F246" s="96">
        <v>20</v>
      </c>
      <c r="G246" s="48">
        <v>9.3896713615023469E-2</v>
      </c>
      <c r="H246" s="81" t="b">
        <v>0</v>
      </c>
      <c r="I246" s="48">
        <v>0.43478260869565216</v>
      </c>
    </row>
    <row r="247" spans="1:9" hidden="1" x14ac:dyDescent="0.3">
      <c r="A247" s="59" t="s">
        <v>236</v>
      </c>
      <c r="B247" s="81" t="b">
        <v>0</v>
      </c>
      <c r="C247" s="81">
        <v>39</v>
      </c>
      <c r="D247" s="96">
        <v>0</v>
      </c>
      <c r="E247" s="48">
        <v>0</v>
      </c>
      <c r="F247" s="96">
        <v>0</v>
      </c>
      <c r="G247" s="48">
        <v>0</v>
      </c>
      <c r="H247" s="81" t="b">
        <v>0</v>
      </c>
      <c r="I247" s="48" t="s">
        <v>753</v>
      </c>
    </row>
    <row r="248" spans="1:9" x14ac:dyDescent="0.3">
      <c r="A248" t="s">
        <v>446</v>
      </c>
      <c r="B248" t="b">
        <v>1</v>
      </c>
      <c r="C248" s="26">
        <v>130</v>
      </c>
      <c r="D248" s="97">
        <v>27</v>
      </c>
      <c r="E248" s="48">
        <v>0.2076923076923077</v>
      </c>
      <c r="F248" s="97">
        <v>0</v>
      </c>
      <c r="G248" s="48">
        <v>0</v>
      </c>
      <c r="H248" t="b">
        <v>0</v>
      </c>
      <c r="I248" s="48">
        <v>0</v>
      </c>
    </row>
    <row r="249" spans="1:9" x14ac:dyDescent="0.3">
      <c r="A249" t="s">
        <v>498</v>
      </c>
      <c r="B249" t="b">
        <v>1</v>
      </c>
      <c r="C249" s="26">
        <v>310</v>
      </c>
      <c r="D249" s="97">
        <v>64</v>
      </c>
      <c r="E249" s="48">
        <v>0.20645161290322581</v>
      </c>
      <c r="F249" s="97">
        <v>21</v>
      </c>
      <c r="G249" s="48">
        <v>6.7741935483870974E-2</v>
      </c>
      <c r="H249" t="b">
        <v>0</v>
      </c>
      <c r="I249" s="48">
        <v>0.328125</v>
      </c>
    </row>
    <row r="250" spans="1:9" hidden="1" x14ac:dyDescent="0.3">
      <c r="A250" s="59" t="s">
        <v>222</v>
      </c>
      <c r="B250" s="81" t="b">
        <v>0</v>
      </c>
      <c r="C250" s="81">
        <v>0</v>
      </c>
      <c r="D250" s="96">
        <v>0</v>
      </c>
      <c r="E250" s="48" t="s">
        <v>753</v>
      </c>
      <c r="F250" s="96">
        <v>0</v>
      </c>
      <c r="G250" s="48" t="s">
        <v>753</v>
      </c>
      <c r="H250" s="81" t="b">
        <v>0</v>
      </c>
      <c r="I250" s="48" t="s">
        <v>753</v>
      </c>
    </row>
    <row r="251" spans="1:9" hidden="1" x14ac:dyDescent="0.3">
      <c r="A251" s="59" t="s">
        <v>223</v>
      </c>
      <c r="B251" s="81" t="b">
        <v>0</v>
      </c>
      <c r="C251" s="81">
        <v>0</v>
      </c>
      <c r="D251" s="96">
        <v>0</v>
      </c>
      <c r="E251" s="48" t="s">
        <v>753</v>
      </c>
      <c r="F251" s="96">
        <v>0</v>
      </c>
      <c r="G251" s="48" t="s">
        <v>753</v>
      </c>
      <c r="H251" s="81" t="b">
        <v>1</v>
      </c>
      <c r="I251" s="48" t="s">
        <v>753</v>
      </c>
    </row>
    <row r="252" spans="1:9" hidden="1" x14ac:dyDescent="0.3">
      <c r="A252" s="59" t="s">
        <v>224</v>
      </c>
      <c r="B252" s="81" t="b">
        <v>0</v>
      </c>
      <c r="C252" s="81">
        <v>0</v>
      </c>
      <c r="D252" s="96">
        <v>0</v>
      </c>
      <c r="E252" s="48" t="s">
        <v>753</v>
      </c>
      <c r="F252" s="96">
        <v>0</v>
      </c>
      <c r="G252" s="48" t="s">
        <v>753</v>
      </c>
      <c r="H252" s="81" t="b">
        <v>1</v>
      </c>
      <c r="I252" s="48" t="s">
        <v>753</v>
      </c>
    </row>
    <row r="253" spans="1:9" x14ac:dyDescent="0.3">
      <c r="A253" s="59" t="s">
        <v>312</v>
      </c>
      <c r="B253" s="81" t="b">
        <v>1</v>
      </c>
      <c r="C253" s="81">
        <v>248</v>
      </c>
      <c r="D253" s="96">
        <v>50</v>
      </c>
      <c r="E253" s="48">
        <v>0.20161290322580644</v>
      </c>
      <c r="F253" s="96">
        <v>28</v>
      </c>
      <c r="G253" s="48">
        <v>0.11290322580645161</v>
      </c>
      <c r="H253" s="81" t="b">
        <v>0</v>
      </c>
      <c r="I253" s="48">
        <v>0.56000000000000005</v>
      </c>
    </row>
    <row r="254" spans="1:9" hidden="1" x14ac:dyDescent="0.3">
      <c r="A254" s="59" t="s">
        <v>226</v>
      </c>
      <c r="B254" s="81" t="b">
        <v>0</v>
      </c>
      <c r="C254" s="81">
        <v>52</v>
      </c>
      <c r="D254" s="96">
        <v>0</v>
      </c>
      <c r="E254" s="48">
        <v>0</v>
      </c>
      <c r="F254" s="96">
        <v>0</v>
      </c>
      <c r="G254" s="48">
        <v>0</v>
      </c>
      <c r="H254" s="81" t="b">
        <v>0</v>
      </c>
      <c r="I254" s="48" t="s">
        <v>753</v>
      </c>
    </row>
    <row r="255" spans="1:9" x14ac:dyDescent="0.3">
      <c r="A255" s="59" t="s">
        <v>296</v>
      </c>
      <c r="B255" s="81" t="b">
        <v>1</v>
      </c>
      <c r="C255" s="81">
        <v>126</v>
      </c>
      <c r="D255" s="96">
        <v>25</v>
      </c>
      <c r="E255" s="48">
        <v>0.1984126984126984</v>
      </c>
      <c r="F255" s="96">
        <v>15</v>
      </c>
      <c r="G255" s="48">
        <v>0.11904761904761904</v>
      </c>
      <c r="H255" s="81" t="b">
        <v>0</v>
      </c>
      <c r="I255" s="48">
        <v>0.6</v>
      </c>
    </row>
    <row r="256" spans="1:9" hidden="1" x14ac:dyDescent="0.3">
      <c r="A256" s="59" t="s">
        <v>557</v>
      </c>
      <c r="B256" s="81" t="b">
        <v>0</v>
      </c>
      <c r="C256" s="81">
        <v>21</v>
      </c>
      <c r="D256" s="96">
        <v>0</v>
      </c>
      <c r="E256" s="48">
        <v>0</v>
      </c>
      <c r="F256" s="96">
        <v>0</v>
      </c>
      <c r="G256" s="48">
        <v>0</v>
      </c>
      <c r="H256" s="81" t="b">
        <v>0</v>
      </c>
      <c r="I256" s="48" t="s">
        <v>753</v>
      </c>
    </row>
    <row r="257" spans="1:9" hidden="1" x14ac:dyDescent="0.3">
      <c r="A257" s="59" t="s">
        <v>618</v>
      </c>
      <c r="B257" s="81" t="b">
        <v>0</v>
      </c>
      <c r="C257" s="81">
        <v>23</v>
      </c>
      <c r="D257" s="96">
        <v>0</v>
      </c>
      <c r="E257" s="48">
        <v>0</v>
      </c>
      <c r="F257" s="96">
        <v>0</v>
      </c>
      <c r="G257" s="48">
        <v>0</v>
      </c>
      <c r="H257" s="81" t="b">
        <v>0</v>
      </c>
      <c r="I257" s="48" t="s">
        <v>753</v>
      </c>
    </row>
    <row r="258" spans="1:9" x14ac:dyDescent="0.3">
      <c r="A258" s="59" t="s">
        <v>85</v>
      </c>
      <c r="B258" s="81" t="b">
        <v>1</v>
      </c>
      <c r="C258" s="81">
        <v>330</v>
      </c>
      <c r="D258" s="96">
        <v>65</v>
      </c>
      <c r="E258" s="48">
        <v>0.19696969696969696</v>
      </c>
      <c r="F258" s="96">
        <v>19</v>
      </c>
      <c r="G258" s="48">
        <v>5.7575757575757579E-2</v>
      </c>
      <c r="H258" s="81" t="b">
        <v>0</v>
      </c>
      <c r="I258" s="48">
        <v>0.29230769230769232</v>
      </c>
    </row>
    <row r="259" spans="1:9" x14ac:dyDescent="0.3">
      <c r="A259" t="s">
        <v>443</v>
      </c>
      <c r="B259" t="b">
        <v>0</v>
      </c>
      <c r="C259" s="26">
        <v>169</v>
      </c>
      <c r="D259" s="97">
        <v>33</v>
      </c>
      <c r="E259" s="48">
        <v>0.19526627218934911</v>
      </c>
      <c r="F259" s="97">
        <v>0</v>
      </c>
      <c r="G259" s="48">
        <v>0</v>
      </c>
      <c r="H259" t="b">
        <v>0</v>
      </c>
      <c r="I259" s="48">
        <v>0</v>
      </c>
    </row>
    <row r="260" spans="1:9" x14ac:dyDescent="0.3">
      <c r="A260" s="59" t="s">
        <v>247</v>
      </c>
      <c r="B260" s="81" t="b">
        <v>1</v>
      </c>
      <c r="C260" s="81">
        <v>487</v>
      </c>
      <c r="D260" s="96">
        <v>95</v>
      </c>
      <c r="E260" s="48">
        <v>0.19507186858316222</v>
      </c>
      <c r="F260" s="96">
        <v>47</v>
      </c>
      <c r="G260" s="48">
        <v>9.6509240246406572E-2</v>
      </c>
      <c r="H260" s="81" t="b">
        <v>0</v>
      </c>
      <c r="I260" s="48">
        <v>0.49473684210526314</v>
      </c>
    </row>
    <row r="261" spans="1:9" x14ac:dyDescent="0.3">
      <c r="A261" s="59" t="s">
        <v>179</v>
      </c>
      <c r="B261" s="81" t="b">
        <v>1</v>
      </c>
      <c r="C261" s="81">
        <v>474</v>
      </c>
      <c r="D261" s="96">
        <v>92</v>
      </c>
      <c r="E261" s="48">
        <v>0.1940928270042194</v>
      </c>
      <c r="F261" s="96">
        <v>80</v>
      </c>
      <c r="G261" s="48">
        <v>0.16877637130801687</v>
      </c>
      <c r="H261" s="81" t="b">
        <v>0</v>
      </c>
      <c r="I261" s="48">
        <v>0.86956521739130432</v>
      </c>
    </row>
    <row r="262" spans="1:9" hidden="1" x14ac:dyDescent="0.3">
      <c r="A262" s="59" t="s">
        <v>232</v>
      </c>
      <c r="B262" s="81" t="b">
        <v>0</v>
      </c>
      <c r="C262" s="81">
        <v>37</v>
      </c>
      <c r="D262" s="96">
        <v>0</v>
      </c>
      <c r="E262" s="48">
        <v>0</v>
      </c>
      <c r="F262" s="96">
        <v>0</v>
      </c>
      <c r="G262" s="48">
        <v>0</v>
      </c>
      <c r="H262" s="81" t="b">
        <v>0</v>
      </c>
      <c r="I262" s="48" t="s">
        <v>753</v>
      </c>
    </row>
    <row r="263" spans="1:9" x14ac:dyDescent="0.3">
      <c r="A263" s="59" t="s">
        <v>132</v>
      </c>
      <c r="B263" s="81" t="b">
        <v>1</v>
      </c>
      <c r="C263" s="81">
        <v>325</v>
      </c>
      <c r="D263" s="96">
        <v>63</v>
      </c>
      <c r="E263" s="48">
        <v>0.19384615384615383</v>
      </c>
      <c r="F263" s="96">
        <v>33</v>
      </c>
      <c r="G263" s="48">
        <v>0.10153846153846154</v>
      </c>
      <c r="H263" s="81" t="b">
        <v>0</v>
      </c>
      <c r="I263" s="48">
        <v>0.52380952380952384</v>
      </c>
    </row>
    <row r="264" spans="1:9" x14ac:dyDescent="0.3">
      <c r="A264" s="59" t="s">
        <v>209</v>
      </c>
      <c r="B264" s="81" t="b">
        <v>1</v>
      </c>
      <c r="C264" s="81">
        <v>440</v>
      </c>
      <c r="D264" s="96">
        <v>85</v>
      </c>
      <c r="E264" s="48">
        <v>0.19318181818181818</v>
      </c>
      <c r="F264" s="96">
        <v>29</v>
      </c>
      <c r="G264" s="48">
        <v>6.5909090909090903E-2</v>
      </c>
      <c r="H264" s="81" t="b">
        <v>0</v>
      </c>
      <c r="I264" s="48">
        <v>0.3411764705882353</v>
      </c>
    </row>
    <row r="265" spans="1:9" x14ac:dyDescent="0.3">
      <c r="A265" s="59" t="s">
        <v>355</v>
      </c>
      <c r="B265" s="81" t="b">
        <v>1</v>
      </c>
      <c r="C265" s="81">
        <v>710</v>
      </c>
      <c r="D265" s="96">
        <v>137</v>
      </c>
      <c r="E265" s="48">
        <v>0.19295774647887323</v>
      </c>
      <c r="F265" s="96">
        <v>60</v>
      </c>
      <c r="G265" s="48">
        <v>8.4507042253521125E-2</v>
      </c>
      <c r="H265" s="81" t="b">
        <v>0</v>
      </c>
      <c r="I265" s="48">
        <v>0.43795620437956206</v>
      </c>
    </row>
    <row r="266" spans="1:9" hidden="1" x14ac:dyDescent="0.3">
      <c r="A266" s="59" t="s">
        <v>620</v>
      </c>
      <c r="B266" s="81" t="b">
        <v>0</v>
      </c>
      <c r="C266" s="81">
        <v>0</v>
      </c>
      <c r="D266" s="96">
        <v>0</v>
      </c>
      <c r="E266" s="48" t="s">
        <v>753</v>
      </c>
      <c r="F266" s="96">
        <v>0</v>
      </c>
      <c r="G266" s="48" t="s">
        <v>753</v>
      </c>
      <c r="H266" s="81" t="b">
        <v>0</v>
      </c>
      <c r="I266" s="48" t="s">
        <v>753</v>
      </c>
    </row>
    <row r="267" spans="1:9" x14ac:dyDescent="0.3">
      <c r="A267" t="s">
        <v>456</v>
      </c>
      <c r="B267" t="b">
        <v>1</v>
      </c>
      <c r="C267" s="26">
        <v>380</v>
      </c>
      <c r="D267" s="97">
        <v>73</v>
      </c>
      <c r="E267" s="48">
        <v>0.19210526315789472</v>
      </c>
      <c r="F267" s="97">
        <v>63</v>
      </c>
      <c r="G267" s="48">
        <v>0.16578947368421051</v>
      </c>
      <c r="H267" t="b">
        <v>0</v>
      </c>
      <c r="I267" s="48">
        <v>0.86301369863013699</v>
      </c>
    </row>
    <row r="268" spans="1:9" hidden="1" x14ac:dyDescent="0.3">
      <c r="A268" s="59" t="s">
        <v>265</v>
      </c>
      <c r="B268" s="81" t="b">
        <v>0</v>
      </c>
      <c r="C268" s="81">
        <v>0</v>
      </c>
      <c r="D268" s="96">
        <v>0</v>
      </c>
      <c r="E268" s="48" t="s">
        <v>753</v>
      </c>
      <c r="F268" s="96">
        <v>0</v>
      </c>
      <c r="G268" s="48" t="s">
        <v>753</v>
      </c>
      <c r="H268" s="81" t="b">
        <v>0</v>
      </c>
      <c r="I268" s="48" t="s">
        <v>753</v>
      </c>
    </row>
    <row r="269" spans="1:9" x14ac:dyDescent="0.3">
      <c r="A269" s="59" t="s">
        <v>248</v>
      </c>
      <c r="B269" s="81" t="b">
        <v>1</v>
      </c>
      <c r="C269" s="81">
        <v>73</v>
      </c>
      <c r="D269" s="96">
        <v>14</v>
      </c>
      <c r="E269" s="48">
        <v>0.19178082191780821</v>
      </c>
      <c r="F269" s="96">
        <v>13</v>
      </c>
      <c r="G269" s="48">
        <v>0.17808219178082191</v>
      </c>
      <c r="H269" s="81" t="b">
        <v>0</v>
      </c>
      <c r="I269" s="48">
        <v>0.9285714285714286</v>
      </c>
    </row>
    <row r="270" spans="1:9" hidden="1" x14ac:dyDescent="0.3">
      <c r="A270" s="59" t="s">
        <v>241</v>
      </c>
      <c r="B270" s="81" t="b">
        <v>0</v>
      </c>
      <c r="C270" s="81">
        <v>19</v>
      </c>
      <c r="D270" s="96">
        <v>0</v>
      </c>
      <c r="E270" s="48">
        <v>0</v>
      </c>
      <c r="F270" s="96">
        <v>0</v>
      </c>
      <c r="G270" s="48">
        <v>0</v>
      </c>
      <c r="H270" s="81" t="b">
        <v>0</v>
      </c>
      <c r="I270" s="48" t="s">
        <v>753</v>
      </c>
    </row>
    <row r="271" spans="1:9" hidden="1" x14ac:dyDescent="0.3">
      <c r="A271" s="59" t="s">
        <v>242</v>
      </c>
      <c r="B271" s="81" t="b">
        <v>1</v>
      </c>
      <c r="C271" s="81">
        <v>42</v>
      </c>
      <c r="D271" s="96">
        <v>0</v>
      </c>
      <c r="E271" s="48">
        <v>0</v>
      </c>
      <c r="F271" s="96">
        <v>0</v>
      </c>
      <c r="G271" s="48">
        <v>0</v>
      </c>
      <c r="H271" s="81" t="b">
        <v>0</v>
      </c>
      <c r="I271" s="48" t="s">
        <v>753</v>
      </c>
    </row>
    <row r="272" spans="1:9" hidden="1" x14ac:dyDescent="0.3">
      <c r="A272" s="59" t="s">
        <v>243</v>
      </c>
      <c r="B272" s="81" t="b">
        <v>0</v>
      </c>
      <c r="C272" s="81">
        <v>0</v>
      </c>
      <c r="D272" s="96">
        <v>0</v>
      </c>
      <c r="E272" s="48" t="s">
        <v>753</v>
      </c>
      <c r="F272" s="96">
        <v>0</v>
      </c>
      <c r="G272" s="48" t="s">
        <v>753</v>
      </c>
      <c r="H272" s="81" t="b">
        <v>0</v>
      </c>
      <c r="I272" s="48" t="s">
        <v>753</v>
      </c>
    </row>
    <row r="273" spans="1:9" hidden="1" x14ac:dyDescent="0.3">
      <c r="A273" s="59" t="s">
        <v>244</v>
      </c>
      <c r="B273" s="81" t="b">
        <v>1</v>
      </c>
      <c r="C273" s="81">
        <v>52</v>
      </c>
      <c r="D273" s="96">
        <v>0</v>
      </c>
      <c r="E273" s="48">
        <v>0</v>
      </c>
      <c r="F273" s="96">
        <v>0</v>
      </c>
      <c r="G273" s="48">
        <v>0</v>
      </c>
      <c r="H273" s="81" t="b">
        <v>0</v>
      </c>
      <c r="I273" s="48" t="s">
        <v>753</v>
      </c>
    </row>
    <row r="274" spans="1:9" x14ac:dyDescent="0.3">
      <c r="A274" s="59" t="s">
        <v>131</v>
      </c>
      <c r="B274" s="81" t="b">
        <v>1</v>
      </c>
      <c r="C274" s="81">
        <v>115</v>
      </c>
      <c r="D274" s="96">
        <v>22</v>
      </c>
      <c r="E274" s="48">
        <v>0.19130434782608696</v>
      </c>
      <c r="F274" s="96">
        <v>0</v>
      </c>
      <c r="G274" s="48">
        <v>0</v>
      </c>
      <c r="H274" s="81" t="b">
        <v>0</v>
      </c>
      <c r="I274" s="48">
        <v>0</v>
      </c>
    </row>
    <row r="275" spans="1:9" hidden="1" x14ac:dyDescent="0.3">
      <c r="A275" s="59" t="s">
        <v>246</v>
      </c>
      <c r="B275" s="81" t="b">
        <v>0</v>
      </c>
      <c r="C275" s="81">
        <v>49</v>
      </c>
      <c r="D275" s="96">
        <v>0</v>
      </c>
      <c r="E275" s="48">
        <v>0</v>
      </c>
      <c r="F275" s="96">
        <v>0</v>
      </c>
      <c r="G275" s="48">
        <v>0</v>
      </c>
      <c r="H275" s="81" t="b">
        <v>0</v>
      </c>
      <c r="I275" s="48" t="s">
        <v>753</v>
      </c>
    </row>
    <row r="276" spans="1:9" x14ac:dyDescent="0.3">
      <c r="A276" s="59" t="s">
        <v>160</v>
      </c>
      <c r="B276" s="81" t="b">
        <v>1</v>
      </c>
      <c r="C276" s="81">
        <v>873</v>
      </c>
      <c r="D276" s="96">
        <v>167</v>
      </c>
      <c r="E276" s="48">
        <v>0.19129438717067582</v>
      </c>
      <c r="F276" s="96">
        <v>124</v>
      </c>
      <c r="G276" s="48">
        <v>0.1420389461626575</v>
      </c>
      <c r="H276" s="81" t="b">
        <v>0</v>
      </c>
      <c r="I276" s="48">
        <v>0.74251497005988021</v>
      </c>
    </row>
    <row r="277" spans="1:9" x14ac:dyDescent="0.3">
      <c r="A277" s="59" t="s">
        <v>284</v>
      </c>
      <c r="B277" s="81" t="b">
        <v>1</v>
      </c>
      <c r="C277" s="81">
        <v>336</v>
      </c>
      <c r="D277" s="96">
        <v>64</v>
      </c>
      <c r="E277" s="48">
        <v>0.19047619047619047</v>
      </c>
      <c r="F277" s="96">
        <v>27</v>
      </c>
      <c r="G277" s="48">
        <v>8.0357142857142863E-2</v>
      </c>
      <c r="H277" s="81" t="b">
        <v>0</v>
      </c>
      <c r="I277" s="48">
        <v>0.421875</v>
      </c>
    </row>
    <row r="278" spans="1:9" hidden="1" x14ac:dyDescent="0.3">
      <c r="A278" s="59" t="s">
        <v>266</v>
      </c>
      <c r="B278" s="81" t="b">
        <v>0</v>
      </c>
      <c r="C278" s="81">
        <v>0</v>
      </c>
      <c r="D278" s="96">
        <v>0</v>
      </c>
      <c r="E278" s="48" t="s">
        <v>753</v>
      </c>
      <c r="F278" s="96">
        <v>0</v>
      </c>
      <c r="G278" s="48" t="s">
        <v>753</v>
      </c>
      <c r="H278" s="81" t="b">
        <v>1</v>
      </c>
      <c r="I278" s="48" t="s">
        <v>753</v>
      </c>
    </row>
    <row r="279" spans="1:9" x14ac:dyDescent="0.3">
      <c r="A279" s="59" t="s">
        <v>94</v>
      </c>
      <c r="B279" s="81" t="b">
        <v>1</v>
      </c>
      <c r="C279" s="81">
        <v>100</v>
      </c>
      <c r="D279" s="96">
        <v>19</v>
      </c>
      <c r="E279" s="48">
        <v>0.19</v>
      </c>
      <c r="F279" s="96">
        <v>11</v>
      </c>
      <c r="G279" s="48">
        <v>0.11</v>
      </c>
      <c r="H279" s="81" t="b">
        <v>0</v>
      </c>
      <c r="I279" s="48">
        <v>0.57894736842105265</v>
      </c>
    </row>
    <row r="280" spans="1:9" hidden="1" x14ac:dyDescent="0.3">
      <c r="A280" s="59" t="s">
        <v>558</v>
      </c>
      <c r="B280" s="81" t="b">
        <v>0</v>
      </c>
      <c r="C280" s="81">
        <v>46</v>
      </c>
      <c r="D280" s="96">
        <v>0</v>
      </c>
      <c r="E280" s="48">
        <v>0</v>
      </c>
      <c r="F280" s="96">
        <v>0</v>
      </c>
      <c r="G280" s="48">
        <v>0</v>
      </c>
      <c r="H280" s="81" t="b">
        <v>0</v>
      </c>
      <c r="I280" s="48" t="s">
        <v>753</v>
      </c>
    </row>
    <row r="281" spans="1:9" x14ac:dyDescent="0.3">
      <c r="A281" s="59" t="s">
        <v>165</v>
      </c>
      <c r="B281" s="81" t="b">
        <v>1</v>
      </c>
      <c r="C281" s="81">
        <v>879</v>
      </c>
      <c r="D281" s="96">
        <v>167</v>
      </c>
      <c r="E281" s="48">
        <v>0.1899886234357224</v>
      </c>
      <c r="F281" s="96">
        <v>69</v>
      </c>
      <c r="G281" s="48">
        <v>7.8498293515358364E-2</v>
      </c>
      <c r="H281" s="81" t="b">
        <v>0</v>
      </c>
      <c r="I281" s="48">
        <v>0.41317365269461076</v>
      </c>
    </row>
    <row r="282" spans="1:9" x14ac:dyDescent="0.3">
      <c r="A282" s="59" t="s">
        <v>339</v>
      </c>
      <c r="B282" s="81" t="b">
        <v>1</v>
      </c>
      <c r="C282" s="81">
        <v>228</v>
      </c>
      <c r="D282" s="96">
        <v>43</v>
      </c>
      <c r="E282" s="48">
        <v>0.18859649122807018</v>
      </c>
      <c r="F282" s="96">
        <v>16</v>
      </c>
      <c r="G282" s="48">
        <v>7.0175438596491224E-2</v>
      </c>
      <c r="H282" s="81" t="b">
        <v>0</v>
      </c>
      <c r="I282" s="48">
        <v>0.37209302325581395</v>
      </c>
    </row>
    <row r="283" spans="1:9" x14ac:dyDescent="0.3">
      <c r="A283" s="59" t="s">
        <v>365</v>
      </c>
      <c r="B283" s="81" t="b">
        <v>1</v>
      </c>
      <c r="C283" s="81">
        <v>207</v>
      </c>
      <c r="D283" s="96">
        <v>39</v>
      </c>
      <c r="E283" s="48">
        <v>0.18840579710144928</v>
      </c>
      <c r="F283" s="96">
        <v>18</v>
      </c>
      <c r="G283" s="48">
        <v>8.6956521739130432E-2</v>
      </c>
      <c r="H283" s="81" t="b">
        <v>0</v>
      </c>
      <c r="I283" s="48">
        <v>0.46153846153846156</v>
      </c>
    </row>
    <row r="284" spans="1:9" x14ac:dyDescent="0.3">
      <c r="A284" t="s">
        <v>492</v>
      </c>
      <c r="B284" t="b">
        <v>1</v>
      </c>
      <c r="C284" s="26">
        <v>154</v>
      </c>
      <c r="D284" s="97">
        <v>29</v>
      </c>
      <c r="E284" s="48">
        <v>0.18831168831168832</v>
      </c>
      <c r="F284" s="97">
        <v>0</v>
      </c>
      <c r="G284" s="48">
        <v>0</v>
      </c>
      <c r="H284" t="b">
        <v>0</v>
      </c>
      <c r="I284" s="48">
        <v>0</v>
      </c>
    </row>
    <row r="285" spans="1:9" x14ac:dyDescent="0.3">
      <c r="A285" t="s">
        <v>533</v>
      </c>
      <c r="B285" t="b">
        <v>1</v>
      </c>
      <c r="C285" s="26">
        <v>192</v>
      </c>
      <c r="D285" s="97">
        <v>36</v>
      </c>
      <c r="E285" s="48">
        <v>0.1875</v>
      </c>
      <c r="F285" s="97">
        <v>0</v>
      </c>
      <c r="G285" s="48">
        <v>0</v>
      </c>
      <c r="H285" t="b">
        <v>0</v>
      </c>
      <c r="I285" s="48">
        <v>0</v>
      </c>
    </row>
    <row r="286" spans="1:9" x14ac:dyDescent="0.3">
      <c r="A286" s="59" t="s">
        <v>283</v>
      </c>
      <c r="B286" s="81" t="b">
        <v>1</v>
      </c>
      <c r="C286" s="81">
        <v>187</v>
      </c>
      <c r="D286" s="96">
        <v>35</v>
      </c>
      <c r="E286" s="48">
        <v>0.18716577540106952</v>
      </c>
      <c r="F286" s="96">
        <v>12</v>
      </c>
      <c r="G286" s="48">
        <v>6.4171122994652413E-2</v>
      </c>
      <c r="H286" s="81" t="b">
        <v>0</v>
      </c>
      <c r="I286" s="48">
        <v>0.34285714285714286</v>
      </c>
    </row>
    <row r="287" spans="1:9" hidden="1" x14ac:dyDescent="0.3">
      <c r="A287" s="59" t="s">
        <v>256</v>
      </c>
      <c r="B287" s="81" t="b">
        <v>1</v>
      </c>
      <c r="C287" s="81">
        <v>30</v>
      </c>
      <c r="D287" s="96">
        <v>10</v>
      </c>
      <c r="E287" s="48">
        <v>0.33333333333333331</v>
      </c>
      <c r="F287" s="96">
        <v>0</v>
      </c>
      <c r="G287" s="48">
        <v>0</v>
      </c>
      <c r="H287" s="81" t="b">
        <v>0</v>
      </c>
      <c r="I287" s="48">
        <v>0</v>
      </c>
    </row>
    <row r="288" spans="1:9" hidden="1" x14ac:dyDescent="0.3">
      <c r="A288" s="59" t="s">
        <v>257</v>
      </c>
      <c r="B288" s="81" t="b">
        <v>0</v>
      </c>
      <c r="C288" s="81">
        <v>0</v>
      </c>
      <c r="D288" s="96">
        <v>0</v>
      </c>
      <c r="E288" s="48" t="s">
        <v>753</v>
      </c>
      <c r="F288" s="96">
        <v>0</v>
      </c>
      <c r="G288" s="48" t="s">
        <v>753</v>
      </c>
      <c r="H288" s="81" t="b">
        <v>0</v>
      </c>
      <c r="I288" s="48" t="s">
        <v>753</v>
      </c>
    </row>
    <row r="289" spans="1:9" hidden="1" x14ac:dyDescent="0.3">
      <c r="A289" s="59" t="s">
        <v>258</v>
      </c>
      <c r="B289" s="81" t="b">
        <v>1</v>
      </c>
      <c r="C289" s="81">
        <v>245</v>
      </c>
      <c r="D289" s="96">
        <v>0</v>
      </c>
      <c r="E289" s="48">
        <v>0</v>
      </c>
      <c r="F289" s="96">
        <v>0</v>
      </c>
      <c r="G289" s="48">
        <v>0</v>
      </c>
      <c r="H289" s="81" t="b">
        <v>0</v>
      </c>
      <c r="I289" s="48" t="s">
        <v>753</v>
      </c>
    </row>
    <row r="290" spans="1:9" hidden="1" x14ac:dyDescent="0.3">
      <c r="A290" s="59" t="s">
        <v>259</v>
      </c>
      <c r="B290" s="81" t="b">
        <v>0</v>
      </c>
      <c r="C290" s="81">
        <v>18</v>
      </c>
      <c r="D290" s="96">
        <v>0</v>
      </c>
      <c r="E290" s="48">
        <v>0</v>
      </c>
      <c r="F290" s="96">
        <v>0</v>
      </c>
      <c r="G290" s="48">
        <v>0</v>
      </c>
      <c r="H290" s="81" t="b">
        <v>0</v>
      </c>
      <c r="I290" s="48" t="s">
        <v>753</v>
      </c>
    </row>
    <row r="291" spans="1:9" x14ac:dyDescent="0.3">
      <c r="A291" s="59" t="s">
        <v>33</v>
      </c>
      <c r="B291" s="81" t="b">
        <v>1</v>
      </c>
      <c r="C291" s="81">
        <v>91</v>
      </c>
      <c r="D291" s="96">
        <v>17</v>
      </c>
      <c r="E291" s="48">
        <v>0.18681318681318682</v>
      </c>
      <c r="F291" s="96">
        <v>15</v>
      </c>
      <c r="G291" s="48">
        <v>0.16483516483516483</v>
      </c>
      <c r="H291" s="81" t="b">
        <v>0</v>
      </c>
      <c r="I291" s="48">
        <v>0.88235294117647056</v>
      </c>
    </row>
    <row r="292" spans="1:9" x14ac:dyDescent="0.3">
      <c r="A292" s="59" t="s">
        <v>370</v>
      </c>
      <c r="B292" s="81" t="b">
        <v>1</v>
      </c>
      <c r="C292" s="81">
        <v>290</v>
      </c>
      <c r="D292" s="96">
        <v>54</v>
      </c>
      <c r="E292" s="48">
        <v>0.18620689655172415</v>
      </c>
      <c r="F292" s="96">
        <v>33</v>
      </c>
      <c r="G292" s="48">
        <v>0.11379310344827587</v>
      </c>
      <c r="H292" s="81" t="b">
        <v>0</v>
      </c>
      <c r="I292" s="48">
        <v>0.61111111111111116</v>
      </c>
    </row>
    <row r="293" spans="1:9" x14ac:dyDescent="0.3">
      <c r="A293" t="s">
        <v>421</v>
      </c>
      <c r="B293" t="b">
        <v>1</v>
      </c>
      <c r="C293" s="26">
        <v>238</v>
      </c>
      <c r="D293" s="97">
        <v>44</v>
      </c>
      <c r="E293" s="48">
        <v>0.18487394957983194</v>
      </c>
      <c r="F293" s="97">
        <v>11</v>
      </c>
      <c r="G293" s="48">
        <v>4.6218487394957986E-2</v>
      </c>
      <c r="H293" t="b">
        <v>0</v>
      </c>
      <c r="I293" s="48">
        <v>0.25</v>
      </c>
    </row>
    <row r="294" spans="1:9" x14ac:dyDescent="0.3">
      <c r="A294" s="59" t="s">
        <v>60</v>
      </c>
      <c r="B294" s="81" t="b">
        <v>1</v>
      </c>
      <c r="C294" s="81">
        <v>872</v>
      </c>
      <c r="D294" s="96">
        <v>161</v>
      </c>
      <c r="E294" s="48">
        <v>0.18463302752293578</v>
      </c>
      <c r="F294" s="96">
        <v>38</v>
      </c>
      <c r="G294" s="48">
        <v>4.3577981651376149E-2</v>
      </c>
      <c r="H294" s="81" t="b">
        <v>0</v>
      </c>
      <c r="I294" s="48">
        <v>0.2360248447204969</v>
      </c>
    </row>
    <row r="295" spans="1:9" x14ac:dyDescent="0.3">
      <c r="A295" s="59" t="s">
        <v>372</v>
      </c>
      <c r="B295" s="81" t="b">
        <v>1</v>
      </c>
      <c r="C295" s="81">
        <v>256</v>
      </c>
      <c r="D295" s="96">
        <v>47</v>
      </c>
      <c r="E295" s="48">
        <v>0.18359375</v>
      </c>
      <c r="F295" s="96">
        <v>21</v>
      </c>
      <c r="G295" s="48">
        <v>8.203125E-2</v>
      </c>
      <c r="H295" s="81" t="b">
        <v>0</v>
      </c>
      <c r="I295" s="48">
        <v>0.44680851063829785</v>
      </c>
    </row>
    <row r="296" spans="1:9" hidden="1" x14ac:dyDescent="0.3">
      <c r="A296" s="59" t="s">
        <v>268</v>
      </c>
      <c r="B296" s="81" t="b">
        <v>0</v>
      </c>
      <c r="C296" s="81">
        <v>44</v>
      </c>
      <c r="D296" s="96">
        <v>0</v>
      </c>
      <c r="E296" s="48">
        <v>0</v>
      </c>
      <c r="F296" s="96">
        <v>0</v>
      </c>
      <c r="G296" s="48">
        <v>0</v>
      </c>
      <c r="H296" s="81" t="b">
        <v>0</v>
      </c>
      <c r="I296" s="48" t="s">
        <v>753</v>
      </c>
    </row>
    <row r="297" spans="1:9" x14ac:dyDescent="0.3">
      <c r="A297" s="59" t="s">
        <v>254</v>
      </c>
      <c r="B297" s="81" t="b">
        <v>1</v>
      </c>
      <c r="C297" s="81">
        <v>229</v>
      </c>
      <c r="D297" s="96">
        <v>42</v>
      </c>
      <c r="E297" s="48">
        <v>0.18340611353711792</v>
      </c>
      <c r="F297" s="96">
        <v>10</v>
      </c>
      <c r="G297" s="48">
        <v>4.3668122270742356E-2</v>
      </c>
      <c r="H297" s="81" t="b">
        <v>0</v>
      </c>
      <c r="I297" s="48">
        <v>0.23809523809523808</v>
      </c>
    </row>
    <row r="298" spans="1:9" hidden="1" x14ac:dyDescent="0.3">
      <c r="A298" s="59" t="s">
        <v>270</v>
      </c>
      <c r="B298" s="81" t="b">
        <v>0</v>
      </c>
      <c r="C298" s="81">
        <v>15</v>
      </c>
      <c r="D298" s="96">
        <v>0</v>
      </c>
      <c r="E298" s="48">
        <v>0</v>
      </c>
      <c r="F298" s="96">
        <v>0</v>
      </c>
      <c r="G298" s="48">
        <v>0</v>
      </c>
      <c r="H298" s="81" t="b">
        <v>0</v>
      </c>
      <c r="I298" s="48" t="s">
        <v>753</v>
      </c>
    </row>
    <row r="299" spans="1:9" hidden="1" x14ac:dyDescent="0.3">
      <c r="A299" s="59" t="s">
        <v>267</v>
      </c>
      <c r="B299" s="81" t="b">
        <v>0</v>
      </c>
      <c r="C299" s="81">
        <v>28</v>
      </c>
      <c r="D299" s="96">
        <v>0</v>
      </c>
      <c r="E299" s="48">
        <v>0</v>
      </c>
      <c r="F299" s="96">
        <v>0</v>
      </c>
      <c r="G299" s="48">
        <v>0</v>
      </c>
      <c r="H299" s="81" t="b">
        <v>0</v>
      </c>
      <c r="I299" s="48" t="s">
        <v>753</v>
      </c>
    </row>
    <row r="300" spans="1:9" hidden="1" x14ac:dyDescent="0.3">
      <c r="A300" s="59" t="s">
        <v>559</v>
      </c>
      <c r="B300" s="81" t="b">
        <v>0</v>
      </c>
      <c r="C300" s="81">
        <v>0</v>
      </c>
      <c r="D300" s="96">
        <v>0</v>
      </c>
      <c r="E300" s="48" t="s">
        <v>753</v>
      </c>
      <c r="F300" s="96">
        <v>0</v>
      </c>
      <c r="G300" s="48" t="s">
        <v>753</v>
      </c>
      <c r="H300" s="81" t="b">
        <v>0</v>
      </c>
      <c r="I300" s="48" t="s">
        <v>753</v>
      </c>
    </row>
    <row r="301" spans="1:9" x14ac:dyDescent="0.3">
      <c r="A301" s="59" t="s">
        <v>221</v>
      </c>
      <c r="B301" s="81" t="b">
        <v>1</v>
      </c>
      <c r="C301" s="81">
        <v>214</v>
      </c>
      <c r="D301" s="96">
        <v>39</v>
      </c>
      <c r="E301" s="48">
        <v>0.1822429906542056</v>
      </c>
      <c r="F301" s="96">
        <v>24</v>
      </c>
      <c r="G301" s="48">
        <v>0.11214953271028037</v>
      </c>
      <c r="H301" s="81" t="b">
        <v>0</v>
      </c>
      <c r="I301" s="48">
        <v>0.61538461538461542</v>
      </c>
    </row>
    <row r="302" spans="1:9" hidden="1" x14ac:dyDescent="0.3">
      <c r="A302" s="59" t="s">
        <v>289</v>
      </c>
      <c r="B302" s="81" t="b">
        <v>0</v>
      </c>
      <c r="C302" s="81">
        <v>10</v>
      </c>
      <c r="D302" s="96">
        <v>0</v>
      </c>
      <c r="E302" s="48">
        <v>0</v>
      </c>
      <c r="F302" s="96">
        <v>0</v>
      </c>
      <c r="G302" s="48">
        <v>0</v>
      </c>
      <c r="H302" s="81" t="b">
        <v>0</v>
      </c>
      <c r="I302" s="48" t="s">
        <v>753</v>
      </c>
    </row>
    <row r="303" spans="1:9" hidden="1" x14ac:dyDescent="0.3">
      <c r="A303" s="59" t="s">
        <v>560</v>
      </c>
      <c r="B303" s="81" t="b">
        <v>0</v>
      </c>
      <c r="C303" s="81">
        <v>0</v>
      </c>
      <c r="D303" s="96">
        <v>0</v>
      </c>
      <c r="E303" s="48" t="s">
        <v>753</v>
      </c>
      <c r="F303" s="96">
        <v>0</v>
      </c>
      <c r="G303" s="48" t="s">
        <v>753</v>
      </c>
      <c r="H303" s="81" t="b">
        <v>0</v>
      </c>
      <c r="I303" s="48" t="s">
        <v>753</v>
      </c>
    </row>
    <row r="304" spans="1:9" hidden="1" x14ac:dyDescent="0.3">
      <c r="A304" s="59" t="s">
        <v>561</v>
      </c>
      <c r="B304" s="81" t="b">
        <v>0</v>
      </c>
      <c r="C304" s="81">
        <v>19</v>
      </c>
      <c r="D304" s="96">
        <v>0</v>
      </c>
      <c r="E304" s="48">
        <v>0</v>
      </c>
      <c r="F304" s="96">
        <v>0</v>
      </c>
      <c r="G304" s="48">
        <v>0</v>
      </c>
      <c r="H304" s="81" t="b">
        <v>0</v>
      </c>
      <c r="I304" s="48" t="s">
        <v>753</v>
      </c>
    </row>
    <row r="305" spans="1:9" x14ac:dyDescent="0.3">
      <c r="A305" s="59" t="s">
        <v>78</v>
      </c>
      <c r="B305" s="81" t="b">
        <v>1</v>
      </c>
      <c r="C305" s="81">
        <v>88</v>
      </c>
      <c r="D305" s="96">
        <v>16</v>
      </c>
      <c r="E305" s="48">
        <v>0.18181818181818182</v>
      </c>
      <c r="F305" s="96">
        <v>10</v>
      </c>
      <c r="G305" s="48">
        <v>0.11363636363636363</v>
      </c>
      <c r="H305" s="81" t="b">
        <v>0</v>
      </c>
      <c r="I305" s="48">
        <v>0.625</v>
      </c>
    </row>
    <row r="306" spans="1:9" hidden="1" x14ac:dyDescent="0.3">
      <c r="A306" s="59" t="s">
        <v>272</v>
      </c>
      <c r="B306" s="81" t="b">
        <v>1</v>
      </c>
      <c r="C306" s="81">
        <v>76</v>
      </c>
      <c r="D306" s="96">
        <v>0</v>
      </c>
      <c r="E306" s="48">
        <v>0</v>
      </c>
      <c r="F306" s="96">
        <v>0</v>
      </c>
      <c r="G306" s="48">
        <v>0</v>
      </c>
      <c r="H306" s="81" t="b">
        <v>0</v>
      </c>
      <c r="I306" s="48" t="s">
        <v>753</v>
      </c>
    </row>
    <row r="307" spans="1:9" hidden="1" x14ac:dyDescent="0.3">
      <c r="A307" s="59" t="s">
        <v>273</v>
      </c>
      <c r="B307" s="81" t="b">
        <v>1</v>
      </c>
      <c r="C307" s="81">
        <v>24</v>
      </c>
      <c r="D307" s="96">
        <v>0</v>
      </c>
      <c r="E307" s="48">
        <v>0</v>
      </c>
      <c r="F307" s="96">
        <v>0</v>
      </c>
      <c r="G307" s="48">
        <v>0</v>
      </c>
      <c r="H307" s="81" t="b">
        <v>0</v>
      </c>
      <c r="I307" s="48" t="s">
        <v>753</v>
      </c>
    </row>
    <row r="308" spans="1:9" x14ac:dyDescent="0.3">
      <c r="A308" s="59" t="s">
        <v>275</v>
      </c>
      <c r="B308" s="81" t="b">
        <v>1</v>
      </c>
      <c r="C308" s="81">
        <v>88</v>
      </c>
      <c r="D308" s="96">
        <v>16</v>
      </c>
      <c r="E308" s="48">
        <v>0.18181818181818182</v>
      </c>
      <c r="F308" s="96">
        <v>0</v>
      </c>
      <c r="G308" s="48">
        <v>0</v>
      </c>
      <c r="H308" s="81" t="b">
        <v>0</v>
      </c>
      <c r="I308" s="48">
        <v>0</v>
      </c>
    </row>
    <row r="309" spans="1:9" x14ac:dyDescent="0.3">
      <c r="A309" s="59" t="s">
        <v>326</v>
      </c>
      <c r="B309" s="81" t="b">
        <v>1</v>
      </c>
      <c r="C309" s="81">
        <v>281</v>
      </c>
      <c r="D309" s="96">
        <v>51</v>
      </c>
      <c r="E309" s="48">
        <v>0.18149466192170818</v>
      </c>
      <c r="F309" s="96">
        <v>26</v>
      </c>
      <c r="G309" s="48">
        <v>9.2526690391459068E-2</v>
      </c>
      <c r="H309" s="81" t="b">
        <v>0</v>
      </c>
      <c r="I309" s="48">
        <v>0.50980392156862742</v>
      </c>
    </row>
    <row r="310" spans="1:9" x14ac:dyDescent="0.3">
      <c r="A310" t="s">
        <v>474</v>
      </c>
      <c r="B310" t="b">
        <v>1</v>
      </c>
      <c r="C310" s="26">
        <v>1353</v>
      </c>
      <c r="D310" s="97">
        <v>245</v>
      </c>
      <c r="E310" s="48">
        <v>0.18107908351810792</v>
      </c>
      <c r="F310" s="97">
        <v>138</v>
      </c>
      <c r="G310" s="48">
        <v>0.10199556541019955</v>
      </c>
      <c r="H310" t="b">
        <v>0</v>
      </c>
      <c r="I310" s="48">
        <v>0.56326530612244896</v>
      </c>
    </row>
    <row r="311" spans="1:9" x14ac:dyDescent="0.3">
      <c r="A311" s="59" t="s">
        <v>210</v>
      </c>
      <c r="B311" s="81" t="b">
        <v>1</v>
      </c>
      <c r="C311" s="81">
        <v>674</v>
      </c>
      <c r="D311" s="96">
        <v>122</v>
      </c>
      <c r="E311" s="48">
        <v>0.18100890207715134</v>
      </c>
      <c r="F311" s="96">
        <v>70</v>
      </c>
      <c r="G311" s="48">
        <v>0.10385756676557864</v>
      </c>
      <c r="H311" s="81" t="b">
        <v>0</v>
      </c>
      <c r="I311" s="48">
        <v>0.57377049180327866</v>
      </c>
    </row>
    <row r="312" spans="1:9" hidden="1" x14ac:dyDescent="0.3">
      <c r="A312" s="59" t="s">
        <v>278</v>
      </c>
      <c r="B312" s="81" t="b">
        <v>1</v>
      </c>
      <c r="C312" s="81">
        <v>70</v>
      </c>
      <c r="D312" s="96">
        <v>0</v>
      </c>
      <c r="E312" s="48">
        <v>0</v>
      </c>
      <c r="F312" s="96">
        <v>0</v>
      </c>
      <c r="G312" s="48">
        <v>0</v>
      </c>
      <c r="H312" s="81" t="b">
        <v>0</v>
      </c>
      <c r="I312" s="48" t="s">
        <v>753</v>
      </c>
    </row>
    <row r="313" spans="1:9" hidden="1" x14ac:dyDescent="0.3">
      <c r="A313" s="59" t="s">
        <v>562</v>
      </c>
      <c r="B313" s="81" t="b">
        <v>0</v>
      </c>
      <c r="C313" s="81">
        <v>15</v>
      </c>
      <c r="D313" s="96">
        <v>0</v>
      </c>
      <c r="E313" s="48">
        <v>0</v>
      </c>
      <c r="F313" s="96">
        <v>0</v>
      </c>
      <c r="G313" s="48">
        <v>0</v>
      </c>
      <c r="H313" s="81" t="b">
        <v>0</v>
      </c>
      <c r="I313" s="48" t="s">
        <v>753</v>
      </c>
    </row>
    <row r="314" spans="1:9" hidden="1" x14ac:dyDescent="0.3">
      <c r="A314" s="59" t="s">
        <v>290</v>
      </c>
      <c r="B314" s="81" t="b">
        <v>0</v>
      </c>
      <c r="C314" s="81">
        <v>0</v>
      </c>
      <c r="D314" s="96">
        <v>0</v>
      </c>
      <c r="E314" s="48" t="s">
        <v>753</v>
      </c>
      <c r="F314" s="96">
        <v>0</v>
      </c>
      <c r="G314" s="48" t="s">
        <v>753</v>
      </c>
      <c r="H314" s="81" t="b">
        <v>0</v>
      </c>
      <c r="I314" s="48" t="s">
        <v>753</v>
      </c>
    </row>
    <row r="315" spans="1:9" hidden="1" x14ac:dyDescent="0.3">
      <c r="A315" s="59" t="s">
        <v>279</v>
      </c>
      <c r="B315" s="81" t="b">
        <v>0</v>
      </c>
      <c r="C315" s="81">
        <v>79</v>
      </c>
      <c r="D315" s="96">
        <v>0</v>
      </c>
      <c r="E315" s="48">
        <v>0</v>
      </c>
      <c r="F315" s="96">
        <v>0</v>
      </c>
      <c r="G315" s="48">
        <v>0</v>
      </c>
      <c r="H315" s="81" t="b">
        <v>0</v>
      </c>
      <c r="I315" s="48" t="s">
        <v>753</v>
      </c>
    </row>
    <row r="316" spans="1:9" x14ac:dyDescent="0.3">
      <c r="A316" t="s">
        <v>467</v>
      </c>
      <c r="B316" t="b">
        <v>0</v>
      </c>
      <c r="C316" s="26">
        <v>293</v>
      </c>
      <c r="D316" s="97">
        <v>53</v>
      </c>
      <c r="E316" s="48">
        <v>0.18088737201365188</v>
      </c>
      <c r="F316" s="97">
        <v>13</v>
      </c>
      <c r="G316" s="48">
        <v>4.4368600682593858E-2</v>
      </c>
      <c r="H316" t="b">
        <v>0</v>
      </c>
      <c r="I316" s="48">
        <v>0.24528301886792453</v>
      </c>
    </row>
    <row r="317" spans="1:9" hidden="1" x14ac:dyDescent="0.3">
      <c r="A317" s="59" t="s">
        <v>281</v>
      </c>
      <c r="B317" s="81" t="b">
        <v>0</v>
      </c>
      <c r="C317" s="81">
        <v>10</v>
      </c>
      <c r="D317" s="96">
        <v>0</v>
      </c>
      <c r="E317" s="48">
        <v>0</v>
      </c>
      <c r="F317" s="96">
        <v>0</v>
      </c>
      <c r="G317" s="48">
        <v>0</v>
      </c>
      <c r="H317" s="81" t="b">
        <v>0</v>
      </c>
      <c r="I317" s="48" t="s">
        <v>753</v>
      </c>
    </row>
    <row r="318" spans="1:9" hidden="1" x14ac:dyDescent="0.3">
      <c r="A318" s="59" t="s">
        <v>621</v>
      </c>
      <c r="B318" s="81" t="b">
        <v>0</v>
      </c>
      <c r="C318" s="81">
        <v>28</v>
      </c>
      <c r="D318" s="96">
        <v>0</v>
      </c>
      <c r="E318" s="48">
        <v>0</v>
      </c>
      <c r="F318" s="96">
        <v>0</v>
      </c>
      <c r="G318" s="48">
        <v>0</v>
      </c>
      <c r="H318" s="81" t="b">
        <v>0</v>
      </c>
      <c r="I318" s="48" t="s">
        <v>753</v>
      </c>
    </row>
    <row r="319" spans="1:9" hidden="1" x14ac:dyDescent="0.3">
      <c r="A319" s="59" t="s">
        <v>291</v>
      </c>
      <c r="B319" s="81" t="b">
        <v>0</v>
      </c>
      <c r="C319" s="81">
        <v>11</v>
      </c>
      <c r="D319" s="96">
        <v>0</v>
      </c>
      <c r="E319" s="48">
        <v>0</v>
      </c>
      <c r="F319" s="96">
        <v>0</v>
      </c>
      <c r="G319" s="48">
        <v>0</v>
      </c>
      <c r="H319" s="81" t="b">
        <v>0</v>
      </c>
      <c r="I319" s="48" t="s">
        <v>753</v>
      </c>
    </row>
    <row r="320" spans="1:9" hidden="1" x14ac:dyDescent="0.3">
      <c r="A320" s="59" t="s">
        <v>563</v>
      </c>
      <c r="B320" s="81" t="b">
        <v>0</v>
      </c>
      <c r="C320" s="81">
        <v>15</v>
      </c>
      <c r="D320" s="96">
        <v>0</v>
      </c>
      <c r="E320" s="48">
        <v>0</v>
      </c>
      <c r="F320" s="96">
        <v>0</v>
      </c>
      <c r="G320" s="48">
        <v>0</v>
      </c>
      <c r="H320" s="81" t="b">
        <v>0</v>
      </c>
      <c r="I320" s="48" t="s">
        <v>753</v>
      </c>
    </row>
    <row r="321" spans="1:9" hidden="1" x14ac:dyDescent="0.3">
      <c r="A321" s="59" t="s">
        <v>292</v>
      </c>
      <c r="B321" s="81" t="b">
        <v>0</v>
      </c>
      <c r="C321" s="81">
        <v>0</v>
      </c>
      <c r="D321" s="96">
        <v>0</v>
      </c>
      <c r="E321" s="48" t="s">
        <v>753</v>
      </c>
      <c r="F321" s="96">
        <v>0</v>
      </c>
      <c r="G321" s="48" t="s">
        <v>753</v>
      </c>
      <c r="H321" s="81" t="b">
        <v>0</v>
      </c>
      <c r="I321" s="48" t="s">
        <v>753</v>
      </c>
    </row>
    <row r="322" spans="1:9" hidden="1" x14ac:dyDescent="0.3">
      <c r="A322" s="59" t="s">
        <v>602</v>
      </c>
      <c r="B322" s="81" t="b">
        <v>0</v>
      </c>
      <c r="C322" s="81">
        <v>23</v>
      </c>
      <c r="D322" s="96">
        <v>0</v>
      </c>
      <c r="E322" s="48">
        <v>0</v>
      </c>
      <c r="F322" s="96">
        <v>0</v>
      </c>
      <c r="G322" s="48">
        <v>0</v>
      </c>
      <c r="H322" s="81" t="b">
        <v>0</v>
      </c>
      <c r="I322" s="48" t="s">
        <v>753</v>
      </c>
    </row>
    <row r="323" spans="1:9" hidden="1" x14ac:dyDescent="0.3">
      <c r="A323" s="59" t="s">
        <v>623</v>
      </c>
      <c r="B323" s="81" t="b">
        <v>0</v>
      </c>
      <c r="C323" s="81">
        <v>0</v>
      </c>
      <c r="D323" s="96">
        <v>0</v>
      </c>
      <c r="E323" s="48" t="s">
        <v>753</v>
      </c>
      <c r="F323" s="96">
        <v>0</v>
      </c>
      <c r="G323" s="48" t="s">
        <v>753</v>
      </c>
      <c r="H323" s="81" t="b">
        <v>0</v>
      </c>
      <c r="I323" s="48" t="s">
        <v>753</v>
      </c>
    </row>
    <row r="324" spans="1:9" hidden="1" x14ac:dyDescent="0.3">
      <c r="A324" s="59" t="s">
        <v>282</v>
      </c>
      <c r="B324" s="81" t="b">
        <v>0</v>
      </c>
      <c r="C324" s="81">
        <v>12</v>
      </c>
      <c r="D324" s="96">
        <v>0</v>
      </c>
      <c r="E324" s="48">
        <v>0</v>
      </c>
      <c r="F324" s="96">
        <v>0</v>
      </c>
      <c r="G324" s="48">
        <v>0</v>
      </c>
      <c r="H324" s="81" t="b">
        <v>0</v>
      </c>
      <c r="I324" s="48" t="s">
        <v>753</v>
      </c>
    </row>
    <row r="325" spans="1:9" hidden="1" x14ac:dyDescent="0.3">
      <c r="A325" s="59" t="s">
        <v>564</v>
      </c>
      <c r="B325" s="81" t="b">
        <v>0</v>
      </c>
      <c r="C325" s="81">
        <v>0</v>
      </c>
      <c r="D325" s="96">
        <v>0</v>
      </c>
      <c r="E325" s="48" t="s">
        <v>753</v>
      </c>
      <c r="F325" s="96">
        <v>0</v>
      </c>
      <c r="G325" s="48" t="s">
        <v>753</v>
      </c>
      <c r="H325" s="81" t="b">
        <v>0</v>
      </c>
      <c r="I325" s="48" t="s">
        <v>753</v>
      </c>
    </row>
    <row r="326" spans="1:9" hidden="1" x14ac:dyDescent="0.3">
      <c r="A326" s="59" t="s">
        <v>293</v>
      </c>
      <c r="B326" s="81" t="b">
        <v>0</v>
      </c>
      <c r="C326" s="81">
        <v>20</v>
      </c>
      <c r="D326" s="96">
        <v>0</v>
      </c>
      <c r="E326" s="48">
        <v>0</v>
      </c>
      <c r="F326" s="96">
        <v>0</v>
      </c>
      <c r="G326" s="48">
        <v>0</v>
      </c>
      <c r="H326" s="81" t="b">
        <v>0</v>
      </c>
      <c r="I326" s="48" t="s">
        <v>753</v>
      </c>
    </row>
    <row r="327" spans="1:9" hidden="1" x14ac:dyDescent="0.3">
      <c r="A327" s="59" t="s">
        <v>622</v>
      </c>
      <c r="B327" s="81" t="b">
        <v>0</v>
      </c>
      <c r="C327" s="81">
        <v>19</v>
      </c>
      <c r="D327" s="96">
        <v>0</v>
      </c>
      <c r="E327" s="48">
        <v>0</v>
      </c>
      <c r="F327" s="96">
        <v>0</v>
      </c>
      <c r="G327" s="48">
        <v>0</v>
      </c>
      <c r="H327" s="81" t="b">
        <v>0</v>
      </c>
      <c r="I327" s="48" t="s">
        <v>753</v>
      </c>
    </row>
    <row r="328" spans="1:9" hidden="1" x14ac:dyDescent="0.3">
      <c r="A328" s="59" t="s">
        <v>565</v>
      </c>
      <c r="B328" s="81" t="b">
        <v>0</v>
      </c>
      <c r="C328" s="81">
        <v>0</v>
      </c>
      <c r="D328" s="96">
        <v>0</v>
      </c>
      <c r="E328" s="48" t="s">
        <v>753</v>
      </c>
      <c r="F328" s="96">
        <v>0</v>
      </c>
      <c r="G328" s="48" t="s">
        <v>753</v>
      </c>
      <c r="H328" s="81" t="b">
        <v>0</v>
      </c>
      <c r="I328" s="48" t="s">
        <v>753</v>
      </c>
    </row>
    <row r="329" spans="1:9" x14ac:dyDescent="0.3">
      <c r="A329" t="s">
        <v>485</v>
      </c>
      <c r="B329" t="b">
        <v>1</v>
      </c>
      <c r="C329" s="26">
        <v>592</v>
      </c>
      <c r="D329" s="97">
        <v>107</v>
      </c>
      <c r="E329" s="48">
        <v>0.18074324324324326</v>
      </c>
      <c r="F329" s="97">
        <v>52</v>
      </c>
      <c r="G329" s="48">
        <v>8.7837837837837843E-2</v>
      </c>
      <c r="H329" t="b">
        <v>0</v>
      </c>
      <c r="I329" s="48">
        <v>0.48598130841121495</v>
      </c>
    </row>
    <row r="330" spans="1:9" x14ac:dyDescent="0.3">
      <c r="A330" t="s">
        <v>450</v>
      </c>
      <c r="B330" t="b">
        <v>1</v>
      </c>
      <c r="C330" s="26">
        <v>128</v>
      </c>
      <c r="D330" s="97">
        <v>23</v>
      </c>
      <c r="E330" s="48">
        <v>0.1796875</v>
      </c>
      <c r="F330" s="97">
        <v>0</v>
      </c>
      <c r="G330" s="48">
        <v>0</v>
      </c>
      <c r="H330" t="b">
        <v>0</v>
      </c>
      <c r="I330" s="48">
        <v>0</v>
      </c>
    </row>
    <row r="331" spans="1:9" hidden="1" x14ac:dyDescent="0.3">
      <c r="A331" s="59" t="s">
        <v>285</v>
      </c>
      <c r="B331" s="81" t="b">
        <v>1</v>
      </c>
      <c r="C331" s="81">
        <v>58</v>
      </c>
      <c r="D331" s="96">
        <v>0</v>
      </c>
      <c r="E331" s="48">
        <v>0</v>
      </c>
      <c r="F331" s="96">
        <v>0</v>
      </c>
      <c r="G331" s="48">
        <v>0</v>
      </c>
      <c r="H331" s="81" t="b">
        <v>0</v>
      </c>
      <c r="I331" s="48" t="s">
        <v>753</v>
      </c>
    </row>
    <row r="332" spans="1:9" x14ac:dyDescent="0.3">
      <c r="A332" s="59" t="s">
        <v>203</v>
      </c>
      <c r="B332" s="81" t="b">
        <v>1</v>
      </c>
      <c r="C332" s="81">
        <v>519</v>
      </c>
      <c r="D332" s="96">
        <v>93</v>
      </c>
      <c r="E332" s="48">
        <v>0.1791907514450867</v>
      </c>
      <c r="F332" s="96">
        <v>68</v>
      </c>
      <c r="G332" s="48">
        <v>0.13102119460500963</v>
      </c>
      <c r="H332" s="81" t="b">
        <v>0</v>
      </c>
      <c r="I332" s="48">
        <v>0.73118279569892475</v>
      </c>
    </row>
    <row r="333" spans="1:9" hidden="1" x14ac:dyDescent="0.3">
      <c r="A333" s="59" t="s">
        <v>287</v>
      </c>
      <c r="B333" s="81" t="b">
        <v>1</v>
      </c>
      <c r="C333" s="81">
        <v>18</v>
      </c>
      <c r="D333" s="96">
        <v>0</v>
      </c>
      <c r="E333" s="48">
        <v>0</v>
      </c>
      <c r="F333" s="96">
        <v>0</v>
      </c>
      <c r="G333" s="48">
        <v>0</v>
      </c>
      <c r="H333" s="81" t="b">
        <v>0</v>
      </c>
      <c r="I333" s="48" t="s">
        <v>753</v>
      </c>
    </row>
    <row r="334" spans="1:9" hidden="1" x14ac:dyDescent="0.3">
      <c r="A334" s="59" t="s">
        <v>566</v>
      </c>
      <c r="B334" s="81" t="b">
        <v>0</v>
      </c>
      <c r="C334" s="81">
        <v>26</v>
      </c>
      <c r="D334" s="96">
        <v>0</v>
      </c>
      <c r="E334" s="48">
        <v>0</v>
      </c>
      <c r="F334" s="96">
        <v>0</v>
      </c>
      <c r="G334" s="48">
        <v>0</v>
      </c>
      <c r="H334" s="81" t="b">
        <v>0</v>
      </c>
      <c r="I334" s="48" t="s">
        <v>753</v>
      </c>
    </row>
    <row r="335" spans="1:9" hidden="1" x14ac:dyDescent="0.3">
      <c r="A335" s="59" t="s">
        <v>294</v>
      </c>
      <c r="B335" s="81" t="b">
        <v>0</v>
      </c>
      <c r="C335" s="81">
        <v>31</v>
      </c>
      <c r="D335" s="96">
        <v>0</v>
      </c>
      <c r="E335" s="48">
        <v>0</v>
      </c>
      <c r="F335" s="96">
        <v>0</v>
      </c>
      <c r="G335" s="48">
        <v>0</v>
      </c>
      <c r="H335" s="81" t="b">
        <v>0</v>
      </c>
      <c r="I335" s="48" t="s">
        <v>753</v>
      </c>
    </row>
    <row r="336" spans="1:9" x14ac:dyDescent="0.3">
      <c r="A336" t="s">
        <v>489</v>
      </c>
      <c r="B336" t="b">
        <v>1</v>
      </c>
      <c r="C336" s="26">
        <v>296</v>
      </c>
      <c r="D336" s="97">
        <v>53</v>
      </c>
      <c r="E336" s="48">
        <v>0.17905405405405406</v>
      </c>
      <c r="F336" s="97">
        <v>59</v>
      </c>
      <c r="G336" s="48">
        <v>0.19932432432432431</v>
      </c>
      <c r="H336" t="b">
        <v>0</v>
      </c>
      <c r="I336" s="48">
        <v>1.1132075471698113</v>
      </c>
    </row>
    <row r="337" spans="1:9" x14ac:dyDescent="0.3">
      <c r="A337" t="s">
        <v>515</v>
      </c>
      <c r="B337" t="b">
        <v>1</v>
      </c>
      <c r="C337" s="26">
        <v>79</v>
      </c>
      <c r="D337" s="97">
        <v>14</v>
      </c>
      <c r="E337" s="48">
        <v>0.17721518987341772</v>
      </c>
      <c r="F337" s="97">
        <v>0</v>
      </c>
      <c r="G337" s="48">
        <v>0</v>
      </c>
      <c r="H337" t="b">
        <v>0</v>
      </c>
      <c r="I337" s="48">
        <v>0</v>
      </c>
    </row>
    <row r="338" spans="1:9" x14ac:dyDescent="0.3">
      <c r="A338" t="s">
        <v>501</v>
      </c>
      <c r="B338" t="b">
        <v>1</v>
      </c>
      <c r="C338" s="26">
        <v>367</v>
      </c>
      <c r="D338" s="97">
        <v>65</v>
      </c>
      <c r="E338" s="48">
        <v>0.17711171662125341</v>
      </c>
      <c r="F338" s="97">
        <v>10</v>
      </c>
      <c r="G338" s="48">
        <v>2.7247956403269755E-2</v>
      </c>
      <c r="H338" t="b">
        <v>0</v>
      </c>
      <c r="I338" s="48">
        <v>0.15384615384615385</v>
      </c>
    </row>
    <row r="339" spans="1:9" x14ac:dyDescent="0.3">
      <c r="A339" s="59" t="s">
        <v>23</v>
      </c>
      <c r="B339" s="81" t="b">
        <v>1</v>
      </c>
      <c r="C339" s="81">
        <v>322</v>
      </c>
      <c r="D339" s="96">
        <v>57</v>
      </c>
      <c r="E339" s="48">
        <v>0.17701863354037267</v>
      </c>
      <c r="F339" s="96">
        <v>14</v>
      </c>
      <c r="G339" s="48">
        <v>4.3478260869565216E-2</v>
      </c>
      <c r="H339" s="81" t="b">
        <v>0</v>
      </c>
      <c r="I339" s="48">
        <v>0.24561403508771928</v>
      </c>
    </row>
    <row r="340" spans="1:9" hidden="1" x14ac:dyDescent="0.3">
      <c r="A340" s="59" t="s">
        <v>313</v>
      </c>
      <c r="B340" s="81" t="b">
        <v>0</v>
      </c>
      <c r="C340" s="81">
        <v>16</v>
      </c>
      <c r="D340" s="96">
        <v>0</v>
      </c>
      <c r="E340" s="48">
        <v>0</v>
      </c>
      <c r="F340" s="96">
        <v>0</v>
      </c>
      <c r="G340" s="48">
        <v>0</v>
      </c>
      <c r="H340" s="81" t="b">
        <v>0</v>
      </c>
      <c r="I340" s="48" t="s">
        <v>753</v>
      </c>
    </row>
    <row r="341" spans="1:9" x14ac:dyDescent="0.3">
      <c r="A341" t="s">
        <v>433</v>
      </c>
      <c r="B341" t="b">
        <v>1</v>
      </c>
      <c r="C341" s="26">
        <v>130</v>
      </c>
      <c r="D341" s="97">
        <v>23</v>
      </c>
      <c r="E341" s="48">
        <v>0.17692307692307693</v>
      </c>
      <c r="F341" s="97">
        <v>0</v>
      </c>
      <c r="G341" s="48">
        <v>0</v>
      </c>
      <c r="H341" t="b">
        <v>0</v>
      </c>
      <c r="I341" s="48">
        <v>0</v>
      </c>
    </row>
    <row r="342" spans="1:9" hidden="1" x14ac:dyDescent="0.3">
      <c r="A342" s="59" t="s">
        <v>300</v>
      </c>
      <c r="B342" s="81" t="b">
        <v>1</v>
      </c>
      <c r="C342" s="81">
        <v>23</v>
      </c>
      <c r="D342" s="96">
        <v>0</v>
      </c>
      <c r="E342" s="48">
        <v>0</v>
      </c>
      <c r="F342" s="96">
        <v>0</v>
      </c>
      <c r="G342" s="48">
        <v>0</v>
      </c>
      <c r="H342" s="81" t="b">
        <v>0</v>
      </c>
      <c r="I342" s="48" t="s">
        <v>753</v>
      </c>
    </row>
    <row r="343" spans="1:9" hidden="1" x14ac:dyDescent="0.3">
      <c r="A343" s="59" t="s">
        <v>301</v>
      </c>
      <c r="B343" s="81" t="b">
        <v>1</v>
      </c>
      <c r="C343" s="81">
        <v>19</v>
      </c>
      <c r="D343" s="96">
        <v>0</v>
      </c>
      <c r="E343" s="48">
        <v>0</v>
      </c>
      <c r="F343" s="96">
        <v>0</v>
      </c>
      <c r="G343" s="48">
        <v>0</v>
      </c>
      <c r="H343" s="81" t="b">
        <v>0</v>
      </c>
      <c r="I343" s="48" t="s">
        <v>753</v>
      </c>
    </row>
    <row r="344" spans="1:9" hidden="1" x14ac:dyDescent="0.3">
      <c r="A344" s="59" t="s">
        <v>302</v>
      </c>
      <c r="B344" s="81" t="b">
        <v>1</v>
      </c>
      <c r="C344" s="81">
        <v>48</v>
      </c>
      <c r="D344" s="96">
        <v>0</v>
      </c>
      <c r="E344" s="48">
        <v>0</v>
      </c>
      <c r="F344" s="96">
        <v>0</v>
      </c>
      <c r="G344" s="48">
        <v>0</v>
      </c>
      <c r="H344" s="81" t="b">
        <v>0</v>
      </c>
      <c r="I344" s="48" t="s">
        <v>753</v>
      </c>
    </row>
    <row r="345" spans="1:9" x14ac:dyDescent="0.3">
      <c r="A345" s="59" t="s">
        <v>97</v>
      </c>
      <c r="B345" s="81" t="b">
        <v>1</v>
      </c>
      <c r="C345" s="81">
        <v>412</v>
      </c>
      <c r="D345" s="96">
        <v>71</v>
      </c>
      <c r="E345" s="48">
        <v>0.17233009708737865</v>
      </c>
      <c r="F345" s="96">
        <v>24</v>
      </c>
      <c r="G345" s="48">
        <v>5.8252427184466021E-2</v>
      </c>
      <c r="H345" s="81" t="b">
        <v>0</v>
      </c>
      <c r="I345" s="48">
        <v>0.3380281690140845</v>
      </c>
    </row>
    <row r="346" spans="1:9" x14ac:dyDescent="0.3">
      <c r="A346" t="s">
        <v>473</v>
      </c>
      <c r="B346" t="b">
        <v>1</v>
      </c>
      <c r="C346" s="26">
        <v>239</v>
      </c>
      <c r="D346" s="97">
        <v>41</v>
      </c>
      <c r="E346" s="48">
        <v>0.17154811715481172</v>
      </c>
      <c r="F346" s="97">
        <v>0</v>
      </c>
      <c r="G346" s="48">
        <v>0</v>
      </c>
      <c r="H346" t="b">
        <v>0</v>
      </c>
      <c r="I346" s="48">
        <v>0</v>
      </c>
    </row>
    <row r="347" spans="1:9" hidden="1" x14ac:dyDescent="0.3">
      <c r="A347" s="59" t="s">
        <v>314</v>
      </c>
      <c r="B347" s="81" t="b">
        <v>0</v>
      </c>
      <c r="C347" s="81">
        <v>45</v>
      </c>
      <c r="D347" s="96">
        <v>0</v>
      </c>
      <c r="E347" s="48">
        <v>0</v>
      </c>
      <c r="F347" s="96">
        <v>0</v>
      </c>
      <c r="G347" s="48">
        <v>0</v>
      </c>
      <c r="H347" s="81" t="b">
        <v>0</v>
      </c>
      <c r="I347" s="48" t="s">
        <v>753</v>
      </c>
    </row>
    <row r="348" spans="1:9" hidden="1" x14ac:dyDescent="0.3">
      <c r="A348" s="59" t="s">
        <v>305</v>
      </c>
      <c r="B348" s="81" t="b">
        <v>1</v>
      </c>
      <c r="C348" s="81">
        <v>24</v>
      </c>
      <c r="D348" s="96">
        <v>0</v>
      </c>
      <c r="E348" s="48">
        <v>0</v>
      </c>
      <c r="F348" s="96">
        <v>0</v>
      </c>
      <c r="G348" s="48">
        <v>0</v>
      </c>
      <c r="H348" s="81" t="b">
        <v>0</v>
      </c>
      <c r="I348" s="48" t="s">
        <v>753</v>
      </c>
    </row>
    <row r="349" spans="1:9" hidden="1" x14ac:dyDescent="0.3">
      <c r="A349" s="59" t="s">
        <v>306</v>
      </c>
      <c r="B349" s="81" t="b">
        <v>0</v>
      </c>
      <c r="C349" s="81">
        <v>12</v>
      </c>
      <c r="D349" s="96">
        <v>0</v>
      </c>
      <c r="E349" s="48">
        <v>0</v>
      </c>
      <c r="F349" s="96">
        <v>0</v>
      </c>
      <c r="G349" s="48">
        <v>0</v>
      </c>
      <c r="H349" s="81" t="b">
        <v>0</v>
      </c>
      <c r="I349" s="48" t="s">
        <v>753</v>
      </c>
    </row>
    <row r="350" spans="1:9" hidden="1" x14ac:dyDescent="0.3">
      <c r="A350" s="59" t="s">
        <v>315</v>
      </c>
      <c r="B350" s="81" t="b">
        <v>0</v>
      </c>
      <c r="C350" s="81">
        <v>72</v>
      </c>
      <c r="D350" s="96">
        <v>0</v>
      </c>
      <c r="E350" s="48">
        <v>0</v>
      </c>
      <c r="F350" s="96">
        <v>0</v>
      </c>
      <c r="G350" s="48">
        <v>0</v>
      </c>
      <c r="H350" s="81" t="b">
        <v>0</v>
      </c>
      <c r="I350" s="48" t="s">
        <v>753</v>
      </c>
    </row>
    <row r="351" spans="1:9" hidden="1" x14ac:dyDescent="0.3">
      <c r="A351" s="59" t="s">
        <v>307</v>
      </c>
      <c r="B351" s="81" t="b">
        <v>0</v>
      </c>
      <c r="C351" s="81">
        <v>168</v>
      </c>
      <c r="D351" s="96">
        <v>0</v>
      </c>
      <c r="E351" s="48">
        <v>0</v>
      </c>
      <c r="F351" s="96">
        <v>0</v>
      </c>
      <c r="G351" s="48">
        <v>0</v>
      </c>
      <c r="H351" s="81" t="b">
        <v>0</v>
      </c>
      <c r="I351" s="48" t="s">
        <v>753</v>
      </c>
    </row>
    <row r="352" spans="1:9" hidden="1" x14ac:dyDescent="0.3">
      <c r="A352" s="59" t="s">
        <v>308</v>
      </c>
      <c r="B352" s="81" t="b">
        <v>0</v>
      </c>
      <c r="C352" s="81">
        <v>42</v>
      </c>
      <c r="D352" s="96">
        <v>0</v>
      </c>
      <c r="E352" s="48">
        <v>0</v>
      </c>
      <c r="F352" s="96">
        <v>0</v>
      </c>
      <c r="G352" s="48">
        <v>0</v>
      </c>
      <c r="H352" s="81" t="b">
        <v>0</v>
      </c>
      <c r="I352" s="48" t="s">
        <v>753</v>
      </c>
    </row>
    <row r="353" spans="1:9" hidden="1" x14ac:dyDescent="0.3">
      <c r="A353" s="59" t="s">
        <v>567</v>
      </c>
      <c r="B353" s="81" t="b">
        <v>0</v>
      </c>
      <c r="C353" s="81">
        <v>19</v>
      </c>
      <c r="D353" s="96">
        <v>0</v>
      </c>
      <c r="E353" s="48">
        <v>0</v>
      </c>
      <c r="F353" s="96">
        <v>0</v>
      </c>
      <c r="G353" s="48">
        <v>0</v>
      </c>
      <c r="H353" s="81" t="b">
        <v>0</v>
      </c>
      <c r="I353" s="48" t="s">
        <v>753</v>
      </c>
    </row>
    <row r="354" spans="1:9" x14ac:dyDescent="0.3">
      <c r="A354" s="59" t="s">
        <v>311</v>
      </c>
      <c r="B354" s="81" t="b">
        <v>1</v>
      </c>
      <c r="C354" s="81">
        <v>404</v>
      </c>
      <c r="D354" s="96">
        <v>69</v>
      </c>
      <c r="E354" s="48">
        <v>0.1707920792079208</v>
      </c>
      <c r="F354" s="96">
        <v>0</v>
      </c>
      <c r="G354" s="48">
        <v>0</v>
      </c>
      <c r="H354" s="81" t="b">
        <v>0</v>
      </c>
      <c r="I354" s="48">
        <v>0</v>
      </c>
    </row>
    <row r="355" spans="1:9" hidden="1" x14ac:dyDescent="0.3">
      <c r="A355" s="59" t="s">
        <v>568</v>
      </c>
      <c r="B355" s="81" t="b">
        <v>0</v>
      </c>
      <c r="C355" s="81">
        <v>23</v>
      </c>
      <c r="D355" s="96">
        <v>0</v>
      </c>
      <c r="E355" s="48">
        <v>0</v>
      </c>
      <c r="F355" s="96">
        <v>0</v>
      </c>
      <c r="G355" s="48">
        <v>0</v>
      </c>
      <c r="H355" s="81" t="b">
        <v>0</v>
      </c>
      <c r="I355" s="48" t="s">
        <v>753</v>
      </c>
    </row>
    <row r="356" spans="1:9" hidden="1" x14ac:dyDescent="0.3">
      <c r="A356" s="59" t="s">
        <v>569</v>
      </c>
      <c r="B356" s="81" t="b">
        <v>0</v>
      </c>
      <c r="C356" s="81">
        <v>0</v>
      </c>
      <c r="D356" s="96">
        <v>0</v>
      </c>
      <c r="E356" s="48" t="s">
        <v>753</v>
      </c>
      <c r="F356" s="96">
        <v>0</v>
      </c>
      <c r="G356" s="48" t="s">
        <v>753</v>
      </c>
      <c r="H356" s="81" t="b">
        <v>1</v>
      </c>
      <c r="I356" s="48" t="s">
        <v>753</v>
      </c>
    </row>
    <row r="357" spans="1:9" hidden="1" x14ac:dyDescent="0.3">
      <c r="A357" s="59" t="s">
        <v>316</v>
      </c>
      <c r="B357" s="81" t="b">
        <v>0</v>
      </c>
      <c r="C357" s="81">
        <v>0</v>
      </c>
      <c r="D357" s="96">
        <v>0</v>
      </c>
      <c r="E357" s="48" t="s">
        <v>753</v>
      </c>
      <c r="F357" s="96">
        <v>0</v>
      </c>
      <c r="G357" s="48" t="s">
        <v>753</v>
      </c>
      <c r="H357" s="81" t="b">
        <v>0</v>
      </c>
      <c r="I357" s="48" t="s">
        <v>753</v>
      </c>
    </row>
    <row r="358" spans="1:9" x14ac:dyDescent="0.3">
      <c r="A358" s="59" t="s">
        <v>158</v>
      </c>
      <c r="B358" s="81" t="b">
        <v>1</v>
      </c>
      <c r="C358" s="81">
        <v>123</v>
      </c>
      <c r="D358" s="96">
        <v>21</v>
      </c>
      <c r="E358" s="48">
        <v>0.17073170731707318</v>
      </c>
      <c r="F358" s="96">
        <v>43</v>
      </c>
      <c r="G358" s="48">
        <v>0.34959349593495936</v>
      </c>
      <c r="H358" s="81" t="b">
        <v>0</v>
      </c>
      <c r="I358" s="48">
        <v>2.0476190476190474</v>
      </c>
    </row>
    <row r="359" spans="1:9" x14ac:dyDescent="0.3">
      <c r="A359" s="59" t="s">
        <v>42</v>
      </c>
      <c r="B359" s="81" t="b">
        <v>0</v>
      </c>
      <c r="C359" s="81">
        <v>82</v>
      </c>
      <c r="D359" s="96">
        <v>14</v>
      </c>
      <c r="E359" s="48">
        <v>0.17073170731707318</v>
      </c>
      <c r="F359" s="96">
        <v>0</v>
      </c>
      <c r="G359" s="48">
        <v>0</v>
      </c>
      <c r="H359" s="81" t="b">
        <v>0</v>
      </c>
      <c r="I359" s="48">
        <v>0</v>
      </c>
    </row>
    <row r="360" spans="1:9" x14ac:dyDescent="0.3">
      <c r="A360" t="s">
        <v>520</v>
      </c>
      <c r="B360" t="b">
        <v>1</v>
      </c>
      <c r="C360" s="26">
        <v>82</v>
      </c>
      <c r="D360" s="97">
        <v>14</v>
      </c>
      <c r="E360" s="48">
        <v>0.17073170731707318</v>
      </c>
      <c r="F360" s="97">
        <v>13</v>
      </c>
      <c r="G360" s="48">
        <v>0.15853658536585366</v>
      </c>
      <c r="H360" t="b">
        <v>0</v>
      </c>
      <c r="I360" s="48">
        <v>0.9285714285714286</v>
      </c>
    </row>
    <row r="361" spans="1:9" hidden="1" x14ac:dyDescent="0.3">
      <c r="A361" s="59" t="s">
        <v>317</v>
      </c>
      <c r="B361" s="81" t="b">
        <v>0</v>
      </c>
      <c r="C361" s="81">
        <v>0</v>
      </c>
      <c r="D361" s="96">
        <v>0</v>
      </c>
      <c r="E361" s="48" t="s">
        <v>753</v>
      </c>
      <c r="F361" s="96">
        <v>0</v>
      </c>
      <c r="G361" s="48" t="s">
        <v>753</v>
      </c>
      <c r="H361" s="81" t="b">
        <v>0</v>
      </c>
      <c r="I361" s="48" t="s">
        <v>753</v>
      </c>
    </row>
    <row r="362" spans="1:9" hidden="1" x14ac:dyDescent="0.3">
      <c r="A362" s="59" t="s">
        <v>570</v>
      </c>
      <c r="B362" s="81" t="b">
        <v>0</v>
      </c>
      <c r="C362" s="81">
        <v>0</v>
      </c>
      <c r="D362" s="96">
        <v>0</v>
      </c>
      <c r="E362" s="48" t="s">
        <v>753</v>
      </c>
      <c r="F362" s="96">
        <v>0</v>
      </c>
      <c r="G362" s="48" t="s">
        <v>753</v>
      </c>
      <c r="H362" s="81" t="b">
        <v>0</v>
      </c>
      <c r="I362" s="48" t="s">
        <v>753</v>
      </c>
    </row>
    <row r="363" spans="1:9" x14ac:dyDescent="0.3">
      <c r="A363" s="59" t="s">
        <v>345</v>
      </c>
      <c r="B363" s="81" t="b">
        <v>1</v>
      </c>
      <c r="C363" s="81">
        <v>176</v>
      </c>
      <c r="D363" s="96">
        <v>30</v>
      </c>
      <c r="E363" s="48">
        <v>0.17045454545454544</v>
      </c>
      <c r="F363" s="96">
        <v>0</v>
      </c>
      <c r="G363" s="48">
        <v>0</v>
      </c>
      <c r="H363" s="81" t="b">
        <v>0</v>
      </c>
      <c r="I363" s="48">
        <v>0</v>
      </c>
    </row>
    <row r="364" spans="1:9" hidden="1" x14ac:dyDescent="0.3">
      <c r="A364" s="59" t="s">
        <v>319</v>
      </c>
      <c r="B364" s="81" t="b">
        <v>1</v>
      </c>
      <c r="C364" s="81">
        <v>34</v>
      </c>
      <c r="D364" s="96">
        <v>0</v>
      </c>
      <c r="E364" s="48">
        <v>0</v>
      </c>
      <c r="F364" s="96">
        <v>0</v>
      </c>
      <c r="G364" s="48">
        <v>0</v>
      </c>
      <c r="H364" s="81" t="b">
        <v>0</v>
      </c>
      <c r="I364" s="48" t="s">
        <v>753</v>
      </c>
    </row>
    <row r="365" spans="1:9" hidden="1" x14ac:dyDescent="0.3">
      <c r="A365" s="59" t="s">
        <v>320</v>
      </c>
      <c r="B365" s="81" t="b">
        <v>0</v>
      </c>
      <c r="C365" s="81">
        <v>10</v>
      </c>
      <c r="D365" s="96">
        <v>0</v>
      </c>
      <c r="E365" s="48">
        <v>0</v>
      </c>
      <c r="F365" s="96">
        <v>0</v>
      </c>
      <c r="G365" s="48">
        <v>0</v>
      </c>
      <c r="H365" s="81" t="b">
        <v>0</v>
      </c>
      <c r="I365" s="48" t="s">
        <v>753</v>
      </c>
    </row>
    <row r="366" spans="1:9" hidden="1" x14ac:dyDescent="0.3">
      <c r="A366" s="59" t="s">
        <v>321</v>
      </c>
      <c r="B366" s="81" t="b">
        <v>1</v>
      </c>
      <c r="C366" s="81">
        <v>99</v>
      </c>
      <c r="D366" s="96">
        <v>0</v>
      </c>
      <c r="E366" s="48">
        <v>0</v>
      </c>
      <c r="F366" s="96">
        <v>0</v>
      </c>
      <c r="G366" s="48">
        <v>0</v>
      </c>
      <c r="H366" s="81" t="b">
        <v>0</v>
      </c>
      <c r="I366" s="48" t="s">
        <v>753</v>
      </c>
    </row>
    <row r="367" spans="1:9" hidden="1" x14ac:dyDescent="0.3">
      <c r="A367" s="59" t="s">
        <v>322</v>
      </c>
      <c r="B367" s="81" t="b">
        <v>0</v>
      </c>
      <c r="C367" s="81">
        <v>26</v>
      </c>
      <c r="D367" s="96">
        <v>0</v>
      </c>
      <c r="E367" s="48">
        <v>0</v>
      </c>
      <c r="F367" s="96">
        <v>0</v>
      </c>
      <c r="G367" s="48">
        <v>0</v>
      </c>
      <c r="H367" s="81" t="b">
        <v>0</v>
      </c>
      <c r="I367" s="48" t="s">
        <v>753</v>
      </c>
    </row>
    <row r="368" spans="1:9" hidden="1" x14ac:dyDescent="0.3">
      <c r="A368" s="59" t="s">
        <v>323</v>
      </c>
      <c r="B368" s="81" t="b">
        <v>1</v>
      </c>
      <c r="C368" s="81">
        <v>48</v>
      </c>
      <c r="D368" s="96">
        <v>0</v>
      </c>
      <c r="E368" s="48">
        <v>0</v>
      </c>
      <c r="F368" s="96">
        <v>0</v>
      </c>
      <c r="G368" s="48">
        <v>0</v>
      </c>
      <c r="H368" s="81" t="b">
        <v>0</v>
      </c>
      <c r="I368" s="48" t="s">
        <v>753</v>
      </c>
    </row>
    <row r="369" spans="1:9" x14ac:dyDescent="0.3">
      <c r="A369" s="59" t="s">
        <v>409</v>
      </c>
      <c r="B369" s="81" t="b">
        <v>1</v>
      </c>
      <c r="C369" s="81">
        <v>5109</v>
      </c>
      <c r="D369" s="96">
        <v>868</v>
      </c>
      <c r="E369" s="48">
        <v>0.16989626149931494</v>
      </c>
      <c r="F369" s="96">
        <v>560</v>
      </c>
      <c r="G369" s="48">
        <v>0.1096104912898806</v>
      </c>
      <c r="H369" s="81" t="b">
        <v>0</v>
      </c>
      <c r="I369" s="48">
        <v>0.64516129032258063</v>
      </c>
    </row>
    <row r="370" spans="1:9" x14ac:dyDescent="0.3">
      <c r="A370" t="s">
        <v>466</v>
      </c>
      <c r="B370" t="b">
        <v>1</v>
      </c>
      <c r="C370" s="26">
        <v>450</v>
      </c>
      <c r="D370" s="97">
        <v>76</v>
      </c>
      <c r="E370" s="48">
        <v>0.16888888888888889</v>
      </c>
      <c r="F370" s="97">
        <v>17</v>
      </c>
      <c r="G370" s="48">
        <v>3.7777777777777778E-2</v>
      </c>
      <c r="H370" t="b">
        <v>0</v>
      </c>
      <c r="I370" s="48">
        <v>0.22368421052631579</v>
      </c>
    </row>
    <row r="371" spans="1:9" x14ac:dyDescent="0.3">
      <c r="A371" t="s">
        <v>511</v>
      </c>
      <c r="B371" t="b">
        <v>1</v>
      </c>
      <c r="C371" s="26">
        <v>237</v>
      </c>
      <c r="D371" s="97">
        <v>40</v>
      </c>
      <c r="E371" s="48">
        <v>0.16877637130801687</v>
      </c>
      <c r="F371" s="97">
        <v>0</v>
      </c>
      <c r="G371" s="48">
        <v>0</v>
      </c>
      <c r="H371" t="b">
        <v>0</v>
      </c>
      <c r="I371" s="48">
        <v>0</v>
      </c>
    </row>
    <row r="372" spans="1:9" x14ac:dyDescent="0.3">
      <c r="A372" s="59" t="s">
        <v>304</v>
      </c>
      <c r="B372" s="81" t="b">
        <v>1</v>
      </c>
      <c r="C372" s="81">
        <v>457</v>
      </c>
      <c r="D372" s="96">
        <v>77</v>
      </c>
      <c r="E372" s="48">
        <v>0.16849015317286653</v>
      </c>
      <c r="F372" s="96">
        <v>50</v>
      </c>
      <c r="G372" s="48">
        <v>0.10940919037199125</v>
      </c>
      <c r="H372" s="81" t="b">
        <v>0</v>
      </c>
      <c r="I372" s="48">
        <v>0.64935064935064934</v>
      </c>
    </row>
    <row r="373" spans="1:9" hidden="1" x14ac:dyDescent="0.3">
      <c r="A373" s="59" t="s">
        <v>328</v>
      </c>
      <c r="B373" s="81" t="b">
        <v>1</v>
      </c>
      <c r="C373" s="81">
        <v>60</v>
      </c>
      <c r="D373" s="96">
        <v>12</v>
      </c>
      <c r="E373" s="48">
        <v>0.2</v>
      </c>
      <c r="F373" s="96">
        <v>0</v>
      </c>
      <c r="G373" s="48">
        <v>0</v>
      </c>
      <c r="H373" s="81" t="b">
        <v>0</v>
      </c>
      <c r="I373" s="48">
        <v>0</v>
      </c>
    </row>
    <row r="374" spans="1:9" hidden="1" x14ac:dyDescent="0.3">
      <c r="A374" s="59" t="s">
        <v>329</v>
      </c>
      <c r="B374" s="81" t="b">
        <v>1</v>
      </c>
      <c r="C374" s="81">
        <v>29</v>
      </c>
      <c r="D374" s="96">
        <v>0</v>
      </c>
      <c r="E374" s="48">
        <v>0</v>
      </c>
      <c r="F374" s="96">
        <v>0</v>
      </c>
      <c r="G374" s="48">
        <v>0</v>
      </c>
      <c r="H374" s="81" t="b">
        <v>0</v>
      </c>
      <c r="I374" s="48" t="s">
        <v>753</v>
      </c>
    </row>
    <row r="375" spans="1:9" x14ac:dyDescent="0.3">
      <c r="A375" s="59" t="s">
        <v>324</v>
      </c>
      <c r="B375" s="81" t="b">
        <v>1</v>
      </c>
      <c r="C375" s="81">
        <v>137</v>
      </c>
      <c r="D375" s="96">
        <v>23</v>
      </c>
      <c r="E375" s="48">
        <v>0.16788321167883211</v>
      </c>
      <c r="F375" s="96">
        <v>0</v>
      </c>
      <c r="G375" s="48">
        <v>0</v>
      </c>
      <c r="H375" s="81" t="b">
        <v>0</v>
      </c>
      <c r="I375" s="48">
        <v>0</v>
      </c>
    </row>
    <row r="376" spans="1:9" hidden="1" x14ac:dyDescent="0.3">
      <c r="A376" s="59" t="s">
        <v>331</v>
      </c>
      <c r="B376" s="81" t="b">
        <v>1</v>
      </c>
      <c r="C376" s="81">
        <v>46</v>
      </c>
      <c r="D376" s="96">
        <v>12</v>
      </c>
      <c r="E376" s="48">
        <v>0.2608695652173913</v>
      </c>
      <c r="F376" s="96">
        <v>10</v>
      </c>
      <c r="G376" s="48">
        <v>0.21739130434782608</v>
      </c>
      <c r="H376" s="81" t="b">
        <v>0</v>
      </c>
      <c r="I376" s="48">
        <v>0.83333333333333337</v>
      </c>
    </row>
    <row r="377" spans="1:9" hidden="1" x14ac:dyDescent="0.3">
      <c r="A377" s="59" t="s">
        <v>624</v>
      </c>
      <c r="B377" s="81" t="b">
        <v>0</v>
      </c>
      <c r="C377" s="81">
        <v>0</v>
      </c>
      <c r="D377" s="96">
        <v>0</v>
      </c>
      <c r="E377" s="48" t="s">
        <v>753</v>
      </c>
      <c r="F377" s="96">
        <v>0</v>
      </c>
      <c r="G377" s="48" t="s">
        <v>753</v>
      </c>
      <c r="H377" s="81" t="b">
        <v>0</v>
      </c>
      <c r="I377" s="48" t="s">
        <v>753</v>
      </c>
    </row>
    <row r="378" spans="1:9" x14ac:dyDescent="0.3">
      <c r="A378" t="s">
        <v>506</v>
      </c>
      <c r="B378" t="b">
        <v>1</v>
      </c>
      <c r="C378" s="26">
        <v>706</v>
      </c>
      <c r="D378" s="97">
        <v>118</v>
      </c>
      <c r="E378" s="48">
        <v>0.16713881019830029</v>
      </c>
      <c r="F378" s="97">
        <v>22</v>
      </c>
      <c r="G378" s="48">
        <v>3.1161473087818695E-2</v>
      </c>
      <c r="H378" t="b">
        <v>0</v>
      </c>
      <c r="I378" s="48">
        <v>0.1864406779661017</v>
      </c>
    </row>
    <row r="379" spans="1:9" hidden="1" x14ac:dyDescent="0.3">
      <c r="A379" s="59" t="s">
        <v>625</v>
      </c>
      <c r="B379" s="81" t="b">
        <v>0</v>
      </c>
      <c r="C379" s="81">
        <v>27</v>
      </c>
      <c r="D379" s="96">
        <v>0</v>
      </c>
      <c r="E379" s="48">
        <v>0</v>
      </c>
      <c r="F379" s="96">
        <v>0</v>
      </c>
      <c r="G379" s="48">
        <v>0</v>
      </c>
      <c r="H379" s="81" t="b">
        <v>0</v>
      </c>
      <c r="I379" s="48" t="s">
        <v>753</v>
      </c>
    </row>
    <row r="380" spans="1:9" hidden="1" x14ac:dyDescent="0.3">
      <c r="A380" s="59" t="s">
        <v>333</v>
      </c>
      <c r="B380" s="81" t="b">
        <v>0</v>
      </c>
      <c r="C380" s="81">
        <v>10</v>
      </c>
      <c r="D380" s="96">
        <v>10</v>
      </c>
      <c r="E380" s="48">
        <v>1</v>
      </c>
      <c r="F380" s="96">
        <v>10</v>
      </c>
      <c r="G380" s="48">
        <v>1</v>
      </c>
      <c r="H380" s="81" t="b">
        <v>0</v>
      </c>
      <c r="I380" s="48">
        <v>1</v>
      </c>
    </row>
    <row r="381" spans="1:9" hidden="1" x14ac:dyDescent="0.3">
      <c r="A381" s="59" t="s">
        <v>335</v>
      </c>
      <c r="B381" s="81" t="b">
        <v>0</v>
      </c>
      <c r="C381" s="81">
        <v>57</v>
      </c>
      <c r="D381" s="96">
        <v>11</v>
      </c>
      <c r="E381" s="48">
        <v>0.19298245614035087</v>
      </c>
      <c r="F381" s="96">
        <v>0</v>
      </c>
      <c r="G381" s="48">
        <v>0</v>
      </c>
      <c r="H381" s="81" t="b">
        <v>0</v>
      </c>
      <c r="I381" s="48">
        <v>0</v>
      </c>
    </row>
    <row r="382" spans="1:9" x14ac:dyDescent="0.3">
      <c r="A382" s="59" t="s">
        <v>309</v>
      </c>
      <c r="B382" s="81" t="b">
        <v>1</v>
      </c>
      <c r="C382" s="81">
        <v>187</v>
      </c>
      <c r="D382" s="96">
        <v>31</v>
      </c>
      <c r="E382" s="48">
        <v>0.16577540106951871</v>
      </c>
      <c r="F382" s="96">
        <v>17</v>
      </c>
      <c r="G382" s="48">
        <v>9.0909090909090912E-2</v>
      </c>
      <c r="H382" s="81" t="b">
        <v>0</v>
      </c>
      <c r="I382" s="48">
        <v>0.54838709677419351</v>
      </c>
    </row>
    <row r="383" spans="1:9" hidden="1" x14ac:dyDescent="0.3">
      <c r="A383" s="59" t="s">
        <v>626</v>
      </c>
      <c r="B383" s="81" t="b">
        <v>0</v>
      </c>
      <c r="C383" s="81">
        <v>11</v>
      </c>
      <c r="D383" s="96">
        <v>0</v>
      </c>
      <c r="E383" s="48">
        <v>0</v>
      </c>
      <c r="F383" s="96">
        <v>0</v>
      </c>
      <c r="G383" s="48">
        <v>0</v>
      </c>
      <c r="H383" s="81" t="b">
        <v>0</v>
      </c>
      <c r="I383" s="48" t="s">
        <v>753</v>
      </c>
    </row>
    <row r="384" spans="1:9" x14ac:dyDescent="0.3">
      <c r="A384" s="59" t="s">
        <v>157</v>
      </c>
      <c r="B384" s="81" t="b">
        <v>1</v>
      </c>
      <c r="C384" s="81">
        <v>157</v>
      </c>
      <c r="D384" s="96">
        <v>26</v>
      </c>
      <c r="E384" s="48">
        <v>0.16560509554140126</v>
      </c>
      <c r="F384" s="96">
        <v>23</v>
      </c>
      <c r="G384" s="48">
        <v>0.1464968152866242</v>
      </c>
      <c r="H384" s="81" t="b">
        <v>0</v>
      </c>
      <c r="I384" s="48">
        <v>0.88461538461538458</v>
      </c>
    </row>
    <row r="385" spans="1:9" hidden="1" x14ac:dyDescent="0.3">
      <c r="A385" s="59" t="s">
        <v>337</v>
      </c>
      <c r="B385" s="81" t="b">
        <v>1</v>
      </c>
      <c r="C385" s="81">
        <v>32</v>
      </c>
      <c r="D385" s="96">
        <v>0</v>
      </c>
      <c r="E385" s="48">
        <v>0</v>
      </c>
      <c r="F385" s="96">
        <v>0</v>
      </c>
      <c r="G385" s="48">
        <v>0</v>
      </c>
      <c r="H385" s="81" t="b">
        <v>0</v>
      </c>
      <c r="I385" s="48" t="s">
        <v>753</v>
      </c>
    </row>
    <row r="386" spans="1:9" hidden="1" x14ac:dyDescent="0.3">
      <c r="A386" s="59" t="s">
        <v>342</v>
      </c>
      <c r="B386" s="81" t="b">
        <v>0</v>
      </c>
      <c r="C386" s="81">
        <v>84</v>
      </c>
      <c r="D386" s="96">
        <v>0</v>
      </c>
      <c r="E386" s="48">
        <v>0</v>
      </c>
      <c r="F386" s="96">
        <v>0</v>
      </c>
      <c r="G386" s="48">
        <v>0</v>
      </c>
      <c r="H386" s="81" t="b">
        <v>0</v>
      </c>
      <c r="I386" s="48" t="s">
        <v>753</v>
      </c>
    </row>
    <row r="387" spans="1:9" hidden="1" x14ac:dyDescent="0.3">
      <c r="A387" s="59" t="s">
        <v>338</v>
      </c>
      <c r="B387" s="81" t="b">
        <v>1</v>
      </c>
      <c r="C387" s="81">
        <v>43</v>
      </c>
      <c r="D387" s="96">
        <v>10</v>
      </c>
      <c r="E387" s="48">
        <v>0.23255813953488372</v>
      </c>
      <c r="F387" s="96">
        <v>0</v>
      </c>
      <c r="G387" s="48">
        <v>0</v>
      </c>
      <c r="H387" s="81" t="b">
        <v>0</v>
      </c>
      <c r="I387" s="48">
        <v>0</v>
      </c>
    </row>
    <row r="388" spans="1:9" x14ac:dyDescent="0.3">
      <c r="A388" t="s">
        <v>518</v>
      </c>
      <c r="B388" t="b">
        <v>1</v>
      </c>
      <c r="C388" s="26">
        <v>121</v>
      </c>
      <c r="D388" s="97">
        <v>20</v>
      </c>
      <c r="E388" s="48">
        <v>0.16528925619834711</v>
      </c>
      <c r="F388" s="97">
        <v>14</v>
      </c>
      <c r="G388" s="48">
        <v>0.11570247933884298</v>
      </c>
      <c r="H388" t="b">
        <v>0</v>
      </c>
      <c r="I388" s="48">
        <v>0.7</v>
      </c>
    </row>
    <row r="389" spans="1:9" hidden="1" x14ac:dyDescent="0.3">
      <c r="A389" s="59" t="s">
        <v>343</v>
      </c>
      <c r="B389" s="81" t="b">
        <v>0</v>
      </c>
      <c r="C389" s="81">
        <v>0</v>
      </c>
      <c r="D389" s="96">
        <v>0</v>
      </c>
      <c r="E389" s="48" t="s">
        <v>753</v>
      </c>
      <c r="F389" s="96">
        <v>0</v>
      </c>
      <c r="G389" s="48" t="s">
        <v>753</v>
      </c>
      <c r="H389" s="81" t="b">
        <v>0</v>
      </c>
      <c r="I389" s="48" t="s">
        <v>753</v>
      </c>
    </row>
    <row r="390" spans="1:9" hidden="1" x14ac:dyDescent="0.3">
      <c r="A390" s="59" t="s">
        <v>340</v>
      </c>
      <c r="B390" s="81" t="b">
        <v>0</v>
      </c>
      <c r="C390" s="81">
        <v>0</v>
      </c>
      <c r="D390" s="96">
        <v>0</v>
      </c>
      <c r="E390" s="48" t="s">
        <v>753</v>
      </c>
      <c r="F390" s="96">
        <v>0</v>
      </c>
      <c r="G390" s="48" t="s">
        <v>753</v>
      </c>
      <c r="H390" s="81" t="b">
        <v>1</v>
      </c>
      <c r="I390" s="48" t="s">
        <v>753</v>
      </c>
    </row>
    <row r="391" spans="1:9" hidden="1" x14ac:dyDescent="0.3">
      <c r="A391" s="59" t="s">
        <v>341</v>
      </c>
      <c r="B391" s="81" t="b">
        <v>0</v>
      </c>
      <c r="C391" s="81">
        <v>18</v>
      </c>
      <c r="D391" s="96">
        <v>0</v>
      </c>
      <c r="E391" s="48">
        <v>0</v>
      </c>
      <c r="F391" s="96">
        <v>0</v>
      </c>
      <c r="G391" s="48">
        <v>0</v>
      </c>
      <c r="H391" s="81" t="b">
        <v>0</v>
      </c>
      <c r="I391" s="48" t="s">
        <v>753</v>
      </c>
    </row>
    <row r="392" spans="1:9" x14ac:dyDescent="0.3">
      <c r="A392" s="59" t="s">
        <v>195</v>
      </c>
      <c r="B392" s="81" t="b">
        <v>0</v>
      </c>
      <c r="C392" s="81">
        <v>225</v>
      </c>
      <c r="D392" s="96">
        <v>37</v>
      </c>
      <c r="E392" s="48">
        <v>0.16444444444444445</v>
      </c>
      <c r="F392" s="96">
        <v>0</v>
      </c>
      <c r="G392" s="48">
        <v>0</v>
      </c>
      <c r="H392" s="81" t="b">
        <v>0</v>
      </c>
      <c r="I392" s="48">
        <v>0</v>
      </c>
    </row>
    <row r="393" spans="1:9" x14ac:dyDescent="0.3">
      <c r="A393" s="59" t="s">
        <v>352</v>
      </c>
      <c r="B393" s="81" t="b">
        <v>1</v>
      </c>
      <c r="C393" s="81">
        <v>98</v>
      </c>
      <c r="D393" s="96">
        <v>16</v>
      </c>
      <c r="E393" s="48">
        <v>0.16326530612244897</v>
      </c>
      <c r="F393" s="96">
        <v>0</v>
      </c>
      <c r="G393" s="48">
        <v>0</v>
      </c>
      <c r="H393" s="81" t="b">
        <v>0</v>
      </c>
      <c r="I393" s="48">
        <v>0</v>
      </c>
    </row>
    <row r="394" spans="1:9" x14ac:dyDescent="0.3">
      <c r="A394" s="59" t="s">
        <v>276</v>
      </c>
      <c r="B394" s="81" t="b">
        <v>1</v>
      </c>
      <c r="C394" s="81">
        <v>299</v>
      </c>
      <c r="D394" s="96">
        <v>48</v>
      </c>
      <c r="E394" s="48">
        <v>0.16053511705685619</v>
      </c>
      <c r="F394" s="96">
        <v>14</v>
      </c>
      <c r="G394" s="48">
        <v>4.6822742474916385E-2</v>
      </c>
      <c r="H394" s="81" t="b">
        <v>0</v>
      </c>
      <c r="I394" s="48">
        <v>0.29166666666666669</v>
      </c>
    </row>
    <row r="395" spans="1:9" hidden="1" x14ac:dyDescent="0.3">
      <c r="A395" s="59" t="s">
        <v>347</v>
      </c>
      <c r="B395" s="81" t="b">
        <v>0</v>
      </c>
      <c r="C395" s="81">
        <v>35</v>
      </c>
      <c r="D395" s="96">
        <v>0</v>
      </c>
      <c r="E395" s="48">
        <v>0</v>
      </c>
      <c r="F395" s="96">
        <v>0</v>
      </c>
      <c r="G395" s="48">
        <v>0</v>
      </c>
      <c r="H395" s="81" t="b">
        <v>0</v>
      </c>
      <c r="I395" s="48" t="s">
        <v>753</v>
      </c>
    </row>
    <row r="396" spans="1:9" hidden="1" x14ac:dyDescent="0.3">
      <c r="A396" s="59" t="s">
        <v>423</v>
      </c>
      <c r="B396" s="81" t="b">
        <v>0</v>
      </c>
      <c r="C396" s="81">
        <v>16</v>
      </c>
      <c r="D396" s="96">
        <v>0</v>
      </c>
      <c r="E396" s="48">
        <v>0</v>
      </c>
      <c r="F396" s="96">
        <v>0</v>
      </c>
      <c r="G396" s="48">
        <v>0</v>
      </c>
      <c r="H396" s="81" t="b">
        <v>0</v>
      </c>
      <c r="I396" s="48" t="s">
        <v>753</v>
      </c>
    </row>
    <row r="397" spans="1:9" x14ac:dyDescent="0.3">
      <c r="A397" s="59" t="s">
        <v>250</v>
      </c>
      <c r="B397" s="81" t="b">
        <v>1</v>
      </c>
      <c r="C397" s="81">
        <v>363</v>
      </c>
      <c r="D397" s="96">
        <v>58</v>
      </c>
      <c r="E397" s="48">
        <v>0.15977961432506887</v>
      </c>
      <c r="F397" s="96">
        <v>11</v>
      </c>
      <c r="G397" s="48">
        <v>3.0303030303030304E-2</v>
      </c>
      <c r="H397" s="81" t="b">
        <v>0</v>
      </c>
      <c r="I397" s="48">
        <v>0.18965517241379309</v>
      </c>
    </row>
    <row r="398" spans="1:9" hidden="1" x14ac:dyDescent="0.3">
      <c r="A398" s="59" t="s">
        <v>349</v>
      </c>
      <c r="B398" s="81" t="b">
        <v>0</v>
      </c>
      <c r="C398" s="81">
        <v>17</v>
      </c>
      <c r="D398" s="96">
        <v>0</v>
      </c>
      <c r="E398" s="48">
        <v>0</v>
      </c>
      <c r="F398" s="96">
        <v>0</v>
      </c>
      <c r="G398" s="48">
        <v>0</v>
      </c>
      <c r="H398" s="81" t="b">
        <v>0</v>
      </c>
      <c r="I398" s="48" t="s">
        <v>753</v>
      </c>
    </row>
    <row r="399" spans="1:9" hidden="1" x14ac:dyDescent="0.3">
      <c r="A399" s="59" t="s">
        <v>350</v>
      </c>
      <c r="B399" s="81" t="b">
        <v>0</v>
      </c>
      <c r="C399" s="81">
        <v>0</v>
      </c>
      <c r="D399" s="96">
        <v>0</v>
      </c>
      <c r="E399" s="48" t="s">
        <v>753</v>
      </c>
      <c r="F399" s="96">
        <v>0</v>
      </c>
      <c r="G399" s="48" t="s">
        <v>753</v>
      </c>
      <c r="H399" s="81" t="b">
        <v>1</v>
      </c>
      <c r="I399" s="48" t="s">
        <v>753</v>
      </c>
    </row>
    <row r="400" spans="1:9" hidden="1" x14ac:dyDescent="0.3">
      <c r="A400" s="59" t="s">
        <v>584</v>
      </c>
      <c r="B400" s="81" t="b">
        <v>0</v>
      </c>
      <c r="C400" s="81">
        <v>56</v>
      </c>
      <c r="D400" s="96">
        <v>0</v>
      </c>
      <c r="E400" s="48">
        <v>0</v>
      </c>
      <c r="F400" s="96">
        <v>0</v>
      </c>
      <c r="G400" s="48">
        <v>0</v>
      </c>
      <c r="H400" s="81" t="b">
        <v>0</v>
      </c>
      <c r="I400" s="48" t="s">
        <v>753</v>
      </c>
    </row>
    <row r="401" spans="1:9" x14ac:dyDescent="0.3">
      <c r="A401" s="59" t="s">
        <v>227</v>
      </c>
      <c r="B401" s="81" t="b">
        <v>0</v>
      </c>
      <c r="C401" s="81">
        <v>69</v>
      </c>
      <c r="D401" s="96">
        <v>11</v>
      </c>
      <c r="E401" s="48">
        <v>0.15942028985507245</v>
      </c>
      <c r="F401" s="96">
        <v>0</v>
      </c>
      <c r="G401" s="48">
        <v>0</v>
      </c>
      <c r="H401" s="81" t="b">
        <v>0</v>
      </c>
      <c r="I401" s="48">
        <v>0</v>
      </c>
    </row>
    <row r="402" spans="1:9" hidden="1" x14ac:dyDescent="0.3">
      <c r="A402" s="59" t="s">
        <v>603</v>
      </c>
      <c r="B402" s="81" t="b">
        <v>0</v>
      </c>
      <c r="C402" s="81">
        <v>42</v>
      </c>
      <c r="D402" s="96">
        <v>0</v>
      </c>
      <c r="E402" s="48">
        <v>0</v>
      </c>
      <c r="F402" s="96">
        <v>0</v>
      </c>
      <c r="G402" s="48">
        <v>0</v>
      </c>
      <c r="H402" s="81" t="b">
        <v>0</v>
      </c>
      <c r="I402" s="48" t="s">
        <v>753</v>
      </c>
    </row>
    <row r="403" spans="1:9" x14ac:dyDescent="0.3">
      <c r="A403" s="59" t="s">
        <v>286</v>
      </c>
      <c r="B403" s="81" t="b">
        <v>1</v>
      </c>
      <c r="C403" s="81">
        <v>88</v>
      </c>
      <c r="D403" s="96">
        <v>14</v>
      </c>
      <c r="E403" s="48">
        <v>0.15909090909090909</v>
      </c>
      <c r="F403" s="96">
        <v>0</v>
      </c>
      <c r="G403" s="48">
        <v>0</v>
      </c>
      <c r="H403" s="81" t="b">
        <v>0</v>
      </c>
      <c r="I403" s="48">
        <v>0</v>
      </c>
    </row>
    <row r="404" spans="1:9" x14ac:dyDescent="0.3">
      <c r="A404" t="s">
        <v>532</v>
      </c>
      <c r="B404" t="b">
        <v>1</v>
      </c>
      <c r="C404" s="26">
        <v>276</v>
      </c>
      <c r="D404" s="97">
        <v>43</v>
      </c>
      <c r="E404" s="48">
        <v>0.15579710144927536</v>
      </c>
      <c r="F404" s="97">
        <v>12</v>
      </c>
      <c r="G404" s="48">
        <v>4.3478260869565216E-2</v>
      </c>
      <c r="H404" t="b">
        <v>0</v>
      </c>
      <c r="I404" s="48">
        <v>0.27906976744186046</v>
      </c>
    </row>
    <row r="405" spans="1:9" hidden="1" x14ac:dyDescent="0.3">
      <c r="A405" s="59" t="s">
        <v>627</v>
      </c>
      <c r="B405" s="81" t="b">
        <v>0</v>
      </c>
      <c r="C405" s="81">
        <v>11</v>
      </c>
      <c r="D405" s="96">
        <v>0</v>
      </c>
      <c r="E405" s="48">
        <v>0</v>
      </c>
      <c r="F405" s="96">
        <v>0</v>
      </c>
      <c r="G405" s="48">
        <v>0</v>
      </c>
      <c r="H405" s="81" t="b">
        <v>0</v>
      </c>
      <c r="I405" s="48" t="s">
        <v>753</v>
      </c>
    </row>
    <row r="406" spans="1:9" x14ac:dyDescent="0.3">
      <c r="A406" t="s">
        <v>420</v>
      </c>
      <c r="B406" t="b">
        <v>1</v>
      </c>
      <c r="C406" s="26">
        <v>71</v>
      </c>
      <c r="D406" s="97">
        <v>11</v>
      </c>
      <c r="E406" s="48">
        <v>0.15492957746478872</v>
      </c>
      <c r="F406" s="97">
        <v>11</v>
      </c>
      <c r="G406" s="48">
        <v>0.15492957746478872</v>
      </c>
      <c r="H406" t="b">
        <v>0</v>
      </c>
      <c r="I406" s="48">
        <v>1</v>
      </c>
    </row>
    <row r="407" spans="1:9" x14ac:dyDescent="0.3">
      <c r="A407" t="s">
        <v>459</v>
      </c>
      <c r="B407" t="b">
        <v>1</v>
      </c>
      <c r="C407" s="26">
        <v>455</v>
      </c>
      <c r="D407" s="97">
        <v>70</v>
      </c>
      <c r="E407" s="48">
        <v>0.15384615384615385</v>
      </c>
      <c r="F407" s="97">
        <v>89</v>
      </c>
      <c r="G407" s="48">
        <v>0.1956043956043956</v>
      </c>
      <c r="H407" t="b">
        <v>0</v>
      </c>
      <c r="I407" s="48">
        <v>1.2714285714285714</v>
      </c>
    </row>
    <row r="408" spans="1:9" hidden="1" x14ac:dyDescent="0.3">
      <c r="A408" s="59" t="s">
        <v>356</v>
      </c>
      <c r="B408" s="81" t="b">
        <v>0</v>
      </c>
      <c r="C408" s="81">
        <v>0</v>
      </c>
      <c r="D408" s="96">
        <v>0</v>
      </c>
      <c r="E408" s="48" t="s">
        <v>753</v>
      </c>
      <c r="F408" s="96">
        <v>0</v>
      </c>
      <c r="G408" s="48" t="s">
        <v>753</v>
      </c>
      <c r="H408" s="81" t="b">
        <v>1</v>
      </c>
      <c r="I408" s="48" t="s">
        <v>753</v>
      </c>
    </row>
    <row r="409" spans="1:9" hidden="1" x14ac:dyDescent="0.3">
      <c r="A409" s="59" t="s">
        <v>357</v>
      </c>
      <c r="B409" s="81" t="b">
        <v>1</v>
      </c>
      <c r="C409" s="81">
        <v>13</v>
      </c>
      <c r="D409" s="96">
        <v>0</v>
      </c>
      <c r="E409" s="48">
        <v>0</v>
      </c>
      <c r="F409" s="96">
        <v>0</v>
      </c>
      <c r="G409" s="48">
        <v>0</v>
      </c>
      <c r="H409" s="81" t="b">
        <v>0</v>
      </c>
      <c r="I409" s="48" t="s">
        <v>753</v>
      </c>
    </row>
    <row r="410" spans="1:9" hidden="1" x14ac:dyDescent="0.3">
      <c r="A410" s="59" t="s">
        <v>604</v>
      </c>
      <c r="B410" s="81" t="b">
        <v>0</v>
      </c>
      <c r="C410" s="81">
        <v>0</v>
      </c>
      <c r="D410" s="96">
        <v>0</v>
      </c>
      <c r="E410" s="48" t="s">
        <v>753</v>
      </c>
      <c r="F410" s="96">
        <v>0</v>
      </c>
      <c r="G410" s="48" t="s">
        <v>753</v>
      </c>
      <c r="H410" s="81" t="b">
        <v>0</v>
      </c>
      <c r="I410" s="48" t="s">
        <v>753</v>
      </c>
    </row>
    <row r="411" spans="1:9" hidden="1" x14ac:dyDescent="0.3">
      <c r="A411" s="59" t="s">
        <v>358</v>
      </c>
      <c r="B411" s="81" t="b">
        <v>0</v>
      </c>
      <c r="C411" s="81">
        <v>0</v>
      </c>
      <c r="D411" s="96">
        <v>0</v>
      </c>
      <c r="E411" s="48" t="s">
        <v>753</v>
      </c>
      <c r="F411" s="96">
        <v>0</v>
      </c>
      <c r="G411" s="48" t="s">
        <v>753</v>
      </c>
      <c r="H411" s="81" t="b">
        <v>0</v>
      </c>
      <c r="I411" s="48" t="s">
        <v>753</v>
      </c>
    </row>
    <row r="412" spans="1:9" hidden="1" x14ac:dyDescent="0.3">
      <c r="A412" s="59" t="s">
        <v>359</v>
      </c>
      <c r="B412" s="81" t="b">
        <v>0</v>
      </c>
      <c r="C412" s="81">
        <v>0</v>
      </c>
      <c r="D412" s="96">
        <v>0</v>
      </c>
      <c r="E412" s="48" t="s">
        <v>753</v>
      </c>
      <c r="F412" s="96">
        <v>0</v>
      </c>
      <c r="G412" s="48" t="s">
        <v>753</v>
      </c>
      <c r="H412" s="81" t="b">
        <v>0</v>
      </c>
      <c r="I412" s="48" t="s">
        <v>753</v>
      </c>
    </row>
    <row r="413" spans="1:9" hidden="1" x14ac:dyDescent="0.3">
      <c r="A413" s="59" t="s">
        <v>360</v>
      </c>
      <c r="B413" s="81" t="b">
        <v>0</v>
      </c>
      <c r="C413" s="81">
        <v>0</v>
      </c>
      <c r="D413" s="96">
        <v>0</v>
      </c>
      <c r="E413" s="48" t="s">
        <v>753</v>
      </c>
      <c r="F413" s="96">
        <v>0</v>
      </c>
      <c r="G413" s="48" t="s">
        <v>753</v>
      </c>
      <c r="H413" s="81" t="b">
        <v>0</v>
      </c>
      <c r="I413" s="48" t="s">
        <v>753</v>
      </c>
    </row>
    <row r="414" spans="1:9" hidden="1" x14ac:dyDescent="0.3">
      <c r="A414" s="59" t="s">
        <v>361</v>
      </c>
      <c r="B414" s="81" t="b">
        <v>1</v>
      </c>
      <c r="C414" s="81">
        <v>146</v>
      </c>
      <c r="D414" s="96">
        <v>0</v>
      </c>
      <c r="E414" s="48">
        <v>0</v>
      </c>
      <c r="F414" s="96">
        <v>0</v>
      </c>
      <c r="G414" s="48">
        <v>0</v>
      </c>
      <c r="H414" s="81" t="b">
        <v>0</v>
      </c>
      <c r="I414" s="48" t="s">
        <v>753</v>
      </c>
    </row>
    <row r="415" spans="1:9" hidden="1" x14ac:dyDescent="0.3">
      <c r="A415" s="59" t="s">
        <v>362</v>
      </c>
      <c r="B415" s="81" t="b">
        <v>0</v>
      </c>
      <c r="C415" s="81">
        <v>35</v>
      </c>
      <c r="D415" s="96">
        <v>0</v>
      </c>
      <c r="E415" s="48">
        <v>0</v>
      </c>
      <c r="F415" s="96">
        <v>0</v>
      </c>
      <c r="G415" s="48">
        <v>0</v>
      </c>
      <c r="H415" s="81" t="b">
        <v>0</v>
      </c>
      <c r="I415" s="48" t="s">
        <v>753</v>
      </c>
    </row>
    <row r="416" spans="1:9" x14ac:dyDescent="0.3">
      <c r="A416" t="s">
        <v>482</v>
      </c>
      <c r="B416" t="b">
        <v>1</v>
      </c>
      <c r="C416" s="26">
        <v>234</v>
      </c>
      <c r="D416" s="97">
        <v>36</v>
      </c>
      <c r="E416" s="48">
        <v>0.15384615384615385</v>
      </c>
      <c r="F416" s="97">
        <v>36</v>
      </c>
      <c r="G416" s="48">
        <v>0.15384615384615385</v>
      </c>
      <c r="H416" t="b">
        <v>0</v>
      </c>
      <c r="I416" s="48">
        <v>1</v>
      </c>
    </row>
    <row r="417" spans="1:9" x14ac:dyDescent="0.3">
      <c r="A417" s="59" t="s">
        <v>299</v>
      </c>
      <c r="B417" s="81" t="b">
        <v>1</v>
      </c>
      <c r="C417" s="81">
        <v>91</v>
      </c>
      <c r="D417" s="96">
        <v>14</v>
      </c>
      <c r="E417" s="48">
        <v>0.15384615384615385</v>
      </c>
      <c r="F417" s="96">
        <v>0</v>
      </c>
      <c r="G417" s="48">
        <v>0</v>
      </c>
      <c r="H417" s="81" t="b">
        <v>0</v>
      </c>
      <c r="I417" s="48">
        <v>0</v>
      </c>
    </row>
    <row r="418" spans="1:9" x14ac:dyDescent="0.3">
      <c r="A418" s="59" t="s">
        <v>137</v>
      </c>
      <c r="B418" s="81" t="b">
        <v>1</v>
      </c>
      <c r="C418" s="81">
        <v>436</v>
      </c>
      <c r="D418" s="96">
        <v>67</v>
      </c>
      <c r="E418" s="48">
        <v>0.1536697247706422</v>
      </c>
      <c r="F418" s="96">
        <v>46</v>
      </c>
      <c r="G418" s="48">
        <v>0.10550458715596331</v>
      </c>
      <c r="H418" s="81" t="b">
        <v>0</v>
      </c>
      <c r="I418" s="48">
        <v>0.68656716417910446</v>
      </c>
    </row>
    <row r="419" spans="1:9" x14ac:dyDescent="0.3">
      <c r="A419" t="s">
        <v>475</v>
      </c>
      <c r="B419" t="b">
        <v>1</v>
      </c>
      <c r="C419" s="26">
        <v>72</v>
      </c>
      <c r="D419" s="97">
        <v>11</v>
      </c>
      <c r="E419" s="48">
        <v>0.15277777777777779</v>
      </c>
      <c r="F419" s="97">
        <v>0</v>
      </c>
      <c r="G419" s="48">
        <v>0</v>
      </c>
      <c r="H419" t="b">
        <v>0</v>
      </c>
      <c r="I419" s="48">
        <v>0</v>
      </c>
    </row>
    <row r="420" spans="1:9" x14ac:dyDescent="0.3">
      <c r="A420" s="59" t="s">
        <v>88</v>
      </c>
      <c r="B420" s="81" t="b">
        <v>1</v>
      </c>
      <c r="C420" s="81">
        <v>334</v>
      </c>
      <c r="D420" s="96">
        <v>51</v>
      </c>
      <c r="E420" s="48">
        <v>0.15269461077844312</v>
      </c>
      <c r="F420" s="96">
        <v>30</v>
      </c>
      <c r="G420" s="48">
        <v>8.9820359281437126E-2</v>
      </c>
      <c r="H420" s="81" t="b">
        <v>0</v>
      </c>
      <c r="I420" s="48">
        <v>0.58823529411764708</v>
      </c>
    </row>
    <row r="421" spans="1:9" hidden="1" x14ac:dyDescent="0.3">
      <c r="A421" s="59" t="s">
        <v>368</v>
      </c>
      <c r="B421" s="81" t="b">
        <v>1</v>
      </c>
      <c r="C421" s="81">
        <v>23</v>
      </c>
      <c r="D421" s="96">
        <v>0</v>
      </c>
      <c r="E421" s="48">
        <v>0</v>
      </c>
      <c r="F421" s="96">
        <v>0</v>
      </c>
      <c r="G421" s="48">
        <v>0</v>
      </c>
      <c r="H421" s="81" t="b">
        <v>0</v>
      </c>
      <c r="I421" s="48" t="s">
        <v>753</v>
      </c>
    </row>
    <row r="422" spans="1:9" x14ac:dyDescent="0.3">
      <c r="A422" s="59" t="s">
        <v>330</v>
      </c>
      <c r="B422" s="81" t="b">
        <v>1</v>
      </c>
      <c r="C422" s="81">
        <v>402</v>
      </c>
      <c r="D422" s="96">
        <v>61</v>
      </c>
      <c r="E422" s="48">
        <v>0.15174129353233831</v>
      </c>
      <c r="F422" s="96">
        <v>14</v>
      </c>
      <c r="G422" s="48">
        <v>3.482587064676617E-2</v>
      </c>
      <c r="H422" s="81" t="b">
        <v>0</v>
      </c>
      <c r="I422" s="48">
        <v>0.22950819672131148</v>
      </c>
    </row>
    <row r="423" spans="1:9" hidden="1" x14ac:dyDescent="0.3">
      <c r="A423" s="59" t="s">
        <v>571</v>
      </c>
      <c r="B423" s="81" t="b">
        <v>0</v>
      </c>
      <c r="C423" s="81">
        <v>0</v>
      </c>
      <c r="D423" s="96">
        <v>0</v>
      </c>
      <c r="E423" s="48" t="s">
        <v>753</v>
      </c>
      <c r="F423" s="96">
        <v>0</v>
      </c>
      <c r="G423" s="48" t="s">
        <v>753</v>
      </c>
      <c r="H423" s="81" t="b">
        <v>0</v>
      </c>
      <c r="I423" s="48" t="s">
        <v>753</v>
      </c>
    </row>
    <row r="424" spans="1:9" x14ac:dyDescent="0.3">
      <c r="A424" s="59" t="s">
        <v>245</v>
      </c>
      <c r="B424" s="81" t="b">
        <v>1</v>
      </c>
      <c r="C424" s="81">
        <v>145</v>
      </c>
      <c r="D424" s="96">
        <v>22</v>
      </c>
      <c r="E424" s="48">
        <v>0.15172413793103448</v>
      </c>
      <c r="F424" s="96">
        <v>11</v>
      </c>
      <c r="G424" s="48">
        <v>7.586206896551724E-2</v>
      </c>
      <c r="H424" s="81" t="b">
        <v>0</v>
      </c>
      <c r="I424" s="48">
        <v>0.5</v>
      </c>
    </row>
    <row r="425" spans="1:9" hidden="1" x14ac:dyDescent="0.3">
      <c r="A425" s="59" t="s">
        <v>572</v>
      </c>
      <c r="B425" s="81" t="b">
        <v>0</v>
      </c>
      <c r="C425" s="81">
        <v>10</v>
      </c>
      <c r="D425" s="96">
        <v>0</v>
      </c>
      <c r="E425" s="48">
        <v>0</v>
      </c>
      <c r="F425" s="96">
        <v>0</v>
      </c>
      <c r="G425" s="48">
        <v>0</v>
      </c>
      <c r="H425" s="81" t="b">
        <v>0</v>
      </c>
      <c r="I425" s="48" t="s">
        <v>753</v>
      </c>
    </row>
    <row r="426" spans="1:9" hidden="1" x14ac:dyDescent="0.3">
      <c r="A426" s="59" t="s">
        <v>371</v>
      </c>
      <c r="B426" s="81" t="b">
        <v>0</v>
      </c>
      <c r="C426" s="81">
        <v>0</v>
      </c>
      <c r="D426" s="96">
        <v>0</v>
      </c>
      <c r="E426" s="48" t="s">
        <v>753</v>
      </c>
      <c r="F426" s="96">
        <v>0</v>
      </c>
      <c r="G426" s="48" t="s">
        <v>753</v>
      </c>
      <c r="H426" s="81" t="b">
        <v>0</v>
      </c>
      <c r="I426" s="48" t="s">
        <v>753</v>
      </c>
    </row>
    <row r="427" spans="1:9" x14ac:dyDescent="0.3">
      <c r="A427" s="59" t="s">
        <v>353</v>
      </c>
      <c r="B427" s="81" t="b">
        <v>1</v>
      </c>
      <c r="C427" s="81">
        <v>126</v>
      </c>
      <c r="D427" s="96">
        <v>19</v>
      </c>
      <c r="E427" s="48">
        <v>0.15079365079365079</v>
      </c>
      <c r="F427" s="96">
        <v>0</v>
      </c>
      <c r="G427" s="48">
        <v>0</v>
      </c>
      <c r="H427" s="81" t="b">
        <v>0</v>
      </c>
      <c r="I427" s="48">
        <v>0</v>
      </c>
    </row>
    <row r="428" spans="1:9" hidden="1" x14ac:dyDescent="0.3">
      <c r="A428" s="59" t="s">
        <v>373</v>
      </c>
      <c r="B428" s="81" t="b">
        <v>0</v>
      </c>
      <c r="C428" s="81">
        <v>0</v>
      </c>
      <c r="D428" s="96">
        <v>0</v>
      </c>
      <c r="E428" s="48" t="s">
        <v>753</v>
      </c>
      <c r="F428" s="96">
        <v>0</v>
      </c>
      <c r="G428" s="48" t="s">
        <v>753</v>
      </c>
      <c r="H428" s="81" t="b">
        <v>0</v>
      </c>
      <c r="I428" s="48" t="s">
        <v>753</v>
      </c>
    </row>
    <row r="429" spans="1:9" hidden="1" x14ac:dyDescent="0.3">
      <c r="A429" s="59" t="s">
        <v>628</v>
      </c>
      <c r="B429" s="81" t="b">
        <v>0</v>
      </c>
      <c r="C429" s="81">
        <v>0</v>
      </c>
      <c r="D429" s="96">
        <v>0</v>
      </c>
      <c r="E429" s="48" t="s">
        <v>753</v>
      </c>
      <c r="F429" s="96">
        <v>0</v>
      </c>
      <c r="G429" s="48" t="s">
        <v>753</v>
      </c>
      <c r="H429" s="81" t="b">
        <v>0</v>
      </c>
      <c r="I429" s="48" t="s">
        <v>753</v>
      </c>
    </row>
    <row r="430" spans="1:9" hidden="1" x14ac:dyDescent="0.3">
      <c r="A430" s="59" t="s">
        <v>374</v>
      </c>
      <c r="B430" s="81" t="b">
        <v>0</v>
      </c>
      <c r="C430" s="81">
        <v>0</v>
      </c>
      <c r="D430" s="96">
        <v>0</v>
      </c>
      <c r="E430" s="48" t="s">
        <v>753</v>
      </c>
      <c r="F430" s="96">
        <v>0</v>
      </c>
      <c r="G430" s="48" t="s">
        <v>753</v>
      </c>
      <c r="H430" s="81" t="b">
        <v>0</v>
      </c>
      <c r="I430" s="48" t="s">
        <v>753</v>
      </c>
    </row>
    <row r="431" spans="1:9" hidden="1" x14ac:dyDescent="0.3">
      <c r="A431" s="59" t="s">
        <v>375</v>
      </c>
      <c r="B431" s="81" t="b">
        <v>0</v>
      </c>
      <c r="C431" s="81">
        <v>0</v>
      </c>
      <c r="D431" s="96">
        <v>0</v>
      </c>
      <c r="E431" s="48" t="s">
        <v>753</v>
      </c>
      <c r="F431" s="96">
        <v>0</v>
      </c>
      <c r="G431" s="48" t="s">
        <v>753</v>
      </c>
      <c r="H431" s="81" t="b">
        <v>1</v>
      </c>
      <c r="I431" s="48" t="s">
        <v>753</v>
      </c>
    </row>
    <row r="432" spans="1:9" hidden="1" x14ac:dyDescent="0.3">
      <c r="A432" s="59" t="s">
        <v>573</v>
      </c>
      <c r="B432" s="81" t="b">
        <v>0</v>
      </c>
      <c r="C432" s="81">
        <v>0</v>
      </c>
      <c r="D432" s="96">
        <v>0</v>
      </c>
      <c r="E432" s="48" t="s">
        <v>753</v>
      </c>
      <c r="F432" s="96">
        <v>0</v>
      </c>
      <c r="G432" s="48" t="s">
        <v>753</v>
      </c>
      <c r="H432" s="81" t="b">
        <v>1</v>
      </c>
      <c r="I432" s="48" t="s">
        <v>753</v>
      </c>
    </row>
    <row r="433" spans="1:9" hidden="1" x14ac:dyDescent="0.3">
      <c r="A433" s="59" t="s">
        <v>376</v>
      </c>
      <c r="B433" s="81" t="b">
        <v>0</v>
      </c>
      <c r="C433" s="81">
        <v>25</v>
      </c>
      <c r="D433" s="96">
        <v>0</v>
      </c>
      <c r="E433" s="48">
        <v>0</v>
      </c>
      <c r="F433" s="96">
        <v>0</v>
      </c>
      <c r="G433" s="48">
        <v>0</v>
      </c>
      <c r="H433" s="81" t="b">
        <v>0</v>
      </c>
      <c r="I433" s="48" t="s">
        <v>753</v>
      </c>
    </row>
    <row r="434" spans="1:9" hidden="1" x14ac:dyDescent="0.3">
      <c r="A434" s="59" t="s">
        <v>629</v>
      </c>
      <c r="B434" s="81" t="b">
        <v>0</v>
      </c>
      <c r="C434" s="81">
        <v>0</v>
      </c>
      <c r="D434" s="96">
        <v>0</v>
      </c>
      <c r="E434" s="48" t="s">
        <v>753</v>
      </c>
      <c r="F434" s="96">
        <v>0</v>
      </c>
      <c r="G434" s="48" t="s">
        <v>753</v>
      </c>
      <c r="H434" s="81" t="b">
        <v>0</v>
      </c>
      <c r="I434" s="48" t="s">
        <v>753</v>
      </c>
    </row>
    <row r="435" spans="1:9" hidden="1" x14ac:dyDescent="0.3">
      <c r="A435" s="59" t="s">
        <v>574</v>
      </c>
      <c r="B435" s="81" t="b">
        <v>0</v>
      </c>
      <c r="C435" s="81">
        <v>29</v>
      </c>
      <c r="D435" s="96">
        <v>0</v>
      </c>
      <c r="E435" s="48">
        <v>0</v>
      </c>
      <c r="F435" s="96">
        <v>0</v>
      </c>
      <c r="G435" s="48">
        <v>0</v>
      </c>
      <c r="H435" s="81" t="b">
        <v>0</v>
      </c>
      <c r="I435" s="48" t="s">
        <v>753</v>
      </c>
    </row>
    <row r="436" spans="1:9" hidden="1" x14ac:dyDescent="0.3">
      <c r="A436" s="59" t="s">
        <v>575</v>
      </c>
      <c r="B436" s="81" t="b">
        <v>0</v>
      </c>
      <c r="C436" s="81">
        <v>25</v>
      </c>
      <c r="D436" s="96">
        <v>0</v>
      </c>
      <c r="E436" s="48">
        <v>0</v>
      </c>
      <c r="F436" s="96">
        <v>0</v>
      </c>
      <c r="G436" s="48">
        <v>0</v>
      </c>
      <c r="H436" s="81" t="b">
        <v>0</v>
      </c>
      <c r="I436" s="48" t="s">
        <v>753</v>
      </c>
    </row>
    <row r="437" spans="1:9" hidden="1" x14ac:dyDescent="0.3">
      <c r="A437" s="59" t="s">
        <v>630</v>
      </c>
      <c r="B437" s="81" t="b">
        <v>0</v>
      </c>
      <c r="C437" s="81">
        <v>0</v>
      </c>
      <c r="D437" s="96">
        <v>0</v>
      </c>
      <c r="E437" s="48" t="s">
        <v>753</v>
      </c>
      <c r="F437" s="96">
        <v>0</v>
      </c>
      <c r="G437" s="48" t="s">
        <v>753</v>
      </c>
      <c r="H437" s="81" t="b">
        <v>0</v>
      </c>
      <c r="I437" s="48" t="s">
        <v>753</v>
      </c>
    </row>
    <row r="438" spans="1:9" hidden="1" x14ac:dyDescent="0.3">
      <c r="A438" s="59" t="s">
        <v>576</v>
      </c>
      <c r="B438" s="81" t="b">
        <v>0</v>
      </c>
      <c r="C438" s="81">
        <v>24</v>
      </c>
      <c r="D438" s="96">
        <v>0</v>
      </c>
      <c r="E438" s="48">
        <v>0</v>
      </c>
      <c r="F438" s="96">
        <v>0</v>
      </c>
      <c r="G438" s="48">
        <v>0</v>
      </c>
      <c r="H438" s="81" t="b">
        <v>0</v>
      </c>
      <c r="I438" s="48" t="s">
        <v>753</v>
      </c>
    </row>
    <row r="439" spans="1:9" hidden="1" x14ac:dyDescent="0.3">
      <c r="A439" s="59" t="s">
        <v>377</v>
      </c>
      <c r="B439" s="81" t="b">
        <v>0</v>
      </c>
      <c r="C439" s="81">
        <v>81</v>
      </c>
      <c r="D439" s="96">
        <v>0</v>
      </c>
      <c r="E439" s="48">
        <v>0</v>
      </c>
      <c r="F439" s="96">
        <v>0</v>
      </c>
      <c r="G439" s="48">
        <v>0</v>
      </c>
      <c r="H439" s="81" t="b">
        <v>0</v>
      </c>
      <c r="I439" s="48" t="s">
        <v>753</v>
      </c>
    </row>
    <row r="440" spans="1:9" x14ac:dyDescent="0.3">
      <c r="A440" t="s">
        <v>429</v>
      </c>
      <c r="B440" t="b">
        <v>1</v>
      </c>
      <c r="C440" s="26">
        <v>67</v>
      </c>
      <c r="D440" s="97">
        <v>10</v>
      </c>
      <c r="E440" s="48">
        <v>0.14925373134328357</v>
      </c>
      <c r="F440" s="97">
        <v>0</v>
      </c>
      <c r="G440" s="48">
        <v>0</v>
      </c>
      <c r="H440" t="b">
        <v>0</v>
      </c>
      <c r="I440" s="48">
        <v>0</v>
      </c>
    </row>
    <row r="441" spans="1:9" hidden="1" x14ac:dyDescent="0.3">
      <c r="A441" s="59" t="s">
        <v>379</v>
      </c>
      <c r="B441" s="81" t="b">
        <v>0</v>
      </c>
      <c r="C441" s="81">
        <v>113</v>
      </c>
      <c r="D441" s="96">
        <v>0</v>
      </c>
      <c r="E441" s="48">
        <v>0</v>
      </c>
      <c r="F441" s="96">
        <v>0</v>
      </c>
      <c r="G441" s="48">
        <v>0</v>
      </c>
      <c r="H441" s="81" t="b">
        <v>0</v>
      </c>
      <c r="I441" s="48" t="s">
        <v>753</v>
      </c>
    </row>
    <row r="442" spans="1:9" hidden="1" x14ac:dyDescent="0.3">
      <c r="A442" s="59" t="s">
        <v>380</v>
      </c>
      <c r="B442" s="81" t="b">
        <v>0</v>
      </c>
      <c r="C442" s="81">
        <v>0</v>
      </c>
      <c r="D442" s="96">
        <v>0</v>
      </c>
      <c r="E442" s="48" t="s">
        <v>753</v>
      </c>
      <c r="F442" s="96">
        <v>0</v>
      </c>
      <c r="G442" s="48" t="s">
        <v>753</v>
      </c>
      <c r="H442" s="81" t="b">
        <v>0</v>
      </c>
      <c r="I442" s="48" t="s">
        <v>753</v>
      </c>
    </row>
    <row r="443" spans="1:9" hidden="1" x14ac:dyDescent="0.3">
      <c r="A443" s="59" t="s">
        <v>381</v>
      </c>
      <c r="B443" s="81" t="b">
        <v>0</v>
      </c>
      <c r="C443" s="81">
        <v>0</v>
      </c>
      <c r="D443" s="96">
        <v>0</v>
      </c>
      <c r="E443" s="48" t="s">
        <v>753</v>
      </c>
      <c r="F443" s="96">
        <v>0</v>
      </c>
      <c r="G443" s="48" t="s">
        <v>753</v>
      </c>
      <c r="H443" s="81" t="b">
        <v>1</v>
      </c>
      <c r="I443" s="48" t="s">
        <v>753</v>
      </c>
    </row>
    <row r="444" spans="1:9" hidden="1" x14ac:dyDescent="0.3">
      <c r="A444" s="59" t="s">
        <v>382</v>
      </c>
      <c r="B444" s="81" t="b">
        <v>0</v>
      </c>
      <c r="C444" s="81">
        <v>0</v>
      </c>
      <c r="D444" s="96">
        <v>0</v>
      </c>
      <c r="E444" s="48" t="s">
        <v>753</v>
      </c>
      <c r="F444" s="96">
        <v>0</v>
      </c>
      <c r="G444" s="48" t="s">
        <v>753</v>
      </c>
      <c r="H444" s="81" t="b">
        <v>1</v>
      </c>
      <c r="I444" s="48" t="s">
        <v>753</v>
      </c>
    </row>
    <row r="445" spans="1:9" hidden="1" x14ac:dyDescent="0.3">
      <c r="A445" s="59" t="s">
        <v>383</v>
      </c>
      <c r="B445" s="81" t="b">
        <v>0</v>
      </c>
      <c r="C445" s="81">
        <v>0</v>
      </c>
      <c r="D445" s="96">
        <v>0</v>
      </c>
      <c r="E445" s="48" t="s">
        <v>753</v>
      </c>
      <c r="F445" s="96">
        <v>0</v>
      </c>
      <c r="G445" s="48" t="s">
        <v>753</v>
      </c>
      <c r="H445" s="81" t="b">
        <v>1</v>
      </c>
      <c r="I445" s="48" t="s">
        <v>753</v>
      </c>
    </row>
    <row r="446" spans="1:9" hidden="1" x14ac:dyDescent="0.3">
      <c r="A446" s="59" t="s">
        <v>384</v>
      </c>
      <c r="B446" s="81" t="b">
        <v>0</v>
      </c>
      <c r="C446" s="81">
        <v>0</v>
      </c>
      <c r="D446" s="96">
        <v>0</v>
      </c>
      <c r="E446" s="48" t="s">
        <v>753</v>
      </c>
      <c r="F446" s="96">
        <v>0</v>
      </c>
      <c r="G446" s="48" t="s">
        <v>753</v>
      </c>
      <c r="H446" s="81" t="b">
        <v>1</v>
      </c>
      <c r="I446" s="48" t="s">
        <v>753</v>
      </c>
    </row>
    <row r="447" spans="1:9" hidden="1" x14ac:dyDescent="0.3">
      <c r="A447" s="59" t="s">
        <v>385</v>
      </c>
      <c r="B447" s="81" t="b">
        <v>0</v>
      </c>
      <c r="C447" s="81">
        <v>0</v>
      </c>
      <c r="D447" s="96">
        <v>0</v>
      </c>
      <c r="E447" s="48" t="s">
        <v>753</v>
      </c>
      <c r="F447" s="96">
        <v>0</v>
      </c>
      <c r="G447" s="48" t="s">
        <v>753</v>
      </c>
      <c r="H447" s="81" t="b">
        <v>1</v>
      </c>
      <c r="I447" s="48" t="s">
        <v>753</v>
      </c>
    </row>
    <row r="448" spans="1:9" hidden="1" x14ac:dyDescent="0.3">
      <c r="A448" s="59" t="s">
        <v>386</v>
      </c>
      <c r="B448" s="81" t="b">
        <v>0</v>
      </c>
      <c r="C448" s="81">
        <v>130</v>
      </c>
      <c r="D448" s="96">
        <v>0</v>
      </c>
      <c r="E448" s="48">
        <v>0</v>
      </c>
      <c r="F448" s="96">
        <v>0</v>
      </c>
      <c r="G448" s="48">
        <v>0</v>
      </c>
      <c r="H448" s="81" t="b">
        <v>0</v>
      </c>
      <c r="I448" s="48" t="s">
        <v>753</v>
      </c>
    </row>
    <row r="449" spans="1:9" hidden="1" x14ac:dyDescent="0.3">
      <c r="A449" s="59" t="s">
        <v>387</v>
      </c>
      <c r="B449" s="81" t="b">
        <v>0</v>
      </c>
      <c r="C449" s="81">
        <v>0</v>
      </c>
      <c r="D449" s="96">
        <v>0</v>
      </c>
      <c r="E449" s="48" t="s">
        <v>753</v>
      </c>
      <c r="F449" s="96">
        <v>0</v>
      </c>
      <c r="G449" s="48" t="s">
        <v>753</v>
      </c>
      <c r="H449" s="81" t="b">
        <v>1</v>
      </c>
      <c r="I449" s="48" t="s">
        <v>753</v>
      </c>
    </row>
    <row r="450" spans="1:9" hidden="1" x14ac:dyDescent="0.3">
      <c r="A450" s="59" t="s">
        <v>388</v>
      </c>
      <c r="B450" s="81" t="b">
        <v>0</v>
      </c>
      <c r="C450" s="81">
        <v>0</v>
      </c>
      <c r="D450" s="96">
        <v>0</v>
      </c>
      <c r="E450" s="48" t="s">
        <v>753</v>
      </c>
      <c r="F450" s="96">
        <v>0</v>
      </c>
      <c r="G450" s="48" t="s">
        <v>753</v>
      </c>
      <c r="H450" s="81" t="b">
        <v>0</v>
      </c>
      <c r="I450" s="48" t="s">
        <v>753</v>
      </c>
    </row>
    <row r="451" spans="1:9" hidden="1" x14ac:dyDescent="0.3">
      <c r="A451" s="59" t="s">
        <v>389</v>
      </c>
      <c r="B451" s="81" t="b">
        <v>0</v>
      </c>
      <c r="C451" s="81">
        <v>0</v>
      </c>
      <c r="D451" s="96">
        <v>0</v>
      </c>
      <c r="E451" s="48" t="s">
        <v>753</v>
      </c>
      <c r="F451" s="96">
        <v>0</v>
      </c>
      <c r="G451" s="48" t="s">
        <v>753</v>
      </c>
      <c r="H451" s="81" t="b">
        <v>1</v>
      </c>
      <c r="I451" s="48" t="s">
        <v>753</v>
      </c>
    </row>
    <row r="452" spans="1:9" hidden="1" x14ac:dyDescent="0.3">
      <c r="A452" s="59" t="s">
        <v>390</v>
      </c>
      <c r="B452" s="81" t="b">
        <v>0</v>
      </c>
      <c r="C452" s="81">
        <v>0</v>
      </c>
      <c r="D452" s="96">
        <v>0</v>
      </c>
      <c r="E452" s="48" t="s">
        <v>753</v>
      </c>
      <c r="F452" s="96">
        <v>0</v>
      </c>
      <c r="G452" s="48" t="s">
        <v>753</v>
      </c>
      <c r="H452" s="81" t="b">
        <v>1</v>
      </c>
      <c r="I452" s="48" t="s">
        <v>753</v>
      </c>
    </row>
    <row r="453" spans="1:9" hidden="1" x14ac:dyDescent="0.3">
      <c r="A453" s="59" t="s">
        <v>391</v>
      </c>
      <c r="B453" s="81" t="b">
        <v>0</v>
      </c>
      <c r="C453" s="81">
        <v>0</v>
      </c>
      <c r="D453" s="96">
        <v>0</v>
      </c>
      <c r="E453" s="48" t="s">
        <v>753</v>
      </c>
      <c r="F453" s="96">
        <v>0</v>
      </c>
      <c r="G453" s="48" t="s">
        <v>753</v>
      </c>
      <c r="H453" s="81" t="b">
        <v>0</v>
      </c>
      <c r="I453" s="48" t="s">
        <v>753</v>
      </c>
    </row>
    <row r="454" spans="1:9" hidden="1" x14ac:dyDescent="0.3">
      <c r="A454" s="59" t="s">
        <v>392</v>
      </c>
      <c r="B454" s="81" t="b">
        <v>0</v>
      </c>
      <c r="C454" s="81">
        <v>0</v>
      </c>
      <c r="D454" s="96">
        <v>0</v>
      </c>
      <c r="E454" s="48" t="s">
        <v>753</v>
      </c>
      <c r="F454" s="96">
        <v>0</v>
      </c>
      <c r="G454" s="48" t="s">
        <v>753</v>
      </c>
      <c r="H454" s="81" t="b">
        <v>1</v>
      </c>
      <c r="I454" s="48" t="s">
        <v>753</v>
      </c>
    </row>
    <row r="455" spans="1:9" hidden="1" x14ac:dyDescent="0.3">
      <c r="A455" s="59" t="s">
        <v>631</v>
      </c>
      <c r="B455" s="81" t="b">
        <v>0</v>
      </c>
      <c r="C455" s="81">
        <v>0</v>
      </c>
      <c r="D455" s="96">
        <v>0</v>
      </c>
      <c r="E455" s="48" t="s">
        <v>753</v>
      </c>
      <c r="F455" s="96">
        <v>0</v>
      </c>
      <c r="G455" s="48" t="s">
        <v>753</v>
      </c>
      <c r="H455" s="81" t="b">
        <v>0</v>
      </c>
      <c r="I455" s="48" t="s">
        <v>753</v>
      </c>
    </row>
    <row r="456" spans="1:9" hidden="1" x14ac:dyDescent="0.3">
      <c r="A456" s="59" t="s">
        <v>393</v>
      </c>
      <c r="B456" s="81" t="b">
        <v>0</v>
      </c>
      <c r="C456" s="81">
        <v>0</v>
      </c>
      <c r="D456" s="96">
        <v>0</v>
      </c>
      <c r="E456" s="48" t="s">
        <v>753</v>
      </c>
      <c r="F456" s="96">
        <v>0</v>
      </c>
      <c r="G456" s="48" t="s">
        <v>753</v>
      </c>
      <c r="H456" s="81" t="b">
        <v>1</v>
      </c>
      <c r="I456" s="48" t="s">
        <v>753</v>
      </c>
    </row>
    <row r="457" spans="1:9" hidden="1" x14ac:dyDescent="0.3">
      <c r="A457" s="59" t="s">
        <v>632</v>
      </c>
      <c r="B457" s="81" t="b">
        <v>0</v>
      </c>
      <c r="C457" s="81">
        <v>0</v>
      </c>
      <c r="D457" s="96">
        <v>0</v>
      </c>
      <c r="E457" s="48" t="s">
        <v>753</v>
      </c>
      <c r="F457" s="96">
        <v>0</v>
      </c>
      <c r="G457" s="48" t="s">
        <v>753</v>
      </c>
      <c r="H457" s="81" t="b">
        <v>0</v>
      </c>
      <c r="I457" s="48" t="s">
        <v>753</v>
      </c>
    </row>
    <row r="458" spans="1:9" hidden="1" x14ac:dyDescent="0.3">
      <c r="A458" s="59" t="s">
        <v>394</v>
      </c>
      <c r="B458" s="81" t="b">
        <v>0</v>
      </c>
      <c r="C458" s="81">
        <v>0</v>
      </c>
      <c r="D458" s="96">
        <v>0</v>
      </c>
      <c r="E458" s="48" t="s">
        <v>753</v>
      </c>
      <c r="F458" s="96">
        <v>0</v>
      </c>
      <c r="G458" s="48" t="s">
        <v>753</v>
      </c>
      <c r="H458" s="81" t="b">
        <v>1</v>
      </c>
      <c r="I458" s="48" t="s">
        <v>753</v>
      </c>
    </row>
    <row r="459" spans="1:9" hidden="1" x14ac:dyDescent="0.3">
      <c r="A459" s="59" t="s">
        <v>577</v>
      </c>
      <c r="B459" s="81" t="b">
        <v>0</v>
      </c>
      <c r="C459" s="81">
        <v>14</v>
      </c>
      <c r="D459" s="96">
        <v>0</v>
      </c>
      <c r="E459" s="48">
        <v>0</v>
      </c>
      <c r="F459" s="96">
        <v>0</v>
      </c>
      <c r="G459" s="48">
        <v>0</v>
      </c>
      <c r="H459" s="81" t="b">
        <v>0</v>
      </c>
      <c r="I459" s="48" t="s">
        <v>753</v>
      </c>
    </row>
    <row r="460" spans="1:9" hidden="1" x14ac:dyDescent="0.3">
      <c r="A460" s="59" t="s">
        <v>395</v>
      </c>
      <c r="B460" s="81" t="b">
        <v>0</v>
      </c>
      <c r="C460" s="81">
        <v>16</v>
      </c>
      <c r="D460" s="96">
        <v>0</v>
      </c>
      <c r="E460" s="48">
        <v>0</v>
      </c>
      <c r="F460" s="96">
        <v>0</v>
      </c>
      <c r="G460" s="48">
        <v>0</v>
      </c>
      <c r="H460" s="81" t="b">
        <v>0</v>
      </c>
      <c r="I460" s="48" t="s">
        <v>753</v>
      </c>
    </row>
    <row r="461" spans="1:9" hidden="1" x14ac:dyDescent="0.3">
      <c r="A461" s="59" t="s">
        <v>605</v>
      </c>
      <c r="B461" s="81" t="b">
        <v>0</v>
      </c>
      <c r="C461" s="81">
        <v>0</v>
      </c>
      <c r="D461" s="96">
        <v>0</v>
      </c>
      <c r="E461" s="48" t="s">
        <v>753</v>
      </c>
      <c r="F461" s="96">
        <v>0</v>
      </c>
      <c r="G461" s="48" t="s">
        <v>753</v>
      </c>
      <c r="H461" s="81" t="b">
        <v>0</v>
      </c>
      <c r="I461" s="48" t="s">
        <v>753</v>
      </c>
    </row>
    <row r="462" spans="1:9" hidden="1" x14ac:dyDescent="0.3">
      <c r="A462" s="59" t="s">
        <v>633</v>
      </c>
      <c r="B462" s="81" t="b">
        <v>0</v>
      </c>
      <c r="C462" s="81">
        <v>0</v>
      </c>
      <c r="D462" s="96">
        <v>0</v>
      </c>
      <c r="E462" s="48" t="s">
        <v>753</v>
      </c>
      <c r="F462" s="96">
        <v>0</v>
      </c>
      <c r="G462" s="48" t="s">
        <v>753</v>
      </c>
      <c r="H462" s="81" t="b">
        <v>0</v>
      </c>
      <c r="I462" s="48" t="s">
        <v>753</v>
      </c>
    </row>
    <row r="463" spans="1:9" hidden="1" x14ac:dyDescent="0.3">
      <c r="A463" s="59" t="s">
        <v>396</v>
      </c>
      <c r="B463" s="81" t="b">
        <v>0</v>
      </c>
      <c r="C463" s="81">
        <v>0</v>
      </c>
      <c r="D463" s="96">
        <v>0</v>
      </c>
      <c r="E463" s="48" t="s">
        <v>753</v>
      </c>
      <c r="F463" s="96">
        <v>0</v>
      </c>
      <c r="G463" s="48" t="s">
        <v>753</v>
      </c>
      <c r="H463" s="81" t="b">
        <v>0</v>
      </c>
      <c r="I463" s="48" t="s">
        <v>753</v>
      </c>
    </row>
    <row r="464" spans="1:9" hidden="1" x14ac:dyDescent="0.3">
      <c r="A464" s="59" t="s">
        <v>397</v>
      </c>
      <c r="B464" s="81" t="b">
        <v>0</v>
      </c>
      <c r="C464" s="81">
        <v>23</v>
      </c>
      <c r="D464" s="96">
        <v>0</v>
      </c>
      <c r="E464" s="48">
        <v>0</v>
      </c>
      <c r="F464" s="96">
        <v>0</v>
      </c>
      <c r="G464" s="48">
        <v>0</v>
      </c>
      <c r="H464" s="81" t="b">
        <v>0</v>
      </c>
      <c r="I464" s="48" t="s">
        <v>753</v>
      </c>
    </row>
    <row r="465" spans="1:9" hidden="1" x14ac:dyDescent="0.3">
      <c r="A465" s="59" t="s">
        <v>398</v>
      </c>
      <c r="B465" s="81" t="b">
        <v>0</v>
      </c>
      <c r="C465" s="81">
        <v>0</v>
      </c>
      <c r="D465" s="96">
        <v>0</v>
      </c>
      <c r="E465" s="48" t="s">
        <v>753</v>
      </c>
      <c r="F465" s="96">
        <v>0</v>
      </c>
      <c r="G465" s="48" t="s">
        <v>753</v>
      </c>
      <c r="H465" s="81" t="b">
        <v>0</v>
      </c>
      <c r="I465" s="48" t="s">
        <v>753</v>
      </c>
    </row>
    <row r="466" spans="1:9" hidden="1" x14ac:dyDescent="0.3">
      <c r="A466" s="59" t="s">
        <v>399</v>
      </c>
      <c r="B466" s="81" t="b">
        <v>0</v>
      </c>
      <c r="C466" s="81">
        <v>0</v>
      </c>
      <c r="D466" s="96">
        <v>0</v>
      </c>
      <c r="E466" s="48" t="s">
        <v>753</v>
      </c>
      <c r="F466" s="96">
        <v>0</v>
      </c>
      <c r="G466" s="48" t="s">
        <v>753</v>
      </c>
      <c r="H466" s="81" t="b">
        <v>1</v>
      </c>
      <c r="I466" s="48" t="s">
        <v>753</v>
      </c>
    </row>
    <row r="467" spans="1:9" hidden="1" x14ac:dyDescent="0.3">
      <c r="A467" s="59" t="s">
        <v>400</v>
      </c>
      <c r="B467" s="81" t="b">
        <v>0</v>
      </c>
      <c r="C467" s="81">
        <v>11</v>
      </c>
      <c r="D467" s="96">
        <v>11</v>
      </c>
      <c r="E467" s="48">
        <v>1</v>
      </c>
      <c r="F467" s="96">
        <v>10</v>
      </c>
      <c r="G467" s="48">
        <v>0.90909090909090906</v>
      </c>
      <c r="H467" s="81" t="b">
        <v>0</v>
      </c>
      <c r="I467" s="48">
        <v>0.90909090909090906</v>
      </c>
    </row>
    <row r="468" spans="1:9" hidden="1" x14ac:dyDescent="0.3">
      <c r="A468" s="59" t="s">
        <v>606</v>
      </c>
      <c r="B468" s="81" t="b">
        <v>0</v>
      </c>
      <c r="C468" s="81">
        <v>0</v>
      </c>
      <c r="D468" s="96">
        <v>0</v>
      </c>
      <c r="E468" s="48" t="s">
        <v>753</v>
      </c>
      <c r="F468" s="96">
        <v>0</v>
      </c>
      <c r="G468" s="48" t="s">
        <v>753</v>
      </c>
      <c r="H468" s="81" t="b">
        <v>0</v>
      </c>
      <c r="I468" s="48" t="s">
        <v>753</v>
      </c>
    </row>
    <row r="469" spans="1:9" hidden="1" x14ac:dyDescent="0.3">
      <c r="A469" s="59" t="s">
        <v>401</v>
      </c>
      <c r="B469" s="81" t="b">
        <v>0</v>
      </c>
      <c r="C469" s="81">
        <v>0</v>
      </c>
      <c r="D469" s="96">
        <v>0</v>
      </c>
      <c r="E469" s="48" t="s">
        <v>753</v>
      </c>
      <c r="F469" s="96">
        <v>0</v>
      </c>
      <c r="G469" s="48" t="s">
        <v>753</v>
      </c>
      <c r="H469" s="81" t="b">
        <v>1</v>
      </c>
      <c r="I469" s="48" t="s">
        <v>753</v>
      </c>
    </row>
    <row r="470" spans="1:9" hidden="1" x14ac:dyDescent="0.3">
      <c r="A470" s="59" t="s">
        <v>607</v>
      </c>
      <c r="B470" s="81" t="b">
        <v>0</v>
      </c>
      <c r="C470" s="81">
        <v>0</v>
      </c>
      <c r="D470" s="96">
        <v>0</v>
      </c>
      <c r="E470" s="48" t="s">
        <v>753</v>
      </c>
      <c r="F470" s="96">
        <v>0</v>
      </c>
      <c r="G470" s="48" t="s">
        <v>753</v>
      </c>
      <c r="H470" s="81" t="b">
        <v>0</v>
      </c>
      <c r="I470" s="48" t="s">
        <v>753</v>
      </c>
    </row>
    <row r="471" spans="1:9" hidden="1" x14ac:dyDescent="0.3">
      <c r="A471" s="59" t="s">
        <v>578</v>
      </c>
      <c r="B471" s="81" t="b">
        <v>0</v>
      </c>
      <c r="C471" s="81">
        <v>0</v>
      </c>
      <c r="D471" s="96">
        <v>0</v>
      </c>
      <c r="E471" s="48" t="s">
        <v>753</v>
      </c>
      <c r="F471" s="96">
        <v>0</v>
      </c>
      <c r="G471" s="48" t="s">
        <v>753</v>
      </c>
      <c r="H471" s="81" t="b">
        <v>0</v>
      </c>
      <c r="I471" s="48" t="s">
        <v>753</v>
      </c>
    </row>
    <row r="472" spans="1:9" hidden="1" x14ac:dyDescent="0.3">
      <c r="A472" s="59" t="s">
        <v>402</v>
      </c>
      <c r="B472" s="81" t="b">
        <v>0</v>
      </c>
      <c r="C472" s="81">
        <v>0</v>
      </c>
      <c r="D472" s="96">
        <v>0</v>
      </c>
      <c r="E472" s="48" t="s">
        <v>753</v>
      </c>
      <c r="F472" s="96">
        <v>0</v>
      </c>
      <c r="G472" s="48" t="s">
        <v>753</v>
      </c>
      <c r="H472" s="81" t="b">
        <v>1</v>
      </c>
      <c r="I472" s="48" t="s">
        <v>753</v>
      </c>
    </row>
    <row r="473" spans="1:9" hidden="1" x14ac:dyDescent="0.3">
      <c r="A473" s="59" t="s">
        <v>403</v>
      </c>
      <c r="B473" s="81" t="b">
        <v>0</v>
      </c>
      <c r="C473" s="81">
        <v>0</v>
      </c>
      <c r="D473" s="96">
        <v>0</v>
      </c>
      <c r="E473" s="48" t="s">
        <v>753</v>
      </c>
      <c r="F473" s="96">
        <v>0</v>
      </c>
      <c r="G473" s="48" t="s">
        <v>753</v>
      </c>
      <c r="H473" s="81" t="b">
        <v>0</v>
      </c>
      <c r="I473" s="48" t="s">
        <v>753</v>
      </c>
    </row>
    <row r="474" spans="1:9" hidden="1" x14ac:dyDescent="0.3">
      <c r="A474" s="59" t="s">
        <v>634</v>
      </c>
      <c r="B474" s="81" t="b">
        <v>0</v>
      </c>
      <c r="C474" s="81">
        <v>0</v>
      </c>
      <c r="D474" s="96">
        <v>0</v>
      </c>
      <c r="E474" s="48" t="s">
        <v>753</v>
      </c>
      <c r="F474" s="96">
        <v>0</v>
      </c>
      <c r="G474" s="48" t="s">
        <v>753</v>
      </c>
      <c r="H474" s="81" t="b">
        <v>0</v>
      </c>
      <c r="I474" s="48" t="s">
        <v>753</v>
      </c>
    </row>
    <row r="475" spans="1:9" hidden="1" x14ac:dyDescent="0.3">
      <c r="A475" s="59" t="s">
        <v>608</v>
      </c>
      <c r="B475" s="81" t="b">
        <v>0</v>
      </c>
      <c r="C475" s="81">
        <v>0</v>
      </c>
      <c r="D475" s="96">
        <v>0</v>
      </c>
      <c r="E475" s="48" t="s">
        <v>753</v>
      </c>
      <c r="F475" s="96">
        <v>0</v>
      </c>
      <c r="G475" s="48" t="s">
        <v>753</v>
      </c>
      <c r="H475" s="81" t="b">
        <v>0</v>
      </c>
      <c r="I475" s="48" t="s">
        <v>753</v>
      </c>
    </row>
    <row r="476" spans="1:9" hidden="1" x14ac:dyDescent="0.3">
      <c r="A476" s="59" t="s">
        <v>404</v>
      </c>
      <c r="B476" s="81" t="b">
        <v>0</v>
      </c>
      <c r="C476" s="81">
        <v>0</v>
      </c>
      <c r="D476" s="96">
        <v>0</v>
      </c>
      <c r="E476" s="48" t="s">
        <v>753</v>
      </c>
      <c r="F476" s="96">
        <v>0</v>
      </c>
      <c r="G476" s="48" t="s">
        <v>753</v>
      </c>
      <c r="H476" s="81" t="b">
        <v>1</v>
      </c>
      <c r="I476" s="48" t="s">
        <v>753</v>
      </c>
    </row>
    <row r="477" spans="1:9" hidden="1" x14ac:dyDescent="0.3">
      <c r="A477" s="59" t="s">
        <v>405</v>
      </c>
      <c r="B477" s="81" t="b">
        <v>0</v>
      </c>
      <c r="C477" s="81">
        <v>0</v>
      </c>
      <c r="D477" s="96">
        <v>0</v>
      </c>
      <c r="E477" s="48" t="s">
        <v>753</v>
      </c>
      <c r="F477" s="96">
        <v>0</v>
      </c>
      <c r="G477" s="48" t="s">
        <v>753</v>
      </c>
      <c r="H477" s="81" t="b">
        <v>0</v>
      </c>
      <c r="I477" s="48" t="s">
        <v>753</v>
      </c>
    </row>
    <row r="478" spans="1:9" hidden="1" x14ac:dyDescent="0.3">
      <c r="A478" s="59" t="s">
        <v>635</v>
      </c>
      <c r="B478" s="81" t="b">
        <v>0</v>
      </c>
      <c r="C478" s="81">
        <v>0</v>
      </c>
      <c r="D478" s="96">
        <v>0</v>
      </c>
      <c r="E478" s="48" t="s">
        <v>753</v>
      </c>
      <c r="F478" s="96">
        <v>0</v>
      </c>
      <c r="G478" s="48" t="s">
        <v>753</v>
      </c>
      <c r="H478" s="81" t="b">
        <v>0</v>
      </c>
      <c r="I478" s="48" t="s">
        <v>753</v>
      </c>
    </row>
    <row r="479" spans="1:9" hidden="1" x14ac:dyDescent="0.3">
      <c r="A479" s="59" t="s">
        <v>579</v>
      </c>
      <c r="B479" s="81" t="b">
        <v>0</v>
      </c>
      <c r="C479" s="81">
        <v>70</v>
      </c>
      <c r="D479" s="96">
        <v>0</v>
      </c>
      <c r="E479" s="48">
        <v>0</v>
      </c>
      <c r="F479" s="96">
        <v>0</v>
      </c>
      <c r="G479" s="48">
        <v>0</v>
      </c>
      <c r="H479" s="81" t="b">
        <v>0</v>
      </c>
      <c r="I479" s="48" t="s">
        <v>753</v>
      </c>
    </row>
    <row r="480" spans="1:9" hidden="1" x14ac:dyDescent="0.3">
      <c r="A480" s="59" t="s">
        <v>580</v>
      </c>
      <c r="B480" s="81" t="b">
        <v>0</v>
      </c>
      <c r="C480" s="81">
        <v>0</v>
      </c>
      <c r="D480" s="96">
        <v>0</v>
      </c>
      <c r="E480" s="48" t="s">
        <v>753</v>
      </c>
      <c r="F480" s="96">
        <v>0</v>
      </c>
      <c r="G480" s="48" t="s">
        <v>753</v>
      </c>
      <c r="H480" s="81" t="b">
        <v>0</v>
      </c>
      <c r="I480" s="48" t="s">
        <v>753</v>
      </c>
    </row>
    <row r="481" spans="1:9" hidden="1" x14ac:dyDescent="0.3">
      <c r="A481" s="59" t="s">
        <v>636</v>
      </c>
      <c r="B481" s="81" t="b">
        <v>0</v>
      </c>
      <c r="C481" s="81">
        <v>0</v>
      </c>
      <c r="D481" s="96">
        <v>0</v>
      </c>
      <c r="E481" s="48" t="s">
        <v>753</v>
      </c>
      <c r="F481" s="96">
        <v>0</v>
      </c>
      <c r="G481" s="48" t="s">
        <v>753</v>
      </c>
      <c r="H481" s="81" t="b">
        <v>0</v>
      </c>
      <c r="I481" s="48" t="s">
        <v>753</v>
      </c>
    </row>
    <row r="482" spans="1:9" hidden="1" x14ac:dyDescent="0.3">
      <c r="A482" s="59" t="s">
        <v>581</v>
      </c>
      <c r="B482" s="81" t="b">
        <v>0</v>
      </c>
      <c r="C482" s="81">
        <v>181</v>
      </c>
      <c r="D482" s="96">
        <v>0</v>
      </c>
      <c r="E482" s="48">
        <v>0</v>
      </c>
      <c r="F482" s="96">
        <v>0</v>
      </c>
      <c r="G482" s="48">
        <v>0</v>
      </c>
      <c r="H482" s="81" t="b">
        <v>0</v>
      </c>
      <c r="I482" s="48" t="s">
        <v>753</v>
      </c>
    </row>
    <row r="483" spans="1:9" hidden="1" x14ac:dyDescent="0.3">
      <c r="A483" s="59" t="s">
        <v>406</v>
      </c>
      <c r="B483" s="81" t="b">
        <v>0</v>
      </c>
      <c r="C483" s="81">
        <v>0</v>
      </c>
      <c r="D483" s="96">
        <v>0</v>
      </c>
      <c r="E483" s="48" t="s">
        <v>753</v>
      </c>
      <c r="F483" s="96">
        <v>0</v>
      </c>
      <c r="G483" s="48" t="s">
        <v>753</v>
      </c>
      <c r="H483" s="81" t="b">
        <v>1</v>
      </c>
      <c r="I483" s="48" t="s">
        <v>753</v>
      </c>
    </row>
    <row r="484" spans="1:9" hidden="1" x14ac:dyDescent="0.3">
      <c r="A484" s="59" t="s">
        <v>407</v>
      </c>
      <c r="B484" s="81" t="b">
        <v>0</v>
      </c>
      <c r="C484" s="81">
        <v>0</v>
      </c>
      <c r="D484" s="96">
        <v>0</v>
      </c>
      <c r="E484" s="48" t="s">
        <v>753</v>
      </c>
      <c r="F484" s="96">
        <v>0</v>
      </c>
      <c r="G484" s="48" t="s">
        <v>753</v>
      </c>
      <c r="H484" s="81" t="b">
        <v>0</v>
      </c>
      <c r="I484" s="48" t="s">
        <v>753</v>
      </c>
    </row>
    <row r="485" spans="1:9" hidden="1" x14ac:dyDescent="0.3">
      <c r="A485" s="59" t="s">
        <v>424</v>
      </c>
      <c r="B485" s="81" t="b">
        <v>0</v>
      </c>
      <c r="C485" s="81">
        <v>0</v>
      </c>
      <c r="D485" s="96">
        <v>0</v>
      </c>
      <c r="E485" s="48" t="s">
        <v>753</v>
      </c>
      <c r="F485" s="96">
        <v>0</v>
      </c>
      <c r="G485" s="48" t="s">
        <v>753</v>
      </c>
      <c r="H485" s="81" t="b">
        <v>0</v>
      </c>
      <c r="I485" s="48" t="s">
        <v>753</v>
      </c>
    </row>
    <row r="486" spans="1:9" hidden="1" x14ac:dyDescent="0.3">
      <c r="A486" s="59" t="s">
        <v>408</v>
      </c>
      <c r="B486" s="81" t="b">
        <v>0</v>
      </c>
      <c r="C486" s="81">
        <v>18</v>
      </c>
      <c r="D486" s="96">
        <v>18</v>
      </c>
      <c r="E486" s="48">
        <v>1</v>
      </c>
      <c r="F486" s="96">
        <v>18</v>
      </c>
      <c r="G486" s="48">
        <v>1</v>
      </c>
      <c r="H486" s="81" t="b">
        <v>0</v>
      </c>
      <c r="I486" s="48">
        <v>1</v>
      </c>
    </row>
    <row r="487" spans="1:9" x14ac:dyDescent="0.3">
      <c r="A487" s="59" t="s">
        <v>230</v>
      </c>
      <c r="B487" s="81" t="b">
        <v>1</v>
      </c>
      <c r="C487" s="81">
        <v>74</v>
      </c>
      <c r="D487" s="96">
        <v>11</v>
      </c>
      <c r="E487" s="48">
        <v>0.14864864864864866</v>
      </c>
      <c r="F487" s="96">
        <v>0</v>
      </c>
      <c r="G487" s="48">
        <v>0</v>
      </c>
      <c r="H487" s="81" t="b">
        <v>0</v>
      </c>
      <c r="I487" s="48">
        <v>0</v>
      </c>
    </row>
    <row r="488" spans="1:9" hidden="1" x14ac:dyDescent="0.3">
      <c r="A488" s="59" t="s">
        <v>410</v>
      </c>
      <c r="B488" s="81" t="b">
        <v>1</v>
      </c>
      <c r="C488" s="81">
        <v>32</v>
      </c>
      <c r="D488" s="96">
        <v>0</v>
      </c>
      <c r="E488" s="48">
        <v>0</v>
      </c>
      <c r="F488" s="96">
        <v>11</v>
      </c>
      <c r="G488" s="48">
        <v>0.34375</v>
      </c>
      <c r="H488" s="81" t="b">
        <v>0</v>
      </c>
      <c r="I488" s="48" t="s">
        <v>753</v>
      </c>
    </row>
    <row r="489" spans="1:9" hidden="1" x14ac:dyDescent="0.3">
      <c r="A489" s="59" t="s">
        <v>411</v>
      </c>
      <c r="B489" s="81" t="b">
        <v>1</v>
      </c>
      <c r="C489" s="81">
        <v>34</v>
      </c>
      <c r="D489" s="96">
        <v>0</v>
      </c>
      <c r="E489" s="48">
        <v>0</v>
      </c>
      <c r="F489" s="96">
        <v>0</v>
      </c>
      <c r="G489" s="48">
        <v>0</v>
      </c>
      <c r="H489" s="81" t="b">
        <v>0</v>
      </c>
      <c r="I489" s="48" t="s">
        <v>753</v>
      </c>
    </row>
    <row r="490" spans="1:9" hidden="1" x14ac:dyDescent="0.3">
      <c r="A490" s="59" t="s">
        <v>412</v>
      </c>
      <c r="B490" s="81" t="b">
        <v>0</v>
      </c>
      <c r="C490" s="81">
        <v>25</v>
      </c>
      <c r="D490" s="96">
        <v>0</v>
      </c>
      <c r="E490" s="48">
        <v>0</v>
      </c>
      <c r="F490" s="96">
        <v>0</v>
      </c>
      <c r="G490" s="48">
        <v>0</v>
      </c>
      <c r="H490" s="81" t="b">
        <v>0</v>
      </c>
      <c r="I490" s="48" t="s">
        <v>753</v>
      </c>
    </row>
    <row r="491" spans="1:9" x14ac:dyDescent="0.3">
      <c r="A491" s="59" t="s">
        <v>334</v>
      </c>
      <c r="B491" s="81" t="b">
        <v>0</v>
      </c>
      <c r="C491" s="81">
        <v>1215</v>
      </c>
      <c r="D491" s="96">
        <v>179</v>
      </c>
      <c r="E491" s="48">
        <v>0.14732510288065845</v>
      </c>
      <c r="F491" s="96">
        <v>65</v>
      </c>
      <c r="G491" s="48">
        <v>5.3497942386831275E-2</v>
      </c>
      <c r="H491" s="81" t="b">
        <v>0</v>
      </c>
      <c r="I491" s="48">
        <v>0.36312849162011174</v>
      </c>
    </row>
    <row r="492" spans="1:9" hidden="1" x14ac:dyDescent="0.3">
      <c r="A492" s="59" t="s">
        <v>582</v>
      </c>
      <c r="B492" s="81" t="b">
        <v>0</v>
      </c>
      <c r="C492" s="81">
        <v>27</v>
      </c>
      <c r="D492" s="96">
        <v>0</v>
      </c>
      <c r="E492" s="48">
        <v>0</v>
      </c>
      <c r="F492" s="96">
        <v>0</v>
      </c>
      <c r="G492" s="48">
        <v>0</v>
      </c>
      <c r="H492" s="81" t="b">
        <v>0</v>
      </c>
      <c r="I492" s="48" t="s">
        <v>753</v>
      </c>
    </row>
    <row r="493" spans="1:9" hidden="1" x14ac:dyDescent="0.3">
      <c r="A493" s="59" t="s">
        <v>414</v>
      </c>
      <c r="B493" s="81" t="b">
        <v>1</v>
      </c>
      <c r="C493" s="81">
        <v>105</v>
      </c>
      <c r="D493" s="96">
        <v>0</v>
      </c>
      <c r="E493" s="48">
        <v>0</v>
      </c>
      <c r="F493" s="96">
        <v>0</v>
      </c>
      <c r="G493" s="48">
        <v>0</v>
      </c>
      <c r="H493" s="81" t="b">
        <v>0</v>
      </c>
      <c r="I493" s="48" t="s">
        <v>753</v>
      </c>
    </row>
    <row r="494" spans="1:9" x14ac:dyDescent="0.3">
      <c r="A494" s="59" t="s">
        <v>310</v>
      </c>
      <c r="B494" s="81" t="b">
        <v>1</v>
      </c>
      <c r="C494" s="81">
        <v>129</v>
      </c>
      <c r="D494" s="96">
        <v>19</v>
      </c>
      <c r="E494" s="48">
        <v>0.14728682170542637</v>
      </c>
      <c r="F494" s="96">
        <v>0</v>
      </c>
      <c r="G494" s="48">
        <v>0</v>
      </c>
      <c r="H494" s="81" t="b">
        <v>0</v>
      </c>
      <c r="I494" s="48">
        <v>0</v>
      </c>
    </row>
    <row r="495" spans="1:9" x14ac:dyDescent="0.3">
      <c r="A495" s="59" t="s">
        <v>369</v>
      </c>
      <c r="B495" s="81" t="b">
        <v>1</v>
      </c>
      <c r="C495" s="81">
        <v>68</v>
      </c>
      <c r="D495" s="96">
        <v>10</v>
      </c>
      <c r="E495" s="48">
        <v>0.14705882352941177</v>
      </c>
      <c r="F495" s="96">
        <v>0</v>
      </c>
      <c r="G495" s="48">
        <v>0</v>
      </c>
      <c r="H495" s="81" t="b">
        <v>0</v>
      </c>
      <c r="I495" s="48">
        <v>0</v>
      </c>
    </row>
    <row r="496" spans="1:9" x14ac:dyDescent="0.3">
      <c r="A496" s="59" t="s">
        <v>295</v>
      </c>
      <c r="B496" s="81" t="b">
        <v>1</v>
      </c>
      <c r="C496" s="81">
        <v>549</v>
      </c>
      <c r="D496" s="96">
        <v>80</v>
      </c>
      <c r="E496" s="48">
        <v>0.14571948998178508</v>
      </c>
      <c r="F496" s="96">
        <v>19</v>
      </c>
      <c r="G496" s="48">
        <v>3.4608378870673952E-2</v>
      </c>
      <c r="H496" s="81" t="b">
        <v>0</v>
      </c>
      <c r="I496" s="48">
        <v>0.23749999999999999</v>
      </c>
    </row>
    <row r="497" spans="1:9" x14ac:dyDescent="0.3">
      <c r="A497" t="s">
        <v>500</v>
      </c>
      <c r="B497" t="b">
        <v>1</v>
      </c>
      <c r="C497" s="26">
        <v>371</v>
      </c>
      <c r="D497" s="97">
        <v>54</v>
      </c>
      <c r="E497" s="48">
        <v>0.14555256064690028</v>
      </c>
      <c r="F497" s="97">
        <v>64</v>
      </c>
      <c r="G497" s="48">
        <v>0.1725067385444744</v>
      </c>
      <c r="H497" t="b">
        <v>0</v>
      </c>
      <c r="I497" s="48">
        <v>1.1851851851851851</v>
      </c>
    </row>
    <row r="498" spans="1:9" hidden="1" x14ac:dyDescent="0.3">
      <c r="A498" s="59" t="s">
        <v>419</v>
      </c>
      <c r="B498" s="81" t="b">
        <v>1</v>
      </c>
      <c r="C498" s="81">
        <v>78</v>
      </c>
      <c r="D498" s="96">
        <v>0</v>
      </c>
      <c r="E498" s="48">
        <v>0</v>
      </c>
      <c r="F498" s="96">
        <v>0</v>
      </c>
      <c r="G498" s="48">
        <v>0</v>
      </c>
      <c r="H498" s="81" t="b">
        <v>0</v>
      </c>
      <c r="I498" s="48" t="s">
        <v>753</v>
      </c>
    </row>
    <row r="499" spans="1:9" hidden="1" x14ac:dyDescent="0.3">
      <c r="A499" t="s">
        <v>425</v>
      </c>
      <c r="B499" t="b">
        <v>0</v>
      </c>
      <c r="C499">
        <v>0</v>
      </c>
      <c r="D499" s="90">
        <v>0</v>
      </c>
      <c r="E499" s="94" t="s">
        <v>753</v>
      </c>
      <c r="F499" s="90">
        <v>0</v>
      </c>
      <c r="G499" t="s">
        <v>753</v>
      </c>
      <c r="H499" t="b">
        <v>0</v>
      </c>
      <c r="I499" t="s">
        <v>753</v>
      </c>
    </row>
    <row r="500" spans="1:9" x14ac:dyDescent="0.3">
      <c r="A500" s="59" t="s">
        <v>84</v>
      </c>
      <c r="B500" s="81" t="b">
        <v>1</v>
      </c>
      <c r="C500" s="81">
        <v>69</v>
      </c>
      <c r="D500" s="96">
        <v>10</v>
      </c>
      <c r="E500" s="48">
        <v>0.14492753623188406</v>
      </c>
      <c r="F500" s="96">
        <v>0</v>
      </c>
      <c r="G500" s="48">
        <v>0</v>
      </c>
      <c r="H500" s="81" t="b">
        <v>0</v>
      </c>
      <c r="I500" s="48">
        <v>0</v>
      </c>
    </row>
    <row r="501" spans="1:9" hidden="1" x14ac:dyDescent="0.3">
      <c r="A501" t="s">
        <v>426</v>
      </c>
      <c r="B501" t="b">
        <v>0</v>
      </c>
      <c r="C501">
        <v>19</v>
      </c>
      <c r="D501" s="90">
        <v>0</v>
      </c>
      <c r="E501" s="94">
        <v>0</v>
      </c>
      <c r="F501" s="90">
        <v>0</v>
      </c>
      <c r="G501">
        <v>0</v>
      </c>
      <c r="H501" t="b">
        <v>0</v>
      </c>
      <c r="I501" t="s">
        <v>753</v>
      </c>
    </row>
    <row r="502" spans="1:9" hidden="1" x14ac:dyDescent="0.3">
      <c r="A502" t="s">
        <v>585</v>
      </c>
      <c r="B502" t="b">
        <v>0</v>
      </c>
      <c r="C502">
        <v>66</v>
      </c>
      <c r="D502" s="90">
        <v>0</v>
      </c>
      <c r="E502" s="94">
        <v>0</v>
      </c>
      <c r="F502" s="90">
        <v>0</v>
      </c>
      <c r="G502">
        <v>0</v>
      </c>
      <c r="H502" t="b">
        <v>0</v>
      </c>
      <c r="I502" t="s">
        <v>753</v>
      </c>
    </row>
    <row r="503" spans="1:9" x14ac:dyDescent="0.3">
      <c r="A503" s="59" t="s">
        <v>199</v>
      </c>
      <c r="B503" s="81" t="b">
        <v>1</v>
      </c>
      <c r="C503" s="81">
        <v>1091</v>
      </c>
      <c r="D503" s="96">
        <v>157</v>
      </c>
      <c r="E503" s="48">
        <v>0.14390467461044912</v>
      </c>
      <c r="F503" s="96">
        <v>76</v>
      </c>
      <c r="G503" s="48">
        <v>6.9660861594867091E-2</v>
      </c>
      <c r="H503" s="81" t="b">
        <v>0</v>
      </c>
      <c r="I503" s="48">
        <v>0.48407643312101911</v>
      </c>
    </row>
    <row r="504" spans="1:9" x14ac:dyDescent="0.3">
      <c r="A504" s="59" t="s">
        <v>99</v>
      </c>
      <c r="B504" s="81" t="b">
        <v>1</v>
      </c>
      <c r="C504" s="81">
        <v>84</v>
      </c>
      <c r="D504" s="96">
        <v>12</v>
      </c>
      <c r="E504" s="48">
        <v>0.14285714285714285</v>
      </c>
      <c r="F504" s="96">
        <v>0</v>
      </c>
      <c r="G504" s="48">
        <v>0</v>
      </c>
      <c r="H504" s="81" t="b">
        <v>0</v>
      </c>
      <c r="I504" s="48">
        <v>0</v>
      </c>
    </row>
    <row r="505" spans="1:9" hidden="1" x14ac:dyDescent="0.3">
      <c r="A505" t="s">
        <v>583</v>
      </c>
      <c r="B505" t="b">
        <v>0</v>
      </c>
      <c r="C505">
        <v>0</v>
      </c>
      <c r="D505" s="90">
        <v>0</v>
      </c>
      <c r="E505" s="94" t="s">
        <v>753</v>
      </c>
      <c r="F505" s="90">
        <v>0</v>
      </c>
      <c r="G505" t="s">
        <v>753</v>
      </c>
      <c r="H505" t="b">
        <v>0</v>
      </c>
      <c r="I505" t="s">
        <v>753</v>
      </c>
    </row>
    <row r="506" spans="1:9" hidden="1" x14ac:dyDescent="0.3">
      <c r="A506" t="s">
        <v>427</v>
      </c>
      <c r="B506" t="b">
        <v>0</v>
      </c>
      <c r="C506">
        <v>26</v>
      </c>
      <c r="D506" s="90">
        <v>0</v>
      </c>
      <c r="E506" s="94">
        <v>0</v>
      </c>
      <c r="F506" s="90">
        <v>0</v>
      </c>
      <c r="G506">
        <v>0</v>
      </c>
      <c r="H506" t="b">
        <v>0</v>
      </c>
      <c r="I506" t="s">
        <v>753</v>
      </c>
    </row>
    <row r="507" spans="1:9" x14ac:dyDescent="0.3">
      <c r="A507" s="59" t="s">
        <v>136</v>
      </c>
      <c r="B507" s="81" t="b">
        <v>1</v>
      </c>
      <c r="C507" s="81">
        <v>77</v>
      </c>
      <c r="D507" s="96">
        <v>11</v>
      </c>
      <c r="E507" s="48">
        <v>0.14285714285714285</v>
      </c>
      <c r="F507" s="96">
        <v>0</v>
      </c>
      <c r="G507" s="48">
        <v>0</v>
      </c>
      <c r="H507" s="81" t="b">
        <v>0</v>
      </c>
      <c r="I507" s="48">
        <v>0</v>
      </c>
    </row>
    <row r="508" spans="1:9" x14ac:dyDescent="0.3">
      <c r="A508" s="59" t="s">
        <v>156</v>
      </c>
      <c r="B508" s="81" t="b">
        <v>1</v>
      </c>
      <c r="C508" s="81">
        <v>77</v>
      </c>
      <c r="D508" s="96">
        <v>11</v>
      </c>
      <c r="E508" s="48">
        <v>0.14285714285714285</v>
      </c>
      <c r="F508" s="96">
        <v>0</v>
      </c>
      <c r="G508" s="48">
        <v>0</v>
      </c>
      <c r="H508" s="81" t="b">
        <v>0</v>
      </c>
      <c r="I508" s="48">
        <v>0</v>
      </c>
    </row>
    <row r="509" spans="1:9" x14ac:dyDescent="0.3">
      <c r="A509" s="59" t="s">
        <v>110</v>
      </c>
      <c r="B509" s="81" t="b">
        <v>0</v>
      </c>
      <c r="C509" s="81">
        <v>355</v>
      </c>
      <c r="D509" s="96">
        <v>50</v>
      </c>
      <c r="E509" s="48">
        <v>0.14084507042253522</v>
      </c>
      <c r="F509" s="96">
        <v>0</v>
      </c>
      <c r="G509" s="48">
        <v>0</v>
      </c>
      <c r="H509" s="81" t="b">
        <v>0</v>
      </c>
      <c r="I509" s="48">
        <v>0</v>
      </c>
    </row>
    <row r="510" spans="1:9" hidden="1" x14ac:dyDescent="0.3">
      <c r="A510" t="s">
        <v>431</v>
      </c>
      <c r="B510" t="b">
        <v>0</v>
      </c>
      <c r="C510">
        <v>20</v>
      </c>
      <c r="D510" s="90">
        <v>0</v>
      </c>
      <c r="E510" s="94">
        <v>0</v>
      </c>
      <c r="F510" s="90">
        <v>0</v>
      </c>
      <c r="G510">
        <v>0</v>
      </c>
      <c r="H510" t="b">
        <v>0</v>
      </c>
      <c r="I510" t="s">
        <v>753</v>
      </c>
    </row>
    <row r="511" spans="1:9" x14ac:dyDescent="0.3">
      <c r="A511" s="59" t="s">
        <v>363</v>
      </c>
      <c r="B511" s="81" t="b">
        <v>1</v>
      </c>
      <c r="C511" s="81">
        <v>506</v>
      </c>
      <c r="D511" s="96">
        <v>71</v>
      </c>
      <c r="E511" s="48">
        <v>0.14031620553359683</v>
      </c>
      <c r="F511" s="96">
        <v>39</v>
      </c>
      <c r="G511" s="48">
        <v>7.7075098814229248E-2</v>
      </c>
      <c r="H511" s="81" t="b">
        <v>0</v>
      </c>
      <c r="I511" s="48">
        <v>0.54929577464788737</v>
      </c>
    </row>
    <row r="512" spans="1:9" x14ac:dyDescent="0.3">
      <c r="A512" s="59" t="s">
        <v>176</v>
      </c>
      <c r="B512" s="81" t="b">
        <v>1</v>
      </c>
      <c r="C512" s="81">
        <v>72</v>
      </c>
      <c r="D512" s="96">
        <v>10</v>
      </c>
      <c r="E512" s="48">
        <v>0.1388888888888889</v>
      </c>
      <c r="F512" s="96">
        <v>0</v>
      </c>
      <c r="G512" s="48">
        <v>0</v>
      </c>
      <c r="H512" s="81" t="b">
        <v>0</v>
      </c>
      <c r="I512" s="48">
        <v>0</v>
      </c>
    </row>
    <row r="513" spans="1:9" hidden="1" x14ac:dyDescent="0.3">
      <c r="A513" t="s">
        <v>434</v>
      </c>
      <c r="B513" t="b">
        <v>0</v>
      </c>
      <c r="C513">
        <v>0</v>
      </c>
      <c r="D513" s="90">
        <v>0</v>
      </c>
      <c r="E513" s="94" t="s">
        <v>753</v>
      </c>
      <c r="F513" s="90">
        <v>0</v>
      </c>
      <c r="G513" t="s">
        <v>753</v>
      </c>
      <c r="H513" t="b">
        <v>1</v>
      </c>
      <c r="I513" t="s">
        <v>753</v>
      </c>
    </row>
    <row r="514" spans="1:9" hidden="1" x14ac:dyDescent="0.3">
      <c r="A514" t="s">
        <v>435</v>
      </c>
      <c r="B514" t="b">
        <v>0</v>
      </c>
      <c r="C514">
        <v>0</v>
      </c>
      <c r="D514" s="90">
        <v>0</v>
      </c>
      <c r="E514" s="94" t="s">
        <v>753</v>
      </c>
      <c r="F514" s="90">
        <v>0</v>
      </c>
      <c r="G514" t="s">
        <v>753</v>
      </c>
      <c r="H514" t="b">
        <v>0</v>
      </c>
      <c r="I514" t="s">
        <v>753</v>
      </c>
    </row>
    <row r="515" spans="1:9" hidden="1" x14ac:dyDescent="0.3">
      <c r="A515" t="s">
        <v>586</v>
      </c>
      <c r="B515" t="b">
        <v>0</v>
      </c>
      <c r="C515">
        <v>21</v>
      </c>
      <c r="D515" s="90">
        <v>0</v>
      </c>
      <c r="E515" s="94">
        <v>0</v>
      </c>
      <c r="F515" s="90">
        <v>0</v>
      </c>
      <c r="G515">
        <v>0</v>
      </c>
      <c r="H515" t="b">
        <v>0</v>
      </c>
      <c r="I515" t="s">
        <v>753</v>
      </c>
    </row>
    <row r="516" spans="1:9" x14ac:dyDescent="0.3">
      <c r="A516" t="s">
        <v>507</v>
      </c>
      <c r="B516" t="b">
        <v>1</v>
      </c>
      <c r="C516" s="26">
        <v>94</v>
      </c>
      <c r="D516" s="97">
        <v>13</v>
      </c>
      <c r="E516" s="48">
        <v>0.13829787234042554</v>
      </c>
      <c r="F516" s="97">
        <v>0</v>
      </c>
      <c r="G516" s="48">
        <v>0</v>
      </c>
      <c r="H516" t="b">
        <v>0</v>
      </c>
      <c r="I516" s="48">
        <v>0</v>
      </c>
    </row>
    <row r="517" spans="1:9" hidden="1" x14ac:dyDescent="0.3">
      <c r="A517" t="s">
        <v>437</v>
      </c>
      <c r="B517" t="b">
        <v>0</v>
      </c>
      <c r="C517">
        <v>115</v>
      </c>
      <c r="D517" s="90">
        <v>0</v>
      </c>
      <c r="E517" s="94">
        <v>0</v>
      </c>
      <c r="F517" s="90">
        <v>0</v>
      </c>
      <c r="G517">
        <v>0</v>
      </c>
      <c r="H517" t="b">
        <v>0</v>
      </c>
      <c r="I517" t="s">
        <v>753</v>
      </c>
    </row>
    <row r="518" spans="1:9" hidden="1" x14ac:dyDescent="0.3">
      <c r="A518" t="s">
        <v>439</v>
      </c>
      <c r="B518" t="b">
        <v>0</v>
      </c>
      <c r="C518">
        <v>101</v>
      </c>
      <c r="D518" s="90">
        <v>0</v>
      </c>
      <c r="E518" s="94">
        <v>0</v>
      </c>
      <c r="F518" s="90">
        <v>0</v>
      </c>
      <c r="G518">
        <v>0</v>
      </c>
      <c r="H518" t="b">
        <v>0</v>
      </c>
      <c r="I518" t="s">
        <v>753</v>
      </c>
    </row>
    <row r="519" spans="1:9" hidden="1" x14ac:dyDescent="0.3">
      <c r="A519" t="s">
        <v>440</v>
      </c>
      <c r="B519" t="b">
        <v>0</v>
      </c>
      <c r="C519">
        <v>68</v>
      </c>
      <c r="D519" s="90">
        <v>0</v>
      </c>
      <c r="E519" s="94">
        <v>0</v>
      </c>
      <c r="F519" s="90">
        <v>0</v>
      </c>
      <c r="G519">
        <v>0</v>
      </c>
      <c r="H519" t="b">
        <v>0</v>
      </c>
      <c r="I519" t="s">
        <v>753</v>
      </c>
    </row>
    <row r="520" spans="1:9" x14ac:dyDescent="0.3">
      <c r="A520" t="s">
        <v>521</v>
      </c>
      <c r="B520" t="b">
        <v>1</v>
      </c>
      <c r="C520" s="26">
        <v>87</v>
      </c>
      <c r="D520" s="97">
        <v>12</v>
      </c>
      <c r="E520" s="48">
        <v>0.13793103448275862</v>
      </c>
      <c r="F520" s="97">
        <v>12</v>
      </c>
      <c r="G520" s="48">
        <v>0.13793103448275862</v>
      </c>
      <c r="H520" t="b">
        <v>0</v>
      </c>
      <c r="I520" s="48">
        <v>1</v>
      </c>
    </row>
    <row r="521" spans="1:9" hidden="1" x14ac:dyDescent="0.3">
      <c r="A521" t="s">
        <v>587</v>
      </c>
      <c r="B521" t="b">
        <v>0</v>
      </c>
      <c r="C521">
        <v>47</v>
      </c>
      <c r="D521" s="90">
        <v>0</v>
      </c>
      <c r="E521" s="94">
        <v>0</v>
      </c>
      <c r="F521" s="90">
        <v>0</v>
      </c>
      <c r="G521">
        <v>0</v>
      </c>
      <c r="H521" t="b">
        <v>0</v>
      </c>
      <c r="I521" t="s">
        <v>753</v>
      </c>
    </row>
    <row r="522" spans="1:9" x14ac:dyDescent="0.3">
      <c r="A522" s="59" t="s">
        <v>219</v>
      </c>
      <c r="B522" s="81" t="b">
        <v>1</v>
      </c>
      <c r="C522" s="81">
        <v>160</v>
      </c>
      <c r="D522" s="96">
        <v>22</v>
      </c>
      <c r="E522" s="48">
        <v>0.13750000000000001</v>
      </c>
      <c r="F522" s="96">
        <v>17</v>
      </c>
      <c r="G522" s="48">
        <v>0.10625</v>
      </c>
      <c r="H522" s="81" t="b">
        <v>0</v>
      </c>
      <c r="I522" s="48">
        <v>0.77272727272727271</v>
      </c>
    </row>
    <row r="523" spans="1:9" hidden="1" x14ac:dyDescent="0.3">
      <c r="A523" t="s">
        <v>442</v>
      </c>
      <c r="B523" t="b">
        <v>0</v>
      </c>
      <c r="C523">
        <v>0</v>
      </c>
      <c r="D523" s="90">
        <v>0</v>
      </c>
      <c r="E523" s="94" t="s">
        <v>753</v>
      </c>
      <c r="F523" s="90">
        <v>0</v>
      </c>
      <c r="G523" t="s">
        <v>753</v>
      </c>
      <c r="H523" t="b">
        <v>0</v>
      </c>
      <c r="I523" t="s">
        <v>753</v>
      </c>
    </row>
    <row r="524" spans="1:9" x14ac:dyDescent="0.3">
      <c r="A524" t="s">
        <v>432</v>
      </c>
      <c r="B524" t="b">
        <v>1</v>
      </c>
      <c r="C524" s="26">
        <v>211</v>
      </c>
      <c r="D524" s="97">
        <v>29</v>
      </c>
      <c r="E524" s="48">
        <v>0.13744075829383887</v>
      </c>
      <c r="F524" s="97">
        <v>0</v>
      </c>
      <c r="G524" s="48">
        <v>0</v>
      </c>
      <c r="H524" t="b">
        <v>0</v>
      </c>
      <c r="I524" s="48">
        <v>0</v>
      </c>
    </row>
    <row r="525" spans="1:9" x14ac:dyDescent="0.3">
      <c r="A525" s="59" t="s">
        <v>181</v>
      </c>
      <c r="B525" s="81" t="b">
        <v>1</v>
      </c>
      <c r="C525" s="81">
        <v>255</v>
      </c>
      <c r="D525" s="96">
        <v>35</v>
      </c>
      <c r="E525" s="48">
        <v>0.13725490196078433</v>
      </c>
      <c r="F525" s="96">
        <v>34</v>
      </c>
      <c r="G525" s="48">
        <v>0.13333333333333333</v>
      </c>
      <c r="H525" s="81" t="b">
        <v>0</v>
      </c>
      <c r="I525" s="48">
        <v>0.97142857142857142</v>
      </c>
    </row>
    <row r="526" spans="1:9" hidden="1" x14ac:dyDescent="0.3">
      <c r="A526" t="s">
        <v>444</v>
      </c>
      <c r="B526" t="b">
        <v>0</v>
      </c>
      <c r="C526">
        <v>11</v>
      </c>
      <c r="D526" s="90">
        <v>0</v>
      </c>
      <c r="E526" s="94">
        <v>0</v>
      </c>
      <c r="F526" s="90">
        <v>0</v>
      </c>
      <c r="G526">
        <v>0</v>
      </c>
      <c r="H526" t="b">
        <v>0</v>
      </c>
      <c r="I526" t="s">
        <v>753</v>
      </c>
    </row>
    <row r="527" spans="1:9" x14ac:dyDescent="0.3">
      <c r="A527" s="59" t="s">
        <v>169</v>
      </c>
      <c r="B527" s="81" t="b">
        <v>1</v>
      </c>
      <c r="C527" s="81">
        <v>103</v>
      </c>
      <c r="D527" s="96">
        <v>14</v>
      </c>
      <c r="E527" s="48">
        <v>0.13592233009708737</v>
      </c>
      <c r="F527" s="96">
        <v>0</v>
      </c>
      <c r="G527" s="48">
        <v>0</v>
      </c>
      <c r="H527" s="81" t="b">
        <v>0</v>
      </c>
      <c r="I527" s="48">
        <v>0</v>
      </c>
    </row>
    <row r="528" spans="1:9" x14ac:dyDescent="0.3">
      <c r="A528" s="59" t="s">
        <v>36</v>
      </c>
      <c r="B528" s="81" t="b">
        <v>0</v>
      </c>
      <c r="C528" s="81">
        <v>223</v>
      </c>
      <c r="D528" s="96">
        <v>30</v>
      </c>
      <c r="E528" s="48">
        <v>0.13452914798206278</v>
      </c>
      <c r="F528" s="96">
        <v>0</v>
      </c>
      <c r="G528" s="48">
        <v>0</v>
      </c>
      <c r="H528" s="81" t="b">
        <v>0</v>
      </c>
      <c r="I528" s="48">
        <v>0</v>
      </c>
    </row>
    <row r="529" spans="1:9" x14ac:dyDescent="0.3">
      <c r="A529" s="59" t="s">
        <v>218</v>
      </c>
      <c r="B529" s="81" t="b">
        <v>1</v>
      </c>
      <c r="C529" s="81">
        <v>171</v>
      </c>
      <c r="D529" s="96">
        <v>23</v>
      </c>
      <c r="E529" s="48">
        <v>0.13450292397660818</v>
      </c>
      <c r="F529" s="96">
        <v>0</v>
      </c>
      <c r="G529" s="48">
        <v>0</v>
      </c>
      <c r="H529" s="81" t="b">
        <v>0</v>
      </c>
      <c r="I529" s="48">
        <v>0</v>
      </c>
    </row>
    <row r="530" spans="1:9" x14ac:dyDescent="0.3">
      <c r="A530" t="s">
        <v>452</v>
      </c>
      <c r="B530" t="b">
        <v>1</v>
      </c>
      <c r="C530" s="26">
        <v>97</v>
      </c>
      <c r="D530" s="97">
        <v>13</v>
      </c>
      <c r="E530" s="48">
        <v>0.13402061855670103</v>
      </c>
      <c r="F530" s="97">
        <v>0</v>
      </c>
      <c r="G530" s="48">
        <v>0</v>
      </c>
      <c r="H530" t="b">
        <v>0</v>
      </c>
      <c r="I530" s="48">
        <v>0</v>
      </c>
    </row>
    <row r="531" spans="1:9" hidden="1" x14ac:dyDescent="0.3">
      <c r="A531" t="s">
        <v>449</v>
      </c>
      <c r="B531" t="b">
        <v>1</v>
      </c>
      <c r="C531">
        <v>13</v>
      </c>
      <c r="D531" s="90">
        <v>0</v>
      </c>
      <c r="E531" s="94">
        <v>0</v>
      </c>
      <c r="F531" s="90">
        <v>0</v>
      </c>
      <c r="G531">
        <v>0</v>
      </c>
      <c r="H531" t="b">
        <v>0</v>
      </c>
      <c r="I531" t="s">
        <v>753</v>
      </c>
    </row>
    <row r="532" spans="1:9" x14ac:dyDescent="0.3">
      <c r="A532" s="59" t="s">
        <v>418</v>
      </c>
      <c r="B532" s="81" t="b">
        <v>1</v>
      </c>
      <c r="C532" s="81">
        <v>124</v>
      </c>
      <c r="D532" s="96">
        <v>16</v>
      </c>
      <c r="E532" s="48">
        <v>0.12903225806451613</v>
      </c>
      <c r="F532" s="96">
        <v>0</v>
      </c>
      <c r="G532" s="48">
        <v>0</v>
      </c>
      <c r="H532" s="81" t="b">
        <v>0</v>
      </c>
      <c r="I532" s="48">
        <v>0</v>
      </c>
    </row>
    <row r="533" spans="1:9" x14ac:dyDescent="0.3">
      <c r="A533" s="59" t="s">
        <v>297</v>
      </c>
      <c r="B533" s="81" t="b">
        <v>1</v>
      </c>
      <c r="C533" s="81">
        <v>101</v>
      </c>
      <c r="D533" s="96">
        <v>13</v>
      </c>
      <c r="E533" s="48">
        <v>0.12871287128712872</v>
      </c>
      <c r="F533" s="96">
        <v>0</v>
      </c>
      <c r="G533" s="48">
        <v>0</v>
      </c>
      <c r="H533" s="81" t="b">
        <v>0</v>
      </c>
      <c r="I533" s="48">
        <v>0</v>
      </c>
    </row>
    <row r="534" spans="1:9" hidden="1" x14ac:dyDescent="0.3">
      <c r="A534" t="s">
        <v>462</v>
      </c>
      <c r="B534" t="b">
        <v>0</v>
      </c>
      <c r="C534">
        <v>10</v>
      </c>
      <c r="D534" s="90">
        <v>0</v>
      </c>
      <c r="E534" s="94">
        <v>0</v>
      </c>
      <c r="F534" s="90">
        <v>0</v>
      </c>
      <c r="G534">
        <v>0</v>
      </c>
      <c r="H534" t="b">
        <v>0</v>
      </c>
      <c r="I534" t="s">
        <v>753</v>
      </c>
    </row>
    <row r="535" spans="1:9" x14ac:dyDescent="0.3">
      <c r="A535" s="59" t="s">
        <v>207</v>
      </c>
      <c r="B535" s="81" t="b">
        <v>1</v>
      </c>
      <c r="C535" s="81">
        <v>249</v>
      </c>
      <c r="D535" s="96">
        <v>32</v>
      </c>
      <c r="E535" s="48">
        <v>0.12851405622489959</v>
      </c>
      <c r="F535" s="96">
        <v>14</v>
      </c>
      <c r="G535" s="48">
        <v>5.6224899598393573E-2</v>
      </c>
      <c r="H535" s="81" t="b">
        <v>0</v>
      </c>
      <c r="I535" s="48">
        <v>0.4375</v>
      </c>
    </row>
    <row r="536" spans="1:9" hidden="1" x14ac:dyDescent="0.3">
      <c r="A536" t="s">
        <v>453</v>
      </c>
      <c r="B536" t="b">
        <v>1</v>
      </c>
      <c r="C536">
        <v>50</v>
      </c>
      <c r="D536" s="90">
        <v>0</v>
      </c>
      <c r="E536" s="94">
        <v>0</v>
      </c>
      <c r="F536" s="90">
        <v>0</v>
      </c>
      <c r="G536">
        <v>0</v>
      </c>
      <c r="H536" t="b">
        <v>0</v>
      </c>
      <c r="I536" t="s">
        <v>753</v>
      </c>
    </row>
    <row r="537" spans="1:9" x14ac:dyDescent="0.3">
      <c r="A537" s="59" t="s">
        <v>277</v>
      </c>
      <c r="B537" s="81" t="b">
        <v>0</v>
      </c>
      <c r="C537" s="81">
        <v>195</v>
      </c>
      <c r="D537" s="96">
        <v>25</v>
      </c>
      <c r="E537" s="48">
        <v>0.12820512820512819</v>
      </c>
      <c r="F537" s="96">
        <v>0</v>
      </c>
      <c r="G537" s="48">
        <v>0</v>
      </c>
      <c r="H537" s="81" t="b">
        <v>0</v>
      </c>
      <c r="I537" s="48">
        <v>0</v>
      </c>
    </row>
    <row r="538" spans="1:9" x14ac:dyDescent="0.3">
      <c r="A538" s="59" t="s">
        <v>178</v>
      </c>
      <c r="B538" s="81" t="b">
        <v>1</v>
      </c>
      <c r="C538" s="81">
        <v>344</v>
      </c>
      <c r="D538" s="96">
        <v>44</v>
      </c>
      <c r="E538" s="48">
        <v>0.12790697674418605</v>
      </c>
      <c r="F538" s="96">
        <v>34</v>
      </c>
      <c r="G538" s="48">
        <v>9.8837209302325577E-2</v>
      </c>
      <c r="H538" s="81" t="b">
        <v>0</v>
      </c>
      <c r="I538" s="48">
        <v>0.77272727272727271</v>
      </c>
    </row>
    <row r="539" spans="1:9" x14ac:dyDescent="0.3">
      <c r="A539" t="s">
        <v>422</v>
      </c>
      <c r="B539" t="b">
        <v>1</v>
      </c>
      <c r="C539" s="26">
        <v>110</v>
      </c>
      <c r="D539" s="97">
        <v>14</v>
      </c>
      <c r="E539" s="48">
        <v>0.12727272727272726</v>
      </c>
      <c r="F539" s="97">
        <v>0</v>
      </c>
      <c r="G539" s="48">
        <v>0</v>
      </c>
      <c r="H539" t="b">
        <v>0</v>
      </c>
      <c r="I539" s="48">
        <v>0</v>
      </c>
    </row>
    <row r="540" spans="1:9" x14ac:dyDescent="0.3">
      <c r="A540" t="s">
        <v>469</v>
      </c>
      <c r="B540" t="b">
        <v>1</v>
      </c>
      <c r="C540" s="26">
        <v>880</v>
      </c>
      <c r="D540" s="97">
        <v>111</v>
      </c>
      <c r="E540" s="48">
        <v>0.12613636363636363</v>
      </c>
      <c r="F540" s="97">
        <v>59</v>
      </c>
      <c r="G540" s="48">
        <v>6.7045454545454547E-2</v>
      </c>
      <c r="H540" t="b">
        <v>0</v>
      </c>
      <c r="I540" s="48">
        <v>0.53153153153153154</v>
      </c>
    </row>
    <row r="541" spans="1:9" x14ac:dyDescent="0.3">
      <c r="A541" s="59" t="s">
        <v>239</v>
      </c>
      <c r="B541" s="81" t="b">
        <v>1</v>
      </c>
      <c r="C541" s="81">
        <v>223</v>
      </c>
      <c r="D541" s="96">
        <v>28</v>
      </c>
      <c r="E541" s="48">
        <v>0.12556053811659193</v>
      </c>
      <c r="F541" s="96">
        <v>0</v>
      </c>
      <c r="G541" s="48">
        <v>0</v>
      </c>
      <c r="H541" s="81" t="b">
        <v>0</v>
      </c>
      <c r="I541" s="48">
        <v>0</v>
      </c>
    </row>
    <row r="542" spans="1:9" x14ac:dyDescent="0.3">
      <c r="A542" s="59" t="s">
        <v>366</v>
      </c>
      <c r="B542" s="81" t="b">
        <v>1</v>
      </c>
      <c r="C542" s="81">
        <v>647</v>
      </c>
      <c r="D542" s="96">
        <v>80</v>
      </c>
      <c r="E542" s="48">
        <v>0.12364760432766615</v>
      </c>
      <c r="F542" s="96">
        <v>73</v>
      </c>
      <c r="G542" s="48">
        <v>0.11282843894899536</v>
      </c>
      <c r="H542" s="81" t="b">
        <v>0</v>
      </c>
      <c r="I542" s="48">
        <v>0.91249999999999998</v>
      </c>
    </row>
    <row r="543" spans="1:9" hidden="1" x14ac:dyDescent="0.3">
      <c r="A543" t="s">
        <v>460</v>
      </c>
      <c r="B543" t="b">
        <v>0</v>
      </c>
      <c r="C543">
        <v>40</v>
      </c>
      <c r="D543" s="90">
        <v>0</v>
      </c>
      <c r="E543" s="94">
        <v>0</v>
      </c>
      <c r="F543" s="90">
        <v>0</v>
      </c>
      <c r="G543">
        <v>0</v>
      </c>
      <c r="H543" t="b">
        <v>0</v>
      </c>
      <c r="I543" t="s">
        <v>753</v>
      </c>
    </row>
    <row r="544" spans="1:9" hidden="1" x14ac:dyDescent="0.3">
      <c r="A544" t="s">
        <v>463</v>
      </c>
      <c r="B544" t="b">
        <v>0</v>
      </c>
      <c r="C544">
        <v>79</v>
      </c>
      <c r="D544" s="90">
        <v>0</v>
      </c>
      <c r="E544" s="94">
        <v>0</v>
      </c>
      <c r="F544" s="90">
        <v>0</v>
      </c>
      <c r="G544">
        <v>0</v>
      </c>
      <c r="H544" t="b">
        <v>0</v>
      </c>
      <c r="I544" t="s">
        <v>753</v>
      </c>
    </row>
    <row r="545" spans="1:9" x14ac:dyDescent="0.3">
      <c r="A545" s="59" t="s">
        <v>229</v>
      </c>
      <c r="B545" s="81" t="b">
        <v>1</v>
      </c>
      <c r="C545" s="81">
        <v>923</v>
      </c>
      <c r="D545" s="96">
        <v>114</v>
      </c>
      <c r="E545" s="48">
        <v>0.12351029252437704</v>
      </c>
      <c r="F545" s="96">
        <v>120</v>
      </c>
      <c r="G545" s="48">
        <v>0.13001083423618634</v>
      </c>
      <c r="H545" s="81" t="b">
        <v>0</v>
      </c>
      <c r="I545" s="48">
        <v>1.0526315789473684</v>
      </c>
    </row>
    <row r="546" spans="1:9" x14ac:dyDescent="0.3">
      <c r="A546" s="59" t="s">
        <v>231</v>
      </c>
      <c r="B546" s="81" t="b">
        <v>1</v>
      </c>
      <c r="C546" s="81">
        <v>413</v>
      </c>
      <c r="D546" s="96">
        <v>51</v>
      </c>
      <c r="E546" s="48">
        <v>0.12348668280871671</v>
      </c>
      <c r="F546" s="96">
        <v>31</v>
      </c>
      <c r="G546" s="48">
        <v>7.5060532687651338E-2</v>
      </c>
      <c r="H546" s="81" t="b">
        <v>0</v>
      </c>
      <c r="I546" s="48">
        <v>0.60784313725490191</v>
      </c>
    </row>
    <row r="547" spans="1:9" x14ac:dyDescent="0.3">
      <c r="A547" t="s">
        <v>430</v>
      </c>
      <c r="B547" t="b">
        <v>1</v>
      </c>
      <c r="C547" s="26">
        <v>98</v>
      </c>
      <c r="D547" s="97">
        <v>12</v>
      </c>
      <c r="E547" s="48">
        <v>0.12244897959183673</v>
      </c>
      <c r="F547" s="97">
        <v>0</v>
      </c>
      <c r="G547" s="48">
        <v>0</v>
      </c>
      <c r="H547" t="b">
        <v>0</v>
      </c>
      <c r="I547" s="48">
        <v>0</v>
      </c>
    </row>
    <row r="548" spans="1:9" x14ac:dyDescent="0.3">
      <c r="A548" t="s">
        <v>468</v>
      </c>
      <c r="B548" t="b">
        <v>1</v>
      </c>
      <c r="C548" s="26">
        <v>221</v>
      </c>
      <c r="D548" s="97">
        <v>27</v>
      </c>
      <c r="E548" s="48">
        <v>0.12217194570135746</v>
      </c>
      <c r="F548" s="97">
        <v>17</v>
      </c>
      <c r="G548" s="48">
        <v>7.6923076923076927E-2</v>
      </c>
      <c r="H548" t="b">
        <v>0</v>
      </c>
      <c r="I548" s="48">
        <v>0.62962962962962965</v>
      </c>
    </row>
    <row r="549" spans="1:9" x14ac:dyDescent="0.3">
      <c r="A549" s="59" t="s">
        <v>264</v>
      </c>
      <c r="B549" s="81" t="b">
        <v>1</v>
      </c>
      <c r="C549" s="81">
        <v>140</v>
      </c>
      <c r="D549" s="96">
        <v>17</v>
      </c>
      <c r="E549" s="48">
        <v>0.12142857142857143</v>
      </c>
      <c r="F549" s="96">
        <v>0</v>
      </c>
      <c r="G549" s="48">
        <v>0</v>
      </c>
      <c r="H549" s="81" t="b">
        <v>0</v>
      </c>
      <c r="I549" s="48">
        <v>0</v>
      </c>
    </row>
    <row r="550" spans="1:9" x14ac:dyDescent="0.3">
      <c r="A550" s="59" t="s">
        <v>225</v>
      </c>
      <c r="B550" s="81" t="b">
        <v>1</v>
      </c>
      <c r="C550" s="81">
        <v>165</v>
      </c>
      <c r="D550" s="96">
        <v>20</v>
      </c>
      <c r="E550" s="48">
        <v>0.12121212121212122</v>
      </c>
      <c r="F550" s="96">
        <v>0</v>
      </c>
      <c r="G550" s="48">
        <v>0</v>
      </c>
      <c r="H550" s="81" t="b">
        <v>0</v>
      </c>
      <c r="I550" s="48">
        <v>0</v>
      </c>
    </row>
    <row r="551" spans="1:9" hidden="1" x14ac:dyDescent="0.3">
      <c r="A551" t="s">
        <v>470</v>
      </c>
      <c r="B551" t="b">
        <v>0</v>
      </c>
      <c r="C551">
        <v>0</v>
      </c>
      <c r="D551" s="90">
        <v>0</v>
      </c>
      <c r="E551" s="94" t="s">
        <v>753</v>
      </c>
      <c r="F551" s="90">
        <v>0</v>
      </c>
      <c r="G551" t="s">
        <v>753</v>
      </c>
      <c r="H551" t="b">
        <v>1</v>
      </c>
      <c r="I551" t="s">
        <v>753</v>
      </c>
    </row>
    <row r="552" spans="1:9" hidden="1" x14ac:dyDescent="0.3">
      <c r="A552" t="s">
        <v>471</v>
      </c>
      <c r="B552" t="b">
        <v>0</v>
      </c>
      <c r="C552">
        <v>0</v>
      </c>
      <c r="D552" s="90">
        <v>0</v>
      </c>
      <c r="E552" s="94" t="s">
        <v>753</v>
      </c>
      <c r="F552" s="90">
        <v>0</v>
      </c>
      <c r="G552" t="s">
        <v>753</v>
      </c>
      <c r="H552" t="b">
        <v>0</v>
      </c>
      <c r="I552" t="s">
        <v>753</v>
      </c>
    </row>
    <row r="553" spans="1:9" x14ac:dyDescent="0.3">
      <c r="A553" s="59" t="s">
        <v>274</v>
      </c>
      <c r="B553" s="81" t="b">
        <v>1</v>
      </c>
      <c r="C553" s="81">
        <v>158</v>
      </c>
      <c r="D553" s="96">
        <v>19</v>
      </c>
      <c r="E553" s="48">
        <v>0.12025316455696203</v>
      </c>
      <c r="F553" s="96">
        <v>16</v>
      </c>
      <c r="G553" s="48">
        <v>0.10126582278481013</v>
      </c>
      <c r="H553" s="81" t="b">
        <v>0</v>
      </c>
      <c r="I553" s="48">
        <v>0.84210526315789469</v>
      </c>
    </row>
    <row r="554" spans="1:9" x14ac:dyDescent="0.3">
      <c r="A554" t="s">
        <v>516</v>
      </c>
      <c r="B554" t="b">
        <v>1</v>
      </c>
      <c r="C554" s="26">
        <v>375</v>
      </c>
      <c r="D554" s="97">
        <v>45</v>
      </c>
      <c r="E554" s="48">
        <v>0.12</v>
      </c>
      <c r="F554" s="97">
        <v>34</v>
      </c>
      <c r="G554" s="48">
        <v>9.0666666666666673E-2</v>
      </c>
      <c r="H554" t="b">
        <v>0</v>
      </c>
      <c r="I554" s="48">
        <v>0.75555555555555554</v>
      </c>
    </row>
    <row r="555" spans="1:9" x14ac:dyDescent="0.3">
      <c r="A555" s="59" t="s">
        <v>193</v>
      </c>
      <c r="B555" s="81" t="b">
        <v>0</v>
      </c>
      <c r="C555" s="81">
        <v>3004</v>
      </c>
      <c r="D555" s="96">
        <v>358</v>
      </c>
      <c r="E555" s="48">
        <v>0.11917443408788282</v>
      </c>
      <c r="F555" s="96">
        <v>123</v>
      </c>
      <c r="G555" s="48">
        <v>4.0945406125166443E-2</v>
      </c>
      <c r="H555" s="81" t="b">
        <v>0</v>
      </c>
      <c r="I555" s="48">
        <v>0.34357541899441341</v>
      </c>
    </row>
    <row r="556" spans="1:9" x14ac:dyDescent="0.3">
      <c r="A556" t="s">
        <v>484</v>
      </c>
      <c r="B556" t="b">
        <v>1</v>
      </c>
      <c r="C556" s="26">
        <v>165</v>
      </c>
      <c r="D556" s="97">
        <v>19</v>
      </c>
      <c r="E556" s="48">
        <v>0.11515151515151516</v>
      </c>
      <c r="F556" s="97">
        <v>0</v>
      </c>
      <c r="G556" s="48">
        <v>0</v>
      </c>
      <c r="H556" t="b">
        <v>0</v>
      </c>
      <c r="I556" s="48">
        <v>0</v>
      </c>
    </row>
    <row r="557" spans="1:9" hidden="1" x14ac:dyDescent="0.3">
      <c r="A557" t="s">
        <v>476</v>
      </c>
      <c r="B557" t="b">
        <v>0</v>
      </c>
      <c r="C557">
        <v>41</v>
      </c>
      <c r="D557" s="90">
        <v>0</v>
      </c>
      <c r="E557" s="94">
        <v>0</v>
      </c>
      <c r="F557" s="90">
        <v>0</v>
      </c>
      <c r="G557">
        <v>0</v>
      </c>
      <c r="H557" t="b">
        <v>0</v>
      </c>
      <c r="I557" t="s">
        <v>753</v>
      </c>
    </row>
    <row r="558" spans="1:9" hidden="1" x14ac:dyDescent="0.3">
      <c r="A558" t="s">
        <v>477</v>
      </c>
      <c r="B558" t="b">
        <v>0</v>
      </c>
      <c r="C558">
        <v>0</v>
      </c>
      <c r="D558" s="90">
        <v>0</v>
      </c>
      <c r="E558" s="94" t="s">
        <v>753</v>
      </c>
      <c r="F558" s="90">
        <v>0</v>
      </c>
      <c r="G558" t="s">
        <v>753</v>
      </c>
      <c r="H558" t="b">
        <v>0</v>
      </c>
      <c r="I558" t="s">
        <v>753</v>
      </c>
    </row>
    <row r="559" spans="1:9" hidden="1" x14ac:dyDescent="0.3">
      <c r="A559" t="s">
        <v>478</v>
      </c>
      <c r="B559" t="b">
        <v>1</v>
      </c>
      <c r="C559">
        <v>56</v>
      </c>
      <c r="D559" s="90">
        <v>11</v>
      </c>
      <c r="E559" s="94">
        <v>0.19642857142857142</v>
      </c>
      <c r="F559" s="90">
        <v>0</v>
      </c>
      <c r="G559">
        <v>0</v>
      </c>
      <c r="H559" t="b">
        <v>0</v>
      </c>
      <c r="I559">
        <v>0</v>
      </c>
    </row>
    <row r="560" spans="1:9" x14ac:dyDescent="0.3">
      <c r="A560" s="59" t="s">
        <v>332</v>
      </c>
      <c r="B560" s="81" t="b">
        <v>1</v>
      </c>
      <c r="C560" s="81">
        <v>462</v>
      </c>
      <c r="D560" s="96">
        <v>53</v>
      </c>
      <c r="E560" s="48">
        <v>0.11471861471861472</v>
      </c>
      <c r="F560" s="96">
        <v>51</v>
      </c>
      <c r="G560" s="48">
        <v>0.11038961038961038</v>
      </c>
      <c r="H560" s="81" t="b">
        <v>0</v>
      </c>
      <c r="I560" s="48">
        <v>0.96226415094339623</v>
      </c>
    </row>
    <row r="561" spans="1:9" hidden="1" x14ac:dyDescent="0.3">
      <c r="A561" t="s">
        <v>480</v>
      </c>
      <c r="B561" t="b">
        <v>1</v>
      </c>
      <c r="C561">
        <v>42</v>
      </c>
      <c r="D561" s="90">
        <v>10</v>
      </c>
      <c r="E561" s="94">
        <v>0.23809523809523808</v>
      </c>
      <c r="F561" s="90">
        <v>0</v>
      </c>
      <c r="G561">
        <v>0</v>
      </c>
      <c r="H561" t="b">
        <v>0</v>
      </c>
      <c r="I561">
        <v>0</v>
      </c>
    </row>
    <row r="562" spans="1:9" hidden="1" x14ac:dyDescent="0.3">
      <c r="A562" t="s">
        <v>510</v>
      </c>
      <c r="B562" t="b">
        <v>0</v>
      </c>
      <c r="C562">
        <v>0</v>
      </c>
      <c r="D562" s="90">
        <v>0</v>
      </c>
      <c r="E562" s="94" t="s">
        <v>753</v>
      </c>
      <c r="F562" s="90">
        <v>0</v>
      </c>
      <c r="G562" t="s">
        <v>753</v>
      </c>
      <c r="H562" t="b">
        <v>0</v>
      </c>
      <c r="I562" t="s">
        <v>753</v>
      </c>
    </row>
    <row r="563" spans="1:9" hidden="1" x14ac:dyDescent="0.3">
      <c r="A563" t="s">
        <v>509</v>
      </c>
      <c r="B563" t="b">
        <v>0</v>
      </c>
      <c r="C563">
        <v>17</v>
      </c>
      <c r="D563" s="90">
        <v>0</v>
      </c>
      <c r="E563" s="94">
        <v>0</v>
      </c>
      <c r="F563" s="90">
        <v>0</v>
      </c>
      <c r="G563">
        <v>0</v>
      </c>
      <c r="H563" t="b">
        <v>0</v>
      </c>
      <c r="I563" t="s">
        <v>753</v>
      </c>
    </row>
    <row r="564" spans="1:9" hidden="1" x14ac:dyDescent="0.3">
      <c r="A564" t="s">
        <v>481</v>
      </c>
      <c r="B564" t="b">
        <v>0</v>
      </c>
      <c r="C564">
        <v>45</v>
      </c>
      <c r="D564" s="90">
        <v>0</v>
      </c>
      <c r="E564" s="94">
        <v>0</v>
      </c>
      <c r="F564" s="90">
        <v>0</v>
      </c>
      <c r="G564">
        <v>0</v>
      </c>
      <c r="H564" t="b">
        <v>0</v>
      </c>
      <c r="I564" t="s">
        <v>753</v>
      </c>
    </row>
    <row r="565" spans="1:9" x14ac:dyDescent="0.3">
      <c r="A565" s="59" t="s">
        <v>344</v>
      </c>
      <c r="B565" s="81" t="b">
        <v>1</v>
      </c>
      <c r="C565" s="81">
        <v>88</v>
      </c>
      <c r="D565" s="96">
        <v>10</v>
      </c>
      <c r="E565" s="48">
        <v>0.11363636363636363</v>
      </c>
      <c r="F565" s="96">
        <v>14</v>
      </c>
      <c r="G565" s="48">
        <v>0.15909090909090909</v>
      </c>
      <c r="H565" s="81" t="b">
        <v>0</v>
      </c>
      <c r="I565" s="48">
        <v>1.4</v>
      </c>
    </row>
    <row r="566" spans="1:9" x14ac:dyDescent="0.3">
      <c r="A566" s="59" t="s">
        <v>415</v>
      </c>
      <c r="B566" s="81" t="b">
        <v>1</v>
      </c>
      <c r="C566" s="81">
        <v>107</v>
      </c>
      <c r="D566" s="96">
        <v>12</v>
      </c>
      <c r="E566" s="48">
        <v>0.11214953271028037</v>
      </c>
      <c r="F566" s="96">
        <v>0</v>
      </c>
      <c r="G566" s="48">
        <v>0</v>
      </c>
      <c r="H566" s="81" t="b">
        <v>0</v>
      </c>
      <c r="I566" s="48">
        <v>0</v>
      </c>
    </row>
    <row r="567" spans="1:9" x14ac:dyDescent="0.3">
      <c r="A567" t="s">
        <v>530</v>
      </c>
      <c r="B567" t="b">
        <v>1</v>
      </c>
      <c r="C567" s="26">
        <v>484</v>
      </c>
      <c r="D567" s="97">
        <v>53</v>
      </c>
      <c r="E567" s="48">
        <v>0.10950413223140495</v>
      </c>
      <c r="F567" s="97">
        <v>19</v>
      </c>
      <c r="G567" s="48">
        <v>3.9256198347107439E-2</v>
      </c>
      <c r="H567" t="b">
        <v>0</v>
      </c>
      <c r="I567" s="48">
        <v>0.35849056603773582</v>
      </c>
    </row>
    <row r="568" spans="1:9" x14ac:dyDescent="0.3">
      <c r="A568" s="59" t="s">
        <v>82</v>
      </c>
      <c r="B568" s="81" t="b">
        <v>1</v>
      </c>
      <c r="C568" s="81">
        <v>265</v>
      </c>
      <c r="D568" s="96">
        <v>29</v>
      </c>
      <c r="E568" s="48">
        <v>0.10943396226415095</v>
      </c>
      <c r="F568" s="96">
        <v>29</v>
      </c>
      <c r="G568" s="48">
        <v>0.10943396226415095</v>
      </c>
      <c r="H568" s="81" t="b">
        <v>0</v>
      </c>
      <c r="I568" s="48">
        <v>1</v>
      </c>
    </row>
    <row r="569" spans="1:9" hidden="1" x14ac:dyDescent="0.3">
      <c r="A569" t="s">
        <v>590</v>
      </c>
      <c r="B569" t="b">
        <v>0</v>
      </c>
      <c r="C569">
        <v>19</v>
      </c>
      <c r="D569" s="90">
        <v>0</v>
      </c>
      <c r="E569" s="94">
        <v>0</v>
      </c>
      <c r="F569" s="90">
        <v>0</v>
      </c>
      <c r="G569">
        <v>0</v>
      </c>
      <c r="H569" t="b">
        <v>0</v>
      </c>
      <c r="I569" t="s">
        <v>753</v>
      </c>
    </row>
    <row r="570" spans="1:9" hidden="1" x14ac:dyDescent="0.3">
      <c r="A570" t="s">
        <v>588</v>
      </c>
      <c r="B570" t="b">
        <v>0</v>
      </c>
      <c r="C570">
        <v>11</v>
      </c>
      <c r="D570" s="90">
        <v>0</v>
      </c>
      <c r="E570" s="94">
        <v>0</v>
      </c>
      <c r="F570" s="90">
        <v>0</v>
      </c>
      <c r="G570">
        <v>0</v>
      </c>
      <c r="H570" t="b">
        <v>0</v>
      </c>
      <c r="I570" t="s">
        <v>753</v>
      </c>
    </row>
    <row r="571" spans="1:9" hidden="1" x14ac:dyDescent="0.3">
      <c r="A571" t="s">
        <v>496</v>
      </c>
      <c r="B571" t="b">
        <v>0</v>
      </c>
      <c r="C571">
        <v>0</v>
      </c>
      <c r="D571" s="90">
        <v>0</v>
      </c>
      <c r="E571" s="94" t="s">
        <v>753</v>
      </c>
      <c r="F571" s="90">
        <v>0</v>
      </c>
      <c r="G571" t="s">
        <v>753</v>
      </c>
      <c r="H571" t="b">
        <v>0</v>
      </c>
      <c r="I571" t="s">
        <v>753</v>
      </c>
    </row>
    <row r="572" spans="1:9" hidden="1" x14ac:dyDescent="0.3">
      <c r="A572" t="s">
        <v>486</v>
      </c>
      <c r="B572" t="b">
        <v>1</v>
      </c>
      <c r="C572">
        <v>109</v>
      </c>
      <c r="D572" s="90">
        <v>0</v>
      </c>
      <c r="E572" s="94">
        <v>0</v>
      </c>
      <c r="F572" s="90">
        <v>0</v>
      </c>
      <c r="G572">
        <v>0</v>
      </c>
      <c r="H572" t="b">
        <v>0</v>
      </c>
      <c r="I572" t="s">
        <v>753</v>
      </c>
    </row>
    <row r="573" spans="1:9" hidden="1" x14ac:dyDescent="0.3">
      <c r="A573" t="s">
        <v>487</v>
      </c>
      <c r="B573" t="b">
        <v>1</v>
      </c>
      <c r="C573">
        <v>286</v>
      </c>
      <c r="D573" s="90">
        <v>0</v>
      </c>
      <c r="E573" s="94">
        <v>0</v>
      </c>
      <c r="F573" s="90">
        <v>12</v>
      </c>
      <c r="G573">
        <v>4.195804195804196E-2</v>
      </c>
      <c r="H573" t="b">
        <v>0</v>
      </c>
      <c r="I573" t="s">
        <v>753</v>
      </c>
    </row>
    <row r="574" spans="1:9" hidden="1" x14ac:dyDescent="0.3">
      <c r="A574" t="s">
        <v>591</v>
      </c>
      <c r="B574" t="b">
        <v>0</v>
      </c>
      <c r="C574">
        <v>49</v>
      </c>
      <c r="D574" s="90">
        <v>0</v>
      </c>
      <c r="E574" s="94">
        <v>0</v>
      </c>
      <c r="F574" s="90">
        <v>0</v>
      </c>
      <c r="G574">
        <v>0</v>
      </c>
      <c r="H574" t="b">
        <v>0</v>
      </c>
      <c r="I574" t="s">
        <v>753</v>
      </c>
    </row>
    <row r="575" spans="1:9" hidden="1" x14ac:dyDescent="0.3">
      <c r="A575" t="s">
        <v>488</v>
      </c>
      <c r="B575" t="b">
        <v>0</v>
      </c>
      <c r="C575">
        <v>0</v>
      </c>
      <c r="D575" s="90">
        <v>0</v>
      </c>
      <c r="E575" s="94" t="s">
        <v>753</v>
      </c>
      <c r="F575" s="90">
        <v>0</v>
      </c>
      <c r="G575" t="s">
        <v>753</v>
      </c>
      <c r="H575" t="b">
        <v>1</v>
      </c>
      <c r="I575" t="s">
        <v>753</v>
      </c>
    </row>
    <row r="576" spans="1:9" x14ac:dyDescent="0.3">
      <c r="A576" s="59" t="s">
        <v>148</v>
      </c>
      <c r="B576" s="81" t="b">
        <v>1</v>
      </c>
      <c r="C576" s="81">
        <v>119</v>
      </c>
      <c r="D576" s="96">
        <v>13</v>
      </c>
      <c r="E576" s="48">
        <v>0.1092436974789916</v>
      </c>
      <c r="F576" s="96">
        <v>10</v>
      </c>
      <c r="G576" s="48">
        <v>8.4033613445378158E-2</v>
      </c>
      <c r="H576" s="81" t="b">
        <v>0</v>
      </c>
      <c r="I576" s="48">
        <v>0.76923076923076927</v>
      </c>
    </row>
    <row r="577" spans="1:9" hidden="1" x14ac:dyDescent="0.3">
      <c r="A577" t="s">
        <v>589</v>
      </c>
      <c r="B577" t="b">
        <v>0</v>
      </c>
      <c r="C577">
        <v>50</v>
      </c>
      <c r="D577" s="90">
        <v>0</v>
      </c>
      <c r="E577" s="94">
        <v>0</v>
      </c>
      <c r="F577" s="90">
        <v>0</v>
      </c>
      <c r="G577">
        <v>0</v>
      </c>
      <c r="H577" t="b">
        <v>0</v>
      </c>
      <c r="I577" t="s">
        <v>753</v>
      </c>
    </row>
    <row r="578" spans="1:9" hidden="1" x14ac:dyDescent="0.3">
      <c r="A578" t="s">
        <v>609</v>
      </c>
      <c r="B578" t="b">
        <v>0</v>
      </c>
      <c r="C578">
        <v>0</v>
      </c>
      <c r="D578" s="90">
        <v>0</v>
      </c>
      <c r="E578" s="94" t="s">
        <v>753</v>
      </c>
      <c r="F578" s="90">
        <v>0</v>
      </c>
      <c r="G578" t="s">
        <v>753</v>
      </c>
      <c r="H578" t="b">
        <v>0</v>
      </c>
      <c r="I578" t="s">
        <v>753</v>
      </c>
    </row>
    <row r="579" spans="1:9" hidden="1" x14ac:dyDescent="0.3">
      <c r="A579" t="s">
        <v>490</v>
      </c>
      <c r="B579" t="b">
        <v>1</v>
      </c>
      <c r="C579">
        <v>60</v>
      </c>
      <c r="D579" s="90">
        <v>0</v>
      </c>
      <c r="E579" s="94">
        <v>0</v>
      </c>
      <c r="F579" s="90">
        <v>0</v>
      </c>
      <c r="G579">
        <v>0</v>
      </c>
      <c r="H579" t="b">
        <v>0</v>
      </c>
      <c r="I579" t="s">
        <v>753</v>
      </c>
    </row>
    <row r="580" spans="1:9" hidden="1" x14ac:dyDescent="0.3">
      <c r="A580" t="s">
        <v>491</v>
      </c>
      <c r="B580" t="b">
        <v>0</v>
      </c>
      <c r="C580">
        <v>0</v>
      </c>
      <c r="D580" s="90">
        <v>0</v>
      </c>
      <c r="E580" s="94" t="s">
        <v>753</v>
      </c>
      <c r="F580" s="90">
        <v>0</v>
      </c>
      <c r="G580" t="s">
        <v>753</v>
      </c>
      <c r="H580" t="b">
        <v>0</v>
      </c>
      <c r="I580" t="s">
        <v>753</v>
      </c>
    </row>
    <row r="581" spans="1:9" x14ac:dyDescent="0.3">
      <c r="A581" s="59" t="s">
        <v>346</v>
      </c>
      <c r="B581" s="81" t="b">
        <v>1</v>
      </c>
      <c r="C581" s="81">
        <v>149</v>
      </c>
      <c r="D581" s="96">
        <v>16</v>
      </c>
      <c r="E581" s="48">
        <v>0.10738255033557047</v>
      </c>
      <c r="F581" s="96">
        <v>0</v>
      </c>
      <c r="G581" s="48">
        <v>0</v>
      </c>
      <c r="H581" s="81" t="b">
        <v>0</v>
      </c>
      <c r="I581" s="48">
        <v>0</v>
      </c>
    </row>
    <row r="582" spans="1:9" hidden="1" x14ac:dyDescent="0.3">
      <c r="A582" t="s">
        <v>493</v>
      </c>
      <c r="B582" t="b">
        <v>1</v>
      </c>
      <c r="C582">
        <v>38</v>
      </c>
      <c r="D582" s="90">
        <v>10</v>
      </c>
      <c r="E582" s="94">
        <v>0.26315789473684209</v>
      </c>
      <c r="F582" s="90">
        <v>0</v>
      </c>
      <c r="G582">
        <v>0</v>
      </c>
      <c r="H582" t="b">
        <v>0</v>
      </c>
      <c r="I582">
        <v>0</v>
      </c>
    </row>
    <row r="583" spans="1:9" hidden="1" x14ac:dyDescent="0.3">
      <c r="A583" t="s">
        <v>494</v>
      </c>
      <c r="B583" t="b">
        <v>1</v>
      </c>
      <c r="C583">
        <v>27</v>
      </c>
      <c r="D583" s="90">
        <v>0</v>
      </c>
      <c r="E583" s="94">
        <v>0</v>
      </c>
      <c r="F583" s="90">
        <v>0</v>
      </c>
      <c r="G583">
        <v>0</v>
      </c>
      <c r="H583" t="b">
        <v>0</v>
      </c>
      <c r="I583" t="s">
        <v>753</v>
      </c>
    </row>
    <row r="584" spans="1:9" hidden="1" x14ac:dyDescent="0.3">
      <c r="A584" t="s">
        <v>495</v>
      </c>
      <c r="B584" t="b">
        <v>0</v>
      </c>
      <c r="C584">
        <v>0</v>
      </c>
      <c r="D584" s="90">
        <v>0</v>
      </c>
      <c r="E584" s="94" t="s">
        <v>753</v>
      </c>
      <c r="F584" s="90">
        <v>0</v>
      </c>
      <c r="G584" t="s">
        <v>753</v>
      </c>
      <c r="H584" t="b">
        <v>0</v>
      </c>
      <c r="I584" t="s">
        <v>753</v>
      </c>
    </row>
    <row r="585" spans="1:9" x14ac:dyDescent="0.3">
      <c r="A585" s="59" t="s">
        <v>93</v>
      </c>
      <c r="B585" s="81" t="b">
        <v>0</v>
      </c>
      <c r="C585" s="81">
        <v>104</v>
      </c>
      <c r="D585" s="96">
        <v>11</v>
      </c>
      <c r="E585" s="48">
        <v>0.10576923076923077</v>
      </c>
      <c r="F585" s="96">
        <v>0</v>
      </c>
      <c r="G585" s="48">
        <v>0</v>
      </c>
      <c r="H585" s="81" t="b">
        <v>0</v>
      </c>
      <c r="I585" s="48">
        <v>0</v>
      </c>
    </row>
    <row r="586" spans="1:9" hidden="1" x14ac:dyDescent="0.3">
      <c r="A586" t="s">
        <v>637</v>
      </c>
      <c r="B586" t="b">
        <v>0</v>
      </c>
      <c r="C586">
        <v>0</v>
      </c>
      <c r="D586" s="90">
        <v>0</v>
      </c>
      <c r="E586" s="94" t="s">
        <v>753</v>
      </c>
      <c r="F586" s="90">
        <v>0</v>
      </c>
      <c r="G586" t="s">
        <v>753</v>
      </c>
      <c r="H586" t="b">
        <v>0</v>
      </c>
      <c r="I586" t="s">
        <v>753</v>
      </c>
    </row>
    <row r="587" spans="1:9" x14ac:dyDescent="0.3">
      <c r="A587" s="59" t="s">
        <v>262</v>
      </c>
      <c r="B587" s="81" t="b">
        <v>1</v>
      </c>
      <c r="C587" s="81">
        <v>938</v>
      </c>
      <c r="D587" s="96">
        <v>97</v>
      </c>
      <c r="E587" s="48">
        <v>0.10341151385927505</v>
      </c>
      <c r="F587" s="96">
        <v>53</v>
      </c>
      <c r="G587" s="48">
        <v>5.6503198294243072E-2</v>
      </c>
      <c r="H587" s="81" t="b">
        <v>0</v>
      </c>
      <c r="I587" s="48">
        <v>0.54639175257731953</v>
      </c>
    </row>
    <row r="588" spans="1:9" hidden="1" x14ac:dyDescent="0.3">
      <c r="A588" t="s">
        <v>508</v>
      </c>
      <c r="B588" t="b">
        <v>0</v>
      </c>
      <c r="C588">
        <v>0</v>
      </c>
      <c r="D588" s="90">
        <v>0</v>
      </c>
      <c r="E588" s="94" t="s">
        <v>753</v>
      </c>
      <c r="F588" s="90">
        <v>0</v>
      </c>
      <c r="G588" t="s">
        <v>753</v>
      </c>
      <c r="H588" t="b">
        <v>0</v>
      </c>
      <c r="I588" t="s">
        <v>753</v>
      </c>
    </row>
    <row r="589" spans="1:9" x14ac:dyDescent="0.3">
      <c r="A589" s="59" t="s">
        <v>298</v>
      </c>
      <c r="B589" s="81" t="b">
        <v>1</v>
      </c>
      <c r="C589" s="81">
        <v>690</v>
      </c>
      <c r="D589" s="96">
        <v>71</v>
      </c>
      <c r="E589" s="48">
        <v>0.10289855072463767</v>
      </c>
      <c r="F589" s="96">
        <v>68</v>
      </c>
      <c r="G589" s="48">
        <v>9.8550724637681164E-2</v>
      </c>
      <c r="H589" s="81" t="b">
        <v>0</v>
      </c>
      <c r="I589" s="48">
        <v>0.95774647887323938</v>
      </c>
    </row>
    <row r="590" spans="1:9" hidden="1" x14ac:dyDescent="0.3">
      <c r="A590" t="s">
        <v>499</v>
      </c>
      <c r="B590" t="b">
        <v>1</v>
      </c>
      <c r="C590">
        <v>47</v>
      </c>
      <c r="D590" s="90">
        <v>0</v>
      </c>
      <c r="E590" s="94">
        <v>0</v>
      </c>
      <c r="F590" s="90">
        <v>0</v>
      </c>
      <c r="G590">
        <v>0</v>
      </c>
      <c r="H590" t="b">
        <v>0</v>
      </c>
      <c r="I590" t="s">
        <v>753</v>
      </c>
    </row>
    <row r="591" spans="1:9" x14ac:dyDescent="0.3">
      <c r="A591" t="s">
        <v>454</v>
      </c>
      <c r="B591" t="b">
        <v>1</v>
      </c>
      <c r="C591" s="26">
        <v>117</v>
      </c>
      <c r="D591" s="97">
        <v>12</v>
      </c>
      <c r="E591" s="48">
        <v>0.10256410256410256</v>
      </c>
      <c r="F591" s="97">
        <v>0</v>
      </c>
      <c r="G591" s="48">
        <v>0</v>
      </c>
      <c r="H591" t="b">
        <v>0</v>
      </c>
      <c r="I591" s="48">
        <v>0</v>
      </c>
    </row>
    <row r="592" spans="1:9" x14ac:dyDescent="0.3">
      <c r="A592" s="59" t="s">
        <v>327</v>
      </c>
      <c r="B592" s="81" t="b">
        <v>1</v>
      </c>
      <c r="C592" s="81">
        <v>108</v>
      </c>
      <c r="D592" s="96">
        <v>11</v>
      </c>
      <c r="E592" s="48">
        <v>0.10185185185185185</v>
      </c>
      <c r="F592" s="96">
        <v>0</v>
      </c>
      <c r="G592" s="48">
        <v>0</v>
      </c>
      <c r="H592" s="81" t="b">
        <v>0</v>
      </c>
      <c r="I592" s="48">
        <v>0</v>
      </c>
    </row>
    <row r="593" spans="1:9" hidden="1" x14ac:dyDescent="0.3">
      <c r="A593" t="s">
        <v>502</v>
      </c>
      <c r="B593" t="b">
        <v>0</v>
      </c>
      <c r="C593">
        <v>12</v>
      </c>
      <c r="D593" s="90">
        <v>0</v>
      </c>
      <c r="E593" s="94">
        <v>0</v>
      </c>
      <c r="F593" s="90">
        <v>0</v>
      </c>
      <c r="G593">
        <v>0</v>
      </c>
      <c r="H593" t="b">
        <v>0</v>
      </c>
      <c r="I593" t="s">
        <v>753</v>
      </c>
    </row>
    <row r="594" spans="1:9" hidden="1" x14ac:dyDescent="0.3">
      <c r="A594" t="s">
        <v>592</v>
      </c>
      <c r="B594" t="b">
        <v>0</v>
      </c>
      <c r="C594">
        <v>56</v>
      </c>
      <c r="D594" s="90">
        <v>0</v>
      </c>
      <c r="E594" s="94">
        <v>0</v>
      </c>
      <c r="F594" s="90">
        <v>0</v>
      </c>
      <c r="G594">
        <v>0</v>
      </c>
      <c r="H594" t="b">
        <v>0</v>
      </c>
      <c r="I594" t="s">
        <v>753</v>
      </c>
    </row>
    <row r="595" spans="1:9" x14ac:dyDescent="0.3">
      <c r="A595" s="59" t="s">
        <v>177</v>
      </c>
      <c r="B595" s="81" t="b">
        <v>1</v>
      </c>
      <c r="C595" s="81">
        <v>130</v>
      </c>
      <c r="D595" s="96">
        <v>13</v>
      </c>
      <c r="E595" s="48">
        <v>0.1</v>
      </c>
      <c r="F595" s="96">
        <v>0</v>
      </c>
      <c r="G595" s="48">
        <v>0</v>
      </c>
      <c r="H595" s="81" t="b">
        <v>0</v>
      </c>
      <c r="I595" s="48">
        <v>0</v>
      </c>
    </row>
    <row r="596" spans="1:9" x14ac:dyDescent="0.3">
      <c r="A596" t="s">
        <v>441</v>
      </c>
      <c r="B596" t="b">
        <v>1</v>
      </c>
      <c r="C596" s="26">
        <v>101</v>
      </c>
      <c r="D596" s="97">
        <v>10</v>
      </c>
      <c r="E596" s="48">
        <v>9.9009900990099015E-2</v>
      </c>
      <c r="F596" s="97">
        <v>10</v>
      </c>
      <c r="G596" s="48">
        <v>9.9009900990099015E-2</v>
      </c>
      <c r="H596" t="b">
        <v>0</v>
      </c>
      <c r="I596" s="48">
        <v>1</v>
      </c>
    </row>
    <row r="597" spans="1:9" x14ac:dyDescent="0.3">
      <c r="A597" s="59" t="s">
        <v>83</v>
      </c>
      <c r="B597" s="81" t="b">
        <v>1</v>
      </c>
      <c r="C597" s="81">
        <v>174</v>
      </c>
      <c r="D597" s="96">
        <v>17</v>
      </c>
      <c r="E597" s="48">
        <v>9.7701149425287362E-2</v>
      </c>
      <c r="F597" s="96">
        <v>10</v>
      </c>
      <c r="G597" s="48">
        <v>5.7471264367816091E-2</v>
      </c>
      <c r="H597" s="81" t="b">
        <v>0</v>
      </c>
      <c r="I597" s="48">
        <v>0.58823529411764708</v>
      </c>
    </row>
    <row r="598" spans="1:9" x14ac:dyDescent="0.3">
      <c r="A598" s="59" t="s">
        <v>233</v>
      </c>
      <c r="B598" s="81" t="b">
        <v>0</v>
      </c>
      <c r="C598" s="81">
        <v>2173</v>
      </c>
      <c r="D598" s="96">
        <v>211</v>
      </c>
      <c r="E598" s="48">
        <v>9.7100782328578009E-2</v>
      </c>
      <c r="F598" s="96">
        <v>218</v>
      </c>
      <c r="G598" s="48">
        <v>0.10032213529682467</v>
      </c>
      <c r="H598" s="81" t="b">
        <v>0</v>
      </c>
      <c r="I598" s="48">
        <v>1.033175355450237</v>
      </c>
    </row>
    <row r="599" spans="1:9" hidden="1" x14ac:dyDescent="0.3">
      <c r="A599" t="s">
        <v>593</v>
      </c>
      <c r="B599" t="b">
        <v>1</v>
      </c>
      <c r="C599">
        <v>30</v>
      </c>
      <c r="D599" s="90">
        <v>0</v>
      </c>
      <c r="E599" s="94">
        <v>0</v>
      </c>
      <c r="F599" s="90">
        <v>0</v>
      </c>
      <c r="G599">
        <v>0</v>
      </c>
      <c r="H599" t="b">
        <v>0</v>
      </c>
      <c r="I599" t="s">
        <v>753</v>
      </c>
    </row>
    <row r="600" spans="1:9" x14ac:dyDescent="0.3">
      <c r="A600" s="59" t="s">
        <v>144</v>
      </c>
      <c r="B600" s="81" t="b">
        <v>1</v>
      </c>
      <c r="C600" s="81">
        <v>104</v>
      </c>
      <c r="D600" s="96">
        <v>10</v>
      </c>
      <c r="E600" s="48">
        <v>9.6153846153846159E-2</v>
      </c>
      <c r="F600" s="96">
        <v>0</v>
      </c>
      <c r="G600" s="48">
        <v>0</v>
      </c>
      <c r="H600" s="81" t="b">
        <v>0</v>
      </c>
      <c r="I600" s="48">
        <v>0</v>
      </c>
    </row>
    <row r="601" spans="1:9" hidden="1" x14ac:dyDescent="0.3">
      <c r="A601" t="s">
        <v>525</v>
      </c>
      <c r="B601" t="b">
        <v>0</v>
      </c>
      <c r="C601">
        <v>14</v>
      </c>
      <c r="D601" s="90">
        <v>0</v>
      </c>
      <c r="E601" s="94">
        <v>0</v>
      </c>
      <c r="F601" s="90">
        <v>0</v>
      </c>
      <c r="G601">
        <v>0</v>
      </c>
      <c r="H601" t="b">
        <v>0</v>
      </c>
      <c r="I601" t="s">
        <v>753</v>
      </c>
    </row>
    <row r="602" spans="1:9" x14ac:dyDescent="0.3">
      <c r="A602" t="s">
        <v>428</v>
      </c>
      <c r="B602" t="b">
        <v>1</v>
      </c>
      <c r="C602" s="26">
        <v>137</v>
      </c>
      <c r="D602" s="97">
        <v>13</v>
      </c>
      <c r="E602" s="48">
        <v>9.4890510948905105E-2</v>
      </c>
      <c r="F602" s="97">
        <v>0</v>
      </c>
      <c r="G602" s="48">
        <v>0</v>
      </c>
      <c r="H602" t="b">
        <v>0</v>
      </c>
      <c r="I602" s="48">
        <v>0</v>
      </c>
    </row>
    <row r="603" spans="1:9" hidden="1" x14ac:dyDescent="0.3">
      <c r="A603" t="s">
        <v>519</v>
      </c>
      <c r="B603" t="b">
        <v>1</v>
      </c>
      <c r="C603">
        <v>40</v>
      </c>
      <c r="D603" s="90">
        <v>0</v>
      </c>
      <c r="E603" s="94">
        <v>0</v>
      </c>
      <c r="F603" s="90">
        <v>0</v>
      </c>
      <c r="G603">
        <v>0</v>
      </c>
      <c r="H603" t="b">
        <v>0</v>
      </c>
      <c r="I603" t="s">
        <v>753</v>
      </c>
    </row>
    <row r="604" spans="1:9" x14ac:dyDescent="0.3">
      <c r="A604" t="s">
        <v>464</v>
      </c>
      <c r="B604" t="b">
        <v>1</v>
      </c>
      <c r="C604" s="26">
        <v>433</v>
      </c>
      <c r="D604" s="97">
        <v>41</v>
      </c>
      <c r="E604" s="48">
        <v>9.4688221709006926E-2</v>
      </c>
      <c r="F604" s="97">
        <v>42</v>
      </c>
      <c r="G604" s="48">
        <v>9.6997690531177835E-2</v>
      </c>
      <c r="H604" t="b">
        <v>0</v>
      </c>
      <c r="I604" s="48">
        <v>1.024390243902439</v>
      </c>
    </row>
    <row r="605" spans="1:9" x14ac:dyDescent="0.3">
      <c r="A605" s="59" t="s">
        <v>261</v>
      </c>
      <c r="B605" s="81" t="b">
        <v>1</v>
      </c>
      <c r="C605" s="81">
        <v>622</v>
      </c>
      <c r="D605" s="96">
        <v>57</v>
      </c>
      <c r="E605" s="48">
        <v>9.1639871382636656E-2</v>
      </c>
      <c r="F605" s="96">
        <v>62</v>
      </c>
      <c r="G605" s="48">
        <v>9.9678456591639875E-2</v>
      </c>
      <c r="H605" s="81" t="b">
        <v>0</v>
      </c>
      <c r="I605" s="48">
        <v>1.0877192982456141</v>
      </c>
    </row>
    <row r="606" spans="1:9" hidden="1" x14ac:dyDescent="0.3">
      <c r="A606" t="s">
        <v>522</v>
      </c>
      <c r="B606" t="b">
        <v>1</v>
      </c>
      <c r="C606">
        <v>24</v>
      </c>
      <c r="D606" s="90">
        <v>0</v>
      </c>
      <c r="E606" s="94">
        <v>0</v>
      </c>
      <c r="F606" s="90">
        <v>0</v>
      </c>
      <c r="G606">
        <v>0</v>
      </c>
      <c r="H606" t="b">
        <v>0</v>
      </c>
      <c r="I606" t="s">
        <v>753</v>
      </c>
    </row>
    <row r="607" spans="1:9" x14ac:dyDescent="0.3">
      <c r="A607" t="s">
        <v>526</v>
      </c>
      <c r="B607" t="b">
        <v>1</v>
      </c>
      <c r="C607" s="26">
        <v>121</v>
      </c>
      <c r="D607" s="97">
        <v>11</v>
      </c>
      <c r="E607" s="48">
        <v>9.0909090909090912E-2</v>
      </c>
      <c r="F607" s="97">
        <v>0</v>
      </c>
      <c r="G607" s="48">
        <v>0</v>
      </c>
      <c r="H607" t="b">
        <v>0</v>
      </c>
      <c r="I607" s="48">
        <v>0</v>
      </c>
    </row>
    <row r="608" spans="1:9" x14ac:dyDescent="0.3">
      <c r="A608" s="59" t="s">
        <v>114</v>
      </c>
      <c r="B608" s="81" t="b">
        <v>0</v>
      </c>
      <c r="C608" s="81">
        <v>133</v>
      </c>
      <c r="D608" s="96">
        <v>12</v>
      </c>
      <c r="E608" s="48">
        <v>9.0225563909774431E-2</v>
      </c>
      <c r="F608" s="96">
        <v>0</v>
      </c>
      <c r="G608" s="48">
        <v>0</v>
      </c>
      <c r="H608" s="81" t="b">
        <v>0</v>
      </c>
      <c r="I608" s="48">
        <v>0</v>
      </c>
    </row>
    <row r="609" spans="1:9" x14ac:dyDescent="0.3">
      <c r="A609" s="59" t="s">
        <v>213</v>
      </c>
      <c r="B609" s="81" t="b">
        <v>1</v>
      </c>
      <c r="C609" s="81">
        <v>122</v>
      </c>
      <c r="D609" s="96">
        <v>11</v>
      </c>
      <c r="E609" s="48">
        <v>9.0163934426229511E-2</v>
      </c>
      <c r="F609" s="96">
        <v>0</v>
      </c>
      <c r="G609" s="48">
        <v>0</v>
      </c>
      <c r="H609" s="81" t="b">
        <v>0</v>
      </c>
      <c r="I609" s="48">
        <v>0</v>
      </c>
    </row>
    <row r="610" spans="1:9" hidden="1" x14ac:dyDescent="0.3">
      <c r="A610" t="s">
        <v>513</v>
      </c>
      <c r="B610" t="b">
        <v>1</v>
      </c>
      <c r="C610">
        <v>50</v>
      </c>
      <c r="D610" s="90">
        <v>0</v>
      </c>
      <c r="E610" s="94">
        <v>0</v>
      </c>
      <c r="F610" s="90">
        <v>0</v>
      </c>
      <c r="G610">
        <v>0</v>
      </c>
      <c r="H610" t="b">
        <v>0</v>
      </c>
      <c r="I610" t="s">
        <v>753</v>
      </c>
    </row>
    <row r="611" spans="1:9" hidden="1" x14ac:dyDescent="0.3">
      <c r="A611" t="s">
        <v>514</v>
      </c>
      <c r="B611" t="b">
        <v>1</v>
      </c>
      <c r="C611">
        <v>26</v>
      </c>
      <c r="D611" s="90">
        <v>11</v>
      </c>
      <c r="E611" s="94">
        <v>0.42307692307692307</v>
      </c>
      <c r="F611" s="90">
        <v>0</v>
      </c>
      <c r="G611">
        <v>0</v>
      </c>
      <c r="H611" t="b">
        <v>0</v>
      </c>
      <c r="I611">
        <v>0</v>
      </c>
    </row>
    <row r="612" spans="1:9" x14ac:dyDescent="0.3">
      <c r="A612" s="59" t="s">
        <v>202</v>
      </c>
      <c r="B612" s="81" t="b">
        <v>1</v>
      </c>
      <c r="C612" s="81">
        <v>158</v>
      </c>
      <c r="D612" s="96">
        <v>14</v>
      </c>
      <c r="E612" s="48">
        <v>8.8607594936708861E-2</v>
      </c>
      <c r="F612" s="96">
        <v>11</v>
      </c>
      <c r="G612" s="48">
        <v>6.9620253164556958E-2</v>
      </c>
      <c r="H612" s="81" t="b">
        <v>0</v>
      </c>
      <c r="I612" s="48">
        <v>0.7857142857142857</v>
      </c>
    </row>
    <row r="613" spans="1:9" hidden="1" x14ac:dyDescent="0.3">
      <c r="A613" t="s">
        <v>638</v>
      </c>
      <c r="B613" t="b">
        <v>0</v>
      </c>
      <c r="C613">
        <v>54</v>
      </c>
      <c r="D613" s="90">
        <v>0</v>
      </c>
      <c r="E613" s="94">
        <v>0</v>
      </c>
      <c r="F613" s="90">
        <v>0</v>
      </c>
      <c r="G613">
        <v>0</v>
      </c>
      <c r="H613" t="b">
        <v>0</v>
      </c>
      <c r="I613" t="s">
        <v>753</v>
      </c>
    </row>
    <row r="614" spans="1:9" x14ac:dyDescent="0.3">
      <c r="A614" s="59" t="s">
        <v>29</v>
      </c>
      <c r="B614" s="81" t="b">
        <v>1</v>
      </c>
      <c r="C614" s="81">
        <v>125</v>
      </c>
      <c r="D614" s="96">
        <v>11</v>
      </c>
      <c r="E614" s="48">
        <v>8.7999999999999995E-2</v>
      </c>
      <c r="F614" s="96">
        <v>0</v>
      </c>
      <c r="G614" s="48">
        <v>0</v>
      </c>
      <c r="H614" s="81" t="b">
        <v>0</v>
      </c>
      <c r="I614" s="48">
        <v>0</v>
      </c>
    </row>
    <row r="615" spans="1:9" hidden="1" x14ac:dyDescent="0.3">
      <c r="A615" t="s">
        <v>517</v>
      </c>
      <c r="B615" t="b">
        <v>0</v>
      </c>
      <c r="C615">
        <v>25</v>
      </c>
      <c r="D615" s="90">
        <v>0</v>
      </c>
      <c r="E615" s="94">
        <v>0</v>
      </c>
      <c r="F615" s="90">
        <v>0</v>
      </c>
      <c r="G615">
        <v>0</v>
      </c>
      <c r="H615" t="b">
        <v>0</v>
      </c>
      <c r="I615" t="s">
        <v>753</v>
      </c>
    </row>
    <row r="616" spans="1:9" x14ac:dyDescent="0.3">
      <c r="A616" s="59" t="s">
        <v>184</v>
      </c>
      <c r="B616" s="81" t="b">
        <v>1</v>
      </c>
      <c r="C616" s="81">
        <v>130</v>
      </c>
      <c r="D616" s="96">
        <v>11</v>
      </c>
      <c r="E616" s="48">
        <v>8.461538461538462E-2</v>
      </c>
      <c r="F616" s="96">
        <v>0</v>
      </c>
      <c r="G616" s="48">
        <v>0</v>
      </c>
      <c r="H616" s="81" t="b">
        <v>0</v>
      </c>
      <c r="I616" s="48">
        <v>0</v>
      </c>
    </row>
    <row r="617" spans="1:9" hidden="1" x14ac:dyDescent="0.3">
      <c r="A617" t="s">
        <v>527</v>
      </c>
      <c r="B617" t="b">
        <v>1</v>
      </c>
      <c r="C617">
        <v>34</v>
      </c>
      <c r="D617" s="90">
        <v>0</v>
      </c>
      <c r="E617" s="94">
        <v>0</v>
      </c>
      <c r="F617" s="90">
        <v>0</v>
      </c>
      <c r="G617">
        <v>0</v>
      </c>
      <c r="H617" t="b">
        <v>0</v>
      </c>
      <c r="I617" t="s">
        <v>753</v>
      </c>
    </row>
    <row r="618" spans="1:9" x14ac:dyDescent="0.3">
      <c r="A618" s="59" t="s">
        <v>74</v>
      </c>
      <c r="B618" s="81" t="b">
        <v>0</v>
      </c>
      <c r="C618" s="81">
        <v>135</v>
      </c>
      <c r="D618" s="96">
        <v>11</v>
      </c>
      <c r="E618" s="48">
        <v>8.1481481481481488E-2</v>
      </c>
      <c r="F618" s="96">
        <v>0</v>
      </c>
      <c r="G618" s="48">
        <v>0</v>
      </c>
      <c r="H618" s="81" t="b">
        <v>0</v>
      </c>
      <c r="I618" s="48">
        <v>0</v>
      </c>
    </row>
    <row r="619" spans="1:9" hidden="1" x14ac:dyDescent="0.3">
      <c r="A619" t="s">
        <v>529</v>
      </c>
      <c r="B619" t="b">
        <v>1</v>
      </c>
      <c r="C619">
        <v>53</v>
      </c>
      <c r="D619" s="90">
        <v>11</v>
      </c>
      <c r="E619" s="94">
        <v>0.20754716981132076</v>
      </c>
      <c r="F619" s="90">
        <v>0</v>
      </c>
      <c r="G619">
        <v>0</v>
      </c>
      <c r="H619" t="b">
        <v>0</v>
      </c>
      <c r="I619">
        <v>0</v>
      </c>
    </row>
    <row r="620" spans="1:9" x14ac:dyDescent="0.3">
      <c r="A620" s="59" t="s">
        <v>142</v>
      </c>
      <c r="B620" s="81" t="b">
        <v>0</v>
      </c>
      <c r="C620" s="81">
        <v>183</v>
      </c>
      <c r="D620" s="96">
        <v>14</v>
      </c>
      <c r="E620" s="48">
        <v>7.650273224043716E-2</v>
      </c>
      <c r="F620" s="96">
        <v>0</v>
      </c>
      <c r="G620" s="48">
        <v>0</v>
      </c>
      <c r="H620" s="81" t="b">
        <v>0</v>
      </c>
      <c r="I620" s="48">
        <v>0</v>
      </c>
    </row>
    <row r="621" spans="1:9" x14ac:dyDescent="0.3">
      <c r="A621" s="59" t="s">
        <v>249</v>
      </c>
      <c r="B621" s="81" t="b">
        <v>1</v>
      </c>
      <c r="C621" s="81">
        <v>379</v>
      </c>
      <c r="D621" s="96">
        <v>28</v>
      </c>
      <c r="E621" s="48">
        <v>7.3878627968337732E-2</v>
      </c>
      <c r="F621" s="96">
        <v>43</v>
      </c>
      <c r="G621" s="48">
        <v>0.11345646437994723</v>
      </c>
      <c r="H621" s="81" t="b">
        <v>0</v>
      </c>
      <c r="I621" s="48">
        <v>1.5357142857142858</v>
      </c>
    </row>
    <row r="622" spans="1:9" x14ac:dyDescent="0.3">
      <c r="A622" s="59" t="s">
        <v>237</v>
      </c>
      <c r="B622" s="81" t="b">
        <v>1</v>
      </c>
      <c r="C622" s="81">
        <v>269</v>
      </c>
      <c r="D622" s="96">
        <v>16</v>
      </c>
      <c r="E622" s="48">
        <v>5.9479553903345722E-2</v>
      </c>
      <c r="F622" s="96">
        <v>0</v>
      </c>
      <c r="G622" s="48">
        <v>0</v>
      </c>
      <c r="H622" s="81" t="b">
        <v>0</v>
      </c>
      <c r="I622" s="48">
        <v>0</v>
      </c>
    </row>
    <row r="623" spans="1:9" x14ac:dyDescent="0.3">
      <c r="A623" s="59" t="s">
        <v>154</v>
      </c>
      <c r="B623" s="81" t="b">
        <v>1</v>
      </c>
      <c r="C623" s="81">
        <v>191</v>
      </c>
      <c r="D623" s="96">
        <v>10</v>
      </c>
      <c r="E623" s="48">
        <v>5.2356020942408377E-2</v>
      </c>
      <c r="F623" s="96">
        <v>0</v>
      </c>
      <c r="G623" s="48">
        <v>0</v>
      </c>
      <c r="H623" s="81" t="b">
        <v>0</v>
      </c>
      <c r="I623" s="48">
        <v>0</v>
      </c>
    </row>
    <row r="624" spans="1:9" hidden="1" x14ac:dyDescent="0.3">
      <c r="A624" t="s">
        <v>534</v>
      </c>
      <c r="B624" t="b">
        <v>1</v>
      </c>
      <c r="C624">
        <v>88</v>
      </c>
      <c r="D624" s="90">
        <v>0</v>
      </c>
      <c r="E624" s="94">
        <v>0</v>
      </c>
      <c r="F624" s="90">
        <v>0</v>
      </c>
      <c r="G624">
        <v>0</v>
      </c>
      <c r="H624" t="b">
        <v>0</v>
      </c>
      <c r="I624" t="s">
        <v>753</v>
      </c>
    </row>
    <row r="625" spans="1:9" hidden="1" x14ac:dyDescent="0.3">
      <c r="A625" t="s">
        <v>537</v>
      </c>
      <c r="B625" t="b">
        <v>0</v>
      </c>
      <c r="C625">
        <v>28</v>
      </c>
      <c r="D625" s="90">
        <v>0</v>
      </c>
      <c r="E625" s="94">
        <v>0</v>
      </c>
      <c r="F625" s="90">
        <v>0</v>
      </c>
      <c r="G625">
        <v>0</v>
      </c>
      <c r="H625" t="b">
        <v>0</v>
      </c>
      <c r="I625" t="s">
        <v>753</v>
      </c>
    </row>
    <row r="626" spans="1:9" hidden="1" x14ac:dyDescent="0.3">
      <c r="A626" t="s">
        <v>535</v>
      </c>
      <c r="B626" t="b">
        <v>1</v>
      </c>
      <c r="C626">
        <v>13</v>
      </c>
      <c r="D626" s="90">
        <v>0</v>
      </c>
      <c r="E626" s="94">
        <v>0</v>
      </c>
      <c r="F626" s="90">
        <v>0</v>
      </c>
      <c r="G626">
        <v>0</v>
      </c>
      <c r="H626" t="b">
        <v>0</v>
      </c>
      <c r="I626" t="s">
        <v>753</v>
      </c>
    </row>
    <row r="627" spans="1:9" hidden="1" x14ac:dyDescent="0.3">
      <c r="A627" t="s">
        <v>639</v>
      </c>
      <c r="B627" t="b">
        <v>0</v>
      </c>
      <c r="C627">
        <v>0</v>
      </c>
      <c r="D627" s="90">
        <v>0</v>
      </c>
      <c r="E627" s="94" t="s">
        <v>753</v>
      </c>
      <c r="F627" s="90">
        <v>0</v>
      </c>
      <c r="G627" t="s">
        <v>753</v>
      </c>
      <c r="H627" t="b">
        <v>0</v>
      </c>
      <c r="I627" t="s">
        <v>753</v>
      </c>
    </row>
    <row r="628" spans="1:9" hidden="1" x14ac:dyDescent="0.3">
      <c r="A628" t="s">
        <v>536</v>
      </c>
      <c r="B628" t="b">
        <v>1</v>
      </c>
      <c r="C628">
        <v>27</v>
      </c>
      <c r="D628" s="90">
        <v>0</v>
      </c>
      <c r="E628" s="94">
        <v>0</v>
      </c>
      <c r="F628" s="90">
        <v>0</v>
      </c>
      <c r="G628">
        <v>0</v>
      </c>
      <c r="H628" t="b">
        <v>0</v>
      </c>
      <c r="I628" t="s">
        <v>753</v>
      </c>
    </row>
    <row r="629" spans="1:9" hidden="1" x14ac:dyDescent="0.3">
      <c r="A629">
        <v>0</v>
      </c>
      <c r="B629">
        <v>0</v>
      </c>
      <c r="C629">
        <v>0</v>
      </c>
      <c r="D629" s="90">
        <v>0</v>
      </c>
      <c r="E629" s="94">
        <v>0</v>
      </c>
      <c r="F629" s="90">
        <v>0</v>
      </c>
      <c r="G629">
        <v>0</v>
      </c>
      <c r="H629">
        <v>0</v>
      </c>
      <c r="I629">
        <v>0</v>
      </c>
    </row>
    <row r="630" spans="1:9" hidden="1" x14ac:dyDescent="0.3">
      <c r="A630">
        <v>0</v>
      </c>
      <c r="B630">
        <v>0</v>
      </c>
      <c r="C630">
        <v>0</v>
      </c>
      <c r="D630" s="90">
        <v>0</v>
      </c>
      <c r="E630" s="94">
        <v>0</v>
      </c>
      <c r="F630" s="90">
        <v>0</v>
      </c>
      <c r="G630">
        <v>0</v>
      </c>
      <c r="H630">
        <v>0</v>
      </c>
      <c r="I630">
        <v>0</v>
      </c>
    </row>
    <row r="631" spans="1:9" hidden="1" x14ac:dyDescent="0.3">
      <c r="A631">
        <v>0</v>
      </c>
      <c r="B631">
        <v>0</v>
      </c>
      <c r="C631">
        <v>0</v>
      </c>
      <c r="D631" s="90">
        <v>0</v>
      </c>
      <c r="E631" s="94">
        <v>0</v>
      </c>
      <c r="F631" s="90">
        <v>0</v>
      </c>
      <c r="G631">
        <v>0</v>
      </c>
      <c r="H631">
        <v>0</v>
      </c>
      <c r="I631">
        <v>0</v>
      </c>
    </row>
    <row r="632" spans="1:9" hidden="1" x14ac:dyDescent="0.3">
      <c r="A632">
        <v>0</v>
      </c>
      <c r="B632">
        <v>0</v>
      </c>
      <c r="C632">
        <v>0</v>
      </c>
      <c r="D632" s="90">
        <v>0</v>
      </c>
      <c r="E632" s="94">
        <v>0</v>
      </c>
      <c r="F632" s="90">
        <v>0</v>
      </c>
      <c r="G632">
        <v>0</v>
      </c>
      <c r="H632">
        <v>0</v>
      </c>
      <c r="I632">
        <v>0</v>
      </c>
    </row>
    <row r="633" spans="1:9" hidden="1" x14ac:dyDescent="0.3">
      <c r="A633">
        <v>0</v>
      </c>
      <c r="B633">
        <v>0</v>
      </c>
      <c r="C633">
        <v>0</v>
      </c>
      <c r="D633" s="90">
        <v>0</v>
      </c>
      <c r="E633" s="94">
        <v>0</v>
      </c>
      <c r="F633" s="90">
        <v>0</v>
      </c>
      <c r="G633">
        <v>0</v>
      </c>
      <c r="H633">
        <v>0</v>
      </c>
      <c r="I633">
        <v>0</v>
      </c>
    </row>
    <row r="634" spans="1:9" hidden="1" x14ac:dyDescent="0.3">
      <c r="A634">
        <v>0</v>
      </c>
      <c r="B634">
        <v>0</v>
      </c>
      <c r="C634">
        <v>0</v>
      </c>
      <c r="D634" s="90">
        <v>0</v>
      </c>
      <c r="E634" s="94">
        <v>0</v>
      </c>
      <c r="F634" s="90">
        <v>0</v>
      </c>
      <c r="G634">
        <v>0</v>
      </c>
      <c r="H634">
        <v>0</v>
      </c>
      <c r="I634">
        <v>0</v>
      </c>
    </row>
    <row r="635" spans="1:9" hidden="1" x14ac:dyDescent="0.3">
      <c r="A635">
        <v>0</v>
      </c>
      <c r="B635">
        <v>0</v>
      </c>
      <c r="C635">
        <v>0</v>
      </c>
      <c r="D635" s="90">
        <v>0</v>
      </c>
      <c r="E635" s="94">
        <v>0</v>
      </c>
      <c r="F635" s="90">
        <v>0</v>
      </c>
      <c r="G635">
        <v>0</v>
      </c>
      <c r="H635">
        <v>0</v>
      </c>
      <c r="I635">
        <v>0</v>
      </c>
    </row>
    <row r="636" spans="1:9" hidden="1" x14ac:dyDescent="0.3">
      <c r="A636">
        <v>0</v>
      </c>
      <c r="B636">
        <v>0</v>
      </c>
      <c r="C636">
        <v>0</v>
      </c>
      <c r="D636" s="90">
        <v>0</v>
      </c>
      <c r="E636" s="94">
        <v>0</v>
      </c>
      <c r="F636" s="90">
        <v>0</v>
      </c>
      <c r="G636">
        <v>0</v>
      </c>
      <c r="H636">
        <v>0</v>
      </c>
      <c r="I636">
        <v>0</v>
      </c>
    </row>
    <row r="637" spans="1:9" hidden="1" x14ac:dyDescent="0.3">
      <c r="A637">
        <v>0</v>
      </c>
      <c r="B637">
        <v>0</v>
      </c>
      <c r="C637">
        <v>0</v>
      </c>
      <c r="D637" s="90">
        <v>0</v>
      </c>
      <c r="E637" s="94">
        <v>0</v>
      </c>
      <c r="F637" s="90">
        <v>0</v>
      </c>
      <c r="G637">
        <v>0</v>
      </c>
      <c r="H637">
        <v>0</v>
      </c>
      <c r="I637">
        <v>0</v>
      </c>
    </row>
    <row r="638" spans="1:9" hidden="1" x14ac:dyDescent="0.3">
      <c r="A638">
        <v>0</v>
      </c>
      <c r="B638">
        <v>0</v>
      </c>
      <c r="C638">
        <v>0</v>
      </c>
      <c r="D638" s="90">
        <v>0</v>
      </c>
      <c r="E638" s="94">
        <v>0</v>
      </c>
      <c r="F638" s="90">
        <v>0</v>
      </c>
      <c r="G638">
        <v>0</v>
      </c>
      <c r="H638">
        <v>0</v>
      </c>
      <c r="I638">
        <v>0</v>
      </c>
    </row>
    <row r="639" spans="1:9" hidden="1" x14ac:dyDescent="0.3">
      <c r="A639">
        <v>0</v>
      </c>
      <c r="B639">
        <v>0</v>
      </c>
      <c r="C639">
        <v>0</v>
      </c>
      <c r="D639" s="90">
        <v>0</v>
      </c>
      <c r="E639" s="94">
        <v>0</v>
      </c>
      <c r="F639" s="90">
        <v>0</v>
      </c>
      <c r="G639">
        <v>0</v>
      </c>
      <c r="H639">
        <v>0</v>
      </c>
      <c r="I639">
        <v>0</v>
      </c>
    </row>
    <row r="640" spans="1:9" hidden="1" x14ac:dyDescent="0.3">
      <c r="A640">
        <v>0</v>
      </c>
      <c r="B640">
        <v>0</v>
      </c>
      <c r="C640">
        <v>0</v>
      </c>
      <c r="D640" s="90">
        <v>0</v>
      </c>
      <c r="E640" s="94">
        <v>0</v>
      </c>
      <c r="F640" s="90">
        <v>0</v>
      </c>
      <c r="G640">
        <v>0</v>
      </c>
      <c r="H640">
        <v>0</v>
      </c>
      <c r="I640">
        <v>0</v>
      </c>
    </row>
    <row r="641" spans="1:9" hidden="1" x14ac:dyDescent="0.3">
      <c r="A641">
        <v>0</v>
      </c>
      <c r="B641">
        <v>0</v>
      </c>
      <c r="C641">
        <v>0</v>
      </c>
      <c r="D641" s="90">
        <v>0</v>
      </c>
      <c r="E641" s="94">
        <v>0</v>
      </c>
      <c r="F641" s="90">
        <v>0</v>
      </c>
      <c r="G641">
        <v>0</v>
      </c>
      <c r="H641">
        <v>0</v>
      </c>
      <c r="I641">
        <v>0</v>
      </c>
    </row>
    <row r="642" spans="1:9" hidden="1" x14ac:dyDescent="0.3">
      <c r="A642">
        <v>0</v>
      </c>
      <c r="B642">
        <v>0</v>
      </c>
      <c r="C642">
        <v>0</v>
      </c>
      <c r="D642" s="90">
        <v>0</v>
      </c>
      <c r="E642" s="94">
        <v>0</v>
      </c>
      <c r="F642" s="90">
        <v>0</v>
      </c>
      <c r="G642">
        <v>0</v>
      </c>
      <c r="H642">
        <v>0</v>
      </c>
      <c r="I642">
        <v>0</v>
      </c>
    </row>
    <row r="643" spans="1:9" hidden="1" x14ac:dyDescent="0.3">
      <c r="A643">
        <v>0</v>
      </c>
      <c r="B643">
        <v>0</v>
      </c>
      <c r="C643">
        <v>0</v>
      </c>
      <c r="D643" s="90">
        <v>0</v>
      </c>
      <c r="E643" s="94">
        <v>0</v>
      </c>
      <c r="F643" s="90">
        <v>0</v>
      </c>
      <c r="G643">
        <v>0</v>
      </c>
      <c r="H643">
        <v>0</v>
      </c>
      <c r="I643">
        <v>0</v>
      </c>
    </row>
    <row r="644" spans="1:9" hidden="1" x14ac:dyDescent="0.3">
      <c r="A644">
        <v>0</v>
      </c>
      <c r="B644">
        <v>0</v>
      </c>
      <c r="C644">
        <v>0</v>
      </c>
      <c r="D644" s="90">
        <v>0</v>
      </c>
      <c r="E644" s="94">
        <v>0</v>
      </c>
      <c r="F644" s="90">
        <v>0</v>
      </c>
      <c r="G644">
        <v>0</v>
      </c>
      <c r="H644">
        <v>0</v>
      </c>
      <c r="I644">
        <v>0</v>
      </c>
    </row>
    <row r="645" spans="1:9" hidden="1" x14ac:dyDescent="0.3">
      <c r="A645">
        <v>0</v>
      </c>
      <c r="B645">
        <v>0</v>
      </c>
      <c r="C645">
        <v>0</v>
      </c>
      <c r="D645" s="90">
        <v>0</v>
      </c>
      <c r="E645" s="94">
        <v>0</v>
      </c>
      <c r="F645" s="90">
        <v>0</v>
      </c>
      <c r="G645">
        <v>0</v>
      </c>
      <c r="H645">
        <v>0</v>
      </c>
      <c r="I645">
        <v>0</v>
      </c>
    </row>
    <row r="646" spans="1:9" hidden="1" x14ac:dyDescent="0.3">
      <c r="A646">
        <v>0</v>
      </c>
      <c r="B646">
        <v>0</v>
      </c>
      <c r="C646">
        <v>0</v>
      </c>
      <c r="D646" s="90">
        <v>0</v>
      </c>
      <c r="E646" s="94">
        <v>0</v>
      </c>
      <c r="F646" s="90">
        <v>0</v>
      </c>
      <c r="G646">
        <v>0</v>
      </c>
      <c r="H646">
        <v>0</v>
      </c>
      <c r="I646">
        <v>0</v>
      </c>
    </row>
    <row r="647" spans="1:9" hidden="1" x14ac:dyDescent="0.3">
      <c r="A647">
        <v>0</v>
      </c>
      <c r="B647">
        <v>0</v>
      </c>
      <c r="C647">
        <v>0</v>
      </c>
      <c r="D647" s="90">
        <v>0</v>
      </c>
      <c r="E647" s="94">
        <v>0</v>
      </c>
      <c r="F647" s="90">
        <v>0</v>
      </c>
      <c r="G647">
        <v>0</v>
      </c>
      <c r="H647">
        <v>0</v>
      </c>
      <c r="I647">
        <v>0</v>
      </c>
    </row>
    <row r="648" spans="1:9" hidden="1" x14ac:dyDescent="0.3">
      <c r="A648">
        <v>0</v>
      </c>
      <c r="B648">
        <v>0</v>
      </c>
      <c r="C648">
        <v>0</v>
      </c>
      <c r="D648" s="90">
        <v>0</v>
      </c>
      <c r="E648" s="94">
        <v>0</v>
      </c>
      <c r="F648" s="90">
        <v>0</v>
      </c>
      <c r="G648">
        <v>0</v>
      </c>
      <c r="H648">
        <v>0</v>
      </c>
      <c r="I648">
        <v>0</v>
      </c>
    </row>
    <row r="649" spans="1:9" hidden="1" x14ac:dyDescent="0.3">
      <c r="A649">
        <v>0</v>
      </c>
      <c r="B649">
        <v>0</v>
      </c>
      <c r="C649">
        <v>0</v>
      </c>
      <c r="D649" s="90">
        <v>0</v>
      </c>
      <c r="E649" s="94">
        <v>0</v>
      </c>
      <c r="F649" s="90">
        <v>0</v>
      </c>
      <c r="G649">
        <v>0</v>
      </c>
      <c r="H649">
        <v>0</v>
      </c>
      <c r="I649">
        <v>0</v>
      </c>
    </row>
    <row r="650" spans="1:9" hidden="1" x14ac:dyDescent="0.3">
      <c r="A650">
        <v>0</v>
      </c>
      <c r="B650">
        <v>0</v>
      </c>
      <c r="C650">
        <v>0</v>
      </c>
      <c r="D650" s="90">
        <v>0</v>
      </c>
      <c r="E650" s="94">
        <v>0</v>
      </c>
      <c r="F650" s="90">
        <v>0</v>
      </c>
      <c r="G650">
        <v>0</v>
      </c>
      <c r="H650">
        <v>0</v>
      </c>
      <c r="I650">
        <v>0</v>
      </c>
    </row>
    <row r="651" spans="1:9" hidden="1" x14ac:dyDescent="0.3">
      <c r="A651">
        <v>0</v>
      </c>
      <c r="B651">
        <v>0</v>
      </c>
      <c r="C651">
        <v>0</v>
      </c>
      <c r="D651" s="90">
        <v>0</v>
      </c>
      <c r="E651" s="94">
        <v>0</v>
      </c>
      <c r="F651" s="90">
        <v>0</v>
      </c>
      <c r="G651">
        <v>0</v>
      </c>
      <c r="H651">
        <v>0</v>
      </c>
      <c r="I651">
        <v>0</v>
      </c>
    </row>
    <row r="652" spans="1:9" hidden="1" x14ac:dyDescent="0.3">
      <c r="A652">
        <v>0</v>
      </c>
      <c r="B652">
        <v>0</v>
      </c>
      <c r="C652">
        <v>0</v>
      </c>
      <c r="D652" s="90">
        <v>0</v>
      </c>
      <c r="E652" s="94">
        <v>0</v>
      </c>
      <c r="F652" s="90">
        <v>0</v>
      </c>
      <c r="G652">
        <v>0</v>
      </c>
      <c r="H652">
        <v>0</v>
      </c>
      <c r="I652">
        <v>0</v>
      </c>
    </row>
    <row r="653" spans="1:9" hidden="1" x14ac:dyDescent="0.3">
      <c r="A653">
        <v>0</v>
      </c>
      <c r="B653">
        <v>0</v>
      </c>
      <c r="C653">
        <v>0</v>
      </c>
      <c r="D653" s="90">
        <v>0</v>
      </c>
      <c r="E653" s="94">
        <v>0</v>
      </c>
      <c r="F653" s="90">
        <v>0</v>
      </c>
      <c r="G653">
        <v>0</v>
      </c>
      <c r="H653">
        <v>0</v>
      </c>
      <c r="I653">
        <v>0</v>
      </c>
    </row>
    <row r="654" spans="1:9" hidden="1" x14ac:dyDescent="0.3">
      <c r="A654">
        <v>0</v>
      </c>
      <c r="B654">
        <v>0</v>
      </c>
      <c r="C654">
        <v>0</v>
      </c>
      <c r="D654" s="90">
        <v>0</v>
      </c>
      <c r="E654" s="94">
        <v>0</v>
      </c>
      <c r="F654" s="90">
        <v>0</v>
      </c>
      <c r="G654">
        <v>0</v>
      </c>
      <c r="H654">
        <v>0</v>
      </c>
      <c r="I654">
        <v>0</v>
      </c>
    </row>
    <row r="655" spans="1:9" hidden="1" x14ac:dyDescent="0.3">
      <c r="A655">
        <v>0</v>
      </c>
      <c r="B655">
        <v>0</v>
      </c>
      <c r="C655">
        <v>0</v>
      </c>
      <c r="D655" s="90">
        <v>0</v>
      </c>
      <c r="E655" s="94">
        <v>0</v>
      </c>
      <c r="F655" s="90">
        <v>0</v>
      </c>
      <c r="G655">
        <v>0</v>
      </c>
      <c r="H655">
        <v>0</v>
      </c>
      <c r="I655">
        <v>0</v>
      </c>
    </row>
    <row r="656" spans="1:9" hidden="1" x14ac:dyDescent="0.3">
      <c r="A656">
        <v>0</v>
      </c>
      <c r="B656">
        <v>0</v>
      </c>
      <c r="C656">
        <v>0</v>
      </c>
      <c r="D656" s="90">
        <v>0</v>
      </c>
      <c r="E656" s="94">
        <v>0</v>
      </c>
      <c r="F656" s="90">
        <v>0</v>
      </c>
      <c r="G656">
        <v>0</v>
      </c>
      <c r="H656">
        <v>0</v>
      </c>
      <c r="I656">
        <v>0</v>
      </c>
    </row>
    <row r="657" spans="1:9" hidden="1" x14ac:dyDescent="0.3">
      <c r="A657">
        <v>0</v>
      </c>
      <c r="B657">
        <v>0</v>
      </c>
      <c r="C657">
        <v>0</v>
      </c>
      <c r="D657" s="90">
        <v>0</v>
      </c>
      <c r="E657" s="94">
        <v>0</v>
      </c>
      <c r="F657" s="90">
        <v>0</v>
      </c>
      <c r="G657">
        <v>0</v>
      </c>
      <c r="H657">
        <v>0</v>
      </c>
      <c r="I657">
        <v>0</v>
      </c>
    </row>
    <row r="658" spans="1:9" hidden="1" x14ac:dyDescent="0.3">
      <c r="A658">
        <v>0</v>
      </c>
      <c r="B658">
        <v>0</v>
      </c>
      <c r="C658">
        <v>0</v>
      </c>
      <c r="D658" s="90">
        <v>0</v>
      </c>
      <c r="E658" s="94">
        <v>0</v>
      </c>
      <c r="F658" s="90">
        <v>0</v>
      </c>
      <c r="G658">
        <v>0</v>
      </c>
      <c r="H658">
        <v>0</v>
      </c>
      <c r="I658">
        <v>0</v>
      </c>
    </row>
    <row r="659" spans="1:9" hidden="1" x14ac:dyDescent="0.3">
      <c r="A659">
        <v>0</v>
      </c>
      <c r="B659">
        <v>0</v>
      </c>
      <c r="C659">
        <v>0</v>
      </c>
      <c r="D659" s="90">
        <v>0</v>
      </c>
      <c r="E659" s="94">
        <v>0</v>
      </c>
      <c r="F659" s="90">
        <v>0</v>
      </c>
      <c r="G659">
        <v>0</v>
      </c>
      <c r="H659">
        <v>0</v>
      </c>
      <c r="I659">
        <v>0</v>
      </c>
    </row>
    <row r="660" spans="1:9" hidden="1" x14ac:dyDescent="0.3">
      <c r="A660">
        <v>0</v>
      </c>
      <c r="B660">
        <v>0</v>
      </c>
      <c r="C660">
        <v>0</v>
      </c>
      <c r="D660" s="90">
        <v>0</v>
      </c>
      <c r="E660" s="94">
        <v>0</v>
      </c>
      <c r="F660" s="90">
        <v>0</v>
      </c>
      <c r="G660">
        <v>0</v>
      </c>
      <c r="H660">
        <v>0</v>
      </c>
      <c r="I660">
        <v>0</v>
      </c>
    </row>
    <row r="661" spans="1:9" hidden="1" x14ac:dyDescent="0.3">
      <c r="A661">
        <v>0</v>
      </c>
      <c r="B661">
        <v>0</v>
      </c>
      <c r="C661">
        <v>0</v>
      </c>
      <c r="D661" s="90">
        <v>0</v>
      </c>
      <c r="E661" s="94">
        <v>0</v>
      </c>
      <c r="F661" s="90">
        <v>0</v>
      </c>
      <c r="G661">
        <v>0</v>
      </c>
      <c r="H661">
        <v>0</v>
      </c>
      <c r="I661">
        <v>0</v>
      </c>
    </row>
  </sheetData>
  <autoFilter ref="A7:I661" xr:uid="{EB682B03-61FE-4D75-96FC-9E453F0EC225}">
    <filterColumn colId="2">
      <customFilters>
        <customFilter operator="greaterThan" val="60"/>
      </customFilters>
    </filterColumn>
    <filterColumn colId="3">
      <filters>
        <filter val="10"/>
        <filter val="102"/>
        <filter val="107"/>
        <filter val="11"/>
        <filter val="111"/>
        <filter val="114"/>
        <filter val="118"/>
        <filter val="12"/>
        <filter val="122"/>
        <filter val="126"/>
        <filter val="13"/>
        <filter val="133"/>
        <filter val="137"/>
        <filter val="14"/>
        <filter val="153"/>
        <filter val="157"/>
        <filter val="158"/>
        <filter val="16"/>
        <filter val="161"/>
        <filter val="166"/>
        <filter val="167"/>
        <filter val="17"/>
        <filter val="179"/>
        <filter val="180"/>
        <filter val="19"/>
        <filter val="20"/>
        <filter val="204"/>
        <filter val="207"/>
        <filter val="21"/>
        <filter val="211"/>
        <filter val="22"/>
        <filter val="226"/>
        <filter val="228"/>
        <filter val="23"/>
        <filter val="24"/>
        <filter val="240"/>
        <filter val="242"/>
        <filter val="245"/>
        <filter val="25"/>
        <filter val="26"/>
        <filter val="268"/>
        <filter val="27"/>
        <filter val="272"/>
        <filter val="28"/>
        <filter val="29"/>
        <filter val="30"/>
        <filter val="31"/>
        <filter val="32"/>
        <filter val="33"/>
        <filter val="35"/>
        <filter val="358"/>
        <filter val="36"/>
        <filter val="37"/>
        <filter val="39"/>
        <filter val="40"/>
        <filter val="41"/>
        <filter val="42"/>
        <filter val="43"/>
        <filter val="44"/>
        <filter val="45"/>
        <filter val="46"/>
        <filter val="47"/>
        <filter val="48"/>
        <filter val="50"/>
        <filter val="51"/>
        <filter val="53"/>
        <filter val="54"/>
        <filter val="55"/>
        <filter val="56"/>
        <filter val="57"/>
        <filter val="58"/>
        <filter val="59"/>
        <filter val="60"/>
        <filter val="61"/>
        <filter val="62"/>
        <filter val="63"/>
        <filter val="64"/>
        <filter val="65"/>
        <filter val="66"/>
        <filter val="67"/>
        <filter val="69"/>
        <filter val="70"/>
        <filter val="71"/>
        <filter val="72"/>
        <filter val="73"/>
        <filter val="748"/>
        <filter val="75"/>
        <filter val="755"/>
        <filter val="76"/>
        <filter val="77"/>
        <filter val="78"/>
        <filter val="80"/>
        <filter val="84"/>
        <filter val="85"/>
        <filter val="86"/>
        <filter val="868"/>
        <filter val="92"/>
        <filter val="93"/>
        <filter val="95"/>
        <filter val="97"/>
      </filters>
    </filterColumn>
    <sortState ref="A11:I623">
      <sortCondition descending="1" ref="E7:E661"/>
    </sortState>
  </autoFilter>
  <mergeCells count="2">
    <mergeCell ref="D4:E4"/>
    <mergeCell ref="F4:H4"/>
  </mergeCells>
  <conditionalFormatting sqref="I11:I623">
    <cfRule type="dataBar" priority="1">
      <dataBar>
        <cfvo type="min"/>
        <cfvo type="max"/>
        <color rgb="FFFFB628"/>
      </dataBar>
      <extLst>
        <ext xmlns:x14="http://schemas.microsoft.com/office/spreadsheetml/2009/9/main" uri="{B025F937-C7B1-47D3-B67F-A62EFF666E3E}">
          <x14:id>{488213B2-5278-48E3-9089-2772D66404C2}</x14:id>
        </ext>
      </extLst>
    </cfRule>
  </conditionalFormatting>
  <conditionalFormatting sqref="E11:E623">
    <cfRule type="dataBar" priority="7">
      <dataBar>
        <cfvo type="min"/>
        <cfvo type="max"/>
        <color rgb="FFFF555A"/>
      </dataBar>
      <extLst>
        <ext xmlns:x14="http://schemas.microsoft.com/office/spreadsheetml/2009/9/main" uri="{B025F937-C7B1-47D3-B67F-A62EFF666E3E}">
          <x14:id>{48A4F451-F33D-4A50-B1C7-20BEB0710B3A}</x14:id>
        </ext>
      </extLst>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488213B2-5278-48E3-9089-2772D66404C2}">
            <x14:dataBar minLength="0" maxLength="100" border="1" negativeBarBorderColorSameAsPositive="0">
              <x14:cfvo type="autoMin"/>
              <x14:cfvo type="autoMax"/>
              <x14:borderColor rgb="FFFFB628"/>
              <x14:negativeFillColor rgb="FFFF0000"/>
              <x14:negativeBorderColor rgb="FFFF0000"/>
              <x14:axisColor rgb="FF000000"/>
            </x14:dataBar>
          </x14:cfRule>
          <xm:sqref>I11:I623</xm:sqref>
        </x14:conditionalFormatting>
        <x14:conditionalFormatting xmlns:xm="http://schemas.microsoft.com/office/excel/2006/main">
          <x14:cfRule type="dataBar" id="{48A4F451-F33D-4A50-B1C7-20BEB0710B3A}">
            <x14:dataBar minLength="0" maxLength="100" border="1" negativeBarBorderColorSameAsPositive="0">
              <x14:cfvo type="autoMin"/>
              <x14:cfvo type="autoMax"/>
              <x14:borderColor rgb="FFFF555A"/>
              <x14:negativeFillColor rgb="FFFF0000"/>
              <x14:negativeBorderColor rgb="FFFF0000"/>
              <x14:axisColor rgb="FF000000"/>
            </x14:dataBar>
          </x14:cfRule>
          <xm:sqref>E11:E623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65AEB-4371-4984-B398-670D6412C4B5}">
  <sheetPr>
    <tabColor theme="2" tint="-0.499984740745262"/>
  </sheetPr>
  <dimension ref="C3:C237"/>
  <sheetViews>
    <sheetView workbookViewId="0">
      <selection activeCell="A4" sqref="A4:I6"/>
    </sheetView>
  </sheetViews>
  <sheetFormatPr defaultRowHeight="14.4" x14ac:dyDescent="0.3"/>
  <sheetData>
    <row r="3" spans="3:3" x14ac:dyDescent="0.3">
      <c r="C3" s="94">
        <v>0.70833333333333337</v>
      </c>
    </row>
    <row r="4" spans="3:3" x14ac:dyDescent="0.3">
      <c r="C4" s="94">
        <v>0.70491803278688525</v>
      </c>
    </row>
    <row r="5" spans="3:3" x14ac:dyDescent="0.3">
      <c r="C5" s="94">
        <v>0.42465753424657532</v>
      </c>
    </row>
    <row r="6" spans="3:3" x14ac:dyDescent="0.3">
      <c r="C6" s="94">
        <v>0.37950279046169455</v>
      </c>
    </row>
    <row r="7" spans="3:3" x14ac:dyDescent="0.3">
      <c r="C7" s="94">
        <v>0.37391304347826088</v>
      </c>
    </row>
    <row r="8" spans="3:3" x14ac:dyDescent="0.3">
      <c r="C8" s="94">
        <v>0.37142857142857144</v>
      </c>
    </row>
    <row r="9" spans="3:3" x14ac:dyDescent="0.3">
      <c r="C9" s="94">
        <v>0.36562073669849932</v>
      </c>
    </row>
    <row r="10" spans="3:3" x14ac:dyDescent="0.3">
      <c r="C10" s="94">
        <v>0.36423841059602646</v>
      </c>
    </row>
    <row r="11" spans="3:3" x14ac:dyDescent="0.3">
      <c r="C11" s="94">
        <v>0.35227272727272729</v>
      </c>
    </row>
    <row r="12" spans="3:3" x14ac:dyDescent="0.3">
      <c r="C12" s="94">
        <v>0.34328358208955223</v>
      </c>
    </row>
    <row r="13" spans="3:3" x14ac:dyDescent="0.3">
      <c r="C13" s="94">
        <v>0.33798882681564246</v>
      </c>
    </row>
    <row r="14" spans="3:3" x14ac:dyDescent="0.3">
      <c r="C14" s="94">
        <v>0.33403805496828753</v>
      </c>
    </row>
    <row r="15" spans="3:3" x14ac:dyDescent="0.3">
      <c r="C15" s="94">
        <v>0.33082706766917291</v>
      </c>
    </row>
    <row r="16" spans="3:3" x14ac:dyDescent="0.3">
      <c r="C16" s="94">
        <v>0.32575757575757575</v>
      </c>
    </row>
    <row r="17" spans="3:3" x14ac:dyDescent="0.3">
      <c r="C17" s="94">
        <v>0.32547169811320753</v>
      </c>
    </row>
    <row r="18" spans="3:3" x14ac:dyDescent="0.3">
      <c r="C18" s="94">
        <v>0.32432432432432434</v>
      </c>
    </row>
    <row r="19" spans="3:3" x14ac:dyDescent="0.3">
      <c r="C19" s="94">
        <v>0.323943661971831</v>
      </c>
    </row>
    <row r="20" spans="3:3" x14ac:dyDescent="0.3">
      <c r="C20" s="94">
        <v>0.32098765432098764</v>
      </c>
    </row>
    <row r="21" spans="3:3" x14ac:dyDescent="0.3">
      <c r="C21" s="94">
        <v>0.31818181818181818</v>
      </c>
    </row>
    <row r="22" spans="3:3" x14ac:dyDescent="0.3">
      <c r="C22" s="94">
        <v>0.31645569620253167</v>
      </c>
    </row>
    <row r="23" spans="3:3" x14ac:dyDescent="0.3">
      <c r="C23" s="94">
        <v>0.31159420289855072</v>
      </c>
    </row>
    <row r="24" spans="3:3" x14ac:dyDescent="0.3">
      <c r="C24" s="94">
        <v>0.30555555555555558</v>
      </c>
    </row>
    <row r="25" spans="3:3" x14ac:dyDescent="0.3">
      <c r="C25" s="94">
        <v>0.30215827338129497</v>
      </c>
    </row>
    <row r="26" spans="3:3" x14ac:dyDescent="0.3">
      <c r="C26" s="94">
        <v>0.30112923462986196</v>
      </c>
    </row>
    <row r="27" spans="3:3" x14ac:dyDescent="0.3">
      <c r="C27" s="94">
        <v>0.3</v>
      </c>
    </row>
    <row r="28" spans="3:3" x14ac:dyDescent="0.3">
      <c r="C28" s="94">
        <v>0.29629629629629628</v>
      </c>
    </row>
    <row r="29" spans="3:3" x14ac:dyDescent="0.3">
      <c r="C29" s="94">
        <v>0.29629629629629628</v>
      </c>
    </row>
    <row r="30" spans="3:3" x14ac:dyDescent="0.3">
      <c r="C30" s="94">
        <v>0.28947368421052633</v>
      </c>
    </row>
    <row r="31" spans="3:3" x14ac:dyDescent="0.3">
      <c r="C31" s="94">
        <v>0.28708133971291866</v>
      </c>
    </row>
    <row r="32" spans="3:3" x14ac:dyDescent="0.3">
      <c r="C32" s="94">
        <v>0.28703703703703703</v>
      </c>
    </row>
    <row r="33" spans="3:3" x14ac:dyDescent="0.3">
      <c r="C33" s="94">
        <v>0.28660436137071649</v>
      </c>
    </row>
    <row r="34" spans="3:3" x14ac:dyDescent="0.3">
      <c r="C34" s="94">
        <v>0.27927927927927926</v>
      </c>
    </row>
    <row r="35" spans="3:3" x14ac:dyDescent="0.3">
      <c r="C35" s="94">
        <v>0.27916666666666667</v>
      </c>
    </row>
    <row r="36" spans="3:3" x14ac:dyDescent="0.3">
      <c r="C36" s="94">
        <v>0.27777777777777779</v>
      </c>
    </row>
    <row r="37" spans="3:3" x14ac:dyDescent="0.3">
      <c r="C37" s="94">
        <v>0.27761194029850744</v>
      </c>
    </row>
    <row r="38" spans="3:3" x14ac:dyDescent="0.3">
      <c r="C38" s="94">
        <v>0.27160493827160492</v>
      </c>
    </row>
    <row r="39" spans="3:3" x14ac:dyDescent="0.3">
      <c r="C39" s="94">
        <v>0.26956521739130435</v>
      </c>
    </row>
    <row r="40" spans="3:3" x14ac:dyDescent="0.3">
      <c r="C40" s="94">
        <v>0.26923076923076922</v>
      </c>
    </row>
    <row r="41" spans="3:3" x14ac:dyDescent="0.3">
      <c r="C41" s="94">
        <v>0.26857142857142857</v>
      </c>
    </row>
    <row r="42" spans="3:3" x14ac:dyDescent="0.3">
      <c r="C42" s="94">
        <v>0.26791277258566976</v>
      </c>
    </row>
    <row r="43" spans="3:3" x14ac:dyDescent="0.3">
      <c r="C43" s="94">
        <v>0.26631853785900783</v>
      </c>
    </row>
    <row r="44" spans="3:3" x14ac:dyDescent="0.3">
      <c r="C44" s="94">
        <v>0.26543209876543211</v>
      </c>
    </row>
    <row r="45" spans="3:3" x14ac:dyDescent="0.3">
      <c r="C45" s="94">
        <v>0.26506024096385544</v>
      </c>
    </row>
    <row r="46" spans="3:3" x14ac:dyDescent="0.3">
      <c r="C46" s="94">
        <v>0.26470588235294118</v>
      </c>
    </row>
    <row r="47" spans="3:3" x14ac:dyDescent="0.3">
      <c r="C47" s="94">
        <v>0.26229508196721313</v>
      </c>
    </row>
    <row r="48" spans="3:3" x14ac:dyDescent="0.3">
      <c r="C48" s="94">
        <v>0.26213592233009708</v>
      </c>
    </row>
    <row r="49" spans="3:3" x14ac:dyDescent="0.3">
      <c r="C49" s="94">
        <v>0.2608695652173913</v>
      </c>
    </row>
    <row r="50" spans="3:3" x14ac:dyDescent="0.3">
      <c r="C50" s="94">
        <v>0.26072607260726072</v>
      </c>
    </row>
    <row r="51" spans="3:3" x14ac:dyDescent="0.3">
      <c r="C51" s="94">
        <v>0.25900514579759865</v>
      </c>
    </row>
    <row r="52" spans="3:3" x14ac:dyDescent="0.3">
      <c r="C52" s="94">
        <v>0.25842696629213485</v>
      </c>
    </row>
    <row r="53" spans="3:3" x14ac:dyDescent="0.3">
      <c r="C53" s="94">
        <v>0.25641025641025639</v>
      </c>
    </row>
    <row r="54" spans="3:3" x14ac:dyDescent="0.3">
      <c r="C54" s="94">
        <v>0.25362318840579712</v>
      </c>
    </row>
    <row r="55" spans="3:3" x14ac:dyDescent="0.3">
      <c r="C55" s="94">
        <v>0.25108225108225107</v>
      </c>
    </row>
    <row r="56" spans="3:3" x14ac:dyDescent="0.3">
      <c r="C56" s="94">
        <v>0.25106382978723402</v>
      </c>
    </row>
    <row r="57" spans="3:3" x14ac:dyDescent="0.3">
      <c r="C57" s="94">
        <v>0.25099601593625498</v>
      </c>
    </row>
    <row r="58" spans="3:3" x14ac:dyDescent="0.3">
      <c r="C58" s="94">
        <v>0.25</v>
      </c>
    </row>
    <row r="59" spans="3:3" x14ac:dyDescent="0.3">
      <c r="C59" s="94">
        <v>0.24969400244798043</v>
      </c>
    </row>
    <row r="60" spans="3:3" x14ac:dyDescent="0.3">
      <c r="C60" s="94">
        <v>0.24920127795527156</v>
      </c>
    </row>
    <row r="61" spans="3:3" x14ac:dyDescent="0.3">
      <c r="C61" s="94">
        <v>0.24778761061946902</v>
      </c>
    </row>
    <row r="62" spans="3:3" x14ac:dyDescent="0.3">
      <c r="C62" s="94">
        <v>0.24669603524229075</v>
      </c>
    </row>
    <row r="63" spans="3:3" x14ac:dyDescent="0.3">
      <c r="C63" s="94">
        <v>0.24615384615384617</v>
      </c>
    </row>
    <row r="64" spans="3:3" x14ac:dyDescent="0.3">
      <c r="C64" s="94">
        <v>0.24271844660194175</v>
      </c>
    </row>
    <row r="65" spans="3:3" x14ac:dyDescent="0.3">
      <c r="C65" s="94">
        <v>0.24242424242424243</v>
      </c>
    </row>
    <row r="66" spans="3:3" x14ac:dyDescent="0.3">
      <c r="C66" s="94">
        <v>0.24170616113744076</v>
      </c>
    </row>
    <row r="67" spans="3:3" x14ac:dyDescent="0.3">
      <c r="C67" s="94">
        <v>0.23841059602649006</v>
      </c>
    </row>
    <row r="68" spans="3:3" x14ac:dyDescent="0.3">
      <c r="C68" s="94">
        <v>0.23809523809523808</v>
      </c>
    </row>
    <row r="69" spans="3:3" x14ac:dyDescent="0.3">
      <c r="C69" s="94">
        <v>0.23762376237623761</v>
      </c>
    </row>
    <row r="70" spans="3:3" x14ac:dyDescent="0.3">
      <c r="C70" s="94">
        <v>0.23529411764705882</v>
      </c>
    </row>
    <row r="71" spans="3:3" x14ac:dyDescent="0.3">
      <c r="C71" s="94">
        <v>0.23333333333333334</v>
      </c>
    </row>
    <row r="72" spans="3:3" x14ac:dyDescent="0.3">
      <c r="C72" s="94">
        <v>0.23232323232323232</v>
      </c>
    </row>
    <row r="73" spans="3:3" x14ac:dyDescent="0.3">
      <c r="C73" s="94">
        <v>0.2318840579710145</v>
      </c>
    </row>
    <row r="74" spans="3:3" x14ac:dyDescent="0.3">
      <c r="C74" s="94">
        <v>0.23015873015873015</v>
      </c>
    </row>
    <row r="75" spans="3:3" x14ac:dyDescent="0.3">
      <c r="C75" s="94">
        <v>0.22677595628415301</v>
      </c>
    </row>
    <row r="76" spans="3:3" x14ac:dyDescent="0.3">
      <c r="C76" s="94">
        <v>0.22613065326633167</v>
      </c>
    </row>
    <row r="77" spans="3:3" x14ac:dyDescent="0.3">
      <c r="C77" s="94">
        <v>0.22592592592592592</v>
      </c>
    </row>
    <row r="78" spans="3:3" x14ac:dyDescent="0.3">
      <c r="C78" s="94">
        <v>0.22566371681415928</v>
      </c>
    </row>
    <row r="79" spans="3:3" x14ac:dyDescent="0.3">
      <c r="C79" s="94">
        <v>0.22504230118443316</v>
      </c>
    </row>
    <row r="80" spans="3:3" x14ac:dyDescent="0.3">
      <c r="C80" s="94">
        <v>0.22395833333333334</v>
      </c>
    </row>
    <row r="81" spans="3:3" x14ac:dyDescent="0.3">
      <c r="C81" s="94">
        <v>0.22088353413654618</v>
      </c>
    </row>
    <row r="82" spans="3:3" x14ac:dyDescent="0.3">
      <c r="C82" s="94">
        <v>0.22058823529411764</v>
      </c>
    </row>
    <row r="83" spans="3:3" x14ac:dyDescent="0.3">
      <c r="C83" s="94">
        <v>0.21863799283154123</v>
      </c>
    </row>
    <row r="84" spans="3:3" x14ac:dyDescent="0.3">
      <c r="C84" s="94">
        <v>0.21772639691714837</v>
      </c>
    </row>
    <row r="85" spans="3:3" x14ac:dyDescent="0.3">
      <c r="C85" s="94">
        <v>0.21611374407582939</v>
      </c>
    </row>
    <row r="86" spans="3:3" x14ac:dyDescent="0.3">
      <c r="C86" s="94">
        <v>0.215962441314554</v>
      </c>
    </row>
    <row r="87" spans="3:3" x14ac:dyDescent="0.3">
      <c r="C87" s="94">
        <v>0.2076923076923077</v>
      </c>
    </row>
    <row r="88" spans="3:3" x14ac:dyDescent="0.3">
      <c r="C88" s="94">
        <v>0.20645161290322581</v>
      </c>
    </row>
    <row r="89" spans="3:3" x14ac:dyDescent="0.3">
      <c r="C89" s="94">
        <v>0.20161290322580644</v>
      </c>
    </row>
    <row r="90" spans="3:3" x14ac:dyDescent="0.3">
      <c r="C90" s="94">
        <v>0.1984126984126984</v>
      </c>
    </row>
    <row r="91" spans="3:3" x14ac:dyDescent="0.3">
      <c r="C91" s="94">
        <v>0.19696969696969696</v>
      </c>
    </row>
    <row r="92" spans="3:3" x14ac:dyDescent="0.3">
      <c r="C92" s="94">
        <v>0.19526627218934911</v>
      </c>
    </row>
    <row r="93" spans="3:3" x14ac:dyDescent="0.3">
      <c r="C93" s="94">
        <v>0.19507186858316222</v>
      </c>
    </row>
    <row r="94" spans="3:3" x14ac:dyDescent="0.3">
      <c r="C94" s="94">
        <v>0.1940928270042194</v>
      </c>
    </row>
    <row r="95" spans="3:3" x14ac:dyDescent="0.3">
      <c r="C95" s="94">
        <v>0.19384615384615383</v>
      </c>
    </row>
    <row r="96" spans="3:3" x14ac:dyDescent="0.3">
      <c r="C96" s="94">
        <v>0.19318181818181818</v>
      </c>
    </row>
    <row r="97" spans="3:3" x14ac:dyDescent="0.3">
      <c r="C97" s="94">
        <v>0.19295774647887323</v>
      </c>
    </row>
    <row r="98" spans="3:3" x14ac:dyDescent="0.3">
      <c r="C98" s="94">
        <v>0.19210526315789472</v>
      </c>
    </row>
    <row r="99" spans="3:3" x14ac:dyDescent="0.3">
      <c r="C99" s="94">
        <v>0.19178082191780821</v>
      </c>
    </row>
    <row r="100" spans="3:3" x14ac:dyDescent="0.3">
      <c r="C100" s="94">
        <v>0.19130434782608696</v>
      </c>
    </row>
    <row r="101" spans="3:3" x14ac:dyDescent="0.3">
      <c r="C101" s="94">
        <v>0.19129438717067582</v>
      </c>
    </row>
    <row r="102" spans="3:3" x14ac:dyDescent="0.3">
      <c r="C102" s="94">
        <v>0.19047619047619047</v>
      </c>
    </row>
    <row r="103" spans="3:3" x14ac:dyDescent="0.3">
      <c r="C103" s="94">
        <v>0.19</v>
      </c>
    </row>
    <row r="104" spans="3:3" x14ac:dyDescent="0.3">
      <c r="C104" s="94">
        <v>0.1899886234357224</v>
      </c>
    </row>
    <row r="105" spans="3:3" x14ac:dyDescent="0.3">
      <c r="C105" s="94">
        <v>0.18859649122807018</v>
      </c>
    </row>
    <row r="106" spans="3:3" x14ac:dyDescent="0.3">
      <c r="C106" s="94">
        <v>0.18840579710144928</v>
      </c>
    </row>
    <row r="107" spans="3:3" x14ac:dyDescent="0.3">
      <c r="C107" s="94">
        <v>0.18831168831168832</v>
      </c>
    </row>
    <row r="108" spans="3:3" x14ac:dyDescent="0.3">
      <c r="C108" s="94">
        <v>0.1875</v>
      </c>
    </row>
    <row r="109" spans="3:3" x14ac:dyDescent="0.3">
      <c r="C109" s="94">
        <v>0.18716577540106952</v>
      </c>
    </row>
    <row r="110" spans="3:3" x14ac:dyDescent="0.3">
      <c r="C110" s="94">
        <v>0.18681318681318682</v>
      </c>
    </row>
    <row r="111" spans="3:3" x14ac:dyDescent="0.3">
      <c r="C111" s="94">
        <v>0.18620689655172415</v>
      </c>
    </row>
    <row r="112" spans="3:3" x14ac:dyDescent="0.3">
      <c r="C112" s="94">
        <v>0.18487394957983194</v>
      </c>
    </row>
    <row r="113" spans="3:3" x14ac:dyDescent="0.3">
      <c r="C113" s="94">
        <v>0.18463302752293578</v>
      </c>
    </row>
    <row r="114" spans="3:3" x14ac:dyDescent="0.3">
      <c r="C114" s="94">
        <v>0.18359375</v>
      </c>
    </row>
    <row r="115" spans="3:3" x14ac:dyDescent="0.3">
      <c r="C115" s="94">
        <v>0.18340611353711792</v>
      </c>
    </row>
    <row r="116" spans="3:3" x14ac:dyDescent="0.3">
      <c r="C116" s="94">
        <v>0.1822429906542056</v>
      </c>
    </row>
    <row r="117" spans="3:3" x14ac:dyDescent="0.3">
      <c r="C117" s="94">
        <v>0.18181818181818182</v>
      </c>
    </row>
    <row r="118" spans="3:3" x14ac:dyDescent="0.3">
      <c r="C118" s="94">
        <v>0.18181818181818182</v>
      </c>
    </row>
    <row r="119" spans="3:3" x14ac:dyDescent="0.3">
      <c r="C119" s="94">
        <v>0.18149466192170818</v>
      </c>
    </row>
    <row r="120" spans="3:3" x14ac:dyDescent="0.3">
      <c r="C120" s="94">
        <v>0.18107908351810792</v>
      </c>
    </row>
    <row r="121" spans="3:3" x14ac:dyDescent="0.3">
      <c r="C121" s="94">
        <v>0.18100890207715134</v>
      </c>
    </row>
    <row r="122" spans="3:3" x14ac:dyDescent="0.3">
      <c r="C122" s="94">
        <v>0.18088737201365188</v>
      </c>
    </row>
    <row r="123" spans="3:3" x14ac:dyDescent="0.3">
      <c r="C123" s="94">
        <v>0.18074324324324326</v>
      </c>
    </row>
    <row r="124" spans="3:3" x14ac:dyDescent="0.3">
      <c r="C124" s="94">
        <v>0.1796875</v>
      </c>
    </row>
    <row r="125" spans="3:3" x14ac:dyDescent="0.3">
      <c r="C125" s="94">
        <v>0.1791907514450867</v>
      </c>
    </row>
    <row r="126" spans="3:3" x14ac:dyDescent="0.3">
      <c r="C126" s="94">
        <v>0.17905405405405406</v>
      </c>
    </row>
    <row r="127" spans="3:3" x14ac:dyDescent="0.3">
      <c r="C127" s="94">
        <v>0.17721518987341772</v>
      </c>
    </row>
    <row r="128" spans="3:3" x14ac:dyDescent="0.3">
      <c r="C128" s="94">
        <v>0.17711171662125341</v>
      </c>
    </row>
    <row r="129" spans="3:3" x14ac:dyDescent="0.3">
      <c r="C129" s="94">
        <v>0.17701863354037267</v>
      </c>
    </row>
    <row r="130" spans="3:3" x14ac:dyDescent="0.3">
      <c r="C130" s="94">
        <v>0.17692307692307693</v>
      </c>
    </row>
    <row r="131" spans="3:3" x14ac:dyDescent="0.3">
      <c r="C131" s="94">
        <v>0.17233009708737865</v>
      </c>
    </row>
    <row r="132" spans="3:3" x14ac:dyDescent="0.3">
      <c r="C132" s="94">
        <v>0.17154811715481172</v>
      </c>
    </row>
    <row r="133" spans="3:3" x14ac:dyDescent="0.3">
      <c r="C133" s="94">
        <v>0.1707920792079208</v>
      </c>
    </row>
    <row r="134" spans="3:3" x14ac:dyDescent="0.3">
      <c r="C134" s="94">
        <v>0.17073170731707318</v>
      </c>
    </row>
    <row r="135" spans="3:3" x14ac:dyDescent="0.3">
      <c r="C135" s="94">
        <v>0.17073170731707318</v>
      </c>
    </row>
    <row r="136" spans="3:3" x14ac:dyDescent="0.3">
      <c r="C136" s="94">
        <v>0.17073170731707318</v>
      </c>
    </row>
    <row r="137" spans="3:3" x14ac:dyDescent="0.3">
      <c r="C137" s="94">
        <v>0.17045454545454544</v>
      </c>
    </row>
    <row r="138" spans="3:3" x14ac:dyDescent="0.3">
      <c r="C138" s="94">
        <v>0.16989626149931494</v>
      </c>
    </row>
    <row r="139" spans="3:3" x14ac:dyDescent="0.3">
      <c r="C139" s="94">
        <v>0.16888888888888889</v>
      </c>
    </row>
    <row r="140" spans="3:3" x14ac:dyDescent="0.3">
      <c r="C140" s="94">
        <v>0.16877637130801687</v>
      </c>
    </row>
    <row r="141" spans="3:3" x14ac:dyDescent="0.3">
      <c r="C141" s="94">
        <v>0.16849015317286653</v>
      </c>
    </row>
    <row r="142" spans="3:3" x14ac:dyDescent="0.3">
      <c r="C142" s="94">
        <v>0.16788321167883211</v>
      </c>
    </row>
    <row r="143" spans="3:3" x14ac:dyDescent="0.3">
      <c r="C143" s="94">
        <v>0.16713881019830029</v>
      </c>
    </row>
    <row r="144" spans="3:3" x14ac:dyDescent="0.3">
      <c r="C144" s="94">
        <v>0.16577540106951871</v>
      </c>
    </row>
    <row r="145" spans="3:3" x14ac:dyDescent="0.3">
      <c r="C145" s="94">
        <v>0.16560509554140126</v>
      </c>
    </row>
    <row r="146" spans="3:3" x14ac:dyDescent="0.3">
      <c r="C146" s="94">
        <v>0.16528925619834711</v>
      </c>
    </row>
    <row r="147" spans="3:3" x14ac:dyDescent="0.3">
      <c r="C147" s="94">
        <v>0.16444444444444445</v>
      </c>
    </row>
    <row r="148" spans="3:3" x14ac:dyDescent="0.3">
      <c r="C148" s="94">
        <v>0.16326530612244897</v>
      </c>
    </row>
    <row r="149" spans="3:3" x14ac:dyDescent="0.3">
      <c r="C149" s="94">
        <v>0.16053511705685619</v>
      </c>
    </row>
    <row r="150" spans="3:3" x14ac:dyDescent="0.3">
      <c r="C150" s="94">
        <v>0.15977961432506887</v>
      </c>
    </row>
    <row r="151" spans="3:3" x14ac:dyDescent="0.3">
      <c r="C151" s="94">
        <v>0.15942028985507245</v>
      </c>
    </row>
    <row r="152" spans="3:3" x14ac:dyDescent="0.3">
      <c r="C152" s="94">
        <v>0.15909090909090909</v>
      </c>
    </row>
    <row r="153" spans="3:3" x14ac:dyDescent="0.3">
      <c r="C153" s="94">
        <v>0.15579710144927536</v>
      </c>
    </row>
    <row r="154" spans="3:3" x14ac:dyDescent="0.3">
      <c r="C154" s="94">
        <v>0.15492957746478872</v>
      </c>
    </row>
    <row r="155" spans="3:3" x14ac:dyDescent="0.3">
      <c r="C155" s="94">
        <v>0.15384615384615385</v>
      </c>
    </row>
    <row r="156" spans="3:3" x14ac:dyDescent="0.3">
      <c r="C156" s="94">
        <v>0.15384615384615385</v>
      </c>
    </row>
    <row r="157" spans="3:3" x14ac:dyDescent="0.3">
      <c r="C157" s="94">
        <v>0.15384615384615385</v>
      </c>
    </row>
    <row r="158" spans="3:3" x14ac:dyDescent="0.3">
      <c r="C158" s="94">
        <v>0.1536697247706422</v>
      </c>
    </row>
    <row r="159" spans="3:3" x14ac:dyDescent="0.3">
      <c r="C159" s="94">
        <v>0.15277777777777779</v>
      </c>
    </row>
    <row r="160" spans="3:3" x14ac:dyDescent="0.3">
      <c r="C160" s="94">
        <v>0.15269461077844312</v>
      </c>
    </row>
    <row r="161" spans="3:3" x14ac:dyDescent="0.3">
      <c r="C161" s="94">
        <v>0.15174129353233831</v>
      </c>
    </row>
    <row r="162" spans="3:3" x14ac:dyDescent="0.3">
      <c r="C162" s="94">
        <v>0.15172413793103448</v>
      </c>
    </row>
    <row r="163" spans="3:3" x14ac:dyDescent="0.3">
      <c r="C163" s="94">
        <v>0.15079365079365079</v>
      </c>
    </row>
    <row r="164" spans="3:3" x14ac:dyDescent="0.3">
      <c r="C164" s="94">
        <v>0.14925373134328357</v>
      </c>
    </row>
    <row r="165" spans="3:3" x14ac:dyDescent="0.3">
      <c r="C165" s="94">
        <v>0.14864864864864866</v>
      </c>
    </row>
    <row r="166" spans="3:3" x14ac:dyDescent="0.3">
      <c r="C166" s="94">
        <v>0.14732510288065845</v>
      </c>
    </row>
    <row r="167" spans="3:3" x14ac:dyDescent="0.3">
      <c r="C167" s="94">
        <v>0.14728682170542637</v>
      </c>
    </row>
    <row r="168" spans="3:3" x14ac:dyDescent="0.3">
      <c r="C168" s="94">
        <v>0.14705882352941177</v>
      </c>
    </row>
    <row r="169" spans="3:3" x14ac:dyDescent="0.3">
      <c r="C169" s="94">
        <v>0.14571948998178508</v>
      </c>
    </row>
    <row r="170" spans="3:3" x14ac:dyDescent="0.3">
      <c r="C170" s="94">
        <v>0.14555256064690028</v>
      </c>
    </row>
    <row r="171" spans="3:3" x14ac:dyDescent="0.3">
      <c r="C171" s="94">
        <v>0.14492753623188406</v>
      </c>
    </row>
    <row r="172" spans="3:3" x14ac:dyDescent="0.3">
      <c r="C172" s="94">
        <v>0.14390467461044912</v>
      </c>
    </row>
    <row r="173" spans="3:3" x14ac:dyDescent="0.3">
      <c r="C173" s="94">
        <v>0.14285714285714285</v>
      </c>
    </row>
    <row r="174" spans="3:3" x14ac:dyDescent="0.3">
      <c r="C174" s="94">
        <v>0.14285714285714285</v>
      </c>
    </row>
    <row r="175" spans="3:3" x14ac:dyDescent="0.3">
      <c r="C175" s="94">
        <v>0.14285714285714285</v>
      </c>
    </row>
    <row r="176" spans="3:3" x14ac:dyDescent="0.3">
      <c r="C176" s="94">
        <v>0.14084507042253522</v>
      </c>
    </row>
    <row r="177" spans="3:3" x14ac:dyDescent="0.3">
      <c r="C177" s="94">
        <v>0.14031620553359683</v>
      </c>
    </row>
    <row r="178" spans="3:3" x14ac:dyDescent="0.3">
      <c r="C178" s="94">
        <v>0.1388888888888889</v>
      </c>
    </row>
    <row r="179" spans="3:3" x14ac:dyDescent="0.3">
      <c r="C179" s="94">
        <v>0.13829787234042554</v>
      </c>
    </row>
    <row r="180" spans="3:3" x14ac:dyDescent="0.3">
      <c r="C180" s="94">
        <v>0.13793103448275862</v>
      </c>
    </row>
    <row r="181" spans="3:3" x14ac:dyDescent="0.3">
      <c r="C181" s="94">
        <v>0.13750000000000001</v>
      </c>
    </row>
    <row r="182" spans="3:3" x14ac:dyDescent="0.3">
      <c r="C182" s="94">
        <v>0.13744075829383887</v>
      </c>
    </row>
    <row r="183" spans="3:3" x14ac:dyDescent="0.3">
      <c r="C183" s="94">
        <v>0.13725490196078433</v>
      </c>
    </row>
    <row r="184" spans="3:3" x14ac:dyDescent="0.3">
      <c r="C184" s="94">
        <v>0.13592233009708737</v>
      </c>
    </row>
    <row r="185" spans="3:3" x14ac:dyDescent="0.3">
      <c r="C185" s="94">
        <v>0.13452914798206278</v>
      </c>
    </row>
    <row r="186" spans="3:3" x14ac:dyDescent="0.3">
      <c r="C186" s="94">
        <v>0.13450292397660818</v>
      </c>
    </row>
    <row r="187" spans="3:3" x14ac:dyDescent="0.3">
      <c r="C187" s="94">
        <v>0.13402061855670103</v>
      </c>
    </row>
    <row r="188" spans="3:3" x14ac:dyDescent="0.3">
      <c r="C188" s="94">
        <v>0.12903225806451613</v>
      </c>
    </row>
    <row r="189" spans="3:3" x14ac:dyDescent="0.3">
      <c r="C189" s="94">
        <v>0.12871287128712872</v>
      </c>
    </row>
    <row r="190" spans="3:3" x14ac:dyDescent="0.3">
      <c r="C190" s="94">
        <v>0.12851405622489959</v>
      </c>
    </row>
    <row r="191" spans="3:3" x14ac:dyDescent="0.3">
      <c r="C191" s="94">
        <v>0.12820512820512819</v>
      </c>
    </row>
    <row r="192" spans="3:3" x14ac:dyDescent="0.3">
      <c r="C192" s="94">
        <v>0.12790697674418605</v>
      </c>
    </row>
    <row r="193" spans="3:3" x14ac:dyDescent="0.3">
      <c r="C193" s="94">
        <v>0.12727272727272726</v>
      </c>
    </row>
    <row r="194" spans="3:3" x14ac:dyDescent="0.3">
      <c r="C194" s="94">
        <v>0.12613636363636363</v>
      </c>
    </row>
    <row r="195" spans="3:3" x14ac:dyDescent="0.3">
      <c r="C195" s="94">
        <v>0.12556053811659193</v>
      </c>
    </row>
    <row r="196" spans="3:3" x14ac:dyDescent="0.3">
      <c r="C196" s="94">
        <v>0.12364760432766615</v>
      </c>
    </row>
    <row r="197" spans="3:3" x14ac:dyDescent="0.3">
      <c r="C197" s="94">
        <v>0.12351029252437704</v>
      </c>
    </row>
    <row r="198" spans="3:3" x14ac:dyDescent="0.3">
      <c r="C198" s="94">
        <v>0.12348668280871671</v>
      </c>
    </row>
    <row r="199" spans="3:3" x14ac:dyDescent="0.3">
      <c r="C199" s="94">
        <v>0.12244897959183673</v>
      </c>
    </row>
    <row r="200" spans="3:3" x14ac:dyDescent="0.3">
      <c r="C200" s="94">
        <v>0.12217194570135746</v>
      </c>
    </row>
    <row r="201" spans="3:3" x14ac:dyDescent="0.3">
      <c r="C201" s="94">
        <v>0.12142857142857143</v>
      </c>
    </row>
    <row r="202" spans="3:3" x14ac:dyDescent="0.3">
      <c r="C202" s="94">
        <v>0.12121212121212122</v>
      </c>
    </row>
    <row r="203" spans="3:3" x14ac:dyDescent="0.3">
      <c r="C203" s="94">
        <v>0.12025316455696203</v>
      </c>
    </row>
    <row r="204" spans="3:3" x14ac:dyDescent="0.3">
      <c r="C204" s="94">
        <v>0.12</v>
      </c>
    </row>
    <row r="205" spans="3:3" x14ac:dyDescent="0.3">
      <c r="C205" s="94">
        <v>0.11917443408788282</v>
      </c>
    </row>
    <row r="206" spans="3:3" x14ac:dyDescent="0.3">
      <c r="C206" s="94">
        <v>0.11515151515151516</v>
      </c>
    </row>
    <row r="207" spans="3:3" x14ac:dyDescent="0.3">
      <c r="C207" s="94">
        <v>0.11471861471861472</v>
      </c>
    </row>
    <row r="208" spans="3:3" x14ac:dyDescent="0.3">
      <c r="C208" s="94">
        <v>0.11363636363636363</v>
      </c>
    </row>
    <row r="209" spans="3:3" x14ac:dyDescent="0.3">
      <c r="C209" s="94">
        <v>0.11214953271028037</v>
      </c>
    </row>
    <row r="210" spans="3:3" x14ac:dyDescent="0.3">
      <c r="C210" s="94">
        <v>0.10950413223140495</v>
      </c>
    </row>
    <row r="211" spans="3:3" x14ac:dyDescent="0.3">
      <c r="C211" s="94">
        <v>0.10943396226415095</v>
      </c>
    </row>
    <row r="212" spans="3:3" x14ac:dyDescent="0.3">
      <c r="C212" s="94">
        <v>0.1092436974789916</v>
      </c>
    </row>
    <row r="213" spans="3:3" x14ac:dyDescent="0.3">
      <c r="C213" s="94">
        <v>0.10738255033557047</v>
      </c>
    </row>
    <row r="214" spans="3:3" x14ac:dyDescent="0.3">
      <c r="C214" s="94">
        <v>0.10576923076923077</v>
      </c>
    </row>
    <row r="215" spans="3:3" x14ac:dyDescent="0.3">
      <c r="C215" s="94">
        <v>0.10341151385927505</v>
      </c>
    </row>
    <row r="216" spans="3:3" x14ac:dyDescent="0.3">
      <c r="C216" s="94">
        <v>0.10289855072463767</v>
      </c>
    </row>
    <row r="217" spans="3:3" x14ac:dyDescent="0.3">
      <c r="C217" s="94">
        <v>0.10256410256410256</v>
      </c>
    </row>
    <row r="218" spans="3:3" x14ac:dyDescent="0.3">
      <c r="C218" s="94">
        <v>0.10185185185185185</v>
      </c>
    </row>
    <row r="219" spans="3:3" x14ac:dyDescent="0.3">
      <c r="C219" s="94">
        <v>0.1</v>
      </c>
    </row>
    <row r="220" spans="3:3" x14ac:dyDescent="0.3">
      <c r="C220" s="94">
        <v>9.9009900990099015E-2</v>
      </c>
    </row>
    <row r="221" spans="3:3" x14ac:dyDescent="0.3">
      <c r="C221" s="94">
        <v>9.7701149425287362E-2</v>
      </c>
    </row>
    <row r="222" spans="3:3" x14ac:dyDescent="0.3">
      <c r="C222" s="94">
        <v>9.7100782328578009E-2</v>
      </c>
    </row>
    <row r="223" spans="3:3" x14ac:dyDescent="0.3">
      <c r="C223" s="94">
        <v>9.6153846153846159E-2</v>
      </c>
    </row>
    <row r="224" spans="3:3" x14ac:dyDescent="0.3">
      <c r="C224" s="94">
        <v>9.4890510948905105E-2</v>
      </c>
    </row>
    <row r="225" spans="3:3" x14ac:dyDescent="0.3">
      <c r="C225" s="94">
        <v>9.4688221709006926E-2</v>
      </c>
    </row>
    <row r="226" spans="3:3" x14ac:dyDescent="0.3">
      <c r="C226" s="94">
        <v>9.1639871382636656E-2</v>
      </c>
    </row>
    <row r="227" spans="3:3" x14ac:dyDescent="0.3">
      <c r="C227" s="94">
        <v>9.0909090909090912E-2</v>
      </c>
    </row>
    <row r="228" spans="3:3" x14ac:dyDescent="0.3">
      <c r="C228" s="94">
        <v>9.0225563909774431E-2</v>
      </c>
    </row>
    <row r="229" spans="3:3" x14ac:dyDescent="0.3">
      <c r="C229" s="94">
        <v>9.0163934426229511E-2</v>
      </c>
    </row>
    <row r="230" spans="3:3" x14ac:dyDescent="0.3">
      <c r="C230" s="94">
        <v>8.8607594936708861E-2</v>
      </c>
    </row>
    <row r="231" spans="3:3" x14ac:dyDescent="0.3">
      <c r="C231" s="94">
        <v>8.7999999999999995E-2</v>
      </c>
    </row>
    <row r="232" spans="3:3" x14ac:dyDescent="0.3">
      <c r="C232" s="94">
        <v>8.461538461538462E-2</v>
      </c>
    </row>
    <row r="233" spans="3:3" x14ac:dyDescent="0.3">
      <c r="C233" s="94">
        <v>8.1481481481481488E-2</v>
      </c>
    </row>
    <row r="234" spans="3:3" x14ac:dyDescent="0.3">
      <c r="C234" s="94">
        <v>7.650273224043716E-2</v>
      </c>
    </row>
    <row r="235" spans="3:3" x14ac:dyDescent="0.3">
      <c r="C235" s="94">
        <v>7.3878627968337732E-2</v>
      </c>
    </row>
    <row r="236" spans="3:3" x14ac:dyDescent="0.3">
      <c r="C236" s="94">
        <v>5.9479553903345722E-2</v>
      </c>
    </row>
    <row r="237" spans="3:3" x14ac:dyDescent="0.3">
      <c r="C237" s="94">
        <v>5.2356020942408377E-2</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3EFD1-9C0A-469E-B73C-3D4581BDDEDC}">
  <sheetPr filterMode="1">
    <tabColor theme="2" tint="-0.499984740745262"/>
  </sheetPr>
  <dimension ref="A3:F895"/>
  <sheetViews>
    <sheetView workbookViewId="0">
      <selection activeCell="A4" sqref="A4:I6"/>
    </sheetView>
  </sheetViews>
  <sheetFormatPr defaultRowHeight="14.4" x14ac:dyDescent="0.3"/>
  <cols>
    <col min="1" max="1" width="42.77734375" style="125" customWidth="1"/>
    <col min="2" max="2" width="16.21875" style="125" hidden="1" customWidth="1"/>
    <col min="3" max="3" width="18.109375" style="125" customWidth="1"/>
    <col min="4" max="4" width="17.21875" style="125" customWidth="1"/>
    <col min="5" max="5" width="31.21875" style="125" bestFit="1" customWidth="1"/>
    <col min="6" max="6" width="26.6640625" style="125" bestFit="1" customWidth="1"/>
    <col min="7" max="16384" width="8.88671875" style="125"/>
  </cols>
  <sheetData>
    <row r="3" spans="1:6" hidden="1" x14ac:dyDescent="0.3">
      <c r="A3" s="46" t="s">
        <v>745</v>
      </c>
    </row>
    <row r="4" spans="1:6" hidden="1" x14ac:dyDescent="0.3"/>
    <row r="5" spans="1:6" s="84" customFormat="1" ht="13.8" x14ac:dyDescent="0.3">
      <c r="A5" s="83" t="s">
        <v>752</v>
      </c>
      <c r="B5" s="86">
        <f>SUBTOTAL(9,B10:B664)</f>
        <v>80143</v>
      </c>
      <c r="C5" s="86">
        <f>SUBTOTAL(9,C10:C664)</f>
        <v>15514</v>
      </c>
      <c r="D5" s="85">
        <f>C5/B5</f>
        <v>0.19357897757758008</v>
      </c>
      <c r="E5" s="86">
        <f>SUBTOTAL(9,E10:E664)</f>
        <v>6551</v>
      </c>
      <c r="F5" s="85">
        <f>E5/C5</f>
        <v>0.42226376176356839</v>
      </c>
    </row>
    <row r="6" spans="1:6" x14ac:dyDescent="0.3">
      <c r="A6" s="40" t="s">
        <v>683</v>
      </c>
      <c r="B6" s="88" t="s">
        <v>1</v>
      </c>
      <c r="C6" s="179" t="s">
        <v>729</v>
      </c>
      <c r="D6" s="180"/>
      <c r="E6" s="88" t="s">
        <v>686</v>
      </c>
      <c r="F6" s="89" t="s">
        <v>749</v>
      </c>
    </row>
    <row r="7" spans="1:6" x14ac:dyDescent="0.3">
      <c r="A7" s="39"/>
      <c r="B7" s="37"/>
      <c r="C7" s="64"/>
      <c r="D7" s="64"/>
      <c r="E7" s="37"/>
      <c r="F7" s="89" t="s">
        <v>750</v>
      </c>
    </row>
    <row r="8" spans="1:6" x14ac:dyDescent="0.3">
      <c r="A8" s="7" t="str">
        <f>Råstatistik!A4</f>
        <v>HUVUDMANNANAMN</v>
      </c>
      <c r="B8" s="67" t="s">
        <v>2</v>
      </c>
      <c r="C8" s="36" t="s">
        <v>2</v>
      </c>
      <c r="D8" s="36" t="s">
        <v>744</v>
      </c>
      <c r="E8" s="35" t="s">
        <v>2</v>
      </c>
      <c r="F8" s="31" t="s">
        <v>744</v>
      </c>
    </row>
    <row r="9" spans="1:6" x14ac:dyDescent="0.3">
      <c r="A9" s="58" t="s">
        <v>716</v>
      </c>
      <c r="B9" s="66" t="s">
        <v>700</v>
      </c>
      <c r="C9" s="52" t="s">
        <v>728</v>
      </c>
      <c r="D9" s="52" t="s">
        <v>757</v>
      </c>
      <c r="E9" s="52" t="s">
        <v>712</v>
      </c>
      <c r="F9" s="54" t="s">
        <v>770</v>
      </c>
    </row>
    <row r="10" spans="1:6" s="59" customFormat="1" hidden="1" x14ac:dyDescent="0.3">
      <c r="A10" s="59" t="s">
        <v>15</v>
      </c>
      <c r="B10" s="81">
        <v>14</v>
      </c>
      <c r="C10" s="81">
        <v>0</v>
      </c>
      <c r="D10" s="48">
        <v>0</v>
      </c>
      <c r="E10" s="81">
        <v>0</v>
      </c>
      <c r="F10" s="48" t="s">
        <v>753</v>
      </c>
    </row>
    <row r="11" spans="1:6" s="59" customFormat="1" hidden="1" x14ac:dyDescent="0.3">
      <c r="A11" s="59" t="s">
        <v>16</v>
      </c>
      <c r="B11" s="81">
        <v>0</v>
      </c>
      <c r="C11" s="81">
        <v>0</v>
      </c>
      <c r="D11" s="48" t="s">
        <v>753</v>
      </c>
      <c r="E11" s="81">
        <v>0</v>
      </c>
      <c r="F11" s="48" t="s">
        <v>753</v>
      </c>
    </row>
    <row r="12" spans="1:6" s="59" customFormat="1" hidden="1" x14ac:dyDescent="0.3">
      <c r="A12" s="59" t="s">
        <v>17</v>
      </c>
      <c r="B12" s="81">
        <v>54</v>
      </c>
      <c r="C12" s="81">
        <v>0</v>
      </c>
      <c r="D12" s="48">
        <v>0</v>
      </c>
      <c r="E12" s="81">
        <v>0</v>
      </c>
      <c r="F12" s="48" t="s">
        <v>753</v>
      </c>
    </row>
    <row r="13" spans="1:6" s="59" customFormat="1" x14ac:dyDescent="0.3">
      <c r="A13" s="59" t="s">
        <v>36</v>
      </c>
      <c r="B13" s="81">
        <v>223</v>
      </c>
      <c r="C13" s="81">
        <v>30</v>
      </c>
      <c r="D13" s="48">
        <v>0.134529147982063</v>
      </c>
      <c r="E13" s="81">
        <v>0</v>
      </c>
      <c r="F13" s="48">
        <v>0</v>
      </c>
    </row>
    <row r="14" spans="1:6" s="59" customFormat="1" hidden="1" x14ac:dyDescent="0.3">
      <c r="A14" s="59" t="s">
        <v>37</v>
      </c>
      <c r="B14" s="81">
        <v>0</v>
      </c>
      <c r="C14" s="81">
        <v>0</v>
      </c>
      <c r="D14" s="48" t="s">
        <v>753</v>
      </c>
      <c r="E14" s="81">
        <v>0</v>
      </c>
      <c r="F14" s="48" t="s">
        <v>753</v>
      </c>
    </row>
    <row r="15" spans="1:6" s="59" customFormat="1" hidden="1" x14ac:dyDescent="0.3">
      <c r="A15" s="59" t="s">
        <v>540</v>
      </c>
      <c r="B15" s="81">
        <v>16</v>
      </c>
      <c r="C15" s="81">
        <v>0</v>
      </c>
      <c r="D15" s="48">
        <v>0</v>
      </c>
      <c r="E15" s="81">
        <v>0</v>
      </c>
      <c r="F15" s="48" t="s">
        <v>753</v>
      </c>
    </row>
    <row r="16" spans="1:6" s="59" customFormat="1" hidden="1" x14ac:dyDescent="0.3">
      <c r="A16" s="59" t="s">
        <v>38</v>
      </c>
      <c r="B16" s="81">
        <v>14</v>
      </c>
      <c r="C16" s="81">
        <v>0</v>
      </c>
      <c r="D16" s="48">
        <v>0</v>
      </c>
      <c r="E16" s="81">
        <v>0</v>
      </c>
      <c r="F16" s="48" t="s">
        <v>753</v>
      </c>
    </row>
    <row r="17" spans="1:6" s="59" customFormat="1" hidden="1" x14ac:dyDescent="0.3">
      <c r="A17" s="59" t="s">
        <v>595</v>
      </c>
      <c r="B17" s="81">
        <v>29</v>
      </c>
      <c r="C17" s="81">
        <v>0</v>
      </c>
      <c r="D17" s="48">
        <v>0</v>
      </c>
      <c r="E17" s="81">
        <v>0</v>
      </c>
      <c r="F17" s="48" t="s">
        <v>753</v>
      </c>
    </row>
    <row r="18" spans="1:6" s="59" customFormat="1" hidden="1" x14ac:dyDescent="0.3">
      <c r="A18" s="59" t="s">
        <v>39</v>
      </c>
      <c r="B18" s="81">
        <v>0</v>
      </c>
      <c r="C18" s="81">
        <v>0</v>
      </c>
      <c r="D18" s="48" t="s">
        <v>753</v>
      </c>
      <c r="E18" s="81">
        <v>0</v>
      </c>
      <c r="F18" s="48" t="s">
        <v>753</v>
      </c>
    </row>
    <row r="19" spans="1:6" s="59" customFormat="1" hidden="1" x14ac:dyDescent="0.3">
      <c r="A19" s="59" t="s">
        <v>18</v>
      </c>
      <c r="B19" s="81">
        <v>0</v>
      </c>
      <c r="C19" s="81">
        <v>0</v>
      </c>
      <c r="D19" s="48" t="s">
        <v>753</v>
      </c>
      <c r="E19" s="81">
        <v>0</v>
      </c>
      <c r="F19" s="48" t="s">
        <v>753</v>
      </c>
    </row>
    <row r="20" spans="1:6" s="59" customFormat="1" x14ac:dyDescent="0.3">
      <c r="A20" s="59" t="s">
        <v>42</v>
      </c>
      <c r="B20" s="81">
        <v>82</v>
      </c>
      <c r="C20" s="81">
        <v>14</v>
      </c>
      <c r="D20" s="48">
        <v>0.17073170731707318</v>
      </c>
      <c r="E20" s="81">
        <v>0</v>
      </c>
      <c r="F20" s="48">
        <v>0</v>
      </c>
    </row>
    <row r="21" spans="1:6" s="59" customFormat="1" x14ac:dyDescent="0.3">
      <c r="A21" s="59" t="s">
        <v>29</v>
      </c>
      <c r="B21" s="81">
        <v>125</v>
      </c>
      <c r="C21" s="81">
        <v>11</v>
      </c>
      <c r="D21" s="48">
        <v>8.7999999999999995E-2</v>
      </c>
      <c r="E21" s="81">
        <v>0</v>
      </c>
      <c r="F21" s="48">
        <v>0</v>
      </c>
    </row>
    <row r="22" spans="1:6" s="59" customFormat="1" hidden="1" x14ac:dyDescent="0.3">
      <c r="A22" s="59" t="s">
        <v>24</v>
      </c>
      <c r="B22" s="81">
        <v>46</v>
      </c>
      <c r="C22" s="81">
        <v>0</v>
      </c>
      <c r="D22" s="48">
        <v>0</v>
      </c>
      <c r="E22" s="81">
        <v>0</v>
      </c>
      <c r="F22" s="48" t="s">
        <v>753</v>
      </c>
    </row>
    <row r="23" spans="1:6" s="59" customFormat="1" hidden="1" x14ac:dyDescent="0.3">
      <c r="A23" s="59" t="s">
        <v>539</v>
      </c>
      <c r="B23" s="81">
        <v>0</v>
      </c>
      <c r="C23" s="81">
        <v>0</v>
      </c>
      <c r="D23" s="48" t="s">
        <v>753</v>
      </c>
      <c r="E23" s="81">
        <v>0</v>
      </c>
      <c r="F23" s="48" t="s">
        <v>753</v>
      </c>
    </row>
    <row r="24" spans="1:6" s="59" customFormat="1" hidden="1" x14ac:dyDescent="0.3">
      <c r="A24" s="59" t="s">
        <v>20</v>
      </c>
      <c r="B24" s="81">
        <v>0</v>
      </c>
      <c r="C24" s="81">
        <v>0</v>
      </c>
      <c r="D24" s="48" t="s">
        <v>753</v>
      </c>
      <c r="E24" s="81">
        <v>0</v>
      </c>
      <c r="F24" s="48" t="s">
        <v>753</v>
      </c>
    </row>
    <row r="25" spans="1:6" s="59" customFormat="1" hidden="1" x14ac:dyDescent="0.3">
      <c r="A25" s="59" t="s">
        <v>25</v>
      </c>
      <c r="B25" s="81">
        <v>0</v>
      </c>
      <c r="C25" s="81">
        <v>0</v>
      </c>
      <c r="D25" s="48" t="s">
        <v>753</v>
      </c>
      <c r="E25" s="81">
        <v>0</v>
      </c>
      <c r="F25" s="48" t="s">
        <v>753</v>
      </c>
    </row>
    <row r="26" spans="1:6" s="59" customFormat="1" hidden="1" x14ac:dyDescent="0.3">
      <c r="A26" s="59" t="s">
        <v>26</v>
      </c>
      <c r="B26" s="81">
        <v>0</v>
      </c>
      <c r="C26" s="81">
        <v>0</v>
      </c>
      <c r="D26" s="48" t="s">
        <v>753</v>
      </c>
      <c r="E26" s="81">
        <v>0</v>
      </c>
      <c r="F26" s="48" t="s">
        <v>753</v>
      </c>
    </row>
    <row r="27" spans="1:6" s="59" customFormat="1" hidden="1" x14ac:dyDescent="0.3">
      <c r="A27" s="59" t="s">
        <v>41</v>
      </c>
      <c r="B27" s="81">
        <v>27</v>
      </c>
      <c r="C27" s="81">
        <v>0</v>
      </c>
      <c r="D27" s="48">
        <v>0</v>
      </c>
      <c r="E27" s="81">
        <v>0</v>
      </c>
      <c r="F27" s="48" t="s">
        <v>753</v>
      </c>
    </row>
    <row r="28" spans="1:6" s="59" customFormat="1" hidden="1" x14ac:dyDescent="0.3">
      <c r="A28" s="59" t="s">
        <v>21</v>
      </c>
      <c r="B28" s="81">
        <v>0</v>
      </c>
      <c r="C28" s="81">
        <v>0</v>
      </c>
      <c r="D28" s="48" t="s">
        <v>753</v>
      </c>
      <c r="E28" s="81">
        <v>0</v>
      </c>
      <c r="F28" s="48" t="s">
        <v>753</v>
      </c>
    </row>
    <row r="29" spans="1:6" s="59" customFormat="1" x14ac:dyDescent="0.3">
      <c r="A29" s="59" t="s">
        <v>35</v>
      </c>
      <c r="B29" s="81">
        <v>192</v>
      </c>
      <c r="C29" s="81">
        <v>43</v>
      </c>
      <c r="D29" s="48">
        <v>0.22395833333333334</v>
      </c>
      <c r="E29" s="81">
        <v>0</v>
      </c>
      <c r="F29" s="48">
        <v>0</v>
      </c>
    </row>
    <row r="30" spans="1:6" s="59" customFormat="1" hidden="1" x14ac:dyDescent="0.3">
      <c r="A30" s="59" t="s">
        <v>40</v>
      </c>
      <c r="B30" s="81">
        <v>0</v>
      </c>
      <c r="C30" s="81">
        <v>0</v>
      </c>
      <c r="D30" s="48" t="s">
        <v>753</v>
      </c>
      <c r="E30" s="81">
        <v>0</v>
      </c>
      <c r="F30" s="48" t="s">
        <v>753</v>
      </c>
    </row>
    <row r="31" spans="1:6" s="59" customFormat="1" x14ac:dyDescent="0.3">
      <c r="A31" s="59" t="s">
        <v>53</v>
      </c>
      <c r="B31" s="81">
        <v>162</v>
      </c>
      <c r="C31" s="81">
        <v>44</v>
      </c>
      <c r="D31" s="48">
        <v>0.27160493827160492</v>
      </c>
      <c r="E31" s="81">
        <v>0</v>
      </c>
      <c r="F31" s="48">
        <v>0</v>
      </c>
    </row>
    <row r="32" spans="1:6" s="59" customFormat="1" hidden="1" x14ac:dyDescent="0.3">
      <c r="A32" s="59" t="s">
        <v>28</v>
      </c>
      <c r="B32" s="81">
        <v>41</v>
      </c>
      <c r="C32" s="81">
        <v>0</v>
      </c>
      <c r="D32" s="48">
        <v>0</v>
      </c>
      <c r="E32" s="81">
        <v>0</v>
      </c>
      <c r="F32" s="48" t="s">
        <v>753</v>
      </c>
    </row>
    <row r="33" spans="1:6" s="59" customFormat="1" hidden="1" x14ac:dyDescent="0.3">
      <c r="A33" s="59" t="s">
        <v>43</v>
      </c>
      <c r="B33" s="81">
        <v>29</v>
      </c>
      <c r="C33" s="81">
        <v>0</v>
      </c>
      <c r="D33" s="48">
        <v>0</v>
      </c>
      <c r="E33" s="81">
        <v>0</v>
      </c>
      <c r="F33" s="48" t="s">
        <v>753</v>
      </c>
    </row>
    <row r="34" spans="1:6" s="59" customFormat="1" x14ac:dyDescent="0.3">
      <c r="A34" s="59" t="s">
        <v>57</v>
      </c>
      <c r="B34" s="81">
        <v>105</v>
      </c>
      <c r="C34" s="81">
        <v>39</v>
      </c>
      <c r="D34" s="48">
        <v>0.37142857142857144</v>
      </c>
      <c r="E34" s="81">
        <v>0</v>
      </c>
      <c r="F34" s="48">
        <v>0</v>
      </c>
    </row>
    <row r="35" spans="1:6" s="59" customFormat="1" hidden="1" x14ac:dyDescent="0.3">
      <c r="A35" s="59" t="s">
        <v>30</v>
      </c>
      <c r="B35" s="81">
        <v>14</v>
      </c>
      <c r="C35" s="81">
        <v>0</v>
      </c>
      <c r="D35" s="48">
        <v>0</v>
      </c>
      <c r="E35" s="81">
        <v>0</v>
      </c>
      <c r="F35" s="48" t="s">
        <v>753</v>
      </c>
    </row>
    <row r="36" spans="1:6" s="59" customFormat="1" hidden="1" x14ac:dyDescent="0.3">
      <c r="A36" s="59" t="s">
        <v>31</v>
      </c>
      <c r="B36" s="81">
        <v>43</v>
      </c>
      <c r="C36" s="81">
        <v>0</v>
      </c>
      <c r="D36" s="48">
        <v>0</v>
      </c>
      <c r="E36" s="81">
        <v>0</v>
      </c>
      <c r="F36" s="48" t="s">
        <v>753</v>
      </c>
    </row>
    <row r="37" spans="1:6" s="59" customFormat="1" x14ac:dyDescent="0.3">
      <c r="A37" s="59" t="s">
        <v>64</v>
      </c>
      <c r="B37" s="81">
        <v>114</v>
      </c>
      <c r="C37" s="81">
        <v>33</v>
      </c>
      <c r="D37" s="48">
        <v>0.28947368421052633</v>
      </c>
      <c r="E37" s="81">
        <v>0</v>
      </c>
      <c r="F37" s="48">
        <v>0</v>
      </c>
    </row>
    <row r="38" spans="1:6" s="59" customFormat="1" x14ac:dyDescent="0.3">
      <c r="A38" s="59" t="s">
        <v>66</v>
      </c>
      <c r="B38" s="81">
        <v>142</v>
      </c>
      <c r="C38" s="81">
        <v>46</v>
      </c>
      <c r="D38" s="48">
        <v>0.323943661971831</v>
      </c>
      <c r="E38" s="81">
        <v>0</v>
      </c>
      <c r="F38" s="48">
        <v>0</v>
      </c>
    </row>
    <row r="39" spans="1:6" s="59" customFormat="1" hidden="1" x14ac:dyDescent="0.3">
      <c r="A39" s="59" t="s">
        <v>44</v>
      </c>
      <c r="B39" s="81">
        <v>0</v>
      </c>
      <c r="C39" s="81">
        <v>0</v>
      </c>
      <c r="D39" s="48" t="s">
        <v>753</v>
      </c>
      <c r="E39" s="81">
        <v>0</v>
      </c>
      <c r="F39" s="48" t="s">
        <v>753</v>
      </c>
    </row>
    <row r="40" spans="1:6" s="59" customFormat="1" hidden="1" x14ac:dyDescent="0.3">
      <c r="A40" s="59" t="s">
        <v>34</v>
      </c>
      <c r="B40" s="81">
        <v>13</v>
      </c>
      <c r="C40" s="81">
        <v>0</v>
      </c>
      <c r="D40" s="48">
        <v>0</v>
      </c>
      <c r="E40" s="81">
        <v>0</v>
      </c>
      <c r="F40" s="48" t="s">
        <v>753</v>
      </c>
    </row>
    <row r="41" spans="1:6" s="59" customFormat="1" hidden="1" x14ac:dyDescent="0.3">
      <c r="A41" s="59" t="s">
        <v>45</v>
      </c>
      <c r="B41" s="81">
        <v>0</v>
      </c>
      <c r="C41" s="81">
        <v>0</v>
      </c>
      <c r="D41" s="48" t="s">
        <v>753</v>
      </c>
      <c r="E41" s="81">
        <v>0</v>
      </c>
      <c r="F41" s="48" t="s">
        <v>753</v>
      </c>
    </row>
    <row r="42" spans="1:6" s="59" customFormat="1" hidden="1" x14ac:dyDescent="0.3">
      <c r="A42" s="59" t="s">
        <v>46</v>
      </c>
      <c r="B42" s="81">
        <v>0</v>
      </c>
      <c r="C42" s="81">
        <v>0</v>
      </c>
      <c r="D42" s="48" t="s">
        <v>753</v>
      </c>
      <c r="E42" s="81">
        <v>0</v>
      </c>
      <c r="F42" s="48" t="s">
        <v>753</v>
      </c>
    </row>
    <row r="43" spans="1:6" s="59" customFormat="1" x14ac:dyDescent="0.3">
      <c r="A43" s="59" t="s">
        <v>74</v>
      </c>
      <c r="B43" s="81">
        <v>135</v>
      </c>
      <c r="C43" s="81">
        <v>11</v>
      </c>
      <c r="D43" s="48">
        <v>8.1481481481481488E-2</v>
      </c>
      <c r="E43" s="81">
        <v>0</v>
      </c>
      <c r="F43" s="48">
        <v>0</v>
      </c>
    </row>
    <row r="44" spans="1:6" s="59" customFormat="1" hidden="1" x14ac:dyDescent="0.3">
      <c r="A44" s="59" t="s">
        <v>611</v>
      </c>
      <c r="B44" s="81">
        <v>0</v>
      </c>
      <c r="C44" s="81">
        <v>0</v>
      </c>
      <c r="D44" s="48" t="s">
        <v>753</v>
      </c>
      <c r="E44" s="81">
        <v>0</v>
      </c>
      <c r="F44" s="48" t="s">
        <v>753</v>
      </c>
    </row>
    <row r="45" spans="1:6" s="59" customFormat="1" hidden="1" x14ac:dyDescent="0.3">
      <c r="A45" s="59" t="s">
        <v>541</v>
      </c>
      <c r="B45" s="81">
        <v>0</v>
      </c>
      <c r="C45" s="81">
        <v>0</v>
      </c>
      <c r="D45" s="48" t="s">
        <v>753</v>
      </c>
      <c r="E45" s="81">
        <v>0</v>
      </c>
      <c r="F45" s="48" t="s">
        <v>753</v>
      </c>
    </row>
    <row r="46" spans="1:6" s="59" customFormat="1" hidden="1" x14ac:dyDescent="0.3">
      <c r="A46" s="59" t="s">
        <v>47</v>
      </c>
      <c r="B46" s="81">
        <v>0</v>
      </c>
      <c r="C46" s="81">
        <v>0</v>
      </c>
      <c r="D46" s="48" t="s">
        <v>753</v>
      </c>
      <c r="E46" s="81">
        <v>0</v>
      </c>
      <c r="F46" s="48" t="s">
        <v>753</v>
      </c>
    </row>
    <row r="47" spans="1:6" s="59" customFormat="1" hidden="1" x14ac:dyDescent="0.3">
      <c r="A47" s="59" t="s">
        <v>48</v>
      </c>
      <c r="B47" s="81">
        <v>50</v>
      </c>
      <c r="C47" s="81">
        <v>17</v>
      </c>
      <c r="D47" s="48">
        <v>0.34</v>
      </c>
      <c r="E47" s="81">
        <v>16</v>
      </c>
      <c r="F47" s="48">
        <v>0.94117647058823528</v>
      </c>
    </row>
    <row r="48" spans="1:6" s="59" customFormat="1" hidden="1" x14ac:dyDescent="0.3">
      <c r="A48" s="59" t="s">
        <v>49</v>
      </c>
      <c r="B48" s="81">
        <v>51</v>
      </c>
      <c r="C48" s="81">
        <v>10</v>
      </c>
      <c r="D48" s="48">
        <v>0.19607843137254902</v>
      </c>
      <c r="E48" s="81">
        <v>0</v>
      </c>
      <c r="F48" s="48">
        <v>0</v>
      </c>
    </row>
    <row r="49" spans="1:6" s="59" customFormat="1" hidden="1" x14ac:dyDescent="0.3">
      <c r="A49" s="59" t="s">
        <v>542</v>
      </c>
      <c r="B49" s="81">
        <v>0</v>
      </c>
      <c r="C49" s="81">
        <v>0</v>
      </c>
      <c r="D49" s="48" t="s">
        <v>753</v>
      </c>
      <c r="E49" s="81">
        <v>0</v>
      </c>
      <c r="F49" s="48" t="s">
        <v>753</v>
      </c>
    </row>
    <row r="50" spans="1:6" s="59" customFormat="1" hidden="1" x14ac:dyDescent="0.3">
      <c r="A50" s="59" t="s">
        <v>50</v>
      </c>
      <c r="B50" s="81">
        <v>0</v>
      </c>
      <c r="C50" s="81">
        <v>0</v>
      </c>
      <c r="D50" s="48" t="s">
        <v>753</v>
      </c>
      <c r="E50" s="81">
        <v>0</v>
      </c>
      <c r="F50" s="48" t="s">
        <v>753</v>
      </c>
    </row>
    <row r="51" spans="1:6" s="59" customFormat="1" hidden="1" x14ac:dyDescent="0.3">
      <c r="A51" s="59" t="s">
        <v>51</v>
      </c>
      <c r="B51" s="81">
        <v>20</v>
      </c>
      <c r="C51" s="81">
        <v>0</v>
      </c>
      <c r="D51" s="48">
        <v>0</v>
      </c>
      <c r="E51" s="81">
        <v>0</v>
      </c>
      <c r="F51" s="48" t="s">
        <v>753</v>
      </c>
    </row>
    <row r="52" spans="1:6" s="59" customFormat="1" hidden="1" x14ac:dyDescent="0.3">
      <c r="A52" s="59" t="s">
        <v>52</v>
      </c>
      <c r="B52" s="81">
        <v>19</v>
      </c>
      <c r="C52" s="81">
        <v>0</v>
      </c>
      <c r="D52" s="48">
        <v>0</v>
      </c>
      <c r="E52" s="81">
        <v>0</v>
      </c>
      <c r="F52" s="48" t="s">
        <v>753</v>
      </c>
    </row>
    <row r="53" spans="1:6" s="59" customFormat="1" x14ac:dyDescent="0.3">
      <c r="A53" s="59" t="s">
        <v>84</v>
      </c>
      <c r="B53" s="81">
        <v>69</v>
      </c>
      <c r="C53" s="81">
        <v>10</v>
      </c>
      <c r="D53" s="48">
        <v>0.14492753623188406</v>
      </c>
      <c r="E53" s="81">
        <v>0</v>
      </c>
      <c r="F53" s="48">
        <v>0</v>
      </c>
    </row>
    <row r="54" spans="1:6" s="59" customFormat="1" hidden="1" x14ac:dyDescent="0.3">
      <c r="A54" s="59" t="s">
        <v>54</v>
      </c>
      <c r="B54" s="81">
        <v>50</v>
      </c>
      <c r="C54" s="81">
        <v>0</v>
      </c>
      <c r="D54" s="48">
        <v>0</v>
      </c>
      <c r="E54" s="81">
        <v>0</v>
      </c>
      <c r="F54" s="48" t="s">
        <v>753</v>
      </c>
    </row>
    <row r="55" spans="1:6" s="59" customFormat="1" hidden="1" x14ac:dyDescent="0.3">
      <c r="A55" s="59" t="s">
        <v>67</v>
      </c>
      <c r="B55" s="81">
        <v>0</v>
      </c>
      <c r="C55" s="81">
        <v>0</v>
      </c>
      <c r="D55" s="48" t="s">
        <v>753</v>
      </c>
      <c r="E55" s="81">
        <v>0</v>
      </c>
      <c r="F55" s="48" t="s">
        <v>753</v>
      </c>
    </row>
    <row r="56" spans="1:6" s="59" customFormat="1" hidden="1" x14ac:dyDescent="0.3">
      <c r="A56" s="59" t="s">
        <v>55</v>
      </c>
      <c r="B56" s="81">
        <v>129</v>
      </c>
      <c r="C56" s="81">
        <v>0</v>
      </c>
      <c r="D56" s="48">
        <v>0</v>
      </c>
      <c r="E56" s="81">
        <v>0</v>
      </c>
      <c r="F56" s="48" t="s">
        <v>753</v>
      </c>
    </row>
    <row r="57" spans="1:6" s="59" customFormat="1" hidden="1" x14ac:dyDescent="0.3">
      <c r="A57" s="59" t="s">
        <v>56</v>
      </c>
      <c r="B57" s="81">
        <v>86</v>
      </c>
      <c r="C57" s="81">
        <v>0</v>
      </c>
      <c r="D57" s="48">
        <v>0</v>
      </c>
      <c r="E57" s="81">
        <v>0</v>
      </c>
      <c r="F57" s="48" t="s">
        <v>753</v>
      </c>
    </row>
    <row r="58" spans="1:6" s="59" customFormat="1" x14ac:dyDescent="0.3">
      <c r="A58" s="59" t="s">
        <v>93</v>
      </c>
      <c r="B58" s="81">
        <v>104</v>
      </c>
      <c r="C58" s="81">
        <v>11</v>
      </c>
      <c r="D58" s="48">
        <v>0.10576923076923077</v>
      </c>
      <c r="E58" s="81">
        <v>0</v>
      </c>
      <c r="F58" s="48">
        <v>0</v>
      </c>
    </row>
    <row r="59" spans="1:6" s="59" customFormat="1" hidden="1" x14ac:dyDescent="0.3">
      <c r="A59" s="59" t="s">
        <v>58</v>
      </c>
      <c r="B59" s="81">
        <v>82</v>
      </c>
      <c r="C59" s="81">
        <v>0</v>
      </c>
      <c r="D59" s="48">
        <v>0</v>
      </c>
      <c r="E59" s="81">
        <v>0</v>
      </c>
      <c r="F59" s="48" t="s">
        <v>753</v>
      </c>
    </row>
    <row r="60" spans="1:6" s="59" customFormat="1" x14ac:dyDescent="0.3">
      <c r="A60" s="59" t="s">
        <v>99</v>
      </c>
      <c r="B60" s="81">
        <v>84</v>
      </c>
      <c r="C60" s="81">
        <v>12</v>
      </c>
      <c r="D60" s="48">
        <v>0.14285714285714285</v>
      </c>
      <c r="E60" s="81">
        <v>0</v>
      </c>
      <c r="F60" s="48">
        <v>0</v>
      </c>
    </row>
    <row r="61" spans="1:6" s="59" customFormat="1" x14ac:dyDescent="0.3">
      <c r="A61" s="59" t="s">
        <v>100</v>
      </c>
      <c r="B61" s="81">
        <v>183</v>
      </c>
      <c r="C61" s="81">
        <v>48</v>
      </c>
      <c r="D61" s="48">
        <v>0.26229508196721313</v>
      </c>
      <c r="E61" s="81">
        <v>0</v>
      </c>
      <c r="F61" s="48">
        <v>0</v>
      </c>
    </row>
    <row r="62" spans="1:6" s="59" customFormat="1" x14ac:dyDescent="0.3">
      <c r="A62" s="59" t="s">
        <v>101</v>
      </c>
      <c r="B62" s="81">
        <v>117</v>
      </c>
      <c r="C62" s="81">
        <v>30</v>
      </c>
      <c r="D62" s="48">
        <v>0.25641025641025639</v>
      </c>
      <c r="E62" s="81">
        <v>0</v>
      </c>
      <c r="F62" s="48">
        <v>0</v>
      </c>
    </row>
    <row r="63" spans="1:6" s="59" customFormat="1" hidden="1" x14ac:dyDescent="0.3">
      <c r="A63" s="59" t="s">
        <v>68</v>
      </c>
      <c r="B63" s="81">
        <v>10</v>
      </c>
      <c r="C63" s="81">
        <v>0</v>
      </c>
      <c r="D63" s="48">
        <v>0</v>
      </c>
      <c r="E63" s="81">
        <v>0</v>
      </c>
      <c r="F63" s="48" t="s">
        <v>753</v>
      </c>
    </row>
    <row r="64" spans="1:6" s="59" customFormat="1" hidden="1" x14ac:dyDescent="0.3">
      <c r="A64" s="59" t="s">
        <v>62</v>
      </c>
      <c r="B64" s="81">
        <v>39</v>
      </c>
      <c r="C64" s="81">
        <v>0</v>
      </c>
      <c r="D64" s="48">
        <v>0</v>
      </c>
      <c r="E64" s="81">
        <v>0</v>
      </c>
      <c r="F64" s="48" t="s">
        <v>753</v>
      </c>
    </row>
    <row r="65" spans="1:6" s="59" customFormat="1" hidden="1" x14ac:dyDescent="0.3">
      <c r="A65" s="59" t="s">
        <v>63</v>
      </c>
      <c r="B65" s="81">
        <v>0</v>
      </c>
      <c r="C65" s="81">
        <v>0</v>
      </c>
      <c r="D65" s="48" t="s">
        <v>753</v>
      </c>
      <c r="E65" s="81">
        <v>0</v>
      </c>
      <c r="F65" s="48" t="s">
        <v>753</v>
      </c>
    </row>
    <row r="66" spans="1:6" s="59" customFormat="1" hidden="1" x14ac:dyDescent="0.3">
      <c r="A66" s="59" t="s">
        <v>69</v>
      </c>
      <c r="B66" s="81">
        <v>29</v>
      </c>
      <c r="C66" s="81">
        <v>0</v>
      </c>
      <c r="D66" s="48">
        <v>0</v>
      </c>
      <c r="E66" s="81">
        <v>0</v>
      </c>
      <c r="F66" s="48" t="s">
        <v>753</v>
      </c>
    </row>
    <row r="67" spans="1:6" s="59" customFormat="1" hidden="1" x14ac:dyDescent="0.3">
      <c r="A67" s="59" t="s">
        <v>543</v>
      </c>
      <c r="B67" s="81">
        <v>35</v>
      </c>
      <c r="C67" s="81">
        <v>0</v>
      </c>
      <c r="D67" s="48">
        <v>0</v>
      </c>
      <c r="E67" s="81">
        <v>0</v>
      </c>
      <c r="F67" s="48" t="s">
        <v>753</v>
      </c>
    </row>
    <row r="68" spans="1:6" s="59" customFormat="1" x14ac:dyDescent="0.3">
      <c r="A68" s="59" t="s">
        <v>110</v>
      </c>
      <c r="B68" s="81">
        <v>355</v>
      </c>
      <c r="C68" s="81">
        <v>50</v>
      </c>
      <c r="D68" s="48">
        <v>0.14084507042253522</v>
      </c>
      <c r="E68" s="81">
        <v>0</v>
      </c>
      <c r="F68" s="48">
        <v>0</v>
      </c>
    </row>
    <row r="69" spans="1:6" s="59" customFormat="1" hidden="1" x14ac:dyDescent="0.3">
      <c r="A69" s="59" t="s">
        <v>596</v>
      </c>
      <c r="B69" s="81">
        <v>0</v>
      </c>
      <c r="C69" s="81">
        <v>0</v>
      </c>
      <c r="D69" s="48" t="s">
        <v>753</v>
      </c>
      <c r="E69" s="81">
        <v>0</v>
      </c>
      <c r="F69" s="48" t="s">
        <v>753</v>
      </c>
    </row>
    <row r="70" spans="1:6" s="59" customFormat="1" hidden="1" x14ac:dyDescent="0.3">
      <c r="A70" s="59" t="s">
        <v>612</v>
      </c>
      <c r="B70" s="81">
        <v>0</v>
      </c>
      <c r="C70" s="81">
        <v>0</v>
      </c>
      <c r="D70" s="48" t="s">
        <v>753</v>
      </c>
      <c r="E70" s="81">
        <v>0</v>
      </c>
      <c r="F70" s="48" t="s">
        <v>753</v>
      </c>
    </row>
    <row r="71" spans="1:6" s="59" customFormat="1" hidden="1" x14ac:dyDescent="0.3">
      <c r="A71" s="59" t="s">
        <v>65</v>
      </c>
      <c r="B71" s="81">
        <v>57</v>
      </c>
      <c r="C71" s="81">
        <v>14</v>
      </c>
      <c r="D71" s="48">
        <v>0.24561403508771928</v>
      </c>
      <c r="E71" s="81">
        <v>0</v>
      </c>
      <c r="F71" s="48">
        <v>0</v>
      </c>
    </row>
    <row r="72" spans="1:6" s="59" customFormat="1" x14ac:dyDescent="0.3">
      <c r="A72" s="59" t="s">
        <v>114</v>
      </c>
      <c r="B72" s="81">
        <v>133</v>
      </c>
      <c r="C72" s="81">
        <v>12</v>
      </c>
      <c r="D72" s="48">
        <v>9.0225563909774431E-2</v>
      </c>
      <c r="E72" s="81">
        <v>0</v>
      </c>
      <c r="F72" s="48">
        <v>0</v>
      </c>
    </row>
    <row r="73" spans="1:6" s="59" customFormat="1" hidden="1" x14ac:dyDescent="0.3">
      <c r="A73" s="59" t="s">
        <v>70</v>
      </c>
      <c r="B73" s="81">
        <v>64</v>
      </c>
      <c r="C73" s="81">
        <v>0</v>
      </c>
      <c r="D73" s="48">
        <v>0</v>
      </c>
      <c r="E73" s="81">
        <v>0</v>
      </c>
      <c r="F73" s="48" t="s">
        <v>753</v>
      </c>
    </row>
    <row r="74" spans="1:6" s="59" customFormat="1" hidden="1" x14ac:dyDescent="0.3">
      <c r="A74" s="59" t="s">
        <v>71</v>
      </c>
      <c r="B74" s="81">
        <v>88</v>
      </c>
      <c r="C74" s="81">
        <v>0</v>
      </c>
      <c r="D74" s="48">
        <v>0</v>
      </c>
      <c r="E74" s="81">
        <v>0</v>
      </c>
      <c r="F74" s="48" t="s">
        <v>753</v>
      </c>
    </row>
    <row r="75" spans="1:6" s="59" customFormat="1" hidden="1" x14ac:dyDescent="0.3">
      <c r="A75" s="59" t="s">
        <v>72</v>
      </c>
      <c r="B75" s="81">
        <v>40</v>
      </c>
      <c r="C75" s="81">
        <v>0</v>
      </c>
      <c r="D75" s="48">
        <v>0</v>
      </c>
      <c r="E75" s="81">
        <v>0</v>
      </c>
      <c r="F75" s="48" t="s">
        <v>753</v>
      </c>
    </row>
    <row r="76" spans="1:6" s="59" customFormat="1" hidden="1" x14ac:dyDescent="0.3">
      <c r="A76" s="59" t="s">
        <v>545</v>
      </c>
      <c r="B76" s="81">
        <v>25</v>
      </c>
      <c r="C76" s="81">
        <v>0</v>
      </c>
      <c r="D76" s="48">
        <v>0</v>
      </c>
      <c r="E76" s="81">
        <v>0</v>
      </c>
      <c r="F76" s="48" t="s">
        <v>753</v>
      </c>
    </row>
    <row r="77" spans="1:6" s="59" customFormat="1" x14ac:dyDescent="0.3">
      <c r="A77" s="59" t="s">
        <v>131</v>
      </c>
      <c r="B77" s="81">
        <v>115</v>
      </c>
      <c r="C77" s="81">
        <v>22</v>
      </c>
      <c r="D77" s="48">
        <v>0.19130434782608696</v>
      </c>
      <c r="E77" s="81">
        <v>0</v>
      </c>
      <c r="F77" s="48">
        <v>0</v>
      </c>
    </row>
    <row r="78" spans="1:6" s="59" customFormat="1" hidden="1" x14ac:dyDescent="0.3">
      <c r="A78" s="59" t="s">
        <v>544</v>
      </c>
      <c r="B78" s="81">
        <v>20</v>
      </c>
      <c r="C78" s="81">
        <v>0</v>
      </c>
      <c r="D78" s="48">
        <v>0</v>
      </c>
      <c r="E78" s="81">
        <v>0</v>
      </c>
      <c r="F78" s="48" t="s">
        <v>753</v>
      </c>
    </row>
    <row r="79" spans="1:6" s="59" customFormat="1" hidden="1" x14ac:dyDescent="0.3">
      <c r="A79" s="59" t="s">
        <v>73</v>
      </c>
      <c r="B79" s="81">
        <v>0</v>
      </c>
      <c r="C79" s="81">
        <v>0</v>
      </c>
      <c r="D79" s="48" t="s">
        <v>753</v>
      </c>
      <c r="E79" s="81">
        <v>0</v>
      </c>
      <c r="F79" s="48" t="s">
        <v>753</v>
      </c>
    </row>
    <row r="80" spans="1:6" s="59" customFormat="1" hidden="1" x14ac:dyDescent="0.3">
      <c r="A80" s="59" t="s">
        <v>75</v>
      </c>
      <c r="B80" s="81">
        <v>0</v>
      </c>
      <c r="C80" s="81">
        <v>0</v>
      </c>
      <c r="D80" s="48" t="s">
        <v>753</v>
      </c>
      <c r="E80" s="81">
        <v>0</v>
      </c>
      <c r="F80" s="48" t="s">
        <v>753</v>
      </c>
    </row>
    <row r="81" spans="1:6" s="59" customFormat="1" hidden="1" x14ac:dyDescent="0.3">
      <c r="A81" s="59" t="s">
        <v>76</v>
      </c>
      <c r="B81" s="81">
        <v>28</v>
      </c>
      <c r="C81" s="81">
        <v>0</v>
      </c>
      <c r="D81" s="48">
        <v>0</v>
      </c>
      <c r="E81" s="81">
        <v>0</v>
      </c>
      <c r="F81" s="48" t="s">
        <v>753</v>
      </c>
    </row>
    <row r="82" spans="1:6" s="59" customFormat="1" hidden="1" x14ac:dyDescent="0.3">
      <c r="A82" s="59" t="s">
        <v>77</v>
      </c>
      <c r="B82" s="81">
        <v>297</v>
      </c>
      <c r="C82" s="81">
        <v>0</v>
      </c>
      <c r="D82" s="48">
        <v>0</v>
      </c>
      <c r="E82" s="81">
        <v>0</v>
      </c>
      <c r="F82" s="48" t="s">
        <v>753</v>
      </c>
    </row>
    <row r="83" spans="1:6" s="59" customFormat="1" x14ac:dyDescent="0.3">
      <c r="A83" s="59" t="s">
        <v>134</v>
      </c>
      <c r="B83" s="81">
        <v>88</v>
      </c>
      <c r="C83" s="81">
        <v>31</v>
      </c>
      <c r="D83" s="48">
        <v>0.35227272727272729</v>
      </c>
      <c r="E83" s="81">
        <v>0</v>
      </c>
      <c r="F83" s="48">
        <v>0</v>
      </c>
    </row>
    <row r="84" spans="1:6" s="59" customFormat="1" hidden="1" x14ac:dyDescent="0.3">
      <c r="A84" s="59" t="s">
        <v>80</v>
      </c>
      <c r="B84" s="81">
        <v>25</v>
      </c>
      <c r="C84" s="81">
        <v>0</v>
      </c>
      <c r="D84" s="48">
        <v>0</v>
      </c>
      <c r="E84" s="81">
        <v>0</v>
      </c>
      <c r="F84" s="48" t="s">
        <v>753</v>
      </c>
    </row>
    <row r="85" spans="1:6" s="59" customFormat="1" hidden="1" x14ac:dyDescent="0.3">
      <c r="A85" s="59" t="s">
        <v>79</v>
      </c>
      <c r="B85" s="81">
        <v>0</v>
      </c>
      <c r="C85" s="81">
        <v>0</v>
      </c>
      <c r="D85" s="48" t="s">
        <v>753</v>
      </c>
      <c r="E85" s="81">
        <v>0</v>
      </c>
      <c r="F85" s="48" t="s">
        <v>753</v>
      </c>
    </row>
    <row r="86" spans="1:6" s="59" customFormat="1" hidden="1" x14ac:dyDescent="0.3">
      <c r="A86" s="59" t="s">
        <v>613</v>
      </c>
      <c r="B86" s="81">
        <v>0</v>
      </c>
      <c r="C86" s="81">
        <v>0</v>
      </c>
      <c r="D86" s="48" t="s">
        <v>753</v>
      </c>
      <c r="E86" s="81">
        <v>0</v>
      </c>
      <c r="F86" s="48" t="s">
        <v>753</v>
      </c>
    </row>
    <row r="87" spans="1:6" s="59" customFormat="1" hidden="1" x14ac:dyDescent="0.3">
      <c r="A87" s="59" t="s">
        <v>81</v>
      </c>
      <c r="B87" s="81">
        <v>79</v>
      </c>
      <c r="C87" s="81">
        <v>0</v>
      </c>
      <c r="D87" s="48">
        <v>0</v>
      </c>
      <c r="E87" s="81">
        <v>0</v>
      </c>
      <c r="F87" s="48" t="s">
        <v>753</v>
      </c>
    </row>
    <row r="88" spans="1:6" s="59" customFormat="1" hidden="1" x14ac:dyDescent="0.3">
      <c r="A88" s="59" t="s">
        <v>597</v>
      </c>
      <c r="B88" s="81">
        <v>0</v>
      </c>
      <c r="C88" s="81">
        <v>0</v>
      </c>
      <c r="D88" s="48" t="s">
        <v>753</v>
      </c>
      <c r="E88" s="81">
        <v>0</v>
      </c>
      <c r="F88" s="48" t="s">
        <v>753</v>
      </c>
    </row>
    <row r="89" spans="1:6" s="59" customFormat="1" x14ac:dyDescent="0.3">
      <c r="A89" s="59" t="s">
        <v>136</v>
      </c>
      <c r="B89" s="81">
        <v>77</v>
      </c>
      <c r="C89" s="81">
        <v>11</v>
      </c>
      <c r="D89" s="48">
        <v>0.14285714285714285</v>
      </c>
      <c r="E89" s="81">
        <v>0</v>
      </c>
      <c r="F89" s="48">
        <v>0</v>
      </c>
    </row>
    <row r="90" spans="1:6" s="59" customFormat="1" x14ac:dyDescent="0.3">
      <c r="A90" s="59" t="s">
        <v>142</v>
      </c>
      <c r="B90" s="81">
        <v>183</v>
      </c>
      <c r="C90" s="81">
        <v>14</v>
      </c>
      <c r="D90" s="48">
        <v>7.650273224043716E-2</v>
      </c>
      <c r="E90" s="81">
        <v>0</v>
      </c>
      <c r="F90" s="48">
        <v>0</v>
      </c>
    </row>
    <row r="91" spans="1:6" s="59" customFormat="1" hidden="1" x14ac:dyDescent="0.3">
      <c r="A91" s="59" t="s">
        <v>91</v>
      </c>
      <c r="B91" s="81">
        <v>0</v>
      </c>
      <c r="C91" s="81">
        <v>0</v>
      </c>
      <c r="D91" s="48" t="s">
        <v>753</v>
      </c>
      <c r="E91" s="81">
        <v>0</v>
      </c>
      <c r="F91" s="48" t="s">
        <v>753</v>
      </c>
    </row>
    <row r="92" spans="1:6" s="59" customFormat="1" hidden="1" x14ac:dyDescent="0.3">
      <c r="A92" s="59" t="s">
        <v>92</v>
      </c>
      <c r="B92" s="81">
        <v>0</v>
      </c>
      <c r="C92" s="81">
        <v>0</v>
      </c>
      <c r="D92" s="48" t="s">
        <v>753</v>
      </c>
      <c r="E92" s="81">
        <v>0</v>
      </c>
      <c r="F92" s="48" t="s">
        <v>753</v>
      </c>
    </row>
    <row r="93" spans="1:6" s="59" customFormat="1" x14ac:dyDescent="0.3">
      <c r="A93" s="59" t="s">
        <v>144</v>
      </c>
      <c r="B93" s="81">
        <v>104</v>
      </c>
      <c r="C93" s="81">
        <v>10</v>
      </c>
      <c r="D93" s="48">
        <v>9.6153846153846159E-2</v>
      </c>
      <c r="E93" s="81">
        <v>0</v>
      </c>
      <c r="F93" s="48">
        <v>0</v>
      </c>
    </row>
    <row r="94" spans="1:6" s="59" customFormat="1" x14ac:dyDescent="0.3">
      <c r="A94" s="59" t="s">
        <v>150</v>
      </c>
      <c r="B94" s="81">
        <v>108</v>
      </c>
      <c r="C94" s="81">
        <v>31</v>
      </c>
      <c r="D94" s="48">
        <v>0.28703703703703703</v>
      </c>
      <c r="E94" s="81">
        <v>0</v>
      </c>
      <c r="F94" s="48">
        <v>0</v>
      </c>
    </row>
    <row r="95" spans="1:6" s="59" customFormat="1" hidden="1" x14ac:dyDescent="0.3">
      <c r="A95" s="59" t="s">
        <v>86</v>
      </c>
      <c r="B95" s="81">
        <v>57</v>
      </c>
      <c r="C95" s="81">
        <v>0</v>
      </c>
      <c r="D95" s="48">
        <v>0</v>
      </c>
      <c r="E95" s="81">
        <v>0</v>
      </c>
      <c r="F95" s="48" t="s">
        <v>753</v>
      </c>
    </row>
    <row r="96" spans="1:6" s="59" customFormat="1" x14ac:dyDescent="0.3">
      <c r="A96" s="59" t="s">
        <v>151</v>
      </c>
      <c r="B96" s="81">
        <v>113</v>
      </c>
      <c r="C96" s="81">
        <v>28</v>
      </c>
      <c r="D96" s="48">
        <v>0.24778761061946902</v>
      </c>
      <c r="E96" s="81">
        <v>0</v>
      </c>
      <c r="F96" s="48">
        <v>0</v>
      </c>
    </row>
    <row r="97" spans="1:6" s="59" customFormat="1" x14ac:dyDescent="0.3">
      <c r="A97" s="59" t="s">
        <v>152</v>
      </c>
      <c r="B97" s="81">
        <v>138</v>
      </c>
      <c r="C97" s="81">
        <v>43</v>
      </c>
      <c r="D97" s="48">
        <v>0.31159420289855072</v>
      </c>
      <c r="E97" s="81">
        <v>0</v>
      </c>
      <c r="F97" s="48">
        <v>0</v>
      </c>
    </row>
    <row r="98" spans="1:6" s="59" customFormat="1" hidden="1" x14ac:dyDescent="0.3">
      <c r="A98" s="59" t="s">
        <v>89</v>
      </c>
      <c r="B98" s="81">
        <v>41</v>
      </c>
      <c r="C98" s="81">
        <v>0</v>
      </c>
      <c r="D98" s="48">
        <v>0</v>
      </c>
      <c r="E98" s="81">
        <v>0</v>
      </c>
      <c r="F98" s="48" t="s">
        <v>753</v>
      </c>
    </row>
    <row r="99" spans="1:6" s="59" customFormat="1" hidden="1" x14ac:dyDescent="0.3">
      <c r="A99" s="59" t="s">
        <v>614</v>
      </c>
      <c r="B99" s="81">
        <v>30</v>
      </c>
      <c r="C99" s="81">
        <v>0</v>
      </c>
      <c r="D99" s="48">
        <v>0</v>
      </c>
      <c r="E99" s="81">
        <v>0</v>
      </c>
      <c r="F99" s="48" t="s">
        <v>753</v>
      </c>
    </row>
    <row r="100" spans="1:6" s="59" customFormat="1" hidden="1" x14ac:dyDescent="0.3">
      <c r="A100" s="59" t="s">
        <v>90</v>
      </c>
      <c r="B100" s="81">
        <v>14</v>
      </c>
      <c r="C100" s="81">
        <v>0</v>
      </c>
      <c r="D100" s="48">
        <v>0</v>
      </c>
      <c r="E100" s="81">
        <v>0</v>
      </c>
      <c r="F100" s="48" t="s">
        <v>753</v>
      </c>
    </row>
    <row r="101" spans="1:6" s="59" customFormat="1" hidden="1" x14ac:dyDescent="0.3">
      <c r="A101" s="59" t="s">
        <v>615</v>
      </c>
      <c r="B101" s="81">
        <v>22</v>
      </c>
      <c r="C101" s="81">
        <v>0</v>
      </c>
      <c r="D101" s="48">
        <v>0</v>
      </c>
      <c r="E101" s="81">
        <v>0</v>
      </c>
      <c r="F101" s="48" t="s">
        <v>753</v>
      </c>
    </row>
    <row r="102" spans="1:6" s="59" customFormat="1" x14ac:dyDescent="0.3">
      <c r="A102" s="59" t="s">
        <v>154</v>
      </c>
      <c r="B102" s="81">
        <v>191</v>
      </c>
      <c r="C102" s="81">
        <v>10</v>
      </c>
      <c r="D102" s="48">
        <v>5.2356020942408377E-2</v>
      </c>
      <c r="E102" s="81">
        <v>0</v>
      </c>
      <c r="F102" s="48">
        <v>0</v>
      </c>
    </row>
    <row r="103" spans="1:6" s="59" customFormat="1" x14ac:dyDescent="0.3">
      <c r="A103" s="59" t="s">
        <v>156</v>
      </c>
      <c r="B103" s="81">
        <v>77</v>
      </c>
      <c r="C103" s="81">
        <v>11</v>
      </c>
      <c r="D103" s="48">
        <v>0.14285714285714285</v>
      </c>
      <c r="E103" s="81">
        <v>0</v>
      </c>
      <c r="F103" s="48">
        <v>0</v>
      </c>
    </row>
    <row r="104" spans="1:6" s="59" customFormat="1" x14ac:dyDescent="0.3">
      <c r="A104" s="59" t="s">
        <v>164</v>
      </c>
      <c r="B104" s="81">
        <v>81</v>
      </c>
      <c r="C104" s="81">
        <v>26</v>
      </c>
      <c r="D104" s="48">
        <v>0.32098765432098764</v>
      </c>
      <c r="E104" s="81">
        <v>0</v>
      </c>
      <c r="F104" s="48">
        <v>0</v>
      </c>
    </row>
    <row r="105" spans="1:6" s="59" customFormat="1" x14ac:dyDescent="0.3">
      <c r="A105" s="59" t="s">
        <v>167</v>
      </c>
      <c r="B105" s="81">
        <v>79</v>
      </c>
      <c r="C105" s="81">
        <v>25</v>
      </c>
      <c r="D105" s="48">
        <v>0.31645569620253167</v>
      </c>
      <c r="E105" s="81">
        <v>0</v>
      </c>
      <c r="F105" s="48">
        <v>0</v>
      </c>
    </row>
    <row r="106" spans="1:6" s="59" customFormat="1" x14ac:dyDescent="0.3">
      <c r="A106" s="59" t="s">
        <v>169</v>
      </c>
      <c r="B106" s="81">
        <v>103</v>
      </c>
      <c r="C106" s="81">
        <v>14</v>
      </c>
      <c r="D106" s="48">
        <v>0.13592233009708737</v>
      </c>
      <c r="E106" s="81">
        <v>0</v>
      </c>
      <c r="F106" s="48">
        <v>0</v>
      </c>
    </row>
    <row r="107" spans="1:6" s="59" customFormat="1" hidden="1" x14ac:dyDescent="0.3">
      <c r="A107" s="59" t="s">
        <v>98</v>
      </c>
      <c r="B107" s="81">
        <v>0</v>
      </c>
      <c r="C107" s="81">
        <v>0</v>
      </c>
      <c r="D107" s="48" t="s">
        <v>753</v>
      </c>
      <c r="E107" s="81">
        <v>0</v>
      </c>
      <c r="F107" s="48" t="s">
        <v>753</v>
      </c>
    </row>
    <row r="108" spans="1:6" s="59" customFormat="1" x14ac:dyDescent="0.3">
      <c r="A108" s="59" t="s">
        <v>176</v>
      </c>
      <c r="B108" s="81">
        <v>72</v>
      </c>
      <c r="C108" s="81">
        <v>10</v>
      </c>
      <c r="D108" s="48">
        <v>0.1388888888888889</v>
      </c>
      <c r="E108" s="81">
        <v>0</v>
      </c>
      <c r="F108" s="48">
        <v>0</v>
      </c>
    </row>
    <row r="109" spans="1:6" s="59" customFormat="1" hidden="1" x14ac:dyDescent="0.3">
      <c r="A109" s="59" t="s">
        <v>548</v>
      </c>
      <c r="B109" s="81">
        <v>0</v>
      </c>
      <c r="C109" s="81">
        <v>0</v>
      </c>
      <c r="D109" s="48" t="s">
        <v>753</v>
      </c>
      <c r="E109" s="81">
        <v>0</v>
      </c>
      <c r="F109" s="48" t="s">
        <v>753</v>
      </c>
    </row>
    <row r="110" spans="1:6" s="59" customFormat="1" x14ac:dyDescent="0.3">
      <c r="A110" s="59" t="s">
        <v>177</v>
      </c>
      <c r="B110" s="81">
        <v>130</v>
      </c>
      <c r="C110" s="81">
        <v>13</v>
      </c>
      <c r="D110" s="48">
        <v>0.1</v>
      </c>
      <c r="E110" s="81">
        <v>0</v>
      </c>
      <c r="F110" s="48">
        <v>0</v>
      </c>
    </row>
    <row r="111" spans="1:6" s="59" customFormat="1" x14ac:dyDescent="0.3">
      <c r="A111" s="59" t="s">
        <v>183</v>
      </c>
      <c r="B111" s="81">
        <v>136</v>
      </c>
      <c r="C111" s="81">
        <v>30</v>
      </c>
      <c r="D111" s="48">
        <v>0.22058823529411764</v>
      </c>
      <c r="E111" s="81">
        <v>0</v>
      </c>
      <c r="F111" s="48">
        <v>0</v>
      </c>
    </row>
    <row r="112" spans="1:6" s="59" customFormat="1" hidden="1" x14ac:dyDescent="0.3">
      <c r="A112" s="59" t="s">
        <v>616</v>
      </c>
      <c r="B112" s="81">
        <v>0</v>
      </c>
      <c r="C112" s="81">
        <v>0</v>
      </c>
      <c r="D112" s="48" t="s">
        <v>753</v>
      </c>
      <c r="E112" s="81">
        <v>0</v>
      </c>
      <c r="F112" s="48" t="s">
        <v>753</v>
      </c>
    </row>
    <row r="113" spans="1:6" s="59" customFormat="1" hidden="1" x14ac:dyDescent="0.3">
      <c r="A113" s="59" t="s">
        <v>102</v>
      </c>
      <c r="B113" s="81">
        <v>63</v>
      </c>
      <c r="C113" s="81">
        <v>0</v>
      </c>
      <c r="D113" s="48">
        <v>0</v>
      </c>
      <c r="E113" s="81">
        <v>0</v>
      </c>
      <c r="F113" s="48" t="s">
        <v>753</v>
      </c>
    </row>
    <row r="114" spans="1:6" s="59" customFormat="1" hidden="1" x14ac:dyDescent="0.3">
      <c r="A114" s="59" t="s">
        <v>598</v>
      </c>
      <c r="B114" s="81">
        <v>79</v>
      </c>
      <c r="C114" s="81">
        <v>0</v>
      </c>
      <c r="D114" s="48">
        <v>0</v>
      </c>
      <c r="E114" s="81">
        <v>0</v>
      </c>
      <c r="F114" s="48" t="s">
        <v>753</v>
      </c>
    </row>
    <row r="115" spans="1:6" s="59" customFormat="1" hidden="1" x14ac:dyDescent="0.3">
      <c r="A115" s="59" t="s">
        <v>549</v>
      </c>
      <c r="B115" s="81">
        <v>21</v>
      </c>
      <c r="C115" s="81">
        <v>0</v>
      </c>
      <c r="D115" s="48">
        <v>0</v>
      </c>
      <c r="E115" s="81">
        <v>0</v>
      </c>
      <c r="F115" s="48" t="s">
        <v>753</v>
      </c>
    </row>
    <row r="116" spans="1:6" s="59" customFormat="1" hidden="1" x14ac:dyDescent="0.3">
      <c r="A116" s="59" t="s">
        <v>546</v>
      </c>
      <c r="B116" s="81">
        <v>0</v>
      </c>
      <c r="C116" s="81">
        <v>0</v>
      </c>
      <c r="D116" s="48" t="s">
        <v>753</v>
      </c>
      <c r="E116" s="81">
        <v>0</v>
      </c>
      <c r="F116" s="48" t="s">
        <v>753</v>
      </c>
    </row>
    <row r="117" spans="1:6" s="59" customFormat="1" hidden="1" x14ac:dyDescent="0.3">
      <c r="A117" s="59" t="s">
        <v>103</v>
      </c>
      <c r="B117" s="81">
        <v>0</v>
      </c>
      <c r="C117" s="81">
        <v>0</v>
      </c>
      <c r="D117" s="48" t="s">
        <v>753</v>
      </c>
      <c r="E117" s="81">
        <v>0</v>
      </c>
      <c r="F117" s="48" t="s">
        <v>753</v>
      </c>
    </row>
    <row r="118" spans="1:6" s="59" customFormat="1" hidden="1" x14ac:dyDescent="0.3">
      <c r="A118" s="59" t="s">
        <v>550</v>
      </c>
      <c r="B118" s="81">
        <v>21</v>
      </c>
      <c r="C118" s="81">
        <v>0</v>
      </c>
      <c r="D118" s="48">
        <v>0</v>
      </c>
      <c r="E118" s="81">
        <v>0</v>
      </c>
      <c r="F118" s="48" t="s">
        <v>753</v>
      </c>
    </row>
    <row r="119" spans="1:6" s="59" customFormat="1" hidden="1" x14ac:dyDescent="0.3">
      <c r="A119" s="59" t="s">
        <v>104</v>
      </c>
      <c r="B119" s="81">
        <v>17</v>
      </c>
      <c r="C119" s="81">
        <v>0</v>
      </c>
      <c r="D119" s="48">
        <v>0</v>
      </c>
      <c r="E119" s="81">
        <v>0</v>
      </c>
      <c r="F119" s="48" t="s">
        <v>753</v>
      </c>
    </row>
    <row r="120" spans="1:6" s="59" customFormat="1" x14ac:dyDescent="0.3">
      <c r="A120" s="59" t="s">
        <v>184</v>
      </c>
      <c r="B120" s="81">
        <v>130</v>
      </c>
      <c r="C120" s="81">
        <v>11</v>
      </c>
      <c r="D120" s="48">
        <v>8.461538461538462E-2</v>
      </c>
      <c r="E120" s="81">
        <v>0</v>
      </c>
      <c r="F120" s="48">
        <v>0</v>
      </c>
    </row>
    <row r="121" spans="1:6" s="59" customFormat="1" hidden="1" x14ac:dyDescent="0.3">
      <c r="A121" s="59" t="s">
        <v>111</v>
      </c>
      <c r="B121" s="81">
        <v>0</v>
      </c>
      <c r="C121" s="81">
        <v>0</v>
      </c>
      <c r="D121" s="48" t="s">
        <v>753</v>
      </c>
      <c r="E121" s="81">
        <v>0</v>
      </c>
      <c r="F121" s="48" t="s">
        <v>753</v>
      </c>
    </row>
    <row r="122" spans="1:6" s="59" customFormat="1" hidden="1" x14ac:dyDescent="0.3">
      <c r="A122" s="59" t="s">
        <v>112</v>
      </c>
      <c r="B122" s="81">
        <v>20</v>
      </c>
      <c r="C122" s="81">
        <v>0</v>
      </c>
      <c r="D122" s="48">
        <v>0</v>
      </c>
      <c r="E122" s="81">
        <v>0</v>
      </c>
      <c r="F122" s="48" t="s">
        <v>753</v>
      </c>
    </row>
    <row r="123" spans="1:6" s="59" customFormat="1" hidden="1" x14ac:dyDescent="0.3">
      <c r="A123" s="59" t="s">
        <v>113</v>
      </c>
      <c r="B123" s="81">
        <v>44</v>
      </c>
      <c r="C123" s="81">
        <v>0</v>
      </c>
      <c r="D123" s="48">
        <v>0</v>
      </c>
      <c r="E123" s="81">
        <v>0</v>
      </c>
      <c r="F123" s="48" t="s">
        <v>753</v>
      </c>
    </row>
    <row r="124" spans="1:6" s="59" customFormat="1" hidden="1" x14ac:dyDescent="0.3">
      <c r="A124" s="59" t="s">
        <v>117</v>
      </c>
      <c r="B124" s="81">
        <v>53</v>
      </c>
      <c r="C124" s="81">
        <v>0</v>
      </c>
      <c r="D124" s="48">
        <v>0</v>
      </c>
      <c r="E124" s="81">
        <v>0</v>
      </c>
      <c r="F124" s="48" t="s">
        <v>753</v>
      </c>
    </row>
    <row r="125" spans="1:6" s="59" customFormat="1" hidden="1" x14ac:dyDescent="0.3">
      <c r="A125" s="59" t="s">
        <v>105</v>
      </c>
      <c r="B125" s="81">
        <v>29</v>
      </c>
      <c r="C125" s="81">
        <v>0</v>
      </c>
      <c r="D125" s="48">
        <v>0</v>
      </c>
      <c r="E125" s="81">
        <v>0</v>
      </c>
      <c r="F125" s="48" t="s">
        <v>753</v>
      </c>
    </row>
    <row r="126" spans="1:6" s="59" customFormat="1" x14ac:dyDescent="0.3">
      <c r="A126" s="59" t="s">
        <v>195</v>
      </c>
      <c r="B126" s="81">
        <v>225</v>
      </c>
      <c r="C126" s="81">
        <v>37</v>
      </c>
      <c r="D126" s="48">
        <v>0.16444444444444445</v>
      </c>
      <c r="E126" s="81">
        <v>0</v>
      </c>
      <c r="F126" s="48">
        <v>0</v>
      </c>
    </row>
    <row r="127" spans="1:6" s="59" customFormat="1" hidden="1" x14ac:dyDescent="0.3">
      <c r="A127" s="59" t="s">
        <v>106</v>
      </c>
      <c r="B127" s="81">
        <v>0</v>
      </c>
      <c r="C127" s="81">
        <v>0</v>
      </c>
      <c r="D127" s="48" t="s">
        <v>753</v>
      </c>
      <c r="E127" s="81">
        <v>0</v>
      </c>
      <c r="F127" s="48" t="s">
        <v>753</v>
      </c>
    </row>
    <row r="128" spans="1:6" s="59" customFormat="1" hidden="1" x14ac:dyDescent="0.3">
      <c r="A128" s="59" t="s">
        <v>115</v>
      </c>
      <c r="B128" s="81">
        <v>0</v>
      </c>
      <c r="C128" s="81">
        <v>0</v>
      </c>
      <c r="D128" s="48" t="s">
        <v>753</v>
      </c>
      <c r="E128" s="81">
        <v>0</v>
      </c>
      <c r="F128" s="48" t="s">
        <v>753</v>
      </c>
    </row>
    <row r="129" spans="1:6" s="59" customFormat="1" hidden="1" x14ac:dyDescent="0.3">
      <c r="A129" s="59" t="s">
        <v>116</v>
      </c>
      <c r="B129" s="81">
        <v>16</v>
      </c>
      <c r="C129" s="81">
        <v>0</v>
      </c>
      <c r="D129" s="48">
        <v>0</v>
      </c>
      <c r="E129" s="81">
        <v>0</v>
      </c>
      <c r="F129" s="48" t="s">
        <v>753</v>
      </c>
    </row>
    <row r="130" spans="1:6" s="59" customFormat="1" hidden="1" x14ac:dyDescent="0.3">
      <c r="A130" s="59" t="s">
        <v>107</v>
      </c>
      <c r="B130" s="81">
        <v>19</v>
      </c>
      <c r="C130" s="81">
        <v>0</v>
      </c>
      <c r="D130" s="48">
        <v>0</v>
      </c>
      <c r="E130" s="81">
        <v>0</v>
      </c>
      <c r="F130" s="48" t="s">
        <v>753</v>
      </c>
    </row>
    <row r="131" spans="1:6" s="59" customFormat="1" hidden="1" x14ac:dyDescent="0.3">
      <c r="A131" s="59" t="s">
        <v>108</v>
      </c>
      <c r="B131" s="81">
        <v>25</v>
      </c>
      <c r="C131" s="81">
        <v>0</v>
      </c>
      <c r="D131" s="48">
        <v>0</v>
      </c>
      <c r="E131" s="81">
        <v>0</v>
      </c>
      <c r="F131" s="48" t="s">
        <v>753</v>
      </c>
    </row>
    <row r="132" spans="1:6" s="59" customFormat="1" hidden="1" x14ac:dyDescent="0.3">
      <c r="A132" s="59" t="s">
        <v>547</v>
      </c>
      <c r="B132" s="81">
        <v>36</v>
      </c>
      <c r="C132" s="81">
        <v>0</v>
      </c>
      <c r="D132" s="48">
        <v>0</v>
      </c>
      <c r="E132" s="81">
        <v>0</v>
      </c>
      <c r="F132" s="48" t="s">
        <v>753</v>
      </c>
    </row>
    <row r="133" spans="1:6" s="59" customFormat="1" hidden="1" x14ac:dyDescent="0.3">
      <c r="A133" s="59" t="s">
        <v>118</v>
      </c>
      <c r="B133" s="81">
        <v>0</v>
      </c>
      <c r="C133" s="81">
        <v>0</v>
      </c>
      <c r="D133" s="48" t="s">
        <v>753</v>
      </c>
      <c r="E133" s="81">
        <v>0</v>
      </c>
      <c r="F133" s="48" t="s">
        <v>753</v>
      </c>
    </row>
    <row r="134" spans="1:6" s="59" customFormat="1" hidden="1" x14ac:dyDescent="0.3">
      <c r="A134" s="59" t="s">
        <v>119</v>
      </c>
      <c r="B134" s="81">
        <v>0</v>
      </c>
      <c r="C134" s="81">
        <v>0</v>
      </c>
      <c r="D134" s="48" t="s">
        <v>753</v>
      </c>
      <c r="E134" s="81">
        <v>0</v>
      </c>
      <c r="F134" s="48" t="s">
        <v>753</v>
      </c>
    </row>
    <row r="135" spans="1:6" s="59" customFormat="1" hidden="1" x14ac:dyDescent="0.3">
      <c r="A135" s="59" t="s">
        <v>109</v>
      </c>
      <c r="B135" s="81">
        <v>247</v>
      </c>
      <c r="C135" s="81">
        <v>0</v>
      </c>
      <c r="D135" s="48">
        <v>0</v>
      </c>
      <c r="E135" s="81">
        <v>0</v>
      </c>
      <c r="F135" s="48" t="s">
        <v>753</v>
      </c>
    </row>
    <row r="136" spans="1:6" s="59" customFormat="1" hidden="1" x14ac:dyDescent="0.3">
      <c r="A136" s="59" t="s">
        <v>120</v>
      </c>
      <c r="B136" s="81">
        <v>48</v>
      </c>
      <c r="C136" s="81">
        <v>0</v>
      </c>
      <c r="D136" s="48">
        <v>0</v>
      </c>
      <c r="E136" s="81">
        <v>0</v>
      </c>
      <c r="F136" s="48" t="s">
        <v>753</v>
      </c>
    </row>
    <row r="137" spans="1:6" s="59" customFormat="1" hidden="1" x14ac:dyDescent="0.3">
      <c r="A137" s="59" t="s">
        <v>599</v>
      </c>
      <c r="B137" s="81">
        <v>0</v>
      </c>
      <c r="C137" s="81">
        <v>0</v>
      </c>
      <c r="D137" s="48" t="s">
        <v>753</v>
      </c>
      <c r="E137" s="81">
        <v>0</v>
      </c>
      <c r="F137" s="48" t="s">
        <v>753</v>
      </c>
    </row>
    <row r="138" spans="1:6" s="59" customFormat="1" hidden="1" x14ac:dyDescent="0.3">
      <c r="A138" s="59" t="s">
        <v>121</v>
      </c>
      <c r="B138" s="81">
        <v>0</v>
      </c>
      <c r="C138" s="81">
        <v>0</v>
      </c>
      <c r="D138" s="48" t="s">
        <v>753</v>
      </c>
      <c r="E138" s="81">
        <v>0</v>
      </c>
      <c r="F138" s="48" t="s">
        <v>753</v>
      </c>
    </row>
    <row r="139" spans="1:6" s="59" customFormat="1" hidden="1" x14ac:dyDescent="0.3">
      <c r="A139" s="59" t="s">
        <v>122</v>
      </c>
      <c r="B139" s="81">
        <v>0</v>
      </c>
      <c r="C139" s="81">
        <v>0</v>
      </c>
      <c r="D139" s="48" t="s">
        <v>753</v>
      </c>
      <c r="E139" s="81">
        <v>0</v>
      </c>
      <c r="F139" s="48" t="s">
        <v>753</v>
      </c>
    </row>
    <row r="140" spans="1:6" s="59" customFormat="1" hidden="1" x14ac:dyDescent="0.3">
      <c r="A140" s="59" t="s">
        <v>551</v>
      </c>
      <c r="B140" s="81">
        <v>63</v>
      </c>
      <c r="C140" s="81">
        <v>0</v>
      </c>
      <c r="D140" s="48">
        <v>0</v>
      </c>
      <c r="E140" s="81">
        <v>0</v>
      </c>
      <c r="F140" s="48" t="s">
        <v>753</v>
      </c>
    </row>
    <row r="141" spans="1:6" s="59" customFormat="1" hidden="1" x14ac:dyDescent="0.3">
      <c r="A141" s="59" t="s">
        <v>600</v>
      </c>
      <c r="B141" s="81">
        <v>0</v>
      </c>
      <c r="C141" s="81">
        <v>0</v>
      </c>
      <c r="D141" s="48" t="s">
        <v>753</v>
      </c>
      <c r="E141" s="81">
        <v>0</v>
      </c>
      <c r="F141" s="48" t="s">
        <v>753</v>
      </c>
    </row>
    <row r="142" spans="1:6" s="59" customFormat="1" hidden="1" x14ac:dyDescent="0.3">
      <c r="A142" s="59" t="s">
        <v>123</v>
      </c>
      <c r="B142" s="81">
        <v>0</v>
      </c>
      <c r="C142" s="81">
        <v>0</v>
      </c>
      <c r="D142" s="48" t="s">
        <v>753</v>
      </c>
      <c r="E142" s="81">
        <v>0</v>
      </c>
      <c r="F142" s="48" t="s">
        <v>753</v>
      </c>
    </row>
    <row r="143" spans="1:6" s="59" customFormat="1" hidden="1" x14ac:dyDescent="0.3">
      <c r="A143" s="59" t="s">
        <v>552</v>
      </c>
      <c r="B143" s="81">
        <v>0</v>
      </c>
      <c r="C143" s="81">
        <v>0</v>
      </c>
      <c r="D143" s="48" t="s">
        <v>753</v>
      </c>
      <c r="E143" s="81">
        <v>0</v>
      </c>
      <c r="F143" s="48" t="s">
        <v>753</v>
      </c>
    </row>
    <row r="144" spans="1:6" s="59" customFormat="1" hidden="1" x14ac:dyDescent="0.3">
      <c r="A144" s="59" t="s">
        <v>124</v>
      </c>
      <c r="B144" s="81">
        <v>0</v>
      </c>
      <c r="C144" s="81">
        <v>0</v>
      </c>
      <c r="D144" s="48" t="s">
        <v>753</v>
      </c>
      <c r="E144" s="81">
        <v>0</v>
      </c>
      <c r="F144" s="48" t="s">
        <v>753</v>
      </c>
    </row>
    <row r="145" spans="1:6" s="59" customFormat="1" hidden="1" x14ac:dyDescent="0.3">
      <c r="A145" s="59" t="s">
        <v>125</v>
      </c>
      <c r="B145" s="81">
        <v>15</v>
      </c>
      <c r="C145" s="81">
        <v>0</v>
      </c>
      <c r="D145" s="48">
        <v>0</v>
      </c>
      <c r="E145" s="81">
        <v>0</v>
      </c>
      <c r="F145" s="48" t="s">
        <v>753</v>
      </c>
    </row>
    <row r="146" spans="1:6" s="59" customFormat="1" hidden="1" x14ac:dyDescent="0.3">
      <c r="A146" s="59" t="s">
        <v>126</v>
      </c>
      <c r="B146" s="81">
        <v>18</v>
      </c>
      <c r="C146" s="81">
        <v>0</v>
      </c>
      <c r="D146" s="48">
        <v>0</v>
      </c>
      <c r="E146" s="81">
        <v>0</v>
      </c>
      <c r="F146" s="48" t="s">
        <v>753</v>
      </c>
    </row>
    <row r="147" spans="1:6" s="59" customFormat="1" hidden="1" x14ac:dyDescent="0.3">
      <c r="A147" s="59" t="s">
        <v>127</v>
      </c>
      <c r="B147" s="81">
        <v>0</v>
      </c>
      <c r="C147" s="81">
        <v>0</v>
      </c>
      <c r="D147" s="48" t="s">
        <v>753</v>
      </c>
      <c r="E147" s="81">
        <v>0</v>
      </c>
      <c r="F147" s="48" t="s">
        <v>753</v>
      </c>
    </row>
    <row r="148" spans="1:6" s="59" customFormat="1" hidden="1" x14ac:dyDescent="0.3">
      <c r="A148" s="59" t="s">
        <v>553</v>
      </c>
      <c r="B148" s="81">
        <v>57</v>
      </c>
      <c r="C148" s="81">
        <v>0</v>
      </c>
      <c r="D148" s="48">
        <v>0</v>
      </c>
      <c r="E148" s="81">
        <v>0</v>
      </c>
      <c r="F148" s="48" t="s">
        <v>753</v>
      </c>
    </row>
    <row r="149" spans="1:6" s="59" customFormat="1" hidden="1" x14ac:dyDescent="0.3">
      <c r="A149" s="59" t="s">
        <v>128</v>
      </c>
      <c r="B149" s="81">
        <v>0</v>
      </c>
      <c r="C149" s="81">
        <v>0</v>
      </c>
      <c r="D149" s="48" t="s">
        <v>753</v>
      </c>
      <c r="E149" s="81">
        <v>0</v>
      </c>
      <c r="F149" s="48" t="s">
        <v>753</v>
      </c>
    </row>
    <row r="150" spans="1:6" s="59" customFormat="1" hidden="1" x14ac:dyDescent="0.3">
      <c r="A150" s="59" t="s">
        <v>129</v>
      </c>
      <c r="B150" s="81">
        <v>0</v>
      </c>
      <c r="C150" s="81">
        <v>0</v>
      </c>
      <c r="D150" s="48" t="s">
        <v>753</v>
      </c>
      <c r="E150" s="81">
        <v>0</v>
      </c>
      <c r="F150" s="48" t="s">
        <v>753</v>
      </c>
    </row>
    <row r="151" spans="1:6" s="59" customFormat="1" hidden="1" x14ac:dyDescent="0.3">
      <c r="A151" s="59" t="s">
        <v>130</v>
      </c>
      <c r="B151" s="81">
        <v>22</v>
      </c>
      <c r="C151" s="81">
        <v>0</v>
      </c>
      <c r="D151" s="48">
        <v>0</v>
      </c>
      <c r="E151" s="81">
        <v>0</v>
      </c>
      <c r="F151" s="48" t="s">
        <v>753</v>
      </c>
    </row>
    <row r="152" spans="1:6" s="59" customFormat="1" x14ac:dyDescent="0.3">
      <c r="A152" s="59" t="s">
        <v>213</v>
      </c>
      <c r="B152" s="81">
        <v>122</v>
      </c>
      <c r="C152" s="81">
        <v>11</v>
      </c>
      <c r="D152" s="48">
        <v>9.0163934426229511E-2</v>
      </c>
      <c r="E152" s="81">
        <v>0</v>
      </c>
      <c r="F152" s="48">
        <v>0</v>
      </c>
    </row>
    <row r="153" spans="1:6" s="59" customFormat="1" x14ac:dyDescent="0.3">
      <c r="A153" s="59" t="s">
        <v>218</v>
      </c>
      <c r="B153" s="81">
        <v>171</v>
      </c>
      <c r="C153" s="81">
        <v>23</v>
      </c>
      <c r="D153" s="48">
        <v>0.13450292397660818</v>
      </c>
      <c r="E153" s="81">
        <v>0</v>
      </c>
      <c r="F153" s="48">
        <v>0</v>
      </c>
    </row>
    <row r="154" spans="1:6" s="59" customFormat="1" hidden="1" x14ac:dyDescent="0.3">
      <c r="A154" s="59" t="s">
        <v>141</v>
      </c>
      <c r="B154" s="81">
        <v>0</v>
      </c>
      <c r="C154" s="81">
        <v>0</v>
      </c>
      <c r="D154" s="48" t="s">
        <v>753</v>
      </c>
      <c r="E154" s="81">
        <v>0</v>
      </c>
      <c r="F154" s="48" t="s">
        <v>753</v>
      </c>
    </row>
    <row r="155" spans="1:6" s="59" customFormat="1" hidden="1" x14ac:dyDescent="0.3">
      <c r="A155" s="59" t="s">
        <v>133</v>
      </c>
      <c r="B155" s="81">
        <v>35</v>
      </c>
      <c r="C155" s="81">
        <v>0</v>
      </c>
      <c r="D155" s="48">
        <v>0</v>
      </c>
      <c r="E155" s="81">
        <v>0</v>
      </c>
      <c r="F155" s="48" t="s">
        <v>753</v>
      </c>
    </row>
    <row r="156" spans="1:6" s="59" customFormat="1" x14ac:dyDescent="0.3">
      <c r="A156" s="59" t="s">
        <v>225</v>
      </c>
      <c r="B156" s="81">
        <v>165</v>
      </c>
      <c r="C156" s="81">
        <v>20</v>
      </c>
      <c r="D156" s="48">
        <v>0.12121212121212122</v>
      </c>
      <c r="E156" s="81">
        <v>0</v>
      </c>
      <c r="F156" s="48">
        <v>0</v>
      </c>
    </row>
    <row r="157" spans="1:6" s="59" customFormat="1" hidden="1" x14ac:dyDescent="0.3">
      <c r="A157" s="59" t="s">
        <v>135</v>
      </c>
      <c r="B157" s="81">
        <v>0</v>
      </c>
      <c r="C157" s="81">
        <v>0</v>
      </c>
      <c r="D157" s="48" t="s">
        <v>753</v>
      </c>
      <c r="E157" s="81">
        <v>0</v>
      </c>
      <c r="F157" s="48" t="s">
        <v>753</v>
      </c>
    </row>
    <row r="158" spans="1:6" s="59" customFormat="1" x14ac:dyDescent="0.3">
      <c r="A158" s="59" t="s">
        <v>227</v>
      </c>
      <c r="B158" s="81">
        <v>69</v>
      </c>
      <c r="C158" s="81">
        <v>11</v>
      </c>
      <c r="D158" s="48">
        <v>0.15942028985507245</v>
      </c>
      <c r="E158" s="81">
        <v>0</v>
      </c>
      <c r="F158" s="48">
        <v>0</v>
      </c>
    </row>
    <row r="159" spans="1:6" s="59" customFormat="1" x14ac:dyDescent="0.3">
      <c r="A159" s="59" t="s">
        <v>230</v>
      </c>
      <c r="B159" s="81">
        <v>74</v>
      </c>
      <c r="C159" s="81">
        <v>11</v>
      </c>
      <c r="D159" s="48">
        <v>0.14864864864864866</v>
      </c>
      <c r="E159" s="81">
        <v>0</v>
      </c>
      <c r="F159" s="48">
        <v>0</v>
      </c>
    </row>
    <row r="160" spans="1:6" s="59" customFormat="1" x14ac:dyDescent="0.3">
      <c r="A160" s="59" t="s">
        <v>237</v>
      </c>
      <c r="B160" s="81">
        <v>269</v>
      </c>
      <c r="C160" s="81">
        <v>16</v>
      </c>
      <c r="D160" s="48">
        <v>5.9479553903345722E-2</v>
      </c>
      <c r="E160" s="81">
        <v>0</v>
      </c>
      <c r="F160" s="48">
        <v>0</v>
      </c>
    </row>
    <row r="161" spans="1:6" s="59" customFormat="1" hidden="1" x14ac:dyDescent="0.3">
      <c r="A161" s="59" t="s">
        <v>554</v>
      </c>
      <c r="B161" s="81">
        <v>19</v>
      </c>
      <c r="C161" s="81">
        <v>0</v>
      </c>
      <c r="D161" s="48">
        <v>0</v>
      </c>
      <c r="E161" s="81">
        <v>0</v>
      </c>
      <c r="F161" s="48" t="s">
        <v>753</v>
      </c>
    </row>
    <row r="162" spans="1:6" s="59" customFormat="1" hidden="1" x14ac:dyDescent="0.3">
      <c r="A162" s="59" t="s">
        <v>138</v>
      </c>
      <c r="B162" s="81">
        <v>41</v>
      </c>
      <c r="C162" s="81">
        <v>0</v>
      </c>
      <c r="D162" s="48">
        <v>0</v>
      </c>
      <c r="E162" s="81">
        <v>0</v>
      </c>
      <c r="F162" s="48" t="s">
        <v>753</v>
      </c>
    </row>
    <row r="163" spans="1:6" s="59" customFormat="1" hidden="1" x14ac:dyDescent="0.3">
      <c r="A163" s="59" t="s">
        <v>139</v>
      </c>
      <c r="B163" s="81">
        <v>59</v>
      </c>
      <c r="C163" s="81">
        <v>0</v>
      </c>
      <c r="D163" s="48">
        <v>0</v>
      </c>
      <c r="E163" s="81">
        <v>0</v>
      </c>
      <c r="F163" s="48" t="s">
        <v>753</v>
      </c>
    </row>
    <row r="164" spans="1:6" s="59" customFormat="1" hidden="1" x14ac:dyDescent="0.3">
      <c r="A164" s="59" t="s">
        <v>140</v>
      </c>
      <c r="B164" s="81">
        <v>34</v>
      </c>
      <c r="C164" s="81">
        <v>0</v>
      </c>
      <c r="D164" s="48">
        <v>0</v>
      </c>
      <c r="E164" s="81">
        <v>0</v>
      </c>
      <c r="F164" s="48" t="s">
        <v>753</v>
      </c>
    </row>
    <row r="165" spans="1:6" s="59" customFormat="1" hidden="1" x14ac:dyDescent="0.3">
      <c r="A165" s="59" t="s">
        <v>143</v>
      </c>
      <c r="B165" s="81">
        <v>21</v>
      </c>
      <c r="C165" s="81">
        <v>0</v>
      </c>
      <c r="D165" s="48">
        <v>0</v>
      </c>
      <c r="E165" s="81">
        <v>0</v>
      </c>
      <c r="F165" s="48" t="s">
        <v>753</v>
      </c>
    </row>
    <row r="166" spans="1:6" s="59" customFormat="1" x14ac:dyDescent="0.3">
      <c r="A166" s="59" t="s">
        <v>238</v>
      </c>
      <c r="B166" s="81">
        <v>230</v>
      </c>
      <c r="C166" s="81">
        <v>62</v>
      </c>
      <c r="D166" s="48">
        <v>0.26956521739130435</v>
      </c>
      <c r="E166" s="81">
        <v>0</v>
      </c>
      <c r="F166" s="48">
        <v>0</v>
      </c>
    </row>
    <row r="167" spans="1:6" s="59" customFormat="1" x14ac:dyDescent="0.3">
      <c r="A167" s="59" t="s">
        <v>239</v>
      </c>
      <c r="B167" s="81">
        <v>223</v>
      </c>
      <c r="C167" s="81">
        <v>28</v>
      </c>
      <c r="D167" s="48">
        <v>0.12556053811659193</v>
      </c>
      <c r="E167" s="81">
        <v>0</v>
      </c>
      <c r="F167" s="48">
        <v>0</v>
      </c>
    </row>
    <row r="168" spans="1:6" s="59" customFormat="1" x14ac:dyDescent="0.3">
      <c r="A168" s="59" t="s">
        <v>251</v>
      </c>
      <c r="B168" s="81">
        <v>72</v>
      </c>
      <c r="C168" s="81">
        <v>20</v>
      </c>
      <c r="D168" s="48">
        <v>0.27777777777777779</v>
      </c>
      <c r="E168" s="81">
        <v>0</v>
      </c>
      <c r="F168" s="48">
        <v>0</v>
      </c>
    </row>
    <row r="169" spans="1:6" s="59" customFormat="1" hidden="1" x14ac:dyDescent="0.3">
      <c r="A169" s="59" t="s">
        <v>147</v>
      </c>
      <c r="B169" s="81">
        <v>41</v>
      </c>
      <c r="C169" s="81">
        <v>0</v>
      </c>
      <c r="D169" s="48">
        <v>0</v>
      </c>
      <c r="E169" s="81">
        <v>0</v>
      </c>
      <c r="F169" s="48" t="s">
        <v>753</v>
      </c>
    </row>
    <row r="170" spans="1:6" s="59" customFormat="1" x14ac:dyDescent="0.3">
      <c r="A170" s="59" t="s">
        <v>255</v>
      </c>
      <c r="B170" s="81">
        <v>133</v>
      </c>
      <c r="C170" s="81">
        <v>44</v>
      </c>
      <c r="D170" s="48">
        <v>0.33082706766917291</v>
      </c>
      <c r="E170" s="81">
        <v>0</v>
      </c>
      <c r="F170" s="48">
        <v>0</v>
      </c>
    </row>
    <row r="171" spans="1:6" s="59" customFormat="1" x14ac:dyDescent="0.3">
      <c r="A171" s="59" t="s">
        <v>263</v>
      </c>
      <c r="B171" s="81">
        <v>126</v>
      </c>
      <c r="C171" s="81">
        <v>29</v>
      </c>
      <c r="D171" s="48">
        <v>0.23015873015873015</v>
      </c>
      <c r="E171" s="81">
        <v>0</v>
      </c>
      <c r="F171" s="48">
        <v>0</v>
      </c>
    </row>
    <row r="172" spans="1:6" s="59" customFormat="1" x14ac:dyDescent="0.3">
      <c r="A172" s="59" t="s">
        <v>264</v>
      </c>
      <c r="B172" s="81">
        <v>140</v>
      </c>
      <c r="C172" s="81">
        <v>17</v>
      </c>
      <c r="D172" s="48">
        <v>0.12142857142857143</v>
      </c>
      <c r="E172" s="81">
        <v>0</v>
      </c>
      <c r="F172" s="48">
        <v>0</v>
      </c>
    </row>
    <row r="173" spans="1:6" s="59" customFormat="1" x14ac:dyDescent="0.3">
      <c r="A173" s="59" t="s">
        <v>269</v>
      </c>
      <c r="B173" s="81">
        <v>108</v>
      </c>
      <c r="C173" s="81">
        <v>33</v>
      </c>
      <c r="D173" s="48">
        <v>0.30555555555555558</v>
      </c>
      <c r="E173" s="81">
        <v>0</v>
      </c>
      <c r="F173" s="48">
        <v>0</v>
      </c>
    </row>
    <row r="174" spans="1:6" s="59" customFormat="1" x14ac:dyDescent="0.3">
      <c r="A174" s="59" t="s">
        <v>275</v>
      </c>
      <c r="B174" s="81">
        <v>88</v>
      </c>
      <c r="C174" s="81">
        <v>16</v>
      </c>
      <c r="D174" s="48">
        <v>0.18181818181818182</v>
      </c>
      <c r="E174" s="81">
        <v>0</v>
      </c>
      <c r="F174" s="48">
        <v>0</v>
      </c>
    </row>
    <row r="175" spans="1:6" s="59" customFormat="1" x14ac:dyDescent="0.3">
      <c r="A175" s="59" t="s">
        <v>277</v>
      </c>
      <c r="B175" s="81">
        <v>195</v>
      </c>
      <c r="C175" s="81">
        <v>25</v>
      </c>
      <c r="D175" s="48">
        <v>0.12820512820512819</v>
      </c>
      <c r="E175" s="81">
        <v>0</v>
      </c>
      <c r="F175" s="48">
        <v>0</v>
      </c>
    </row>
    <row r="176" spans="1:6" s="59" customFormat="1" x14ac:dyDescent="0.3">
      <c r="A176" s="59" t="s">
        <v>286</v>
      </c>
      <c r="B176" s="81">
        <v>88</v>
      </c>
      <c r="C176" s="81">
        <v>14</v>
      </c>
      <c r="D176" s="48">
        <v>0.15909090909090909</v>
      </c>
      <c r="E176" s="81">
        <v>0</v>
      </c>
      <c r="F176" s="48">
        <v>0</v>
      </c>
    </row>
    <row r="177" spans="1:6" s="59" customFormat="1" x14ac:dyDescent="0.3">
      <c r="A177" s="59" t="s">
        <v>297</v>
      </c>
      <c r="B177" s="81">
        <v>101</v>
      </c>
      <c r="C177" s="81">
        <v>13</v>
      </c>
      <c r="D177" s="48">
        <v>0.12871287128712872</v>
      </c>
      <c r="E177" s="81">
        <v>0</v>
      </c>
      <c r="F177" s="48">
        <v>0</v>
      </c>
    </row>
    <row r="178" spans="1:6" s="59" customFormat="1" x14ac:dyDescent="0.3">
      <c r="A178" s="59" t="s">
        <v>299</v>
      </c>
      <c r="B178" s="81">
        <v>91</v>
      </c>
      <c r="C178" s="81">
        <v>14</v>
      </c>
      <c r="D178" s="48">
        <v>0.15384615384615385</v>
      </c>
      <c r="E178" s="81">
        <v>0</v>
      </c>
      <c r="F178" s="48">
        <v>0</v>
      </c>
    </row>
    <row r="179" spans="1:6" s="59" customFormat="1" x14ac:dyDescent="0.3">
      <c r="A179" s="59" t="s">
        <v>310</v>
      </c>
      <c r="B179" s="81">
        <v>129</v>
      </c>
      <c r="C179" s="81">
        <v>19</v>
      </c>
      <c r="D179" s="48">
        <v>0.14728682170542637</v>
      </c>
      <c r="E179" s="81">
        <v>0</v>
      </c>
      <c r="F179" s="48">
        <v>0</v>
      </c>
    </row>
    <row r="180" spans="1:6" s="59" customFormat="1" x14ac:dyDescent="0.3">
      <c r="A180" s="59" t="s">
        <v>311</v>
      </c>
      <c r="B180" s="81">
        <v>404</v>
      </c>
      <c r="C180" s="81">
        <v>69</v>
      </c>
      <c r="D180" s="48">
        <v>0.1707920792079208</v>
      </c>
      <c r="E180" s="81">
        <v>0</v>
      </c>
      <c r="F180" s="48">
        <v>0</v>
      </c>
    </row>
    <row r="181" spans="1:6" s="59" customFormat="1" hidden="1" x14ac:dyDescent="0.3">
      <c r="A181" s="59" t="s">
        <v>159</v>
      </c>
      <c r="B181" s="81">
        <v>0</v>
      </c>
      <c r="C181" s="81">
        <v>0</v>
      </c>
      <c r="D181" s="48" t="s">
        <v>753</v>
      </c>
      <c r="E181" s="81">
        <v>0</v>
      </c>
      <c r="F181" s="48" t="s">
        <v>753</v>
      </c>
    </row>
    <row r="182" spans="1:6" s="59" customFormat="1" hidden="1" x14ac:dyDescent="0.3">
      <c r="A182" s="59" t="s">
        <v>170</v>
      </c>
      <c r="B182" s="81">
        <v>23</v>
      </c>
      <c r="C182" s="81">
        <v>0</v>
      </c>
      <c r="D182" s="48">
        <v>0</v>
      </c>
      <c r="E182" s="81">
        <v>0</v>
      </c>
      <c r="F182" s="48" t="s">
        <v>753</v>
      </c>
    </row>
    <row r="183" spans="1:6" s="59" customFormat="1" hidden="1" x14ac:dyDescent="0.3">
      <c r="A183" s="59" t="s">
        <v>171</v>
      </c>
      <c r="B183" s="81">
        <v>0</v>
      </c>
      <c r="C183" s="81">
        <v>0</v>
      </c>
      <c r="D183" s="48" t="s">
        <v>753</v>
      </c>
      <c r="E183" s="81">
        <v>0</v>
      </c>
      <c r="F183" s="48" t="s">
        <v>753</v>
      </c>
    </row>
    <row r="184" spans="1:6" s="59" customFormat="1" x14ac:dyDescent="0.3">
      <c r="A184" s="59" t="s">
        <v>324</v>
      </c>
      <c r="B184" s="81">
        <v>137</v>
      </c>
      <c r="C184" s="81">
        <v>23</v>
      </c>
      <c r="D184" s="48">
        <v>0.16788321167883211</v>
      </c>
      <c r="E184" s="81">
        <v>0</v>
      </c>
      <c r="F184" s="48">
        <v>0</v>
      </c>
    </row>
    <row r="185" spans="1:6" s="59" customFormat="1" hidden="1" x14ac:dyDescent="0.3">
      <c r="A185" s="59" t="s">
        <v>601</v>
      </c>
      <c r="B185" s="81">
        <v>27</v>
      </c>
      <c r="C185" s="81">
        <v>0</v>
      </c>
      <c r="D185" s="48">
        <v>0</v>
      </c>
      <c r="E185" s="81">
        <v>0</v>
      </c>
      <c r="F185" s="48" t="s">
        <v>753</v>
      </c>
    </row>
    <row r="186" spans="1:6" s="59" customFormat="1" hidden="1" x14ac:dyDescent="0.3">
      <c r="A186" s="59" t="s">
        <v>161</v>
      </c>
      <c r="B186" s="81">
        <v>75</v>
      </c>
      <c r="C186" s="81">
        <v>0</v>
      </c>
      <c r="D186" s="48">
        <v>0</v>
      </c>
      <c r="E186" s="81">
        <v>0</v>
      </c>
      <c r="F186" s="48" t="s">
        <v>753</v>
      </c>
    </row>
    <row r="187" spans="1:6" s="59" customFormat="1" hidden="1" x14ac:dyDescent="0.3">
      <c r="A187" s="59" t="s">
        <v>162</v>
      </c>
      <c r="B187" s="81">
        <v>10</v>
      </c>
      <c r="C187" s="81">
        <v>0</v>
      </c>
      <c r="D187" s="48">
        <v>0</v>
      </c>
      <c r="E187" s="81">
        <v>0</v>
      </c>
      <c r="F187" s="48" t="s">
        <v>753</v>
      </c>
    </row>
    <row r="188" spans="1:6" s="59" customFormat="1" hidden="1" x14ac:dyDescent="0.3">
      <c r="A188" s="59" t="s">
        <v>163</v>
      </c>
      <c r="B188" s="81">
        <v>73</v>
      </c>
      <c r="C188" s="81">
        <v>0</v>
      </c>
      <c r="D188" s="48">
        <v>0</v>
      </c>
      <c r="E188" s="81">
        <v>0</v>
      </c>
      <c r="F188" s="48" t="s">
        <v>753</v>
      </c>
    </row>
    <row r="189" spans="1:6" s="59" customFormat="1" x14ac:dyDescent="0.3">
      <c r="A189" s="59" t="s">
        <v>325</v>
      </c>
      <c r="B189" s="81">
        <v>115</v>
      </c>
      <c r="C189" s="81">
        <v>43</v>
      </c>
      <c r="D189" s="48">
        <v>0.37391304347826088</v>
      </c>
      <c r="E189" s="81">
        <v>0</v>
      </c>
      <c r="F189" s="48">
        <v>0</v>
      </c>
    </row>
    <row r="190" spans="1:6" s="59" customFormat="1" x14ac:dyDescent="0.3">
      <c r="A190" s="59" t="s">
        <v>327</v>
      </c>
      <c r="B190" s="81">
        <v>108</v>
      </c>
      <c r="C190" s="81">
        <v>11</v>
      </c>
      <c r="D190" s="48">
        <v>0.10185185185185185</v>
      </c>
      <c r="E190" s="81">
        <v>0</v>
      </c>
      <c r="F190" s="48">
        <v>0</v>
      </c>
    </row>
    <row r="191" spans="1:6" s="59" customFormat="1" hidden="1" x14ac:dyDescent="0.3">
      <c r="A191" s="59" t="s">
        <v>172</v>
      </c>
      <c r="B191" s="81">
        <v>59</v>
      </c>
      <c r="C191" s="81">
        <v>0</v>
      </c>
      <c r="D191" s="48">
        <v>0</v>
      </c>
      <c r="E191" s="81">
        <v>0</v>
      </c>
      <c r="F191" s="48" t="s">
        <v>753</v>
      </c>
    </row>
    <row r="192" spans="1:6" s="59" customFormat="1" x14ac:dyDescent="0.3">
      <c r="A192" s="59" t="s">
        <v>345</v>
      </c>
      <c r="B192" s="81">
        <v>176</v>
      </c>
      <c r="C192" s="81">
        <v>30</v>
      </c>
      <c r="D192" s="48">
        <v>0.17045454545454544</v>
      </c>
      <c r="E192" s="81">
        <v>0</v>
      </c>
      <c r="F192" s="48">
        <v>0</v>
      </c>
    </row>
    <row r="193" spans="1:6" s="59" customFormat="1" x14ac:dyDescent="0.3">
      <c r="A193" s="59" t="s">
        <v>346</v>
      </c>
      <c r="B193" s="81">
        <v>149</v>
      </c>
      <c r="C193" s="81">
        <v>16</v>
      </c>
      <c r="D193" s="48">
        <v>0.10738255033557047</v>
      </c>
      <c r="E193" s="81">
        <v>0</v>
      </c>
      <c r="F193" s="48">
        <v>0</v>
      </c>
    </row>
    <row r="194" spans="1:6" s="59" customFormat="1" hidden="1" x14ac:dyDescent="0.3">
      <c r="A194" s="59" t="s">
        <v>173</v>
      </c>
      <c r="B194" s="81">
        <v>20</v>
      </c>
      <c r="C194" s="81">
        <v>0</v>
      </c>
      <c r="D194" s="48">
        <v>0</v>
      </c>
      <c r="E194" s="81">
        <v>0</v>
      </c>
      <c r="F194" s="48" t="s">
        <v>753</v>
      </c>
    </row>
    <row r="195" spans="1:6" s="59" customFormat="1" hidden="1" x14ac:dyDescent="0.3">
      <c r="A195" s="59" t="s">
        <v>168</v>
      </c>
      <c r="B195" s="81">
        <v>0</v>
      </c>
      <c r="C195" s="81">
        <v>0</v>
      </c>
      <c r="D195" s="48" t="s">
        <v>753</v>
      </c>
      <c r="E195" s="81">
        <v>0</v>
      </c>
      <c r="F195" s="48" t="s">
        <v>753</v>
      </c>
    </row>
    <row r="196" spans="1:6" s="59" customFormat="1" x14ac:dyDescent="0.3">
      <c r="A196" s="59" t="s">
        <v>352</v>
      </c>
      <c r="B196" s="81">
        <v>98</v>
      </c>
      <c r="C196" s="81">
        <v>16</v>
      </c>
      <c r="D196" s="48">
        <v>0.16326530612244897</v>
      </c>
      <c r="E196" s="81">
        <v>0</v>
      </c>
      <c r="F196" s="48">
        <v>0</v>
      </c>
    </row>
    <row r="197" spans="1:6" s="59" customFormat="1" x14ac:dyDescent="0.3">
      <c r="A197" s="59" t="s">
        <v>353</v>
      </c>
      <c r="B197" s="81">
        <v>126</v>
      </c>
      <c r="C197" s="81">
        <v>19</v>
      </c>
      <c r="D197" s="48">
        <v>0.15079365079365079</v>
      </c>
      <c r="E197" s="81">
        <v>0</v>
      </c>
      <c r="F197" s="48">
        <v>0</v>
      </c>
    </row>
    <row r="198" spans="1:6" s="59" customFormat="1" hidden="1" x14ac:dyDescent="0.3">
      <c r="A198" s="59" t="s">
        <v>174</v>
      </c>
      <c r="B198" s="81">
        <v>0</v>
      </c>
      <c r="C198" s="81">
        <v>0</v>
      </c>
      <c r="D198" s="48" t="s">
        <v>753</v>
      </c>
      <c r="E198" s="81">
        <v>0</v>
      </c>
      <c r="F198" s="48" t="s">
        <v>753</v>
      </c>
    </row>
    <row r="199" spans="1:6" s="59" customFormat="1" hidden="1" x14ac:dyDescent="0.3">
      <c r="A199" s="59" t="s">
        <v>175</v>
      </c>
      <c r="B199" s="81">
        <v>50</v>
      </c>
      <c r="C199" s="81">
        <v>14</v>
      </c>
      <c r="D199" s="48">
        <v>0.28000000000000003</v>
      </c>
      <c r="E199" s="81">
        <v>0</v>
      </c>
      <c r="F199" s="48">
        <v>0</v>
      </c>
    </row>
    <row r="200" spans="1:6" s="59" customFormat="1" x14ac:dyDescent="0.3">
      <c r="A200" s="59" t="s">
        <v>354</v>
      </c>
      <c r="B200" s="81">
        <v>168</v>
      </c>
      <c r="C200" s="81">
        <v>40</v>
      </c>
      <c r="D200" s="48">
        <v>0.23809523809523808</v>
      </c>
      <c r="E200" s="81">
        <v>0</v>
      </c>
      <c r="F200" s="48">
        <v>0</v>
      </c>
    </row>
    <row r="201" spans="1:6" s="59" customFormat="1" x14ac:dyDescent="0.3">
      <c r="A201" s="59" t="s">
        <v>364</v>
      </c>
      <c r="B201" s="81">
        <v>74</v>
      </c>
      <c r="C201" s="81">
        <v>24</v>
      </c>
      <c r="D201" s="48">
        <v>0.32432432432432434</v>
      </c>
      <c r="E201" s="81">
        <v>0</v>
      </c>
      <c r="F201" s="48">
        <v>0</v>
      </c>
    </row>
    <row r="202" spans="1:6" s="59" customFormat="1" x14ac:dyDescent="0.3">
      <c r="A202" s="59" t="s">
        <v>369</v>
      </c>
      <c r="B202" s="81">
        <v>68</v>
      </c>
      <c r="C202" s="81">
        <v>10</v>
      </c>
      <c r="D202" s="48">
        <v>0.14705882352941177</v>
      </c>
      <c r="E202" s="81">
        <v>0</v>
      </c>
      <c r="F202" s="48">
        <v>0</v>
      </c>
    </row>
    <row r="203" spans="1:6" s="59" customFormat="1" x14ac:dyDescent="0.3">
      <c r="A203" s="59" t="s">
        <v>413</v>
      </c>
      <c r="B203" s="81">
        <v>212</v>
      </c>
      <c r="C203" s="81">
        <v>69</v>
      </c>
      <c r="D203" s="48">
        <v>0.32547169811320753</v>
      </c>
      <c r="E203" s="81">
        <v>0</v>
      </c>
      <c r="F203" s="48">
        <v>0</v>
      </c>
    </row>
    <row r="204" spans="1:6" s="59" customFormat="1" x14ac:dyDescent="0.3">
      <c r="A204" s="59" t="s">
        <v>415</v>
      </c>
      <c r="B204" s="81">
        <v>107</v>
      </c>
      <c r="C204" s="81">
        <v>12</v>
      </c>
      <c r="D204" s="48">
        <v>0.11214953271028037</v>
      </c>
      <c r="E204" s="81">
        <v>0</v>
      </c>
      <c r="F204" s="48">
        <v>0</v>
      </c>
    </row>
    <row r="205" spans="1:6" s="59" customFormat="1" hidden="1" x14ac:dyDescent="0.3">
      <c r="A205" s="59" t="s">
        <v>182</v>
      </c>
      <c r="B205" s="81">
        <v>43</v>
      </c>
      <c r="C205" s="81">
        <v>0</v>
      </c>
      <c r="D205" s="48">
        <v>0</v>
      </c>
      <c r="E205" s="81">
        <v>0</v>
      </c>
      <c r="F205" s="48" t="s">
        <v>753</v>
      </c>
    </row>
    <row r="206" spans="1:6" s="59" customFormat="1" x14ac:dyDescent="0.3">
      <c r="A206" s="59" t="s">
        <v>416</v>
      </c>
      <c r="B206" s="81">
        <v>132</v>
      </c>
      <c r="C206" s="81">
        <v>43</v>
      </c>
      <c r="D206" s="48">
        <v>0.32575757575757575</v>
      </c>
      <c r="E206" s="81">
        <v>0</v>
      </c>
      <c r="F206" s="48">
        <v>0</v>
      </c>
    </row>
    <row r="207" spans="1:6" s="59" customFormat="1" x14ac:dyDescent="0.3">
      <c r="A207" s="59" t="s">
        <v>418</v>
      </c>
      <c r="B207" s="81">
        <v>124</v>
      </c>
      <c r="C207" s="81">
        <v>16</v>
      </c>
      <c r="D207" s="48">
        <v>0.12903225806451613</v>
      </c>
      <c r="E207" s="81">
        <v>0</v>
      </c>
      <c r="F207" s="48">
        <v>0</v>
      </c>
    </row>
    <row r="208" spans="1:6" s="59" customFormat="1" hidden="1" x14ac:dyDescent="0.3">
      <c r="A208" s="59" t="s">
        <v>185</v>
      </c>
      <c r="B208" s="81">
        <v>23</v>
      </c>
      <c r="C208" s="81">
        <v>0</v>
      </c>
      <c r="D208" s="48">
        <v>0</v>
      </c>
      <c r="E208" s="81">
        <v>0</v>
      </c>
      <c r="F208" s="48" t="s">
        <v>753</v>
      </c>
    </row>
    <row r="209" spans="1:6" s="59" customFormat="1" hidden="1" x14ac:dyDescent="0.3">
      <c r="A209" s="59" t="s">
        <v>186</v>
      </c>
      <c r="B209" s="81">
        <v>0</v>
      </c>
      <c r="C209" s="81">
        <v>0</v>
      </c>
      <c r="D209" s="48" t="s">
        <v>753</v>
      </c>
      <c r="E209" s="81">
        <v>0</v>
      </c>
      <c r="F209" s="48" t="s">
        <v>753</v>
      </c>
    </row>
    <row r="210" spans="1:6" s="59" customFormat="1" hidden="1" x14ac:dyDescent="0.3">
      <c r="A210" s="59" t="s">
        <v>187</v>
      </c>
      <c r="B210" s="81">
        <v>0</v>
      </c>
      <c r="C210" s="81">
        <v>0</v>
      </c>
      <c r="D210" s="48" t="s">
        <v>753</v>
      </c>
      <c r="E210" s="81">
        <v>0</v>
      </c>
      <c r="F210" s="48" t="s">
        <v>753</v>
      </c>
    </row>
    <row r="211" spans="1:6" s="59" customFormat="1" hidden="1" x14ac:dyDescent="0.3">
      <c r="A211" s="59" t="s">
        <v>188</v>
      </c>
      <c r="B211" s="81">
        <v>0</v>
      </c>
      <c r="C211" s="81">
        <v>0</v>
      </c>
      <c r="D211" s="48" t="s">
        <v>753</v>
      </c>
      <c r="E211" s="81">
        <v>0</v>
      </c>
      <c r="F211" s="48" t="s">
        <v>753</v>
      </c>
    </row>
    <row r="212" spans="1:6" s="59" customFormat="1" hidden="1" x14ac:dyDescent="0.3">
      <c r="A212" s="59" t="s">
        <v>190</v>
      </c>
      <c r="B212" s="81">
        <v>0</v>
      </c>
      <c r="C212" s="81">
        <v>0</v>
      </c>
      <c r="D212" s="48" t="s">
        <v>753</v>
      </c>
      <c r="E212" s="81">
        <v>0</v>
      </c>
      <c r="F212" s="48" t="s">
        <v>753</v>
      </c>
    </row>
    <row r="213" spans="1:6" s="59" customFormat="1" hidden="1" x14ac:dyDescent="0.3">
      <c r="A213" s="59" t="s">
        <v>189</v>
      </c>
      <c r="B213" s="81">
        <v>0</v>
      </c>
      <c r="C213" s="81">
        <v>0</v>
      </c>
      <c r="D213" s="48" t="s">
        <v>753</v>
      </c>
      <c r="E213" s="81">
        <v>0</v>
      </c>
      <c r="F213" s="48" t="s">
        <v>753</v>
      </c>
    </row>
    <row r="214" spans="1:6" s="59" customFormat="1" hidden="1" x14ac:dyDescent="0.3">
      <c r="A214" s="59" t="s">
        <v>191</v>
      </c>
      <c r="B214" s="81">
        <v>0</v>
      </c>
      <c r="C214" s="81">
        <v>0</v>
      </c>
      <c r="D214" s="48" t="s">
        <v>753</v>
      </c>
      <c r="E214" s="81">
        <v>0</v>
      </c>
      <c r="F214" s="48" t="s">
        <v>753</v>
      </c>
    </row>
    <row r="215" spans="1:6" s="59" customFormat="1" hidden="1" x14ac:dyDescent="0.3">
      <c r="A215" s="59" t="s">
        <v>192</v>
      </c>
      <c r="B215" s="81">
        <v>47</v>
      </c>
      <c r="C215" s="81">
        <v>0</v>
      </c>
      <c r="D215" s="48">
        <v>0</v>
      </c>
      <c r="E215" s="81">
        <v>0</v>
      </c>
      <c r="F215" s="48" t="s">
        <v>753</v>
      </c>
    </row>
    <row r="216" spans="1:6" s="59" customFormat="1" x14ac:dyDescent="0.3">
      <c r="A216" s="59" t="s">
        <v>422</v>
      </c>
      <c r="B216" s="81">
        <v>110</v>
      </c>
      <c r="C216" s="81">
        <v>14</v>
      </c>
      <c r="D216" s="48">
        <v>0.12727272727272726</v>
      </c>
      <c r="E216" s="81">
        <v>0</v>
      </c>
      <c r="F216" s="48">
        <v>0</v>
      </c>
    </row>
    <row r="217" spans="1:6" s="59" customFormat="1" x14ac:dyDescent="0.3">
      <c r="A217" s="59" t="s">
        <v>428</v>
      </c>
      <c r="B217" s="81">
        <v>137</v>
      </c>
      <c r="C217" s="81">
        <v>13</v>
      </c>
      <c r="D217" s="48">
        <v>9.4890510948905105E-2</v>
      </c>
      <c r="E217" s="81">
        <v>0</v>
      </c>
      <c r="F217" s="48">
        <v>0</v>
      </c>
    </row>
    <row r="218" spans="1:6" s="59" customFormat="1" hidden="1" x14ac:dyDescent="0.3">
      <c r="A218" s="59" t="s">
        <v>617</v>
      </c>
      <c r="B218" s="81">
        <v>11</v>
      </c>
      <c r="C218" s="81">
        <v>0</v>
      </c>
      <c r="D218" s="48">
        <v>0</v>
      </c>
      <c r="E218" s="81">
        <v>0</v>
      </c>
      <c r="F218" s="48" t="s">
        <v>753</v>
      </c>
    </row>
    <row r="219" spans="1:6" s="59" customFormat="1" hidden="1" x14ac:dyDescent="0.3">
      <c r="A219" s="59" t="s">
        <v>196</v>
      </c>
      <c r="B219" s="81">
        <v>24</v>
      </c>
      <c r="C219" s="81">
        <v>0</v>
      </c>
      <c r="D219" s="48">
        <v>0</v>
      </c>
      <c r="E219" s="81">
        <v>0</v>
      </c>
      <c r="F219" s="48" t="s">
        <v>753</v>
      </c>
    </row>
    <row r="220" spans="1:6" s="59" customFormat="1" hidden="1" x14ac:dyDescent="0.3">
      <c r="A220" s="59" t="s">
        <v>197</v>
      </c>
      <c r="B220" s="81">
        <v>29</v>
      </c>
      <c r="C220" s="81">
        <v>0</v>
      </c>
      <c r="D220" s="48">
        <v>0</v>
      </c>
      <c r="E220" s="81">
        <v>0</v>
      </c>
      <c r="F220" s="48" t="s">
        <v>753</v>
      </c>
    </row>
    <row r="221" spans="1:6" s="59" customFormat="1" hidden="1" x14ac:dyDescent="0.3">
      <c r="A221" s="59" t="s">
        <v>194</v>
      </c>
      <c r="B221" s="81">
        <v>0</v>
      </c>
      <c r="C221" s="81">
        <v>0</v>
      </c>
      <c r="D221" s="48" t="s">
        <v>753</v>
      </c>
      <c r="E221" s="81">
        <v>0</v>
      </c>
      <c r="F221" s="48" t="s">
        <v>753</v>
      </c>
    </row>
    <row r="222" spans="1:6" s="59" customFormat="1" x14ac:dyDescent="0.3">
      <c r="A222" s="59" t="s">
        <v>429</v>
      </c>
      <c r="B222" s="81">
        <v>67</v>
      </c>
      <c r="C222" s="81">
        <v>10</v>
      </c>
      <c r="D222" s="48">
        <v>0.14925373134328357</v>
      </c>
      <c r="E222" s="81">
        <v>0</v>
      </c>
      <c r="F222" s="48">
        <v>0</v>
      </c>
    </row>
    <row r="223" spans="1:6" s="59" customFormat="1" hidden="1" x14ac:dyDescent="0.3">
      <c r="A223" s="59" t="s">
        <v>555</v>
      </c>
      <c r="B223" s="81">
        <v>19</v>
      </c>
      <c r="C223" s="81">
        <v>0</v>
      </c>
      <c r="D223" s="48">
        <v>0</v>
      </c>
      <c r="E223" s="81">
        <v>0</v>
      </c>
      <c r="F223" s="48" t="s">
        <v>753</v>
      </c>
    </row>
    <row r="224" spans="1:6" s="59" customFormat="1" x14ac:dyDescent="0.3">
      <c r="A224" s="59" t="s">
        <v>430</v>
      </c>
      <c r="B224" s="81">
        <v>98</v>
      </c>
      <c r="C224" s="81">
        <v>12</v>
      </c>
      <c r="D224" s="48">
        <v>0.12244897959183673</v>
      </c>
      <c r="E224" s="81">
        <v>0</v>
      </c>
      <c r="F224" s="48">
        <v>0</v>
      </c>
    </row>
    <row r="225" spans="1:6" s="59" customFormat="1" hidden="1" x14ac:dyDescent="0.3">
      <c r="A225" s="59" t="s">
        <v>200</v>
      </c>
      <c r="B225" s="81">
        <v>0</v>
      </c>
      <c r="C225" s="81">
        <v>0</v>
      </c>
      <c r="D225" s="48" t="s">
        <v>753</v>
      </c>
      <c r="E225" s="81">
        <v>0</v>
      </c>
      <c r="F225" s="48" t="s">
        <v>753</v>
      </c>
    </row>
    <row r="226" spans="1:6" s="59" customFormat="1" hidden="1" x14ac:dyDescent="0.3">
      <c r="A226" s="59" t="s">
        <v>201</v>
      </c>
      <c r="B226" s="81">
        <v>47</v>
      </c>
      <c r="C226" s="81">
        <v>0</v>
      </c>
      <c r="D226" s="48">
        <v>0</v>
      </c>
      <c r="E226" s="81">
        <v>0</v>
      </c>
      <c r="F226" s="48" t="s">
        <v>753</v>
      </c>
    </row>
    <row r="227" spans="1:6" s="59" customFormat="1" hidden="1" x14ac:dyDescent="0.3">
      <c r="A227" s="59" t="s">
        <v>234</v>
      </c>
      <c r="B227" s="81">
        <v>0</v>
      </c>
      <c r="C227" s="81">
        <v>0</v>
      </c>
      <c r="D227" s="48" t="s">
        <v>753</v>
      </c>
      <c r="E227" s="81">
        <v>0</v>
      </c>
      <c r="F227" s="48" t="s">
        <v>753</v>
      </c>
    </row>
    <row r="228" spans="1:6" s="59" customFormat="1" x14ac:dyDescent="0.3">
      <c r="A228" s="59" t="s">
        <v>432</v>
      </c>
      <c r="B228" s="81">
        <v>211</v>
      </c>
      <c r="C228" s="81">
        <v>29</v>
      </c>
      <c r="D228" s="48">
        <v>0.13744075829383887</v>
      </c>
      <c r="E228" s="81">
        <v>0</v>
      </c>
      <c r="F228" s="48">
        <v>0</v>
      </c>
    </row>
    <row r="229" spans="1:6" s="59" customFormat="1" x14ac:dyDescent="0.3">
      <c r="A229" s="59" t="s">
        <v>433</v>
      </c>
      <c r="B229" s="81">
        <v>130</v>
      </c>
      <c r="C229" s="81">
        <v>23</v>
      </c>
      <c r="D229" s="48">
        <v>0.17692307692307693</v>
      </c>
      <c r="E229" s="81">
        <v>0</v>
      </c>
      <c r="F229" s="48">
        <v>0</v>
      </c>
    </row>
    <row r="230" spans="1:6" s="59" customFormat="1" hidden="1" x14ac:dyDescent="0.3">
      <c r="A230" s="59" t="s">
        <v>204</v>
      </c>
      <c r="B230" s="81">
        <v>0</v>
      </c>
      <c r="C230" s="81">
        <v>0</v>
      </c>
      <c r="D230" s="48" t="s">
        <v>753</v>
      </c>
      <c r="E230" s="81">
        <v>0</v>
      </c>
      <c r="F230" s="48" t="s">
        <v>753</v>
      </c>
    </row>
    <row r="231" spans="1:6" s="59" customFormat="1" hidden="1" x14ac:dyDescent="0.3">
      <c r="A231" s="59" t="s">
        <v>205</v>
      </c>
      <c r="B231" s="81">
        <v>16</v>
      </c>
      <c r="C231" s="81">
        <v>0</v>
      </c>
      <c r="D231" s="48">
        <v>0</v>
      </c>
      <c r="E231" s="81">
        <v>0</v>
      </c>
      <c r="F231" s="48" t="s">
        <v>753</v>
      </c>
    </row>
    <row r="232" spans="1:6" s="59" customFormat="1" hidden="1" x14ac:dyDescent="0.3">
      <c r="A232" s="59" t="s">
        <v>206</v>
      </c>
      <c r="B232" s="81">
        <v>44</v>
      </c>
      <c r="C232" s="81">
        <v>0</v>
      </c>
      <c r="D232" s="48">
        <v>0</v>
      </c>
      <c r="E232" s="81">
        <v>0</v>
      </c>
      <c r="F232" s="48" t="s">
        <v>753</v>
      </c>
    </row>
    <row r="233" spans="1:6" s="59" customFormat="1" x14ac:dyDescent="0.3">
      <c r="A233" s="59" t="s">
        <v>443</v>
      </c>
      <c r="B233" s="81">
        <v>169</v>
      </c>
      <c r="C233" s="81">
        <v>33</v>
      </c>
      <c r="D233" s="48">
        <v>0.19526627218934911</v>
      </c>
      <c r="E233" s="81">
        <v>0</v>
      </c>
      <c r="F233" s="48">
        <v>0</v>
      </c>
    </row>
    <row r="234" spans="1:6" s="59" customFormat="1" x14ac:dyDescent="0.3">
      <c r="A234" s="59" t="s">
        <v>445</v>
      </c>
      <c r="B234" s="81">
        <v>90</v>
      </c>
      <c r="C234" s="81">
        <v>27</v>
      </c>
      <c r="D234" s="48">
        <v>0.3</v>
      </c>
      <c r="E234" s="81">
        <v>0</v>
      </c>
      <c r="F234" s="48">
        <v>0</v>
      </c>
    </row>
    <row r="235" spans="1:6" s="59" customFormat="1" x14ac:dyDescent="0.3">
      <c r="A235" s="59" t="s">
        <v>446</v>
      </c>
      <c r="B235" s="81">
        <v>130</v>
      </c>
      <c r="C235" s="81">
        <v>27</v>
      </c>
      <c r="D235" s="48">
        <v>0.2076923076923077</v>
      </c>
      <c r="E235" s="81">
        <v>0</v>
      </c>
      <c r="F235" s="48">
        <v>0</v>
      </c>
    </row>
    <row r="236" spans="1:6" s="59" customFormat="1" hidden="1" x14ac:dyDescent="0.3">
      <c r="A236" s="59" t="s">
        <v>556</v>
      </c>
      <c r="B236" s="81">
        <v>20</v>
      </c>
      <c r="C236" s="81">
        <v>0</v>
      </c>
      <c r="D236" s="48">
        <v>0</v>
      </c>
      <c r="E236" s="81">
        <v>0</v>
      </c>
      <c r="F236" s="48" t="s">
        <v>753</v>
      </c>
    </row>
    <row r="237" spans="1:6" s="59" customFormat="1" x14ac:dyDescent="0.3">
      <c r="A237" s="59" t="s">
        <v>447</v>
      </c>
      <c r="B237" s="81">
        <v>162</v>
      </c>
      <c r="C237" s="81">
        <v>43</v>
      </c>
      <c r="D237" s="48">
        <v>0.26543209876543211</v>
      </c>
      <c r="E237" s="81">
        <v>0</v>
      </c>
      <c r="F237" s="48">
        <v>0</v>
      </c>
    </row>
    <row r="238" spans="1:6" s="59" customFormat="1" hidden="1" x14ac:dyDescent="0.3">
      <c r="A238" s="59" t="s">
        <v>211</v>
      </c>
      <c r="B238" s="81">
        <v>0</v>
      </c>
      <c r="C238" s="81">
        <v>0</v>
      </c>
      <c r="D238" s="48" t="s">
        <v>753</v>
      </c>
      <c r="E238" s="81">
        <v>0</v>
      </c>
      <c r="F238" s="48" t="s">
        <v>753</v>
      </c>
    </row>
    <row r="239" spans="1:6" s="59" customFormat="1" x14ac:dyDescent="0.3">
      <c r="A239" s="59" t="s">
        <v>450</v>
      </c>
      <c r="B239" s="81">
        <v>128</v>
      </c>
      <c r="C239" s="81">
        <v>23</v>
      </c>
      <c r="D239" s="48">
        <v>0.1796875</v>
      </c>
      <c r="E239" s="81">
        <v>0</v>
      </c>
      <c r="F239" s="48">
        <v>0</v>
      </c>
    </row>
    <row r="240" spans="1:6" s="59" customFormat="1" hidden="1" x14ac:dyDescent="0.3">
      <c r="A240" s="59" t="s">
        <v>235</v>
      </c>
      <c r="B240" s="81">
        <v>12</v>
      </c>
      <c r="C240" s="81">
        <v>12</v>
      </c>
      <c r="D240" s="48">
        <v>1</v>
      </c>
      <c r="E240" s="81">
        <v>0</v>
      </c>
      <c r="F240" s="48">
        <v>0</v>
      </c>
    </row>
    <row r="241" spans="1:6" s="59" customFormat="1" x14ac:dyDescent="0.3">
      <c r="A241" s="59" t="s">
        <v>451</v>
      </c>
      <c r="B241" s="81">
        <v>103</v>
      </c>
      <c r="C241" s="81">
        <v>27</v>
      </c>
      <c r="D241" s="48">
        <v>0.26213592233009708</v>
      </c>
      <c r="E241" s="81">
        <v>0</v>
      </c>
      <c r="F241" s="48">
        <v>0</v>
      </c>
    </row>
    <row r="242" spans="1:6" s="59" customFormat="1" hidden="1" x14ac:dyDescent="0.3">
      <c r="A242" s="59" t="s">
        <v>214</v>
      </c>
      <c r="B242" s="81">
        <v>72</v>
      </c>
      <c r="C242" s="81">
        <v>0</v>
      </c>
      <c r="D242" s="48">
        <v>0</v>
      </c>
      <c r="E242" s="81">
        <v>0</v>
      </c>
      <c r="F242" s="48" t="s">
        <v>753</v>
      </c>
    </row>
    <row r="243" spans="1:6" s="59" customFormat="1" x14ac:dyDescent="0.3">
      <c r="A243" s="59" t="s">
        <v>452</v>
      </c>
      <c r="B243" s="81">
        <v>97</v>
      </c>
      <c r="C243" s="81">
        <v>13</v>
      </c>
      <c r="D243" s="48">
        <v>0.13402061855670103</v>
      </c>
      <c r="E243" s="81">
        <v>0</v>
      </c>
      <c r="F243" s="48">
        <v>0</v>
      </c>
    </row>
    <row r="244" spans="1:6" s="59" customFormat="1" x14ac:dyDescent="0.3">
      <c r="A244" s="59" t="s">
        <v>454</v>
      </c>
      <c r="B244" s="81">
        <v>117</v>
      </c>
      <c r="C244" s="81">
        <v>12</v>
      </c>
      <c r="D244" s="48">
        <v>0.10256410256410256</v>
      </c>
      <c r="E244" s="81">
        <v>0</v>
      </c>
      <c r="F244" s="48">
        <v>0</v>
      </c>
    </row>
    <row r="245" spans="1:6" s="59" customFormat="1" hidden="1" x14ac:dyDescent="0.3">
      <c r="A245" s="59" t="s">
        <v>217</v>
      </c>
      <c r="B245" s="81">
        <v>0</v>
      </c>
      <c r="C245" s="81">
        <v>0</v>
      </c>
      <c r="D245" s="48" t="s">
        <v>753</v>
      </c>
      <c r="E245" s="81">
        <v>0</v>
      </c>
      <c r="F245" s="48" t="s">
        <v>753</v>
      </c>
    </row>
    <row r="246" spans="1:6" s="59" customFormat="1" x14ac:dyDescent="0.3">
      <c r="A246" s="59" t="s">
        <v>455</v>
      </c>
      <c r="B246" s="81">
        <v>199</v>
      </c>
      <c r="C246" s="81">
        <v>45</v>
      </c>
      <c r="D246" s="48">
        <v>0.22613065326633167</v>
      </c>
      <c r="E246" s="81">
        <v>0</v>
      </c>
      <c r="F246" s="48">
        <v>0</v>
      </c>
    </row>
    <row r="247" spans="1:6" s="59" customFormat="1" hidden="1" x14ac:dyDescent="0.3">
      <c r="A247" s="59" t="s">
        <v>619</v>
      </c>
      <c r="B247" s="81">
        <v>0</v>
      </c>
      <c r="C247" s="81">
        <v>0</v>
      </c>
      <c r="D247" s="48" t="s">
        <v>753</v>
      </c>
      <c r="E247" s="81">
        <v>0</v>
      </c>
      <c r="F247" s="48" t="s">
        <v>753</v>
      </c>
    </row>
    <row r="248" spans="1:6" s="59" customFormat="1" x14ac:dyDescent="0.3">
      <c r="A248" s="59" t="s">
        <v>458</v>
      </c>
      <c r="B248" s="81">
        <v>138</v>
      </c>
      <c r="C248" s="81">
        <v>32</v>
      </c>
      <c r="D248" s="48">
        <v>0.2318840579710145</v>
      </c>
      <c r="E248" s="81">
        <v>0</v>
      </c>
      <c r="F248" s="48">
        <v>0</v>
      </c>
    </row>
    <row r="249" spans="1:6" s="59" customFormat="1" hidden="1" x14ac:dyDescent="0.3">
      <c r="A249" s="59" t="s">
        <v>236</v>
      </c>
      <c r="B249" s="81">
        <v>39</v>
      </c>
      <c r="C249" s="81">
        <v>0</v>
      </c>
      <c r="D249" s="48">
        <v>0</v>
      </c>
      <c r="E249" s="81">
        <v>0</v>
      </c>
      <c r="F249" s="48" t="s">
        <v>753</v>
      </c>
    </row>
    <row r="250" spans="1:6" s="59" customFormat="1" x14ac:dyDescent="0.3">
      <c r="A250" s="59" t="s">
        <v>473</v>
      </c>
      <c r="B250" s="81">
        <v>239</v>
      </c>
      <c r="C250" s="81">
        <v>41</v>
      </c>
      <c r="D250" s="48">
        <v>0.17154811715481172</v>
      </c>
      <c r="E250" s="81">
        <v>0</v>
      </c>
      <c r="F250" s="48">
        <v>0</v>
      </c>
    </row>
    <row r="251" spans="1:6" s="59" customFormat="1" x14ac:dyDescent="0.3">
      <c r="A251" s="59" t="s">
        <v>475</v>
      </c>
      <c r="B251" s="81">
        <v>72</v>
      </c>
      <c r="C251" s="81">
        <v>11</v>
      </c>
      <c r="D251" s="48">
        <v>0.15277777777777779</v>
      </c>
      <c r="E251" s="81">
        <v>0</v>
      </c>
      <c r="F251" s="48">
        <v>0</v>
      </c>
    </row>
    <row r="252" spans="1:6" s="59" customFormat="1" hidden="1" x14ac:dyDescent="0.3">
      <c r="A252" s="59" t="s">
        <v>222</v>
      </c>
      <c r="B252" s="81">
        <v>0</v>
      </c>
      <c r="C252" s="81">
        <v>0</v>
      </c>
      <c r="D252" s="48" t="s">
        <v>753</v>
      </c>
      <c r="E252" s="81">
        <v>0</v>
      </c>
      <c r="F252" s="48" t="s">
        <v>753</v>
      </c>
    </row>
    <row r="253" spans="1:6" s="59" customFormat="1" hidden="1" x14ac:dyDescent="0.3">
      <c r="A253" s="59" t="s">
        <v>223</v>
      </c>
      <c r="B253" s="81">
        <v>0</v>
      </c>
      <c r="C253" s="81">
        <v>0</v>
      </c>
      <c r="D253" s="48" t="s">
        <v>753</v>
      </c>
      <c r="E253" s="81">
        <v>0</v>
      </c>
      <c r="F253" s="48" t="s">
        <v>753</v>
      </c>
    </row>
    <row r="254" spans="1:6" s="59" customFormat="1" hidden="1" x14ac:dyDescent="0.3">
      <c r="A254" s="59" t="s">
        <v>224</v>
      </c>
      <c r="B254" s="81">
        <v>0</v>
      </c>
      <c r="C254" s="81">
        <v>0</v>
      </c>
      <c r="D254" s="48" t="s">
        <v>753</v>
      </c>
      <c r="E254" s="81">
        <v>0</v>
      </c>
      <c r="F254" s="48" t="s">
        <v>753</v>
      </c>
    </row>
    <row r="255" spans="1:6" s="59" customFormat="1" x14ac:dyDescent="0.3">
      <c r="A255" s="59" t="s">
        <v>483</v>
      </c>
      <c r="B255" s="81">
        <v>73</v>
      </c>
      <c r="C255" s="81">
        <v>31</v>
      </c>
      <c r="D255" s="48">
        <v>0.42465753424657532</v>
      </c>
      <c r="E255" s="81">
        <v>0</v>
      </c>
      <c r="F255" s="48">
        <v>0</v>
      </c>
    </row>
    <row r="256" spans="1:6" s="59" customFormat="1" hidden="1" x14ac:dyDescent="0.3">
      <c r="A256" s="59" t="s">
        <v>226</v>
      </c>
      <c r="B256" s="81">
        <v>52</v>
      </c>
      <c r="C256" s="81">
        <v>0</v>
      </c>
      <c r="D256" s="48">
        <v>0</v>
      </c>
      <c r="E256" s="81">
        <v>0</v>
      </c>
      <c r="F256" s="48" t="s">
        <v>753</v>
      </c>
    </row>
    <row r="257" spans="1:6" s="59" customFormat="1" x14ac:dyDescent="0.3">
      <c r="A257" s="59" t="s">
        <v>484</v>
      </c>
      <c r="B257" s="81">
        <v>165</v>
      </c>
      <c r="C257" s="81">
        <v>19</v>
      </c>
      <c r="D257" s="48">
        <v>0.11515151515151516</v>
      </c>
      <c r="E257" s="81">
        <v>0</v>
      </c>
      <c r="F257" s="48">
        <v>0</v>
      </c>
    </row>
    <row r="258" spans="1:6" s="59" customFormat="1" hidden="1" x14ac:dyDescent="0.3">
      <c r="A258" s="59" t="s">
        <v>557</v>
      </c>
      <c r="B258" s="81">
        <v>21</v>
      </c>
      <c r="C258" s="81">
        <v>0</v>
      </c>
      <c r="D258" s="48">
        <v>0</v>
      </c>
      <c r="E258" s="81">
        <v>0</v>
      </c>
      <c r="F258" s="48" t="s">
        <v>753</v>
      </c>
    </row>
    <row r="259" spans="1:6" s="59" customFormat="1" hidden="1" x14ac:dyDescent="0.3">
      <c r="A259" s="59" t="s">
        <v>618</v>
      </c>
      <c r="B259" s="81">
        <v>23</v>
      </c>
      <c r="C259" s="81">
        <v>0</v>
      </c>
      <c r="D259" s="48">
        <v>0</v>
      </c>
      <c r="E259" s="81">
        <v>0</v>
      </c>
      <c r="F259" s="48" t="s">
        <v>753</v>
      </c>
    </row>
    <row r="260" spans="1:6" s="59" customFormat="1" x14ac:dyDescent="0.3">
      <c r="A260" s="59" t="s">
        <v>492</v>
      </c>
      <c r="B260" s="81">
        <v>154</v>
      </c>
      <c r="C260" s="81">
        <v>29</v>
      </c>
      <c r="D260" s="48">
        <v>0.18831168831168832</v>
      </c>
      <c r="E260" s="81">
        <v>0</v>
      </c>
      <c r="F260" s="48">
        <v>0</v>
      </c>
    </row>
    <row r="261" spans="1:6" s="59" customFormat="1" x14ac:dyDescent="0.3">
      <c r="A261" s="59" t="s">
        <v>507</v>
      </c>
      <c r="B261" s="81">
        <v>94</v>
      </c>
      <c r="C261" s="81">
        <v>13</v>
      </c>
      <c r="D261" s="48">
        <v>0.13829787234042554</v>
      </c>
      <c r="E261" s="81">
        <v>0</v>
      </c>
      <c r="F261" s="48">
        <v>0</v>
      </c>
    </row>
    <row r="262" spans="1:6" s="59" customFormat="1" x14ac:dyDescent="0.3">
      <c r="A262" s="59" t="s">
        <v>503</v>
      </c>
      <c r="B262" s="81">
        <v>72</v>
      </c>
      <c r="C262" s="81">
        <v>51</v>
      </c>
      <c r="D262" s="48">
        <v>0.70833333333333337</v>
      </c>
      <c r="E262" s="81">
        <v>0</v>
      </c>
      <c r="F262" s="48">
        <v>0</v>
      </c>
    </row>
    <row r="263" spans="1:6" s="59" customFormat="1" x14ac:dyDescent="0.3">
      <c r="A263" s="59" t="s">
        <v>511</v>
      </c>
      <c r="B263" s="81">
        <v>237</v>
      </c>
      <c r="C263" s="81">
        <v>40</v>
      </c>
      <c r="D263" s="48">
        <v>0.16877637130801687</v>
      </c>
      <c r="E263" s="81">
        <v>0</v>
      </c>
      <c r="F263" s="48">
        <v>0</v>
      </c>
    </row>
    <row r="264" spans="1:6" s="59" customFormat="1" hidden="1" x14ac:dyDescent="0.3">
      <c r="A264" s="59" t="s">
        <v>232</v>
      </c>
      <c r="B264" s="81">
        <v>37</v>
      </c>
      <c r="C264" s="81">
        <v>0</v>
      </c>
      <c r="D264" s="48">
        <v>0</v>
      </c>
      <c r="E264" s="81">
        <v>0</v>
      </c>
      <c r="F264" s="48" t="s">
        <v>753</v>
      </c>
    </row>
    <row r="265" spans="1:6" s="59" customFormat="1" x14ac:dyDescent="0.3">
      <c r="A265" s="59" t="s">
        <v>515</v>
      </c>
      <c r="B265" s="81">
        <v>79</v>
      </c>
      <c r="C265" s="81">
        <v>14</v>
      </c>
      <c r="D265" s="48">
        <v>0.17721518987341772</v>
      </c>
      <c r="E265" s="81">
        <v>0</v>
      </c>
      <c r="F265" s="48">
        <v>0</v>
      </c>
    </row>
    <row r="266" spans="1:6" s="59" customFormat="1" x14ac:dyDescent="0.3">
      <c r="A266" s="59" t="s">
        <v>526</v>
      </c>
      <c r="B266" s="81">
        <v>121</v>
      </c>
      <c r="C266" s="81">
        <v>11</v>
      </c>
      <c r="D266" s="48">
        <v>9.0909090909090912E-2</v>
      </c>
      <c r="E266" s="81">
        <v>0</v>
      </c>
      <c r="F266" s="48">
        <v>0</v>
      </c>
    </row>
    <row r="267" spans="1:6" s="59" customFormat="1" x14ac:dyDescent="0.3">
      <c r="A267" s="59" t="s">
        <v>533</v>
      </c>
      <c r="B267" s="81">
        <v>192</v>
      </c>
      <c r="C267" s="81">
        <v>36</v>
      </c>
      <c r="D267" s="48">
        <v>0.1875</v>
      </c>
      <c r="E267" s="81">
        <v>0</v>
      </c>
      <c r="F267" s="48">
        <v>0</v>
      </c>
    </row>
    <row r="268" spans="1:6" s="59" customFormat="1" hidden="1" x14ac:dyDescent="0.3">
      <c r="A268" s="59" t="s">
        <v>620</v>
      </c>
      <c r="B268" s="81">
        <v>0</v>
      </c>
      <c r="C268" s="81">
        <v>0</v>
      </c>
      <c r="D268" s="48" t="s">
        <v>753</v>
      </c>
      <c r="E268" s="81">
        <v>0</v>
      </c>
      <c r="F268" s="48" t="s">
        <v>753</v>
      </c>
    </row>
    <row r="269" spans="1:6" s="59" customFormat="1" x14ac:dyDescent="0.3">
      <c r="A269" s="59" t="s">
        <v>87</v>
      </c>
      <c r="B269" s="81">
        <v>817</v>
      </c>
      <c r="C269" s="81">
        <v>204</v>
      </c>
      <c r="D269" s="48">
        <v>0.24969400244798043</v>
      </c>
      <c r="E269" s="81">
        <v>17</v>
      </c>
      <c r="F269" s="48">
        <v>8.3333333333333329E-2</v>
      </c>
    </row>
    <row r="270" spans="1:6" s="59" customFormat="1" hidden="1" x14ac:dyDescent="0.3">
      <c r="A270" s="59" t="s">
        <v>265</v>
      </c>
      <c r="B270" s="81">
        <v>0</v>
      </c>
      <c r="C270" s="81">
        <v>0</v>
      </c>
      <c r="D270" s="48" t="s">
        <v>753</v>
      </c>
      <c r="E270" s="81">
        <v>0</v>
      </c>
      <c r="F270" s="48" t="s">
        <v>753</v>
      </c>
    </row>
    <row r="271" spans="1:6" s="59" customFormat="1" x14ac:dyDescent="0.3">
      <c r="A271" s="59" t="s">
        <v>198</v>
      </c>
      <c r="B271" s="81">
        <v>606</v>
      </c>
      <c r="C271" s="81">
        <v>158</v>
      </c>
      <c r="D271" s="48">
        <v>0.26072607260726072</v>
      </c>
      <c r="E271" s="81">
        <v>19</v>
      </c>
      <c r="F271" s="48">
        <v>0.12025316455696203</v>
      </c>
    </row>
    <row r="272" spans="1:6" s="59" customFormat="1" hidden="1" x14ac:dyDescent="0.3">
      <c r="A272" s="59" t="s">
        <v>241</v>
      </c>
      <c r="B272" s="81">
        <v>19</v>
      </c>
      <c r="C272" s="81">
        <v>0</v>
      </c>
      <c r="D272" s="48">
        <v>0</v>
      </c>
      <c r="E272" s="81">
        <v>0</v>
      </c>
      <c r="F272" s="48" t="s">
        <v>753</v>
      </c>
    </row>
    <row r="273" spans="1:6" s="59" customFormat="1" hidden="1" x14ac:dyDescent="0.3">
      <c r="A273" s="59" t="s">
        <v>242</v>
      </c>
      <c r="B273" s="81">
        <v>42</v>
      </c>
      <c r="C273" s="81">
        <v>0</v>
      </c>
      <c r="D273" s="48">
        <v>0</v>
      </c>
      <c r="E273" s="81">
        <v>0</v>
      </c>
      <c r="F273" s="48" t="s">
        <v>753</v>
      </c>
    </row>
    <row r="274" spans="1:6" s="59" customFormat="1" hidden="1" x14ac:dyDescent="0.3">
      <c r="A274" s="59" t="s">
        <v>243</v>
      </c>
      <c r="B274" s="81">
        <v>0</v>
      </c>
      <c r="C274" s="81">
        <v>0</v>
      </c>
      <c r="D274" s="48" t="s">
        <v>753</v>
      </c>
      <c r="E274" s="81">
        <v>0</v>
      </c>
      <c r="F274" s="48" t="s">
        <v>753</v>
      </c>
    </row>
    <row r="275" spans="1:6" s="59" customFormat="1" hidden="1" x14ac:dyDescent="0.3">
      <c r="A275" s="59" t="s">
        <v>244</v>
      </c>
      <c r="B275" s="81">
        <v>52</v>
      </c>
      <c r="C275" s="81">
        <v>0</v>
      </c>
      <c r="D275" s="48">
        <v>0</v>
      </c>
      <c r="E275" s="81">
        <v>0</v>
      </c>
      <c r="F275" s="48" t="s">
        <v>753</v>
      </c>
    </row>
    <row r="276" spans="1:6" s="59" customFormat="1" x14ac:dyDescent="0.3">
      <c r="A276" s="59" t="s">
        <v>145</v>
      </c>
      <c r="B276" s="81">
        <v>627</v>
      </c>
      <c r="C276" s="81">
        <v>180</v>
      </c>
      <c r="D276" s="48">
        <v>0.28708133971291866</v>
      </c>
      <c r="E276" s="81">
        <v>25</v>
      </c>
      <c r="F276" s="48">
        <v>0.1388888888888889</v>
      </c>
    </row>
    <row r="277" spans="1:6" s="59" customFormat="1" hidden="1" x14ac:dyDescent="0.3">
      <c r="A277" s="59" t="s">
        <v>246</v>
      </c>
      <c r="B277" s="81">
        <v>49</v>
      </c>
      <c r="C277" s="81">
        <v>0</v>
      </c>
      <c r="D277" s="48">
        <v>0</v>
      </c>
      <c r="E277" s="81">
        <v>0</v>
      </c>
      <c r="F277" s="48" t="s">
        <v>753</v>
      </c>
    </row>
    <row r="278" spans="1:6" s="59" customFormat="1" x14ac:dyDescent="0.3">
      <c r="A278" s="59" t="s">
        <v>166</v>
      </c>
      <c r="B278" s="81">
        <v>303</v>
      </c>
      <c r="C278" s="81">
        <v>72</v>
      </c>
      <c r="D278" s="48">
        <v>0.23762376237623761</v>
      </c>
      <c r="E278" s="81">
        <v>11</v>
      </c>
      <c r="F278" s="48">
        <v>0.15277777777777779</v>
      </c>
    </row>
    <row r="279" spans="1:6" s="59" customFormat="1" x14ac:dyDescent="0.3">
      <c r="A279" s="59" t="s">
        <v>501</v>
      </c>
      <c r="B279" s="81">
        <v>367</v>
      </c>
      <c r="C279" s="81">
        <v>65</v>
      </c>
      <c r="D279" s="48">
        <v>0.17711171662125341</v>
      </c>
      <c r="E279" s="81">
        <v>10</v>
      </c>
      <c r="F279" s="48">
        <v>0.15384615384615385</v>
      </c>
    </row>
    <row r="280" spans="1:6" s="59" customFormat="1" hidden="1" x14ac:dyDescent="0.3">
      <c r="A280" s="59" t="s">
        <v>266</v>
      </c>
      <c r="B280" s="81">
        <v>0</v>
      </c>
      <c r="C280" s="81">
        <v>0</v>
      </c>
      <c r="D280" s="48" t="s">
        <v>753</v>
      </c>
      <c r="E280" s="81">
        <v>0</v>
      </c>
      <c r="F280" s="48" t="s">
        <v>753</v>
      </c>
    </row>
    <row r="281" spans="1:6" s="59" customFormat="1" x14ac:dyDescent="0.3">
      <c r="A281" s="59" t="s">
        <v>351</v>
      </c>
      <c r="B281" s="81">
        <v>279</v>
      </c>
      <c r="C281" s="81">
        <v>61</v>
      </c>
      <c r="D281" s="48">
        <v>0.21863799283154123</v>
      </c>
      <c r="E281" s="81">
        <v>10</v>
      </c>
      <c r="F281" s="48">
        <v>0.16393442622950818</v>
      </c>
    </row>
    <row r="282" spans="1:6" s="59" customFormat="1" hidden="1" x14ac:dyDescent="0.3">
      <c r="A282" s="59" t="s">
        <v>558</v>
      </c>
      <c r="B282" s="81">
        <v>46</v>
      </c>
      <c r="C282" s="81">
        <v>0</v>
      </c>
      <c r="D282" s="48">
        <v>0</v>
      </c>
      <c r="E282" s="81">
        <v>0</v>
      </c>
      <c r="F282" s="48" t="s">
        <v>753</v>
      </c>
    </row>
    <row r="283" spans="1:6" s="59" customFormat="1" x14ac:dyDescent="0.3">
      <c r="A283" s="59" t="s">
        <v>479</v>
      </c>
      <c r="B283" s="81">
        <v>151</v>
      </c>
      <c r="C283" s="81">
        <v>55</v>
      </c>
      <c r="D283" s="48">
        <v>0.36423841059602646</v>
      </c>
      <c r="E283" s="81">
        <v>10</v>
      </c>
      <c r="F283" s="48">
        <v>0.18181818181818182</v>
      </c>
    </row>
    <row r="284" spans="1:6" s="59" customFormat="1" x14ac:dyDescent="0.3">
      <c r="A284" s="59" t="s">
        <v>506</v>
      </c>
      <c r="B284" s="81">
        <v>706</v>
      </c>
      <c r="C284" s="81">
        <v>118</v>
      </c>
      <c r="D284" s="48">
        <v>0.16713881019830029</v>
      </c>
      <c r="E284" s="81">
        <v>22</v>
      </c>
      <c r="F284" s="48">
        <v>0.1864406779661017</v>
      </c>
    </row>
    <row r="285" spans="1:6" s="59" customFormat="1" x14ac:dyDescent="0.3">
      <c r="A285" s="59" t="s">
        <v>228</v>
      </c>
      <c r="B285" s="81">
        <v>231</v>
      </c>
      <c r="C285" s="81">
        <v>58</v>
      </c>
      <c r="D285" s="48">
        <v>0.25108225108225107</v>
      </c>
      <c r="E285" s="81">
        <v>11</v>
      </c>
      <c r="F285" s="48">
        <v>0.18965517241379309</v>
      </c>
    </row>
    <row r="286" spans="1:6" s="59" customFormat="1" x14ac:dyDescent="0.3">
      <c r="A286" s="59" t="s">
        <v>250</v>
      </c>
      <c r="B286" s="81">
        <v>363</v>
      </c>
      <c r="C286" s="81">
        <v>58</v>
      </c>
      <c r="D286" s="48">
        <v>0.15977961432506887</v>
      </c>
      <c r="E286" s="81">
        <v>11</v>
      </c>
      <c r="F286" s="48">
        <v>0.18965517241379309</v>
      </c>
    </row>
    <row r="287" spans="1:6" s="59" customFormat="1" x14ac:dyDescent="0.3">
      <c r="A287" s="59" t="s">
        <v>59</v>
      </c>
      <c r="B287" s="81">
        <v>473</v>
      </c>
      <c r="C287" s="81">
        <v>158</v>
      </c>
      <c r="D287" s="48">
        <v>0.33403805496828753</v>
      </c>
      <c r="E287" s="81">
        <v>35</v>
      </c>
      <c r="F287" s="48">
        <v>0.22151898734177214</v>
      </c>
    </row>
    <row r="288" spans="1:6" s="59" customFormat="1" x14ac:dyDescent="0.3">
      <c r="A288" s="59" t="s">
        <v>466</v>
      </c>
      <c r="B288" s="81">
        <v>450</v>
      </c>
      <c r="C288" s="81">
        <v>76</v>
      </c>
      <c r="D288" s="48">
        <v>0.16888888888888889</v>
      </c>
      <c r="E288" s="81">
        <v>17</v>
      </c>
      <c r="F288" s="48">
        <v>0.22368421052631579</v>
      </c>
    </row>
    <row r="289" spans="1:6" s="59" customFormat="1" hidden="1" x14ac:dyDescent="0.3">
      <c r="A289" s="59" t="s">
        <v>256</v>
      </c>
      <c r="B289" s="81">
        <v>30</v>
      </c>
      <c r="C289" s="81">
        <v>10</v>
      </c>
      <c r="D289" s="48">
        <v>0.33333333333333331</v>
      </c>
      <c r="E289" s="81">
        <v>0</v>
      </c>
      <c r="F289" s="48">
        <v>0</v>
      </c>
    </row>
    <row r="290" spans="1:6" s="59" customFormat="1" hidden="1" x14ac:dyDescent="0.3">
      <c r="A290" s="59" t="s">
        <v>257</v>
      </c>
      <c r="B290" s="81">
        <v>0</v>
      </c>
      <c r="C290" s="81">
        <v>0</v>
      </c>
      <c r="D290" s="48" t="s">
        <v>753</v>
      </c>
      <c r="E290" s="81">
        <v>0</v>
      </c>
      <c r="F290" s="48" t="s">
        <v>753</v>
      </c>
    </row>
    <row r="291" spans="1:6" s="59" customFormat="1" hidden="1" x14ac:dyDescent="0.3">
      <c r="A291" s="59" t="s">
        <v>258</v>
      </c>
      <c r="B291" s="81">
        <v>245</v>
      </c>
      <c r="C291" s="81">
        <v>0</v>
      </c>
      <c r="D291" s="48">
        <v>0</v>
      </c>
      <c r="E291" s="81">
        <v>0</v>
      </c>
      <c r="F291" s="48" t="s">
        <v>753</v>
      </c>
    </row>
    <row r="292" spans="1:6" s="59" customFormat="1" hidden="1" x14ac:dyDescent="0.3">
      <c r="A292" s="59" t="s">
        <v>259</v>
      </c>
      <c r="B292" s="81">
        <v>18</v>
      </c>
      <c r="C292" s="81">
        <v>0</v>
      </c>
      <c r="D292" s="48">
        <v>0</v>
      </c>
      <c r="E292" s="81">
        <v>0</v>
      </c>
      <c r="F292" s="48" t="s">
        <v>753</v>
      </c>
    </row>
    <row r="293" spans="1:6" s="59" customFormat="1" x14ac:dyDescent="0.3">
      <c r="A293" s="59" t="s">
        <v>318</v>
      </c>
      <c r="B293" s="81">
        <v>309</v>
      </c>
      <c r="C293" s="81">
        <v>75</v>
      </c>
      <c r="D293" s="48">
        <v>0.24271844660194175</v>
      </c>
      <c r="E293" s="81">
        <v>17</v>
      </c>
      <c r="F293" s="48">
        <v>0.22666666666666666</v>
      </c>
    </row>
    <row r="294" spans="1:6" s="59" customFormat="1" x14ac:dyDescent="0.3">
      <c r="A294" s="59" t="s">
        <v>330</v>
      </c>
      <c r="B294" s="81">
        <v>402</v>
      </c>
      <c r="C294" s="81">
        <v>61</v>
      </c>
      <c r="D294" s="48">
        <v>0.15174129353233831</v>
      </c>
      <c r="E294" s="81">
        <v>14</v>
      </c>
      <c r="F294" s="48">
        <v>0.22950819672131148</v>
      </c>
    </row>
    <row r="295" spans="1:6" s="59" customFormat="1" x14ac:dyDescent="0.3">
      <c r="A295" s="59" t="s">
        <v>208</v>
      </c>
      <c r="B295" s="81">
        <v>313</v>
      </c>
      <c r="C295" s="81">
        <v>78</v>
      </c>
      <c r="D295" s="48">
        <v>0.24920127795527156</v>
      </c>
      <c r="E295" s="81">
        <v>18</v>
      </c>
      <c r="F295" s="48">
        <v>0.23076923076923078</v>
      </c>
    </row>
    <row r="296" spans="1:6" s="59" customFormat="1" x14ac:dyDescent="0.3">
      <c r="A296" s="59" t="s">
        <v>497</v>
      </c>
      <c r="B296" s="81">
        <v>591</v>
      </c>
      <c r="C296" s="81">
        <v>133</v>
      </c>
      <c r="D296" s="48">
        <v>0.22504230118443316</v>
      </c>
      <c r="E296" s="81">
        <v>31</v>
      </c>
      <c r="F296" s="48">
        <v>0.23308270676691728</v>
      </c>
    </row>
    <row r="297" spans="1:6" s="59" customFormat="1" x14ac:dyDescent="0.3">
      <c r="A297" s="59" t="s">
        <v>215</v>
      </c>
      <c r="B297" s="81">
        <v>230</v>
      </c>
      <c r="C297" s="81">
        <v>60</v>
      </c>
      <c r="D297" s="48">
        <v>0.2608695652173913</v>
      </c>
      <c r="E297" s="81">
        <v>14</v>
      </c>
      <c r="F297" s="48">
        <v>0.23333333333333334</v>
      </c>
    </row>
    <row r="298" spans="1:6" s="59" customFormat="1" hidden="1" x14ac:dyDescent="0.3">
      <c r="A298" s="59" t="s">
        <v>268</v>
      </c>
      <c r="B298" s="81">
        <v>44</v>
      </c>
      <c r="C298" s="81">
        <v>0</v>
      </c>
      <c r="D298" s="48">
        <v>0</v>
      </c>
      <c r="E298" s="81">
        <v>0</v>
      </c>
      <c r="F298" s="48" t="s">
        <v>753</v>
      </c>
    </row>
    <row r="299" spans="1:6" s="59" customFormat="1" x14ac:dyDescent="0.3">
      <c r="A299" s="59" t="s">
        <v>531</v>
      </c>
      <c r="B299" s="81">
        <v>422</v>
      </c>
      <c r="C299" s="81">
        <v>102</v>
      </c>
      <c r="D299" s="48">
        <v>0.24170616113744076</v>
      </c>
      <c r="E299" s="81">
        <v>24</v>
      </c>
      <c r="F299" s="48">
        <v>0.23529411764705882</v>
      </c>
    </row>
    <row r="300" spans="1:6" s="59" customFormat="1" hidden="1" x14ac:dyDescent="0.3">
      <c r="A300" s="59" t="s">
        <v>270</v>
      </c>
      <c r="B300" s="81">
        <v>15</v>
      </c>
      <c r="C300" s="81">
        <v>0</v>
      </c>
      <c r="D300" s="48">
        <v>0</v>
      </c>
      <c r="E300" s="81">
        <v>0</v>
      </c>
      <c r="F300" s="48" t="s">
        <v>753</v>
      </c>
    </row>
    <row r="301" spans="1:6" s="59" customFormat="1" hidden="1" x14ac:dyDescent="0.3">
      <c r="A301" s="59" t="s">
        <v>267</v>
      </c>
      <c r="B301" s="81">
        <v>28</v>
      </c>
      <c r="C301" s="81">
        <v>0</v>
      </c>
      <c r="D301" s="48">
        <v>0</v>
      </c>
      <c r="E301" s="81">
        <v>0</v>
      </c>
      <c r="F301" s="48" t="s">
        <v>753</v>
      </c>
    </row>
    <row r="302" spans="1:6" s="59" customFormat="1" hidden="1" x14ac:dyDescent="0.3">
      <c r="A302" s="59" t="s">
        <v>559</v>
      </c>
      <c r="B302" s="81">
        <v>0</v>
      </c>
      <c r="C302" s="81">
        <v>0</v>
      </c>
      <c r="D302" s="48" t="s">
        <v>753</v>
      </c>
      <c r="E302" s="81">
        <v>0</v>
      </c>
      <c r="F302" s="48" t="s">
        <v>753</v>
      </c>
    </row>
    <row r="303" spans="1:6" s="59" customFormat="1" x14ac:dyDescent="0.3">
      <c r="A303" s="59" t="s">
        <v>60</v>
      </c>
      <c r="B303" s="81">
        <v>872</v>
      </c>
      <c r="C303" s="81">
        <v>161</v>
      </c>
      <c r="D303" s="48">
        <v>0.18463302752293578</v>
      </c>
      <c r="E303" s="81">
        <v>38</v>
      </c>
      <c r="F303" s="48">
        <v>0.2360248447204969</v>
      </c>
    </row>
    <row r="304" spans="1:6" s="59" customFormat="1" hidden="1" x14ac:dyDescent="0.3">
      <c r="A304" s="59" t="s">
        <v>289</v>
      </c>
      <c r="B304" s="81">
        <v>10</v>
      </c>
      <c r="C304" s="81">
        <v>0</v>
      </c>
      <c r="D304" s="48">
        <v>0</v>
      </c>
      <c r="E304" s="81">
        <v>0</v>
      </c>
      <c r="F304" s="48" t="s">
        <v>753</v>
      </c>
    </row>
    <row r="305" spans="1:6" s="59" customFormat="1" hidden="1" x14ac:dyDescent="0.3">
      <c r="A305" s="59" t="s">
        <v>560</v>
      </c>
      <c r="B305" s="81">
        <v>0</v>
      </c>
      <c r="C305" s="81">
        <v>0</v>
      </c>
      <c r="D305" s="48" t="s">
        <v>753</v>
      </c>
      <c r="E305" s="81">
        <v>0</v>
      </c>
      <c r="F305" s="48" t="s">
        <v>753</v>
      </c>
    </row>
    <row r="306" spans="1:6" s="59" customFormat="1" hidden="1" x14ac:dyDescent="0.3">
      <c r="A306" s="59" t="s">
        <v>561</v>
      </c>
      <c r="B306" s="81">
        <v>19</v>
      </c>
      <c r="C306" s="81">
        <v>0</v>
      </c>
      <c r="D306" s="48">
        <v>0</v>
      </c>
      <c r="E306" s="81">
        <v>0</v>
      </c>
      <c r="F306" s="48" t="s">
        <v>753</v>
      </c>
    </row>
    <row r="307" spans="1:6" s="59" customFormat="1" x14ac:dyDescent="0.3">
      <c r="A307" s="59" t="s">
        <v>295</v>
      </c>
      <c r="B307" s="81">
        <v>549</v>
      </c>
      <c r="C307" s="81">
        <v>80</v>
      </c>
      <c r="D307" s="48">
        <v>0.14571948998178508</v>
      </c>
      <c r="E307" s="81">
        <v>19</v>
      </c>
      <c r="F307" s="48">
        <v>0.23749999999999999</v>
      </c>
    </row>
    <row r="308" spans="1:6" s="59" customFormat="1" hidden="1" x14ac:dyDescent="0.3">
      <c r="A308" s="59" t="s">
        <v>272</v>
      </c>
      <c r="B308" s="81">
        <v>76</v>
      </c>
      <c r="C308" s="81">
        <v>0</v>
      </c>
      <c r="D308" s="48">
        <v>0</v>
      </c>
      <c r="E308" s="81">
        <v>0</v>
      </c>
      <c r="F308" s="48" t="s">
        <v>753</v>
      </c>
    </row>
    <row r="309" spans="1:6" s="59" customFormat="1" hidden="1" x14ac:dyDescent="0.3">
      <c r="A309" s="59" t="s">
        <v>273</v>
      </c>
      <c r="B309" s="81">
        <v>24</v>
      </c>
      <c r="C309" s="81">
        <v>0</v>
      </c>
      <c r="D309" s="48">
        <v>0</v>
      </c>
      <c r="E309" s="81">
        <v>0</v>
      </c>
      <c r="F309" s="48" t="s">
        <v>753</v>
      </c>
    </row>
    <row r="310" spans="1:6" s="59" customFormat="1" x14ac:dyDescent="0.3">
      <c r="A310" s="59" t="s">
        <v>254</v>
      </c>
      <c r="B310" s="81">
        <v>229</v>
      </c>
      <c r="C310" s="81">
        <v>42</v>
      </c>
      <c r="D310" s="48">
        <v>0.18340611353711792</v>
      </c>
      <c r="E310" s="81">
        <v>10</v>
      </c>
      <c r="F310" s="48">
        <v>0.23809523809523808</v>
      </c>
    </row>
    <row r="311" spans="1:6" s="59" customFormat="1" x14ac:dyDescent="0.3">
      <c r="A311" s="59" t="s">
        <v>467</v>
      </c>
      <c r="B311" s="81">
        <v>293</v>
      </c>
      <c r="C311" s="81">
        <v>53</v>
      </c>
      <c r="D311" s="48">
        <v>0.18088737201365188</v>
      </c>
      <c r="E311" s="81">
        <v>13</v>
      </c>
      <c r="F311" s="48">
        <v>0.24528301886792453</v>
      </c>
    </row>
    <row r="312" spans="1:6" s="59" customFormat="1" x14ac:dyDescent="0.3">
      <c r="A312" s="59" t="s">
        <v>23</v>
      </c>
      <c r="B312" s="81">
        <v>322</v>
      </c>
      <c r="C312" s="81">
        <v>57</v>
      </c>
      <c r="D312" s="48">
        <v>0.17701863354037267</v>
      </c>
      <c r="E312" s="81">
        <v>14</v>
      </c>
      <c r="F312" s="48">
        <v>0.24561403508771928</v>
      </c>
    </row>
    <row r="313" spans="1:6" s="59" customFormat="1" x14ac:dyDescent="0.3">
      <c r="A313" s="59" t="s">
        <v>421</v>
      </c>
      <c r="B313" s="81">
        <v>238</v>
      </c>
      <c r="C313" s="81">
        <v>44</v>
      </c>
      <c r="D313" s="48">
        <v>0.18487394957983194</v>
      </c>
      <c r="E313" s="81">
        <v>11</v>
      </c>
      <c r="F313" s="48">
        <v>0.25</v>
      </c>
    </row>
    <row r="314" spans="1:6" s="59" customFormat="1" hidden="1" x14ac:dyDescent="0.3">
      <c r="A314" s="59" t="s">
        <v>278</v>
      </c>
      <c r="B314" s="81">
        <v>70</v>
      </c>
      <c r="C314" s="81">
        <v>0</v>
      </c>
      <c r="D314" s="48">
        <v>0</v>
      </c>
      <c r="E314" s="81">
        <v>0</v>
      </c>
      <c r="F314" s="48" t="s">
        <v>753</v>
      </c>
    </row>
    <row r="315" spans="1:6" s="59" customFormat="1" hidden="1" x14ac:dyDescent="0.3">
      <c r="A315" s="59" t="s">
        <v>562</v>
      </c>
      <c r="B315" s="81">
        <v>15</v>
      </c>
      <c r="C315" s="81">
        <v>0</v>
      </c>
      <c r="D315" s="48">
        <v>0</v>
      </c>
      <c r="E315" s="81">
        <v>0</v>
      </c>
      <c r="F315" s="48" t="s">
        <v>753</v>
      </c>
    </row>
    <row r="316" spans="1:6" s="59" customFormat="1" hidden="1" x14ac:dyDescent="0.3">
      <c r="A316" s="59" t="s">
        <v>290</v>
      </c>
      <c r="B316" s="81">
        <v>0</v>
      </c>
      <c r="C316" s="81">
        <v>0</v>
      </c>
      <c r="D316" s="48" t="s">
        <v>753</v>
      </c>
      <c r="E316" s="81">
        <v>0</v>
      </c>
      <c r="F316" s="48" t="s">
        <v>753</v>
      </c>
    </row>
    <row r="317" spans="1:6" s="59" customFormat="1" hidden="1" x14ac:dyDescent="0.3">
      <c r="A317" s="59" t="s">
        <v>279</v>
      </c>
      <c r="B317" s="81">
        <v>79</v>
      </c>
      <c r="C317" s="81">
        <v>0</v>
      </c>
      <c r="D317" s="48">
        <v>0</v>
      </c>
      <c r="E317" s="81">
        <v>0</v>
      </c>
      <c r="F317" s="48" t="s">
        <v>753</v>
      </c>
    </row>
    <row r="318" spans="1:6" s="59" customFormat="1" x14ac:dyDescent="0.3">
      <c r="A318" s="59" t="s">
        <v>461</v>
      </c>
      <c r="B318" s="81">
        <v>187</v>
      </c>
      <c r="C318" s="81">
        <v>44</v>
      </c>
      <c r="D318" s="48">
        <v>0.23529411764705882</v>
      </c>
      <c r="E318" s="81">
        <v>11</v>
      </c>
      <c r="F318" s="48">
        <v>0.25</v>
      </c>
    </row>
    <row r="319" spans="1:6" s="59" customFormat="1" hidden="1" x14ac:dyDescent="0.3">
      <c r="A319" s="59" t="s">
        <v>281</v>
      </c>
      <c r="B319" s="81">
        <v>10</v>
      </c>
      <c r="C319" s="81">
        <v>0</v>
      </c>
      <c r="D319" s="48">
        <v>0</v>
      </c>
      <c r="E319" s="81">
        <v>0</v>
      </c>
      <c r="F319" s="48" t="s">
        <v>753</v>
      </c>
    </row>
    <row r="320" spans="1:6" s="59" customFormat="1" hidden="1" x14ac:dyDescent="0.3">
      <c r="A320" s="59" t="s">
        <v>621</v>
      </c>
      <c r="B320" s="81">
        <v>28</v>
      </c>
      <c r="C320" s="81">
        <v>0</v>
      </c>
      <c r="D320" s="48">
        <v>0</v>
      </c>
      <c r="E320" s="81">
        <v>0</v>
      </c>
      <c r="F320" s="48" t="s">
        <v>753</v>
      </c>
    </row>
    <row r="321" spans="1:6" s="59" customFormat="1" hidden="1" x14ac:dyDescent="0.3">
      <c r="A321" s="59" t="s">
        <v>291</v>
      </c>
      <c r="B321" s="81">
        <v>11</v>
      </c>
      <c r="C321" s="81">
        <v>0</v>
      </c>
      <c r="D321" s="48">
        <v>0</v>
      </c>
      <c r="E321" s="81">
        <v>0</v>
      </c>
      <c r="F321" s="48" t="s">
        <v>753</v>
      </c>
    </row>
    <row r="322" spans="1:6" s="59" customFormat="1" hidden="1" x14ac:dyDescent="0.3">
      <c r="A322" s="59" t="s">
        <v>563</v>
      </c>
      <c r="B322" s="81">
        <v>15</v>
      </c>
      <c r="C322" s="81">
        <v>0</v>
      </c>
      <c r="D322" s="48">
        <v>0</v>
      </c>
      <c r="E322" s="81">
        <v>0</v>
      </c>
      <c r="F322" s="48" t="s">
        <v>753</v>
      </c>
    </row>
    <row r="323" spans="1:6" s="59" customFormat="1" hidden="1" x14ac:dyDescent="0.3">
      <c r="A323" s="59" t="s">
        <v>292</v>
      </c>
      <c r="B323" s="81">
        <v>0</v>
      </c>
      <c r="C323" s="81">
        <v>0</v>
      </c>
      <c r="D323" s="48" t="s">
        <v>753</v>
      </c>
      <c r="E323" s="81">
        <v>0</v>
      </c>
      <c r="F323" s="48" t="s">
        <v>753</v>
      </c>
    </row>
    <row r="324" spans="1:6" s="59" customFormat="1" hidden="1" x14ac:dyDescent="0.3">
      <c r="A324" s="59" t="s">
        <v>602</v>
      </c>
      <c r="B324" s="81">
        <v>23</v>
      </c>
      <c r="C324" s="81">
        <v>0</v>
      </c>
      <c r="D324" s="48">
        <v>0</v>
      </c>
      <c r="E324" s="81">
        <v>0</v>
      </c>
      <c r="F324" s="48" t="s">
        <v>753</v>
      </c>
    </row>
    <row r="325" spans="1:6" s="59" customFormat="1" hidden="1" x14ac:dyDescent="0.3">
      <c r="A325" s="59" t="s">
        <v>623</v>
      </c>
      <c r="B325" s="81">
        <v>0</v>
      </c>
      <c r="C325" s="81">
        <v>0</v>
      </c>
      <c r="D325" s="48" t="s">
        <v>753</v>
      </c>
      <c r="E325" s="81">
        <v>0</v>
      </c>
      <c r="F325" s="48" t="s">
        <v>753</v>
      </c>
    </row>
    <row r="326" spans="1:6" s="59" customFormat="1" hidden="1" x14ac:dyDescent="0.3">
      <c r="A326" s="59" t="s">
        <v>282</v>
      </c>
      <c r="B326" s="81">
        <v>12</v>
      </c>
      <c r="C326" s="81">
        <v>0</v>
      </c>
      <c r="D326" s="48">
        <v>0</v>
      </c>
      <c r="E326" s="81">
        <v>0</v>
      </c>
      <c r="F326" s="48" t="s">
        <v>753</v>
      </c>
    </row>
    <row r="327" spans="1:6" s="59" customFormat="1" hidden="1" x14ac:dyDescent="0.3">
      <c r="A327" s="59" t="s">
        <v>564</v>
      </c>
      <c r="B327" s="81">
        <v>0</v>
      </c>
      <c r="C327" s="81">
        <v>0</v>
      </c>
      <c r="D327" s="48" t="s">
        <v>753</v>
      </c>
      <c r="E327" s="81">
        <v>0</v>
      </c>
      <c r="F327" s="48" t="s">
        <v>753</v>
      </c>
    </row>
    <row r="328" spans="1:6" s="59" customFormat="1" hidden="1" x14ac:dyDescent="0.3">
      <c r="A328" s="59" t="s">
        <v>293</v>
      </c>
      <c r="B328" s="81">
        <v>20</v>
      </c>
      <c r="C328" s="81">
        <v>0</v>
      </c>
      <c r="D328" s="48">
        <v>0</v>
      </c>
      <c r="E328" s="81">
        <v>0</v>
      </c>
      <c r="F328" s="48" t="s">
        <v>753</v>
      </c>
    </row>
    <row r="329" spans="1:6" s="59" customFormat="1" hidden="1" x14ac:dyDescent="0.3">
      <c r="A329" s="59" t="s">
        <v>622</v>
      </c>
      <c r="B329" s="81">
        <v>19</v>
      </c>
      <c r="C329" s="81">
        <v>0</v>
      </c>
      <c r="D329" s="48">
        <v>0</v>
      </c>
      <c r="E329" s="81">
        <v>0</v>
      </c>
      <c r="F329" s="48" t="s">
        <v>753</v>
      </c>
    </row>
    <row r="330" spans="1:6" s="59" customFormat="1" hidden="1" x14ac:dyDescent="0.3">
      <c r="A330" s="59" t="s">
        <v>565</v>
      </c>
      <c r="B330" s="81">
        <v>0</v>
      </c>
      <c r="C330" s="81">
        <v>0</v>
      </c>
      <c r="D330" s="48" t="s">
        <v>753</v>
      </c>
      <c r="E330" s="81">
        <v>0</v>
      </c>
      <c r="F330" s="48" t="s">
        <v>753</v>
      </c>
    </row>
    <row r="331" spans="1:6" s="59" customFormat="1" x14ac:dyDescent="0.3">
      <c r="A331" s="59" t="s">
        <v>417</v>
      </c>
      <c r="B331" s="81">
        <v>678</v>
      </c>
      <c r="C331" s="81">
        <v>153</v>
      </c>
      <c r="D331" s="48">
        <v>0.22566371681415928</v>
      </c>
      <c r="E331" s="81">
        <v>40</v>
      </c>
      <c r="F331" s="48">
        <v>0.26143790849673204</v>
      </c>
    </row>
    <row r="332" spans="1:6" s="59" customFormat="1" x14ac:dyDescent="0.3">
      <c r="A332" s="59" t="s">
        <v>523</v>
      </c>
      <c r="B332" s="81">
        <v>139</v>
      </c>
      <c r="C332" s="81">
        <v>42</v>
      </c>
      <c r="D332" s="48">
        <v>0.30215827338129497</v>
      </c>
      <c r="E332" s="81">
        <v>11</v>
      </c>
      <c r="F332" s="48">
        <v>0.26190476190476192</v>
      </c>
    </row>
    <row r="333" spans="1:6" s="59" customFormat="1" hidden="1" x14ac:dyDescent="0.3">
      <c r="A333" s="59" t="s">
        <v>285</v>
      </c>
      <c r="B333" s="81">
        <v>58</v>
      </c>
      <c r="C333" s="81">
        <v>0</v>
      </c>
      <c r="D333" s="48">
        <v>0</v>
      </c>
      <c r="E333" s="81">
        <v>0</v>
      </c>
      <c r="F333" s="48" t="s">
        <v>753</v>
      </c>
    </row>
    <row r="334" spans="1:6" s="59" customFormat="1" x14ac:dyDescent="0.3">
      <c r="A334" s="59" t="s">
        <v>532</v>
      </c>
      <c r="B334" s="81">
        <v>276</v>
      </c>
      <c r="C334" s="81">
        <v>43</v>
      </c>
      <c r="D334" s="48">
        <v>0.15579710144927536</v>
      </c>
      <c r="E334" s="81">
        <v>12</v>
      </c>
      <c r="F334" s="48">
        <v>0.27906976744186046</v>
      </c>
    </row>
    <row r="335" spans="1:6" s="59" customFormat="1" hidden="1" x14ac:dyDescent="0.3">
      <c r="A335" s="59" t="s">
        <v>287</v>
      </c>
      <c r="B335" s="81">
        <v>18</v>
      </c>
      <c r="C335" s="81">
        <v>0</v>
      </c>
      <c r="D335" s="48">
        <v>0</v>
      </c>
      <c r="E335" s="81">
        <v>0</v>
      </c>
      <c r="F335" s="48" t="s">
        <v>753</v>
      </c>
    </row>
    <row r="336" spans="1:6" s="59" customFormat="1" hidden="1" x14ac:dyDescent="0.3">
      <c r="A336" s="59" t="s">
        <v>566</v>
      </c>
      <c r="B336" s="81">
        <v>26</v>
      </c>
      <c r="C336" s="81">
        <v>0</v>
      </c>
      <c r="D336" s="48">
        <v>0</v>
      </c>
      <c r="E336" s="81">
        <v>0</v>
      </c>
      <c r="F336" s="48" t="s">
        <v>753</v>
      </c>
    </row>
    <row r="337" spans="1:6" s="59" customFormat="1" hidden="1" x14ac:dyDescent="0.3">
      <c r="A337" s="59" t="s">
        <v>294</v>
      </c>
      <c r="B337" s="81">
        <v>31</v>
      </c>
      <c r="C337" s="81">
        <v>0</v>
      </c>
      <c r="D337" s="48">
        <v>0</v>
      </c>
      <c r="E337" s="81">
        <v>0</v>
      </c>
      <c r="F337" s="48" t="s">
        <v>753</v>
      </c>
    </row>
    <row r="338" spans="1:6" s="59" customFormat="1" x14ac:dyDescent="0.3">
      <c r="A338" s="59" t="s">
        <v>280</v>
      </c>
      <c r="B338" s="81">
        <v>240</v>
      </c>
      <c r="C338" s="81">
        <v>67</v>
      </c>
      <c r="D338" s="48">
        <v>0.27916666666666667</v>
      </c>
      <c r="E338" s="81">
        <v>19</v>
      </c>
      <c r="F338" s="48">
        <v>0.28358208955223879</v>
      </c>
    </row>
    <row r="339" spans="1:6" s="59" customFormat="1" x14ac:dyDescent="0.3">
      <c r="A339" s="59" t="s">
        <v>180</v>
      </c>
      <c r="B339" s="81">
        <v>227</v>
      </c>
      <c r="C339" s="81">
        <v>56</v>
      </c>
      <c r="D339" s="48">
        <v>0.24669603524229075</v>
      </c>
      <c r="E339" s="81">
        <v>16</v>
      </c>
      <c r="F339" s="48">
        <v>0.2857142857142857</v>
      </c>
    </row>
    <row r="340" spans="1:6" s="59" customFormat="1" x14ac:dyDescent="0.3">
      <c r="A340" s="59" t="s">
        <v>472</v>
      </c>
      <c r="B340" s="81">
        <v>249</v>
      </c>
      <c r="C340" s="81">
        <v>66</v>
      </c>
      <c r="D340" s="48">
        <v>0.26506024096385544</v>
      </c>
      <c r="E340" s="81">
        <v>19</v>
      </c>
      <c r="F340" s="48">
        <v>0.2878787878787879</v>
      </c>
    </row>
    <row r="341" spans="1:6" s="59" customFormat="1" x14ac:dyDescent="0.3">
      <c r="A341" s="59" t="s">
        <v>336</v>
      </c>
      <c r="B341" s="81">
        <v>235</v>
      </c>
      <c r="C341" s="81">
        <v>59</v>
      </c>
      <c r="D341" s="48">
        <v>0.25106382978723402</v>
      </c>
      <c r="E341" s="81">
        <v>17</v>
      </c>
      <c r="F341" s="48">
        <v>0.28813559322033899</v>
      </c>
    </row>
    <row r="342" spans="1:6" s="59" customFormat="1" hidden="1" x14ac:dyDescent="0.3">
      <c r="A342" s="59" t="s">
        <v>313</v>
      </c>
      <c r="B342" s="81">
        <v>16</v>
      </c>
      <c r="C342" s="81">
        <v>0</v>
      </c>
      <c r="D342" s="48">
        <v>0</v>
      </c>
      <c r="E342" s="81">
        <v>0</v>
      </c>
      <c r="F342" s="48" t="s">
        <v>753</v>
      </c>
    </row>
    <row r="343" spans="1:6" s="59" customFormat="1" x14ac:dyDescent="0.3">
      <c r="A343" s="59" t="s">
        <v>436</v>
      </c>
      <c r="B343" s="81">
        <v>733</v>
      </c>
      <c r="C343" s="81">
        <v>268</v>
      </c>
      <c r="D343" s="48">
        <v>0.36562073669849932</v>
      </c>
      <c r="E343" s="81">
        <v>78</v>
      </c>
      <c r="F343" s="48">
        <v>0.29104477611940299</v>
      </c>
    </row>
    <row r="344" spans="1:6" s="59" customFormat="1" hidden="1" x14ac:dyDescent="0.3">
      <c r="A344" s="59" t="s">
        <v>300</v>
      </c>
      <c r="B344" s="81">
        <v>23</v>
      </c>
      <c r="C344" s="81">
        <v>0</v>
      </c>
      <c r="D344" s="48">
        <v>0</v>
      </c>
      <c r="E344" s="81">
        <v>0</v>
      </c>
      <c r="F344" s="48" t="s">
        <v>753</v>
      </c>
    </row>
    <row r="345" spans="1:6" s="59" customFormat="1" hidden="1" x14ac:dyDescent="0.3">
      <c r="A345" s="59" t="s">
        <v>301</v>
      </c>
      <c r="B345" s="81">
        <v>19</v>
      </c>
      <c r="C345" s="81">
        <v>0</v>
      </c>
      <c r="D345" s="48">
        <v>0</v>
      </c>
      <c r="E345" s="81">
        <v>0</v>
      </c>
      <c r="F345" s="48" t="s">
        <v>753</v>
      </c>
    </row>
    <row r="346" spans="1:6" s="59" customFormat="1" hidden="1" x14ac:dyDescent="0.3">
      <c r="A346" s="59" t="s">
        <v>302</v>
      </c>
      <c r="B346" s="81">
        <v>48</v>
      </c>
      <c r="C346" s="81">
        <v>0</v>
      </c>
      <c r="D346" s="48">
        <v>0</v>
      </c>
      <c r="E346" s="81">
        <v>0</v>
      </c>
      <c r="F346" s="48" t="s">
        <v>753</v>
      </c>
    </row>
    <row r="347" spans="1:6" s="59" customFormat="1" x14ac:dyDescent="0.3">
      <c r="A347" s="59" t="s">
        <v>276</v>
      </c>
      <c r="B347" s="81">
        <v>299</v>
      </c>
      <c r="C347" s="81">
        <v>48</v>
      </c>
      <c r="D347" s="48">
        <v>0.16053511705685619</v>
      </c>
      <c r="E347" s="81">
        <v>14</v>
      </c>
      <c r="F347" s="48">
        <v>0.29166666666666669</v>
      </c>
    </row>
    <row r="348" spans="1:6" s="59" customFormat="1" x14ac:dyDescent="0.3">
      <c r="A348" s="59" t="s">
        <v>85</v>
      </c>
      <c r="B348" s="81">
        <v>330</v>
      </c>
      <c r="C348" s="81">
        <v>65</v>
      </c>
      <c r="D348" s="48">
        <v>0.19696969696969696</v>
      </c>
      <c r="E348" s="81">
        <v>19</v>
      </c>
      <c r="F348" s="48">
        <v>0.29230769230769232</v>
      </c>
    </row>
    <row r="349" spans="1:6" s="59" customFormat="1" hidden="1" x14ac:dyDescent="0.3">
      <c r="A349" s="59" t="s">
        <v>314</v>
      </c>
      <c r="B349" s="81">
        <v>45</v>
      </c>
      <c r="C349" s="81">
        <v>0</v>
      </c>
      <c r="D349" s="48">
        <v>0</v>
      </c>
      <c r="E349" s="81">
        <v>0</v>
      </c>
      <c r="F349" s="48" t="s">
        <v>753</v>
      </c>
    </row>
    <row r="350" spans="1:6" s="59" customFormat="1" hidden="1" x14ac:dyDescent="0.3">
      <c r="A350" s="59" t="s">
        <v>305</v>
      </c>
      <c r="B350" s="81">
        <v>24</v>
      </c>
      <c r="C350" s="81">
        <v>0</v>
      </c>
      <c r="D350" s="48">
        <v>0</v>
      </c>
      <c r="E350" s="81">
        <v>0</v>
      </c>
      <c r="F350" s="48" t="s">
        <v>753</v>
      </c>
    </row>
    <row r="351" spans="1:6" s="59" customFormat="1" hidden="1" x14ac:dyDescent="0.3">
      <c r="A351" s="59" t="s">
        <v>306</v>
      </c>
      <c r="B351" s="81">
        <v>12</v>
      </c>
      <c r="C351" s="81">
        <v>0</v>
      </c>
      <c r="D351" s="48">
        <v>0</v>
      </c>
      <c r="E351" s="81">
        <v>0</v>
      </c>
      <c r="F351" s="48" t="s">
        <v>753</v>
      </c>
    </row>
    <row r="352" spans="1:6" s="59" customFormat="1" hidden="1" x14ac:dyDescent="0.3">
      <c r="A352" s="59" t="s">
        <v>315</v>
      </c>
      <c r="B352" s="81">
        <v>72</v>
      </c>
      <c r="C352" s="81">
        <v>0</v>
      </c>
      <c r="D352" s="48">
        <v>0</v>
      </c>
      <c r="E352" s="81">
        <v>0</v>
      </c>
      <c r="F352" s="48" t="s">
        <v>753</v>
      </c>
    </row>
    <row r="353" spans="1:6" s="59" customFormat="1" hidden="1" x14ac:dyDescent="0.3">
      <c r="A353" s="59" t="s">
        <v>307</v>
      </c>
      <c r="B353" s="81">
        <v>168</v>
      </c>
      <c r="C353" s="81">
        <v>0</v>
      </c>
      <c r="D353" s="48">
        <v>0</v>
      </c>
      <c r="E353" s="81">
        <v>0</v>
      </c>
      <c r="F353" s="48" t="s">
        <v>753</v>
      </c>
    </row>
    <row r="354" spans="1:6" s="59" customFormat="1" hidden="1" x14ac:dyDescent="0.3">
      <c r="A354" s="59" t="s">
        <v>308</v>
      </c>
      <c r="B354" s="81">
        <v>42</v>
      </c>
      <c r="C354" s="81">
        <v>0</v>
      </c>
      <c r="D354" s="48">
        <v>0</v>
      </c>
      <c r="E354" s="81">
        <v>0</v>
      </c>
      <c r="F354" s="48" t="s">
        <v>753</v>
      </c>
    </row>
    <row r="355" spans="1:6" s="59" customFormat="1" hidden="1" x14ac:dyDescent="0.3">
      <c r="A355" s="59" t="s">
        <v>567</v>
      </c>
      <c r="B355" s="81">
        <v>19</v>
      </c>
      <c r="C355" s="81">
        <v>0</v>
      </c>
      <c r="D355" s="48">
        <v>0</v>
      </c>
      <c r="E355" s="81">
        <v>0</v>
      </c>
      <c r="F355" s="48" t="s">
        <v>753</v>
      </c>
    </row>
    <row r="356" spans="1:6" s="59" customFormat="1" x14ac:dyDescent="0.3">
      <c r="A356" s="59" t="s">
        <v>348</v>
      </c>
      <c r="B356" s="81">
        <v>321</v>
      </c>
      <c r="C356" s="81">
        <v>86</v>
      </c>
      <c r="D356" s="48">
        <v>0.26791277258566976</v>
      </c>
      <c r="E356" s="81">
        <v>26</v>
      </c>
      <c r="F356" s="48">
        <v>0.30232558139534882</v>
      </c>
    </row>
    <row r="357" spans="1:6" s="59" customFormat="1" hidden="1" x14ac:dyDescent="0.3">
      <c r="A357" s="59" t="s">
        <v>568</v>
      </c>
      <c r="B357" s="81">
        <v>23</v>
      </c>
      <c r="C357" s="81">
        <v>0</v>
      </c>
      <c r="D357" s="48">
        <v>0</v>
      </c>
      <c r="E357" s="81">
        <v>0</v>
      </c>
      <c r="F357" s="48" t="s">
        <v>753</v>
      </c>
    </row>
    <row r="358" spans="1:6" s="59" customFormat="1" hidden="1" x14ac:dyDescent="0.3">
      <c r="A358" s="59" t="s">
        <v>569</v>
      </c>
      <c r="B358" s="81">
        <v>0</v>
      </c>
      <c r="C358" s="81">
        <v>0</v>
      </c>
      <c r="D358" s="48" t="s">
        <v>753</v>
      </c>
      <c r="E358" s="81">
        <v>0</v>
      </c>
      <c r="F358" s="48" t="s">
        <v>753</v>
      </c>
    </row>
    <row r="359" spans="1:6" s="59" customFormat="1" hidden="1" x14ac:dyDescent="0.3">
      <c r="A359" s="59" t="s">
        <v>316</v>
      </c>
      <c r="B359" s="81">
        <v>0</v>
      </c>
      <c r="C359" s="81">
        <v>0</v>
      </c>
      <c r="D359" s="48" t="s">
        <v>753</v>
      </c>
      <c r="E359" s="81">
        <v>0</v>
      </c>
      <c r="F359" s="48" t="s">
        <v>753</v>
      </c>
    </row>
    <row r="360" spans="1:6" s="59" customFormat="1" x14ac:dyDescent="0.3">
      <c r="A360" s="59" t="s">
        <v>271</v>
      </c>
      <c r="B360" s="81">
        <v>1971</v>
      </c>
      <c r="C360" s="81">
        <v>748</v>
      </c>
      <c r="D360" s="48">
        <v>0.37950279046169455</v>
      </c>
      <c r="E360" s="81">
        <v>230</v>
      </c>
      <c r="F360" s="48">
        <v>0.30748663101604279</v>
      </c>
    </row>
    <row r="361" spans="1:6" s="59" customFormat="1" x14ac:dyDescent="0.3">
      <c r="A361" s="59" t="s">
        <v>367</v>
      </c>
      <c r="B361" s="81">
        <v>256</v>
      </c>
      <c r="C361" s="81">
        <v>64</v>
      </c>
      <c r="D361" s="48">
        <v>0.25</v>
      </c>
      <c r="E361" s="81">
        <v>20</v>
      </c>
      <c r="F361" s="48">
        <v>0.3125</v>
      </c>
    </row>
    <row r="362" spans="1:6" s="59" customFormat="1" x14ac:dyDescent="0.3">
      <c r="A362" s="59" t="s">
        <v>22</v>
      </c>
      <c r="B362" s="81">
        <v>251</v>
      </c>
      <c r="C362" s="81">
        <v>63</v>
      </c>
      <c r="D362" s="48">
        <v>0.25099601593625498</v>
      </c>
      <c r="E362" s="81">
        <v>20</v>
      </c>
      <c r="F362" s="48">
        <v>0.31746031746031744</v>
      </c>
    </row>
    <row r="363" spans="1:6" s="59" customFormat="1" hidden="1" x14ac:dyDescent="0.3">
      <c r="A363" s="59" t="s">
        <v>317</v>
      </c>
      <c r="B363" s="81">
        <v>0</v>
      </c>
      <c r="C363" s="81">
        <v>0</v>
      </c>
      <c r="D363" s="48" t="s">
        <v>753</v>
      </c>
      <c r="E363" s="81">
        <v>0</v>
      </c>
      <c r="F363" s="48" t="s">
        <v>753</v>
      </c>
    </row>
    <row r="364" spans="1:6" s="59" customFormat="1" hidden="1" x14ac:dyDescent="0.3">
      <c r="A364" s="59" t="s">
        <v>570</v>
      </c>
      <c r="B364" s="81">
        <v>0</v>
      </c>
      <c r="C364" s="81">
        <v>0</v>
      </c>
      <c r="D364" s="48" t="s">
        <v>753</v>
      </c>
      <c r="E364" s="81">
        <v>0</v>
      </c>
      <c r="F364" s="48" t="s">
        <v>753</v>
      </c>
    </row>
    <row r="365" spans="1:6" s="59" customFormat="1" x14ac:dyDescent="0.3">
      <c r="A365" s="59" t="s">
        <v>438</v>
      </c>
      <c r="B365" s="81">
        <v>165</v>
      </c>
      <c r="C365" s="81">
        <v>40</v>
      </c>
      <c r="D365" s="48">
        <v>0.24242424242424243</v>
      </c>
      <c r="E365" s="81">
        <v>13</v>
      </c>
      <c r="F365" s="48">
        <v>0.32500000000000001</v>
      </c>
    </row>
    <row r="366" spans="1:6" s="59" customFormat="1" hidden="1" x14ac:dyDescent="0.3">
      <c r="A366" s="59" t="s">
        <v>319</v>
      </c>
      <c r="B366" s="81">
        <v>34</v>
      </c>
      <c r="C366" s="81">
        <v>0</v>
      </c>
      <c r="D366" s="48">
        <v>0</v>
      </c>
      <c r="E366" s="81">
        <v>0</v>
      </c>
      <c r="F366" s="48" t="s">
        <v>753</v>
      </c>
    </row>
    <row r="367" spans="1:6" s="59" customFormat="1" hidden="1" x14ac:dyDescent="0.3">
      <c r="A367" s="59" t="s">
        <v>320</v>
      </c>
      <c r="B367" s="81">
        <v>10</v>
      </c>
      <c r="C367" s="81">
        <v>0</v>
      </c>
      <c r="D367" s="48">
        <v>0</v>
      </c>
      <c r="E367" s="81">
        <v>0</v>
      </c>
      <c r="F367" s="48" t="s">
        <v>753</v>
      </c>
    </row>
    <row r="368" spans="1:6" s="59" customFormat="1" hidden="1" x14ac:dyDescent="0.3">
      <c r="A368" s="59" t="s">
        <v>321</v>
      </c>
      <c r="B368" s="81">
        <v>99</v>
      </c>
      <c r="C368" s="81">
        <v>0</v>
      </c>
      <c r="D368" s="48">
        <v>0</v>
      </c>
      <c r="E368" s="81">
        <v>0</v>
      </c>
      <c r="F368" s="48" t="s">
        <v>753</v>
      </c>
    </row>
    <row r="369" spans="1:6" s="59" customFormat="1" hidden="1" x14ac:dyDescent="0.3">
      <c r="A369" s="59" t="s">
        <v>322</v>
      </c>
      <c r="B369" s="81">
        <v>26</v>
      </c>
      <c r="C369" s="81">
        <v>0</v>
      </c>
      <c r="D369" s="48">
        <v>0</v>
      </c>
      <c r="E369" s="81">
        <v>0</v>
      </c>
      <c r="F369" s="48" t="s">
        <v>753</v>
      </c>
    </row>
    <row r="370" spans="1:6" s="59" customFormat="1" hidden="1" x14ac:dyDescent="0.3">
      <c r="A370" s="59" t="s">
        <v>323</v>
      </c>
      <c r="B370" s="81">
        <v>48</v>
      </c>
      <c r="C370" s="81">
        <v>0</v>
      </c>
      <c r="D370" s="48">
        <v>0</v>
      </c>
      <c r="E370" s="81">
        <v>0</v>
      </c>
      <c r="F370" s="48" t="s">
        <v>753</v>
      </c>
    </row>
    <row r="371" spans="1:6" s="59" customFormat="1" x14ac:dyDescent="0.3">
      <c r="A371" s="59" t="s">
        <v>505</v>
      </c>
      <c r="B371" s="81">
        <v>797</v>
      </c>
      <c r="C371" s="81">
        <v>240</v>
      </c>
      <c r="D371" s="48">
        <v>0.30112923462986196</v>
      </c>
      <c r="E371" s="81">
        <v>78</v>
      </c>
      <c r="F371" s="48">
        <v>0.32500000000000001</v>
      </c>
    </row>
    <row r="372" spans="1:6" s="59" customFormat="1" x14ac:dyDescent="0.3">
      <c r="A372" s="59" t="s">
        <v>498</v>
      </c>
      <c r="B372" s="81">
        <v>310</v>
      </c>
      <c r="C372" s="81">
        <v>64</v>
      </c>
      <c r="D372" s="48">
        <v>0.20645161290322581</v>
      </c>
      <c r="E372" s="81">
        <v>21</v>
      </c>
      <c r="F372" s="48">
        <v>0.328125</v>
      </c>
    </row>
    <row r="373" spans="1:6" s="59" customFormat="1" x14ac:dyDescent="0.3">
      <c r="A373" s="59" t="s">
        <v>260</v>
      </c>
      <c r="B373" s="81">
        <v>238</v>
      </c>
      <c r="C373" s="81">
        <v>63</v>
      </c>
      <c r="D373" s="48">
        <v>0.26470588235294118</v>
      </c>
      <c r="E373" s="81">
        <v>21</v>
      </c>
      <c r="F373" s="48">
        <v>0.33333333333333331</v>
      </c>
    </row>
    <row r="374" spans="1:6" s="59" customFormat="1" x14ac:dyDescent="0.3">
      <c r="A374" s="59" t="s">
        <v>97</v>
      </c>
      <c r="B374" s="81">
        <v>412</v>
      </c>
      <c r="C374" s="81">
        <v>71</v>
      </c>
      <c r="D374" s="48">
        <v>0.17233009708737865</v>
      </c>
      <c r="E374" s="81">
        <v>24</v>
      </c>
      <c r="F374" s="48">
        <v>0.3380281690140845</v>
      </c>
    </row>
    <row r="375" spans="1:6" s="59" customFormat="1" hidden="1" x14ac:dyDescent="0.3">
      <c r="A375" s="59" t="s">
        <v>328</v>
      </c>
      <c r="B375" s="81">
        <v>60</v>
      </c>
      <c r="C375" s="81">
        <v>12</v>
      </c>
      <c r="D375" s="48">
        <v>0.2</v>
      </c>
      <c r="E375" s="81">
        <v>0</v>
      </c>
      <c r="F375" s="48">
        <v>0</v>
      </c>
    </row>
    <row r="376" spans="1:6" s="59" customFormat="1" hidden="1" x14ac:dyDescent="0.3">
      <c r="A376" s="59" t="s">
        <v>329</v>
      </c>
      <c r="B376" s="81">
        <v>29</v>
      </c>
      <c r="C376" s="81">
        <v>0</v>
      </c>
      <c r="D376" s="48">
        <v>0</v>
      </c>
      <c r="E376" s="81">
        <v>0</v>
      </c>
      <c r="F376" s="48" t="s">
        <v>753</v>
      </c>
    </row>
    <row r="377" spans="1:6" s="59" customFormat="1" x14ac:dyDescent="0.3">
      <c r="A377" s="59" t="s">
        <v>209</v>
      </c>
      <c r="B377" s="81">
        <v>440</v>
      </c>
      <c r="C377" s="81">
        <v>85</v>
      </c>
      <c r="D377" s="48">
        <v>0.19318181818181818</v>
      </c>
      <c r="E377" s="81">
        <v>29</v>
      </c>
      <c r="F377" s="48">
        <v>0.3411764705882353</v>
      </c>
    </row>
    <row r="378" spans="1:6" s="59" customFormat="1" hidden="1" x14ac:dyDescent="0.3">
      <c r="A378" s="59" t="s">
        <v>331</v>
      </c>
      <c r="B378" s="81">
        <v>46</v>
      </c>
      <c r="C378" s="81">
        <v>12</v>
      </c>
      <c r="D378" s="48">
        <v>0.2608695652173913</v>
      </c>
      <c r="E378" s="81">
        <v>10</v>
      </c>
      <c r="F378" s="48">
        <v>0.83333333333333337</v>
      </c>
    </row>
    <row r="379" spans="1:6" s="59" customFormat="1" hidden="1" x14ac:dyDescent="0.3">
      <c r="A379" s="59" t="s">
        <v>624</v>
      </c>
      <c r="B379" s="81">
        <v>0</v>
      </c>
      <c r="C379" s="81">
        <v>0</v>
      </c>
      <c r="D379" s="48" t="s">
        <v>753</v>
      </c>
      <c r="E379" s="81">
        <v>0</v>
      </c>
      <c r="F379" s="48" t="s">
        <v>753</v>
      </c>
    </row>
    <row r="380" spans="1:6" s="59" customFormat="1" x14ac:dyDescent="0.3">
      <c r="A380" s="59" t="s">
        <v>283</v>
      </c>
      <c r="B380" s="81">
        <v>187</v>
      </c>
      <c r="C380" s="81">
        <v>35</v>
      </c>
      <c r="D380" s="48">
        <v>0.18716577540106952</v>
      </c>
      <c r="E380" s="81">
        <v>12</v>
      </c>
      <c r="F380" s="48">
        <v>0.34285714285714286</v>
      </c>
    </row>
    <row r="381" spans="1:6" s="59" customFormat="1" hidden="1" x14ac:dyDescent="0.3">
      <c r="A381" s="59" t="s">
        <v>625</v>
      </c>
      <c r="B381" s="81">
        <v>27</v>
      </c>
      <c r="C381" s="81">
        <v>0</v>
      </c>
      <c r="D381" s="48">
        <v>0</v>
      </c>
      <c r="E381" s="81">
        <v>0</v>
      </c>
      <c r="F381" s="48" t="s">
        <v>753</v>
      </c>
    </row>
    <row r="382" spans="1:6" s="59" customFormat="1" hidden="1" x14ac:dyDescent="0.3">
      <c r="A382" s="59" t="s">
        <v>333</v>
      </c>
      <c r="B382" s="81">
        <v>10</v>
      </c>
      <c r="C382" s="81">
        <v>10</v>
      </c>
      <c r="D382" s="48">
        <v>1</v>
      </c>
      <c r="E382" s="81">
        <v>10</v>
      </c>
      <c r="F382" s="48">
        <v>1</v>
      </c>
    </row>
    <row r="383" spans="1:6" s="59" customFormat="1" hidden="1" x14ac:dyDescent="0.3">
      <c r="A383" s="59" t="s">
        <v>335</v>
      </c>
      <c r="B383" s="81">
        <v>57</v>
      </c>
      <c r="C383" s="81">
        <v>11</v>
      </c>
      <c r="D383" s="48">
        <v>0.19298245614035087</v>
      </c>
      <c r="E383" s="81">
        <v>0</v>
      </c>
      <c r="F383" s="48">
        <v>0</v>
      </c>
    </row>
    <row r="384" spans="1:6" s="59" customFormat="1" x14ac:dyDescent="0.3">
      <c r="A384" s="59" t="s">
        <v>193</v>
      </c>
      <c r="B384" s="81">
        <v>3004</v>
      </c>
      <c r="C384" s="81">
        <v>358</v>
      </c>
      <c r="D384" s="48">
        <v>0.11917443408788282</v>
      </c>
      <c r="E384" s="81">
        <v>123</v>
      </c>
      <c r="F384" s="48">
        <v>0.34357541899441341</v>
      </c>
    </row>
    <row r="385" spans="1:6" s="59" customFormat="1" hidden="1" x14ac:dyDescent="0.3">
      <c r="A385" s="59" t="s">
        <v>626</v>
      </c>
      <c r="B385" s="81">
        <v>11</v>
      </c>
      <c r="C385" s="81">
        <v>0</v>
      </c>
      <c r="D385" s="48">
        <v>0</v>
      </c>
      <c r="E385" s="81">
        <v>0</v>
      </c>
      <c r="F385" s="48" t="s">
        <v>753</v>
      </c>
    </row>
    <row r="386" spans="1:6" s="59" customFormat="1" x14ac:dyDescent="0.3">
      <c r="A386" s="59" t="s">
        <v>530</v>
      </c>
      <c r="B386" s="81">
        <v>484</v>
      </c>
      <c r="C386" s="81">
        <v>53</v>
      </c>
      <c r="D386" s="48">
        <v>0.10950413223140495</v>
      </c>
      <c r="E386" s="81">
        <v>19</v>
      </c>
      <c r="F386" s="48">
        <v>0.35849056603773582</v>
      </c>
    </row>
    <row r="387" spans="1:6" s="59" customFormat="1" hidden="1" x14ac:dyDescent="0.3">
      <c r="A387" s="59" t="s">
        <v>337</v>
      </c>
      <c r="B387" s="81">
        <v>32</v>
      </c>
      <c r="C387" s="81">
        <v>0</v>
      </c>
      <c r="D387" s="48">
        <v>0</v>
      </c>
      <c r="E387" s="81">
        <v>0</v>
      </c>
      <c r="F387" s="48" t="s">
        <v>753</v>
      </c>
    </row>
    <row r="388" spans="1:6" s="59" customFormat="1" hidden="1" x14ac:dyDescent="0.3">
      <c r="A388" s="59" t="s">
        <v>342</v>
      </c>
      <c r="B388" s="81">
        <v>84</v>
      </c>
      <c r="C388" s="81">
        <v>0</v>
      </c>
      <c r="D388" s="48">
        <v>0</v>
      </c>
      <c r="E388" s="81">
        <v>0</v>
      </c>
      <c r="F388" s="48" t="s">
        <v>753</v>
      </c>
    </row>
    <row r="389" spans="1:6" s="59" customFormat="1" hidden="1" x14ac:dyDescent="0.3">
      <c r="A389" s="59" t="s">
        <v>338</v>
      </c>
      <c r="B389" s="81">
        <v>43</v>
      </c>
      <c r="C389" s="81">
        <v>10</v>
      </c>
      <c r="D389" s="48">
        <v>0.23255813953488372</v>
      </c>
      <c r="E389" s="81">
        <v>0</v>
      </c>
      <c r="F389" s="48">
        <v>0</v>
      </c>
    </row>
    <row r="390" spans="1:6" s="59" customFormat="1" x14ac:dyDescent="0.3">
      <c r="A390" s="59" t="s">
        <v>334</v>
      </c>
      <c r="B390" s="81">
        <v>1215</v>
      </c>
      <c r="C390" s="81">
        <v>179</v>
      </c>
      <c r="D390" s="48">
        <v>0.14732510288065845</v>
      </c>
      <c r="E390" s="81">
        <v>65</v>
      </c>
      <c r="F390" s="48">
        <v>0.36312849162011174</v>
      </c>
    </row>
    <row r="391" spans="1:6" s="59" customFormat="1" hidden="1" x14ac:dyDescent="0.3">
      <c r="A391" s="59" t="s">
        <v>343</v>
      </c>
      <c r="B391" s="81">
        <v>0</v>
      </c>
      <c r="C391" s="81">
        <v>0</v>
      </c>
      <c r="D391" s="48" t="s">
        <v>753</v>
      </c>
      <c r="E391" s="81">
        <v>0</v>
      </c>
      <c r="F391" s="48" t="s">
        <v>753</v>
      </c>
    </row>
    <row r="392" spans="1:6" s="59" customFormat="1" hidden="1" x14ac:dyDescent="0.3">
      <c r="A392" s="59" t="s">
        <v>340</v>
      </c>
      <c r="B392" s="81">
        <v>0</v>
      </c>
      <c r="C392" s="81">
        <v>0</v>
      </c>
      <c r="D392" s="48" t="s">
        <v>753</v>
      </c>
      <c r="E392" s="81">
        <v>0</v>
      </c>
      <c r="F392" s="48" t="s">
        <v>753</v>
      </c>
    </row>
    <row r="393" spans="1:6" s="59" customFormat="1" hidden="1" x14ac:dyDescent="0.3">
      <c r="A393" s="59" t="s">
        <v>341</v>
      </c>
      <c r="B393" s="81">
        <v>18</v>
      </c>
      <c r="C393" s="81">
        <v>0</v>
      </c>
      <c r="D393" s="48">
        <v>0</v>
      </c>
      <c r="E393" s="81">
        <v>0</v>
      </c>
      <c r="F393" s="48" t="s">
        <v>753</v>
      </c>
    </row>
    <row r="394" spans="1:6" s="59" customFormat="1" x14ac:dyDescent="0.3">
      <c r="A394" s="59" t="s">
        <v>504</v>
      </c>
      <c r="B394" s="81">
        <v>249</v>
      </c>
      <c r="C394" s="81">
        <v>55</v>
      </c>
      <c r="D394" s="48">
        <v>0.22088353413654618</v>
      </c>
      <c r="E394" s="81">
        <v>20</v>
      </c>
      <c r="F394" s="48">
        <v>0.36363636363636365</v>
      </c>
    </row>
    <row r="395" spans="1:6" s="59" customFormat="1" x14ac:dyDescent="0.3">
      <c r="A395" s="59" t="s">
        <v>339</v>
      </c>
      <c r="B395" s="81">
        <v>228</v>
      </c>
      <c r="C395" s="81">
        <v>43</v>
      </c>
      <c r="D395" s="48">
        <v>0.18859649122807018</v>
      </c>
      <c r="E395" s="81">
        <v>16</v>
      </c>
      <c r="F395" s="48">
        <v>0.37209302325581395</v>
      </c>
    </row>
    <row r="396" spans="1:6" s="59" customFormat="1" x14ac:dyDescent="0.3">
      <c r="A396" s="59" t="s">
        <v>61</v>
      </c>
      <c r="B396" s="81">
        <v>716</v>
      </c>
      <c r="C396" s="81">
        <v>242</v>
      </c>
      <c r="D396" s="48">
        <v>0.33798882681564246</v>
      </c>
      <c r="E396" s="81">
        <v>91</v>
      </c>
      <c r="F396" s="48">
        <v>0.37603305785123969</v>
      </c>
    </row>
    <row r="397" spans="1:6" s="59" customFormat="1" hidden="1" x14ac:dyDescent="0.3">
      <c r="A397" s="59" t="s">
        <v>347</v>
      </c>
      <c r="B397" s="81">
        <v>35</v>
      </c>
      <c r="C397" s="81">
        <v>0</v>
      </c>
      <c r="D397" s="48">
        <v>0</v>
      </c>
      <c r="E397" s="81">
        <v>0</v>
      </c>
      <c r="F397" s="48" t="s">
        <v>753</v>
      </c>
    </row>
    <row r="398" spans="1:6" s="59" customFormat="1" hidden="1" x14ac:dyDescent="0.3">
      <c r="A398" s="59" t="s">
        <v>423</v>
      </c>
      <c r="B398" s="81">
        <v>16</v>
      </c>
      <c r="C398" s="81">
        <v>0</v>
      </c>
      <c r="D398" s="48">
        <v>0</v>
      </c>
      <c r="E398" s="81">
        <v>0</v>
      </c>
      <c r="F398" s="48" t="s">
        <v>753</v>
      </c>
    </row>
    <row r="399" spans="1:6" s="59" customFormat="1" x14ac:dyDescent="0.3">
      <c r="A399" s="59" t="s">
        <v>149</v>
      </c>
      <c r="B399" s="81">
        <v>111</v>
      </c>
      <c r="C399" s="81">
        <v>31</v>
      </c>
      <c r="D399" s="48">
        <v>0.27927927927927926</v>
      </c>
      <c r="E399" s="81">
        <v>12</v>
      </c>
      <c r="F399" s="48">
        <v>0.38709677419354838</v>
      </c>
    </row>
    <row r="400" spans="1:6" s="59" customFormat="1" hidden="1" x14ac:dyDescent="0.3">
      <c r="A400" s="59" t="s">
        <v>349</v>
      </c>
      <c r="B400" s="81">
        <v>17</v>
      </c>
      <c r="C400" s="81">
        <v>0</v>
      </c>
      <c r="D400" s="48">
        <v>0</v>
      </c>
      <c r="E400" s="81">
        <v>0</v>
      </c>
      <c r="F400" s="48" t="s">
        <v>753</v>
      </c>
    </row>
    <row r="401" spans="1:6" s="59" customFormat="1" hidden="1" x14ac:dyDescent="0.3">
      <c r="A401" s="59" t="s">
        <v>350</v>
      </c>
      <c r="B401" s="81">
        <v>0</v>
      </c>
      <c r="C401" s="81">
        <v>0</v>
      </c>
      <c r="D401" s="48" t="s">
        <v>753</v>
      </c>
      <c r="E401" s="81">
        <v>0</v>
      </c>
      <c r="F401" s="48" t="s">
        <v>753</v>
      </c>
    </row>
    <row r="402" spans="1:6" s="59" customFormat="1" hidden="1" x14ac:dyDescent="0.3">
      <c r="A402" s="59" t="s">
        <v>584</v>
      </c>
      <c r="B402" s="81">
        <v>56</v>
      </c>
      <c r="C402" s="81">
        <v>0</v>
      </c>
      <c r="D402" s="48">
        <v>0</v>
      </c>
      <c r="E402" s="81">
        <v>0</v>
      </c>
      <c r="F402" s="48" t="s">
        <v>753</v>
      </c>
    </row>
    <row r="403" spans="1:6" s="59" customFormat="1" x14ac:dyDescent="0.3">
      <c r="A403" s="59" t="s">
        <v>165</v>
      </c>
      <c r="B403" s="81">
        <v>879</v>
      </c>
      <c r="C403" s="81">
        <v>167</v>
      </c>
      <c r="D403" s="48">
        <v>0.1899886234357224</v>
      </c>
      <c r="E403" s="81">
        <v>69</v>
      </c>
      <c r="F403" s="48">
        <v>0.41317365269461076</v>
      </c>
    </row>
    <row r="404" spans="1:6" s="59" customFormat="1" hidden="1" x14ac:dyDescent="0.3">
      <c r="A404" s="59" t="s">
        <v>603</v>
      </c>
      <c r="B404" s="81">
        <v>42</v>
      </c>
      <c r="C404" s="81">
        <v>0</v>
      </c>
      <c r="D404" s="48">
        <v>0</v>
      </c>
      <c r="E404" s="81">
        <v>0</v>
      </c>
      <c r="F404" s="48" t="s">
        <v>753</v>
      </c>
    </row>
    <row r="405" spans="1:6" s="59" customFormat="1" x14ac:dyDescent="0.3">
      <c r="A405" s="59" t="s">
        <v>284</v>
      </c>
      <c r="B405" s="81">
        <v>336</v>
      </c>
      <c r="C405" s="81">
        <v>64</v>
      </c>
      <c r="D405" s="48">
        <v>0.19047619047619047</v>
      </c>
      <c r="E405" s="81">
        <v>27</v>
      </c>
      <c r="F405" s="48">
        <v>0.421875</v>
      </c>
    </row>
    <row r="406" spans="1:6" s="59" customFormat="1" x14ac:dyDescent="0.3">
      <c r="A406" s="59" t="s">
        <v>32</v>
      </c>
      <c r="B406" s="81">
        <v>213</v>
      </c>
      <c r="C406" s="81">
        <v>46</v>
      </c>
      <c r="D406" s="48">
        <v>0.215962441314554</v>
      </c>
      <c r="E406" s="81">
        <v>20</v>
      </c>
      <c r="F406" s="48">
        <v>0.43478260869565216</v>
      </c>
    </row>
    <row r="407" spans="1:6" s="59" customFormat="1" hidden="1" x14ac:dyDescent="0.3">
      <c r="A407" s="59" t="s">
        <v>627</v>
      </c>
      <c r="B407" s="81">
        <v>11</v>
      </c>
      <c r="C407" s="81">
        <v>0</v>
      </c>
      <c r="D407" s="48">
        <v>0</v>
      </c>
      <c r="E407" s="81">
        <v>0</v>
      </c>
      <c r="F407" s="48" t="s">
        <v>753</v>
      </c>
    </row>
    <row r="408" spans="1:6" s="59" customFormat="1" x14ac:dyDescent="0.3">
      <c r="A408" s="59" t="s">
        <v>524</v>
      </c>
      <c r="B408" s="81">
        <v>99</v>
      </c>
      <c r="C408" s="81">
        <v>23</v>
      </c>
      <c r="D408" s="48">
        <v>0.23232323232323232</v>
      </c>
      <c r="E408" s="81">
        <v>10</v>
      </c>
      <c r="F408" s="48">
        <v>0.43478260869565216</v>
      </c>
    </row>
    <row r="409" spans="1:6" s="59" customFormat="1" x14ac:dyDescent="0.3">
      <c r="A409" s="59" t="s">
        <v>207</v>
      </c>
      <c r="B409" s="81">
        <v>249</v>
      </c>
      <c r="C409" s="81">
        <v>32</v>
      </c>
      <c r="D409" s="48">
        <v>0.12851405622489959</v>
      </c>
      <c r="E409" s="81">
        <v>14</v>
      </c>
      <c r="F409" s="48">
        <v>0.4375</v>
      </c>
    </row>
    <row r="410" spans="1:6" s="59" customFormat="1" hidden="1" x14ac:dyDescent="0.3">
      <c r="A410" s="59" t="s">
        <v>356</v>
      </c>
      <c r="B410" s="81">
        <v>0</v>
      </c>
      <c r="C410" s="81">
        <v>0</v>
      </c>
      <c r="D410" s="48" t="s">
        <v>753</v>
      </c>
      <c r="E410" s="81">
        <v>0</v>
      </c>
      <c r="F410" s="48" t="s">
        <v>753</v>
      </c>
    </row>
    <row r="411" spans="1:6" s="59" customFormat="1" hidden="1" x14ac:dyDescent="0.3">
      <c r="A411" s="59" t="s">
        <v>357</v>
      </c>
      <c r="B411" s="81">
        <v>13</v>
      </c>
      <c r="C411" s="81">
        <v>0</v>
      </c>
      <c r="D411" s="48">
        <v>0</v>
      </c>
      <c r="E411" s="81">
        <v>0</v>
      </c>
      <c r="F411" s="48" t="s">
        <v>753</v>
      </c>
    </row>
    <row r="412" spans="1:6" s="59" customFormat="1" hidden="1" x14ac:dyDescent="0.3">
      <c r="A412" s="59" t="s">
        <v>604</v>
      </c>
      <c r="B412" s="81">
        <v>0</v>
      </c>
      <c r="C412" s="81">
        <v>0</v>
      </c>
      <c r="D412" s="48" t="s">
        <v>753</v>
      </c>
      <c r="E412" s="81">
        <v>0</v>
      </c>
      <c r="F412" s="48" t="s">
        <v>753</v>
      </c>
    </row>
    <row r="413" spans="1:6" s="59" customFormat="1" hidden="1" x14ac:dyDescent="0.3">
      <c r="A413" s="59" t="s">
        <v>358</v>
      </c>
      <c r="B413" s="81">
        <v>0</v>
      </c>
      <c r="C413" s="81">
        <v>0</v>
      </c>
      <c r="D413" s="48" t="s">
        <v>753</v>
      </c>
      <c r="E413" s="81">
        <v>0</v>
      </c>
      <c r="F413" s="48" t="s">
        <v>753</v>
      </c>
    </row>
    <row r="414" spans="1:6" s="59" customFormat="1" hidden="1" x14ac:dyDescent="0.3">
      <c r="A414" s="59" t="s">
        <v>359</v>
      </c>
      <c r="B414" s="81">
        <v>0</v>
      </c>
      <c r="C414" s="81">
        <v>0</v>
      </c>
      <c r="D414" s="48" t="s">
        <v>753</v>
      </c>
      <c r="E414" s="81">
        <v>0</v>
      </c>
      <c r="F414" s="48" t="s">
        <v>753</v>
      </c>
    </row>
    <row r="415" spans="1:6" s="59" customFormat="1" hidden="1" x14ac:dyDescent="0.3">
      <c r="A415" s="59" t="s">
        <v>360</v>
      </c>
      <c r="B415" s="81">
        <v>0</v>
      </c>
      <c r="C415" s="81">
        <v>0</v>
      </c>
      <c r="D415" s="48" t="s">
        <v>753</v>
      </c>
      <c r="E415" s="81">
        <v>0</v>
      </c>
      <c r="F415" s="48" t="s">
        <v>753</v>
      </c>
    </row>
    <row r="416" spans="1:6" s="59" customFormat="1" hidden="1" x14ac:dyDescent="0.3">
      <c r="A416" s="59" t="s">
        <v>361</v>
      </c>
      <c r="B416" s="81">
        <v>146</v>
      </c>
      <c r="C416" s="81">
        <v>0</v>
      </c>
      <c r="D416" s="48">
        <v>0</v>
      </c>
      <c r="E416" s="81">
        <v>0</v>
      </c>
      <c r="F416" s="48" t="s">
        <v>753</v>
      </c>
    </row>
    <row r="417" spans="1:6" s="59" customFormat="1" hidden="1" x14ac:dyDescent="0.3">
      <c r="A417" s="59" t="s">
        <v>362</v>
      </c>
      <c r="B417" s="81">
        <v>35</v>
      </c>
      <c r="C417" s="81">
        <v>0</v>
      </c>
      <c r="D417" s="48">
        <v>0</v>
      </c>
      <c r="E417" s="81">
        <v>0</v>
      </c>
      <c r="F417" s="48" t="s">
        <v>753</v>
      </c>
    </row>
    <row r="418" spans="1:6" s="59" customFormat="1" x14ac:dyDescent="0.3">
      <c r="A418" s="59" t="s">
        <v>355</v>
      </c>
      <c r="B418" s="81">
        <v>710</v>
      </c>
      <c r="C418" s="81">
        <v>137</v>
      </c>
      <c r="D418" s="48">
        <v>0.19295774647887323</v>
      </c>
      <c r="E418" s="81">
        <v>60</v>
      </c>
      <c r="F418" s="48">
        <v>0.43795620437956206</v>
      </c>
    </row>
    <row r="419" spans="1:6" s="59" customFormat="1" x14ac:dyDescent="0.3">
      <c r="A419" s="59" t="s">
        <v>240</v>
      </c>
      <c r="B419" s="81">
        <v>335</v>
      </c>
      <c r="C419" s="81">
        <v>93</v>
      </c>
      <c r="D419" s="48">
        <v>0.27761194029850744</v>
      </c>
      <c r="E419" s="81">
        <v>41</v>
      </c>
      <c r="F419" s="48">
        <v>0.44086021505376344</v>
      </c>
    </row>
    <row r="420" spans="1:6" s="59" customFormat="1" x14ac:dyDescent="0.3">
      <c r="A420" s="59" t="s">
        <v>372</v>
      </c>
      <c r="B420" s="81">
        <v>256</v>
      </c>
      <c r="C420" s="81">
        <v>47</v>
      </c>
      <c r="D420" s="48">
        <v>0.18359375</v>
      </c>
      <c r="E420" s="81">
        <v>21</v>
      </c>
      <c r="F420" s="48">
        <v>0.44680851063829785</v>
      </c>
    </row>
    <row r="421" spans="1:6" s="59" customFormat="1" x14ac:dyDescent="0.3">
      <c r="A421" s="59" t="s">
        <v>378</v>
      </c>
      <c r="B421" s="81">
        <v>81</v>
      </c>
      <c r="C421" s="81">
        <v>24</v>
      </c>
      <c r="D421" s="48">
        <v>0.29629629629629628</v>
      </c>
      <c r="E421" s="81">
        <v>11</v>
      </c>
      <c r="F421" s="48">
        <v>0.45833333333333331</v>
      </c>
    </row>
    <row r="422" spans="1:6" s="59" customFormat="1" x14ac:dyDescent="0.3">
      <c r="A422" s="59" t="s">
        <v>365</v>
      </c>
      <c r="B422" s="81">
        <v>207</v>
      </c>
      <c r="C422" s="81">
        <v>39</v>
      </c>
      <c r="D422" s="48">
        <v>0.18840579710144928</v>
      </c>
      <c r="E422" s="81">
        <v>18</v>
      </c>
      <c r="F422" s="48">
        <v>0.46153846153846156</v>
      </c>
    </row>
    <row r="423" spans="1:6" s="59" customFormat="1" hidden="1" x14ac:dyDescent="0.3">
      <c r="A423" s="59" t="s">
        <v>368</v>
      </c>
      <c r="B423" s="81">
        <v>23</v>
      </c>
      <c r="C423" s="81">
        <v>0</v>
      </c>
      <c r="D423" s="48">
        <v>0</v>
      </c>
      <c r="E423" s="81">
        <v>0</v>
      </c>
      <c r="F423" s="48" t="s">
        <v>753</v>
      </c>
    </row>
    <row r="424" spans="1:6" s="59" customFormat="1" x14ac:dyDescent="0.3">
      <c r="A424" s="59" t="s">
        <v>448</v>
      </c>
      <c r="B424" s="81">
        <v>175</v>
      </c>
      <c r="C424" s="81">
        <v>47</v>
      </c>
      <c r="D424" s="48">
        <v>0.26857142857142857</v>
      </c>
      <c r="E424" s="81">
        <v>22</v>
      </c>
      <c r="F424" s="48">
        <v>0.46808510638297873</v>
      </c>
    </row>
    <row r="425" spans="1:6" s="59" customFormat="1" hidden="1" x14ac:dyDescent="0.3">
      <c r="A425" s="59" t="s">
        <v>571</v>
      </c>
      <c r="B425" s="81">
        <v>0</v>
      </c>
      <c r="C425" s="81">
        <v>0</v>
      </c>
      <c r="D425" s="48" t="s">
        <v>753</v>
      </c>
      <c r="E425" s="81">
        <v>0</v>
      </c>
      <c r="F425" s="48" t="s">
        <v>753</v>
      </c>
    </row>
    <row r="426" spans="1:6" s="59" customFormat="1" x14ac:dyDescent="0.3">
      <c r="A426" s="59" t="s">
        <v>146</v>
      </c>
      <c r="B426" s="81">
        <v>2915</v>
      </c>
      <c r="C426" s="81">
        <v>755</v>
      </c>
      <c r="D426" s="48">
        <v>0.25900514579759865</v>
      </c>
      <c r="E426" s="81">
        <v>360</v>
      </c>
      <c r="F426" s="48">
        <v>0.47682119205298013</v>
      </c>
    </row>
    <row r="427" spans="1:6" s="59" customFormat="1" hidden="1" x14ac:dyDescent="0.3">
      <c r="A427" s="59" t="s">
        <v>572</v>
      </c>
      <c r="B427" s="81">
        <v>10</v>
      </c>
      <c r="C427" s="81">
        <v>0</v>
      </c>
      <c r="D427" s="48">
        <v>0</v>
      </c>
      <c r="E427" s="81">
        <v>0</v>
      </c>
      <c r="F427" s="48" t="s">
        <v>753</v>
      </c>
    </row>
    <row r="428" spans="1:6" s="59" customFormat="1" hidden="1" x14ac:dyDescent="0.3">
      <c r="A428" s="59" t="s">
        <v>371</v>
      </c>
      <c r="B428" s="81">
        <v>0</v>
      </c>
      <c r="C428" s="81">
        <v>0</v>
      </c>
      <c r="D428" s="48" t="s">
        <v>753</v>
      </c>
      <c r="E428" s="81">
        <v>0</v>
      </c>
      <c r="F428" s="48" t="s">
        <v>753</v>
      </c>
    </row>
    <row r="429" spans="1:6" s="59" customFormat="1" x14ac:dyDescent="0.3">
      <c r="A429" s="59" t="s">
        <v>199</v>
      </c>
      <c r="B429" s="81">
        <v>1091</v>
      </c>
      <c r="C429" s="81">
        <v>157</v>
      </c>
      <c r="D429" s="48">
        <v>0.14390467461044912</v>
      </c>
      <c r="E429" s="81">
        <v>76</v>
      </c>
      <c r="F429" s="48">
        <v>0.48407643312101911</v>
      </c>
    </row>
    <row r="430" spans="1:6" s="59" customFormat="1" hidden="1" x14ac:dyDescent="0.3">
      <c r="A430" s="59" t="s">
        <v>373</v>
      </c>
      <c r="B430" s="81">
        <v>0</v>
      </c>
      <c r="C430" s="81">
        <v>0</v>
      </c>
      <c r="D430" s="48" t="s">
        <v>753</v>
      </c>
      <c r="E430" s="81">
        <v>0</v>
      </c>
      <c r="F430" s="48" t="s">
        <v>753</v>
      </c>
    </row>
    <row r="431" spans="1:6" s="59" customFormat="1" hidden="1" x14ac:dyDescent="0.3">
      <c r="A431" s="59" t="s">
        <v>628</v>
      </c>
      <c r="B431" s="81">
        <v>0</v>
      </c>
      <c r="C431" s="81">
        <v>0</v>
      </c>
      <c r="D431" s="48" t="s">
        <v>753</v>
      </c>
      <c r="E431" s="81">
        <v>0</v>
      </c>
      <c r="F431" s="48" t="s">
        <v>753</v>
      </c>
    </row>
    <row r="432" spans="1:6" s="59" customFormat="1" hidden="1" x14ac:dyDescent="0.3">
      <c r="A432" s="59" t="s">
        <v>374</v>
      </c>
      <c r="B432" s="81">
        <v>0</v>
      </c>
      <c r="C432" s="81">
        <v>0</v>
      </c>
      <c r="D432" s="48" t="s">
        <v>753</v>
      </c>
      <c r="E432" s="81">
        <v>0</v>
      </c>
      <c r="F432" s="48" t="s">
        <v>753</v>
      </c>
    </row>
    <row r="433" spans="1:6" s="59" customFormat="1" hidden="1" x14ac:dyDescent="0.3">
      <c r="A433" s="59" t="s">
        <v>375</v>
      </c>
      <c r="B433" s="81">
        <v>0</v>
      </c>
      <c r="C433" s="81">
        <v>0</v>
      </c>
      <c r="D433" s="48" t="s">
        <v>753</v>
      </c>
      <c r="E433" s="81">
        <v>0</v>
      </c>
      <c r="F433" s="48" t="s">
        <v>753</v>
      </c>
    </row>
    <row r="434" spans="1:6" s="59" customFormat="1" hidden="1" x14ac:dyDescent="0.3">
      <c r="A434" s="59" t="s">
        <v>573</v>
      </c>
      <c r="B434" s="81">
        <v>0</v>
      </c>
      <c r="C434" s="81">
        <v>0</v>
      </c>
      <c r="D434" s="48" t="s">
        <v>753</v>
      </c>
      <c r="E434" s="81">
        <v>0</v>
      </c>
      <c r="F434" s="48" t="s">
        <v>753</v>
      </c>
    </row>
    <row r="435" spans="1:6" s="59" customFormat="1" hidden="1" x14ac:dyDescent="0.3">
      <c r="A435" s="59" t="s">
        <v>376</v>
      </c>
      <c r="B435" s="81">
        <v>25</v>
      </c>
      <c r="C435" s="81">
        <v>0</v>
      </c>
      <c r="D435" s="48">
        <v>0</v>
      </c>
      <c r="E435" s="81">
        <v>0</v>
      </c>
      <c r="F435" s="48" t="s">
        <v>753</v>
      </c>
    </row>
    <row r="436" spans="1:6" s="59" customFormat="1" hidden="1" x14ac:dyDescent="0.3">
      <c r="A436" s="59" t="s">
        <v>629</v>
      </c>
      <c r="B436" s="81">
        <v>0</v>
      </c>
      <c r="C436" s="81">
        <v>0</v>
      </c>
      <c r="D436" s="48" t="s">
        <v>753</v>
      </c>
      <c r="E436" s="81">
        <v>0</v>
      </c>
      <c r="F436" s="48" t="s">
        <v>753</v>
      </c>
    </row>
    <row r="437" spans="1:6" s="59" customFormat="1" hidden="1" x14ac:dyDescent="0.3">
      <c r="A437" s="59" t="s">
        <v>574</v>
      </c>
      <c r="B437" s="81">
        <v>29</v>
      </c>
      <c r="C437" s="81">
        <v>0</v>
      </c>
      <c r="D437" s="48">
        <v>0</v>
      </c>
      <c r="E437" s="81">
        <v>0</v>
      </c>
      <c r="F437" s="48" t="s">
        <v>753</v>
      </c>
    </row>
    <row r="438" spans="1:6" s="59" customFormat="1" hidden="1" x14ac:dyDescent="0.3">
      <c r="A438" s="59" t="s">
        <v>575</v>
      </c>
      <c r="B438" s="81">
        <v>25</v>
      </c>
      <c r="C438" s="81">
        <v>0</v>
      </c>
      <c r="D438" s="48">
        <v>0</v>
      </c>
      <c r="E438" s="81">
        <v>0</v>
      </c>
      <c r="F438" s="48" t="s">
        <v>753</v>
      </c>
    </row>
    <row r="439" spans="1:6" s="59" customFormat="1" hidden="1" x14ac:dyDescent="0.3">
      <c r="A439" s="59" t="s">
        <v>630</v>
      </c>
      <c r="B439" s="81">
        <v>0</v>
      </c>
      <c r="C439" s="81">
        <v>0</v>
      </c>
      <c r="D439" s="48" t="s">
        <v>753</v>
      </c>
      <c r="E439" s="81">
        <v>0</v>
      </c>
      <c r="F439" s="48" t="s">
        <v>753</v>
      </c>
    </row>
    <row r="440" spans="1:6" s="59" customFormat="1" hidden="1" x14ac:dyDescent="0.3">
      <c r="A440" s="59" t="s">
        <v>576</v>
      </c>
      <c r="B440" s="81">
        <v>24</v>
      </c>
      <c r="C440" s="81">
        <v>0</v>
      </c>
      <c r="D440" s="48">
        <v>0</v>
      </c>
      <c r="E440" s="81">
        <v>0</v>
      </c>
      <c r="F440" s="48" t="s">
        <v>753</v>
      </c>
    </row>
    <row r="441" spans="1:6" s="59" customFormat="1" hidden="1" x14ac:dyDescent="0.3">
      <c r="A441" s="59" t="s">
        <v>377</v>
      </c>
      <c r="B441" s="81">
        <v>81</v>
      </c>
      <c r="C441" s="81">
        <v>0</v>
      </c>
      <c r="D441" s="48">
        <v>0</v>
      </c>
      <c r="E441" s="81">
        <v>0</v>
      </c>
      <c r="F441" s="48" t="s">
        <v>753</v>
      </c>
    </row>
    <row r="442" spans="1:6" s="59" customFormat="1" x14ac:dyDescent="0.3">
      <c r="A442" s="59" t="s">
        <v>485</v>
      </c>
      <c r="B442" s="81">
        <v>592</v>
      </c>
      <c r="C442" s="81">
        <v>107</v>
      </c>
      <c r="D442" s="48">
        <v>0.18074324324324326</v>
      </c>
      <c r="E442" s="81">
        <v>52</v>
      </c>
      <c r="F442" s="48">
        <v>0.48598130841121495</v>
      </c>
    </row>
    <row r="443" spans="1:6" s="59" customFormat="1" hidden="1" x14ac:dyDescent="0.3">
      <c r="A443" s="59" t="s">
        <v>379</v>
      </c>
      <c r="B443" s="81">
        <v>113</v>
      </c>
      <c r="C443" s="81">
        <v>0</v>
      </c>
      <c r="D443" s="48">
        <v>0</v>
      </c>
      <c r="E443" s="81">
        <v>0</v>
      </c>
      <c r="F443" s="48" t="s">
        <v>753</v>
      </c>
    </row>
    <row r="444" spans="1:6" s="59" customFormat="1" hidden="1" x14ac:dyDescent="0.3">
      <c r="A444" s="59" t="s">
        <v>380</v>
      </c>
      <c r="B444" s="81">
        <v>0</v>
      </c>
      <c r="C444" s="81">
        <v>0</v>
      </c>
      <c r="D444" s="48" t="s">
        <v>753</v>
      </c>
      <c r="E444" s="81">
        <v>0</v>
      </c>
      <c r="F444" s="48" t="s">
        <v>753</v>
      </c>
    </row>
    <row r="445" spans="1:6" s="59" customFormat="1" hidden="1" x14ac:dyDescent="0.3">
      <c r="A445" s="59" t="s">
        <v>381</v>
      </c>
      <c r="B445" s="81">
        <v>0</v>
      </c>
      <c r="C445" s="81">
        <v>0</v>
      </c>
      <c r="D445" s="48" t="s">
        <v>753</v>
      </c>
      <c r="E445" s="81">
        <v>0</v>
      </c>
      <c r="F445" s="48" t="s">
        <v>753</v>
      </c>
    </row>
    <row r="446" spans="1:6" s="59" customFormat="1" hidden="1" x14ac:dyDescent="0.3">
      <c r="A446" s="59" t="s">
        <v>382</v>
      </c>
      <c r="B446" s="81">
        <v>0</v>
      </c>
      <c r="C446" s="81">
        <v>0</v>
      </c>
      <c r="D446" s="48" t="s">
        <v>753</v>
      </c>
      <c r="E446" s="81">
        <v>0</v>
      </c>
      <c r="F446" s="48" t="s">
        <v>753</v>
      </c>
    </row>
    <row r="447" spans="1:6" s="59" customFormat="1" hidden="1" x14ac:dyDescent="0.3">
      <c r="A447" s="59" t="s">
        <v>383</v>
      </c>
      <c r="B447" s="81">
        <v>0</v>
      </c>
      <c r="C447" s="81">
        <v>0</v>
      </c>
      <c r="D447" s="48" t="s">
        <v>753</v>
      </c>
      <c r="E447" s="81">
        <v>0</v>
      </c>
      <c r="F447" s="48" t="s">
        <v>753</v>
      </c>
    </row>
    <row r="448" spans="1:6" s="59" customFormat="1" hidden="1" x14ac:dyDescent="0.3">
      <c r="A448" s="59" t="s">
        <v>384</v>
      </c>
      <c r="B448" s="81">
        <v>0</v>
      </c>
      <c r="C448" s="81">
        <v>0</v>
      </c>
      <c r="D448" s="48" t="s">
        <v>753</v>
      </c>
      <c r="E448" s="81">
        <v>0</v>
      </c>
      <c r="F448" s="48" t="s">
        <v>753</v>
      </c>
    </row>
    <row r="449" spans="1:6" s="59" customFormat="1" hidden="1" x14ac:dyDescent="0.3">
      <c r="A449" s="59" t="s">
        <v>385</v>
      </c>
      <c r="B449" s="81">
        <v>0</v>
      </c>
      <c r="C449" s="81">
        <v>0</v>
      </c>
      <c r="D449" s="48" t="s">
        <v>753</v>
      </c>
      <c r="E449" s="81">
        <v>0</v>
      </c>
      <c r="F449" s="48" t="s">
        <v>753</v>
      </c>
    </row>
    <row r="450" spans="1:6" s="59" customFormat="1" hidden="1" x14ac:dyDescent="0.3">
      <c r="A450" s="59" t="s">
        <v>386</v>
      </c>
      <c r="B450" s="81">
        <v>130</v>
      </c>
      <c r="C450" s="81">
        <v>0</v>
      </c>
      <c r="D450" s="48">
        <v>0</v>
      </c>
      <c r="E450" s="81">
        <v>0</v>
      </c>
      <c r="F450" s="48" t="s">
        <v>753</v>
      </c>
    </row>
    <row r="451" spans="1:6" s="59" customFormat="1" hidden="1" x14ac:dyDescent="0.3">
      <c r="A451" s="59" t="s">
        <v>387</v>
      </c>
      <c r="B451" s="81">
        <v>0</v>
      </c>
      <c r="C451" s="81">
        <v>0</v>
      </c>
      <c r="D451" s="48" t="s">
        <v>753</v>
      </c>
      <c r="E451" s="81">
        <v>0</v>
      </c>
      <c r="F451" s="48" t="s">
        <v>753</v>
      </c>
    </row>
    <row r="452" spans="1:6" s="59" customFormat="1" hidden="1" x14ac:dyDescent="0.3">
      <c r="A452" s="59" t="s">
        <v>388</v>
      </c>
      <c r="B452" s="81">
        <v>0</v>
      </c>
      <c r="C452" s="81">
        <v>0</v>
      </c>
      <c r="D452" s="48" t="s">
        <v>753</v>
      </c>
      <c r="E452" s="81">
        <v>0</v>
      </c>
      <c r="F452" s="48" t="s">
        <v>753</v>
      </c>
    </row>
    <row r="453" spans="1:6" s="59" customFormat="1" hidden="1" x14ac:dyDescent="0.3">
      <c r="A453" s="59" t="s">
        <v>389</v>
      </c>
      <c r="B453" s="81">
        <v>0</v>
      </c>
      <c r="C453" s="81">
        <v>0</v>
      </c>
      <c r="D453" s="48" t="s">
        <v>753</v>
      </c>
      <c r="E453" s="81">
        <v>0</v>
      </c>
      <c r="F453" s="48" t="s">
        <v>753</v>
      </c>
    </row>
    <row r="454" spans="1:6" s="59" customFormat="1" hidden="1" x14ac:dyDescent="0.3">
      <c r="A454" s="59" t="s">
        <v>390</v>
      </c>
      <c r="B454" s="81">
        <v>0</v>
      </c>
      <c r="C454" s="81">
        <v>0</v>
      </c>
      <c r="D454" s="48" t="s">
        <v>753</v>
      </c>
      <c r="E454" s="81">
        <v>0</v>
      </c>
      <c r="F454" s="48" t="s">
        <v>753</v>
      </c>
    </row>
    <row r="455" spans="1:6" s="59" customFormat="1" hidden="1" x14ac:dyDescent="0.3">
      <c r="A455" s="59" t="s">
        <v>391</v>
      </c>
      <c r="B455" s="81">
        <v>0</v>
      </c>
      <c r="C455" s="81">
        <v>0</v>
      </c>
      <c r="D455" s="48" t="s">
        <v>753</v>
      </c>
      <c r="E455" s="81">
        <v>0</v>
      </c>
      <c r="F455" s="48" t="s">
        <v>753</v>
      </c>
    </row>
    <row r="456" spans="1:6" s="59" customFormat="1" hidden="1" x14ac:dyDescent="0.3">
      <c r="A456" s="59" t="s">
        <v>392</v>
      </c>
      <c r="B456" s="81">
        <v>0</v>
      </c>
      <c r="C456" s="81">
        <v>0</v>
      </c>
      <c r="D456" s="48" t="s">
        <v>753</v>
      </c>
      <c r="E456" s="81">
        <v>0</v>
      </c>
      <c r="F456" s="48" t="s">
        <v>753</v>
      </c>
    </row>
    <row r="457" spans="1:6" s="59" customFormat="1" hidden="1" x14ac:dyDescent="0.3">
      <c r="A457" s="59" t="s">
        <v>631</v>
      </c>
      <c r="B457" s="81">
        <v>0</v>
      </c>
      <c r="C457" s="81">
        <v>0</v>
      </c>
      <c r="D457" s="48" t="s">
        <v>753</v>
      </c>
      <c r="E457" s="81">
        <v>0</v>
      </c>
      <c r="F457" s="48" t="s">
        <v>753</v>
      </c>
    </row>
    <row r="458" spans="1:6" s="59" customFormat="1" hidden="1" x14ac:dyDescent="0.3">
      <c r="A458" s="59" t="s">
        <v>393</v>
      </c>
      <c r="B458" s="81">
        <v>0</v>
      </c>
      <c r="C458" s="81">
        <v>0</v>
      </c>
      <c r="D458" s="48" t="s">
        <v>753</v>
      </c>
      <c r="E458" s="81">
        <v>0</v>
      </c>
      <c r="F458" s="48" t="s">
        <v>753</v>
      </c>
    </row>
    <row r="459" spans="1:6" s="59" customFormat="1" hidden="1" x14ac:dyDescent="0.3">
      <c r="A459" s="59" t="s">
        <v>632</v>
      </c>
      <c r="B459" s="81">
        <v>0</v>
      </c>
      <c r="C459" s="81">
        <v>0</v>
      </c>
      <c r="D459" s="48" t="s">
        <v>753</v>
      </c>
      <c r="E459" s="81">
        <v>0</v>
      </c>
      <c r="F459" s="48" t="s">
        <v>753</v>
      </c>
    </row>
    <row r="460" spans="1:6" s="59" customFormat="1" hidden="1" x14ac:dyDescent="0.3">
      <c r="A460" s="59" t="s">
        <v>394</v>
      </c>
      <c r="B460" s="81">
        <v>0</v>
      </c>
      <c r="C460" s="81">
        <v>0</v>
      </c>
      <c r="D460" s="48" t="s">
        <v>753</v>
      </c>
      <c r="E460" s="81">
        <v>0</v>
      </c>
      <c r="F460" s="48" t="s">
        <v>753</v>
      </c>
    </row>
    <row r="461" spans="1:6" s="59" customFormat="1" hidden="1" x14ac:dyDescent="0.3">
      <c r="A461" s="59" t="s">
        <v>577</v>
      </c>
      <c r="B461" s="81">
        <v>14</v>
      </c>
      <c r="C461" s="81">
        <v>0</v>
      </c>
      <c r="D461" s="48">
        <v>0</v>
      </c>
      <c r="E461" s="81">
        <v>0</v>
      </c>
      <c r="F461" s="48" t="s">
        <v>753</v>
      </c>
    </row>
    <row r="462" spans="1:6" s="59" customFormat="1" hidden="1" x14ac:dyDescent="0.3">
      <c r="A462" s="59" t="s">
        <v>395</v>
      </c>
      <c r="B462" s="81">
        <v>16</v>
      </c>
      <c r="C462" s="81">
        <v>0</v>
      </c>
      <c r="D462" s="48">
        <v>0</v>
      </c>
      <c r="E462" s="81">
        <v>0</v>
      </c>
      <c r="F462" s="48" t="s">
        <v>753</v>
      </c>
    </row>
    <row r="463" spans="1:6" s="59" customFormat="1" hidden="1" x14ac:dyDescent="0.3">
      <c r="A463" s="59" t="s">
        <v>605</v>
      </c>
      <c r="B463" s="81">
        <v>0</v>
      </c>
      <c r="C463" s="81">
        <v>0</v>
      </c>
      <c r="D463" s="48" t="s">
        <v>753</v>
      </c>
      <c r="E463" s="81">
        <v>0</v>
      </c>
      <c r="F463" s="48" t="s">
        <v>753</v>
      </c>
    </row>
    <row r="464" spans="1:6" s="59" customFormat="1" hidden="1" x14ac:dyDescent="0.3">
      <c r="A464" s="59" t="s">
        <v>633</v>
      </c>
      <c r="B464" s="81">
        <v>0</v>
      </c>
      <c r="C464" s="81">
        <v>0</v>
      </c>
      <c r="D464" s="48" t="s">
        <v>753</v>
      </c>
      <c r="E464" s="81">
        <v>0</v>
      </c>
      <c r="F464" s="48" t="s">
        <v>753</v>
      </c>
    </row>
    <row r="465" spans="1:6" s="59" customFormat="1" hidden="1" x14ac:dyDescent="0.3">
      <c r="A465" s="59" t="s">
        <v>396</v>
      </c>
      <c r="B465" s="81">
        <v>0</v>
      </c>
      <c r="C465" s="81">
        <v>0</v>
      </c>
      <c r="D465" s="48" t="s">
        <v>753</v>
      </c>
      <c r="E465" s="81">
        <v>0</v>
      </c>
      <c r="F465" s="48" t="s">
        <v>753</v>
      </c>
    </row>
    <row r="466" spans="1:6" s="59" customFormat="1" hidden="1" x14ac:dyDescent="0.3">
      <c r="A466" s="59" t="s">
        <v>397</v>
      </c>
      <c r="B466" s="81">
        <v>23</v>
      </c>
      <c r="C466" s="81">
        <v>0</v>
      </c>
      <c r="D466" s="48">
        <v>0</v>
      </c>
      <c r="E466" s="81">
        <v>0</v>
      </c>
      <c r="F466" s="48" t="s">
        <v>753</v>
      </c>
    </row>
    <row r="467" spans="1:6" s="59" customFormat="1" hidden="1" x14ac:dyDescent="0.3">
      <c r="A467" s="59" t="s">
        <v>398</v>
      </c>
      <c r="B467" s="81">
        <v>0</v>
      </c>
      <c r="C467" s="81">
        <v>0</v>
      </c>
      <c r="D467" s="48" t="s">
        <v>753</v>
      </c>
      <c r="E467" s="81">
        <v>0</v>
      </c>
      <c r="F467" s="48" t="s">
        <v>753</v>
      </c>
    </row>
    <row r="468" spans="1:6" s="59" customFormat="1" hidden="1" x14ac:dyDescent="0.3">
      <c r="A468" s="59" t="s">
        <v>399</v>
      </c>
      <c r="B468" s="81">
        <v>0</v>
      </c>
      <c r="C468" s="81">
        <v>0</v>
      </c>
      <c r="D468" s="48" t="s">
        <v>753</v>
      </c>
      <c r="E468" s="81">
        <v>0</v>
      </c>
      <c r="F468" s="48" t="s">
        <v>753</v>
      </c>
    </row>
    <row r="469" spans="1:6" s="59" customFormat="1" hidden="1" x14ac:dyDescent="0.3">
      <c r="A469" s="59" t="s">
        <v>400</v>
      </c>
      <c r="B469" s="81">
        <v>11</v>
      </c>
      <c r="C469" s="81">
        <v>11</v>
      </c>
      <c r="D469" s="48">
        <v>1</v>
      </c>
      <c r="E469" s="81">
        <v>10</v>
      </c>
      <c r="F469" s="48">
        <v>0.90909090909090906</v>
      </c>
    </row>
    <row r="470" spans="1:6" s="59" customFormat="1" hidden="1" x14ac:dyDescent="0.3">
      <c r="A470" s="59" t="s">
        <v>606</v>
      </c>
      <c r="B470" s="81">
        <v>0</v>
      </c>
      <c r="C470" s="81">
        <v>0</v>
      </c>
      <c r="D470" s="48" t="s">
        <v>753</v>
      </c>
      <c r="E470" s="81">
        <v>0</v>
      </c>
      <c r="F470" s="48" t="s">
        <v>753</v>
      </c>
    </row>
    <row r="471" spans="1:6" s="59" customFormat="1" hidden="1" x14ac:dyDescent="0.3">
      <c r="A471" s="59" t="s">
        <v>401</v>
      </c>
      <c r="B471" s="81">
        <v>0</v>
      </c>
      <c r="C471" s="81">
        <v>0</v>
      </c>
      <c r="D471" s="48" t="s">
        <v>753</v>
      </c>
      <c r="E471" s="81">
        <v>0</v>
      </c>
      <c r="F471" s="48" t="s">
        <v>753</v>
      </c>
    </row>
    <row r="472" spans="1:6" s="59" customFormat="1" hidden="1" x14ac:dyDescent="0.3">
      <c r="A472" s="59" t="s">
        <v>607</v>
      </c>
      <c r="B472" s="81">
        <v>0</v>
      </c>
      <c r="C472" s="81">
        <v>0</v>
      </c>
      <c r="D472" s="48" t="s">
        <v>753</v>
      </c>
      <c r="E472" s="81">
        <v>0</v>
      </c>
      <c r="F472" s="48" t="s">
        <v>753</v>
      </c>
    </row>
    <row r="473" spans="1:6" s="59" customFormat="1" hidden="1" x14ac:dyDescent="0.3">
      <c r="A473" s="59" t="s">
        <v>578</v>
      </c>
      <c r="B473" s="81">
        <v>0</v>
      </c>
      <c r="C473" s="81">
        <v>0</v>
      </c>
      <c r="D473" s="48" t="s">
        <v>753</v>
      </c>
      <c r="E473" s="81">
        <v>0</v>
      </c>
      <c r="F473" s="48" t="s">
        <v>753</v>
      </c>
    </row>
    <row r="474" spans="1:6" s="59" customFormat="1" hidden="1" x14ac:dyDescent="0.3">
      <c r="A474" s="59" t="s">
        <v>402</v>
      </c>
      <c r="B474" s="81">
        <v>0</v>
      </c>
      <c r="C474" s="81">
        <v>0</v>
      </c>
      <c r="D474" s="48" t="s">
        <v>753</v>
      </c>
      <c r="E474" s="81">
        <v>0</v>
      </c>
      <c r="F474" s="48" t="s">
        <v>753</v>
      </c>
    </row>
    <row r="475" spans="1:6" s="59" customFormat="1" hidden="1" x14ac:dyDescent="0.3">
      <c r="A475" s="59" t="s">
        <v>403</v>
      </c>
      <c r="B475" s="81">
        <v>0</v>
      </c>
      <c r="C475" s="81">
        <v>0</v>
      </c>
      <c r="D475" s="48" t="s">
        <v>753</v>
      </c>
      <c r="E475" s="81">
        <v>0</v>
      </c>
      <c r="F475" s="48" t="s">
        <v>753</v>
      </c>
    </row>
    <row r="476" spans="1:6" s="59" customFormat="1" hidden="1" x14ac:dyDescent="0.3">
      <c r="A476" s="59" t="s">
        <v>634</v>
      </c>
      <c r="B476" s="81">
        <v>0</v>
      </c>
      <c r="C476" s="81">
        <v>0</v>
      </c>
      <c r="D476" s="48" t="s">
        <v>753</v>
      </c>
      <c r="E476" s="81">
        <v>0</v>
      </c>
      <c r="F476" s="48" t="s">
        <v>753</v>
      </c>
    </row>
    <row r="477" spans="1:6" s="59" customFormat="1" hidden="1" x14ac:dyDescent="0.3">
      <c r="A477" s="59" t="s">
        <v>608</v>
      </c>
      <c r="B477" s="81">
        <v>0</v>
      </c>
      <c r="C477" s="81">
        <v>0</v>
      </c>
      <c r="D477" s="48" t="s">
        <v>753</v>
      </c>
      <c r="E477" s="81">
        <v>0</v>
      </c>
      <c r="F477" s="48" t="s">
        <v>753</v>
      </c>
    </row>
    <row r="478" spans="1:6" s="59" customFormat="1" hidden="1" x14ac:dyDescent="0.3">
      <c r="A478" s="59" t="s">
        <v>404</v>
      </c>
      <c r="B478" s="81">
        <v>0</v>
      </c>
      <c r="C478" s="81">
        <v>0</v>
      </c>
      <c r="D478" s="48" t="s">
        <v>753</v>
      </c>
      <c r="E478" s="81">
        <v>0</v>
      </c>
      <c r="F478" s="48" t="s">
        <v>753</v>
      </c>
    </row>
    <row r="479" spans="1:6" s="59" customFormat="1" hidden="1" x14ac:dyDescent="0.3">
      <c r="A479" s="59" t="s">
        <v>405</v>
      </c>
      <c r="B479" s="81">
        <v>0</v>
      </c>
      <c r="C479" s="81">
        <v>0</v>
      </c>
      <c r="D479" s="48" t="s">
        <v>753</v>
      </c>
      <c r="E479" s="81">
        <v>0</v>
      </c>
      <c r="F479" s="48" t="s">
        <v>753</v>
      </c>
    </row>
    <row r="480" spans="1:6" s="59" customFormat="1" hidden="1" x14ac:dyDescent="0.3">
      <c r="A480" s="59" t="s">
        <v>635</v>
      </c>
      <c r="B480" s="81">
        <v>0</v>
      </c>
      <c r="C480" s="81">
        <v>0</v>
      </c>
      <c r="D480" s="48" t="s">
        <v>753</v>
      </c>
      <c r="E480" s="81">
        <v>0</v>
      </c>
      <c r="F480" s="48" t="s">
        <v>753</v>
      </c>
    </row>
    <row r="481" spans="1:6" s="59" customFormat="1" hidden="1" x14ac:dyDescent="0.3">
      <c r="A481" s="59" t="s">
        <v>579</v>
      </c>
      <c r="B481" s="81">
        <v>70</v>
      </c>
      <c r="C481" s="81">
        <v>0</v>
      </c>
      <c r="D481" s="48">
        <v>0</v>
      </c>
      <c r="E481" s="81">
        <v>0</v>
      </c>
      <c r="F481" s="48" t="s">
        <v>753</v>
      </c>
    </row>
    <row r="482" spans="1:6" s="59" customFormat="1" hidden="1" x14ac:dyDescent="0.3">
      <c r="A482" s="59" t="s">
        <v>580</v>
      </c>
      <c r="B482" s="81">
        <v>0</v>
      </c>
      <c r="C482" s="81">
        <v>0</v>
      </c>
      <c r="D482" s="48" t="s">
        <v>753</v>
      </c>
      <c r="E482" s="81">
        <v>0</v>
      </c>
      <c r="F482" s="48" t="s">
        <v>753</v>
      </c>
    </row>
    <row r="483" spans="1:6" s="59" customFormat="1" hidden="1" x14ac:dyDescent="0.3">
      <c r="A483" s="59" t="s">
        <v>636</v>
      </c>
      <c r="B483" s="81">
        <v>0</v>
      </c>
      <c r="C483" s="81">
        <v>0</v>
      </c>
      <c r="D483" s="48" t="s">
        <v>753</v>
      </c>
      <c r="E483" s="81">
        <v>0</v>
      </c>
      <c r="F483" s="48" t="s">
        <v>753</v>
      </c>
    </row>
    <row r="484" spans="1:6" s="59" customFormat="1" hidden="1" x14ac:dyDescent="0.3">
      <c r="A484" s="59" t="s">
        <v>581</v>
      </c>
      <c r="B484" s="81">
        <v>181</v>
      </c>
      <c r="C484" s="81">
        <v>0</v>
      </c>
      <c r="D484" s="48">
        <v>0</v>
      </c>
      <c r="E484" s="81">
        <v>0</v>
      </c>
      <c r="F484" s="48" t="s">
        <v>753</v>
      </c>
    </row>
    <row r="485" spans="1:6" s="59" customFormat="1" hidden="1" x14ac:dyDescent="0.3">
      <c r="A485" s="59" t="s">
        <v>406</v>
      </c>
      <c r="B485" s="81">
        <v>0</v>
      </c>
      <c r="C485" s="81">
        <v>0</v>
      </c>
      <c r="D485" s="48" t="s">
        <v>753</v>
      </c>
      <c r="E485" s="81">
        <v>0</v>
      </c>
      <c r="F485" s="48" t="s">
        <v>753</v>
      </c>
    </row>
    <row r="486" spans="1:6" s="59" customFormat="1" hidden="1" x14ac:dyDescent="0.3">
      <c r="A486" s="59" t="s">
        <v>407</v>
      </c>
      <c r="B486" s="81">
        <v>0</v>
      </c>
      <c r="C486" s="81">
        <v>0</v>
      </c>
      <c r="D486" s="48" t="s">
        <v>753</v>
      </c>
      <c r="E486" s="81">
        <v>0</v>
      </c>
      <c r="F486" s="48" t="s">
        <v>753</v>
      </c>
    </row>
    <row r="487" spans="1:6" s="59" customFormat="1" hidden="1" x14ac:dyDescent="0.3">
      <c r="A487" s="59" t="s">
        <v>424</v>
      </c>
      <c r="B487" s="81">
        <v>0</v>
      </c>
      <c r="C487" s="81">
        <v>0</v>
      </c>
      <c r="D487" s="48" t="s">
        <v>753</v>
      </c>
      <c r="E487" s="81">
        <v>0</v>
      </c>
      <c r="F487" s="48" t="s">
        <v>753</v>
      </c>
    </row>
    <row r="488" spans="1:6" s="59" customFormat="1" hidden="1" x14ac:dyDescent="0.3">
      <c r="A488" s="59" t="s">
        <v>408</v>
      </c>
      <c r="B488" s="81">
        <v>18</v>
      </c>
      <c r="C488" s="81">
        <v>18</v>
      </c>
      <c r="D488" s="48">
        <v>1</v>
      </c>
      <c r="E488" s="81">
        <v>18</v>
      </c>
      <c r="F488" s="48">
        <v>1</v>
      </c>
    </row>
    <row r="489" spans="1:6" s="59" customFormat="1" x14ac:dyDescent="0.3">
      <c r="A489" s="59" t="s">
        <v>155</v>
      </c>
      <c r="B489" s="81">
        <v>540</v>
      </c>
      <c r="C489" s="81">
        <v>122</v>
      </c>
      <c r="D489" s="48">
        <v>0.22592592592592592</v>
      </c>
      <c r="E489" s="81">
        <v>60</v>
      </c>
      <c r="F489" s="48">
        <v>0.49180327868852458</v>
      </c>
    </row>
    <row r="490" spans="1:6" s="59" customFormat="1" hidden="1" x14ac:dyDescent="0.3">
      <c r="A490" s="59" t="s">
        <v>410</v>
      </c>
      <c r="B490" s="81">
        <v>32</v>
      </c>
      <c r="C490" s="81">
        <v>0</v>
      </c>
      <c r="D490" s="48">
        <v>0</v>
      </c>
      <c r="E490" s="81">
        <v>11</v>
      </c>
      <c r="F490" s="48" t="s">
        <v>753</v>
      </c>
    </row>
    <row r="491" spans="1:6" s="59" customFormat="1" hidden="1" x14ac:dyDescent="0.3">
      <c r="A491" s="59" t="s">
        <v>411</v>
      </c>
      <c r="B491" s="81">
        <v>34</v>
      </c>
      <c r="C491" s="81">
        <v>0</v>
      </c>
      <c r="D491" s="48">
        <v>0</v>
      </c>
      <c r="E491" s="81">
        <v>0</v>
      </c>
      <c r="F491" s="48" t="s">
        <v>753</v>
      </c>
    </row>
    <row r="492" spans="1:6" s="59" customFormat="1" hidden="1" x14ac:dyDescent="0.3">
      <c r="A492" s="59" t="s">
        <v>412</v>
      </c>
      <c r="B492" s="81">
        <v>25</v>
      </c>
      <c r="C492" s="81">
        <v>0</v>
      </c>
      <c r="D492" s="48">
        <v>0</v>
      </c>
      <c r="E492" s="81">
        <v>0</v>
      </c>
      <c r="F492" s="48" t="s">
        <v>753</v>
      </c>
    </row>
    <row r="493" spans="1:6" s="59" customFormat="1" x14ac:dyDescent="0.3">
      <c r="A493" s="59" t="s">
        <v>247</v>
      </c>
      <c r="B493" s="81">
        <v>487</v>
      </c>
      <c r="C493" s="81">
        <v>95</v>
      </c>
      <c r="D493" s="48">
        <v>0.19507186858316222</v>
      </c>
      <c r="E493" s="81">
        <v>47</v>
      </c>
      <c r="F493" s="48">
        <v>0.49473684210526314</v>
      </c>
    </row>
    <row r="494" spans="1:6" s="59" customFormat="1" hidden="1" x14ac:dyDescent="0.3">
      <c r="A494" s="59" t="s">
        <v>582</v>
      </c>
      <c r="B494" s="81">
        <v>27</v>
      </c>
      <c r="C494" s="81">
        <v>0</v>
      </c>
      <c r="D494" s="48">
        <v>0</v>
      </c>
      <c r="E494" s="81">
        <v>0</v>
      </c>
      <c r="F494" s="48" t="s">
        <v>753</v>
      </c>
    </row>
    <row r="495" spans="1:6" s="59" customFormat="1" hidden="1" x14ac:dyDescent="0.3">
      <c r="A495" s="59" t="s">
        <v>414</v>
      </c>
      <c r="B495" s="81">
        <v>105</v>
      </c>
      <c r="C495" s="81">
        <v>0</v>
      </c>
      <c r="D495" s="48">
        <v>0</v>
      </c>
      <c r="E495" s="81">
        <v>0</v>
      </c>
      <c r="F495" s="48" t="s">
        <v>753</v>
      </c>
    </row>
    <row r="496" spans="1:6" s="59" customFormat="1" x14ac:dyDescent="0.3">
      <c r="A496" s="59" t="s">
        <v>27</v>
      </c>
      <c r="B496" s="81">
        <v>195</v>
      </c>
      <c r="C496" s="81">
        <v>48</v>
      </c>
      <c r="D496" s="48">
        <v>0.24615384615384617</v>
      </c>
      <c r="E496" s="81">
        <v>24</v>
      </c>
      <c r="F496" s="48">
        <v>0.5</v>
      </c>
    </row>
    <row r="497" spans="1:6" s="59" customFormat="1" x14ac:dyDescent="0.3">
      <c r="A497" s="59" t="s">
        <v>245</v>
      </c>
      <c r="B497" s="81">
        <v>145</v>
      </c>
      <c r="C497" s="81">
        <v>22</v>
      </c>
      <c r="D497" s="48">
        <v>0.15172413793103448</v>
      </c>
      <c r="E497" s="81">
        <v>11</v>
      </c>
      <c r="F497" s="48">
        <v>0.5</v>
      </c>
    </row>
    <row r="498" spans="1:6" s="59" customFormat="1" x14ac:dyDescent="0.3">
      <c r="A498" s="59" t="s">
        <v>326</v>
      </c>
      <c r="B498" s="81">
        <v>281</v>
      </c>
      <c r="C498" s="81">
        <v>51</v>
      </c>
      <c r="D498" s="48">
        <v>0.18149466192170818</v>
      </c>
      <c r="E498" s="81">
        <v>26</v>
      </c>
      <c r="F498" s="48">
        <v>0.50980392156862742</v>
      </c>
    </row>
    <row r="499" spans="1:6" s="59" customFormat="1" x14ac:dyDescent="0.3">
      <c r="A499" s="59" t="s">
        <v>465</v>
      </c>
      <c r="B499" s="81">
        <v>67</v>
      </c>
      <c r="C499" s="81">
        <v>23</v>
      </c>
      <c r="D499" s="48">
        <v>0.34328358208955223</v>
      </c>
      <c r="E499" s="81">
        <v>12</v>
      </c>
      <c r="F499" s="48">
        <v>0.52173913043478259</v>
      </c>
    </row>
    <row r="500" spans="1:6" s="59" customFormat="1" hidden="1" x14ac:dyDescent="0.3">
      <c r="A500" s="59" t="s">
        <v>419</v>
      </c>
      <c r="B500" s="81">
        <v>78</v>
      </c>
      <c r="C500" s="81">
        <v>0</v>
      </c>
      <c r="D500" s="48">
        <v>0</v>
      </c>
      <c r="E500" s="81">
        <v>0</v>
      </c>
      <c r="F500" s="48" t="s">
        <v>753</v>
      </c>
    </row>
    <row r="501" spans="1:6" s="59" customFormat="1" hidden="1" x14ac:dyDescent="0.3">
      <c r="A501" s="59" t="s">
        <v>425</v>
      </c>
      <c r="B501" s="81">
        <v>0</v>
      </c>
      <c r="C501" s="81">
        <v>0</v>
      </c>
      <c r="D501" s="48" t="s">
        <v>753</v>
      </c>
      <c r="E501" s="81">
        <v>0</v>
      </c>
      <c r="F501" s="48" t="s">
        <v>753</v>
      </c>
    </row>
    <row r="502" spans="1:6" s="59" customFormat="1" x14ac:dyDescent="0.3">
      <c r="A502" s="59" t="s">
        <v>132</v>
      </c>
      <c r="B502" s="81">
        <v>325</v>
      </c>
      <c r="C502" s="81">
        <v>63</v>
      </c>
      <c r="D502" s="48">
        <v>0.19384615384615383</v>
      </c>
      <c r="E502" s="81">
        <v>33</v>
      </c>
      <c r="F502" s="48">
        <v>0.52380952380952384</v>
      </c>
    </row>
    <row r="503" spans="1:6" s="59" customFormat="1" hidden="1" x14ac:dyDescent="0.3">
      <c r="A503" s="59" t="s">
        <v>426</v>
      </c>
      <c r="B503" s="81">
        <v>19</v>
      </c>
      <c r="C503" s="81">
        <v>0</v>
      </c>
      <c r="D503" s="48">
        <v>0</v>
      </c>
      <c r="E503" s="81">
        <v>0</v>
      </c>
      <c r="F503" s="48" t="s">
        <v>753</v>
      </c>
    </row>
    <row r="504" spans="1:6" s="59" customFormat="1" hidden="1" x14ac:dyDescent="0.3">
      <c r="A504" s="59" t="s">
        <v>585</v>
      </c>
      <c r="B504" s="81">
        <v>66</v>
      </c>
      <c r="C504" s="81">
        <v>0</v>
      </c>
      <c r="D504" s="48">
        <v>0</v>
      </c>
      <c r="E504" s="81">
        <v>0</v>
      </c>
      <c r="F504" s="48" t="s">
        <v>753</v>
      </c>
    </row>
    <row r="505" spans="1:6" s="59" customFormat="1" x14ac:dyDescent="0.3">
      <c r="A505" s="59" t="s">
        <v>216</v>
      </c>
      <c r="B505" s="81">
        <v>66</v>
      </c>
      <c r="C505" s="81">
        <v>21</v>
      </c>
      <c r="D505" s="48">
        <v>0.31818181818181818</v>
      </c>
      <c r="E505" s="81">
        <v>11</v>
      </c>
      <c r="F505" s="48">
        <v>0.52380952380952384</v>
      </c>
    </row>
    <row r="506" spans="1:6" s="59" customFormat="1" x14ac:dyDescent="0.3">
      <c r="A506" s="59" t="s">
        <v>252</v>
      </c>
      <c r="B506" s="81">
        <v>151</v>
      </c>
      <c r="C506" s="81">
        <v>36</v>
      </c>
      <c r="D506" s="48">
        <v>0.23841059602649006</v>
      </c>
      <c r="E506" s="81">
        <v>19</v>
      </c>
      <c r="F506" s="48">
        <v>0.52777777777777779</v>
      </c>
    </row>
    <row r="507" spans="1:6" s="59" customFormat="1" hidden="1" x14ac:dyDescent="0.3">
      <c r="A507" s="59" t="s">
        <v>583</v>
      </c>
      <c r="B507" s="81">
        <v>0</v>
      </c>
      <c r="C507" s="81">
        <v>0</v>
      </c>
      <c r="D507" s="48" t="s">
        <v>753</v>
      </c>
      <c r="E507" s="81">
        <v>0</v>
      </c>
      <c r="F507" s="48" t="s">
        <v>753</v>
      </c>
    </row>
    <row r="508" spans="1:6" s="59" customFormat="1" hidden="1" x14ac:dyDescent="0.3">
      <c r="A508" s="59" t="s">
        <v>427</v>
      </c>
      <c r="B508" s="81">
        <v>26</v>
      </c>
      <c r="C508" s="81">
        <v>0</v>
      </c>
      <c r="D508" s="48">
        <v>0</v>
      </c>
      <c r="E508" s="81">
        <v>0</v>
      </c>
      <c r="F508" s="48" t="s">
        <v>753</v>
      </c>
    </row>
    <row r="509" spans="1:6" s="59" customFormat="1" x14ac:dyDescent="0.3">
      <c r="A509" s="59" t="s">
        <v>469</v>
      </c>
      <c r="B509" s="81">
        <v>880</v>
      </c>
      <c r="C509" s="81">
        <v>111</v>
      </c>
      <c r="D509" s="48">
        <v>0.12613636363636363</v>
      </c>
      <c r="E509" s="81">
        <v>59</v>
      </c>
      <c r="F509" s="48">
        <v>0.53153153153153154</v>
      </c>
    </row>
    <row r="510" spans="1:6" s="59" customFormat="1" x14ac:dyDescent="0.3">
      <c r="A510" s="59" t="s">
        <v>95</v>
      </c>
      <c r="B510" s="81">
        <v>383</v>
      </c>
      <c r="C510" s="81">
        <v>102</v>
      </c>
      <c r="D510" s="48">
        <v>0.26631853785900783</v>
      </c>
      <c r="E510" s="81">
        <v>55</v>
      </c>
      <c r="F510" s="48">
        <v>0.53921568627450978</v>
      </c>
    </row>
    <row r="511" spans="1:6" s="59" customFormat="1" x14ac:dyDescent="0.3">
      <c r="A511" s="59" t="s">
        <v>96</v>
      </c>
      <c r="B511" s="81">
        <v>321</v>
      </c>
      <c r="C511" s="81">
        <v>92</v>
      </c>
      <c r="D511" s="48">
        <v>0.28660436137071649</v>
      </c>
      <c r="E511" s="81">
        <v>50</v>
      </c>
      <c r="F511" s="48">
        <v>0.54347826086956519</v>
      </c>
    </row>
    <row r="512" spans="1:6" s="59" customFormat="1" hidden="1" x14ac:dyDescent="0.3">
      <c r="A512" s="59" t="s">
        <v>431</v>
      </c>
      <c r="B512" s="81">
        <v>20</v>
      </c>
      <c r="C512" s="81">
        <v>0</v>
      </c>
      <c r="D512" s="48">
        <v>0</v>
      </c>
      <c r="E512" s="81">
        <v>0</v>
      </c>
      <c r="F512" s="48" t="s">
        <v>753</v>
      </c>
    </row>
    <row r="513" spans="1:6" s="59" customFormat="1" x14ac:dyDescent="0.3">
      <c r="A513" s="59" t="s">
        <v>262</v>
      </c>
      <c r="B513" s="81">
        <v>938</v>
      </c>
      <c r="C513" s="81">
        <v>97</v>
      </c>
      <c r="D513" s="48">
        <v>0.10341151385927505</v>
      </c>
      <c r="E513" s="81">
        <v>53</v>
      </c>
      <c r="F513" s="48">
        <v>0.54639175257731953</v>
      </c>
    </row>
    <row r="514" spans="1:6" s="59" customFormat="1" x14ac:dyDescent="0.3">
      <c r="A514" s="59" t="s">
        <v>309</v>
      </c>
      <c r="B514" s="81">
        <v>187</v>
      </c>
      <c r="C514" s="81">
        <v>31</v>
      </c>
      <c r="D514" s="48">
        <v>0.16577540106951871</v>
      </c>
      <c r="E514" s="81">
        <v>17</v>
      </c>
      <c r="F514" s="48">
        <v>0.54838709677419351</v>
      </c>
    </row>
    <row r="515" spans="1:6" s="59" customFormat="1" hidden="1" x14ac:dyDescent="0.3">
      <c r="A515" s="59" t="s">
        <v>434</v>
      </c>
      <c r="B515" s="81">
        <v>0</v>
      </c>
      <c r="C515" s="81">
        <v>0</v>
      </c>
      <c r="D515" s="48" t="s">
        <v>753</v>
      </c>
      <c r="E515" s="81">
        <v>0</v>
      </c>
      <c r="F515" s="48" t="s">
        <v>753</v>
      </c>
    </row>
    <row r="516" spans="1:6" s="59" customFormat="1" hidden="1" x14ac:dyDescent="0.3">
      <c r="A516" s="59" t="s">
        <v>435</v>
      </c>
      <c r="B516" s="81">
        <v>0</v>
      </c>
      <c r="C516" s="81">
        <v>0</v>
      </c>
      <c r="D516" s="48" t="s">
        <v>753</v>
      </c>
      <c r="E516" s="81">
        <v>0</v>
      </c>
      <c r="F516" s="48" t="s">
        <v>753</v>
      </c>
    </row>
    <row r="517" spans="1:6" s="59" customFormat="1" hidden="1" x14ac:dyDescent="0.3">
      <c r="A517" s="59" t="s">
        <v>586</v>
      </c>
      <c r="B517" s="81">
        <v>21</v>
      </c>
      <c r="C517" s="81">
        <v>0</v>
      </c>
      <c r="D517" s="48">
        <v>0</v>
      </c>
      <c r="E517" s="81">
        <v>0</v>
      </c>
      <c r="F517" s="48" t="s">
        <v>753</v>
      </c>
    </row>
    <row r="518" spans="1:6" s="59" customFormat="1" x14ac:dyDescent="0.3">
      <c r="A518" s="59" t="s">
        <v>363</v>
      </c>
      <c r="B518" s="81">
        <v>506</v>
      </c>
      <c r="C518" s="81">
        <v>71</v>
      </c>
      <c r="D518" s="48">
        <v>0.14031620553359683</v>
      </c>
      <c r="E518" s="81">
        <v>39</v>
      </c>
      <c r="F518" s="48">
        <v>0.54929577464788737</v>
      </c>
    </row>
    <row r="519" spans="1:6" s="59" customFormat="1" hidden="1" x14ac:dyDescent="0.3">
      <c r="A519" s="59" t="s">
        <v>437</v>
      </c>
      <c r="B519" s="81">
        <v>115</v>
      </c>
      <c r="C519" s="81">
        <v>0</v>
      </c>
      <c r="D519" s="48">
        <v>0</v>
      </c>
      <c r="E519" s="81">
        <v>0</v>
      </c>
      <c r="F519" s="48" t="s">
        <v>753</v>
      </c>
    </row>
    <row r="520" spans="1:6" s="59" customFormat="1" hidden="1" x14ac:dyDescent="0.3">
      <c r="A520" s="59" t="s">
        <v>439</v>
      </c>
      <c r="B520" s="81">
        <v>101</v>
      </c>
      <c r="C520" s="81">
        <v>0</v>
      </c>
      <c r="D520" s="48">
        <v>0</v>
      </c>
      <c r="E520" s="81">
        <v>0</v>
      </c>
      <c r="F520" s="48" t="s">
        <v>753</v>
      </c>
    </row>
    <row r="521" spans="1:6" s="59" customFormat="1" hidden="1" x14ac:dyDescent="0.3">
      <c r="A521" s="59" t="s">
        <v>440</v>
      </c>
      <c r="B521" s="81">
        <v>68</v>
      </c>
      <c r="C521" s="81">
        <v>0</v>
      </c>
      <c r="D521" s="48">
        <v>0</v>
      </c>
      <c r="E521" s="81">
        <v>0</v>
      </c>
      <c r="F521" s="48" t="s">
        <v>753</v>
      </c>
    </row>
    <row r="522" spans="1:6" s="59" customFormat="1" x14ac:dyDescent="0.3">
      <c r="A522" s="59" t="s">
        <v>312</v>
      </c>
      <c r="B522" s="81">
        <v>248</v>
      </c>
      <c r="C522" s="81">
        <v>50</v>
      </c>
      <c r="D522" s="48">
        <v>0.20161290322580644</v>
      </c>
      <c r="E522" s="81">
        <v>28</v>
      </c>
      <c r="F522" s="48">
        <v>0.56000000000000005</v>
      </c>
    </row>
    <row r="523" spans="1:6" s="59" customFormat="1" hidden="1" x14ac:dyDescent="0.3">
      <c r="A523" s="59" t="s">
        <v>587</v>
      </c>
      <c r="B523" s="81">
        <v>47</v>
      </c>
      <c r="C523" s="81">
        <v>0</v>
      </c>
      <c r="D523" s="48">
        <v>0</v>
      </c>
      <c r="E523" s="81">
        <v>0</v>
      </c>
      <c r="F523" s="48" t="s">
        <v>753</v>
      </c>
    </row>
    <row r="524" spans="1:6" s="59" customFormat="1" x14ac:dyDescent="0.3">
      <c r="A524" s="59" t="s">
        <v>474</v>
      </c>
      <c r="B524" s="81">
        <v>1353</v>
      </c>
      <c r="C524" s="81">
        <v>245</v>
      </c>
      <c r="D524" s="48">
        <v>0.18107908351810792</v>
      </c>
      <c r="E524" s="81">
        <v>138</v>
      </c>
      <c r="F524" s="48">
        <v>0.56326530612244896</v>
      </c>
    </row>
    <row r="525" spans="1:6" s="59" customFormat="1" hidden="1" x14ac:dyDescent="0.3">
      <c r="A525" s="59" t="s">
        <v>442</v>
      </c>
      <c r="B525" s="81">
        <v>0</v>
      </c>
      <c r="C525" s="81">
        <v>0</v>
      </c>
      <c r="D525" s="48" t="s">
        <v>753</v>
      </c>
      <c r="E525" s="81">
        <v>0</v>
      </c>
      <c r="F525" s="48" t="s">
        <v>753</v>
      </c>
    </row>
    <row r="526" spans="1:6" s="59" customFormat="1" x14ac:dyDescent="0.3">
      <c r="A526" s="59" t="s">
        <v>210</v>
      </c>
      <c r="B526" s="81">
        <v>674</v>
      </c>
      <c r="C526" s="81">
        <v>122</v>
      </c>
      <c r="D526" s="48">
        <v>0.18100890207715134</v>
      </c>
      <c r="E526" s="81">
        <v>70</v>
      </c>
      <c r="F526" s="48">
        <v>0.57377049180327866</v>
      </c>
    </row>
    <row r="527" spans="1:6" s="59" customFormat="1" x14ac:dyDescent="0.3">
      <c r="A527" s="59" t="s">
        <v>94</v>
      </c>
      <c r="B527" s="81">
        <v>100</v>
      </c>
      <c r="C527" s="81">
        <v>19</v>
      </c>
      <c r="D527" s="48">
        <v>0.19</v>
      </c>
      <c r="E527" s="81">
        <v>11</v>
      </c>
      <c r="F527" s="48">
        <v>0.57894736842105265</v>
      </c>
    </row>
    <row r="528" spans="1:6" s="59" customFormat="1" hidden="1" x14ac:dyDescent="0.3">
      <c r="A528" s="59" t="s">
        <v>444</v>
      </c>
      <c r="B528" s="81">
        <v>11</v>
      </c>
      <c r="C528" s="81">
        <v>0</v>
      </c>
      <c r="D528" s="48">
        <v>0</v>
      </c>
      <c r="E528" s="81">
        <v>0</v>
      </c>
      <c r="F528" s="48" t="s">
        <v>753</v>
      </c>
    </row>
    <row r="529" spans="1:6" s="59" customFormat="1" x14ac:dyDescent="0.3">
      <c r="A529" s="59" t="s">
        <v>83</v>
      </c>
      <c r="B529" s="81">
        <v>174</v>
      </c>
      <c r="C529" s="81">
        <v>17</v>
      </c>
      <c r="D529" s="48">
        <v>9.7701149425287362E-2</v>
      </c>
      <c r="E529" s="81">
        <v>10</v>
      </c>
      <c r="F529" s="48">
        <v>0.58823529411764708</v>
      </c>
    </row>
    <row r="530" spans="1:6" s="59" customFormat="1" x14ac:dyDescent="0.3">
      <c r="A530" s="59" t="s">
        <v>88</v>
      </c>
      <c r="B530" s="81">
        <v>334</v>
      </c>
      <c r="C530" s="81">
        <v>51</v>
      </c>
      <c r="D530" s="48">
        <v>0.15269461077844312</v>
      </c>
      <c r="E530" s="81">
        <v>30</v>
      </c>
      <c r="F530" s="48">
        <v>0.58823529411764708</v>
      </c>
    </row>
    <row r="531" spans="1:6" s="59" customFormat="1" x14ac:dyDescent="0.3">
      <c r="A531" s="59" t="s">
        <v>303</v>
      </c>
      <c r="B531" s="81">
        <v>918</v>
      </c>
      <c r="C531" s="81">
        <v>272</v>
      </c>
      <c r="D531" s="48">
        <v>0.29629629629629628</v>
      </c>
      <c r="E531" s="81">
        <v>160</v>
      </c>
      <c r="F531" s="48">
        <v>0.58823529411764708</v>
      </c>
    </row>
    <row r="532" spans="1:6" s="59" customFormat="1" x14ac:dyDescent="0.3">
      <c r="A532" s="59" t="s">
        <v>296</v>
      </c>
      <c r="B532" s="81">
        <v>126</v>
      </c>
      <c r="C532" s="81">
        <v>25</v>
      </c>
      <c r="D532" s="48">
        <v>0.1984126984126984</v>
      </c>
      <c r="E532" s="81">
        <v>15</v>
      </c>
      <c r="F532" s="48">
        <v>0.6</v>
      </c>
    </row>
    <row r="533" spans="1:6" s="59" customFormat="1" hidden="1" x14ac:dyDescent="0.3">
      <c r="A533" s="59" t="s">
        <v>449</v>
      </c>
      <c r="B533" s="81">
        <v>13</v>
      </c>
      <c r="C533" s="81">
        <v>0</v>
      </c>
      <c r="D533" s="48">
        <v>0</v>
      </c>
      <c r="E533" s="81">
        <v>0</v>
      </c>
      <c r="F533" s="48" t="s">
        <v>753</v>
      </c>
    </row>
    <row r="534" spans="1:6" s="59" customFormat="1" x14ac:dyDescent="0.3">
      <c r="A534" s="59" t="s">
        <v>231</v>
      </c>
      <c r="B534" s="81">
        <v>413</v>
      </c>
      <c r="C534" s="81">
        <v>51</v>
      </c>
      <c r="D534" s="48">
        <v>0.12348668280871671</v>
      </c>
      <c r="E534" s="81">
        <v>31</v>
      </c>
      <c r="F534" s="48">
        <v>0.60784313725490191</v>
      </c>
    </row>
    <row r="535" spans="1:6" s="59" customFormat="1" x14ac:dyDescent="0.3">
      <c r="A535" s="59" t="s">
        <v>370</v>
      </c>
      <c r="B535" s="81">
        <v>290</v>
      </c>
      <c r="C535" s="81">
        <v>54</v>
      </c>
      <c r="D535" s="48">
        <v>0.18620689655172415</v>
      </c>
      <c r="E535" s="81">
        <v>33</v>
      </c>
      <c r="F535" s="48">
        <v>0.61111111111111116</v>
      </c>
    </row>
    <row r="536" spans="1:6" s="59" customFormat="1" hidden="1" x14ac:dyDescent="0.3">
      <c r="A536" s="59" t="s">
        <v>462</v>
      </c>
      <c r="B536" s="81">
        <v>10</v>
      </c>
      <c r="C536" s="81">
        <v>0</v>
      </c>
      <c r="D536" s="48">
        <v>0</v>
      </c>
      <c r="E536" s="81">
        <v>0</v>
      </c>
      <c r="F536" s="48" t="s">
        <v>753</v>
      </c>
    </row>
    <row r="537" spans="1:6" s="59" customFormat="1" x14ac:dyDescent="0.3">
      <c r="A537" s="59" t="s">
        <v>221</v>
      </c>
      <c r="B537" s="81">
        <v>214</v>
      </c>
      <c r="C537" s="81">
        <v>39</v>
      </c>
      <c r="D537" s="48">
        <v>0.1822429906542056</v>
      </c>
      <c r="E537" s="81">
        <v>24</v>
      </c>
      <c r="F537" s="48">
        <v>0.61538461538461542</v>
      </c>
    </row>
    <row r="538" spans="1:6" s="59" customFormat="1" hidden="1" x14ac:dyDescent="0.3">
      <c r="A538" s="59" t="s">
        <v>453</v>
      </c>
      <c r="B538" s="81">
        <v>50</v>
      </c>
      <c r="C538" s="81">
        <v>0</v>
      </c>
      <c r="D538" s="48">
        <v>0</v>
      </c>
      <c r="E538" s="81">
        <v>0</v>
      </c>
      <c r="F538" s="48" t="s">
        <v>753</v>
      </c>
    </row>
    <row r="539" spans="1:6" s="59" customFormat="1" x14ac:dyDescent="0.3">
      <c r="A539" s="59" t="s">
        <v>528</v>
      </c>
      <c r="B539" s="81">
        <v>1055</v>
      </c>
      <c r="C539" s="81">
        <v>228</v>
      </c>
      <c r="D539" s="48">
        <v>0.21611374407582939</v>
      </c>
      <c r="E539" s="81">
        <v>141</v>
      </c>
      <c r="F539" s="48">
        <v>0.61842105263157898</v>
      </c>
    </row>
    <row r="540" spans="1:6" s="59" customFormat="1" x14ac:dyDescent="0.3">
      <c r="A540" s="59" t="s">
        <v>78</v>
      </c>
      <c r="B540" s="81">
        <v>88</v>
      </c>
      <c r="C540" s="81">
        <v>16</v>
      </c>
      <c r="D540" s="48">
        <v>0.18181818181818182</v>
      </c>
      <c r="E540" s="81">
        <v>10</v>
      </c>
      <c r="F540" s="48">
        <v>0.625</v>
      </c>
    </row>
    <row r="541" spans="1:6" s="59" customFormat="1" x14ac:dyDescent="0.3">
      <c r="A541" s="59" t="s">
        <v>512</v>
      </c>
      <c r="B541" s="81">
        <v>138</v>
      </c>
      <c r="C541" s="81">
        <v>35</v>
      </c>
      <c r="D541" s="48">
        <v>0.25362318840579712</v>
      </c>
      <c r="E541" s="81">
        <v>22</v>
      </c>
      <c r="F541" s="48">
        <v>0.62857142857142856</v>
      </c>
    </row>
    <row r="542" spans="1:6" s="59" customFormat="1" x14ac:dyDescent="0.3">
      <c r="A542" s="59" t="s">
        <v>468</v>
      </c>
      <c r="B542" s="81">
        <v>221</v>
      </c>
      <c r="C542" s="81">
        <v>27</v>
      </c>
      <c r="D542" s="48">
        <v>0.12217194570135746</v>
      </c>
      <c r="E542" s="81">
        <v>17</v>
      </c>
      <c r="F542" s="48">
        <v>0.62962962962962965</v>
      </c>
    </row>
    <row r="543" spans="1:6" s="59" customFormat="1" x14ac:dyDescent="0.3">
      <c r="A543" s="59" t="s">
        <v>457</v>
      </c>
      <c r="B543" s="81">
        <v>540</v>
      </c>
      <c r="C543" s="81">
        <v>126</v>
      </c>
      <c r="D543" s="48">
        <v>0.23333333333333334</v>
      </c>
      <c r="E543" s="81">
        <v>81</v>
      </c>
      <c r="F543" s="48">
        <v>0.6428571428571429</v>
      </c>
    </row>
    <row r="544" spans="1:6" s="59" customFormat="1" x14ac:dyDescent="0.3">
      <c r="A544" s="59" t="s">
        <v>409</v>
      </c>
      <c r="B544" s="81">
        <v>5109</v>
      </c>
      <c r="C544" s="81">
        <v>868</v>
      </c>
      <c r="D544" s="48">
        <v>0.16989626149931494</v>
      </c>
      <c r="E544" s="81">
        <v>560</v>
      </c>
      <c r="F544" s="48">
        <v>0.64516129032258063</v>
      </c>
    </row>
    <row r="545" spans="1:6" s="59" customFormat="1" hidden="1" x14ac:dyDescent="0.3">
      <c r="A545" s="59" t="s">
        <v>460</v>
      </c>
      <c r="B545" s="81">
        <v>40</v>
      </c>
      <c r="C545" s="81">
        <v>0</v>
      </c>
      <c r="D545" s="48">
        <v>0</v>
      </c>
      <c r="E545" s="81">
        <v>0</v>
      </c>
      <c r="F545" s="48" t="s">
        <v>753</v>
      </c>
    </row>
    <row r="546" spans="1:6" s="59" customFormat="1" hidden="1" x14ac:dyDescent="0.3">
      <c r="A546" s="59" t="s">
        <v>463</v>
      </c>
      <c r="B546" s="81">
        <v>79</v>
      </c>
      <c r="C546" s="81">
        <v>0</v>
      </c>
      <c r="D546" s="48">
        <v>0</v>
      </c>
      <c r="E546" s="81">
        <v>0</v>
      </c>
      <c r="F546" s="48" t="s">
        <v>753</v>
      </c>
    </row>
    <row r="547" spans="1:6" s="59" customFormat="1" x14ac:dyDescent="0.3">
      <c r="A547" s="59" t="s">
        <v>304</v>
      </c>
      <c r="B547" s="81">
        <v>457</v>
      </c>
      <c r="C547" s="81">
        <v>77</v>
      </c>
      <c r="D547" s="48">
        <v>0.16849015317286653</v>
      </c>
      <c r="E547" s="81">
        <v>50</v>
      </c>
      <c r="F547" s="48">
        <v>0.64935064935064934</v>
      </c>
    </row>
    <row r="548" spans="1:6" s="59" customFormat="1" x14ac:dyDescent="0.3">
      <c r="A548" s="59" t="s">
        <v>137</v>
      </c>
      <c r="B548" s="81">
        <v>436</v>
      </c>
      <c r="C548" s="81">
        <v>67</v>
      </c>
      <c r="D548" s="48">
        <v>0.1536697247706422</v>
      </c>
      <c r="E548" s="81">
        <v>46</v>
      </c>
      <c r="F548" s="48">
        <v>0.68656716417910446</v>
      </c>
    </row>
    <row r="549" spans="1:6" s="59" customFormat="1" x14ac:dyDescent="0.3">
      <c r="A549" s="59" t="s">
        <v>518</v>
      </c>
      <c r="B549" s="81">
        <v>121</v>
      </c>
      <c r="C549" s="81">
        <v>20</v>
      </c>
      <c r="D549" s="48">
        <v>0.16528925619834711</v>
      </c>
      <c r="E549" s="81">
        <v>14</v>
      </c>
      <c r="F549" s="48">
        <v>0.7</v>
      </c>
    </row>
    <row r="550" spans="1:6" s="59" customFormat="1" x14ac:dyDescent="0.3">
      <c r="A550" s="59" t="s">
        <v>153</v>
      </c>
      <c r="B550" s="81">
        <v>732</v>
      </c>
      <c r="C550" s="81">
        <v>166</v>
      </c>
      <c r="D550" s="48">
        <v>0.22677595628415301</v>
      </c>
      <c r="E550" s="81">
        <v>120</v>
      </c>
      <c r="F550" s="48">
        <v>0.72289156626506024</v>
      </c>
    </row>
    <row r="551" spans="1:6" s="59" customFormat="1" x14ac:dyDescent="0.3">
      <c r="A551" s="59" t="s">
        <v>203</v>
      </c>
      <c r="B551" s="81">
        <v>519</v>
      </c>
      <c r="C551" s="81">
        <v>93</v>
      </c>
      <c r="D551" s="48">
        <v>0.1791907514450867</v>
      </c>
      <c r="E551" s="81">
        <v>68</v>
      </c>
      <c r="F551" s="48">
        <v>0.73118279569892475</v>
      </c>
    </row>
    <row r="552" spans="1:6" s="59" customFormat="1" x14ac:dyDescent="0.3">
      <c r="A552" s="59" t="s">
        <v>160</v>
      </c>
      <c r="B552" s="81">
        <v>873</v>
      </c>
      <c r="C552" s="81">
        <v>167</v>
      </c>
      <c r="D552" s="48">
        <v>0.19129438717067582</v>
      </c>
      <c r="E552" s="81">
        <v>124</v>
      </c>
      <c r="F552" s="48">
        <v>0.74251497005988021</v>
      </c>
    </row>
    <row r="553" spans="1:6" s="59" customFormat="1" hidden="1" x14ac:dyDescent="0.3">
      <c r="A553" s="59" t="s">
        <v>470</v>
      </c>
      <c r="B553" s="81">
        <v>0</v>
      </c>
      <c r="C553" s="81">
        <v>0</v>
      </c>
      <c r="D553" s="48" t="s">
        <v>753</v>
      </c>
      <c r="E553" s="81">
        <v>0</v>
      </c>
      <c r="F553" s="48" t="s">
        <v>753</v>
      </c>
    </row>
    <row r="554" spans="1:6" s="59" customFormat="1" hidden="1" x14ac:dyDescent="0.3">
      <c r="A554" s="59" t="s">
        <v>471</v>
      </c>
      <c r="B554" s="81">
        <v>0</v>
      </c>
      <c r="C554" s="81">
        <v>0</v>
      </c>
      <c r="D554" s="48" t="s">
        <v>753</v>
      </c>
      <c r="E554" s="81">
        <v>0</v>
      </c>
      <c r="F554" s="48" t="s">
        <v>753</v>
      </c>
    </row>
    <row r="555" spans="1:6" s="59" customFormat="1" x14ac:dyDescent="0.3">
      <c r="A555" s="59" t="s">
        <v>516</v>
      </c>
      <c r="B555" s="81">
        <v>375</v>
      </c>
      <c r="C555" s="81">
        <v>45</v>
      </c>
      <c r="D555" s="48">
        <v>0.12</v>
      </c>
      <c r="E555" s="81">
        <v>34</v>
      </c>
      <c r="F555" s="48">
        <v>0.75555555555555554</v>
      </c>
    </row>
    <row r="556" spans="1:6" s="59" customFormat="1" x14ac:dyDescent="0.3">
      <c r="A556" s="59" t="s">
        <v>148</v>
      </c>
      <c r="B556" s="81">
        <v>119</v>
      </c>
      <c r="C556" s="81">
        <v>13</v>
      </c>
      <c r="D556" s="48">
        <v>0.1092436974789916</v>
      </c>
      <c r="E556" s="81">
        <v>10</v>
      </c>
      <c r="F556" s="48">
        <v>0.76923076923076927</v>
      </c>
    </row>
    <row r="557" spans="1:6" s="59" customFormat="1" x14ac:dyDescent="0.3">
      <c r="A557" s="59" t="s">
        <v>178</v>
      </c>
      <c r="B557" s="81">
        <v>344</v>
      </c>
      <c r="C557" s="81">
        <v>44</v>
      </c>
      <c r="D557" s="48">
        <v>0.12790697674418605</v>
      </c>
      <c r="E557" s="81">
        <v>34</v>
      </c>
      <c r="F557" s="48">
        <v>0.77272727272727271</v>
      </c>
    </row>
    <row r="558" spans="1:6" s="59" customFormat="1" x14ac:dyDescent="0.3">
      <c r="A558" s="59" t="s">
        <v>219</v>
      </c>
      <c r="B558" s="81">
        <v>160</v>
      </c>
      <c r="C558" s="81">
        <v>22</v>
      </c>
      <c r="D558" s="48">
        <v>0.13750000000000001</v>
      </c>
      <c r="E558" s="81">
        <v>17</v>
      </c>
      <c r="F558" s="48">
        <v>0.77272727272727271</v>
      </c>
    </row>
    <row r="559" spans="1:6" s="59" customFormat="1" hidden="1" x14ac:dyDescent="0.3">
      <c r="A559" s="59" t="s">
        <v>476</v>
      </c>
      <c r="B559" s="81">
        <v>41</v>
      </c>
      <c r="C559" s="81">
        <v>0</v>
      </c>
      <c r="D559" s="48">
        <v>0</v>
      </c>
      <c r="E559" s="81">
        <v>0</v>
      </c>
      <c r="F559" s="48" t="s">
        <v>753</v>
      </c>
    </row>
    <row r="560" spans="1:6" s="59" customFormat="1" hidden="1" x14ac:dyDescent="0.3">
      <c r="A560" s="59" t="s">
        <v>477</v>
      </c>
      <c r="B560" s="81">
        <v>0</v>
      </c>
      <c r="C560" s="81">
        <v>0</v>
      </c>
      <c r="D560" s="48" t="s">
        <v>753</v>
      </c>
      <c r="E560" s="81">
        <v>0</v>
      </c>
      <c r="F560" s="48" t="s">
        <v>753</v>
      </c>
    </row>
    <row r="561" spans="1:6" s="59" customFormat="1" hidden="1" x14ac:dyDescent="0.3">
      <c r="A561" s="59" t="s">
        <v>478</v>
      </c>
      <c r="B561" s="81">
        <v>56</v>
      </c>
      <c r="C561" s="81">
        <v>11</v>
      </c>
      <c r="D561" s="48">
        <v>0.19642857142857142</v>
      </c>
      <c r="E561" s="81">
        <v>0</v>
      </c>
      <c r="F561" s="48">
        <v>0</v>
      </c>
    </row>
    <row r="562" spans="1:6" s="59" customFormat="1" x14ac:dyDescent="0.3">
      <c r="A562" s="59" t="s">
        <v>202</v>
      </c>
      <c r="B562" s="81">
        <v>158</v>
      </c>
      <c r="C562" s="81">
        <v>14</v>
      </c>
      <c r="D562" s="48">
        <v>8.8607594936708861E-2</v>
      </c>
      <c r="E562" s="81">
        <v>11</v>
      </c>
      <c r="F562" s="48">
        <v>0.7857142857142857</v>
      </c>
    </row>
    <row r="563" spans="1:6" s="59" customFormat="1" hidden="1" x14ac:dyDescent="0.3">
      <c r="A563" s="59" t="s">
        <v>480</v>
      </c>
      <c r="B563" s="81">
        <v>42</v>
      </c>
      <c r="C563" s="81">
        <v>10</v>
      </c>
      <c r="D563" s="48">
        <v>0.23809523809523808</v>
      </c>
      <c r="E563" s="81">
        <v>0</v>
      </c>
      <c r="F563" s="48">
        <v>0</v>
      </c>
    </row>
    <row r="564" spans="1:6" s="59" customFormat="1" hidden="1" x14ac:dyDescent="0.3">
      <c r="A564" s="59" t="s">
        <v>510</v>
      </c>
      <c r="B564" s="81">
        <v>0</v>
      </c>
      <c r="C564" s="81">
        <v>0</v>
      </c>
      <c r="D564" s="48" t="s">
        <v>753</v>
      </c>
      <c r="E564" s="81">
        <v>0</v>
      </c>
      <c r="F564" s="48" t="s">
        <v>753</v>
      </c>
    </row>
    <row r="565" spans="1:6" s="59" customFormat="1" hidden="1" x14ac:dyDescent="0.3">
      <c r="A565" s="59" t="s">
        <v>509</v>
      </c>
      <c r="B565" s="81">
        <v>17</v>
      </c>
      <c r="C565" s="81">
        <v>0</v>
      </c>
      <c r="D565" s="48">
        <v>0</v>
      </c>
      <c r="E565" s="81">
        <v>0</v>
      </c>
      <c r="F565" s="48" t="s">
        <v>753</v>
      </c>
    </row>
    <row r="566" spans="1:6" s="59" customFormat="1" hidden="1" x14ac:dyDescent="0.3">
      <c r="A566" s="59" t="s">
        <v>481</v>
      </c>
      <c r="B566" s="81">
        <v>45</v>
      </c>
      <c r="C566" s="81">
        <v>0</v>
      </c>
      <c r="D566" s="48">
        <v>0</v>
      </c>
      <c r="E566" s="81">
        <v>0</v>
      </c>
      <c r="F566" s="48" t="s">
        <v>753</v>
      </c>
    </row>
    <row r="567" spans="1:6" s="59" customFormat="1" x14ac:dyDescent="0.3">
      <c r="A567" s="59" t="s">
        <v>212</v>
      </c>
      <c r="B567" s="81">
        <v>312</v>
      </c>
      <c r="C567" s="81">
        <v>84</v>
      </c>
      <c r="D567" s="48">
        <v>0.26923076923076922</v>
      </c>
      <c r="E567" s="81">
        <v>66</v>
      </c>
      <c r="F567" s="48">
        <v>0.7857142857142857</v>
      </c>
    </row>
    <row r="568" spans="1:6" s="59" customFormat="1" x14ac:dyDescent="0.3">
      <c r="A568" s="59" t="s">
        <v>274</v>
      </c>
      <c r="B568" s="81">
        <v>158</v>
      </c>
      <c r="C568" s="81">
        <v>19</v>
      </c>
      <c r="D568" s="48">
        <v>0.12025316455696203</v>
      </c>
      <c r="E568" s="81">
        <v>16</v>
      </c>
      <c r="F568" s="48">
        <v>0.84210526315789469</v>
      </c>
    </row>
    <row r="569" spans="1:6" s="59" customFormat="1" x14ac:dyDescent="0.3">
      <c r="A569" s="59" t="s">
        <v>253</v>
      </c>
      <c r="B569" s="81">
        <v>1038</v>
      </c>
      <c r="C569" s="81">
        <v>226</v>
      </c>
      <c r="D569" s="48">
        <v>0.21772639691714837</v>
      </c>
      <c r="E569" s="81">
        <v>193</v>
      </c>
      <c r="F569" s="48">
        <v>0.85398230088495575</v>
      </c>
    </row>
    <row r="570" spans="1:6" s="59" customFormat="1" x14ac:dyDescent="0.3">
      <c r="A570" s="59" t="s">
        <v>456</v>
      </c>
      <c r="B570" s="81">
        <v>380</v>
      </c>
      <c r="C570" s="81">
        <v>73</v>
      </c>
      <c r="D570" s="48">
        <v>0.19210526315789472</v>
      </c>
      <c r="E570" s="81">
        <v>63</v>
      </c>
      <c r="F570" s="48">
        <v>0.86301369863013699</v>
      </c>
    </row>
    <row r="571" spans="1:6" s="59" customFormat="1" hidden="1" x14ac:dyDescent="0.3">
      <c r="A571" s="59" t="s">
        <v>590</v>
      </c>
      <c r="B571" s="81">
        <v>19</v>
      </c>
      <c r="C571" s="81">
        <v>0</v>
      </c>
      <c r="D571" s="48">
        <v>0</v>
      </c>
      <c r="E571" s="81">
        <v>0</v>
      </c>
      <c r="F571" s="48" t="s">
        <v>753</v>
      </c>
    </row>
    <row r="572" spans="1:6" s="59" customFormat="1" hidden="1" x14ac:dyDescent="0.3">
      <c r="A572" s="59" t="s">
        <v>588</v>
      </c>
      <c r="B572" s="81">
        <v>11</v>
      </c>
      <c r="C572" s="81">
        <v>0</v>
      </c>
      <c r="D572" s="48">
        <v>0</v>
      </c>
      <c r="E572" s="81">
        <v>0</v>
      </c>
      <c r="F572" s="48" t="s">
        <v>753</v>
      </c>
    </row>
    <row r="573" spans="1:6" s="59" customFormat="1" hidden="1" x14ac:dyDescent="0.3">
      <c r="A573" s="59" t="s">
        <v>496</v>
      </c>
      <c r="B573" s="81">
        <v>0</v>
      </c>
      <c r="C573" s="81">
        <v>0</v>
      </c>
      <c r="D573" s="48" t="s">
        <v>753</v>
      </c>
      <c r="E573" s="81">
        <v>0</v>
      </c>
      <c r="F573" s="48" t="s">
        <v>753</v>
      </c>
    </row>
    <row r="574" spans="1:6" s="59" customFormat="1" hidden="1" x14ac:dyDescent="0.3">
      <c r="A574" s="59" t="s">
        <v>486</v>
      </c>
      <c r="B574" s="81">
        <v>109</v>
      </c>
      <c r="C574" s="81">
        <v>0</v>
      </c>
      <c r="D574" s="48">
        <v>0</v>
      </c>
      <c r="E574" s="81">
        <v>0</v>
      </c>
      <c r="F574" s="48" t="s">
        <v>753</v>
      </c>
    </row>
    <row r="575" spans="1:6" s="59" customFormat="1" hidden="1" x14ac:dyDescent="0.3">
      <c r="A575" s="59" t="s">
        <v>487</v>
      </c>
      <c r="B575" s="81">
        <v>286</v>
      </c>
      <c r="C575" s="81">
        <v>0</v>
      </c>
      <c r="D575" s="48">
        <v>0</v>
      </c>
      <c r="E575" s="81">
        <v>12</v>
      </c>
      <c r="F575" s="48" t="s">
        <v>753</v>
      </c>
    </row>
    <row r="576" spans="1:6" s="59" customFormat="1" hidden="1" x14ac:dyDescent="0.3">
      <c r="A576" s="59" t="s">
        <v>591</v>
      </c>
      <c r="B576" s="81">
        <v>49</v>
      </c>
      <c r="C576" s="81">
        <v>0</v>
      </c>
      <c r="D576" s="48">
        <v>0</v>
      </c>
      <c r="E576" s="81">
        <v>0</v>
      </c>
      <c r="F576" s="48" t="s">
        <v>753</v>
      </c>
    </row>
    <row r="577" spans="1:6" s="59" customFormat="1" hidden="1" x14ac:dyDescent="0.3">
      <c r="A577" s="59" t="s">
        <v>488</v>
      </c>
      <c r="B577" s="81">
        <v>0</v>
      </c>
      <c r="C577" s="81">
        <v>0</v>
      </c>
      <c r="D577" s="48" t="s">
        <v>753</v>
      </c>
      <c r="E577" s="81">
        <v>0</v>
      </c>
      <c r="F577" s="48" t="s">
        <v>753</v>
      </c>
    </row>
    <row r="578" spans="1:6" s="59" customFormat="1" x14ac:dyDescent="0.3">
      <c r="A578" s="59" t="s">
        <v>179</v>
      </c>
      <c r="B578" s="81">
        <v>474</v>
      </c>
      <c r="C578" s="81">
        <v>92</v>
      </c>
      <c r="D578" s="48">
        <v>0.1940928270042194</v>
      </c>
      <c r="E578" s="81">
        <v>80</v>
      </c>
      <c r="F578" s="48">
        <v>0.86956521739130432</v>
      </c>
    </row>
    <row r="579" spans="1:6" s="59" customFormat="1" hidden="1" x14ac:dyDescent="0.3">
      <c r="A579" s="59" t="s">
        <v>589</v>
      </c>
      <c r="B579" s="81">
        <v>50</v>
      </c>
      <c r="C579" s="81">
        <v>0</v>
      </c>
      <c r="D579" s="48">
        <v>0</v>
      </c>
      <c r="E579" s="81">
        <v>0</v>
      </c>
      <c r="F579" s="48" t="s">
        <v>753</v>
      </c>
    </row>
    <row r="580" spans="1:6" s="59" customFormat="1" hidden="1" x14ac:dyDescent="0.3">
      <c r="A580" s="59" t="s">
        <v>609</v>
      </c>
      <c r="B580" s="81">
        <v>0</v>
      </c>
      <c r="C580" s="81">
        <v>0</v>
      </c>
      <c r="D580" s="48" t="s">
        <v>753</v>
      </c>
      <c r="E580" s="81">
        <v>0</v>
      </c>
      <c r="F580" s="48" t="s">
        <v>753</v>
      </c>
    </row>
    <row r="581" spans="1:6" s="59" customFormat="1" hidden="1" x14ac:dyDescent="0.3">
      <c r="A581" s="59" t="s">
        <v>490</v>
      </c>
      <c r="B581" s="81">
        <v>60</v>
      </c>
      <c r="C581" s="81">
        <v>0</v>
      </c>
      <c r="D581" s="48">
        <v>0</v>
      </c>
      <c r="E581" s="81">
        <v>0</v>
      </c>
      <c r="F581" s="48" t="s">
        <v>753</v>
      </c>
    </row>
    <row r="582" spans="1:6" s="59" customFormat="1" hidden="1" x14ac:dyDescent="0.3">
      <c r="A582" s="59" t="s">
        <v>491</v>
      </c>
      <c r="B582" s="81">
        <v>0</v>
      </c>
      <c r="C582" s="81">
        <v>0</v>
      </c>
      <c r="D582" s="48" t="s">
        <v>753</v>
      </c>
      <c r="E582" s="81">
        <v>0</v>
      </c>
      <c r="F582" s="48" t="s">
        <v>753</v>
      </c>
    </row>
    <row r="583" spans="1:6" s="59" customFormat="1" x14ac:dyDescent="0.3">
      <c r="A583" s="59" t="s">
        <v>33</v>
      </c>
      <c r="B583" s="81">
        <v>91</v>
      </c>
      <c r="C583" s="81">
        <v>17</v>
      </c>
      <c r="D583" s="48">
        <v>0.18681318681318682</v>
      </c>
      <c r="E583" s="81">
        <v>15</v>
      </c>
      <c r="F583" s="48">
        <v>0.88235294117647056</v>
      </c>
    </row>
    <row r="584" spans="1:6" s="59" customFormat="1" hidden="1" x14ac:dyDescent="0.3">
      <c r="A584" s="59" t="s">
        <v>493</v>
      </c>
      <c r="B584" s="81">
        <v>38</v>
      </c>
      <c r="C584" s="81">
        <v>10</v>
      </c>
      <c r="D584" s="48">
        <v>0.26315789473684209</v>
      </c>
      <c r="E584" s="81">
        <v>0</v>
      </c>
      <c r="F584" s="48">
        <v>0</v>
      </c>
    </row>
    <row r="585" spans="1:6" s="59" customFormat="1" hidden="1" x14ac:dyDescent="0.3">
      <c r="A585" s="59" t="s">
        <v>494</v>
      </c>
      <c r="B585" s="81">
        <v>27</v>
      </c>
      <c r="C585" s="81">
        <v>0</v>
      </c>
      <c r="D585" s="48">
        <v>0</v>
      </c>
      <c r="E585" s="81">
        <v>0</v>
      </c>
      <c r="F585" s="48" t="s">
        <v>753</v>
      </c>
    </row>
    <row r="586" spans="1:6" s="59" customFormat="1" hidden="1" x14ac:dyDescent="0.3">
      <c r="A586" s="59" t="s">
        <v>495</v>
      </c>
      <c r="B586" s="81">
        <v>0</v>
      </c>
      <c r="C586" s="81">
        <v>0</v>
      </c>
      <c r="D586" s="48" t="s">
        <v>753</v>
      </c>
      <c r="E586" s="81">
        <v>0</v>
      </c>
      <c r="F586" s="48" t="s">
        <v>753</v>
      </c>
    </row>
    <row r="587" spans="1:6" s="59" customFormat="1" x14ac:dyDescent="0.3">
      <c r="A587" s="59" t="s">
        <v>157</v>
      </c>
      <c r="B587" s="81">
        <v>157</v>
      </c>
      <c r="C587" s="81">
        <v>26</v>
      </c>
      <c r="D587" s="48">
        <v>0.16560509554140126</v>
      </c>
      <c r="E587" s="81">
        <v>23</v>
      </c>
      <c r="F587" s="48">
        <v>0.88461538461538458</v>
      </c>
    </row>
    <row r="588" spans="1:6" s="59" customFormat="1" hidden="1" x14ac:dyDescent="0.3">
      <c r="A588" s="59" t="s">
        <v>637</v>
      </c>
      <c r="B588" s="81">
        <v>0</v>
      </c>
      <c r="C588" s="81">
        <v>0</v>
      </c>
      <c r="D588" s="48" t="s">
        <v>753</v>
      </c>
      <c r="E588" s="81">
        <v>0</v>
      </c>
      <c r="F588" s="48" t="s">
        <v>753</v>
      </c>
    </row>
    <row r="589" spans="1:6" s="59" customFormat="1" x14ac:dyDescent="0.3">
      <c r="A589" s="59" t="s">
        <v>366</v>
      </c>
      <c r="B589" s="81">
        <v>647</v>
      </c>
      <c r="C589" s="81">
        <v>80</v>
      </c>
      <c r="D589" s="48">
        <v>0.12364760432766615</v>
      </c>
      <c r="E589" s="81">
        <v>73</v>
      </c>
      <c r="F589" s="48">
        <v>0.91249999999999998</v>
      </c>
    </row>
    <row r="590" spans="1:6" s="59" customFormat="1" hidden="1" x14ac:dyDescent="0.3">
      <c r="A590" s="59" t="s">
        <v>508</v>
      </c>
      <c r="B590" s="81">
        <v>0</v>
      </c>
      <c r="C590" s="81">
        <v>0</v>
      </c>
      <c r="D590" s="48" t="s">
        <v>753</v>
      </c>
      <c r="E590" s="81">
        <v>0</v>
      </c>
      <c r="F590" s="48" t="s">
        <v>753</v>
      </c>
    </row>
    <row r="591" spans="1:6" s="59" customFormat="1" x14ac:dyDescent="0.3">
      <c r="A591" s="59" t="s">
        <v>248</v>
      </c>
      <c r="B591" s="81">
        <v>73</v>
      </c>
      <c r="C591" s="81">
        <v>14</v>
      </c>
      <c r="D591" s="48">
        <v>0.19178082191780821</v>
      </c>
      <c r="E591" s="81">
        <v>13</v>
      </c>
      <c r="F591" s="48">
        <v>0.9285714285714286</v>
      </c>
    </row>
    <row r="592" spans="1:6" s="59" customFormat="1" hidden="1" x14ac:dyDescent="0.3">
      <c r="A592" s="59" t="s">
        <v>499</v>
      </c>
      <c r="B592" s="81">
        <v>47</v>
      </c>
      <c r="C592" s="81">
        <v>0</v>
      </c>
      <c r="D592" s="48">
        <v>0</v>
      </c>
      <c r="E592" s="81">
        <v>0</v>
      </c>
      <c r="F592" s="48" t="s">
        <v>753</v>
      </c>
    </row>
    <row r="593" spans="1:6" s="59" customFormat="1" x14ac:dyDescent="0.3">
      <c r="A593" s="59" t="s">
        <v>520</v>
      </c>
      <c r="B593" s="81">
        <v>82</v>
      </c>
      <c r="C593" s="81">
        <v>14</v>
      </c>
      <c r="D593" s="48">
        <v>0.17073170731707318</v>
      </c>
      <c r="E593" s="81">
        <v>13</v>
      </c>
      <c r="F593" s="48">
        <v>0.9285714285714286</v>
      </c>
    </row>
    <row r="594" spans="1:6" s="59" customFormat="1" x14ac:dyDescent="0.3">
      <c r="A594" s="59" t="s">
        <v>220</v>
      </c>
      <c r="B594" s="81">
        <v>801</v>
      </c>
      <c r="C594" s="81">
        <v>207</v>
      </c>
      <c r="D594" s="48">
        <v>0.25842696629213485</v>
      </c>
      <c r="E594" s="81">
        <v>193</v>
      </c>
      <c r="F594" s="48">
        <v>0.93236714975845414</v>
      </c>
    </row>
    <row r="595" spans="1:6" s="59" customFormat="1" hidden="1" x14ac:dyDescent="0.3">
      <c r="A595" s="59" t="s">
        <v>502</v>
      </c>
      <c r="B595" s="81">
        <v>12</v>
      </c>
      <c r="C595" s="81">
        <v>0</v>
      </c>
      <c r="D595" s="48">
        <v>0</v>
      </c>
      <c r="E595" s="81">
        <v>0</v>
      </c>
      <c r="F595" s="48" t="s">
        <v>753</v>
      </c>
    </row>
    <row r="596" spans="1:6" s="59" customFormat="1" hidden="1" x14ac:dyDescent="0.3">
      <c r="A596" s="59" t="s">
        <v>592</v>
      </c>
      <c r="B596" s="81">
        <v>56</v>
      </c>
      <c r="C596" s="81">
        <v>0</v>
      </c>
      <c r="D596" s="48">
        <v>0</v>
      </c>
      <c r="E596" s="81">
        <v>0</v>
      </c>
      <c r="F596" s="48" t="s">
        <v>753</v>
      </c>
    </row>
    <row r="597" spans="1:6" s="59" customFormat="1" x14ac:dyDescent="0.3">
      <c r="A597" s="59" t="s">
        <v>298</v>
      </c>
      <c r="B597" s="81">
        <v>690</v>
      </c>
      <c r="C597" s="81">
        <v>71</v>
      </c>
      <c r="D597" s="48">
        <v>0.10289855072463767</v>
      </c>
      <c r="E597" s="81">
        <v>68</v>
      </c>
      <c r="F597" s="48">
        <v>0.95774647887323938</v>
      </c>
    </row>
    <row r="598" spans="1:6" s="59" customFormat="1" x14ac:dyDescent="0.3">
      <c r="A598" s="59" t="s">
        <v>332</v>
      </c>
      <c r="B598" s="81">
        <v>462</v>
      </c>
      <c r="C598" s="81">
        <v>53</v>
      </c>
      <c r="D598" s="48">
        <v>0.11471861471861472</v>
      </c>
      <c r="E598" s="81">
        <v>51</v>
      </c>
      <c r="F598" s="48">
        <v>0.96226415094339623</v>
      </c>
    </row>
    <row r="599" spans="1:6" s="59" customFormat="1" x14ac:dyDescent="0.3">
      <c r="A599" s="59" t="s">
        <v>181</v>
      </c>
      <c r="B599" s="81">
        <v>255</v>
      </c>
      <c r="C599" s="81">
        <v>35</v>
      </c>
      <c r="D599" s="48">
        <v>0.13725490196078433</v>
      </c>
      <c r="E599" s="81">
        <v>34</v>
      </c>
      <c r="F599" s="48">
        <v>0.97142857142857142</v>
      </c>
    </row>
    <row r="600" spans="1:6" s="59" customFormat="1" x14ac:dyDescent="0.3">
      <c r="A600" s="59" t="s">
        <v>82</v>
      </c>
      <c r="B600" s="81">
        <v>265</v>
      </c>
      <c r="C600" s="81">
        <v>29</v>
      </c>
      <c r="D600" s="48">
        <v>0.10943396226415095</v>
      </c>
      <c r="E600" s="81">
        <v>29</v>
      </c>
      <c r="F600" s="48">
        <v>1</v>
      </c>
    </row>
    <row r="601" spans="1:6" s="59" customFormat="1" hidden="1" x14ac:dyDescent="0.3">
      <c r="A601" s="59" t="s">
        <v>593</v>
      </c>
      <c r="B601" s="81">
        <v>30</v>
      </c>
      <c r="C601" s="81">
        <v>0</v>
      </c>
      <c r="D601" s="48">
        <v>0</v>
      </c>
      <c r="E601" s="81">
        <v>0</v>
      </c>
      <c r="F601" s="48" t="s">
        <v>753</v>
      </c>
    </row>
    <row r="602" spans="1:6" s="59" customFormat="1" x14ac:dyDescent="0.3">
      <c r="A602" s="59" t="s">
        <v>420</v>
      </c>
      <c r="B602" s="81">
        <v>71</v>
      </c>
      <c r="C602" s="81">
        <v>11</v>
      </c>
      <c r="D602" s="48">
        <v>0.15492957746478872</v>
      </c>
      <c r="E602" s="81">
        <v>11</v>
      </c>
      <c r="F602" s="48">
        <v>1</v>
      </c>
    </row>
    <row r="603" spans="1:6" s="59" customFormat="1" hidden="1" x14ac:dyDescent="0.3">
      <c r="A603" s="59" t="s">
        <v>525</v>
      </c>
      <c r="B603" s="81">
        <v>14</v>
      </c>
      <c r="C603" s="81">
        <v>0</v>
      </c>
      <c r="D603" s="48">
        <v>0</v>
      </c>
      <c r="E603" s="81">
        <v>0</v>
      </c>
      <c r="F603" s="48" t="s">
        <v>753</v>
      </c>
    </row>
    <row r="604" spans="1:6" s="59" customFormat="1" x14ac:dyDescent="0.3">
      <c r="A604" s="59" t="s">
        <v>441</v>
      </c>
      <c r="B604" s="81">
        <v>101</v>
      </c>
      <c r="C604" s="81">
        <v>10</v>
      </c>
      <c r="D604" s="48">
        <v>9.9009900990099015E-2</v>
      </c>
      <c r="E604" s="81">
        <v>10</v>
      </c>
      <c r="F604" s="48">
        <v>1</v>
      </c>
    </row>
    <row r="605" spans="1:6" s="59" customFormat="1" hidden="1" x14ac:dyDescent="0.3">
      <c r="A605" s="59" t="s">
        <v>519</v>
      </c>
      <c r="B605" s="81">
        <v>40</v>
      </c>
      <c r="C605" s="81">
        <v>0</v>
      </c>
      <c r="D605" s="48">
        <v>0</v>
      </c>
      <c r="E605" s="81">
        <v>0</v>
      </c>
      <c r="F605" s="48" t="s">
        <v>753</v>
      </c>
    </row>
    <row r="606" spans="1:6" s="59" customFormat="1" x14ac:dyDescent="0.3">
      <c r="A606" s="59" t="s">
        <v>482</v>
      </c>
      <c r="B606" s="81">
        <v>234</v>
      </c>
      <c r="C606" s="81">
        <v>36</v>
      </c>
      <c r="D606" s="48">
        <v>0.15384615384615385</v>
      </c>
      <c r="E606" s="81">
        <v>36</v>
      </c>
      <c r="F606" s="48">
        <v>1</v>
      </c>
    </row>
    <row r="607" spans="1:6" s="59" customFormat="1" x14ac:dyDescent="0.3">
      <c r="A607" s="59" t="s">
        <v>521</v>
      </c>
      <c r="B607" s="81">
        <v>87</v>
      </c>
      <c r="C607" s="81">
        <v>12</v>
      </c>
      <c r="D607" s="48">
        <v>0.13793103448275862</v>
      </c>
      <c r="E607" s="81">
        <v>12</v>
      </c>
      <c r="F607" s="48">
        <v>1</v>
      </c>
    </row>
    <row r="608" spans="1:6" s="59" customFormat="1" hidden="1" x14ac:dyDescent="0.3">
      <c r="A608" s="59" t="s">
        <v>522</v>
      </c>
      <c r="B608" s="81">
        <v>24</v>
      </c>
      <c r="C608" s="81">
        <v>0</v>
      </c>
      <c r="D608" s="48">
        <v>0</v>
      </c>
      <c r="E608" s="81">
        <v>0</v>
      </c>
      <c r="F608" s="48" t="s">
        <v>753</v>
      </c>
    </row>
    <row r="609" spans="1:6" s="59" customFormat="1" x14ac:dyDescent="0.3">
      <c r="A609" s="59" t="s">
        <v>464</v>
      </c>
      <c r="B609" s="81">
        <v>433</v>
      </c>
      <c r="C609" s="81">
        <v>41</v>
      </c>
      <c r="D609" s="48">
        <v>9.4688221709006926E-2</v>
      </c>
      <c r="E609" s="81">
        <v>42</v>
      </c>
      <c r="F609" s="48">
        <v>1.024390243902439</v>
      </c>
    </row>
    <row r="610" spans="1:6" s="59" customFormat="1" x14ac:dyDescent="0.3">
      <c r="A610" s="59" t="s">
        <v>233</v>
      </c>
      <c r="B610" s="81">
        <v>2173</v>
      </c>
      <c r="C610" s="81">
        <v>211</v>
      </c>
      <c r="D610" s="48">
        <v>9.7100782328578009E-2</v>
      </c>
      <c r="E610" s="81">
        <v>218</v>
      </c>
      <c r="F610" s="48">
        <v>1.033175355450237</v>
      </c>
    </row>
    <row r="611" spans="1:6" s="59" customFormat="1" x14ac:dyDescent="0.3">
      <c r="A611" s="59" t="s">
        <v>229</v>
      </c>
      <c r="B611" s="81">
        <v>923</v>
      </c>
      <c r="C611" s="81">
        <v>114</v>
      </c>
      <c r="D611" s="48">
        <v>0.12351029252437704</v>
      </c>
      <c r="E611" s="81">
        <v>120</v>
      </c>
      <c r="F611" s="48">
        <v>1.0526315789473684</v>
      </c>
    </row>
    <row r="612" spans="1:6" s="59" customFormat="1" hidden="1" x14ac:dyDescent="0.3">
      <c r="A612" s="59" t="s">
        <v>513</v>
      </c>
      <c r="B612" s="81">
        <v>50</v>
      </c>
      <c r="C612" s="81">
        <v>0</v>
      </c>
      <c r="D612" s="48">
        <v>0</v>
      </c>
      <c r="E612" s="81">
        <v>0</v>
      </c>
      <c r="F612" s="48" t="s">
        <v>753</v>
      </c>
    </row>
    <row r="613" spans="1:6" s="59" customFormat="1" hidden="1" x14ac:dyDescent="0.3">
      <c r="A613" s="59" t="s">
        <v>514</v>
      </c>
      <c r="B613" s="81">
        <v>26</v>
      </c>
      <c r="C613" s="81">
        <v>11</v>
      </c>
      <c r="D613" s="48">
        <v>0.42307692307692307</v>
      </c>
      <c r="E613" s="81">
        <v>0</v>
      </c>
      <c r="F613" s="48">
        <v>0</v>
      </c>
    </row>
    <row r="614" spans="1:6" s="59" customFormat="1" x14ac:dyDescent="0.3">
      <c r="A614" s="59" t="s">
        <v>261</v>
      </c>
      <c r="B614" s="81">
        <v>622</v>
      </c>
      <c r="C614" s="81">
        <v>57</v>
      </c>
      <c r="D614" s="48">
        <v>9.1639871382636656E-2</v>
      </c>
      <c r="E614" s="81">
        <v>62</v>
      </c>
      <c r="F614" s="48">
        <v>1.0877192982456141</v>
      </c>
    </row>
    <row r="615" spans="1:6" s="59" customFormat="1" hidden="1" x14ac:dyDescent="0.3">
      <c r="A615" s="59" t="s">
        <v>638</v>
      </c>
      <c r="B615" s="81">
        <v>54</v>
      </c>
      <c r="C615" s="81">
        <v>0</v>
      </c>
      <c r="D615" s="48">
        <v>0</v>
      </c>
      <c r="E615" s="81">
        <v>0</v>
      </c>
      <c r="F615" s="48" t="s">
        <v>753</v>
      </c>
    </row>
    <row r="616" spans="1:6" s="59" customFormat="1" x14ac:dyDescent="0.3">
      <c r="A616" s="59" t="s">
        <v>489</v>
      </c>
      <c r="B616" s="81">
        <v>296</v>
      </c>
      <c r="C616" s="81">
        <v>53</v>
      </c>
      <c r="D616" s="48">
        <v>0.17905405405405406</v>
      </c>
      <c r="E616" s="81">
        <v>59</v>
      </c>
      <c r="F616" s="48">
        <v>1.1132075471698113</v>
      </c>
    </row>
    <row r="617" spans="1:6" s="59" customFormat="1" hidden="1" x14ac:dyDescent="0.3">
      <c r="A617" s="59" t="s">
        <v>517</v>
      </c>
      <c r="B617" s="81">
        <v>25</v>
      </c>
      <c r="C617" s="81">
        <v>0</v>
      </c>
      <c r="D617" s="48">
        <v>0</v>
      </c>
      <c r="E617" s="81">
        <v>0</v>
      </c>
      <c r="F617" s="48" t="s">
        <v>753</v>
      </c>
    </row>
    <row r="618" spans="1:6" s="59" customFormat="1" x14ac:dyDescent="0.3">
      <c r="A618" s="59" t="s">
        <v>500</v>
      </c>
      <c r="B618" s="81">
        <v>371</v>
      </c>
      <c r="C618" s="81">
        <v>54</v>
      </c>
      <c r="D618" s="48">
        <v>0.14555256064690028</v>
      </c>
      <c r="E618" s="81">
        <v>64</v>
      </c>
      <c r="F618" s="48">
        <v>1.1851851851851851</v>
      </c>
    </row>
    <row r="619" spans="1:6" s="59" customFormat="1" hidden="1" x14ac:dyDescent="0.3">
      <c r="A619" s="59" t="s">
        <v>527</v>
      </c>
      <c r="B619" s="81">
        <v>34</v>
      </c>
      <c r="C619" s="81">
        <v>0</v>
      </c>
      <c r="D619" s="48">
        <v>0</v>
      </c>
      <c r="E619" s="81">
        <v>0</v>
      </c>
      <c r="F619" s="48" t="s">
        <v>753</v>
      </c>
    </row>
    <row r="620" spans="1:6" s="59" customFormat="1" x14ac:dyDescent="0.3">
      <c r="A620" s="59" t="s">
        <v>459</v>
      </c>
      <c r="B620" s="81">
        <v>455</v>
      </c>
      <c r="C620" s="81">
        <v>70</v>
      </c>
      <c r="D620" s="48">
        <v>0.15384615384615385</v>
      </c>
      <c r="E620" s="81">
        <v>89</v>
      </c>
      <c r="F620" s="48">
        <v>1.2714285714285714</v>
      </c>
    </row>
    <row r="621" spans="1:6" s="59" customFormat="1" hidden="1" x14ac:dyDescent="0.3">
      <c r="A621" s="59" t="s">
        <v>529</v>
      </c>
      <c r="B621" s="81">
        <v>53</v>
      </c>
      <c r="C621" s="81">
        <v>11</v>
      </c>
      <c r="D621" s="48">
        <v>0.20754716981132076</v>
      </c>
      <c r="E621" s="81">
        <v>0</v>
      </c>
      <c r="F621" s="48">
        <v>0</v>
      </c>
    </row>
    <row r="622" spans="1:6" s="59" customFormat="1" x14ac:dyDescent="0.3">
      <c r="A622" s="59" t="s">
        <v>288</v>
      </c>
      <c r="B622" s="81">
        <v>61</v>
      </c>
      <c r="C622" s="81">
        <v>43</v>
      </c>
      <c r="D622" s="48">
        <v>0.70491803278688525</v>
      </c>
      <c r="E622" s="81">
        <v>55</v>
      </c>
      <c r="F622" s="48">
        <v>1.2790697674418605</v>
      </c>
    </row>
    <row r="623" spans="1:6" s="59" customFormat="1" x14ac:dyDescent="0.3">
      <c r="A623" s="59" t="s">
        <v>344</v>
      </c>
      <c r="B623" s="81">
        <v>88</v>
      </c>
      <c r="C623" s="81">
        <v>10</v>
      </c>
      <c r="D623" s="48">
        <v>0.11363636363636363</v>
      </c>
      <c r="E623" s="81">
        <v>14</v>
      </c>
      <c r="F623" s="48">
        <v>1.4</v>
      </c>
    </row>
    <row r="624" spans="1:6" s="59" customFormat="1" x14ac:dyDescent="0.3">
      <c r="A624" s="59" t="s">
        <v>249</v>
      </c>
      <c r="B624" s="81">
        <v>379</v>
      </c>
      <c r="C624" s="81">
        <v>28</v>
      </c>
      <c r="D624" s="48">
        <v>7.3878627968337732E-2</v>
      </c>
      <c r="E624" s="81">
        <v>43</v>
      </c>
      <c r="F624" s="48">
        <v>1.5357142857142858</v>
      </c>
    </row>
    <row r="625" spans="1:6" s="59" customFormat="1" x14ac:dyDescent="0.3">
      <c r="A625" s="59" t="s">
        <v>158</v>
      </c>
      <c r="B625" s="81">
        <v>123</v>
      </c>
      <c r="C625" s="81">
        <v>21</v>
      </c>
      <c r="D625" s="48">
        <v>0.17073170731707318</v>
      </c>
      <c r="E625" s="81">
        <v>43</v>
      </c>
      <c r="F625" s="48">
        <v>2.0476190476190474</v>
      </c>
    </row>
    <row r="626" spans="1:6" s="59" customFormat="1" hidden="1" x14ac:dyDescent="0.3">
      <c r="A626" s="59" t="s">
        <v>534</v>
      </c>
      <c r="B626" s="81">
        <v>88</v>
      </c>
      <c r="C626" s="81">
        <v>0</v>
      </c>
      <c r="D626" s="48">
        <v>0</v>
      </c>
      <c r="E626" s="81">
        <v>0</v>
      </c>
      <c r="F626" s="48" t="s">
        <v>753</v>
      </c>
    </row>
    <row r="627" spans="1:6" s="59" customFormat="1" hidden="1" x14ac:dyDescent="0.3">
      <c r="A627" s="59" t="s">
        <v>537</v>
      </c>
      <c r="B627" s="81">
        <v>28</v>
      </c>
      <c r="C627" s="81">
        <v>0</v>
      </c>
      <c r="D627" s="48">
        <v>0</v>
      </c>
      <c r="E627" s="81">
        <v>0</v>
      </c>
      <c r="F627" s="48" t="s">
        <v>753</v>
      </c>
    </row>
    <row r="628" spans="1:6" s="59" customFormat="1" hidden="1" x14ac:dyDescent="0.3">
      <c r="A628" s="59" t="s">
        <v>535</v>
      </c>
      <c r="B628" s="81">
        <v>13</v>
      </c>
      <c r="C628" s="81">
        <v>0</v>
      </c>
      <c r="D628" s="48">
        <v>0</v>
      </c>
      <c r="E628" s="81">
        <v>0</v>
      </c>
      <c r="F628" s="48" t="s">
        <v>753</v>
      </c>
    </row>
    <row r="629" spans="1:6" s="59" customFormat="1" hidden="1" x14ac:dyDescent="0.3">
      <c r="A629" s="59" t="s">
        <v>639</v>
      </c>
      <c r="B629" s="81">
        <v>0</v>
      </c>
      <c r="C629" s="81">
        <v>0</v>
      </c>
      <c r="D629" s="48" t="s">
        <v>753</v>
      </c>
      <c r="E629" s="81">
        <v>0</v>
      </c>
      <c r="F629" s="48" t="s">
        <v>753</v>
      </c>
    </row>
    <row r="630" spans="1:6" s="59" customFormat="1" hidden="1" x14ac:dyDescent="0.3">
      <c r="A630" s="59" t="s">
        <v>536</v>
      </c>
      <c r="B630" s="81">
        <v>27</v>
      </c>
      <c r="C630" s="81">
        <v>0</v>
      </c>
      <c r="D630" s="48">
        <v>0</v>
      </c>
      <c r="E630" s="81">
        <v>0</v>
      </c>
      <c r="F630" s="48" t="s">
        <v>753</v>
      </c>
    </row>
    <row r="631" spans="1:6" s="59" customFormat="1" x14ac:dyDescent="0.3"/>
    <row r="632" spans="1:6" s="59" customFormat="1" x14ac:dyDescent="0.3"/>
    <row r="633" spans="1:6" s="59" customFormat="1" x14ac:dyDescent="0.3"/>
    <row r="634" spans="1:6" s="59" customFormat="1" x14ac:dyDescent="0.3"/>
    <row r="635" spans="1:6" s="59" customFormat="1" x14ac:dyDescent="0.3"/>
    <row r="636" spans="1:6" s="59" customFormat="1" x14ac:dyDescent="0.3"/>
    <row r="637" spans="1:6" s="59" customFormat="1" x14ac:dyDescent="0.3"/>
    <row r="638" spans="1:6" s="59" customFormat="1" x14ac:dyDescent="0.3"/>
    <row r="639" spans="1:6" s="59" customFormat="1" x14ac:dyDescent="0.3"/>
    <row r="640" spans="1:6" s="59" customFormat="1" x14ac:dyDescent="0.3"/>
    <row r="641" s="59" customFormat="1" x14ac:dyDescent="0.3"/>
    <row r="642" s="59" customFormat="1" x14ac:dyDescent="0.3"/>
    <row r="643" s="59" customFormat="1" x14ac:dyDescent="0.3"/>
    <row r="644" s="59" customFormat="1" x14ac:dyDescent="0.3"/>
    <row r="645" s="59" customFormat="1" x14ac:dyDescent="0.3"/>
    <row r="646" s="59" customFormat="1" x14ac:dyDescent="0.3"/>
    <row r="647" s="59" customFormat="1" x14ac:dyDescent="0.3"/>
    <row r="648" s="59" customFormat="1" x14ac:dyDescent="0.3"/>
    <row r="649" s="59" customFormat="1" x14ac:dyDescent="0.3"/>
    <row r="650" s="59" customFormat="1" x14ac:dyDescent="0.3"/>
    <row r="651" s="59" customFormat="1" x14ac:dyDescent="0.3"/>
    <row r="652" s="59" customFormat="1" x14ac:dyDescent="0.3"/>
    <row r="653" s="59" customFormat="1" x14ac:dyDescent="0.3"/>
    <row r="654" s="59" customFormat="1" x14ac:dyDescent="0.3"/>
    <row r="655" s="59" customFormat="1" x14ac:dyDescent="0.3"/>
    <row r="656" s="59" customFormat="1" x14ac:dyDescent="0.3"/>
    <row r="657" s="59" customFormat="1" x14ac:dyDescent="0.3"/>
    <row r="658" s="59" customFormat="1" x14ac:dyDescent="0.3"/>
    <row r="659" s="59" customFormat="1" x14ac:dyDescent="0.3"/>
    <row r="660" s="59" customFormat="1" x14ac:dyDescent="0.3"/>
    <row r="661" s="59" customFormat="1" x14ac:dyDescent="0.3"/>
    <row r="662" s="59" customFormat="1" x14ac:dyDescent="0.3"/>
    <row r="663" s="59" customFormat="1" x14ac:dyDescent="0.3"/>
    <row r="664" s="59" customFormat="1" x14ac:dyDescent="0.3"/>
    <row r="665" s="59" customFormat="1" x14ac:dyDescent="0.3"/>
    <row r="666" s="59" customFormat="1" x14ac:dyDescent="0.3"/>
    <row r="667" s="59" customFormat="1" x14ac:dyDescent="0.3"/>
    <row r="668" s="59" customFormat="1" x14ac:dyDescent="0.3"/>
    <row r="669" s="59" customFormat="1" x14ac:dyDescent="0.3"/>
    <row r="670" s="59" customFormat="1" x14ac:dyDescent="0.3"/>
    <row r="671" s="59" customFormat="1" x14ac:dyDescent="0.3"/>
    <row r="672" s="59" customFormat="1" x14ac:dyDescent="0.3"/>
    <row r="673" s="59" customFormat="1" x14ac:dyDescent="0.3"/>
    <row r="674" s="59" customFormat="1" x14ac:dyDescent="0.3"/>
    <row r="675" s="59" customFormat="1" x14ac:dyDescent="0.3"/>
    <row r="676" s="59" customFormat="1" x14ac:dyDescent="0.3"/>
    <row r="677" s="59" customFormat="1" x14ac:dyDescent="0.3"/>
    <row r="678" s="59" customFormat="1" x14ac:dyDescent="0.3"/>
    <row r="679" s="59" customFormat="1" x14ac:dyDescent="0.3"/>
    <row r="680" s="59" customFormat="1" x14ac:dyDescent="0.3"/>
    <row r="681" s="59" customFormat="1" x14ac:dyDescent="0.3"/>
    <row r="682" s="59" customFormat="1" x14ac:dyDescent="0.3"/>
    <row r="683" s="59" customFormat="1" x14ac:dyDescent="0.3"/>
    <row r="684" s="59" customFormat="1" x14ac:dyDescent="0.3"/>
    <row r="685" s="59" customFormat="1" x14ac:dyDescent="0.3"/>
    <row r="686" s="59" customFormat="1" x14ac:dyDescent="0.3"/>
    <row r="687" s="59" customFormat="1" x14ac:dyDescent="0.3"/>
    <row r="688" s="59" customFormat="1" x14ac:dyDescent="0.3"/>
    <row r="689" s="59" customFormat="1" x14ac:dyDescent="0.3"/>
    <row r="690" s="59" customFormat="1" x14ac:dyDescent="0.3"/>
    <row r="691" s="59" customFormat="1" x14ac:dyDescent="0.3"/>
    <row r="692" s="59" customFormat="1" x14ac:dyDescent="0.3"/>
    <row r="693" s="59" customFormat="1" x14ac:dyDescent="0.3"/>
    <row r="694" s="59" customFormat="1" x14ac:dyDescent="0.3"/>
    <row r="695" s="59" customFormat="1" x14ac:dyDescent="0.3"/>
    <row r="696" s="59" customFormat="1" x14ac:dyDescent="0.3"/>
    <row r="697" s="59" customFormat="1" x14ac:dyDescent="0.3"/>
    <row r="698" s="59" customFormat="1" x14ac:dyDescent="0.3"/>
    <row r="699" s="59" customFormat="1" x14ac:dyDescent="0.3"/>
    <row r="700" s="59" customFormat="1" x14ac:dyDescent="0.3"/>
    <row r="701" s="59" customFormat="1" x14ac:dyDescent="0.3"/>
    <row r="702" s="59" customFormat="1" x14ac:dyDescent="0.3"/>
    <row r="703" s="59" customFormat="1" x14ac:dyDescent="0.3"/>
    <row r="704" s="59" customFormat="1" x14ac:dyDescent="0.3"/>
    <row r="705" s="59" customFormat="1" x14ac:dyDescent="0.3"/>
    <row r="706" s="59" customFormat="1" x14ac:dyDescent="0.3"/>
    <row r="707" s="59" customFormat="1" x14ac:dyDescent="0.3"/>
    <row r="708" s="59" customFormat="1" x14ac:dyDescent="0.3"/>
    <row r="709" s="59" customFormat="1" x14ac:dyDescent="0.3"/>
    <row r="710" s="59" customFormat="1" x14ac:dyDescent="0.3"/>
    <row r="711" s="59" customFormat="1" x14ac:dyDescent="0.3"/>
    <row r="712" s="59" customFormat="1" x14ac:dyDescent="0.3"/>
    <row r="713" s="59" customFormat="1" x14ac:dyDescent="0.3"/>
    <row r="714" s="59" customFormat="1" x14ac:dyDescent="0.3"/>
    <row r="715" s="59" customFormat="1" x14ac:dyDescent="0.3"/>
    <row r="716" s="59" customFormat="1" x14ac:dyDescent="0.3"/>
    <row r="717" s="59" customFormat="1" x14ac:dyDescent="0.3"/>
    <row r="718" s="59" customFormat="1" x14ac:dyDescent="0.3"/>
    <row r="719" s="59" customFormat="1" x14ac:dyDescent="0.3"/>
    <row r="720" s="59" customFormat="1" x14ac:dyDescent="0.3"/>
    <row r="721" s="59" customFormat="1" x14ac:dyDescent="0.3"/>
    <row r="722" s="59" customFormat="1" x14ac:dyDescent="0.3"/>
    <row r="723" s="59" customFormat="1" x14ac:dyDescent="0.3"/>
    <row r="724" s="59" customFormat="1" x14ac:dyDescent="0.3"/>
    <row r="725" s="59" customFormat="1" x14ac:dyDescent="0.3"/>
    <row r="726" s="59" customFormat="1" x14ac:dyDescent="0.3"/>
    <row r="727" s="59" customFormat="1" x14ac:dyDescent="0.3"/>
    <row r="728" s="59" customFormat="1" x14ac:dyDescent="0.3"/>
    <row r="729" s="59" customFormat="1" x14ac:dyDescent="0.3"/>
    <row r="730" s="59" customFormat="1" x14ac:dyDescent="0.3"/>
    <row r="731" s="59" customFormat="1" x14ac:dyDescent="0.3"/>
    <row r="732" s="59" customFormat="1" x14ac:dyDescent="0.3"/>
    <row r="733" s="59" customFormat="1" x14ac:dyDescent="0.3"/>
    <row r="734" s="59" customFormat="1" x14ac:dyDescent="0.3"/>
    <row r="735" s="59" customFormat="1" x14ac:dyDescent="0.3"/>
    <row r="736" s="59" customFormat="1" x14ac:dyDescent="0.3"/>
    <row r="737" s="59" customFormat="1" x14ac:dyDescent="0.3"/>
    <row r="738" s="59" customFormat="1" x14ac:dyDescent="0.3"/>
    <row r="739" s="59" customFormat="1" x14ac:dyDescent="0.3"/>
    <row r="740" s="59" customFormat="1" x14ac:dyDescent="0.3"/>
    <row r="741" s="59" customFormat="1" x14ac:dyDescent="0.3"/>
    <row r="742" s="59" customFormat="1" x14ac:dyDescent="0.3"/>
    <row r="743" s="59" customFormat="1" x14ac:dyDescent="0.3"/>
    <row r="744" s="59" customFormat="1" x14ac:dyDescent="0.3"/>
    <row r="745" s="59" customFormat="1" x14ac:dyDescent="0.3"/>
    <row r="746" s="59" customFormat="1" x14ac:dyDescent="0.3"/>
    <row r="747" s="59" customFormat="1" x14ac:dyDescent="0.3"/>
    <row r="748" s="59" customFormat="1" x14ac:dyDescent="0.3"/>
    <row r="749" s="59" customFormat="1" x14ac:dyDescent="0.3"/>
    <row r="750" s="59" customFormat="1" x14ac:dyDescent="0.3"/>
    <row r="751" s="59" customFormat="1" x14ac:dyDescent="0.3"/>
    <row r="752" s="59" customFormat="1" x14ac:dyDescent="0.3"/>
    <row r="753" s="59" customFormat="1" x14ac:dyDescent="0.3"/>
    <row r="754" s="59" customFormat="1" x14ac:dyDescent="0.3"/>
    <row r="755" s="59" customFormat="1" x14ac:dyDescent="0.3"/>
    <row r="756" s="59" customFormat="1" x14ac:dyDescent="0.3"/>
    <row r="757" s="59" customFormat="1" x14ac:dyDescent="0.3"/>
    <row r="758" s="59" customFormat="1" x14ac:dyDescent="0.3"/>
    <row r="759" s="59" customFormat="1" x14ac:dyDescent="0.3"/>
    <row r="760" s="59" customFormat="1" x14ac:dyDescent="0.3"/>
    <row r="761" s="59" customFormat="1" x14ac:dyDescent="0.3"/>
    <row r="762" s="59" customFormat="1" x14ac:dyDescent="0.3"/>
    <row r="763" s="59" customFormat="1" x14ac:dyDescent="0.3"/>
    <row r="764" s="59" customFormat="1" x14ac:dyDescent="0.3"/>
    <row r="765" s="59" customFormat="1" x14ac:dyDescent="0.3"/>
    <row r="766" s="59" customFormat="1" x14ac:dyDescent="0.3"/>
    <row r="767" s="59" customFormat="1" x14ac:dyDescent="0.3"/>
    <row r="768" s="59" customFormat="1" x14ac:dyDescent="0.3"/>
    <row r="769" s="59" customFormat="1" x14ac:dyDescent="0.3"/>
    <row r="770" s="59" customFormat="1" x14ac:dyDescent="0.3"/>
    <row r="771" s="59" customFormat="1" x14ac:dyDescent="0.3"/>
    <row r="772" s="59" customFormat="1" x14ac:dyDescent="0.3"/>
    <row r="773" s="59" customFormat="1" x14ac:dyDescent="0.3"/>
    <row r="774" s="59" customFormat="1" x14ac:dyDescent="0.3"/>
    <row r="775" s="59" customFormat="1" x14ac:dyDescent="0.3"/>
    <row r="776" s="59" customFormat="1" x14ac:dyDescent="0.3"/>
    <row r="777" s="59" customFormat="1" x14ac:dyDescent="0.3"/>
    <row r="778" s="59" customFormat="1" x14ac:dyDescent="0.3"/>
    <row r="779" s="59" customFormat="1" x14ac:dyDescent="0.3"/>
    <row r="780" s="59" customFormat="1" x14ac:dyDescent="0.3"/>
    <row r="781" s="59" customFormat="1" x14ac:dyDescent="0.3"/>
    <row r="782" s="59" customFormat="1" x14ac:dyDescent="0.3"/>
    <row r="783" s="59" customFormat="1" x14ac:dyDescent="0.3"/>
    <row r="784" s="59" customFormat="1" x14ac:dyDescent="0.3"/>
    <row r="785" s="59" customFormat="1" x14ac:dyDescent="0.3"/>
    <row r="786" s="59" customFormat="1" x14ac:dyDescent="0.3"/>
    <row r="787" s="59" customFormat="1" x14ac:dyDescent="0.3"/>
    <row r="788" s="59" customFormat="1" x14ac:dyDescent="0.3"/>
    <row r="789" s="59" customFormat="1" x14ac:dyDescent="0.3"/>
    <row r="790" s="59" customFormat="1" x14ac:dyDescent="0.3"/>
    <row r="791" s="59" customFormat="1" x14ac:dyDescent="0.3"/>
    <row r="792" s="59" customFormat="1" x14ac:dyDescent="0.3"/>
    <row r="793" s="59" customFormat="1" x14ac:dyDescent="0.3"/>
    <row r="794" s="59" customFormat="1" x14ac:dyDescent="0.3"/>
    <row r="795" s="59" customFormat="1" x14ac:dyDescent="0.3"/>
    <row r="796" s="59" customFormat="1" x14ac:dyDescent="0.3"/>
    <row r="797" s="59" customFormat="1" x14ac:dyDescent="0.3"/>
    <row r="798" s="59" customFormat="1" x14ac:dyDescent="0.3"/>
    <row r="799" s="59" customFormat="1" x14ac:dyDescent="0.3"/>
    <row r="800" s="59" customFormat="1" x14ac:dyDescent="0.3"/>
    <row r="801" s="59" customFormat="1" x14ac:dyDescent="0.3"/>
    <row r="802" s="59" customFormat="1" x14ac:dyDescent="0.3"/>
    <row r="803" s="59" customFormat="1" x14ac:dyDescent="0.3"/>
    <row r="804" s="59" customFormat="1" x14ac:dyDescent="0.3"/>
    <row r="805" s="59" customFormat="1" x14ac:dyDescent="0.3"/>
    <row r="806" s="59" customFormat="1" x14ac:dyDescent="0.3"/>
    <row r="807" s="59" customFormat="1" x14ac:dyDescent="0.3"/>
    <row r="808" s="59" customFormat="1" x14ac:dyDescent="0.3"/>
    <row r="809" s="59" customFormat="1" x14ac:dyDescent="0.3"/>
    <row r="810" s="59" customFormat="1" x14ac:dyDescent="0.3"/>
    <row r="811" s="59" customFormat="1" x14ac:dyDescent="0.3"/>
    <row r="812" s="59" customFormat="1" x14ac:dyDescent="0.3"/>
    <row r="813" s="59" customFormat="1" x14ac:dyDescent="0.3"/>
    <row r="814" s="59" customFormat="1" x14ac:dyDescent="0.3"/>
    <row r="815" s="59" customFormat="1" x14ac:dyDescent="0.3"/>
    <row r="816" s="59" customFormat="1" x14ac:dyDescent="0.3"/>
    <row r="817" s="59" customFormat="1" x14ac:dyDescent="0.3"/>
    <row r="818" s="59" customFormat="1" x14ac:dyDescent="0.3"/>
    <row r="819" s="59" customFormat="1" x14ac:dyDescent="0.3"/>
    <row r="820" s="59" customFormat="1" x14ac:dyDescent="0.3"/>
    <row r="821" s="59" customFormat="1" x14ac:dyDescent="0.3"/>
    <row r="822" s="59" customFormat="1" x14ac:dyDescent="0.3"/>
    <row r="823" s="59" customFormat="1" x14ac:dyDescent="0.3"/>
    <row r="824" s="59" customFormat="1" x14ac:dyDescent="0.3"/>
    <row r="825" s="59" customFormat="1" x14ac:dyDescent="0.3"/>
    <row r="826" s="59" customFormat="1" x14ac:dyDescent="0.3"/>
    <row r="827" s="59" customFormat="1" x14ac:dyDescent="0.3"/>
    <row r="828" s="59" customFormat="1" x14ac:dyDescent="0.3"/>
    <row r="829" s="59" customFormat="1" x14ac:dyDescent="0.3"/>
    <row r="830" s="59" customFormat="1" x14ac:dyDescent="0.3"/>
    <row r="831" s="59" customFormat="1" x14ac:dyDescent="0.3"/>
    <row r="832" s="59" customFormat="1" x14ac:dyDescent="0.3"/>
    <row r="833" s="59" customFormat="1" x14ac:dyDescent="0.3"/>
    <row r="834" s="59" customFormat="1" x14ac:dyDescent="0.3"/>
    <row r="835" s="59" customFormat="1" x14ac:dyDescent="0.3"/>
    <row r="836" s="59" customFormat="1" x14ac:dyDescent="0.3"/>
    <row r="837" s="59" customFormat="1" x14ac:dyDescent="0.3"/>
    <row r="838" s="59" customFormat="1" x14ac:dyDescent="0.3"/>
    <row r="839" s="59" customFormat="1" x14ac:dyDescent="0.3"/>
    <row r="840" s="59" customFormat="1" x14ac:dyDescent="0.3"/>
    <row r="841" s="59" customFormat="1" x14ac:dyDescent="0.3"/>
    <row r="842" s="59" customFormat="1" x14ac:dyDescent="0.3"/>
    <row r="843" s="59" customFormat="1" x14ac:dyDescent="0.3"/>
    <row r="844" s="59" customFormat="1" x14ac:dyDescent="0.3"/>
    <row r="845" s="59" customFormat="1" x14ac:dyDescent="0.3"/>
    <row r="846" s="59" customFormat="1" x14ac:dyDescent="0.3"/>
    <row r="847" s="59" customFormat="1" x14ac:dyDescent="0.3"/>
    <row r="848" s="59" customFormat="1" x14ac:dyDescent="0.3"/>
    <row r="849" s="59" customFormat="1" x14ac:dyDescent="0.3"/>
    <row r="850" s="59" customFormat="1" x14ac:dyDescent="0.3"/>
    <row r="851" s="59" customFormat="1" x14ac:dyDescent="0.3"/>
    <row r="852" s="59" customFormat="1" x14ac:dyDescent="0.3"/>
    <row r="853" s="59" customFormat="1" x14ac:dyDescent="0.3"/>
    <row r="854" s="59" customFormat="1" x14ac:dyDescent="0.3"/>
    <row r="855" s="59" customFormat="1" x14ac:dyDescent="0.3"/>
    <row r="856" s="59" customFormat="1" x14ac:dyDescent="0.3"/>
    <row r="857" s="59" customFormat="1" x14ac:dyDescent="0.3"/>
    <row r="858" s="59" customFormat="1" x14ac:dyDescent="0.3"/>
    <row r="859" s="59" customFormat="1" x14ac:dyDescent="0.3"/>
    <row r="860" s="59" customFormat="1" x14ac:dyDescent="0.3"/>
    <row r="861" s="59" customFormat="1" x14ac:dyDescent="0.3"/>
    <row r="862" s="59" customFormat="1" x14ac:dyDescent="0.3"/>
    <row r="863" s="59" customFormat="1" x14ac:dyDescent="0.3"/>
    <row r="864" s="59" customFormat="1" x14ac:dyDescent="0.3"/>
    <row r="865" s="59" customFormat="1" x14ac:dyDescent="0.3"/>
    <row r="866" s="59" customFormat="1" x14ac:dyDescent="0.3"/>
    <row r="867" s="59" customFormat="1" x14ac:dyDescent="0.3"/>
    <row r="868" s="59" customFormat="1" x14ac:dyDescent="0.3"/>
    <row r="869" s="59" customFormat="1" x14ac:dyDescent="0.3"/>
    <row r="870" s="59" customFormat="1" x14ac:dyDescent="0.3"/>
    <row r="871" s="59" customFormat="1" x14ac:dyDescent="0.3"/>
    <row r="872" s="59" customFormat="1" x14ac:dyDescent="0.3"/>
    <row r="873" s="59" customFormat="1" x14ac:dyDescent="0.3"/>
    <row r="874" s="59" customFormat="1" x14ac:dyDescent="0.3"/>
    <row r="875" s="59" customFormat="1" x14ac:dyDescent="0.3"/>
    <row r="876" s="59" customFormat="1" x14ac:dyDescent="0.3"/>
    <row r="877" s="59" customFormat="1" x14ac:dyDescent="0.3"/>
    <row r="878" s="59" customFormat="1" x14ac:dyDescent="0.3"/>
    <row r="879" s="59" customFormat="1" x14ac:dyDescent="0.3"/>
    <row r="880" s="59" customFormat="1" x14ac:dyDescent="0.3"/>
    <row r="881" s="59" customFormat="1" x14ac:dyDescent="0.3"/>
    <row r="882" s="59" customFormat="1" x14ac:dyDescent="0.3"/>
    <row r="883" s="59" customFormat="1" x14ac:dyDescent="0.3"/>
    <row r="884" s="59" customFormat="1" x14ac:dyDescent="0.3"/>
    <row r="885" s="59" customFormat="1" x14ac:dyDescent="0.3"/>
    <row r="886" s="59" customFormat="1" x14ac:dyDescent="0.3"/>
    <row r="887" s="59" customFormat="1" x14ac:dyDescent="0.3"/>
    <row r="888" s="59" customFormat="1" x14ac:dyDescent="0.3"/>
    <row r="889" s="59" customFormat="1" x14ac:dyDescent="0.3"/>
    <row r="890" s="59" customFormat="1" x14ac:dyDescent="0.3"/>
    <row r="891" s="59" customFormat="1" x14ac:dyDescent="0.3"/>
    <row r="892" s="59" customFormat="1" x14ac:dyDescent="0.3"/>
    <row r="893" s="59" customFormat="1" x14ac:dyDescent="0.3"/>
    <row r="894" s="59" customFormat="1" x14ac:dyDescent="0.3"/>
    <row r="895" s="59" customFormat="1" x14ac:dyDescent="0.3"/>
  </sheetData>
  <autoFilter ref="A9:F630" xr:uid="{F4801E1A-9851-4687-8D8F-DDA720B9558B}">
    <filterColumn colId="1">
      <customFilters>
        <customFilter operator="greaterThan" val="60"/>
      </customFilters>
    </filterColumn>
    <filterColumn colId="2">
      <filters>
        <filter val="10"/>
        <filter val="102"/>
        <filter val="107"/>
        <filter val="11"/>
        <filter val="111"/>
        <filter val="114"/>
        <filter val="118"/>
        <filter val="12"/>
        <filter val="122"/>
        <filter val="126"/>
        <filter val="13"/>
        <filter val="133"/>
        <filter val="137"/>
        <filter val="14"/>
        <filter val="153"/>
        <filter val="157"/>
        <filter val="158"/>
        <filter val="16"/>
        <filter val="161"/>
        <filter val="166"/>
        <filter val="167"/>
        <filter val="17"/>
        <filter val="179"/>
        <filter val="180"/>
        <filter val="19"/>
        <filter val="20"/>
        <filter val="204"/>
        <filter val="207"/>
        <filter val="21"/>
        <filter val="211"/>
        <filter val="22"/>
        <filter val="226"/>
        <filter val="228"/>
        <filter val="23"/>
        <filter val="24"/>
        <filter val="240"/>
        <filter val="242"/>
        <filter val="245"/>
        <filter val="25"/>
        <filter val="26"/>
        <filter val="268"/>
        <filter val="27"/>
        <filter val="272"/>
        <filter val="28"/>
        <filter val="29"/>
        <filter val="30"/>
        <filter val="31"/>
        <filter val="32"/>
        <filter val="33"/>
        <filter val="35"/>
        <filter val="358"/>
        <filter val="36"/>
        <filter val="37"/>
        <filter val="39"/>
        <filter val="40"/>
        <filter val="41"/>
        <filter val="42"/>
        <filter val="43"/>
        <filter val="44"/>
        <filter val="45"/>
        <filter val="46"/>
        <filter val="47"/>
        <filter val="48"/>
        <filter val="50"/>
        <filter val="51"/>
        <filter val="53"/>
        <filter val="54"/>
        <filter val="55"/>
        <filter val="56"/>
        <filter val="57"/>
        <filter val="58"/>
        <filter val="59"/>
        <filter val="60"/>
        <filter val="61"/>
        <filter val="62"/>
        <filter val="63"/>
        <filter val="64"/>
        <filter val="65"/>
        <filter val="66"/>
        <filter val="67"/>
        <filter val="69"/>
        <filter val="70"/>
        <filter val="71"/>
        <filter val="72"/>
        <filter val="73"/>
        <filter val="748"/>
        <filter val="75"/>
        <filter val="755"/>
        <filter val="76"/>
        <filter val="77"/>
        <filter val="78"/>
        <filter val="80"/>
        <filter val="84"/>
        <filter val="85"/>
        <filter val="86"/>
        <filter val="868"/>
        <filter val="92"/>
        <filter val="93"/>
        <filter val="95"/>
        <filter val="97"/>
      </filters>
    </filterColumn>
    <sortState ref="A13:F625">
      <sortCondition ref="F9:F630"/>
    </sortState>
  </autoFilter>
  <mergeCells count="1">
    <mergeCell ref="C6:D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49A73-3146-4495-B83E-B79A3BB8033E}">
  <sheetPr>
    <tabColor theme="2" tint="-0.499984740745262"/>
  </sheetPr>
  <dimension ref="C4:C238"/>
  <sheetViews>
    <sheetView workbookViewId="0">
      <selection activeCell="A4" sqref="A4:I6"/>
    </sheetView>
  </sheetViews>
  <sheetFormatPr defaultRowHeight="14.4" x14ac:dyDescent="0.3"/>
  <sheetData>
    <row r="4" spans="3:3" x14ac:dyDescent="0.3">
      <c r="C4" s="48">
        <v>0</v>
      </c>
    </row>
    <row r="5" spans="3:3" x14ac:dyDescent="0.3">
      <c r="C5" s="48">
        <v>0</v>
      </c>
    </row>
    <row r="6" spans="3:3" x14ac:dyDescent="0.3">
      <c r="C6" s="48">
        <v>0</v>
      </c>
    </row>
    <row r="7" spans="3:3" x14ac:dyDescent="0.3">
      <c r="C7" s="48">
        <v>0</v>
      </c>
    </row>
    <row r="8" spans="3:3" x14ac:dyDescent="0.3">
      <c r="C8" s="48">
        <v>0</v>
      </c>
    </row>
    <row r="9" spans="3:3" x14ac:dyDescent="0.3">
      <c r="C9" s="48">
        <v>0</v>
      </c>
    </row>
    <row r="10" spans="3:3" x14ac:dyDescent="0.3">
      <c r="C10" s="48">
        <v>0</v>
      </c>
    </row>
    <row r="11" spans="3:3" x14ac:dyDescent="0.3">
      <c r="C11" s="48">
        <v>0</v>
      </c>
    </row>
    <row r="12" spans="3:3" x14ac:dyDescent="0.3">
      <c r="C12" s="48">
        <v>0</v>
      </c>
    </row>
    <row r="13" spans="3:3" x14ac:dyDescent="0.3">
      <c r="C13" s="48">
        <v>0</v>
      </c>
    </row>
    <row r="14" spans="3:3" x14ac:dyDescent="0.3">
      <c r="C14" s="48">
        <v>0</v>
      </c>
    </row>
    <row r="15" spans="3:3" x14ac:dyDescent="0.3">
      <c r="C15" s="48">
        <v>0</v>
      </c>
    </row>
    <row r="16" spans="3:3" x14ac:dyDescent="0.3">
      <c r="C16" s="48">
        <v>0</v>
      </c>
    </row>
    <row r="17" spans="3:3" x14ac:dyDescent="0.3">
      <c r="C17" s="48">
        <v>0</v>
      </c>
    </row>
    <row r="18" spans="3:3" x14ac:dyDescent="0.3">
      <c r="C18" s="48">
        <v>0</v>
      </c>
    </row>
    <row r="19" spans="3:3" x14ac:dyDescent="0.3">
      <c r="C19" s="48">
        <v>0</v>
      </c>
    </row>
    <row r="20" spans="3:3" x14ac:dyDescent="0.3">
      <c r="C20" s="48">
        <v>0</v>
      </c>
    </row>
    <row r="21" spans="3:3" x14ac:dyDescent="0.3">
      <c r="C21" s="48">
        <v>0</v>
      </c>
    </row>
    <row r="22" spans="3:3" x14ac:dyDescent="0.3">
      <c r="C22" s="48">
        <v>0</v>
      </c>
    </row>
    <row r="23" spans="3:3" x14ac:dyDescent="0.3">
      <c r="C23" s="48">
        <v>0</v>
      </c>
    </row>
    <row r="24" spans="3:3" x14ac:dyDescent="0.3">
      <c r="C24" s="48">
        <v>0</v>
      </c>
    </row>
    <row r="25" spans="3:3" x14ac:dyDescent="0.3">
      <c r="C25" s="48">
        <v>0</v>
      </c>
    </row>
    <row r="26" spans="3:3" x14ac:dyDescent="0.3">
      <c r="C26" s="48">
        <v>0</v>
      </c>
    </row>
    <row r="27" spans="3:3" x14ac:dyDescent="0.3">
      <c r="C27" s="48">
        <v>0</v>
      </c>
    </row>
    <row r="28" spans="3:3" x14ac:dyDescent="0.3">
      <c r="C28" s="48">
        <v>0</v>
      </c>
    </row>
    <row r="29" spans="3:3" x14ac:dyDescent="0.3">
      <c r="C29" s="48">
        <v>0</v>
      </c>
    </row>
    <row r="30" spans="3:3" x14ac:dyDescent="0.3">
      <c r="C30" s="48">
        <v>0</v>
      </c>
    </row>
    <row r="31" spans="3:3" x14ac:dyDescent="0.3">
      <c r="C31" s="48">
        <v>0</v>
      </c>
    </row>
    <row r="32" spans="3:3" x14ac:dyDescent="0.3">
      <c r="C32" s="48">
        <v>0</v>
      </c>
    </row>
    <row r="33" spans="3:3" x14ac:dyDescent="0.3">
      <c r="C33" s="48">
        <v>0</v>
      </c>
    </row>
    <row r="34" spans="3:3" x14ac:dyDescent="0.3">
      <c r="C34" s="48">
        <v>0</v>
      </c>
    </row>
    <row r="35" spans="3:3" x14ac:dyDescent="0.3">
      <c r="C35" s="48">
        <v>0</v>
      </c>
    </row>
    <row r="36" spans="3:3" x14ac:dyDescent="0.3">
      <c r="C36" s="48">
        <v>0</v>
      </c>
    </row>
    <row r="37" spans="3:3" x14ac:dyDescent="0.3">
      <c r="C37" s="48">
        <v>0</v>
      </c>
    </row>
    <row r="38" spans="3:3" x14ac:dyDescent="0.3">
      <c r="C38" s="48">
        <v>0</v>
      </c>
    </row>
    <row r="39" spans="3:3" x14ac:dyDescent="0.3">
      <c r="C39" s="48">
        <v>0</v>
      </c>
    </row>
    <row r="40" spans="3:3" x14ac:dyDescent="0.3">
      <c r="C40" s="48">
        <v>0</v>
      </c>
    </row>
    <row r="41" spans="3:3" x14ac:dyDescent="0.3">
      <c r="C41" s="48">
        <v>0</v>
      </c>
    </row>
    <row r="42" spans="3:3" x14ac:dyDescent="0.3">
      <c r="C42" s="48">
        <v>0</v>
      </c>
    </row>
    <row r="43" spans="3:3" x14ac:dyDescent="0.3">
      <c r="C43" s="48">
        <v>0</v>
      </c>
    </row>
    <row r="44" spans="3:3" x14ac:dyDescent="0.3">
      <c r="C44" s="48">
        <v>0</v>
      </c>
    </row>
    <row r="45" spans="3:3" x14ac:dyDescent="0.3">
      <c r="C45" s="48">
        <v>0</v>
      </c>
    </row>
    <row r="46" spans="3:3" x14ac:dyDescent="0.3">
      <c r="C46" s="48">
        <v>0</v>
      </c>
    </row>
    <row r="47" spans="3:3" x14ac:dyDescent="0.3">
      <c r="C47" s="48">
        <v>0</v>
      </c>
    </row>
    <row r="48" spans="3:3" x14ac:dyDescent="0.3">
      <c r="C48" s="48">
        <v>0</v>
      </c>
    </row>
    <row r="49" spans="3:3" x14ac:dyDescent="0.3">
      <c r="C49" s="48">
        <v>0</v>
      </c>
    </row>
    <row r="50" spans="3:3" x14ac:dyDescent="0.3">
      <c r="C50" s="48">
        <v>0</v>
      </c>
    </row>
    <row r="51" spans="3:3" x14ac:dyDescent="0.3">
      <c r="C51" s="48">
        <v>0</v>
      </c>
    </row>
    <row r="52" spans="3:3" x14ac:dyDescent="0.3">
      <c r="C52" s="48">
        <v>0</v>
      </c>
    </row>
    <row r="53" spans="3:3" x14ac:dyDescent="0.3">
      <c r="C53" s="48">
        <v>0</v>
      </c>
    </row>
    <row r="54" spans="3:3" x14ac:dyDescent="0.3">
      <c r="C54" s="48">
        <v>0</v>
      </c>
    </row>
    <row r="55" spans="3:3" x14ac:dyDescent="0.3">
      <c r="C55" s="48">
        <v>0</v>
      </c>
    </row>
    <row r="56" spans="3:3" x14ac:dyDescent="0.3">
      <c r="C56" s="48">
        <v>0</v>
      </c>
    </row>
    <row r="57" spans="3:3" x14ac:dyDescent="0.3">
      <c r="C57" s="48">
        <v>0</v>
      </c>
    </row>
    <row r="58" spans="3:3" x14ac:dyDescent="0.3">
      <c r="C58" s="48">
        <v>0</v>
      </c>
    </row>
    <row r="59" spans="3:3" x14ac:dyDescent="0.3">
      <c r="C59" s="48">
        <v>0</v>
      </c>
    </row>
    <row r="60" spans="3:3" x14ac:dyDescent="0.3">
      <c r="C60" s="48">
        <v>0</v>
      </c>
    </row>
    <row r="61" spans="3:3" x14ac:dyDescent="0.3">
      <c r="C61" s="48">
        <v>0</v>
      </c>
    </row>
    <row r="62" spans="3:3" x14ac:dyDescent="0.3">
      <c r="C62" s="48">
        <v>0</v>
      </c>
    </row>
    <row r="63" spans="3:3" x14ac:dyDescent="0.3">
      <c r="C63" s="48">
        <v>0</v>
      </c>
    </row>
    <row r="64" spans="3:3" x14ac:dyDescent="0.3">
      <c r="C64" s="48">
        <v>0</v>
      </c>
    </row>
    <row r="65" spans="3:3" x14ac:dyDescent="0.3">
      <c r="C65" s="48">
        <v>0</v>
      </c>
    </row>
    <row r="66" spans="3:3" x14ac:dyDescent="0.3">
      <c r="C66" s="48">
        <v>0</v>
      </c>
    </row>
    <row r="67" spans="3:3" x14ac:dyDescent="0.3">
      <c r="C67" s="48">
        <v>0</v>
      </c>
    </row>
    <row r="68" spans="3:3" x14ac:dyDescent="0.3">
      <c r="C68" s="48">
        <v>0</v>
      </c>
    </row>
    <row r="69" spans="3:3" x14ac:dyDescent="0.3">
      <c r="C69" s="48">
        <v>0</v>
      </c>
    </row>
    <row r="70" spans="3:3" x14ac:dyDescent="0.3">
      <c r="C70" s="48">
        <v>0</v>
      </c>
    </row>
    <row r="71" spans="3:3" x14ac:dyDescent="0.3">
      <c r="C71" s="48">
        <v>0</v>
      </c>
    </row>
    <row r="72" spans="3:3" x14ac:dyDescent="0.3">
      <c r="C72" s="48">
        <v>0</v>
      </c>
    </row>
    <row r="73" spans="3:3" x14ac:dyDescent="0.3">
      <c r="C73" s="48">
        <v>0</v>
      </c>
    </row>
    <row r="74" spans="3:3" x14ac:dyDescent="0.3">
      <c r="C74" s="48">
        <v>0</v>
      </c>
    </row>
    <row r="75" spans="3:3" x14ac:dyDescent="0.3">
      <c r="C75" s="48">
        <v>0</v>
      </c>
    </row>
    <row r="76" spans="3:3" x14ac:dyDescent="0.3">
      <c r="C76" s="48">
        <v>0</v>
      </c>
    </row>
    <row r="77" spans="3:3" x14ac:dyDescent="0.3">
      <c r="C77" s="48">
        <v>0</v>
      </c>
    </row>
    <row r="78" spans="3:3" x14ac:dyDescent="0.3">
      <c r="C78" s="48">
        <v>0</v>
      </c>
    </row>
    <row r="79" spans="3:3" x14ac:dyDescent="0.3">
      <c r="C79" s="48">
        <v>0</v>
      </c>
    </row>
    <row r="80" spans="3:3" x14ac:dyDescent="0.3">
      <c r="C80" s="48">
        <v>0</v>
      </c>
    </row>
    <row r="81" spans="3:3" x14ac:dyDescent="0.3">
      <c r="C81" s="48">
        <v>0</v>
      </c>
    </row>
    <row r="82" spans="3:3" x14ac:dyDescent="0.3">
      <c r="C82" s="48">
        <v>0</v>
      </c>
    </row>
    <row r="83" spans="3:3" x14ac:dyDescent="0.3">
      <c r="C83" s="48">
        <v>0</v>
      </c>
    </row>
    <row r="84" spans="3:3" x14ac:dyDescent="0.3">
      <c r="C84" s="48">
        <v>0</v>
      </c>
    </row>
    <row r="85" spans="3:3" x14ac:dyDescent="0.3">
      <c r="C85" s="48">
        <v>0</v>
      </c>
    </row>
    <row r="86" spans="3:3" x14ac:dyDescent="0.3">
      <c r="C86" s="48">
        <v>0</v>
      </c>
    </row>
    <row r="87" spans="3:3" x14ac:dyDescent="0.3">
      <c r="C87" s="48">
        <v>0</v>
      </c>
    </row>
    <row r="88" spans="3:3" x14ac:dyDescent="0.3">
      <c r="C88" s="48">
        <v>0</v>
      </c>
    </row>
    <row r="89" spans="3:3" x14ac:dyDescent="0.3">
      <c r="C89" s="48">
        <v>0</v>
      </c>
    </row>
    <row r="90" spans="3:3" x14ac:dyDescent="0.3">
      <c r="C90" s="48">
        <v>0</v>
      </c>
    </row>
    <row r="91" spans="3:3" x14ac:dyDescent="0.3">
      <c r="C91" s="48">
        <v>0</v>
      </c>
    </row>
    <row r="92" spans="3:3" x14ac:dyDescent="0.3">
      <c r="C92" s="48">
        <v>0</v>
      </c>
    </row>
    <row r="93" spans="3:3" x14ac:dyDescent="0.3">
      <c r="C93" s="48">
        <v>0</v>
      </c>
    </row>
    <row r="94" spans="3:3" x14ac:dyDescent="0.3">
      <c r="C94" s="48">
        <v>0</v>
      </c>
    </row>
    <row r="95" spans="3:3" x14ac:dyDescent="0.3">
      <c r="C95" s="48">
        <v>0</v>
      </c>
    </row>
    <row r="96" spans="3:3" x14ac:dyDescent="0.3">
      <c r="C96" s="48">
        <v>0</v>
      </c>
    </row>
    <row r="97" spans="3:3" x14ac:dyDescent="0.3">
      <c r="C97" s="48">
        <v>0</v>
      </c>
    </row>
    <row r="98" spans="3:3" x14ac:dyDescent="0.3">
      <c r="C98" s="48">
        <v>0</v>
      </c>
    </row>
    <row r="99" spans="3:3" x14ac:dyDescent="0.3">
      <c r="C99" s="48">
        <v>8.3333333333333329E-2</v>
      </c>
    </row>
    <row r="100" spans="3:3" x14ac:dyDescent="0.3">
      <c r="C100" s="48">
        <v>0.12025316455696203</v>
      </c>
    </row>
    <row r="101" spans="3:3" x14ac:dyDescent="0.3">
      <c r="C101" s="48">
        <v>0.1388888888888889</v>
      </c>
    </row>
    <row r="102" spans="3:3" x14ac:dyDescent="0.3">
      <c r="C102" s="48">
        <v>0.15277777777777779</v>
      </c>
    </row>
    <row r="103" spans="3:3" x14ac:dyDescent="0.3">
      <c r="C103" s="48">
        <v>0.15384615384615385</v>
      </c>
    </row>
    <row r="104" spans="3:3" x14ac:dyDescent="0.3">
      <c r="C104" s="48">
        <v>0.16393442622950818</v>
      </c>
    </row>
    <row r="105" spans="3:3" x14ac:dyDescent="0.3">
      <c r="C105" s="48">
        <v>0.18181818181818182</v>
      </c>
    </row>
    <row r="106" spans="3:3" x14ac:dyDescent="0.3">
      <c r="C106" s="48">
        <v>0.1864406779661017</v>
      </c>
    </row>
    <row r="107" spans="3:3" x14ac:dyDescent="0.3">
      <c r="C107" s="48">
        <v>0.18965517241379309</v>
      </c>
    </row>
    <row r="108" spans="3:3" x14ac:dyDescent="0.3">
      <c r="C108" s="48">
        <v>0.18965517241379309</v>
      </c>
    </row>
    <row r="109" spans="3:3" x14ac:dyDescent="0.3">
      <c r="C109" s="48">
        <v>0.22151898734177214</v>
      </c>
    </row>
    <row r="110" spans="3:3" x14ac:dyDescent="0.3">
      <c r="C110" s="48">
        <v>0.22368421052631579</v>
      </c>
    </row>
    <row r="111" spans="3:3" x14ac:dyDescent="0.3">
      <c r="C111" s="48">
        <v>0.22666666666666666</v>
      </c>
    </row>
    <row r="112" spans="3:3" x14ac:dyDescent="0.3">
      <c r="C112" s="48">
        <v>0.22950819672131148</v>
      </c>
    </row>
    <row r="113" spans="3:3" x14ac:dyDescent="0.3">
      <c r="C113" s="48">
        <v>0.23076923076923078</v>
      </c>
    </row>
    <row r="114" spans="3:3" x14ac:dyDescent="0.3">
      <c r="C114" s="48">
        <v>0.23308270676691728</v>
      </c>
    </row>
    <row r="115" spans="3:3" x14ac:dyDescent="0.3">
      <c r="C115" s="48">
        <v>0.23333333333333334</v>
      </c>
    </row>
    <row r="116" spans="3:3" x14ac:dyDescent="0.3">
      <c r="C116" s="48">
        <v>0.23529411764705882</v>
      </c>
    </row>
    <row r="117" spans="3:3" x14ac:dyDescent="0.3">
      <c r="C117" s="48">
        <v>0.2360248447204969</v>
      </c>
    </row>
    <row r="118" spans="3:3" x14ac:dyDescent="0.3">
      <c r="C118" s="48">
        <v>0.23749999999999999</v>
      </c>
    </row>
    <row r="119" spans="3:3" x14ac:dyDescent="0.3">
      <c r="C119" s="48">
        <v>0.23809523809523808</v>
      </c>
    </row>
    <row r="120" spans="3:3" x14ac:dyDescent="0.3">
      <c r="C120" s="48">
        <v>0.24528301886792453</v>
      </c>
    </row>
    <row r="121" spans="3:3" x14ac:dyDescent="0.3">
      <c r="C121" s="48">
        <v>0.24561403508771928</v>
      </c>
    </row>
    <row r="122" spans="3:3" x14ac:dyDescent="0.3">
      <c r="C122" s="48">
        <v>0.25</v>
      </c>
    </row>
    <row r="123" spans="3:3" x14ac:dyDescent="0.3">
      <c r="C123" s="48">
        <v>0.25</v>
      </c>
    </row>
    <row r="124" spans="3:3" x14ac:dyDescent="0.3">
      <c r="C124" s="48">
        <v>0.26143790849673204</v>
      </c>
    </row>
    <row r="125" spans="3:3" x14ac:dyDescent="0.3">
      <c r="C125" s="48">
        <v>0.26190476190476192</v>
      </c>
    </row>
    <row r="126" spans="3:3" x14ac:dyDescent="0.3">
      <c r="C126" s="48">
        <v>0.27906976744186046</v>
      </c>
    </row>
    <row r="127" spans="3:3" x14ac:dyDescent="0.3">
      <c r="C127" s="48">
        <v>0.28358208955223879</v>
      </c>
    </row>
    <row r="128" spans="3:3" x14ac:dyDescent="0.3">
      <c r="C128" s="48">
        <v>0.2857142857142857</v>
      </c>
    </row>
    <row r="129" spans="3:3" x14ac:dyDescent="0.3">
      <c r="C129" s="48">
        <v>0.2878787878787879</v>
      </c>
    </row>
    <row r="130" spans="3:3" x14ac:dyDescent="0.3">
      <c r="C130" s="48">
        <v>0.28813559322033899</v>
      </c>
    </row>
    <row r="131" spans="3:3" x14ac:dyDescent="0.3">
      <c r="C131" s="48">
        <v>0.29104477611940299</v>
      </c>
    </row>
    <row r="132" spans="3:3" x14ac:dyDescent="0.3">
      <c r="C132" s="48">
        <v>0.29166666666666669</v>
      </c>
    </row>
    <row r="133" spans="3:3" x14ac:dyDescent="0.3">
      <c r="C133" s="48">
        <v>0.29230769230769232</v>
      </c>
    </row>
    <row r="134" spans="3:3" x14ac:dyDescent="0.3">
      <c r="C134" s="48">
        <v>0.30232558139534882</v>
      </c>
    </row>
    <row r="135" spans="3:3" x14ac:dyDescent="0.3">
      <c r="C135" s="48">
        <v>0.30748663101604279</v>
      </c>
    </row>
    <row r="136" spans="3:3" x14ac:dyDescent="0.3">
      <c r="C136" s="48">
        <v>0.3125</v>
      </c>
    </row>
    <row r="137" spans="3:3" x14ac:dyDescent="0.3">
      <c r="C137" s="48">
        <v>0.31746031746031744</v>
      </c>
    </row>
    <row r="138" spans="3:3" x14ac:dyDescent="0.3">
      <c r="C138" s="48">
        <v>0.32500000000000001</v>
      </c>
    </row>
    <row r="139" spans="3:3" x14ac:dyDescent="0.3">
      <c r="C139" s="48">
        <v>0.32500000000000001</v>
      </c>
    </row>
    <row r="140" spans="3:3" x14ac:dyDescent="0.3">
      <c r="C140" s="48">
        <v>0.328125</v>
      </c>
    </row>
    <row r="141" spans="3:3" x14ac:dyDescent="0.3">
      <c r="C141" s="48">
        <v>0.33333333333333331</v>
      </c>
    </row>
    <row r="142" spans="3:3" x14ac:dyDescent="0.3">
      <c r="C142" s="48">
        <v>0.3380281690140845</v>
      </c>
    </row>
    <row r="143" spans="3:3" x14ac:dyDescent="0.3">
      <c r="C143" s="48">
        <v>0.3411764705882353</v>
      </c>
    </row>
    <row r="144" spans="3:3" x14ac:dyDescent="0.3">
      <c r="C144" s="48">
        <v>0.34285714285714286</v>
      </c>
    </row>
    <row r="145" spans="3:3" x14ac:dyDescent="0.3">
      <c r="C145" s="48">
        <v>0.34357541899441341</v>
      </c>
    </row>
    <row r="146" spans="3:3" x14ac:dyDescent="0.3">
      <c r="C146" s="48">
        <v>0.35849056603773582</v>
      </c>
    </row>
    <row r="147" spans="3:3" x14ac:dyDescent="0.3">
      <c r="C147" s="48">
        <v>0.36312849162011174</v>
      </c>
    </row>
    <row r="148" spans="3:3" x14ac:dyDescent="0.3">
      <c r="C148" s="48">
        <v>0.36363636363636365</v>
      </c>
    </row>
    <row r="149" spans="3:3" x14ac:dyDescent="0.3">
      <c r="C149" s="48">
        <v>0.37209302325581395</v>
      </c>
    </row>
    <row r="150" spans="3:3" x14ac:dyDescent="0.3">
      <c r="C150" s="48">
        <v>0.37603305785123969</v>
      </c>
    </row>
    <row r="151" spans="3:3" x14ac:dyDescent="0.3">
      <c r="C151" s="48">
        <v>0.38709677419354838</v>
      </c>
    </row>
    <row r="152" spans="3:3" x14ac:dyDescent="0.3">
      <c r="C152" s="48">
        <v>0.41317365269461076</v>
      </c>
    </row>
    <row r="153" spans="3:3" x14ac:dyDescent="0.3">
      <c r="C153" s="48">
        <v>0.421875</v>
      </c>
    </row>
    <row r="154" spans="3:3" x14ac:dyDescent="0.3">
      <c r="C154" s="48">
        <v>0.43478260869565216</v>
      </c>
    </row>
    <row r="155" spans="3:3" x14ac:dyDescent="0.3">
      <c r="C155" s="48">
        <v>0.43478260869565216</v>
      </c>
    </row>
    <row r="156" spans="3:3" x14ac:dyDescent="0.3">
      <c r="C156" s="48">
        <v>0.4375</v>
      </c>
    </row>
    <row r="157" spans="3:3" x14ac:dyDescent="0.3">
      <c r="C157" s="48">
        <v>0.43795620437956206</v>
      </c>
    </row>
    <row r="158" spans="3:3" x14ac:dyDescent="0.3">
      <c r="C158" s="48">
        <v>0.44086021505376344</v>
      </c>
    </row>
    <row r="159" spans="3:3" x14ac:dyDescent="0.3">
      <c r="C159" s="48">
        <v>0.44680851063829785</v>
      </c>
    </row>
    <row r="160" spans="3:3" x14ac:dyDescent="0.3">
      <c r="C160" s="48">
        <v>0.45833333333333331</v>
      </c>
    </row>
    <row r="161" spans="3:3" x14ac:dyDescent="0.3">
      <c r="C161" s="48">
        <v>0.46153846153846156</v>
      </c>
    </row>
    <row r="162" spans="3:3" x14ac:dyDescent="0.3">
      <c r="C162" s="48">
        <v>0.46808510638297873</v>
      </c>
    </row>
    <row r="163" spans="3:3" x14ac:dyDescent="0.3">
      <c r="C163" s="48">
        <v>0.47682119205298013</v>
      </c>
    </row>
    <row r="164" spans="3:3" x14ac:dyDescent="0.3">
      <c r="C164" s="48">
        <v>0.48407643312101911</v>
      </c>
    </row>
    <row r="165" spans="3:3" x14ac:dyDescent="0.3">
      <c r="C165" s="48">
        <v>0.48598130841121495</v>
      </c>
    </row>
    <row r="166" spans="3:3" x14ac:dyDescent="0.3">
      <c r="C166" s="48">
        <v>0.49180327868852458</v>
      </c>
    </row>
    <row r="167" spans="3:3" x14ac:dyDescent="0.3">
      <c r="C167" s="48">
        <v>0.49473684210526314</v>
      </c>
    </row>
    <row r="168" spans="3:3" x14ac:dyDescent="0.3">
      <c r="C168" s="48">
        <v>0.5</v>
      </c>
    </row>
    <row r="169" spans="3:3" x14ac:dyDescent="0.3">
      <c r="C169" s="48">
        <v>0.5</v>
      </c>
    </row>
    <row r="170" spans="3:3" x14ac:dyDescent="0.3">
      <c r="C170" s="48">
        <v>0.50980392156862742</v>
      </c>
    </row>
    <row r="171" spans="3:3" x14ac:dyDescent="0.3">
      <c r="C171" s="48">
        <v>0.52173913043478259</v>
      </c>
    </row>
    <row r="172" spans="3:3" x14ac:dyDescent="0.3">
      <c r="C172" s="48">
        <v>0.52380952380952384</v>
      </c>
    </row>
    <row r="173" spans="3:3" x14ac:dyDescent="0.3">
      <c r="C173" s="48">
        <v>0.52380952380952384</v>
      </c>
    </row>
    <row r="174" spans="3:3" x14ac:dyDescent="0.3">
      <c r="C174" s="48">
        <v>0.52777777777777779</v>
      </c>
    </row>
    <row r="175" spans="3:3" x14ac:dyDescent="0.3">
      <c r="C175" s="48">
        <v>0.53153153153153154</v>
      </c>
    </row>
    <row r="176" spans="3:3" x14ac:dyDescent="0.3">
      <c r="C176" s="48">
        <v>0.53921568627450978</v>
      </c>
    </row>
    <row r="177" spans="3:3" x14ac:dyDescent="0.3">
      <c r="C177" s="48">
        <v>0.54347826086956519</v>
      </c>
    </row>
    <row r="178" spans="3:3" x14ac:dyDescent="0.3">
      <c r="C178" s="48">
        <v>0.54639175257731953</v>
      </c>
    </row>
    <row r="179" spans="3:3" x14ac:dyDescent="0.3">
      <c r="C179" s="48">
        <v>0.54838709677419351</v>
      </c>
    </row>
    <row r="180" spans="3:3" x14ac:dyDescent="0.3">
      <c r="C180" s="48">
        <v>0.54929577464788737</v>
      </c>
    </row>
    <row r="181" spans="3:3" x14ac:dyDescent="0.3">
      <c r="C181" s="48">
        <v>0.56000000000000005</v>
      </c>
    </row>
    <row r="182" spans="3:3" x14ac:dyDescent="0.3">
      <c r="C182" s="48">
        <v>0.56326530612244896</v>
      </c>
    </row>
    <row r="183" spans="3:3" x14ac:dyDescent="0.3">
      <c r="C183" s="48">
        <v>0.57377049180327866</v>
      </c>
    </row>
    <row r="184" spans="3:3" x14ac:dyDescent="0.3">
      <c r="C184" s="48">
        <v>0.57894736842105265</v>
      </c>
    </row>
    <row r="185" spans="3:3" x14ac:dyDescent="0.3">
      <c r="C185" s="48">
        <v>0.58823529411764708</v>
      </c>
    </row>
    <row r="186" spans="3:3" x14ac:dyDescent="0.3">
      <c r="C186" s="48">
        <v>0.58823529411764708</v>
      </c>
    </row>
    <row r="187" spans="3:3" x14ac:dyDescent="0.3">
      <c r="C187" s="48">
        <v>0.58823529411764708</v>
      </c>
    </row>
    <row r="188" spans="3:3" x14ac:dyDescent="0.3">
      <c r="C188" s="48">
        <v>0.6</v>
      </c>
    </row>
    <row r="189" spans="3:3" x14ac:dyDescent="0.3">
      <c r="C189" s="48">
        <v>0.60784313725490191</v>
      </c>
    </row>
    <row r="190" spans="3:3" x14ac:dyDescent="0.3">
      <c r="C190" s="48">
        <v>0.61111111111111116</v>
      </c>
    </row>
    <row r="191" spans="3:3" x14ac:dyDescent="0.3">
      <c r="C191" s="48">
        <v>0.61538461538461542</v>
      </c>
    </row>
    <row r="192" spans="3:3" x14ac:dyDescent="0.3">
      <c r="C192" s="48">
        <v>0.61842105263157898</v>
      </c>
    </row>
    <row r="193" spans="3:3" x14ac:dyDescent="0.3">
      <c r="C193" s="48">
        <v>0.625</v>
      </c>
    </row>
    <row r="194" spans="3:3" x14ac:dyDescent="0.3">
      <c r="C194" s="48">
        <v>0.62857142857142856</v>
      </c>
    </row>
    <row r="195" spans="3:3" x14ac:dyDescent="0.3">
      <c r="C195" s="48">
        <v>0.62962962962962965</v>
      </c>
    </row>
    <row r="196" spans="3:3" x14ac:dyDescent="0.3">
      <c r="C196" s="48">
        <v>0.6428571428571429</v>
      </c>
    </row>
    <row r="197" spans="3:3" x14ac:dyDescent="0.3">
      <c r="C197" s="48">
        <v>0.64516129032258063</v>
      </c>
    </row>
    <row r="198" spans="3:3" x14ac:dyDescent="0.3">
      <c r="C198" s="48">
        <v>0.64935064935064934</v>
      </c>
    </row>
    <row r="199" spans="3:3" x14ac:dyDescent="0.3">
      <c r="C199" s="48">
        <v>0.68656716417910446</v>
      </c>
    </row>
    <row r="200" spans="3:3" x14ac:dyDescent="0.3">
      <c r="C200" s="48">
        <v>0.7</v>
      </c>
    </row>
    <row r="201" spans="3:3" x14ac:dyDescent="0.3">
      <c r="C201" s="48">
        <v>0.72289156626506024</v>
      </c>
    </row>
    <row r="202" spans="3:3" x14ac:dyDescent="0.3">
      <c r="C202" s="48">
        <v>0.73118279569892475</v>
      </c>
    </row>
    <row r="203" spans="3:3" x14ac:dyDescent="0.3">
      <c r="C203" s="48">
        <v>0.74251497005988021</v>
      </c>
    </row>
    <row r="204" spans="3:3" x14ac:dyDescent="0.3">
      <c r="C204" s="48">
        <v>0.75555555555555554</v>
      </c>
    </row>
    <row r="205" spans="3:3" x14ac:dyDescent="0.3">
      <c r="C205" s="48">
        <v>0.76923076923076927</v>
      </c>
    </row>
    <row r="206" spans="3:3" x14ac:dyDescent="0.3">
      <c r="C206" s="48">
        <v>0.77272727272727271</v>
      </c>
    </row>
    <row r="207" spans="3:3" x14ac:dyDescent="0.3">
      <c r="C207" s="48">
        <v>0.77272727272727271</v>
      </c>
    </row>
    <row r="208" spans="3:3" x14ac:dyDescent="0.3">
      <c r="C208" s="48">
        <v>0.7857142857142857</v>
      </c>
    </row>
    <row r="209" spans="3:3" x14ac:dyDescent="0.3">
      <c r="C209" s="48">
        <v>0.7857142857142857</v>
      </c>
    </row>
    <row r="210" spans="3:3" x14ac:dyDescent="0.3">
      <c r="C210" s="48">
        <v>0.84210526315789469</v>
      </c>
    </row>
    <row r="211" spans="3:3" x14ac:dyDescent="0.3">
      <c r="C211" s="48">
        <v>0.85398230088495575</v>
      </c>
    </row>
    <row r="212" spans="3:3" x14ac:dyDescent="0.3">
      <c r="C212" s="48">
        <v>0.86301369863013699</v>
      </c>
    </row>
    <row r="213" spans="3:3" x14ac:dyDescent="0.3">
      <c r="C213" s="48">
        <v>0.86956521739130432</v>
      </c>
    </row>
    <row r="214" spans="3:3" x14ac:dyDescent="0.3">
      <c r="C214" s="48">
        <v>0.88235294117647056</v>
      </c>
    </row>
    <row r="215" spans="3:3" x14ac:dyDescent="0.3">
      <c r="C215" s="48">
        <v>0.88461538461538458</v>
      </c>
    </row>
    <row r="216" spans="3:3" x14ac:dyDescent="0.3">
      <c r="C216" s="48">
        <v>0.91249999999999998</v>
      </c>
    </row>
    <row r="217" spans="3:3" x14ac:dyDescent="0.3">
      <c r="C217" s="48">
        <v>0.9285714285714286</v>
      </c>
    </row>
    <row r="218" spans="3:3" x14ac:dyDescent="0.3">
      <c r="C218" s="48">
        <v>0.9285714285714286</v>
      </c>
    </row>
    <row r="219" spans="3:3" x14ac:dyDescent="0.3">
      <c r="C219" s="48">
        <v>0.93236714975845414</v>
      </c>
    </row>
    <row r="220" spans="3:3" x14ac:dyDescent="0.3">
      <c r="C220" s="48">
        <v>0.95774647887323938</v>
      </c>
    </row>
    <row r="221" spans="3:3" x14ac:dyDescent="0.3">
      <c r="C221" s="48">
        <v>0.96226415094339623</v>
      </c>
    </row>
    <row r="222" spans="3:3" x14ac:dyDescent="0.3">
      <c r="C222" s="48">
        <v>0.97142857142857142</v>
      </c>
    </row>
    <row r="223" spans="3:3" x14ac:dyDescent="0.3">
      <c r="C223" s="48">
        <v>1</v>
      </c>
    </row>
    <row r="224" spans="3:3" x14ac:dyDescent="0.3">
      <c r="C224" s="48">
        <v>1</v>
      </c>
    </row>
    <row r="225" spans="3:3" x14ac:dyDescent="0.3">
      <c r="C225" s="48">
        <v>1</v>
      </c>
    </row>
    <row r="226" spans="3:3" x14ac:dyDescent="0.3">
      <c r="C226" s="48">
        <v>1</v>
      </c>
    </row>
    <row r="227" spans="3:3" x14ac:dyDescent="0.3">
      <c r="C227" s="48">
        <v>1</v>
      </c>
    </row>
    <row r="228" spans="3:3" x14ac:dyDescent="0.3">
      <c r="C228" s="48">
        <v>1.024390243902439</v>
      </c>
    </row>
    <row r="229" spans="3:3" x14ac:dyDescent="0.3">
      <c r="C229" s="48">
        <v>1.033175355450237</v>
      </c>
    </row>
    <row r="230" spans="3:3" x14ac:dyDescent="0.3">
      <c r="C230" s="48">
        <v>1.0526315789473684</v>
      </c>
    </row>
    <row r="231" spans="3:3" x14ac:dyDescent="0.3">
      <c r="C231" s="48">
        <v>1.0877192982456141</v>
      </c>
    </row>
    <row r="232" spans="3:3" x14ac:dyDescent="0.3">
      <c r="C232" s="48">
        <v>1.1132075471698113</v>
      </c>
    </row>
    <row r="233" spans="3:3" x14ac:dyDescent="0.3">
      <c r="C233" s="48">
        <v>1.1851851851851851</v>
      </c>
    </row>
    <row r="234" spans="3:3" x14ac:dyDescent="0.3">
      <c r="C234" s="48">
        <v>1.2714285714285714</v>
      </c>
    </row>
    <row r="235" spans="3:3" x14ac:dyDescent="0.3">
      <c r="C235" s="48">
        <v>1.2790697674418605</v>
      </c>
    </row>
    <row r="236" spans="3:3" x14ac:dyDescent="0.3">
      <c r="C236" s="48">
        <v>1.4</v>
      </c>
    </row>
    <row r="237" spans="3:3" x14ac:dyDescent="0.3">
      <c r="C237" s="48">
        <v>1.5357142857142858</v>
      </c>
    </row>
    <row r="238" spans="3:3" x14ac:dyDescent="0.3">
      <c r="C238" s="48">
        <v>2.0476190476190474</v>
      </c>
    </row>
  </sheetData>
  <conditionalFormatting sqref="C4:C238">
    <cfRule type="dataBar" priority="1">
      <dataBar>
        <cfvo type="min"/>
        <cfvo type="max"/>
        <color rgb="FFFFB628"/>
      </dataBar>
      <extLst>
        <ext xmlns:x14="http://schemas.microsoft.com/office/spreadsheetml/2009/9/main" uri="{B025F937-C7B1-47D3-B67F-A62EFF666E3E}">
          <x14:id>{C0CB4334-3C27-4484-8FC3-4EDC1EA5E207}</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C0CB4334-3C27-4484-8FC3-4EDC1EA5E207}">
            <x14:dataBar minLength="0" maxLength="100" border="1" negativeBarBorderColorSameAsPositive="0">
              <x14:cfvo type="autoMin"/>
              <x14:cfvo type="autoMax"/>
              <x14:borderColor rgb="FFFFB628"/>
              <x14:negativeFillColor rgb="FFFF0000"/>
              <x14:negativeBorderColor rgb="FFFF0000"/>
              <x14:axisColor rgb="FF000000"/>
            </x14:dataBar>
          </x14:cfRule>
          <xm:sqref>C4:C238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25</vt:i4>
      </vt:variant>
      <vt:variant>
        <vt:lpstr>Namngivna områden</vt:lpstr>
      </vt:variant>
      <vt:variant>
        <vt:i4>3</vt:i4>
      </vt:variant>
    </vt:vector>
  </HeadingPairs>
  <TitlesOfParts>
    <vt:vector size="28" baseType="lpstr">
      <vt:lpstr>Topplista alla</vt:lpstr>
      <vt:lpstr>Topp 700</vt:lpstr>
      <vt:lpstr>graferna</vt:lpstr>
      <vt:lpstr>Lista bäst-sämst</vt:lpstr>
      <vt:lpstr>Topplistan rådata</vt:lpstr>
      <vt:lpstr>Utdrag M1</vt:lpstr>
      <vt:lpstr>M1-graf</vt:lpstr>
      <vt:lpstr>Utdrag M2</vt:lpstr>
      <vt:lpstr>M2-graf</vt:lpstr>
      <vt:lpstr>Utdrag M3</vt:lpstr>
      <vt:lpstr>M3-graf</vt:lpstr>
      <vt:lpstr>Utdrag M4</vt:lpstr>
      <vt:lpstr>M4-graf</vt:lpstr>
      <vt:lpstr>Sammanställning siffror</vt:lpstr>
      <vt:lpstr>Sammanställning</vt:lpstr>
      <vt:lpstr>Resultat Skolverket</vt:lpstr>
      <vt:lpstr>Bearb råstatistik</vt:lpstr>
      <vt:lpstr>Råstatistik</vt:lpstr>
      <vt:lpstr>ej uppn åk6 ej uppn åk9</vt:lpstr>
      <vt:lpstr>ej uppn åk6 uppn åk9</vt:lpstr>
      <vt:lpstr>uppn åk6 ej uppn åk9</vt:lpstr>
      <vt:lpstr>uppn åk6 uppn åk9</vt:lpstr>
      <vt:lpstr>Förklaring</vt:lpstr>
      <vt:lpstr>Register huvudmän</vt:lpstr>
      <vt:lpstr>old</vt:lpstr>
      <vt:lpstr>simulera09</vt:lpstr>
      <vt:lpstr>'Sammanställning siffror'!Visa_simulerat_eller_angivet_antal</vt:lpstr>
      <vt:lpstr>Visa_simulerat_eller_angivet_antal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Helena Svensson</dc:creator>
  <cp:lastModifiedBy>Wettergren, Christian</cp:lastModifiedBy>
  <dcterms:created xsi:type="dcterms:W3CDTF">2018-08-22T14:29:42Z</dcterms:created>
  <dcterms:modified xsi:type="dcterms:W3CDTF">2018-09-25T08:23:18Z</dcterms:modified>
</cp:coreProperties>
</file>